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harts/colors2.xml" ContentType="application/vnd.ms-office.chartcolorstyle+xml"/>
  <Override PartName="/xl/drawings/drawing2.xml" ContentType="application/vnd.openxmlformats-officedocument.drawing+xml"/>
  <Override PartName="/xl/charts/style2.xml" ContentType="application/vnd.ms-office.chartstyle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genergype-my.sharepoint.com/personal/solutions_genergy_co_za/Documents/Documents/"/>
    </mc:Choice>
  </mc:AlternateContent>
  <xr:revisionPtr revIDLastSave="0" documentId="8_{8D1D62AA-0C32-4F65-BD9F-FC1344C89793}" xr6:coauthVersionLast="47" xr6:coauthVersionMax="47" xr10:uidLastSave="{00000000-0000-0000-0000-000000000000}"/>
  <bookViews>
    <workbookView xWindow="-108" yWindow="-108" windowWidth="19416" windowHeight="11016" activeTab="2" xr2:uid="{82613AC0-053D-4437-B4DD-E92BA0434E0A}"/>
  </bookViews>
  <sheets>
    <sheet name="DATA" sheetId="1" r:id="rId1"/>
    <sheet name="LOAD &amp; SOC" sheetId="3" r:id="rId2"/>
    <sheet name="Day Analysis" sheetId="4" r:id="rId3"/>
  </sheets>
  <externalReferences>
    <externalReference r:id="rId4"/>
  </externalReferences>
  <calcPr calcId="191029"/>
  <pivotCaches>
    <pivotCache cacheId="10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744" i="1" l="1"/>
  <c r="S3744" i="1"/>
  <c r="R3744" i="1"/>
  <c r="P3744" i="1"/>
  <c r="K3744" i="1"/>
  <c r="I3744" i="1" a="1"/>
  <c r="I3744" i="1" s="1"/>
  <c r="H3744" i="1" a="1"/>
  <c r="H3744" i="1" s="1"/>
  <c r="G3744" i="1"/>
  <c r="F3744" i="1"/>
  <c r="E3744" i="1"/>
  <c r="T3743" i="1"/>
  <c r="S3743" i="1"/>
  <c r="R3743" i="1"/>
  <c r="P3743" i="1"/>
  <c r="K3743" i="1"/>
  <c r="H3743" i="1"/>
  <c r="I3743" i="1" s="1" a="1"/>
  <c r="I3743" i="1" s="1"/>
  <c r="H3743" i="1" a="1"/>
  <c r="G3743" i="1"/>
  <c r="E3743" i="1"/>
  <c r="F3743" i="1" s="1"/>
  <c r="T3742" i="1"/>
  <c r="S3742" i="1"/>
  <c r="R3742" i="1"/>
  <c r="P3742" i="1"/>
  <c r="K3742" i="1"/>
  <c r="H3742" i="1" a="1"/>
  <c r="H3742" i="1" s="1"/>
  <c r="I3742" i="1" s="1" a="1"/>
  <c r="I3742" i="1" s="1"/>
  <c r="G3742" i="1"/>
  <c r="E3742" i="1"/>
  <c r="F3742" i="1" s="1"/>
  <c r="T3741" i="1"/>
  <c r="S3741" i="1"/>
  <c r="R3741" i="1"/>
  <c r="P3741" i="1"/>
  <c r="K3741" i="1"/>
  <c r="H3741" i="1" a="1"/>
  <c r="H3741" i="1" s="1"/>
  <c r="I3741" i="1" s="1" a="1"/>
  <c r="I3741" i="1" s="1"/>
  <c r="G3741" i="1"/>
  <c r="F3741" i="1"/>
  <c r="E3741" i="1"/>
  <c r="T3740" i="1"/>
  <c r="S3740" i="1"/>
  <c r="R3740" i="1"/>
  <c r="P3740" i="1"/>
  <c r="K3740" i="1"/>
  <c r="H3740" i="1" a="1"/>
  <c r="H3740" i="1" s="1"/>
  <c r="I3740" i="1" s="1" a="1"/>
  <c r="I3740" i="1" s="1"/>
  <c r="G3740" i="1"/>
  <c r="F3740" i="1"/>
  <c r="E3740" i="1"/>
  <c r="T3739" i="1"/>
  <c r="S3739" i="1"/>
  <c r="R3739" i="1"/>
  <c r="P3739" i="1"/>
  <c r="K3739" i="1"/>
  <c r="H3739" i="1" a="1"/>
  <c r="H3739" i="1" s="1"/>
  <c r="I3739" i="1" s="1" a="1"/>
  <c r="I3739" i="1" s="1"/>
  <c r="G3739" i="1"/>
  <c r="E3739" i="1"/>
  <c r="F3739" i="1" s="1"/>
  <c r="T3738" i="1"/>
  <c r="S3738" i="1"/>
  <c r="R3738" i="1"/>
  <c r="P3738" i="1"/>
  <c r="K3738" i="1"/>
  <c r="I3738" i="1" a="1"/>
  <c r="I3738" i="1" s="1"/>
  <c r="H3738" i="1" a="1"/>
  <c r="H3738" i="1" s="1"/>
  <c r="G3738" i="1"/>
  <c r="E3738" i="1"/>
  <c r="F3738" i="1" s="1"/>
  <c r="T3737" i="1"/>
  <c r="S3737" i="1"/>
  <c r="R3737" i="1"/>
  <c r="P3737" i="1"/>
  <c r="K3737" i="1"/>
  <c r="H3737" i="1"/>
  <c r="I3737" i="1" s="1" a="1"/>
  <c r="I3737" i="1" s="1"/>
  <c r="H3737" i="1" a="1"/>
  <c r="G3737" i="1"/>
  <c r="E3737" i="1"/>
  <c r="F3737" i="1" s="1"/>
  <c r="T3736" i="1"/>
  <c r="S3736" i="1"/>
  <c r="R3736" i="1"/>
  <c r="P3736" i="1"/>
  <c r="K3736" i="1"/>
  <c r="I3736" i="1" a="1"/>
  <c r="I3736" i="1" s="1"/>
  <c r="H3736" i="1" a="1"/>
  <c r="H3736" i="1" s="1"/>
  <c r="G3736" i="1"/>
  <c r="E3736" i="1"/>
  <c r="F3736" i="1" s="1"/>
  <c r="T3735" i="1"/>
  <c r="S3735" i="1"/>
  <c r="R3735" i="1"/>
  <c r="P3735" i="1"/>
  <c r="K3735" i="1"/>
  <c r="H3735" i="1"/>
  <c r="I3735" i="1" s="1" a="1"/>
  <c r="I3735" i="1" s="1"/>
  <c r="H3735" i="1" a="1"/>
  <c r="G3735" i="1"/>
  <c r="E3735" i="1"/>
  <c r="F3735" i="1" s="1"/>
  <c r="T3734" i="1"/>
  <c r="S3734" i="1"/>
  <c r="R3734" i="1"/>
  <c r="P3734" i="1"/>
  <c r="K3734" i="1"/>
  <c r="H3734" i="1" a="1"/>
  <c r="H3734" i="1" s="1"/>
  <c r="I3734" i="1" s="1" a="1"/>
  <c r="I3734" i="1" s="1"/>
  <c r="G3734" i="1"/>
  <c r="F3734" i="1"/>
  <c r="E3734" i="1"/>
  <c r="T3733" i="1"/>
  <c r="S3733" i="1"/>
  <c r="R3733" i="1"/>
  <c r="P3733" i="1"/>
  <c r="K3733" i="1"/>
  <c r="I3733" i="1" a="1"/>
  <c r="I3733" i="1" s="1"/>
  <c r="H3733" i="1" a="1"/>
  <c r="H3733" i="1" s="1"/>
  <c r="G3733" i="1"/>
  <c r="E3733" i="1"/>
  <c r="F3733" i="1" s="1"/>
  <c r="T3732" i="1"/>
  <c r="S3732" i="1"/>
  <c r="R3732" i="1"/>
  <c r="P3732" i="1"/>
  <c r="K3732" i="1"/>
  <c r="H3732" i="1"/>
  <c r="I3732" i="1" s="1" a="1"/>
  <c r="I3732" i="1" s="1"/>
  <c r="H3732" i="1" a="1"/>
  <c r="G3732" i="1"/>
  <c r="F3732" i="1"/>
  <c r="E3732" i="1"/>
  <c r="T3731" i="1"/>
  <c r="S3731" i="1"/>
  <c r="R3731" i="1"/>
  <c r="P3731" i="1"/>
  <c r="K3731" i="1"/>
  <c r="H3731" i="1" a="1"/>
  <c r="H3731" i="1" s="1"/>
  <c r="I3731" i="1" s="1" a="1"/>
  <c r="I3731" i="1" s="1"/>
  <c r="G3731" i="1"/>
  <c r="F3731" i="1"/>
  <c r="E3731" i="1"/>
  <c r="T3730" i="1"/>
  <c r="S3730" i="1"/>
  <c r="R3730" i="1"/>
  <c r="P3730" i="1"/>
  <c r="K3730" i="1"/>
  <c r="H3730" i="1" a="1"/>
  <c r="H3730" i="1" s="1"/>
  <c r="I3730" i="1" s="1" a="1"/>
  <c r="I3730" i="1" s="1"/>
  <c r="G3730" i="1"/>
  <c r="E3730" i="1"/>
  <c r="F3730" i="1" s="1"/>
  <c r="T3729" i="1"/>
  <c r="S3729" i="1"/>
  <c r="R3729" i="1"/>
  <c r="P3729" i="1"/>
  <c r="K3729" i="1"/>
  <c r="H3729" i="1" a="1"/>
  <c r="H3729" i="1" s="1"/>
  <c r="I3729" i="1" s="1" a="1"/>
  <c r="I3729" i="1" s="1"/>
  <c r="G3729" i="1"/>
  <c r="F3729" i="1"/>
  <c r="E3729" i="1"/>
  <c r="T3728" i="1"/>
  <c r="S3728" i="1"/>
  <c r="R3728" i="1"/>
  <c r="P3728" i="1"/>
  <c r="K3728" i="1"/>
  <c r="H3728" i="1" a="1"/>
  <c r="H3728" i="1" s="1"/>
  <c r="I3728" i="1" s="1" a="1"/>
  <c r="I3728" i="1" s="1"/>
  <c r="G3728" i="1"/>
  <c r="F3728" i="1"/>
  <c r="E3728" i="1"/>
  <c r="T3727" i="1"/>
  <c r="S3727" i="1"/>
  <c r="R3727" i="1"/>
  <c r="P3727" i="1"/>
  <c r="K3727" i="1"/>
  <c r="H3727" i="1" a="1"/>
  <c r="H3727" i="1" s="1"/>
  <c r="I3727" i="1" s="1" a="1"/>
  <c r="I3727" i="1" s="1"/>
  <c r="G3727" i="1"/>
  <c r="E3727" i="1"/>
  <c r="F3727" i="1" s="1"/>
  <c r="T3726" i="1"/>
  <c r="S3726" i="1"/>
  <c r="R3726" i="1"/>
  <c r="P3726" i="1"/>
  <c r="K3726" i="1"/>
  <c r="H3726" i="1" a="1"/>
  <c r="H3726" i="1" s="1"/>
  <c r="I3726" i="1" s="1" a="1"/>
  <c r="I3726" i="1" s="1"/>
  <c r="G3726" i="1"/>
  <c r="E3726" i="1"/>
  <c r="F3726" i="1" s="1"/>
  <c r="T3725" i="1"/>
  <c r="S3725" i="1"/>
  <c r="R3725" i="1"/>
  <c r="P3725" i="1"/>
  <c r="K3725" i="1"/>
  <c r="H3725" i="1"/>
  <c r="I3725" i="1" s="1" a="1"/>
  <c r="I3725" i="1" s="1"/>
  <c r="H3725" i="1" a="1"/>
  <c r="G3725" i="1"/>
  <c r="E3725" i="1"/>
  <c r="F3725" i="1" s="1"/>
  <c r="T3724" i="1"/>
  <c r="S3724" i="1"/>
  <c r="R3724" i="1"/>
  <c r="P3724" i="1"/>
  <c r="K3724" i="1"/>
  <c r="H3724" i="1" a="1"/>
  <c r="H3724" i="1" s="1"/>
  <c r="I3724" i="1" s="1" a="1"/>
  <c r="I3724" i="1" s="1"/>
  <c r="G3724" i="1"/>
  <c r="F3724" i="1"/>
  <c r="E3724" i="1"/>
  <c r="T3723" i="1"/>
  <c r="S3723" i="1"/>
  <c r="R3723" i="1"/>
  <c r="P3723" i="1"/>
  <c r="K3723" i="1"/>
  <c r="H3723" i="1"/>
  <c r="I3723" i="1" s="1" a="1"/>
  <c r="I3723" i="1" s="1"/>
  <c r="H3723" i="1" a="1"/>
  <c r="G3723" i="1"/>
  <c r="F3723" i="1"/>
  <c r="E3723" i="1"/>
  <c r="T3722" i="1"/>
  <c r="S3722" i="1"/>
  <c r="R3722" i="1"/>
  <c r="P3722" i="1"/>
  <c r="K3722" i="1"/>
  <c r="H3722" i="1"/>
  <c r="I3722" i="1" s="1" a="1"/>
  <c r="I3722" i="1" s="1"/>
  <c r="H3722" i="1" a="1"/>
  <c r="G3722" i="1"/>
  <c r="F3722" i="1"/>
  <c r="E3722" i="1"/>
  <c r="T3721" i="1"/>
  <c r="S3721" i="1"/>
  <c r="R3721" i="1"/>
  <c r="P3721" i="1"/>
  <c r="K3721" i="1"/>
  <c r="H3721" i="1" a="1"/>
  <c r="H3721" i="1" s="1"/>
  <c r="I3721" i="1" s="1" a="1"/>
  <c r="I3721" i="1" s="1"/>
  <c r="G3721" i="1"/>
  <c r="E3721" i="1"/>
  <c r="F3721" i="1" s="1"/>
  <c r="T3720" i="1"/>
  <c r="S3720" i="1"/>
  <c r="R3720" i="1"/>
  <c r="P3720" i="1"/>
  <c r="K3720" i="1"/>
  <c r="H3720" i="1"/>
  <c r="I3720" i="1" s="1" a="1"/>
  <c r="I3720" i="1" s="1"/>
  <c r="H3720" i="1" a="1"/>
  <c r="G3720" i="1"/>
  <c r="F3720" i="1"/>
  <c r="E3720" i="1"/>
  <c r="T3719" i="1"/>
  <c r="S3719" i="1"/>
  <c r="R3719" i="1"/>
  <c r="P3719" i="1"/>
  <c r="K3719" i="1"/>
  <c r="H3719" i="1"/>
  <c r="I3719" i="1" s="1" a="1"/>
  <c r="I3719" i="1" s="1"/>
  <c r="H3719" i="1" a="1"/>
  <c r="G3719" i="1"/>
  <c r="E3719" i="1"/>
  <c r="F3719" i="1" s="1"/>
  <c r="T3718" i="1"/>
  <c r="S3718" i="1"/>
  <c r="R3718" i="1"/>
  <c r="P3718" i="1"/>
  <c r="K3718" i="1"/>
  <c r="H3718" i="1" a="1"/>
  <c r="H3718" i="1" s="1"/>
  <c r="I3718" i="1" s="1" a="1"/>
  <c r="I3718" i="1" s="1"/>
  <c r="G3718" i="1"/>
  <c r="E3718" i="1"/>
  <c r="F3718" i="1" s="1"/>
  <c r="T3717" i="1"/>
  <c r="S3717" i="1"/>
  <c r="R3717" i="1"/>
  <c r="P3717" i="1"/>
  <c r="K3717" i="1"/>
  <c r="H3717" i="1" a="1"/>
  <c r="H3717" i="1" s="1"/>
  <c r="I3717" i="1" s="1" a="1"/>
  <c r="I3717" i="1" s="1"/>
  <c r="G3717" i="1"/>
  <c r="F3717" i="1"/>
  <c r="E3717" i="1"/>
  <c r="T3716" i="1"/>
  <c r="S3716" i="1"/>
  <c r="R3716" i="1"/>
  <c r="P3716" i="1"/>
  <c r="K3716" i="1"/>
  <c r="H3716" i="1" a="1"/>
  <c r="H3716" i="1" s="1"/>
  <c r="I3716" i="1" s="1" a="1"/>
  <c r="I3716" i="1" s="1"/>
  <c r="G3716" i="1"/>
  <c r="E3716" i="1"/>
  <c r="F3716" i="1" s="1"/>
  <c r="T3715" i="1"/>
  <c r="S3715" i="1"/>
  <c r="R3715" i="1"/>
  <c r="P3715" i="1"/>
  <c r="K3715" i="1"/>
  <c r="H3715" i="1" a="1"/>
  <c r="H3715" i="1" s="1"/>
  <c r="I3715" i="1" s="1" a="1"/>
  <c r="I3715" i="1" s="1"/>
  <c r="G3715" i="1"/>
  <c r="E3715" i="1"/>
  <c r="F3715" i="1" s="1"/>
  <c r="T3714" i="1"/>
  <c r="S3714" i="1"/>
  <c r="R3714" i="1"/>
  <c r="P3714" i="1"/>
  <c r="K3714" i="1"/>
  <c r="H3714" i="1" a="1"/>
  <c r="H3714" i="1" s="1"/>
  <c r="I3714" i="1" s="1" a="1"/>
  <c r="I3714" i="1" s="1"/>
  <c r="G3714" i="1"/>
  <c r="E3714" i="1"/>
  <c r="F3714" i="1" s="1"/>
  <c r="T3713" i="1"/>
  <c r="S3713" i="1"/>
  <c r="R3713" i="1"/>
  <c r="P3713" i="1"/>
  <c r="K3713" i="1"/>
  <c r="H3713" i="1"/>
  <c r="I3713" i="1" s="1" a="1"/>
  <c r="I3713" i="1" s="1"/>
  <c r="H3713" i="1" a="1"/>
  <c r="G3713" i="1"/>
  <c r="E3713" i="1"/>
  <c r="F3713" i="1" s="1"/>
  <c r="T3712" i="1"/>
  <c r="S3712" i="1"/>
  <c r="R3712" i="1"/>
  <c r="P3712" i="1"/>
  <c r="K3712" i="1"/>
  <c r="I3712" i="1" a="1"/>
  <c r="I3712" i="1" s="1"/>
  <c r="H3712" i="1" a="1"/>
  <c r="H3712" i="1" s="1"/>
  <c r="G3712" i="1"/>
  <c r="F3712" i="1"/>
  <c r="E3712" i="1"/>
  <c r="T3711" i="1"/>
  <c r="S3711" i="1"/>
  <c r="R3711" i="1"/>
  <c r="P3711" i="1"/>
  <c r="K3711" i="1"/>
  <c r="I3711" i="1" a="1"/>
  <c r="I3711" i="1" s="1"/>
  <c r="H3711" i="1"/>
  <c r="H3711" i="1" a="1"/>
  <c r="G3711" i="1"/>
  <c r="F3711" i="1"/>
  <c r="E3711" i="1"/>
  <c r="T3710" i="1"/>
  <c r="S3710" i="1"/>
  <c r="R3710" i="1"/>
  <c r="P3710" i="1"/>
  <c r="K3710" i="1"/>
  <c r="H3710" i="1" a="1"/>
  <c r="H3710" i="1" s="1"/>
  <c r="I3710" i="1" s="1" a="1"/>
  <c r="I3710" i="1" s="1"/>
  <c r="G3710" i="1"/>
  <c r="F3710" i="1"/>
  <c r="E3710" i="1"/>
  <c r="T3709" i="1"/>
  <c r="S3709" i="1"/>
  <c r="R3709" i="1"/>
  <c r="P3709" i="1"/>
  <c r="K3709" i="1"/>
  <c r="I3709" i="1" a="1"/>
  <c r="I3709" i="1" s="1"/>
  <c r="H3709" i="1" a="1"/>
  <c r="H3709" i="1" s="1"/>
  <c r="G3709" i="1"/>
  <c r="E3709" i="1"/>
  <c r="F3709" i="1" s="1"/>
  <c r="T3708" i="1"/>
  <c r="S3708" i="1"/>
  <c r="R3708" i="1"/>
  <c r="P3708" i="1"/>
  <c r="K3708" i="1"/>
  <c r="I3708" i="1" a="1"/>
  <c r="I3708" i="1" s="1"/>
  <c r="H3708" i="1"/>
  <c r="H3708" i="1" a="1"/>
  <c r="G3708" i="1"/>
  <c r="F3708" i="1"/>
  <c r="E3708" i="1"/>
  <c r="T3707" i="1"/>
  <c r="S3707" i="1"/>
  <c r="R3707" i="1"/>
  <c r="P3707" i="1"/>
  <c r="K3707" i="1"/>
  <c r="H3707" i="1"/>
  <c r="I3707" i="1" s="1" a="1"/>
  <c r="I3707" i="1" s="1"/>
  <c r="H3707" i="1" a="1"/>
  <c r="G3707" i="1"/>
  <c r="E3707" i="1"/>
  <c r="F3707" i="1" s="1"/>
  <c r="T3706" i="1"/>
  <c r="S3706" i="1"/>
  <c r="R3706" i="1"/>
  <c r="P3706" i="1"/>
  <c r="K3706" i="1"/>
  <c r="H3706" i="1" a="1"/>
  <c r="H3706" i="1" s="1"/>
  <c r="I3706" i="1" s="1" a="1"/>
  <c r="I3706" i="1" s="1"/>
  <c r="G3706" i="1"/>
  <c r="E3706" i="1"/>
  <c r="F3706" i="1" s="1"/>
  <c r="T3705" i="1"/>
  <c r="S3705" i="1"/>
  <c r="R3705" i="1"/>
  <c r="P3705" i="1"/>
  <c r="K3705" i="1"/>
  <c r="H3705" i="1" a="1"/>
  <c r="H3705" i="1" s="1"/>
  <c r="I3705" i="1" s="1" a="1"/>
  <c r="I3705" i="1" s="1"/>
  <c r="G3705" i="1"/>
  <c r="F3705" i="1"/>
  <c r="E3705" i="1"/>
  <c r="T3704" i="1"/>
  <c r="S3704" i="1"/>
  <c r="R3704" i="1"/>
  <c r="P3704" i="1"/>
  <c r="K3704" i="1"/>
  <c r="H3704" i="1" a="1"/>
  <c r="H3704" i="1" s="1"/>
  <c r="I3704" i="1" s="1" a="1"/>
  <c r="I3704" i="1" s="1"/>
  <c r="G3704" i="1"/>
  <c r="F3704" i="1"/>
  <c r="E3704" i="1"/>
  <c r="T3703" i="1"/>
  <c r="S3703" i="1"/>
  <c r="R3703" i="1"/>
  <c r="P3703" i="1"/>
  <c r="K3703" i="1"/>
  <c r="H3703" i="1" a="1"/>
  <c r="H3703" i="1" s="1"/>
  <c r="I3703" i="1" s="1" a="1"/>
  <c r="I3703" i="1" s="1"/>
  <c r="G3703" i="1"/>
  <c r="E3703" i="1"/>
  <c r="F3703" i="1" s="1"/>
  <c r="T3702" i="1"/>
  <c r="S3702" i="1"/>
  <c r="R3702" i="1"/>
  <c r="P3702" i="1"/>
  <c r="K3702" i="1"/>
  <c r="H3702" i="1" a="1"/>
  <c r="H3702" i="1" s="1"/>
  <c r="I3702" i="1" s="1" a="1"/>
  <c r="I3702" i="1" s="1"/>
  <c r="G3702" i="1"/>
  <c r="E3702" i="1"/>
  <c r="F3702" i="1" s="1"/>
  <c r="T3701" i="1"/>
  <c r="S3701" i="1"/>
  <c r="R3701" i="1"/>
  <c r="P3701" i="1"/>
  <c r="K3701" i="1"/>
  <c r="H3701" i="1"/>
  <c r="I3701" i="1" s="1" a="1"/>
  <c r="I3701" i="1" s="1"/>
  <c r="H3701" i="1" a="1"/>
  <c r="G3701" i="1"/>
  <c r="E3701" i="1"/>
  <c r="F3701" i="1" s="1"/>
  <c r="T3700" i="1"/>
  <c r="S3700" i="1"/>
  <c r="R3700" i="1"/>
  <c r="P3700" i="1"/>
  <c r="K3700" i="1"/>
  <c r="H3700" i="1" a="1"/>
  <c r="H3700" i="1" s="1"/>
  <c r="I3700" i="1" s="1" a="1"/>
  <c r="I3700" i="1" s="1"/>
  <c r="G3700" i="1"/>
  <c r="F3700" i="1"/>
  <c r="E3700" i="1"/>
  <c r="T3699" i="1"/>
  <c r="S3699" i="1"/>
  <c r="R3699" i="1"/>
  <c r="P3699" i="1"/>
  <c r="K3699" i="1"/>
  <c r="I3699" i="1" a="1"/>
  <c r="I3699" i="1" s="1"/>
  <c r="H3699" i="1"/>
  <c r="H3699" i="1" a="1"/>
  <c r="G3699" i="1"/>
  <c r="F3699" i="1"/>
  <c r="E3699" i="1"/>
  <c r="T3698" i="1"/>
  <c r="S3698" i="1"/>
  <c r="R3698" i="1"/>
  <c r="P3698" i="1"/>
  <c r="K3698" i="1"/>
  <c r="H3698" i="1" a="1"/>
  <c r="H3698" i="1" s="1"/>
  <c r="I3698" i="1" s="1" a="1"/>
  <c r="I3698" i="1" s="1"/>
  <c r="G3698" i="1"/>
  <c r="F3698" i="1"/>
  <c r="E3698" i="1"/>
  <c r="T3697" i="1"/>
  <c r="S3697" i="1"/>
  <c r="R3697" i="1"/>
  <c r="P3697" i="1"/>
  <c r="K3697" i="1"/>
  <c r="H3697" i="1" a="1"/>
  <c r="H3697" i="1" s="1"/>
  <c r="I3697" i="1" s="1" a="1"/>
  <c r="I3697" i="1" s="1"/>
  <c r="G3697" i="1"/>
  <c r="E3697" i="1"/>
  <c r="F3697" i="1" s="1"/>
  <c r="T3696" i="1"/>
  <c r="S3696" i="1"/>
  <c r="R3696" i="1"/>
  <c r="P3696" i="1"/>
  <c r="K3696" i="1"/>
  <c r="I3696" i="1" a="1"/>
  <c r="I3696" i="1" s="1"/>
  <c r="H3696" i="1"/>
  <c r="H3696" i="1" a="1"/>
  <c r="G3696" i="1"/>
  <c r="F3696" i="1"/>
  <c r="E3696" i="1"/>
  <c r="T3695" i="1"/>
  <c r="S3695" i="1"/>
  <c r="R3695" i="1"/>
  <c r="P3695" i="1"/>
  <c r="K3695" i="1"/>
  <c r="H3695" i="1" a="1"/>
  <c r="H3695" i="1" s="1"/>
  <c r="I3695" i="1" s="1" a="1"/>
  <c r="I3695" i="1" s="1"/>
  <c r="G3695" i="1"/>
  <c r="E3695" i="1"/>
  <c r="F3695" i="1" s="1"/>
  <c r="T3694" i="1"/>
  <c r="S3694" i="1"/>
  <c r="R3694" i="1"/>
  <c r="P3694" i="1"/>
  <c r="K3694" i="1"/>
  <c r="H3694" i="1" a="1"/>
  <c r="H3694" i="1" s="1"/>
  <c r="I3694" i="1" s="1" a="1"/>
  <c r="I3694" i="1" s="1"/>
  <c r="G3694" i="1"/>
  <c r="E3694" i="1"/>
  <c r="F3694" i="1" s="1"/>
  <c r="T3693" i="1"/>
  <c r="S3693" i="1"/>
  <c r="R3693" i="1"/>
  <c r="P3693" i="1"/>
  <c r="K3693" i="1"/>
  <c r="H3693" i="1" a="1"/>
  <c r="H3693" i="1" s="1"/>
  <c r="I3693" i="1" s="1" a="1"/>
  <c r="I3693" i="1" s="1"/>
  <c r="G3693" i="1"/>
  <c r="F3693" i="1"/>
  <c r="E3693" i="1"/>
  <c r="T3692" i="1"/>
  <c r="S3692" i="1"/>
  <c r="R3692" i="1"/>
  <c r="P3692" i="1"/>
  <c r="K3692" i="1"/>
  <c r="H3692" i="1" a="1"/>
  <c r="H3692" i="1" s="1"/>
  <c r="I3692" i="1" s="1" a="1"/>
  <c r="I3692" i="1" s="1"/>
  <c r="G3692" i="1"/>
  <c r="F3692" i="1"/>
  <c r="E3692" i="1"/>
  <c r="T3691" i="1"/>
  <c r="S3691" i="1"/>
  <c r="R3691" i="1"/>
  <c r="P3691" i="1"/>
  <c r="K3691" i="1"/>
  <c r="H3691" i="1" a="1"/>
  <c r="H3691" i="1" s="1"/>
  <c r="I3691" i="1" s="1" a="1"/>
  <c r="I3691" i="1" s="1"/>
  <c r="G3691" i="1"/>
  <c r="E3691" i="1"/>
  <c r="F3691" i="1" s="1"/>
  <c r="T3690" i="1"/>
  <c r="S3690" i="1"/>
  <c r="R3690" i="1"/>
  <c r="P3690" i="1"/>
  <c r="K3690" i="1"/>
  <c r="I3690" i="1" a="1"/>
  <c r="I3690" i="1" s="1"/>
  <c r="H3690" i="1" a="1"/>
  <c r="H3690" i="1" s="1"/>
  <c r="G3690" i="1"/>
  <c r="E3690" i="1"/>
  <c r="F3690" i="1" s="1"/>
  <c r="T3689" i="1"/>
  <c r="S3689" i="1"/>
  <c r="R3689" i="1"/>
  <c r="P3689" i="1"/>
  <c r="K3689" i="1"/>
  <c r="H3689" i="1"/>
  <c r="I3689" i="1" s="1" a="1"/>
  <c r="I3689" i="1" s="1"/>
  <c r="H3689" i="1" a="1"/>
  <c r="G3689" i="1"/>
  <c r="E3689" i="1"/>
  <c r="F3689" i="1" s="1"/>
  <c r="T3688" i="1"/>
  <c r="S3688" i="1"/>
  <c r="R3688" i="1"/>
  <c r="P3688" i="1"/>
  <c r="K3688" i="1"/>
  <c r="I3688" i="1" a="1"/>
  <c r="I3688" i="1" s="1"/>
  <c r="H3688" i="1" a="1"/>
  <c r="H3688" i="1" s="1"/>
  <c r="G3688" i="1"/>
  <c r="F3688" i="1"/>
  <c r="E3688" i="1"/>
  <c r="T3687" i="1"/>
  <c r="S3687" i="1"/>
  <c r="R3687" i="1"/>
  <c r="P3687" i="1"/>
  <c r="K3687" i="1"/>
  <c r="I3687" i="1" a="1"/>
  <c r="I3687" i="1" s="1"/>
  <c r="H3687" i="1"/>
  <c r="H3687" i="1" a="1"/>
  <c r="G3687" i="1"/>
  <c r="F3687" i="1"/>
  <c r="E3687" i="1"/>
  <c r="T3686" i="1"/>
  <c r="S3686" i="1"/>
  <c r="R3686" i="1"/>
  <c r="P3686" i="1"/>
  <c r="K3686" i="1"/>
  <c r="H3686" i="1" a="1"/>
  <c r="H3686" i="1" s="1"/>
  <c r="I3686" i="1" s="1" a="1"/>
  <c r="I3686" i="1" s="1"/>
  <c r="G3686" i="1"/>
  <c r="F3686" i="1"/>
  <c r="E3686" i="1"/>
  <c r="T3685" i="1"/>
  <c r="S3685" i="1"/>
  <c r="R3685" i="1"/>
  <c r="P3685" i="1"/>
  <c r="K3685" i="1"/>
  <c r="H3685" i="1" a="1"/>
  <c r="H3685" i="1" s="1"/>
  <c r="I3685" i="1" s="1" a="1"/>
  <c r="I3685" i="1" s="1"/>
  <c r="G3685" i="1"/>
  <c r="E3685" i="1"/>
  <c r="F3685" i="1" s="1"/>
  <c r="T3684" i="1"/>
  <c r="S3684" i="1"/>
  <c r="R3684" i="1"/>
  <c r="P3684" i="1"/>
  <c r="K3684" i="1"/>
  <c r="H3684" i="1"/>
  <c r="I3684" i="1" s="1" a="1"/>
  <c r="I3684" i="1" s="1"/>
  <c r="H3684" i="1" a="1"/>
  <c r="G3684" i="1"/>
  <c r="F3684" i="1"/>
  <c r="E3684" i="1"/>
  <c r="T3683" i="1"/>
  <c r="S3683" i="1"/>
  <c r="R3683" i="1"/>
  <c r="P3683" i="1"/>
  <c r="K3683" i="1"/>
  <c r="H3683" i="1"/>
  <c r="I3683" i="1" s="1" a="1"/>
  <c r="I3683" i="1" s="1"/>
  <c r="H3683" i="1" a="1"/>
  <c r="G3683" i="1"/>
  <c r="F3683" i="1"/>
  <c r="E3683" i="1"/>
  <c r="T3682" i="1"/>
  <c r="S3682" i="1"/>
  <c r="R3682" i="1"/>
  <c r="P3682" i="1"/>
  <c r="K3682" i="1"/>
  <c r="H3682" i="1" a="1"/>
  <c r="H3682" i="1" s="1"/>
  <c r="I3682" i="1" s="1" a="1"/>
  <c r="I3682" i="1" s="1"/>
  <c r="G3682" i="1"/>
  <c r="E3682" i="1"/>
  <c r="F3682" i="1" s="1"/>
  <c r="T3681" i="1"/>
  <c r="S3681" i="1"/>
  <c r="R3681" i="1"/>
  <c r="P3681" i="1"/>
  <c r="K3681" i="1"/>
  <c r="H3681" i="1" a="1"/>
  <c r="H3681" i="1" s="1"/>
  <c r="I3681" i="1" s="1" a="1"/>
  <c r="I3681" i="1" s="1"/>
  <c r="G3681" i="1"/>
  <c r="F3681" i="1"/>
  <c r="E3681" i="1"/>
  <c r="T3680" i="1"/>
  <c r="S3680" i="1"/>
  <c r="R3680" i="1"/>
  <c r="P3680" i="1"/>
  <c r="K3680" i="1"/>
  <c r="H3680" i="1" a="1"/>
  <c r="H3680" i="1" s="1"/>
  <c r="I3680" i="1" s="1" a="1"/>
  <c r="I3680" i="1" s="1"/>
  <c r="G3680" i="1"/>
  <c r="E3680" i="1"/>
  <c r="F3680" i="1" s="1"/>
  <c r="T3679" i="1"/>
  <c r="S3679" i="1"/>
  <c r="R3679" i="1"/>
  <c r="P3679" i="1"/>
  <c r="K3679" i="1"/>
  <c r="I3679" i="1" a="1"/>
  <c r="I3679" i="1" s="1"/>
  <c r="H3679" i="1"/>
  <c r="H3679" i="1" a="1"/>
  <c r="G3679" i="1"/>
  <c r="E3679" i="1"/>
  <c r="F3679" i="1" s="1"/>
  <c r="T3678" i="1"/>
  <c r="S3678" i="1"/>
  <c r="R3678" i="1"/>
  <c r="P3678" i="1"/>
  <c r="K3678" i="1"/>
  <c r="I3678" i="1" a="1"/>
  <c r="I3678" i="1" s="1"/>
  <c r="H3678" i="1" a="1"/>
  <c r="H3678" i="1" s="1"/>
  <c r="G3678" i="1"/>
  <c r="E3678" i="1"/>
  <c r="F3678" i="1" s="1"/>
  <c r="T3677" i="1"/>
  <c r="S3677" i="1"/>
  <c r="R3677" i="1"/>
  <c r="P3677" i="1"/>
  <c r="K3677" i="1"/>
  <c r="H3677" i="1"/>
  <c r="I3677" i="1" s="1" a="1"/>
  <c r="I3677" i="1" s="1"/>
  <c r="H3677" i="1" a="1"/>
  <c r="G3677" i="1"/>
  <c r="E3677" i="1"/>
  <c r="F3677" i="1" s="1"/>
  <c r="T3676" i="1"/>
  <c r="S3676" i="1"/>
  <c r="R3676" i="1"/>
  <c r="P3676" i="1"/>
  <c r="K3676" i="1"/>
  <c r="H3676" i="1" a="1"/>
  <c r="H3676" i="1" s="1"/>
  <c r="I3676" i="1" s="1" a="1"/>
  <c r="I3676" i="1" s="1"/>
  <c r="G3676" i="1"/>
  <c r="F3676" i="1"/>
  <c r="E3676" i="1"/>
  <c r="T3675" i="1"/>
  <c r="S3675" i="1"/>
  <c r="R3675" i="1"/>
  <c r="P3675" i="1"/>
  <c r="K3675" i="1"/>
  <c r="I3675" i="1" a="1"/>
  <c r="I3675" i="1" s="1"/>
  <c r="H3675" i="1"/>
  <c r="H3675" i="1" a="1"/>
  <c r="G3675" i="1"/>
  <c r="F3675" i="1"/>
  <c r="E3675" i="1"/>
  <c r="T3674" i="1"/>
  <c r="S3674" i="1"/>
  <c r="R3674" i="1"/>
  <c r="P3674" i="1"/>
  <c r="K3674" i="1"/>
  <c r="H3674" i="1" a="1"/>
  <c r="H3674" i="1" s="1"/>
  <c r="I3674" i="1" s="1" a="1"/>
  <c r="I3674" i="1" s="1"/>
  <c r="G3674" i="1"/>
  <c r="F3674" i="1"/>
  <c r="E3674" i="1"/>
  <c r="T3673" i="1"/>
  <c r="S3673" i="1"/>
  <c r="R3673" i="1"/>
  <c r="P3673" i="1"/>
  <c r="K3673" i="1"/>
  <c r="H3673" i="1" a="1"/>
  <c r="H3673" i="1" s="1"/>
  <c r="I3673" i="1" s="1" a="1"/>
  <c r="I3673" i="1" s="1"/>
  <c r="G3673" i="1"/>
  <c r="E3673" i="1"/>
  <c r="F3673" i="1" s="1"/>
  <c r="T3672" i="1"/>
  <c r="S3672" i="1"/>
  <c r="R3672" i="1"/>
  <c r="P3672" i="1"/>
  <c r="K3672" i="1"/>
  <c r="H3672" i="1"/>
  <c r="I3672" i="1" s="1" a="1"/>
  <c r="I3672" i="1" s="1"/>
  <c r="H3672" i="1" a="1"/>
  <c r="G3672" i="1"/>
  <c r="F3672" i="1"/>
  <c r="E3672" i="1"/>
  <c r="T3671" i="1"/>
  <c r="S3671" i="1"/>
  <c r="R3671" i="1"/>
  <c r="P3671" i="1"/>
  <c r="K3671" i="1"/>
  <c r="H3671" i="1" a="1"/>
  <c r="H3671" i="1" s="1"/>
  <c r="I3671" i="1" s="1" a="1"/>
  <c r="I3671" i="1" s="1"/>
  <c r="G3671" i="1"/>
  <c r="F3671" i="1"/>
  <c r="E3671" i="1"/>
  <c r="T3670" i="1"/>
  <c r="S3670" i="1"/>
  <c r="R3670" i="1"/>
  <c r="P3670" i="1"/>
  <c r="K3670" i="1"/>
  <c r="H3670" i="1" a="1"/>
  <c r="H3670" i="1" s="1"/>
  <c r="I3670" i="1" s="1" a="1"/>
  <c r="I3670" i="1" s="1"/>
  <c r="G3670" i="1"/>
  <c r="E3670" i="1"/>
  <c r="F3670" i="1" s="1"/>
  <c r="T3669" i="1"/>
  <c r="S3669" i="1"/>
  <c r="R3669" i="1"/>
  <c r="P3669" i="1"/>
  <c r="K3669" i="1"/>
  <c r="H3669" i="1" a="1"/>
  <c r="H3669" i="1" s="1"/>
  <c r="I3669" i="1" s="1" a="1"/>
  <c r="I3669" i="1" s="1"/>
  <c r="G3669" i="1"/>
  <c r="F3669" i="1"/>
  <c r="E3669" i="1"/>
  <c r="T3668" i="1"/>
  <c r="S3668" i="1"/>
  <c r="R3668" i="1"/>
  <c r="P3668" i="1"/>
  <c r="K3668" i="1"/>
  <c r="H3668" i="1" a="1"/>
  <c r="H3668" i="1" s="1"/>
  <c r="I3668" i="1" s="1" a="1"/>
  <c r="I3668" i="1" s="1"/>
  <c r="G3668" i="1"/>
  <c r="F3668" i="1"/>
  <c r="E3668" i="1"/>
  <c r="T3667" i="1"/>
  <c r="S3667" i="1"/>
  <c r="R3667" i="1"/>
  <c r="P3667" i="1"/>
  <c r="K3667" i="1"/>
  <c r="I3667" i="1" a="1"/>
  <c r="I3667" i="1" s="1"/>
  <c r="H3667" i="1"/>
  <c r="H3667" i="1" a="1"/>
  <c r="G3667" i="1"/>
  <c r="E3667" i="1"/>
  <c r="F3667" i="1" s="1"/>
  <c r="T3666" i="1"/>
  <c r="S3666" i="1"/>
  <c r="R3666" i="1"/>
  <c r="P3666" i="1"/>
  <c r="K3666" i="1"/>
  <c r="I3666" i="1" a="1"/>
  <c r="I3666" i="1" s="1"/>
  <c r="H3666" i="1" a="1"/>
  <c r="H3666" i="1" s="1"/>
  <c r="G3666" i="1"/>
  <c r="E3666" i="1"/>
  <c r="F3666" i="1" s="1"/>
  <c r="T3665" i="1"/>
  <c r="S3665" i="1"/>
  <c r="R3665" i="1"/>
  <c r="P3665" i="1"/>
  <c r="K3665" i="1"/>
  <c r="H3665" i="1"/>
  <c r="I3665" i="1" s="1" a="1"/>
  <c r="I3665" i="1" s="1"/>
  <c r="H3665" i="1" a="1"/>
  <c r="G3665" i="1"/>
  <c r="E3665" i="1"/>
  <c r="F3665" i="1" s="1"/>
  <c r="T3664" i="1"/>
  <c r="S3664" i="1"/>
  <c r="R3664" i="1"/>
  <c r="P3664" i="1"/>
  <c r="K3664" i="1"/>
  <c r="H3664" i="1" a="1"/>
  <c r="H3664" i="1" s="1"/>
  <c r="I3664" i="1" s="1" a="1"/>
  <c r="I3664" i="1" s="1"/>
  <c r="G3664" i="1"/>
  <c r="F3664" i="1"/>
  <c r="E3664" i="1"/>
  <c r="T3663" i="1"/>
  <c r="S3663" i="1"/>
  <c r="R3663" i="1"/>
  <c r="P3663" i="1"/>
  <c r="K3663" i="1"/>
  <c r="I3663" i="1" a="1"/>
  <c r="I3663" i="1" s="1"/>
  <c r="H3663" i="1"/>
  <c r="H3663" i="1" a="1"/>
  <c r="G3663" i="1"/>
  <c r="F3663" i="1"/>
  <c r="E3663" i="1"/>
  <c r="T3662" i="1"/>
  <c r="S3662" i="1"/>
  <c r="R3662" i="1"/>
  <c r="P3662" i="1"/>
  <c r="K3662" i="1"/>
  <c r="H3662" i="1" a="1"/>
  <c r="H3662" i="1" s="1"/>
  <c r="I3662" i="1" s="1" a="1"/>
  <c r="I3662" i="1" s="1"/>
  <c r="G3662" i="1"/>
  <c r="F3662" i="1"/>
  <c r="E3662" i="1"/>
  <c r="T3661" i="1"/>
  <c r="S3661" i="1"/>
  <c r="R3661" i="1"/>
  <c r="P3661" i="1"/>
  <c r="K3661" i="1"/>
  <c r="I3661" i="1" a="1"/>
  <c r="I3661" i="1" s="1"/>
  <c r="H3661" i="1" a="1"/>
  <c r="H3661" i="1" s="1"/>
  <c r="G3661" i="1"/>
  <c r="E3661" i="1"/>
  <c r="F3661" i="1" s="1"/>
  <c r="T3660" i="1"/>
  <c r="S3660" i="1"/>
  <c r="R3660" i="1"/>
  <c r="P3660" i="1"/>
  <c r="K3660" i="1"/>
  <c r="I3660" i="1" a="1"/>
  <c r="I3660" i="1" s="1"/>
  <c r="H3660" i="1"/>
  <c r="H3660" i="1" a="1"/>
  <c r="G3660" i="1"/>
  <c r="F3660" i="1"/>
  <c r="E3660" i="1"/>
  <c r="T3659" i="1"/>
  <c r="S3659" i="1"/>
  <c r="R3659" i="1"/>
  <c r="P3659" i="1"/>
  <c r="K3659" i="1"/>
  <c r="H3659" i="1"/>
  <c r="I3659" i="1" s="1" a="1"/>
  <c r="I3659" i="1" s="1"/>
  <c r="H3659" i="1" a="1"/>
  <c r="G3659" i="1"/>
  <c r="F3659" i="1"/>
  <c r="E3659" i="1"/>
  <c r="T3658" i="1"/>
  <c r="S3658" i="1"/>
  <c r="R3658" i="1"/>
  <c r="P3658" i="1"/>
  <c r="K3658" i="1"/>
  <c r="H3658" i="1"/>
  <c r="I3658" i="1" s="1" a="1"/>
  <c r="I3658" i="1" s="1"/>
  <c r="H3658" i="1" a="1"/>
  <c r="G3658" i="1"/>
  <c r="F3658" i="1"/>
  <c r="E3658" i="1"/>
  <c r="T3657" i="1"/>
  <c r="S3657" i="1"/>
  <c r="R3657" i="1"/>
  <c r="P3657" i="1"/>
  <c r="K3657" i="1"/>
  <c r="I3657" i="1" a="1"/>
  <c r="I3657" i="1" s="1"/>
  <c r="H3657" i="1"/>
  <c r="H3657" i="1" a="1"/>
  <c r="G3657" i="1"/>
  <c r="F3657" i="1"/>
  <c r="E3657" i="1"/>
  <c r="T3656" i="1"/>
  <c r="S3656" i="1"/>
  <c r="R3656" i="1"/>
  <c r="P3656" i="1"/>
  <c r="K3656" i="1"/>
  <c r="H3656" i="1"/>
  <c r="I3656" i="1" s="1" a="1"/>
  <c r="I3656" i="1" s="1"/>
  <c r="H3656" i="1" a="1"/>
  <c r="G3656" i="1"/>
  <c r="F3656" i="1"/>
  <c r="E3656" i="1"/>
  <c r="T3655" i="1"/>
  <c r="S3655" i="1"/>
  <c r="R3655" i="1"/>
  <c r="P3655" i="1"/>
  <c r="K3655" i="1"/>
  <c r="I3655" i="1" a="1"/>
  <c r="I3655" i="1" s="1"/>
  <c r="H3655" i="1"/>
  <c r="H3655" i="1" a="1"/>
  <c r="G3655" i="1"/>
  <c r="F3655" i="1"/>
  <c r="E3655" i="1"/>
  <c r="T3654" i="1"/>
  <c r="S3654" i="1"/>
  <c r="R3654" i="1"/>
  <c r="P3654" i="1"/>
  <c r="K3654" i="1"/>
  <c r="I3654" i="1" a="1"/>
  <c r="I3654" i="1" s="1"/>
  <c r="H3654" i="1"/>
  <c r="H3654" i="1" a="1"/>
  <c r="G3654" i="1"/>
  <c r="F3654" i="1"/>
  <c r="E3654" i="1"/>
  <c r="T3653" i="1"/>
  <c r="S3653" i="1"/>
  <c r="R3653" i="1"/>
  <c r="P3653" i="1"/>
  <c r="K3653" i="1"/>
  <c r="I3653" i="1" a="1"/>
  <c r="I3653" i="1" s="1"/>
  <c r="H3653" i="1"/>
  <c r="H3653" i="1" a="1"/>
  <c r="G3653" i="1"/>
  <c r="F3653" i="1"/>
  <c r="E3653" i="1"/>
  <c r="T3652" i="1"/>
  <c r="S3652" i="1"/>
  <c r="R3652" i="1"/>
  <c r="P3652" i="1"/>
  <c r="K3652" i="1"/>
  <c r="I3652" i="1" a="1"/>
  <c r="I3652" i="1" s="1"/>
  <c r="H3652" i="1"/>
  <c r="H3652" i="1" a="1"/>
  <c r="G3652" i="1"/>
  <c r="F3652" i="1"/>
  <c r="E3652" i="1"/>
  <c r="T3651" i="1"/>
  <c r="S3651" i="1"/>
  <c r="R3651" i="1"/>
  <c r="P3651" i="1"/>
  <c r="K3651" i="1"/>
  <c r="I3651" i="1" a="1"/>
  <c r="I3651" i="1" s="1"/>
  <c r="H3651" i="1"/>
  <c r="H3651" i="1" a="1"/>
  <c r="G3651" i="1"/>
  <c r="F3651" i="1"/>
  <c r="E3651" i="1"/>
  <c r="T3650" i="1"/>
  <c r="S3650" i="1"/>
  <c r="R3650" i="1"/>
  <c r="P3650" i="1"/>
  <c r="K3650" i="1"/>
  <c r="H3650" i="1"/>
  <c r="I3650" i="1" s="1" a="1"/>
  <c r="I3650" i="1" s="1"/>
  <c r="H3650" i="1" a="1"/>
  <c r="G3650" i="1"/>
  <c r="F3650" i="1"/>
  <c r="E3650" i="1"/>
  <c r="T3649" i="1"/>
  <c r="S3649" i="1"/>
  <c r="R3649" i="1"/>
  <c r="P3649" i="1"/>
  <c r="K3649" i="1"/>
  <c r="H3649" i="1"/>
  <c r="I3649" i="1" s="1" a="1"/>
  <c r="I3649" i="1" s="1"/>
  <c r="H3649" i="1" a="1"/>
  <c r="G3649" i="1"/>
  <c r="F3649" i="1"/>
  <c r="E3649" i="1"/>
  <c r="T3648" i="1"/>
  <c r="S3648" i="1"/>
  <c r="R3648" i="1"/>
  <c r="P3648" i="1"/>
  <c r="K3648" i="1"/>
  <c r="I3648" i="1" a="1"/>
  <c r="I3648" i="1" s="1"/>
  <c r="H3648" i="1"/>
  <c r="H3648" i="1" a="1"/>
  <c r="G3648" i="1"/>
  <c r="F3648" i="1"/>
  <c r="E3648" i="1"/>
  <c r="T3647" i="1"/>
  <c r="S3647" i="1"/>
  <c r="R3647" i="1"/>
  <c r="P3647" i="1"/>
  <c r="K3647" i="1"/>
  <c r="I3647" i="1" a="1"/>
  <c r="I3647" i="1" s="1"/>
  <c r="H3647" i="1"/>
  <c r="H3647" i="1" a="1"/>
  <c r="G3647" i="1"/>
  <c r="F3647" i="1"/>
  <c r="E3647" i="1"/>
  <c r="T3646" i="1"/>
  <c r="S3646" i="1"/>
  <c r="R3646" i="1"/>
  <c r="P3646" i="1"/>
  <c r="K3646" i="1"/>
  <c r="H3646" i="1"/>
  <c r="I3646" i="1" s="1" a="1"/>
  <c r="I3646" i="1" s="1"/>
  <c r="H3646" i="1" a="1"/>
  <c r="G3646" i="1"/>
  <c r="F3646" i="1"/>
  <c r="E3646" i="1"/>
  <c r="T3645" i="1"/>
  <c r="S3645" i="1"/>
  <c r="R3645" i="1"/>
  <c r="P3645" i="1"/>
  <c r="K3645" i="1"/>
  <c r="I3645" i="1" a="1"/>
  <c r="I3645" i="1" s="1"/>
  <c r="H3645" i="1"/>
  <c r="H3645" i="1" a="1"/>
  <c r="G3645" i="1"/>
  <c r="F3645" i="1"/>
  <c r="E3645" i="1"/>
  <c r="T3644" i="1"/>
  <c r="S3644" i="1"/>
  <c r="R3644" i="1"/>
  <c r="P3644" i="1"/>
  <c r="K3644" i="1"/>
  <c r="H3644" i="1"/>
  <c r="I3644" i="1" s="1" a="1"/>
  <c r="I3644" i="1" s="1"/>
  <c r="H3644" i="1" a="1"/>
  <c r="G3644" i="1"/>
  <c r="F3644" i="1"/>
  <c r="E3644" i="1"/>
  <c r="T3643" i="1"/>
  <c r="S3643" i="1"/>
  <c r="R3643" i="1"/>
  <c r="P3643" i="1"/>
  <c r="K3643" i="1"/>
  <c r="I3643" i="1" a="1"/>
  <c r="I3643" i="1" s="1"/>
  <c r="H3643" i="1"/>
  <c r="H3643" i="1" a="1"/>
  <c r="G3643" i="1"/>
  <c r="F3643" i="1"/>
  <c r="E3643" i="1"/>
  <c r="T3642" i="1"/>
  <c r="S3642" i="1"/>
  <c r="R3642" i="1"/>
  <c r="P3642" i="1"/>
  <c r="K3642" i="1"/>
  <c r="I3642" i="1" a="1"/>
  <c r="I3642" i="1" s="1"/>
  <c r="H3642" i="1"/>
  <c r="H3642" i="1" a="1"/>
  <c r="G3642" i="1"/>
  <c r="F3642" i="1"/>
  <c r="E3642" i="1"/>
  <c r="T3641" i="1"/>
  <c r="S3641" i="1"/>
  <c r="R3641" i="1"/>
  <c r="P3641" i="1"/>
  <c r="K3641" i="1"/>
  <c r="H3641" i="1"/>
  <c r="I3641" i="1" s="1" a="1"/>
  <c r="I3641" i="1" s="1"/>
  <c r="H3641" i="1" a="1"/>
  <c r="G3641" i="1"/>
  <c r="F3641" i="1"/>
  <c r="E3641" i="1"/>
  <c r="T3640" i="1"/>
  <c r="S3640" i="1"/>
  <c r="R3640" i="1"/>
  <c r="P3640" i="1"/>
  <c r="K3640" i="1"/>
  <c r="H3640" i="1"/>
  <c r="I3640" i="1" s="1" a="1"/>
  <c r="I3640" i="1" s="1"/>
  <c r="H3640" i="1" a="1"/>
  <c r="G3640" i="1"/>
  <c r="F3640" i="1"/>
  <c r="E3640" i="1"/>
  <c r="T3639" i="1"/>
  <c r="S3639" i="1"/>
  <c r="R3639" i="1"/>
  <c r="P3639" i="1"/>
  <c r="K3639" i="1"/>
  <c r="H3639" i="1"/>
  <c r="I3639" i="1" s="1" a="1"/>
  <c r="I3639" i="1" s="1"/>
  <c r="H3639" i="1" a="1"/>
  <c r="G3639" i="1"/>
  <c r="F3639" i="1"/>
  <c r="E3639" i="1"/>
  <c r="T3638" i="1"/>
  <c r="S3638" i="1"/>
  <c r="R3638" i="1"/>
  <c r="P3638" i="1"/>
  <c r="K3638" i="1"/>
  <c r="H3638" i="1"/>
  <c r="I3638" i="1" s="1" a="1"/>
  <c r="I3638" i="1" s="1"/>
  <c r="H3638" i="1" a="1"/>
  <c r="G3638" i="1"/>
  <c r="F3638" i="1"/>
  <c r="E3638" i="1"/>
  <c r="T3637" i="1"/>
  <c r="S3637" i="1"/>
  <c r="R3637" i="1"/>
  <c r="P3637" i="1"/>
  <c r="K3637" i="1"/>
  <c r="H3637" i="1"/>
  <c r="I3637" i="1" s="1" a="1"/>
  <c r="I3637" i="1" s="1"/>
  <c r="H3637" i="1" a="1"/>
  <c r="G3637" i="1"/>
  <c r="F3637" i="1"/>
  <c r="E3637" i="1"/>
  <c r="T3636" i="1"/>
  <c r="S3636" i="1"/>
  <c r="R3636" i="1"/>
  <c r="P3636" i="1"/>
  <c r="K3636" i="1"/>
  <c r="I3636" i="1" a="1"/>
  <c r="I3636" i="1" s="1"/>
  <c r="H3636" i="1"/>
  <c r="H3636" i="1" a="1"/>
  <c r="G3636" i="1"/>
  <c r="F3636" i="1"/>
  <c r="E3636" i="1"/>
  <c r="T3635" i="1"/>
  <c r="S3635" i="1"/>
  <c r="R3635" i="1"/>
  <c r="P3635" i="1"/>
  <c r="K3635" i="1"/>
  <c r="H3635" i="1"/>
  <c r="I3635" i="1" s="1" a="1"/>
  <c r="I3635" i="1" s="1"/>
  <c r="H3635" i="1" a="1"/>
  <c r="G3635" i="1"/>
  <c r="F3635" i="1"/>
  <c r="E3635" i="1"/>
  <c r="T3634" i="1"/>
  <c r="S3634" i="1"/>
  <c r="R3634" i="1"/>
  <c r="P3634" i="1"/>
  <c r="K3634" i="1"/>
  <c r="H3634" i="1"/>
  <c r="I3634" i="1" s="1" a="1"/>
  <c r="I3634" i="1" s="1"/>
  <c r="H3634" i="1" a="1"/>
  <c r="G3634" i="1"/>
  <c r="F3634" i="1"/>
  <c r="E3634" i="1"/>
  <c r="T3633" i="1"/>
  <c r="S3633" i="1"/>
  <c r="R3633" i="1"/>
  <c r="P3633" i="1"/>
  <c r="K3633" i="1"/>
  <c r="I3633" i="1" a="1"/>
  <c r="I3633" i="1" s="1"/>
  <c r="H3633" i="1"/>
  <c r="H3633" i="1" a="1"/>
  <c r="G3633" i="1"/>
  <c r="F3633" i="1"/>
  <c r="E3633" i="1"/>
  <c r="T3632" i="1"/>
  <c r="S3632" i="1"/>
  <c r="R3632" i="1"/>
  <c r="P3632" i="1"/>
  <c r="K3632" i="1"/>
  <c r="H3632" i="1"/>
  <c r="I3632" i="1" s="1" a="1"/>
  <c r="I3632" i="1" s="1"/>
  <c r="H3632" i="1" a="1"/>
  <c r="G3632" i="1"/>
  <c r="F3632" i="1"/>
  <c r="E3632" i="1"/>
  <c r="T3631" i="1"/>
  <c r="S3631" i="1"/>
  <c r="R3631" i="1"/>
  <c r="P3631" i="1"/>
  <c r="K3631" i="1"/>
  <c r="I3631" i="1" a="1"/>
  <c r="I3631" i="1" s="1"/>
  <c r="H3631" i="1"/>
  <c r="H3631" i="1" a="1"/>
  <c r="G3631" i="1"/>
  <c r="F3631" i="1"/>
  <c r="E3631" i="1"/>
  <c r="T3630" i="1"/>
  <c r="S3630" i="1"/>
  <c r="R3630" i="1"/>
  <c r="P3630" i="1"/>
  <c r="K3630" i="1"/>
  <c r="I3630" i="1" a="1"/>
  <c r="I3630" i="1" s="1"/>
  <c r="H3630" i="1"/>
  <c r="H3630" i="1" a="1"/>
  <c r="G3630" i="1"/>
  <c r="F3630" i="1"/>
  <c r="E3630" i="1"/>
  <c r="T3629" i="1"/>
  <c r="S3629" i="1"/>
  <c r="R3629" i="1"/>
  <c r="P3629" i="1"/>
  <c r="K3629" i="1"/>
  <c r="H3629" i="1"/>
  <c r="I3629" i="1" s="1" a="1"/>
  <c r="I3629" i="1" s="1"/>
  <c r="H3629" i="1" a="1"/>
  <c r="G3629" i="1"/>
  <c r="F3629" i="1"/>
  <c r="E3629" i="1"/>
  <c r="T3628" i="1"/>
  <c r="S3628" i="1"/>
  <c r="R3628" i="1"/>
  <c r="P3628" i="1"/>
  <c r="K3628" i="1"/>
  <c r="I3628" i="1" a="1"/>
  <c r="I3628" i="1" s="1"/>
  <c r="H3628" i="1"/>
  <c r="H3628" i="1" a="1"/>
  <c r="G3628" i="1"/>
  <c r="F3628" i="1"/>
  <c r="E3628" i="1"/>
  <c r="T3627" i="1"/>
  <c r="S3627" i="1"/>
  <c r="R3627" i="1"/>
  <c r="P3627" i="1"/>
  <c r="K3627" i="1"/>
  <c r="H3627" i="1"/>
  <c r="I3627" i="1" s="1" a="1"/>
  <c r="I3627" i="1" s="1"/>
  <c r="H3627" i="1" a="1"/>
  <c r="G3627" i="1"/>
  <c r="F3627" i="1"/>
  <c r="E3627" i="1"/>
  <c r="T3626" i="1"/>
  <c r="S3626" i="1"/>
  <c r="R3626" i="1"/>
  <c r="P3626" i="1"/>
  <c r="K3626" i="1"/>
  <c r="H3626" i="1"/>
  <c r="I3626" i="1" s="1" a="1"/>
  <c r="I3626" i="1" s="1"/>
  <c r="H3626" i="1" a="1"/>
  <c r="G3626" i="1"/>
  <c r="F3626" i="1"/>
  <c r="E3626" i="1"/>
  <c r="T3625" i="1"/>
  <c r="S3625" i="1"/>
  <c r="R3625" i="1"/>
  <c r="P3625" i="1"/>
  <c r="K3625" i="1"/>
  <c r="H3625" i="1"/>
  <c r="I3625" i="1" s="1" a="1"/>
  <c r="I3625" i="1" s="1"/>
  <c r="H3625" i="1" a="1"/>
  <c r="G3625" i="1"/>
  <c r="F3625" i="1"/>
  <c r="E3625" i="1"/>
  <c r="T3624" i="1"/>
  <c r="S3624" i="1"/>
  <c r="R3624" i="1"/>
  <c r="P3624" i="1"/>
  <c r="K3624" i="1"/>
  <c r="I3624" i="1" a="1"/>
  <c r="I3624" i="1" s="1"/>
  <c r="H3624" i="1"/>
  <c r="H3624" i="1" a="1"/>
  <c r="G3624" i="1"/>
  <c r="F3624" i="1"/>
  <c r="E3624" i="1"/>
  <c r="T3623" i="1"/>
  <c r="S3623" i="1"/>
  <c r="R3623" i="1"/>
  <c r="P3623" i="1"/>
  <c r="K3623" i="1"/>
  <c r="I3623" i="1" a="1"/>
  <c r="I3623" i="1" s="1"/>
  <c r="H3623" i="1"/>
  <c r="H3623" i="1" a="1"/>
  <c r="G3623" i="1"/>
  <c r="F3623" i="1"/>
  <c r="E3623" i="1"/>
  <c r="T3622" i="1"/>
  <c r="S3622" i="1"/>
  <c r="R3622" i="1"/>
  <c r="P3622" i="1"/>
  <c r="K3622" i="1"/>
  <c r="H3622" i="1"/>
  <c r="I3622" i="1" s="1" a="1"/>
  <c r="I3622" i="1" s="1"/>
  <c r="H3622" i="1" a="1"/>
  <c r="G3622" i="1"/>
  <c r="F3622" i="1"/>
  <c r="E3622" i="1"/>
  <c r="T3621" i="1"/>
  <c r="S3621" i="1"/>
  <c r="R3621" i="1"/>
  <c r="P3621" i="1"/>
  <c r="K3621" i="1"/>
  <c r="I3621" i="1" a="1"/>
  <c r="I3621" i="1" s="1"/>
  <c r="H3621" i="1"/>
  <c r="H3621" i="1" a="1"/>
  <c r="G3621" i="1"/>
  <c r="F3621" i="1"/>
  <c r="E3621" i="1"/>
  <c r="T3620" i="1"/>
  <c r="S3620" i="1"/>
  <c r="R3620" i="1"/>
  <c r="P3620" i="1"/>
  <c r="K3620" i="1"/>
  <c r="H3620" i="1"/>
  <c r="I3620" i="1" s="1" a="1"/>
  <c r="I3620" i="1" s="1"/>
  <c r="H3620" i="1" a="1"/>
  <c r="G3620" i="1"/>
  <c r="F3620" i="1"/>
  <c r="E3620" i="1"/>
  <c r="T3619" i="1"/>
  <c r="S3619" i="1"/>
  <c r="R3619" i="1"/>
  <c r="P3619" i="1"/>
  <c r="K3619" i="1"/>
  <c r="I3619" i="1" a="1"/>
  <c r="I3619" i="1" s="1"/>
  <c r="H3619" i="1"/>
  <c r="H3619" i="1" a="1"/>
  <c r="G3619" i="1"/>
  <c r="F3619" i="1"/>
  <c r="E3619" i="1"/>
  <c r="T3618" i="1"/>
  <c r="S3618" i="1"/>
  <c r="R3618" i="1"/>
  <c r="P3618" i="1"/>
  <c r="K3618" i="1"/>
  <c r="I3618" i="1" a="1"/>
  <c r="I3618" i="1" s="1"/>
  <c r="H3618" i="1"/>
  <c r="H3618" i="1" a="1"/>
  <c r="G3618" i="1"/>
  <c r="F3618" i="1"/>
  <c r="E3618" i="1"/>
  <c r="T3617" i="1"/>
  <c r="S3617" i="1"/>
  <c r="R3617" i="1"/>
  <c r="P3617" i="1"/>
  <c r="K3617" i="1"/>
  <c r="H3617" i="1"/>
  <c r="I3617" i="1" s="1" a="1"/>
  <c r="I3617" i="1" s="1"/>
  <c r="H3617" i="1" a="1"/>
  <c r="G3617" i="1"/>
  <c r="F3617" i="1"/>
  <c r="E3617" i="1"/>
  <c r="T3616" i="1"/>
  <c r="S3616" i="1"/>
  <c r="R3616" i="1"/>
  <c r="P3616" i="1"/>
  <c r="K3616" i="1"/>
  <c r="H3616" i="1"/>
  <c r="I3616" i="1" s="1" a="1"/>
  <c r="I3616" i="1" s="1"/>
  <c r="H3616" i="1" a="1"/>
  <c r="G3616" i="1"/>
  <c r="F3616" i="1"/>
  <c r="E3616" i="1"/>
  <c r="T3615" i="1"/>
  <c r="S3615" i="1"/>
  <c r="R3615" i="1"/>
  <c r="P3615" i="1"/>
  <c r="K3615" i="1"/>
  <c r="H3615" i="1"/>
  <c r="I3615" i="1" s="1" a="1"/>
  <c r="I3615" i="1" s="1"/>
  <c r="H3615" i="1" a="1"/>
  <c r="G3615" i="1"/>
  <c r="F3615" i="1"/>
  <c r="E3615" i="1"/>
  <c r="T3614" i="1"/>
  <c r="S3614" i="1"/>
  <c r="R3614" i="1"/>
  <c r="P3614" i="1"/>
  <c r="K3614" i="1"/>
  <c r="I3614" i="1" a="1"/>
  <c r="I3614" i="1" s="1"/>
  <c r="H3614" i="1"/>
  <c r="H3614" i="1" a="1"/>
  <c r="G3614" i="1"/>
  <c r="F3614" i="1"/>
  <c r="E3614" i="1"/>
  <c r="T3613" i="1"/>
  <c r="S3613" i="1"/>
  <c r="R3613" i="1"/>
  <c r="P3613" i="1"/>
  <c r="K3613" i="1"/>
  <c r="H3613" i="1"/>
  <c r="I3613" i="1" s="1" a="1"/>
  <c r="I3613" i="1" s="1"/>
  <c r="H3613" i="1" a="1"/>
  <c r="G3613" i="1"/>
  <c r="F3613" i="1"/>
  <c r="E3613" i="1"/>
  <c r="T3612" i="1"/>
  <c r="S3612" i="1"/>
  <c r="R3612" i="1"/>
  <c r="P3612" i="1"/>
  <c r="K3612" i="1"/>
  <c r="I3612" i="1" a="1"/>
  <c r="I3612" i="1" s="1"/>
  <c r="H3612" i="1"/>
  <c r="H3612" i="1" a="1"/>
  <c r="G3612" i="1"/>
  <c r="F3612" i="1"/>
  <c r="E3612" i="1"/>
  <c r="T3611" i="1"/>
  <c r="S3611" i="1"/>
  <c r="R3611" i="1"/>
  <c r="P3611" i="1"/>
  <c r="K3611" i="1"/>
  <c r="H3611" i="1"/>
  <c r="I3611" i="1" s="1" a="1"/>
  <c r="I3611" i="1" s="1"/>
  <c r="H3611" i="1" a="1"/>
  <c r="G3611" i="1"/>
  <c r="F3611" i="1"/>
  <c r="E3611" i="1"/>
  <c r="T3610" i="1"/>
  <c r="S3610" i="1"/>
  <c r="R3610" i="1"/>
  <c r="P3610" i="1"/>
  <c r="K3610" i="1"/>
  <c r="H3610" i="1"/>
  <c r="I3610" i="1" s="1" a="1"/>
  <c r="I3610" i="1" s="1"/>
  <c r="H3610" i="1" a="1"/>
  <c r="G3610" i="1"/>
  <c r="F3610" i="1"/>
  <c r="E3610" i="1"/>
  <c r="T3609" i="1"/>
  <c r="S3609" i="1"/>
  <c r="R3609" i="1"/>
  <c r="P3609" i="1"/>
  <c r="K3609" i="1"/>
  <c r="I3609" i="1" a="1"/>
  <c r="I3609" i="1" s="1"/>
  <c r="H3609" i="1"/>
  <c r="H3609" i="1" a="1"/>
  <c r="G3609" i="1"/>
  <c r="F3609" i="1"/>
  <c r="E3609" i="1"/>
  <c r="T3608" i="1"/>
  <c r="S3608" i="1"/>
  <c r="R3608" i="1"/>
  <c r="P3608" i="1"/>
  <c r="K3608" i="1"/>
  <c r="H3608" i="1"/>
  <c r="I3608" i="1" s="1" a="1"/>
  <c r="I3608" i="1" s="1"/>
  <c r="H3608" i="1" a="1"/>
  <c r="G3608" i="1"/>
  <c r="F3608" i="1"/>
  <c r="E3608" i="1"/>
  <c r="T3607" i="1"/>
  <c r="S3607" i="1"/>
  <c r="R3607" i="1"/>
  <c r="P3607" i="1"/>
  <c r="K3607" i="1"/>
  <c r="I3607" i="1" a="1"/>
  <c r="I3607" i="1" s="1"/>
  <c r="H3607" i="1"/>
  <c r="H3607" i="1" a="1"/>
  <c r="G3607" i="1"/>
  <c r="F3607" i="1"/>
  <c r="E3607" i="1"/>
  <c r="T3606" i="1"/>
  <c r="S3606" i="1"/>
  <c r="R3606" i="1"/>
  <c r="P3606" i="1"/>
  <c r="K3606" i="1"/>
  <c r="I3606" i="1" a="1"/>
  <c r="I3606" i="1" s="1"/>
  <c r="H3606" i="1"/>
  <c r="H3606" i="1" a="1"/>
  <c r="G3606" i="1"/>
  <c r="F3606" i="1"/>
  <c r="E3606" i="1"/>
  <c r="T3605" i="1"/>
  <c r="S3605" i="1"/>
  <c r="R3605" i="1"/>
  <c r="P3605" i="1"/>
  <c r="K3605" i="1"/>
  <c r="I3605" i="1" a="1"/>
  <c r="I3605" i="1" s="1"/>
  <c r="H3605" i="1"/>
  <c r="H3605" i="1" a="1"/>
  <c r="G3605" i="1"/>
  <c r="F3605" i="1"/>
  <c r="E3605" i="1"/>
  <c r="T3604" i="1"/>
  <c r="S3604" i="1"/>
  <c r="R3604" i="1"/>
  <c r="P3604" i="1"/>
  <c r="K3604" i="1"/>
  <c r="I3604" i="1" a="1"/>
  <c r="I3604" i="1" s="1"/>
  <c r="H3604" i="1"/>
  <c r="H3604" i="1" a="1"/>
  <c r="G3604" i="1"/>
  <c r="F3604" i="1"/>
  <c r="E3604" i="1"/>
  <c r="T3603" i="1"/>
  <c r="S3603" i="1"/>
  <c r="R3603" i="1"/>
  <c r="P3603" i="1"/>
  <c r="K3603" i="1"/>
  <c r="H3603" i="1"/>
  <c r="I3603" i="1" s="1" a="1"/>
  <c r="I3603" i="1" s="1"/>
  <c r="H3603" i="1" a="1"/>
  <c r="G3603" i="1"/>
  <c r="F3603" i="1"/>
  <c r="E3603" i="1"/>
  <c r="T3602" i="1"/>
  <c r="S3602" i="1"/>
  <c r="R3602" i="1"/>
  <c r="P3602" i="1"/>
  <c r="K3602" i="1"/>
  <c r="I3602" i="1" a="1"/>
  <c r="I3602" i="1" s="1"/>
  <c r="H3602" i="1"/>
  <c r="H3602" i="1" a="1"/>
  <c r="G3602" i="1"/>
  <c r="F3602" i="1"/>
  <c r="E3602" i="1"/>
  <c r="T3601" i="1"/>
  <c r="S3601" i="1"/>
  <c r="R3601" i="1"/>
  <c r="P3601" i="1"/>
  <c r="K3601" i="1"/>
  <c r="H3601" i="1"/>
  <c r="I3601" i="1" s="1" a="1"/>
  <c r="I3601" i="1" s="1"/>
  <c r="H3601" i="1" a="1"/>
  <c r="G3601" i="1"/>
  <c r="F3601" i="1"/>
  <c r="E3601" i="1"/>
  <c r="T3600" i="1"/>
  <c r="S3600" i="1"/>
  <c r="R3600" i="1"/>
  <c r="P3600" i="1"/>
  <c r="K3600" i="1"/>
  <c r="I3600" i="1" a="1"/>
  <c r="I3600" i="1" s="1"/>
  <c r="H3600" i="1"/>
  <c r="H3600" i="1" a="1"/>
  <c r="G3600" i="1"/>
  <c r="F3600" i="1"/>
  <c r="E3600" i="1"/>
  <c r="T3599" i="1"/>
  <c r="S3599" i="1"/>
  <c r="R3599" i="1"/>
  <c r="P3599" i="1"/>
  <c r="K3599" i="1"/>
  <c r="I3599" i="1" a="1"/>
  <c r="I3599" i="1" s="1"/>
  <c r="H3599" i="1"/>
  <c r="H3599" i="1" a="1"/>
  <c r="G3599" i="1"/>
  <c r="F3599" i="1"/>
  <c r="E3599" i="1"/>
  <c r="T3598" i="1"/>
  <c r="S3598" i="1"/>
  <c r="R3598" i="1"/>
  <c r="P3598" i="1"/>
  <c r="K3598" i="1"/>
  <c r="H3598" i="1"/>
  <c r="I3598" i="1" s="1" a="1"/>
  <c r="I3598" i="1" s="1"/>
  <c r="H3598" i="1" a="1"/>
  <c r="G3598" i="1"/>
  <c r="F3598" i="1"/>
  <c r="E3598" i="1"/>
  <c r="T3597" i="1"/>
  <c r="S3597" i="1"/>
  <c r="R3597" i="1"/>
  <c r="P3597" i="1"/>
  <c r="K3597" i="1"/>
  <c r="I3597" i="1" a="1"/>
  <c r="I3597" i="1" s="1"/>
  <c r="H3597" i="1"/>
  <c r="H3597" i="1" a="1"/>
  <c r="G3597" i="1"/>
  <c r="F3597" i="1"/>
  <c r="E3597" i="1"/>
  <c r="T3596" i="1"/>
  <c r="S3596" i="1"/>
  <c r="R3596" i="1"/>
  <c r="P3596" i="1"/>
  <c r="K3596" i="1"/>
  <c r="H3596" i="1"/>
  <c r="I3596" i="1" s="1" a="1"/>
  <c r="I3596" i="1" s="1"/>
  <c r="H3596" i="1" a="1"/>
  <c r="G3596" i="1"/>
  <c r="F3596" i="1"/>
  <c r="E3596" i="1"/>
  <c r="T3595" i="1"/>
  <c r="S3595" i="1"/>
  <c r="R3595" i="1"/>
  <c r="P3595" i="1"/>
  <c r="K3595" i="1"/>
  <c r="I3595" i="1" a="1"/>
  <c r="I3595" i="1" s="1"/>
  <c r="H3595" i="1"/>
  <c r="H3595" i="1" a="1"/>
  <c r="G3595" i="1"/>
  <c r="F3595" i="1"/>
  <c r="E3595" i="1"/>
  <c r="T3594" i="1"/>
  <c r="S3594" i="1"/>
  <c r="R3594" i="1"/>
  <c r="P3594" i="1"/>
  <c r="K3594" i="1"/>
  <c r="I3594" i="1" a="1"/>
  <c r="I3594" i="1" s="1"/>
  <c r="H3594" i="1"/>
  <c r="H3594" i="1" a="1"/>
  <c r="G3594" i="1"/>
  <c r="F3594" i="1"/>
  <c r="E3594" i="1"/>
  <c r="T3593" i="1"/>
  <c r="S3593" i="1"/>
  <c r="R3593" i="1"/>
  <c r="P3593" i="1"/>
  <c r="K3593" i="1"/>
  <c r="I3593" i="1" a="1"/>
  <c r="I3593" i="1" s="1"/>
  <c r="H3593" i="1"/>
  <c r="H3593" i="1" a="1"/>
  <c r="G3593" i="1"/>
  <c r="F3593" i="1"/>
  <c r="E3593" i="1"/>
  <c r="T3592" i="1"/>
  <c r="S3592" i="1"/>
  <c r="R3592" i="1"/>
  <c r="P3592" i="1"/>
  <c r="K3592" i="1"/>
  <c r="H3592" i="1"/>
  <c r="I3592" i="1" s="1" a="1"/>
  <c r="I3592" i="1" s="1"/>
  <c r="H3592" i="1" a="1"/>
  <c r="G3592" i="1"/>
  <c r="F3592" i="1"/>
  <c r="E3592" i="1"/>
  <c r="T3591" i="1"/>
  <c r="S3591" i="1"/>
  <c r="R3591" i="1"/>
  <c r="P3591" i="1"/>
  <c r="K3591" i="1"/>
  <c r="I3591" i="1" a="1"/>
  <c r="I3591" i="1" s="1"/>
  <c r="H3591" i="1"/>
  <c r="H3591" i="1" a="1"/>
  <c r="G3591" i="1"/>
  <c r="F3591" i="1"/>
  <c r="E3591" i="1"/>
  <c r="T3590" i="1"/>
  <c r="S3590" i="1"/>
  <c r="R3590" i="1"/>
  <c r="P3590" i="1"/>
  <c r="K3590" i="1"/>
  <c r="H3590" i="1"/>
  <c r="I3590" i="1" s="1" a="1"/>
  <c r="I3590" i="1" s="1"/>
  <c r="H3590" i="1" a="1"/>
  <c r="G3590" i="1"/>
  <c r="F3590" i="1"/>
  <c r="E3590" i="1"/>
  <c r="T3589" i="1"/>
  <c r="S3589" i="1"/>
  <c r="R3589" i="1"/>
  <c r="P3589" i="1"/>
  <c r="K3589" i="1"/>
  <c r="H3589" i="1"/>
  <c r="I3589" i="1" s="1" a="1"/>
  <c r="I3589" i="1" s="1"/>
  <c r="H3589" i="1" a="1"/>
  <c r="G3589" i="1"/>
  <c r="F3589" i="1"/>
  <c r="E3589" i="1"/>
  <c r="T3588" i="1"/>
  <c r="S3588" i="1"/>
  <c r="R3588" i="1"/>
  <c r="P3588" i="1"/>
  <c r="K3588" i="1"/>
  <c r="I3588" i="1" a="1"/>
  <c r="I3588" i="1" s="1"/>
  <c r="H3588" i="1"/>
  <c r="H3588" i="1" a="1"/>
  <c r="G3588" i="1"/>
  <c r="F3588" i="1"/>
  <c r="E3588" i="1"/>
  <c r="T3587" i="1"/>
  <c r="S3587" i="1"/>
  <c r="R3587" i="1"/>
  <c r="P3587" i="1"/>
  <c r="K3587" i="1"/>
  <c r="H3587" i="1"/>
  <c r="I3587" i="1" s="1" a="1"/>
  <c r="I3587" i="1" s="1"/>
  <c r="H3587" i="1" a="1"/>
  <c r="G3587" i="1"/>
  <c r="F3587" i="1"/>
  <c r="E3587" i="1"/>
  <c r="T3586" i="1"/>
  <c r="S3586" i="1"/>
  <c r="R3586" i="1"/>
  <c r="P3586" i="1"/>
  <c r="K3586" i="1"/>
  <c r="H3586" i="1"/>
  <c r="I3586" i="1" s="1" a="1"/>
  <c r="I3586" i="1" s="1"/>
  <c r="H3586" i="1" a="1"/>
  <c r="G3586" i="1"/>
  <c r="F3586" i="1"/>
  <c r="E3586" i="1"/>
  <c r="T3585" i="1"/>
  <c r="S3585" i="1"/>
  <c r="R3585" i="1"/>
  <c r="P3585" i="1"/>
  <c r="K3585" i="1"/>
  <c r="I3585" i="1" a="1"/>
  <c r="I3585" i="1" s="1"/>
  <c r="H3585" i="1"/>
  <c r="H3585" i="1" a="1"/>
  <c r="G3585" i="1"/>
  <c r="F3585" i="1"/>
  <c r="E3585" i="1"/>
  <c r="T3584" i="1"/>
  <c r="S3584" i="1"/>
  <c r="R3584" i="1"/>
  <c r="P3584" i="1"/>
  <c r="K3584" i="1"/>
  <c r="H3584" i="1"/>
  <c r="I3584" i="1" s="1" a="1"/>
  <c r="I3584" i="1" s="1"/>
  <c r="H3584" i="1" a="1"/>
  <c r="G3584" i="1"/>
  <c r="F3584" i="1"/>
  <c r="E3584" i="1"/>
  <c r="T3583" i="1"/>
  <c r="S3583" i="1"/>
  <c r="R3583" i="1"/>
  <c r="P3583" i="1"/>
  <c r="K3583" i="1"/>
  <c r="I3583" i="1" a="1"/>
  <c r="I3583" i="1" s="1"/>
  <c r="H3583" i="1"/>
  <c r="H3583" i="1" a="1"/>
  <c r="G3583" i="1"/>
  <c r="F3583" i="1"/>
  <c r="E3583" i="1"/>
  <c r="T3582" i="1"/>
  <c r="S3582" i="1"/>
  <c r="R3582" i="1"/>
  <c r="P3582" i="1"/>
  <c r="K3582" i="1"/>
  <c r="I3582" i="1" a="1"/>
  <c r="I3582" i="1" s="1"/>
  <c r="H3582" i="1"/>
  <c r="H3582" i="1" a="1"/>
  <c r="G3582" i="1"/>
  <c r="F3582" i="1"/>
  <c r="E3582" i="1"/>
  <c r="T3581" i="1"/>
  <c r="S3581" i="1"/>
  <c r="R3581" i="1"/>
  <c r="P3581" i="1"/>
  <c r="K3581" i="1"/>
  <c r="H3581" i="1"/>
  <c r="I3581" i="1" s="1" a="1"/>
  <c r="I3581" i="1" s="1"/>
  <c r="H3581" i="1" a="1"/>
  <c r="G3581" i="1"/>
  <c r="F3581" i="1"/>
  <c r="E3581" i="1"/>
  <c r="T3580" i="1"/>
  <c r="S3580" i="1"/>
  <c r="R3580" i="1"/>
  <c r="P3580" i="1"/>
  <c r="K3580" i="1"/>
  <c r="I3580" i="1" a="1"/>
  <c r="I3580" i="1" s="1"/>
  <c r="H3580" i="1"/>
  <c r="H3580" i="1" a="1"/>
  <c r="G3580" i="1"/>
  <c r="F3580" i="1"/>
  <c r="E3580" i="1"/>
  <c r="T3579" i="1"/>
  <c r="S3579" i="1"/>
  <c r="R3579" i="1"/>
  <c r="P3579" i="1"/>
  <c r="K3579" i="1"/>
  <c r="I3579" i="1" a="1"/>
  <c r="I3579" i="1" s="1"/>
  <c r="H3579" i="1"/>
  <c r="H3579" i="1" a="1"/>
  <c r="G3579" i="1"/>
  <c r="F3579" i="1"/>
  <c r="E3579" i="1"/>
  <c r="T3578" i="1"/>
  <c r="S3578" i="1"/>
  <c r="R3578" i="1"/>
  <c r="P3578" i="1"/>
  <c r="K3578" i="1"/>
  <c r="H3578" i="1"/>
  <c r="I3578" i="1" s="1" a="1"/>
  <c r="I3578" i="1" s="1"/>
  <c r="H3578" i="1" a="1"/>
  <c r="G3578" i="1"/>
  <c r="F3578" i="1"/>
  <c r="E3578" i="1"/>
  <c r="T3577" i="1"/>
  <c r="S3577" i="1"/>
  <c r="R3577" i="1"/>
  <c r="P3577" i="1"/>
  <c r="K3577" i="1"/>
  <c r="H3577" i="1"/>
  <c r="I3577" i="1" s="1" a="1"/>
  <c r="I3577" i="1" s="1"/>
  <c r="H3577" i="1" a="1"/>
  <c r="G3577" i="1"/>
  <c r="F3577" i="1"/>
  <c r="E3577" i="1"/>
  <c r="T3576" i="1"/>
  <c r="S3576" i="1"/>
  <c r="R3576" i="1"/>
  <c r="P3576" i="1"/>
  <c r="K3576" i="1"/>
  <c r="I3576" i="1" a="1"/>
  <c r="I3576" i="1" s="1"/>
  <c r="H3576" i="1"/>
  <c r="H3576" i="1" a="1"/>
  <c r="G3576" i="1"/>
  <c r="F3576" i="1"/>
  <c r="E3576" i="1"/>
  <c r="T3575" i="1"/>
  <c r="S3575" i="1"/>
  <c r="R3575" i="1"/>
  <c r="P3575" i="1"/>
  <c r="K3575" i="1"/>
  <c r="I3575" i="1" a="1"/>
  <c r="I3575" i="1" s="1"/>
  <c r="H3575" i="1"/>
  <c r="H3575" i="1" a="1"/>
  <c r="G3575" i="1"/>
  <c r="F3575" i="1"/>
  <c r="E3575" i="1"/>
  <c r="T3574" i="1"/>
  <c r="S3574" i="1"/>
  <c r="R3574" i="1"/>
  <c r="P3574" i="1"/>
  <c r="K3574" i="1"/>
  <c r="H3574" i="1"/>
  <c r="I3574" i="1" s="1" a="1"/>
  <c r="I3574" i="1" s="1"/>
  <c r="H3574" i="1" a="1"/>
  <c r="G3574" i="1"/>
  <c r="F3574" i="1"/>
  <c r="E3574" i="1"/>
  <c r="T3573" i="1"/>
  <c r="S3573" i="1"/>
  <c r="R3573" i="1"/>
  <c r="P3573" i="1"/>
  <c r="K3573" i="1"/>
  <c r="I3573" i="1" a="1"/>
  <c r="I3573" i="1" s="1"/>
  <c r="H3573" i="1"/>
  <c r="H3573" i="1" a="1"/>
  <c r="G3573" i="1"/>
  <c r="F3573" i="1"/>
  <c r="E3573" i="1"/>
  <c r="T3572" i="1"/>
  <c r="S3572" i="1"/>
  <c r="R3572" i="1"/>
  <c r="P3572" i="1"/>
  <c r="K3572" i="1"/>
  <c r="H3572" i="1"/>
  <c r="I3572" i="1" s="1" a="1"/>
  <c r="I3572" i="1" s="1"/>
  <c r="H3572" i="1" a="1"/>
  <c r="G3572" i="1"/>
  <c r="F3572" i="1"/>
  <c r="E3572" i="1"/>
  <c r="T3571" i="1"/>
  <c r="S3571" i="1"/>
  <c r="R3571" i="1"/>
  <c r="P3571" i="1"/>
  <c r="K3571" i="1"/>
  <c r="I3571" i="1" a="1"/>
  <c r="I3571" i="1" s="1"/>
  <c r="H3571" i="1"/>
  <c r="H3571" i="1" a="1"/>
  <c r="G3571" i="1"/>
  <c r="F3571" i="1"/>
  <c r="E3571" i="1"/>
  <c r="T3570" i="1"/>
  <c r="S3570" i="1"/>
  <c r="R3570" i="1"/>
  <c r="P3570" i="1"/>
  <c r="K3570" i="1"/>
  <c r="I3570" i="1" a="1"/>
  <c r="I3570" i="1" s="1"/>
  <c r="H3570" i="1"/>
  <c r="H3570" i="1" a="1"/>
  <c r="G3570" i="1"/>
  <c r="F3570" i="1"/>
  <c r="E3570" i="1"/>
  <c r="T3569" i="1"/>
  <c r="S3569" i="1"/>
  <c r="R3569" i="1"/>
  <c r="P3569" i="1"/>
  <c r="K3569" i="1"/>
  <c r="H3569" i="1"/>
  <c r="I3569" i="1" s="1" a="1"/>
  <c r="I3569" i="1" s="1"/>
  <c r="H3569" i="1" a="1"/>
  <c r="G3569" i="1"/>
  <c r="F3569" i="1"/>
  <c r="E3569" i="1"/>
  <c r="T3568" i="1"/>
  <c r="S3568" i="1"/>
  <c r="R3568" i="1"/>
  <c r="P3568" i="1"/>
  <c r="K3568" i="1"/>
  <c r="H3568" i="1"/>
  <c r="I3568" i="1" s="1" a="1"/>
  <c r="I3568" i="1" s="1"/>
  <c r="H3568" i="1" a="1"/>
  <c r="G3568" i="1"/>
  <c r="F3568" i="1"/>
  <c r="E3568" i="1"/>
  <c r="T3567" i="1"/>
  <c r="S3567" i="1"/>
  <c r="R3567" i="1"/>
  <c r="P3567" i="1"/>
  <c r="K3567" i="1"/>
  <c r="H3567" i="1"/>
  <c r="I3567" i="1" s="1" a="1"/>
  <c r="I3567" i="1" s="1"/>
  <c r="H3567" i="1" a="1"/>
  <c r="G3567" i="1"/>
  <c r="F3567" i="1"/>
  <c r="E3567" i="1"/>
  <c r="T3566" i="1"/>
  <c r="S3566" i="1"/>
  <c r="R3566" i="1"/>
  <c r="P3566" i="1"/>
  <c r="K3566" i="1"/>
  <c r="I3566" i="1" a="1"/>
  <c r="I3566" i="1" s="1"/>
  <c r="H3566" i="1"/>
  <c r="H3566" i="1" a="1"/>
  <c r="G3566" i="1"/>
  <c r="F3566" i="1"/>
  <c r="E3566" i="1"/>
  <c r="T3565" i="1"/>
  <c r="S3565" i="1"/>
  <c r="R3565" i="1"/>
  <c r="P3565" i="1"/>
  <c r="K3565" i="1"/>
  <c r="H3565" i="1"/>
  <c r="I3565" i="1" s="1" a="1"/>
  <c r="I3565" i="1" s="1"/>
  <c r="H3565" i="1" a="1"/>
  <c r="G3565" i="1"/>
  <c r="F3565" i="1"/>
  <c r="E3565" i="1"/>
  <c r="T3564" i="1"/>
  <c r="S3564" i="1"/>
  <c r="R3564" i="1"/>
  <c r="P3564" i="1"/>
  <c r="K3564" i="1"/>
  <c r="I3564" i="1" a="1"/>
  <c r="I3564" i="1" s="1"/>
  <c r="H3564" i="1"/>
  <c r="H3564" i="1" a="1"/>
  <c r="G3564" i="1"/>
  <c r="F3564" i="1"/>
  <c r="E3564" i="1"/>
  <c r="T3563" i="1"/>
  <c r="S3563" i="1"/>
  <c r="R3563" i="1"/>
  <c r="P3563" i="1"/>
  <c r="K3563" i="1"/>
  <c r="I3563" i="1" a="1"/>
  <c r="I3563" i="1" s="1"/>
  <c r="H3563" i="1"/>
  <c r="H3563" i="1" a="1"/>
  <c r="G3563" i="1"/>
  <c r="F3563" i="1"/>
  <c r="E3563" i="1"/>
  <c r="T3562" i="1"/>
  <c r="S3562" i="1"/>
  <c r="R3562" i="1"/>
  <c r="P3562" i="1"/>
  <c r="K3562" i="1"/>
  <c r="H3562" i="1"/>
  <c r="I3562" i="1" s="1" a="1"/>
  <c r="I3562" i="1" s="1"/>
  <c r="H3562" i="1" a="1"/>
  <c r="G3562" i="1"/>
  <c r="F3562" i="1"/>
  <c r="E3562" i="1"/>
  <c r="T3561" i="1"/>
  <c r="S3561" i="1"/>
  <c r="R3561" i="1"/>
  <c r="P3561" i="1"/>
  <c r="K3561" i="1"/>
  <c r="I3561" i="1" a="1"/>
  <c r="I3561" i="1" s="1"/>
  <c r="H3561" i="1"/>
  <c r="H3561" i="1" a="1"/>
  <c r="G3561" i="1"/>
  <c r="F3561" i="1"/>
  <c r="E3561" i="1"/>
  <c r="T3560" i="1"/>
  <c r="S3560" i="1"/>
  <c r="R3560" i="1"/>
  <c r="P3560" i="1"/>
  <c r="K3560" i="1"/>
  <c r="H3560" i="1"/>
  <c r="I3560" i="1" s="1" a="1"/>
  <c r="I3560" i="1" s="1"/>
  <c r="H3560" i="1" a="1"/>
  <c r="G3560" i="1"/>
  <c r="F3560" i="1"/>
  <c r="E3560" i="1"/>
  <c r="T3559" i="1"/>
  <c r="S3559" i="1"/>
  <c r="R3559" i="1"/>
  <c r="P3559" i="1"/>
  <c r="K3559" i="1"/>
  <c r="I3559" i="1" a="1"/>
  <c r="I3559" i="1" s="1"/>
  <c r="H3559" i="1"/>
  <c r="H3559" i="1" a="1"/>
  <c r="G3559" i="1"/>
  <c r="F3559" i="1"/>
  <c r="E3559" i="1"/>
  <c r="T3558" i="1"/>
  <c r="S3558" i="1"/>
  <c r="R3558" i="1"/>
  <c r="P3558" i="1"/>
  <c r="K3558" i="1"/>
  <c r="I3558" i="1" a="1"/>
  <c r="I3558" i="1" s="1"/>
  <c r="H3558" i="1"/>
  <c r="H3558" i="1" a="1"/>
  <c r="G3558" i="1"/>
  <c r="F3558" i="1"/>
  <c r="E3558" i="1"/>
  <c r="T3557" i="1"/>
  <c r="S3557" i="1"/>
  <c r="R3557" i="1"/>
  <c r="P3557" i="1"/>
  <c r="K3557" i="1"/>
  <c r="I3557" i="1"/>
  <c r="I3557" i="1" a="1"/>
  <c r="H3557" i="1"/>
  <c r="H3557" i="1" a="1"/>
  <c r="G3557" i="1"/>
  <c r="F3557" i="1"/>
  <c r="E3557" i="1"/>
  <c r="T3556" i="1"/>
  <c r="S3556" i="1"/>
  <c r="R3556" i="1"/>
  <c r="P3556" i="1"/>
  <c r="K3556" i="1"/>
  <c r="I3556" i="1"/>
  <c r="I3556" i="1" a="1"/>
  <c r="H3556" i="1"/>
  <c r="H3556" i="1" a="1"/>
  <c r="G3556" i="1"/>
  <c r="F3556" i="1"/>
  <c r="E3556" i="1"/>
  <c r="T3555" i="1"/>
  <c r="S3555" i="1"/>
  <c r="R3555" i="1"/>
  <c r="P3555" i="1"/>
  <c r="K3555" i="1"/>
  <c r="I3555" i="1"/>
  <c r="I3555" i="1" a="1"/>
  <c r="H3555" i="1"/>
  <c r="H3555" i="1" a="1"/>
  <c r="G3555" i="1"/>
  <c r="F3555" i="1"/>
  <c r="E3555" i="1"/>
  <c r="T3554" i="1"/>
  <c r="S3554" i="1"/>
  <c r="R3554" i="1"/>
  <c r="P3554" i="1"/>
  <c r="K3554" i="1"/>
  <c r="I3554" i="1"/>
  <c r="I3554" i="1" a="1"/>
  <c r="H3554" i="1"/>
  <c r="H3554" i="1" a="1"/>
  <c r="G3554" i="1"/>
  <c r="F3554" i="1"/>
  <c r="E3554" i="1"/>
  <c r="T3553" i="1"/>
  <c r="S3553" i="1"/>
  <c r="R3553" i="1"/>
  <c r="P3553" i="1"/>
  <c r="K3553" i="1"/>
  <c r="I3553" i="1"/>
  <c r="I3553" i="1" a="1"/>
  <c r="H3553" i="1"/>
  <c r="H3553" i="1" a="1"/>
  <c r="G3553" i="1"/>
  <c r="F3553" i="1"/>
  <c r="E3553" i="1"/>
  <c r="T3552" i="1"/>
  <c r="S3552" i="1"/>
  <c r="R3552" i="1"/>
  <c r="P3552" i="1"/>
  <c r="K3552" i="1"/>
  <c r="I3552" i="1"/>
  <c r="I3552" i="1" a="1"/>
  <c r="H3552" i="1"/>
  <c r="H3552" i="1" a="1"/>
  <c r="G3552" i="1"/>
  <c r="F3552" i="1"/>
  <c r="E3552" i="1"/>
  <c r="T3551" i="1"/>
  <c r="S3551" i="1"/>
  <c r="R3551" i="1"/>
  <c r="P3551" i="1"/>
  <c r="K3551" i="1"/>
  <c r="I3551" i="1"/>
  <c r="I3551" i="1" a="1"/>
  <c r="H3551" i="1"/>
  <c r="H3551" i="1" a="1"/>
  <c r="G3551" i="1"/>
  <c r="F3551" i="1"/>
  <c r="E3551" i="1"/>
  <c r="T3550" i="1"/>
  <c r="S3550" i="1"/>
  <c r="R3550" i="1"/>
  <c r="P3550" i="1"/>
  <c r="K3550" i="1"/>
  <c r="I3550" i="1"/>
  <c r="I3550" i="1" a="1"/>
  <c r="H3550" i="1"/>
  <c r="H3550" i="1" a="1"/>
  <c r="G3550" i="1"/>
  <c r="F3550" i="1"/>
  <c r="E3550" i="1"/>
  <c r="T3549" i="1"/>
  <c r="S3549" i="1"/>
  <c r="R3549" i="1"/>
  <c r="P3549" i="1"/>
  <c r="K3549" i="1"/>
  <c r="I3549" i="1"/>
  <c r="I3549" i="1" a="1"/>
  <c r="H3549" i="1"/>
  <c r="H3549" i="1" a="1"/>
  <c r="G3549" i="1"/>
  <c r="F3549" i="1"/>
  <c r="E3549" i="1"/>
  <c r="T3548" i="1"/>
  <c r="S3548" i="1"/>
  <c r="R3548" i="1"/>
  <c r="P3548" i="1"/>
  <c r="K3548" i="1"/>
  <c r="I3548" i="1"/>
  <c r="I3548" i="1" a="1"/>
  <c r="H3548" i="1"/>
  <c r="H3548" i="1" a="1"/>
  <c r="G3548" i="1"/>
  <c r="F3548" i="1"/>
  <c r="E3548" i="1"/>
  <c r="T3547" i="1"/>
  <c r="S3547" i="1"/>
  <c r="R3547" i="1"/>
  <c r="P3547" i="1"/>
  <c r="K3547" i="1"/>
  <c r="I3547" i="1"/>
  <c r="I3547" i="1" a="1"/>
  <c r="H3547" i="1"/>
  <c r="H3547" i="1" a="1"/>
  <c r="G3547" i="1"/>
  <c r="F3547" i="1"/>
  <c r="E3547" i="1"/>
  <c r="T3546" i="1"/>
  <c r="S3546" i="1"/>
  <c r="R3546" i="1"/>
  <c r="P3546" i="1"/>
  <c r="K3546" i="1"/>
  <c r="I3546" i="1"/>
  <c r="I3546" i="1" a="1"/>
  <c r="H3546" i="1"/>
  <c r="H3546" i="1" a="1"/>
  <c r="G3546" i="1"/>
  <c r="F3546" i="1"/>
  <c r="E3546" i="1"/>
  <c r="T3545" i="1"/>
  <c r="S3545" i="1"/>
  <c r="R3545" i="1"/>
  <c r="P3545" i="1"/>
  <c r="K3545" i="1"/>
  <c r="I3545" i="1"/>
  <c r="I3545" i="1" a="1"/>
  <c r="H3545" i="1"/>
  <c r="H3545" i="1" a="1"/>
  <c r="G3545" i="1"/>
  <c r="F3545" i="1"/>
  <c r="E3545" i="1"/>
  <c r="T3544" i="1"/>
  <c r="S3544" i="1"/>
  <c r="R3544" i="1"/>
  <c r="P3544" i="1"/>
  <c r="K3544" i="1"/>
  <c r="I3544" i="1"/>
  <c r="I3544" i="1" a="1"/>
  <c r="H3544" i="1"/>
  <c r="H3544" i="1" a="1"/>
  <c r="G3544" i="1"/>
  <c r="F3544" i="1"/>
  <c r="E3544" i="1"/>
  <c r="T3543" i="1"/>
  <c r="S3543" i="1"/>
  <c r="R3543" i="1"/>
  <c r="P3543" i="1"/>
  <c r="K3543" i="1"/>
  <c r="I3543" i="1"/>
  <c r="I3543" i="1" a="1"/>
  <c r="H3543" i="1"/>
  <c r="H3543" i="1" a="1"/>
  <c r="G3543" i="1"/>
  <c r="F3543" i="1"/>
  <c r="E3543" i="1"/>
  <c r="T3542" i="1"/>
  <c r="S3542" i="1"/>
  <c r="R3542" i="1"/>
  <c r="P3542" i="1"/>
  <c r="K3542" i="1"/>
  <c r="I3542" i="1"/>
  <c r="I3542" i="1" a="1"/>
  <c r="H3542" i="1"/>
  <c r="H3542" i="1" a="1"/>
  <c r="G3542" i="1"/>
  <c r="F3542" i="1"/>
  <c r="E3542" i="1"/>
  <c r="T3541" i="1"/>
  <c r="S3541" i="1"/>
  <c r="R3541" i="1"/>
  <c r="P3541" i="1"/>
  <c r="K3541" i="1"/>
  <c r="I3541" i="1"/>
  <c r="I3541" i="1" a="1"/>
  <c r="H3541" i="1"/>
  <c r="H3541" i="1" a="1"/>
  <c r="G3541" i="1"/>
  <c r="F3541" i="1"/>
  <c r="E3541" i="1"/>
  <c r="T3540" i="1"/>
  <c r="S3540" i="1"/>
  <c r="R3540" i="1"/>
  <c r="P3540" i="1"/>
  <c r="K3540" i="1"/>
  <c r="I3540" i="1"/>
  <c r="I3540" i="1" a="1"/>
  <c r="H3540" i="1"/>
  <c r="H3540" i="1" a="1"/>
  <c r="G3540" i="1"/>
  <c r="F3540" i="1"/>
  <c r="E3540" i="1"/>
  <c r="T3539" i="1"/>
  <c r="S3539" i="1"/>
  <c r="R3539" i="1"/>
  <c r="P3539" i="1"/>
  <c r="K3539" i="1"/>
  <c r="I3539" i="1"/>
  <c r="I3539" i="1" a="1"/>
  <c r="H3539" i="1"/>
  <c r="H3539" i="1" a="1"/>
  <c r="G3539" i="1"/>
  <c r="F3539" i="1"/>
  <c r="E3539" i="1"/>
  <c r="T3538" i="1"/>
  <c r="S3538" i="1"/>
  <c r="R3538" i="1"/>
  <c r="P3538" i="1"/>
  <c r="K3538" i="1"/>
  <c r="I3538" i="1"/>
  <c r="I3538" i="1" a="1"/>
  <c r="H3538" i="1"/>
  <c r="H3538" i="1" a="1"/>
  <c r="G3538" i="1"/>
  <c r="F3538" i="1"/>
  <c r="E3538" i="1"/>
  <c r="T3537" i="1"/>
  <c r="S3537" i="1"/>
  <c r="R3537" i="1"/>
  <c r="P3537" i="1"/>
  <c r="K3537" i="1"/>
  <c r="I3537" i="1"/>
  <c r="I3537" i="1" a="1"/>
  <c r="H3537" i="1"/>
  <c r="H3537" i="1" a="1"/>
  <c r="G3537" i="1"/>
  <c r="F3537" i="1"/>
  <c r="E3537" i="1"/>
  <c r="T3536" i="1"/>
  <c r="S3536" i="1"/>
  <c r="R3536" i="1"/>
  <c r="P3536" i="1"/>
  <c r="K3536" i="1"/>
  <c r="I3536" i="1"/>
  <c r="I3536" i="1" a="1"/>
  <c r="H3536" i="1"/>
  <c r="H3536" i="1" a="1"/>
  <c r="G3536" i="1"/>
  <c r="F3536" i="1"/>
  <c r="E3536" i="1"/>
  <c r="T3535" i="1"/>
  <c r="S3535" i="1"/>
  <c r="R3535" i="1"/>
  <c r="P3535" i="1"/>
  <c r="K3535" i="1"/>
  <c r="I3535" i="1"/>
  <c r="I3535" i="1" a="1"/>
  <c r="H3535" i="1"/>
  <c r="H3535" i="1" a="1"/>
  <c r="G3535" i="1"/>
  <c r="F3535" i="1"/>
  <c r="E3535" i="1"/>
  <c r="T3534" i="1"/>
  <c r="S3534" i="1"/>
  <c r="R3534" i="1"/>
  <c r="P3534" i="1"/>
  <c r="K3534" i="1"/>
  <c r="I3534" i="1"/>
  <c r="I3534" i="1" a="1"/>
  <c r="H3534" i="1"/>
  <c r="H3534" i="1" a="1"/>
  <c r="G3534" i="1"/>
  <c r="F3534" i="1"/>
  <c r="E3534" i="1"/>
  <c r="T3533" i="1"/>
  <c r="S3533" i="1"/>
  <c r="R3533" i="1"/>
  <c r="P3533" i="1"/>
  <c r="K3533" i="1"/>
  <c r="I3533" i="1"/>
  <c r="I3533" i="1" a="1"/>
  <c r="H3533" i="1"/>
  <c r="H3533" i="1" a="1"/>
  <c r="G3533" i="1"/>
  <c r="F3533" i="1"/>
  <c r="E3533" i="1"/>
  <c r="T3532" i="1"/>
  <c r="S3532" i="1"/>
  <c r="R3532" i="1"/>
  <c r="P3532" i="1"/>
  <c r="K3532" i="1"/>
  <c r="I3532" i="1"/>
  <c r="I3532" i="1" a="1"/>
  <c r="H3532" i="1"/>
  <c r="H3532" i="1" a="1"/>
  <c r="G3532" i="1"/>
  <c r="F3532" i="1"/>
  <c r="E3532" i="1"/>
  <c r="T3531" i="1"/>
  <c r="S3531" i="1"/>
  <c r="R3531" i="1"/>
  <c r="P3531" i="1"/>
  <c r="K3531" i="1"/>
  <c r="I3531" i="1"/>
  <c r="I3531" i="1" a="1"/>
  <c r="H3531" i="1"/>
  <c r="H3531" i="1" a="1"/>
  <c r="G3531" i="1"/>
  <c r="F3531" i="1"/>
  <c r="E3531" i="1"/>
  <c r="T3530" i="1"/>
  <c r="S3530" i="1"/>
  <c r="R3530" i="1"/>
  <c r="P3530" i="1"/>
  <c r="K3530" i="1"/>
  <c r="I3530" i="1"/>
  <c r="I3530" i="1" a="1"/>
  <c r="H3530" i="1"/>
  <c r="H3530" i="1" a="1"/>
  <c r="G3530" i="1"/>
  <c r="F3530" i="1"/>
  <c r="E3530" i="1"/>
  <c r="T3529" i="1"/>
  <c r="S3529" i="1"/>
  <c r="R3529" i="1"/>
  <c r="P3529" i="1"/>
  <c r="K3529" i="1"/>
  <c r="I3529" i="1"/>
  <c r="I3529" i="1" a="1"/>
  <c r="H3529" i="1"/>
  <c r="H3529" i="1" a="1"/>
  <c r="G3529" i="1"/>
  <c r="F3529" i="1"/>
  <c r="E3529" i="1"/>
  <c r="T3528" i="1"/>
  <c r="S3528" i="1"/>
  <c r="R3528" i="1"/>
  <c r="P3528" i="1"/>
  <c r="K3528" i="1"/>
  <c r="I3528" i="1"/>
  <c r="I3528" i="1" a="1"/>
  <c r="H3528" i="1"/>
  <c r="H3528" i="1" a="1"/>
  <c r="G3528" i="1"/>
  <c r="F3528" i="1"/>
  <c r="E3528" i="1"/>
  <c r="T3527" i="1"/>
  <c r="S3527" i="1"/>
  <c r="R3527" i="1"/>
  <c r="P3527" i="1"/>
  <c r="K3527" i="1"/>
  <c r="I3527" i="1"/>
  <c r="I3527" i="1" a="1"/>
  <c r="H3527" i="1"/>
  <c r="H3527" i="1" a="1"/>
  <c r="G3527" i="1"/>
  <c r="F3527" i="1"/>
  <c r="E3527" i="1"/>
  <c r="T3526" i="1"/>
  <c r="S3526" i="1"/>
  <c r="R3526" i="1"/>
  <c r="P3526" i="1"/>
  <c r="K3526" i="1"/>
  <c r="I3526" i="1"/>
  <c r="I3526" i="1" a="1"/>
  <c r="H3526" i="1"/>
  <c r="H3526" i="1" a="1"/>
  <c r="G3526" i="1"/>
  <c r="F3526" i="1"/>
  <c r="E3526" i="1"/>
  <c r="T3525" i="1"/>
  <c r="S3525" i="1"/>
  <c r="R3525" i="1"/>
  <c r="P3525" i="1"/>
  <c r="K3525" i="1"/>
  <c r="I3525" i="1"/>
  <c r="I3525" i="1" a="1"/>
  <c r="H3525" i="1"/>
  <c r="H3525" i="1" a="1"/>
  <c r="G3525" i="1"/>
  <c r="F3525" i="1"/>
  <c r="E3525" i="1"/>
  <c r="T3524" i="1"/>
  <c r="S3524" i="1"/>
  <c r="R3524" i="1"/>
  <c r="P3524" i="1"/>
  <c r="K3524" i="1"/>
  <c r="I3524" i="1"/>
  <c r="I3524" i="1" a="1"/>
  <c r="H3524" i="1"/>
  <c r="H3524" i="1" a="1"/>
  <c r="G3524" i="1"/>
  <c r="F3524" i="1"/>
  <c r="E3524" i="1"/>
  <c r="T3523" i="1"/>
  <c r="S3523" i="1"/>
  <c r="R3523" i="1"/>
  <c r="P3523" i="1"/>
  <c r="K3523" i="1"/>
  <c r="I3523" i="1"/>
  <c r="I3523" i="1" a="1"/>
  <c r="H3523" i="1"/>
  <c r="H3523" i="1" a="1"/>
  <c r="G3523" i="1"/>
  <c r="F3523" i="1"/>
  <c r="E3523" i="1"/>
  <c r="T3522" i="1"/>
  <c r="S3522" i="1"/>
  <c r="R3522" i="1"/>
  <c r="P3522" i="1"/>
  <c r="K3522" i="1"/>
  <c r="I3522" i="1"/>
  <c r="I3522" i="1" a="1"/>
  <c r="H3522" i="1"/>
  <c r="H3522" i="1" a="1"/>
  <c r="G3522" i="1"/>
  <c r="F3522" i="1"/>
  <c r="E3522" i="1"/>
  <c r="T3521" i="1"/>
  <c r="S3521" i="1"/>
  <c r="R3521" i="1"/>
  <c r="P3521" i="1"/>
  <c r="K3521" i="1"/>
  <c r="I3521" i="1"/>
  <c r="I3521" i="1" a="1"/>
  <c r="H3521" i="1"/>
  <c r="H3521" i="1" a="1"/>
  <c r="G3521" i="1"/>
  <c r="F3521" i="1"/>
  <c r="E3521" i="1"/>
  <c r="T3520" i="1"/>
  <c r="S3520" i="1"/>
  <c r="R3520" i="1"/>
  <c r="P3520" i="1"/>
  <c r="K3520" i="1"/>
  <c r="I3520" i="1"/>
  <c r="I3520" i="1" a="1"/>
  <c r="H3520" i="1"/>
  <c r="H3520" i="1" a="1"/>
  <c r="G3520" i="1"/>
  <c r="F3520" i="1"/>
  <c r="E3520" i="1"/>
  <c r="T3519" i="1"/>
  <c r="S3519" i="1"/>
  <c r="R3519" i="1"/>
  <c r="P3519" i="1"/>
  <c r="K3519" i="1"/>
  <c r="I3519" i="1"/>
  <c r="I3519" i="1" a="1"/>
  <c r="H3519" i="1"/>
  <c r="H3519" i="1" a="1"/>
  <c r="G3519" i="1"/>
  <c r="F3519" i="1"/>
  <c r="E3519" i="1"/>
  <c r="T3518" i="1"/>
  <c r="S3518" i="1"/>
  <c r="R3518" i="1"/>
  <c r="P3518" i="1"/>
  <c r="K3518" i="1"/>
  <c r="I3518" i="1"/>
  <c r="I3518" i="1" a="1"/>
  <c r="H3518" i="1"/>
  <c r="H3518" i="1" a="1"/>
  <c r="G3518" i="1"/>
  <c r="F3518" i="1"/>
  <c r="E3518" i="1"/>
  <c r="T3517" i="1"/>
  <c r="S3517" i="1"/>
  <c r="R3517" i="1"/>
  <c r="P3517" i="1"/>
  <c r="K3517" i="1"/>
  <c r="I3517" i="1"/>
  <c r="I3517" i="1" a="1"/>
  <c r="H3517" i="1"/>
  <c r="H3517" i="1" a="1"/>
  <c r="G3517" i="1"/>
  <c r="F3517" i="1"/>
  <c r="E3517" i="1"/>
  <c r="T3516" i="1"/>
  <c r="S3516" i="1"/>
  <c r="R3516" i="1"/>
  <c r="P3516" i="1"/>
  <c r="K3516" i="1"/>
  <c r="I3516" i="1"/>
  <c r="I3516" i="1" a="1"/>
  <c r="H3516" i="1"/>
  <c r="H3516" i="1" a="1"/>
  <c r="G3516" i="1"/>
  <c r="F3516" i="1"/>
  <c r="E3516" i="1"/>
  <c r="T3515" i="1"/>
  <c r="S3515" i="1"/>
  <c r="R3515" i="1"/>
  <c r="P3515" i="1"/>
  <c r="K3515" i="1"/>
  <c r="I3515" i="1"/>
  <c r="I3515" i="1" a="1"/>
  <c r="H3515" i="1"/>
  <c r="H3515" i="1" a="1"/>
  <c r="G3515" i="1"/>
  <c r="F3515" i="1"/>
  <c r="E3515" i="1"/>
  <c r="T3514" i="1"/>
  <c r="S3514" i="1"/>
  <c r="R3514" i="1"/>
  <c r="P3514" i="1"/>
  <c r="K3514" i="1"/>
  <c r="I3514" i="1"/>
  <c r="I3514" i="1" a="1"/>
  <c r="H3514" i="1"/>
  <c r="H3514" i="1" a="1"/>
  <c r="G3514" i="1"/>
  <c r="F3514" i="1"/>
  <c r="E3514" i="1"/>
  <c r="T3513" i="1"/>
  <c r="S3513" i="1"/>
  <c r="R3513" i="1"/>
  <c r="P3513" i="1"/>
  <c r="K3513" i="1"/>
  <c r="I3513" i="1"/>
  <c r="I3513" i="1" a="1"/>
  <c r="H3513" i="1"/>
  <c r="H3513" i="1" a="1"/>
  <c r="G3513" i="1"/>
  <c r="F3513" i="1"/>
  <c r="E3513" i="1"/>
  <c r="T3512" i="1"/>
  <c r="S3512" i="1"/>
  <c r="R3512" i="1"/>
  <c r="P3512" i="1"/>
  <c r="K3512" i="1"/>
  <c r="I3512" i="1"/>
  <c r="I3512" i="1" a="1"/>
  <c r="H3512" i="1"/>
  <c r="H3512" i="1" a="1"/>
  <c r="G3512" i="1"/>
  <c r="F3512" i="1"/>
  <c r="E3512" i="1"/>
  <c r="T3511" i="1"/>
  <c r="S3511" i="1"/>
  <c r="R3511" i="1"/>
  <c r="P3511" i="1"/>
  <c r="K3511" i="1"/>
  <c r="I3511" i="1"/>
  <c r="I3511" i="1" a="1"/>
  <c r="H3511" i="1"/>
  <c r="H3511" i="1" a="1"/>
  <c r="G3511" i="1"/>
  <c r="F3511" i="1"/>
  <c r="E3511" i="1"/>
  <c r="T3510" i="1"/>
  <c r="S3510" i="1"/>
  <c r="R3510" i="1"/>
  <c r="P3510" i="1"/>
  <c r="K3510" i="1"/>
  <c r="I3510" i="1"/>
  <c r="I3510" i="1" a="1"/>
  <c r="H3510" i="1"/>
  <c r="H3510" i="1" a="1"/>
  <c r="G3510" i="1"/>
  <c r="F3510" i="1"/>
  <c r="E3510" i="1"/>
  <c r="T3509" i="1"/>
  <c r="S3509" i="1"/>
  <c r="R3509" i="1"/>
  <c r="P3509" i="1"/>
  <c r="K3509" i="1"/>
  <c r="I3509" i="1"/>
  <c r="I3509" i="1" a="1"/>
  <c r="H3509" i="1"/>
  <c r="H3509" i="1" a="1"/>
  <c r="G3509" i="1"/>
  <c r="F3509" i="1"/>
  <c r="E3509" i="1"/>
  <c r="T3508" i="1"/>
  <c r="S3508" i="1"/>
  <c r="R3508" i="1"/>
  <c r="P3508" i="1"/>
  <c r="K3508" i="1"/>
  <c r="I3508" i="1"/>
  <c r="I3508" i="1" a="1"/>
  <c r="H3508" i="1"/>
  <c r="H3508" i="1" a="1"/>
  <c r="G3508" i="1"/>
  <c r="F3508" i="1"/>
  <c r="E3508" i="1"/>
  <c r="T3507" i="1"/>
  <c r="S3507" i="1"/>
  <c r="R3507" i="1"/>
  <c r="P3507" i="1"/>
  <c r="K3507" i="1"/>
  <c r="I3507" i="1"/>
  <c r="I3507" i="1" a="1"/>
  <c r="H3507" i="1"/>
  <c r="H3507" i="1" a="1"/>
  <c r="G3507" i="1"/>
  <c r="F3507" i="1"/>
  <c r="E3507" i="1"/>
  <c r="T3506" i="1"/>
  <c r="S3506" i="1"/>
  <c r="R3506" i="1"/>
  <c r="P3506" i="1"/>
  <c r="K3506" i="1"/>
  <c r="I3506" i="1"/>
  <c r="I3506" i="1" a="1"/>
  <c r="H3506" i="1"/>
  <c r="H3506" i="1" a="1"/>
  <c r="G3506" i="1"/>
  <c r="F3506" i="1"/>
  <c r="E3506" i="1"/>
  <c r="T3505" i="1"/>
  <c r="S3505" i="1"/>
  <c r="R3505" i="1"/>
  <c r="P3505" i="1"/>
  <c r="K3505" i="1"/>
  <c r="I3505" i="1"/>
  <c r="I3505" i="1" a="1"/>
  <c r="H3505" i="1"/>
  <c r="H3505" i="1" a="1"/>
  <c r="G3505" i="1"/>
  <c r="F3505" i="1"/>
  <c r="E3505" i="1"/>
  <c r="T3504" i="1"/>
  <c r="S3504" i="1"/>
  <c r="R3504" i="1"/>
  <c r="P3504" i="1"/>
  <c r="K3504" i="1"/>
  <c r="I3504" i="1"/>
  <c r="I3504" i="1" a="1"/>
  <c r="H3504" i="1"/>
  <c r="H3504" i="1" a="1"/>
  <c r="G3504" i="1"/>
  <c r="F3504" i="1"/>
  <c r="E3504" i="1"/>
  <c r="T3503" i="1"/>
  <c r="S3503" i="1"/>
  <c r="R3503" i="1"/>
  <c r="P3503" i="1"/>
  <c r="K3503" i="1"/>
  <c r="I3503" i="1"/>
  <c r="I3503" i="1" a="1"/>
  <c r="H3503" i="1"/>
  <c r="H3503" i="1" a="1"/>
  <c r="G3503" i="1"/>
  <c r="F3503" i="1"/>
  <c r="E3503" i="1"/>
  <c r="T3502" i="1"/>
  <c r="S3502" i="1"/>
  <c r="R3502" i="1"/>
  <c r="P3502" i="1"/>
  <c r="K3502" i="1"/>
  <c r="I3502" i="1"/>
  <c r="I3502" i="1" a="1"/>
  <c r="H3502" i="1"/>
  <c r="H3502" i="1" a="1"/>
  <c r="G3502" i="1"/>
  <c r="F3502" i="1"/>
  <c r="E3502" i="1"/>
  <c r="T3501" i="1"/>
  <c r="S3501" i="1"/>
  <c r="R3501" i="1"/>
  <c r="P3501" i="1"/>
  <c r="K3501" i="1"/>
  <c r="I3501" i="1"/>
  <c r="I3501" i="1" a="1"/>
  <c r="H3501" i="1"/>
  <c r="H3501" i="1" a="1"/>
  <c r="G3501" i="1"/>
  <c r="F3501" i="1"/>
  <c r="E3501" i="1"/>
  <c r="T3500" i="1"/>
  <c r="S3500" i="1"/>
  <c r="R3500" i="1"/>
  <c r="P3500" i="1"/>
  <c r="K3500" i="1"/>
  <c r="I3500" i="1"/>
  <c r="I3500" i="1" a="1"/>
  <c r="H3500" i="1"/>
  <c r="H3500" i="1" a="1"/>
  <c r="G3500" i="1"/>
  <c r="F3500" i="1"/>
  <c r="E3500" i="1"/>
  <c r="T3499" i="1"/>
  <c r="S3499" i="1"/>
  <c r="R3499" i="1"/>
  <c r="P3499" i="1"/>
  <c r="K3499" i="1"/>
  <c r="I3499" i="1"/>
  <c r="I3499" i="1" a="1"/>
  <c r="H3499" i="1"/>
  <c r="H3499" i="1" a="1"/>
  <c r="G3499" i="1"/>
  <c r="F3499" i="1"/>
  <c r="E3499" i="1"/>
  <c r="T3498" i="1"/>
  <c r="S3498" i="1"/>
  <c r="R3498" i="1"/>
  <c r="P3498" i="1"/>
  <c r="K3498" i="1"/>
  <c r="I3498" i="1"/>
  <c r="I3498" i="1" a="1"/>
  <c r="H3498" i="1"/>
  <c r="H3498" i="1" a="1"/>
  <c r="G3498" i="1"/>
  <c r="F3498" i="1"/>
  <c r="E3498" i="1"/>
  <c r="T3497" i="1"/>
  <c r="S3497" i="1"/>
  <c r="R3497" i="1"/>
  <c r="P3497" i="1"/>
  <c r="K3497" i="1"/>
  <c r="I3497" i="1"/>
  <c r="I3497" i="1" a="1"/>
  <c r="H3497" i="1"/>
  <c r="H3497" i="1" a="1"/>
  <c r="G3497" i="1"/>
  <c r="F3497" i="1"/>
  <c r="E3497" i="1"/>
  <c r="T3496" i="1"/>
  <c r="S3496" i="1"/>
  <c r="R3496" i="1"/>
  <c r="P3496" i="1"/>
  <c r="K3496" i="1"/>
  <c r="I3496" i="1"/>
  <c r="I3496" i="1" a="1"/>
  <c r="H3496" i="1"/>
  <c r="H3496" i="1" a="1"/>
  <c r="G3496" i="1"/>
  <c r="F3496" i="1"/>
  <c r="E3496" i="1"/>
  <c r="T3495" i="1"/>
  <c r="S3495" i="1"/>
  <c r="R3495" i="1"/>
  <c r="P3495" i="1"/>
  <c r="K3495" i="1"/>
  <c r="I3495" i="1"/>
  <c r="I3495" i="1" a="1"/>
  <c r="H3495" i="1"/>
  <c r="H3495" i="1" a="1"/>
  <c r="G3495" i="1"/>
  <c r="F3495" i="1"/>
  <c r="E3495" i="1"/>
  <c r="T3494" i="1"/>
  <c r="S3494" i="1"/>
  <c r="R3494" i="1"/>
  <c r="P3494" i="1"/>
  <c r="K3494" i="1"/>
  <c r="I3494" i="1"/>
  <c r="I3494" i="1" a="1"/>
  <c r="H3494" i="1"/>
  <c r="H3494" i="1" a="1"/>
  <c r="G3494" i="1"/>
  <c r="F3494" i="1"/>
  <c r="E3494" i="1"/>
  <c r="T3493" i="1"/>
  <c r="S3493" i="1"/>
  <c r="R3493" i="1"/>
  <c r="P3493" i="1"/>
  <c r="K3493" i="1"/>
  <c r="I3493" i="1"/>
  <c r="I3493" i="1" a="1"/>
  <c r="H3493" i="1"/>
  <c r="H3493" i="1" a="1"/>
  <c r="G3493" i="1"/>
  <c r="F3493" i="1"/>
  <c r="E3493" i="1"/>
  <c r="T3492" i="1"/>
  <c r="S3492" i="1"/>
  <c r="R3492" i="1"/>
  <c r="P3492" i="1"/>
  <c r="K3492" i="1"/>
  <c r="I3492" i="1"/>
  <c r="I3492" i="1" a="1"/>
  <c r="H3492" i="1"/>
  <c r="H3492" i="1" a="1"/>
  <c r="G3492" i="1"/>
  <c r="F3492" i="1"/>
  <c r="E3492" i="1"/>
  <c r="T3491" i="1"/>
  <c r="S3491" i="1"/>
  <c r="R3491" i="1"/>
  <c r="P3491" i="1"/>
  <c r="K3491" i="1"/>
  <c r="I3491" i="1"/>
  <c r="I3491" i="1" a="1"/>
  <c r="H3491" i="1"/>
  <c r="H3491" i="1" a="1"/>
  <c r="G3491" i="1"/>
  <c r="F3491" i="1"/>
  <c r="E3491" i="1"/>
  <c r="T3490" i="1"/>
  <c r="S3490" i="1"/>
  <c r="R3490" i="1"/>
  <c r="P3490" i="1"/>
  <c r="K3490" i="1"/>
  <c r="I3490" i="1"/>
  <c r="I3490" i="1" a="1"/>
  <c r="H3490" i="1"/>
  <c r="H3490" i="1" a="1"/>
  <c r="G3490" i="1"/>
  <c r="F3490" i="1"/>
  <c r="E3490" i="1"/>
  <c r="T3489" i="1"/>
  <c r="S3489" i="1"/>
  <c r="R3489" i="1"/>
  <c r="P3489" i="1"/>
  <c r="K3489" i="1"/>
  <c r="I3489" i="1"/>
  <c r="I3489" i="1" a="1"/>
  <c r="H3489" i="1"/>
  <c r="H3489" i="1" a="1"/>
  <c r="G3489" i="1"/>
  <c r="F3489" i="1"/>
  <c r="E3489" i="1"/>
  <c r="T3488" i="1"/>
  <c r="S3488" i="1"/>
  <c r="R3488" i="1"/>
  <c r="P3488" i="1"/>
  <c r="K3488" i="1"/>
  <c r="I3488" i="1"/>
  <c r="I3488" i="1" a="1"/>
  <c r="H3488" i="1"/>
  <c r="H3488" i="1" a="1"/>
  <c r="G3488" i="1"/>
  <c r="F3488" i="1"/>
  <c r="E3488" i="1"/>
  <c r="T3487" i="1"/>
  <c r="S3487" i="1"/>
  <c r="R3487" i="1"/>
  <c r="P3487" i="1"/>
  <c r="K3487" i="1"/>
  <c r="I3487" i="1"/>
  <c r="I3487" i="1" a="1"/>
  <c r="H3487" i="1"/>
  <c r="H3487" i="1" a="1"/>
  <c r="G3487" i="1"/>
  <c r="F3487" i="1"/>
  <c r="E3487" i="1"/>
  <c r="T3486" i="1"/>
  <c r="S3486" i="1"/>
  <c r="R3486" i="1"/>
  <c r="P3486" i="1"/>
  <c r="K3486" i="1"/>
  <c r="I3486" i="1"/>
  <c r="I3486" i="1" a="1"/>
  <c r="H3486" i="1"/>
  <c r="H3486" i="1" a="1"/>
  <c r="G3486" i="1"/>
  <c r="F3486" i="1"/>
  <c r="E3486" i="1"/>
  <c r="T3485" i="1"/>
  <c r="S3485" i="1"/>
  <c r="R3485" i="1"/>
  <c r="P3485" i="1"/>
  <c r="K3485" i="1"/>
  <c r="I3485" i="1"/>
  <c r="I3485" i="1" a="1"/>
  <c r="H3485" i="1"/>
  <c r="H3485" i="1" a="1"/>
  <c r="G3485" i="1"/>
  <c r="F3485" i="1"/>
  <c r="E3485" i="1"/>
  <c r="T3484" i="1"/>
  <c r="S3484" i="1"/>
  <c r="R3484" i="1"/>
  <c r="P3484" i="1"/>
  <c r="K3484" i="1"/>
  <c r="I3484" i="1"/>
  <c r="I3484" i="1" a="1"/>
  <c r="H3484" i="1"/>
  <c r="H3484" i="1" a="1"/>
  <c r="G3484" i="1"/>
  <c r="F3484" i="1"/>
  <c r="E3484" i="1"/>
  <c r="T3483" i="1"/>
  <c r="S3483" i="1"/>
  <c r="R3483" i="1"/>
  <c r="P3483" i="1"/>
  <c r="K3483" i="1"/>
  <c r="I3483" i="1"/>
  <c r="I3483" i="1" a="1"/>
  <c r="H3483" i="1"/>
  <c r="H3483" i="1" a="1"/>
  <c r="G3483" i="1"/>
  <c r="F3483" i="1"/>
  <c r="E3483" i="1"/>
  <c r="T3482" i="1"/>
  <c r="S3482" i="1"/>
  <c r="R3482" i="1"/>
  <c r="P3482" i="1"/>
  <c r="K3482" i="1"/>
  <c r="I3482" i="1"/>
  <c r="I3482" i="1" a="1"/>
  <c r="H3482" i="1"/>
  <c r="H3482" i="1" a="1"/>
  <c r="G3482" i="1"/>
  <c r="F3482" i="1"/>
  <c r="E3482" i="1"/>
  <c r="T3481" i="1"/>
  <c r="S3481" i="1"/>
  <c r="R3481" i="1"/>
  <c r="P3481" i="1"/>
  <c r="K3481" i="1"/>
  <c r="I3481" i="1"/>
  <c r="I3481" i="1" a="1"/>
  <c r="H3481" i="1"/>
  <c r="H3481" i="1" a="1"/>
  <c r="G3481" i="1"/>
  <c r="F3481" i="1"/>
  <c r="E3481" i="1"/>
  <c r="T3480" i="1"/>
  <c r="S3480" i="1"/>
  <c r="R3480" i="1"/>
  <c r="P3480" i="1"/>
  <c r="K3480" i="1"/>
  <c r="I3480" i="1"/>
  <c r="I3480" i="1" a="1"/>
  <c r="H3480" i="1"/>
  <c r="H3480" i="1" a="1"/>
  <c r="G3480" i="1"/>
  <c r="F3480" i="1"/>
  <c r="E3480" i="1"/>
  <c r="T3479" i="1"/>
  <c r="S3479" i="1"/>
  <c r="R3479" i="1"/>
  <c r="P3479" i="1"/>
  <c r="K3479" i="1"/>
  <c r="I3479" i="1" a="1"/>
  <c r="I3479" i="1" s="1"/>
  <c r="H3479" i="1"/>
  <c r="H3479" i="1" a="1"/>
  <c r="G3479" i="1"/>
  <c r="F3479" i="1"/>
  <c r="E3479" i="1"/>
  <c r="T3478" i="1"/>
  <c r="S3478" i="1"/>
  <c r="R3478" i="1"/>
  <c r="P3478" i="1"/>
  <c r="K3478" i="1"/>
  <c r="I3478" i="1" a="1"/>
  <c r="I3478" i="1" s="1"/>
  <c r="H3478" i="1"/>
  <c r="H3478" i="1" a="1"/>
  <c r="G3478" i="1"/>
  <c r="F3478" i="1"/>
  <c r="E3478" i="1"/>
  <c r="T3477" i="1"/>
  <c r="S3477" i="1"/>
  <c r="R3477" i="1"/>
  <c r="P3477" i="1"/>
  <c r="K3477" i="1"/>
  <c r="I3477" i="1" a="1"/>
  <c r="I3477" i="1" s="1"/>
  <c r="H3477" i="1"/>
  <c r="H3477" i="1" a="1"/>
  <c r="G3477" i="1"/>
  <c r="F3477" i="1"/>
  <c r="E3477" i="1"/>
  <c r="T3476" i="1"/>
  <c r="S3476" i="1"/>
  <c r="R3476" i="1"/>
  <c r="P3476" i="1"/>
  <c r="K3476" i="1"/>
  <c r="I3476" i="1" a="1"/>
  <c r="I3476" i="1" s="1"/>
  <c r="H3476" i="1"/>
  <c r="H3476" i="1" a="1"/>
  <c r="G3476" i="1"/>
  <c r="F3476" i="1"/>
  <c r="E3476" i="1"/>
  <c r="T3475" i="1"/>
  <c r="S3475" i="1"/>
  <c r="R3475" i="1"/>
  <c r="P3475" i="1"/>
  <c r="K3475" i="1"/>
  <c r="I3475" i="1" a="1"/>
  <c r="I3475" i="1" s="1"/>
  <c r="H3475" i="1"/>
  <c r="H3475" i="1" a="1"/>
  <c r="G3475" i="1"/>
  <c r="F3475" i="1"/>
  <c r="E3475" i="1"/>
  <c r="T3474" i="1"/>
  <c r="S3474" i="1"/>
  <c r="R3474" i="1"/>
  <c r="P3474" i="1"/>
  <c r="K3474" i="1"/>
  <c r="I3474" i="1" a="1"/>
  <c r="I3474" i="1" s="1"/>
  <c r="H3474" i="1"/>
  <c r="H3474" i="1" a="1"/>
  <c r="G3474" i="1"/>
  <c r="F3474" i="1"/>
  <c r="E3474" i="1"/>
  <c r="T3473" i="1"/>
  <c r="S3473" i="1"/>
  <c r="R3473" i="1"/>
  <c r="P3473" i="1"/>
  <c r="K3473" i="1"/>
  <c r="I3473" i="1" a="1"/>
  <c r="I3473" i="1" s="1"/>
  <c r="H3473" i="1"/>
  <c r="H3473" i="1" a="1"/>
  <c r="G3473" i="1"/>
  <c r="F3473" i="1"/>
  <c r="E3473" i="1"/>
  <c r="T3472" i="1"/>
  <c r="S3472" i="1"/>
  <c r="R3472" i="1"/>
  <c r="P3472" i="1"/>
  <c r="K3472" i="1"/>
  <c r="I3472" i="1" a="1"/>
  <c r="I3472" i="1" s="1"/>
  <c r="H3472" i="1"/>
  <c r="H3472" i="1" a="1"/>
  <c r="G3472" i="1"/>
  <c r="F3472" i="1"/>
  <c r="E3472" i="1"/>
  <c r="T3471" i="1"/>
  <c r="S3471" i="1"/>
  <c r="R3471" i="1"/>
  <c r="P3471" i="1"/>
  <c r="K3471" i="1"/>
  <c r="I3471" i="1" a="1"/>
  <c r="I3471" i="1" s="1"/>
  <c r="H3471" i="1"/>
  <c r="H3471" i="1" a="1"/>
  <c r="G3471" i="1"/>
  <c r="F3471" i="1"/>
  <c r="E3471" i="1"/>
  <c r="T3470" i="1"/>
  <c r="S3470" i="1"/>
  <c r="R3470" i="1"/>
  <c r="P3470" i="1"/>
  <c r="K3470" i="1"/>
  <c r="I3470" i="1" a="1"/>
  <c r="I3470" i="1" s="1"/>
  <c r="H3470" i="1"/>
  <c r="H3470" i="1" a="1"/>
  <c r="G3470" i="1"/>
  <c r="F3470" i="1"/>
  <c r="E3470" i="1"/>
  <c r="T3469" i="1"/>
  <c r="S3469" i="1"/>
  <c r="R3469" i="1"/>
  <c r="P3469" i="1"/>
  <c r="K3469" i="1"/>
  <c r="I3469" i="1" a="1"/>
  <c r="I3469" i="1" s="1"/>
  <c r="H3469" i="1"/>
  <c r="H3469" i="1" a="1"/>
  <c r="G3469" i="1"/>
  <c r="F3469" i="1"/>
  <c r="E3469" i="1"/>
  <c r="T3468" i="1"/>
  <c r="S3468" i="1"/>
  <c r="R3468" i="1"/>
  <c r="P3468" i="1"/>
  <c r="K3468" i="1"/>
  <c r="I3468" i="1" a="1"/>
  <c r="I3468" i="1" s="1"/>
  <c r="H3468" i="1"/>
  <c r="H3468" i="1" a="1"/>
  <c r="G3468" i="1"/>
  <c r="F3468" i="1"/>
  <c r="E3468" i="1"/>
  <c r="T3467" i="1"/>
  <c r="S3467" i="1"/>
  <c r="R3467" i="1"/>
  <c r="P3467" i="1"/>
  <c r="K3467" i="1"/>
  <c r="I3467" i="1" a="1"/>
  <c r="I3467" i="1" s="1"/>
  <c r="H3467" i="1"/>
  <c r="H3467" i="1" a="1"/>
  <c r="G3467" i="1"/>
  <c r="F3467" i="1"/>
  <c r="E3467" i="1"/>
  <c r="T3466" i="1"/>
  <c r="S3466" i="1"/>
  <c r="R3466" i="1"/>
  <c r="P3466" i="1"/>
  <c r="K3466" i="1"/>
  <c r="I3466" i="1" a="1"/>
  <c r="I3466" i="1" s="1"/>
  <c r="H3466" i="1"/>
  <c r="H3466" i="1" a="1"/>
  <c r="G3466" i="1"/>
  <c r="F3466" i="1"/>
  <c r="E3466" i="1"/>
  <c r="T3465" i="1"/>
  <c r="S3465" i="1"/>
  <c r="R3465" i="1"/>
  <c r="P3465" i="1"/>
  <c r="K3465" i="1"/>
  <c r="I3465" i="1" a="1"/>
  <c r="I3465" i="1" s="1"/>
  <c r="H3465" i="1"/>
  <c r="H3465" i="1" a="1"/>
  <c r="G3465" i="1"/>
  <c r="F3465" i="1"/>
  <c r="E3465" i="1"/>
  <c r="T3464" i="1"/>
  <c r="S3464" i="1"/>
  <c r="R3464" i="1"/>
  <c r="P3464" i="1"/>
  <c r="K3464" i="1"/>
  <c r="I3464" i="1" a="1"/>
  <c r="I3464" i="1" s="1"/>
  <c r="H3464" i="1"/>
  <c r="H3464" i="1" a="1"/>
  <c r="G3464" i="1"/>
  <c r="F3464" i="1"/>
  <c r="E3464" i="1"/>
  <c r="T3463" i="1"/>
  <c r="S3463" i="1"/>
  <c r="R3463" i="1"/>
  <c r="P3463" i="1"/>
  <c r="K3463" i="1"/>
  <c r="I3463" i="1" a="1"/>
  <c r="I3463" i="1" s="1"/>
  <c r="H3463" i="1"/>
  <c r="H3463" i="1" a="1"/>
  <c r="G3463" i="1"/>
  <c r="F3463" i="1"/>
  <c r="E3463" i="1"/>
  <c r="T3462" i="1"/>
  <c r="S3462" i="1"/>
  <c r="R3462" i="1"/>
  <c r="P3462" i="1"/>
  <c r="K3462" i="1"/>
  <c r="I3462" i="1" a="1"/>
  <c r="I3462" i="1" s="1"/>
  <c r="H3462" i="1"/>
  <c r="H3462" i="1" a="1"/>
  <c r="G3462" i="1"/>
  <c r="F3462" i="1"/>
  <c r="E3462" i="1"/>
  <c r="T3461" i="1"/>
  <c r="S3461" i="1"/>
  <c r="R3461" i="1"/>
  <c r="P3461" i="1"/>
  <c r="K3461" i="1"/>
  <c r="I3461" i="1" a="1"/>
  <c r="I3461" i="1" s="1"/>
  <c r="H3461" i="1"/>
  <c r="H3461" i="1" a="1"/>
  <c r="G3461" i="1"/>
  <c r="F3461" i="1"/>
  <c r="E3461" i="1"/>
  <c r="T3460" i="1"/>
  <c r="S3460" i="1"/>
  <c r="R3460" i="1"/>
  <c r="P3460" i="1"/>
  <c r="K3460" i="1"/>
  <c r="I3460" i="1" a="1"/>
  <c r="I3460" i="1" s="1"/>
  <c r="H3460" i="1"/>
  <c r="H3460" i="1" a="1"/>
  <c r="G3460" i="1"/>
  <c r="F3460" i="1"/>
  <c r="E3460" i="1"/>
  <c r="T3459" i="1"/>
  <c r="S3459" i="1"/>
  <c r="R3459" i="1"/>
  <c r="P3459" i="1"/>
  <c r="K3459" i="1"/>
  <c r="I3459" i="1" a="1"/>
  <c r="I3459" i="1" s="1"/>
  <c r="H3459" i="1"/>
  <c r="H3459" i="1" a="1"/>
  <c r="G3459" i="1"/>
  <c r="F3459" i="1"/>
  <c r="E3459" i="1"/>
  <c r="T3458" i="1"/>
  <c r="S3458" i="1"/>
  <c r="R3458" i="1"/>
  <c r="P3458" i="1"/>
  <c r="K3458" i="1"/>
  <c r="I3458" i="1" a="1"/>
  <c r="I3458" i="1" s="1"/>
  <c r="H3458" i="1"/>
  <c r="H3458" i="1" a="1"/>
  <c r="G3458" i="1"/>
  <c r="F3458" i="1"/>
  <c r="E3458" i="1"/>
  <c r="T3457" i="1"/>
  <c r="S3457" i="1"/>
  <c r="R3457" i="1"/>
  <c r="P3457" i="1"/>
  <c r="K3457" i="1"/>
  <c r="I3457" i="1" a="1"/>
  <c r="I3457" i="1" s="1"/>
  <c r="H3457" i="1"/>
  <c r="H3457" i="1" a="1"/>
  <c r="G3457" i="1"/>
  <c r="F3457" i="1"/>
  <c r="E3457" i="1"/>
  <c r="T3456" i="1"/>
  <c r="S3456" i="1"/>
  <c r="R3456" i="1"/>
  <c r="P3456" i="1"/>
  <c r="K3456" i="1"/>
  <c r="I3456" i="1" a="1"/>
  <c r="I3456" i="1" s="1"/>
  <c r="H3456" i="1"/>
  <c r="H3456" i="1" a="1"/>
  <c r="G3456" i="1"/>
  <c r="F3456" i="1"/>
  <c r="E3456" i="1"/>
  <c r="T3455" i="1"/>
  <c r="S3455" i="1"/>
  <c r="R3455" i="1"/>
  <c r="P3455" i="1"/>
  <c r="K3455" i="1"/>
  <c r="I3455" i="1" a="1"/>
  <c r="I3455" i="1" s="1"/>
  <c r="H3455" i="1"/>
  <c r="H3455" i="1" a="1"/>
  <c r="G3455" i="1"/>
  <c r="F3455" i="1"/>
  <c r="E3455" i="1"/>
  <c r="T3454" i="1"/>
  <c r="S3454" i="1"/>
  <c r="R3454" i="1"/>
  <c r="P3454" i="1"/>
  <c r="K3454" i="1"/>
  <c r="I3454" i="1" a="1"/>
  <c r="I3454" i="1" s="1"/>
  <c r="H3454" i="1"/>
  <c r="H3454" i="1" a="1"/>
  <c r="G3454" i="1"/>
  <c r="F3454" i="1"/>
  <c r="E3454" i="1"/>
  <c r="T3453" i="1"/>
  <c r="S3453" i="1"/>
  <c r="R3453" i="1"/>
  <c r="P3453" i="1"/>
  <c r="K3453" i="1"/>
  <c r="I3453" i="1" a="1"/>
  <c r="I3453" i="1" s="1"/>
  <c r="H3453" i="1"/>
  <c r="H3453" i="1" a="1"/>
  <c r="G3453" i="1"/>
  <c r="F3453" i="1"/>
  <c r="E3453" i="1"/>
  <c r="T3452" i="1"/>
  <c r="S3452" i="1"/>
  <c r="R3452" i="1"/>
  <c r="P3452" i="1"/>
  <c r="K3452" i="1"/>
  <c r="I3452" i="1" a="1"/>
  <c r="I3452" i="1" s="1"/>
  <c r="H3452" i="1"/>
  <c r="H3452" i="1" a="1"/>
  <c r="G3452" i="1"/>
  <c r="F3452" i="1"/>
  <c r="E3452" i="1"/>
  <c r="T3451" i="1"/>
  <c r="S3451" i="1"/>
  <c r="R3451" i="1"/>
  <c r="P3451" i="1"/>
  <c r="K3451" i="1"/>
  <c r="I3451" i="1" a="1"/>
  <c r="I3451" i="1" s="1"/>
  <c r="H3451" i="1"/>
  <c r="H3451" i="1" a="1"/>
  <c r="G3451" i="1"/>
  <c r="F3451" i="1"/>
  <c r="E3451" i="1"/>
  <c r="T3450" i="1"/>
  <c r="S3450" i="1"/>
  <c r="R3450" i="1"/>
  <c r="P3450" i="1"/>
  <c r="K3450" i="1"/>
  <c r="I3450" i="1" a="1"/>
  <c r="I3450" i="1" s="1"/>
  <c r="H3450" i="1"/>
  <c r="H3450" i="1" a="1"/>
  <c r="G3450" i="1"/>
  <c r="F3450" i="1"/>
  <c r="E3450" i="1"/>
  <c r="T3449" i="1"/>
  <c r="S3449" i="1"/>
  <c r="R3449" i="1"/>
  <c r="P3449" i="1"/>
  <c r="K3449" i="1"/>
  <c r="I3449" i="1" a="1"/>
  <c r="I3449" i="1" s="1"/>
  <c r="H3449" i="1"/>
  <c r="H3449" i="1" a="1"/>
  <c r="G3449" i="1"/>
  <c r="F3449" i="1"/>
  <c r="E3449" i="1"/>
  <c r="T3448" i="1"/>
  <c r="S3448" i="1"/>
  <c r="R3448" i="1"/>
  <c r="P3448" i="1"/>
  <c r="K3448" i="1"/>
  <c r="I3448" i="1" a="1"/>
  <c r="I3448" i="1" s="1"/>
  <c r="H3448" i="1"/>
  <c r="H3448" i="1" a="1"/>
  <c r="G3448" i="1"/>
  <c r="F3448" i="1"/>
  <c r="E3448" i="1"/>
  <c r="T3447" i="1"/>
  <c r="S3447" i="1"/>
  <c r="R3447" i="1"/>
  <c r="P3447" i="1"/>
  <c r="K3447" i="1"/>
  <c r="I3447" i="1" a="1"/>
  <c r="I3447" i="1" s="1"/>
  <c r="H3447" i="1"/>
  <c r="H3447" i="1" a="1"/>
  <c r="G3447" i="1"/>
  <c r="F3447" i="1"/>
  <c r="E3447" i="1"/>
  <c r="T3446" i="1"/>
  <c r="S3446" i="1"/>
  <c r="R3446" i="1"/>
  <c r="P3446" i="1"/>
  <c r="K3446" i="1"/>
  <c r="I3446" i="1" a="1"/>
  <c r="I3446" i="1" s="1"/>
  <c r="H3446" i="1"/>
  <c r="H3446" i="1" a="1"/>
  <c r="G3446" i="1"/>
  <c r="F3446" i="1"/>
  <c r="E3446" i="1"/>
  <c r="T3445" i="1"/>
  <c r="S3445" i="1"/>
  <c r="R3445" i="1"/>
  <c r="P3445" i="1"/>
  <c r="K3445" i="1"/>
  <c r="I3445" i="1" a="1"/>
  <c r="I3445" i="1" s="1"/>
  <c r="H3445" i="1"/>
  <c r="H3445" i="1" a="1"/>
  <c r="G3445" i="1"/>
  <c r="F3445" i="1"/>
  <c r="E3445" i="1"/>
  <c r="T3444" i="1"/>
  <c r="S3444" i="1"/>
  <c r="R3444" i="1"/>
  <c r="P3444" i="1"/>
  <c r="K3444" i="1"/>
  <c r="I3444" i="1" a="1"/>
  <c r="I3444" i="1" s="1"/>
  <c r="H3444" i="1"/>
  <c r="H3444" i="1" a="1"/>
  <c r="G3444" i="1"/>
  <c r="F3444" i="1"/>
  <c r="E3444" i="1"/>
  <c r="T3443" i="1"/>
  <c r="S3443" i="1"/>
  <c r="R3443" i="1"/>
  <c r="P3443" i="1"/>
  <c r="K3443" i="1"/>
  <c r="I3443" i="1" a="1"/>
  <c r="I3443" i="1" s="1"/>
  <c r="H3443" i="1"/>
  <c r="H3443" i="1" a="1"/>
  <c r="G3443" i="1"/>
  <c r="F3443" i="1"/>
  <c r="E3443" i="1"/>
  <c r="T3442" i="1"/>
  <c r="S3442" i="1"/>
  <c r="R3442" i="1"/>
  <c r="P3442" i="1"/>
  <c r="K3442" i="1"/>
  <c r="I3442" i="1" a="1"/>
  <c r="I3442" i="1" s="1"/>
  <c r="H3442" i="1"/>
  <c r="H3442" i="1" a="1"/>
  <c r="G3442" i="1"/>
  <c r="F3442" i="1"/>
  <c r="E3442" i="1"/>
  <c r="T3441" i="1"/>
  <c r="S3441" i="1"/>
  <c r="R3441" i="1"/>
  <c r="P3441" i="1"/>
  <c r="K3441" i="1"/>
  <c r="I3441" i="1" a="1"/>
  <c r="I3441" i="1" s="1"/>
  <c r="H3441" i="1"/>
  <c r="H3441" i="1" a="1"/>
  <c r="G3441" i="1"/>
  <c r="F3441" i="1"/>
  <c r="E3441" i="1"/>
  <c r="T3440" i="1"/>
  <c r="S3440" i="1"/>
  <c r="R3440" i="1"/>
  <c r="P3440" i="1"/>
  <c r="K3440" i="1"/>
  <c r="I3440" i="1" a="1"/>
  <c r="I3440" i="1" s="1"/>
  <c r="H3440" i="1"/>
  <c r="H3440" i="1" a="1"/>
  <c r="G3440" i="1"/>
  <c r="F3440" i="1"/>
  <c r="E3440" i="1"/>
  <c r="T3439" i="1"/>
  <c r="S3439" i="1"/>
  <c r="R3439" i="1"/>
  <c r="P3439" i="1"/>
  <c r="K3439" i="1"/>
  <c r="I3439" i="1" a="1"/>
  <c r="I3439" i="1" s="1"/>
  <c r="H3439" i="1"/>
  <c r="H3439" i="1" a="1"/>
  <c r="G3439" i="1"/>
  <c r="F3439" i="1"/>
  <c r="E3439" i="1"/>
  <c r="T3438" i="1"/>
  <c r="S3438" i="1"/>
  <c r="R3438" i="1"/>
  <c r="P3438" i="1"/>
  <c r="K3438" i="1"/>
  <c r="I3438" i="1" a="1"/>
  <c r="I3438" i="1" s="1"/>
  <c r="H3438" i="1"/>
  <c r="H3438" i="1" a="1"/>
  <c r="G3438" i="1"/>
  <c r="F3438" i="1"/>
  <c r="E3438" i="1"/>
  <c r="T3437" i="1"/>
  <c r="S3437" i="1"/>
  <c r="R3437" i="1"/>
  <c r="P3437" i="1"/>
  <c r="K3437" i="1"/>
  <c r="I3437" i="1" a="1"/>
  <c r="I3437" i="1" s="1"/>
  <c r="H3437" i="1"/>
  <c r="H3437" i="1" a="1"/>
  <c r="G3437" i="1"/>
  <c r="F3437" i="1"/>
  <c r="E3437" i="1"/>
  <c r="T3436" i="1"/>
  <c r="S3436" i="1"/>
  <c r="R3436" i="1"/>
  <c r="P3436" i="1"/>
  <c r="K3436" i="1"/>
  <c r="I3436" i="1" a="1"/>
  <c r="I3436" i="1" s="1"/>
  <c r="H3436" i="1"/>
  <c r="H3436" i="1" a="1"/>
  <c r="G3436" i="1"/>
  <c r="F3436" i="1"/>
  <c r="E3436" i="1"/>
  <c r="T3435" i="1"/>
  <c r="S3435" i="1"/>
  <c r="R3435" i="1"/>
  <c r="P3435" i="1"/>
  <c r="K3435" i="1"/>
  <c r="I3435" i="1" a="1"/>
  <c r="I3435" i="1" s="1"/>
  <c r="H3435" i="1"/>
  <c r="H3435" i="1" a="1"/>
  <c r="G3435" i="1"/>
  <c r="F3435" i="1"/>
  <c r="E3435" i="1"/>
  <c r="T3434" i="1"/>
  <c r="S3434" i="1"/>
  <c r="R3434" i="1"/>
  <c r="P3434" i="1"/>
  <c r="K3434" i="1"/>
  <c r="I3434" i="1" a="1"/>
  <c r="I3434" i="1" s="1"/>
  <c r="H3434" i="1"/>
  <c r="H3434" i="1" a="1"/>
  <c r="G3434" i="1"/>
  <c r="F3434" i="1"/>
  <c r="E3434" i="1"/>
  <c r="T3433" i="1"/>
  <c r="S3433" i="1"/>
  <c r="R3433" i="1"/>
  <c r="P3433" i="1"/>
  <c r="K3433" i="1"/>
  <c r="I3433" i="1" a="1"/>
  <c r="I3433" i="1" s="1"/>
  <c r="H3433" i="1"/>
  <c r="H3433" i="1" a="1"/>
  <c r="G3433" i="1"/>
  <c r="F3433" i="1"/>
  <c r="E3433" i="1"/>
  <c r="T3432" i="1"/>
  <c r="S3432" i="1"/>
  <c r="R3432" i="1"/>
  <c r="P3432" i="1"/>
  <c r="K3432" i="1"/>
  <c r="I3432" i="1" a="1"/>
  <c r="I3432" i="1" s="1"/>
  <c r="H3432" i="1"/>
  <c r="H3432" i="1" a="1"/>
  <c r="G3432" i="1"/>
  <c r="F3432" i="1"/>
  <c r="E3432" i="1"/>
  <c r="T3431" i="1"/>
  <c r="S3431" i="1"/>
  <c r="R3431" i="1"/>
  <c r="P3431" i="1"/>
  <c r="K3431" i="1"/>
  <c r="I3431" i="1" a="1"/>
  <c r="I3431" i="1" s="1"/>
  <c r="H3431" i="1"/>
  <c r="H3431" i="1" a="1"/>
  <c r="G3431" i="1"/>
  <c r="F3431" i="1"/>
  <c r="E3431" i="1"/>
  <c r="T3430" i="1"/>
  <c r="S3430" i="1"/>
  <c r="R3430" i="1"/>
  <c r="P3430" i="1"/>
  <c r="K3430" i="1"/>
  <c r="I3430" i="1" a="1"/>
  <c r="I3430" i="1" s="1"/>
  <c r="H3430" i="1"/>
  <c r="H3430" i="1" a="1"/>
  <c r="G3430" i="1"/>
  <c r="F3430" i="1"/>
  <c r="E3430" i="1"/>
  <c r="T3429" i="1"/>
  <c r="S3429" i="1"/>
  <c r="R3429" i="1"/>
  <c r="P3429" i="1"/>
  <c r="K3429" i="1"/>
  <c r="I3429" i="1" a="1"/>
  <c r="I3429" i="1" s="1"/>
  <c r="H3429" i="1"/>
  <c r="H3429" i="1" a="1"/>
  <c r="G3429" i="1"/>
  <c r="F3429" i="1"/>
  <c r="E3429" i="1"/>
  <c r="T3428" i="1"/>
  <c r="S3428" i="1"/>
  <c r="R3428" i="1"/>
  <c r="P3428" i="1"/>
  <c r="K3428" i="1"/>
  <c r="I3428" i="1" a="1"/>
  <c r="I3428" i="1" s="1"/>
  <c r="H3428" i="1"/>
  <c r="H3428" i="1" a="1"/>
  <c r="G3428" i="1"/>
  <c r="F3428" i="1"/>
  <c r="E3428" i="1"/>
  <c r="T3427" i="1"/>
  <c r="S3427" i="1"/>
  <c r="R3427" i="1"/>
  <c r="P3427" i="1"/>
  <c r="K3427" i="1"/>
  <c r="I3427" i="1" a="1"/>
  <c r="I3427" i="1" s="1"/>
  <c r="H3427" i="1"/>
  <c r="H3427" i="1" a="1"/>
  <c r="G3427" i="1"/>
  <c r="F3427" i="1"/>
  <c r="E3427" i="1"/>
  <c r="T3426" i="1"/>
  <c r="S3426" i="1"/>
  <c r="R3426" i="1"/>
  <c r="P3426" i="1"/>
  <c r="K3426" i="1"/>
  <c r="I3426" i="1" a="1"/>
  <c r="I3426" i="1" s="1"/>
  <c r="H3426" i="1"/>
  <c r="H3426" i="1" a="1"/>
  <c r="G3426" i="1"/>
  <c r="F3426" i="1"/>
  <c r="E3426" i="1"/>
  <c r="T3425" i="1"/>
  <c r="S3425" i="1"/>
  <c r="R3425" i="1"/>
  <c r="P3425" i="1"/>
  <c r="K3425" i="1"/>
  <c r="I3425" i="1" a="1"/>
  <c r="I3425" i="1" s="1"/>
  <c r="H3425" i="1"/>
  <c r="H3425" i="1" a="1"/>
  <c r="G3425" i="1"/>
  <c r="F3425" i="1"/>
  <c r="E3425" i="1"/>
  <c r="T3424" i="1"/>
  <c r="S3424" i="1"/>
  <c r="R3424" i="1"/>
  <c r="P3424" i="1"/>
  <c r="K3424" i="1"/>
  <c r="I3424" i="1" a="1"/>
  <c r="I3424" i="1" s="1"/>
  <c r="H3424" i="1"/>
  <c r="H3424" i="1" a="1"/>
  <c r="G3424" i="1"/>
  <c r="F3424" i="1"/>
  <c r="E3424" i="1"/>
  <c r="T3423" i="1"/>
  <c r="S3423" i="1"/>
  <c r="R3423" i="1"/>
  <c r="P3423" i="1"/>
  <c r="K3423" i="1"/>
  <c r="I3423" i="1" a="1"/>
  <c r="I3423" i="1" s="1"/>
  <c r="H3423" i="1"/>
  <c r="H3423" i="1" a="1"/>
  <c r="G3423" i="1"/>
  <c r="F3423" i="1"/>
  <c r="E3423" i="1"/>
  <c r="T3422" i="1"/>
  <c r="S3422" i="1"/>
  <c r="R3422" i="1"/>
  <c r="P3422" i="1"/>
  <c r="K3422" i="1"/>
  <c r="I3422" i="1" a="1"/>
  <c r="I3422" i="1" s="1"/>
  <c r="H3422" i="1"/>
  <c r="H3422" i="1" a="1"/>
  <c r="G3422" i="1"/>
  <c r="F3422" i="1"/>
  <c r="E3422" i="1"/>
  <c r="T3421" i="1"/>
  <c r="S3421" i="1"/>
  <c r="R3421" i="1"/>
  <c r="P3421" i="1"/>
  <c r="K3421" i="1"/>
  <c r="I3421" i="1" a="1"/>
  <c r="I3421" i="1" s="1"/>
  <c r="H3421" i="1"/>
  <c r="H3421" i="1" a="1"/>
  <c r="G3421" i="1"/>
  <c r="F3421" i="1"/>
  <c r="E3421" i="1"/>
  <c r="T3420" i="1"/>
  <c r="S3420" i="1"/>
  <c r="R3420" i="1"/>
  <c r="P3420" i="1"/>
  <c r="K3420" i="1"/>
  <c r="I3420" i="1" a="1"/>
  <c r="I3420" i="1" s="1"/>
  <c r="H3420" i="1"/>
  <c r="H3420" i="1" a="1"/>
  <c r="G3420" i="1"/>
  <c r="F3420" i="1"/>
  <c r="E3420" i="1"/>
  <c r="T3419" i="1"/>
  <c r="S3419" i="1"/>
  <c r="R3419" i="1"/>
  <c r="P3419" i="1"/>
  <c r="K3419" i="1"/>
  <c r="I3419" i="1" a="1"/>
  <c r="I3419" i="1" s="1"/>
  <c r="H3419" i="1"/>
  <c r="H3419" i="1" a="1"/>
  <c r="G3419" i="1"/>
  <c r="F3419" i="1"/>
  <c r="E3419" i="1"/>
  <c r="T3418" i="1"/>
  <c r="S3418" i="1"/>
  <c r="R3418" i="1"/>
  <c r="P3418" i="1"/>
  <c r="K3418" i="1"/>
  <c r="I3418" i="1" a="1"/>
  <c r="I3418" i="1" s="1"/>
  <c r="H3418" i="1"/>
  <c r="H3418" i="1" a="1"/>
  <c r="G3418" i="1"/>
  <c r="F3418" i="1"/>
  <c r="E3418" i="1"/>
  <c r="T3417" i="1"/>
  <c r="S3417" i="1"/>
  <c r="R3417" i="1"/>
  <c r="P3417" i="1"/>
  <c r="K3417" i="1"/>
  <c r="I3417" i="1" a="1"/>
  <c r="I3417" i="1" s="1"/>
  <c r="H3417" i="1"/>
  <c r="H3417" i="1" a="1"/>
  <c r="G3417" i="1"/>
  <c r="F3417" i="1"/>
  <c r="E3417" i="1"/>
  <c r="T3416" i="1"/>
  <c r="S3416" i="1"/>
  <c r="R3416" i="1"/>
  <c r="P3416" i="1"/>
  <c r="K3416" i="1"/>
  <c r="I3416" i="1" a="1"/>
  <c r="I3416" i="1" s="1"/>
  <c r="H3416" i="1"/>
  <c r="H3416" i="1" a="1"/>
  <c r="G3416" i="1"/>
  <c r="F3416" i="1"/>
  <c r="E3416" i="1"/>
  <c r="T3415" i="1"/>
  <c r="S3415" i="1"/>
  <c r="R3415" i="1"/>
  <c r="P3415" i="1"/>
  <c r="K3415" i="1"/>
  <c r="I3415" i="1" a="1"/>
  <c r="I3415" i="1" s="1"/>
  <c r="H3415" i="1"/>
  <c r="H3415" i="1" a="1"/>
  <c r="G3415" i="1"/>
  <c r="F3415" i="1"/>
  <c r="E3415" i="1"/>
  <c r="T3414" i="1"/>
  <c r="S3414" i="1"/>
  <c r="R3414" i="1"/>
  <c r="P3414" i="1"/>
  <c r="K3414" i="1"/>
  <c r="I3414" i="1" a="1"/>
  <c r="I3414" i="1" s="1"/>
  <c r="H3414" i="1"/>
  <c r="H3414" i="1" a="1"/>
  <c r="G3414" i="1"/>
  <c r="F3414" i="1"/>
  <c r="E3414" i="1"/>
  <c r="T3413" i="1"/>
  <c r="S3413" i="1"/>
  <c r="R3413" i="1"/>
  <c r="P3413" i="1"/>
  <c r="K3413" i="1"/>
  <c r="I3413" i="1" a="1"/>
  <c r="I3413" i="1" s="1"/>
  <c r="H3413" i="1"/>
  <c r="H3413" i="1" a="1"/>
  <c r="G3413" i="1"/>
  <c r="F3413" i="1"/>
  <c r="E3413" i="1"/>
  <c r="T3412" i="1"/>
  <c r="S3412" i="1"/>
  <c r="R3412" i="1"/>
  <c r="P3412" i="1"/>
  <c r="K3412" i="1"/>
  <c r="I3412" i="1" a="1"/>
  <c r="I3412" i="1" s="1"/>
  <c r="H3412" i="1"/>
  <c r="H3412" i="1" a="1"/>
  <c r="G3412" i="1"/>
  <c r="F3412" i="1"/>
  <c r="E3412" i="1"/>
  <c r="T3411" i="1"/>
  <c r="S3411" i="1"/>
  <c r="R3411" i="1"/>
  <c r="P3411" i="1"/>
  <c r="K3411" i="1"/>
  <c r="I3411" i="1" a="1"/>
  <c r="I3411" i="1" s="1"/>
  <c r="H3411" i="1"/>
  <c r="H3411" i="1" a="1"/>
  <c r="G3411" i="1"/>
  <c r="F3411" i="1"/>
  <c r="E3411" i="1"/>
  <c r="T3410" i="1"/>
  <c r="S3410" i="1"/>
  <c r="R3410" i="1"/>
  <c r="P3410" i="1"/>
  <c r="K3410" i="1"/>
  <c r="I3410" i="1" a="1"/>
  <c r="I3410" i="1" s="1"/>
  <c r="H3410" i="1"/>
  <c r="H3410" i="1" a="1"/>
  <c r="G3410" i="1"/>
  <c r="F3410" i="1"/>
  <c r="E3410" i="1"/>
  <c r="T3409" i="1"/>
  <c r="S3409" i="1"/>
  <c r="R3409" i="1"/>
  <c r="P3409" i="1"/>
  <c r="K3409" i="1"/>
  <c r="I3409" i="1" a="1"/>
  <c r="I3409" i="1" s="1"/>
  <c r="H3409" i="1"/>
  <c r="H3409" i="1" a="1"/>
  <c r="G3409" i="1"/>
  <c r="F3409" i="1"/>
  <c r="E3409" i="1"/>
  <c r="T3408" i="1"/>
  <c r="S3408" i="1"/>
  <c r="R3408" i="1"/>
  <c r="P3408" i="1"/>
  <c r="K3408" i="1"/>
  <c r="I3408" i="1" a="1"/>
  <c r="I3408" i="1" s="1"/>
  <c r="H3408" i="1"/>
  <c r="H3408" i="1" a="1"/>
  <c r="G3408" i="1"/>
  <c r="F3408" i="1"/>
  <c r="E3408" i="1"/>
  <c r="T3407" i="1"/>
  <c r="S3407" i="1"/>
  <c r="R3407" i="1"/>
  <c r="P3407" i="1"/>
  <c r="K3407" i="1"/>
  <c r="I3407" i="1" a="1"/>
  <c r="I3407" i="1" s="1"/>
  <c r="H3407" i="1"/>
  <c r="H3407" i="1" a="1"/>
  <c r="G3407" i="1"/>
  <c r="F3407" i="1"/>
  <c r="E3407" i="1"/>
  <c r="T3406" i="1"/>
  <c r="S3406" i="1"/>
  <c r="R3406" i="1"/>
  <c r="P3406" i="1"/>
  <c r="K3406" i="1"/>
  <c r="I3406" i="1" a="1"/>
  <c r="I3406" i="1" s="1"/>
  <c r="H3406" i="1"/>
  <c r="H3406" i="1" a="1"/>
  <c r="G3406" i="1"/>
  <c r="F3406" i="1"/>
  <c r="E3406" i="1"/>
  <c r="T3405" i="1"/>
  <c r="S3405" i="1"/>
  <c r="R3405" i="1"/>
  <c r="P3405" i="1"/>
  <c r="K3405" i="1"/>
  <c r="I3405" i="1" a="1"/>
  <c r="I3405" i="1" s="1"/>
  <c r="H3405" i="1"/>
  <c r="H3405" i="1" a="1"/>
  <c r="G3405" i="1"/>
  <c r="F3405" i="1"/>
  <c r="E3405" i="1"/>
  <c r="T3404" i="1"/>
  <c r="S3404" i="1"/>
  <c r="R3404" i="1"/>
  <c r="P3404" i="1"/>
  <c r="K3404" i="1"/>
  <c r="I3404" i="1" a="1"/>
  <c r="I3404" i="1" s="1"/>
  <c r="H3404" i="1"/>
  <c r="H3404" i="1" a="1"/>
  <c r="G3404" i="1"/>
  <c r="F3404" i="1"/>
  <c r="E3404" i="1"/>
  <c r="T3403" i="1"/>
  <c r="S3403" i="1"/>
  <c r="R3403" i="1"/>
  <c r="P3403" i="1"/>
  <c r="K3403" i="1"/>
  <c r="I3403" i="1" a="1"/>
  <c r="I3403" i="1" s="1"/>
  <c r="H3403" i="1"/>
  <c r="H3403" i="1" a="1"/>
  <c r="G3403" i="1"/>
  <c r="F3403" i="1"/>
  <c r="E3403" i="1"/>
  <c r="T3402" i="1"/>
  <c r="S3402" i="1"/>
  <c r="R3402" i="1"/>
  <c r="P3402" i="1"/>
  <c r="K3402" i="1"/>
  <c r="I3402" i="1" a="1"/>
  <c r="I3402" i="1" s="1"/>
  <c r="H3402" i="1"/>
  <c r="H3402" i="1" a="1"/>
  <c r="G3402" i="1"/>
  <c r="F3402" i="1"/>
  <c r="E3402" i="1"/>
  <c r="T3401" i="1"/>
  <c r="S3401" i="1"/>
  <c r="R3401" i="1"/>
  <c r="P3401" i="1"/>
  <c r="K3401" i="1"/>
  <c r="I3401" i="1" a="1"/>
  <c r="I3401" i="1" s="1"/>
  <c r="H3401" i="1"/>
  <c r="H3401" i="1" a="1"/>
  <c r="G3401" i="1"/>
  <c r="F3401" i="1"/>
  <c r="E3401" i="1"/>
  <c r="T3400" i="1"/>
  <c r="S3400" i="1"/>
  <c r="R3400" i="1"/>
  <c r="P3400" i="1"/>
  <c r="K3400" i="1"/>
  <c r="I3400" i="1" a="1"/>
  <c r="I3400" i="1" s="1"/>
  <c r="H3400" i="1"/>
  <c r="H3400" i="1" a="1"/>
  <c r="G3400" i="1"/>
  <c r="F3400" i="1"/>
  <c r="E3400" i="1"/>
  <c r="T3399" i="1"/>
  <c r="S3399" i="1"/>
  <c r="R3399" i="1"/>
  <c r="P3399" i="1"/>
  <c r="K3399" i="1"/>
  <c r="I3399" i="1" a="1"/>
  <c r="I3399" i="1" s="1"/>
  <c r="H3399" i="1"/>
  <c r="H3399" i="1" a="1"/>
  <c r="G3399" i="1"/>
  <c r="F3399" i="1"/>
  <c r="E3399" i="1"/>
  <c r="T3398" i="1"/>
  <c r="S3398" i="1"/>
  <c r="R3398" i="1"/>
  <c r="P3398" i="1"/>
  <c r="K3398" i="1"/>
  <c r="I3398" i="1" a="1"/>
  <c r="I3398" i="1" s="1"/>
  <c r="H3398" i="1"/>
  <c r="H3398" i="1" a="1"/>
  <c r="G3398" i="1"/>
  <c r="F3398" i="1"/>
  <c r="E3398" i="1"/>
  <c r="T3397" i="1"/>
  <c r="S3397" i="1"/>
  <c r="R3397" i="1"/>
  <c r="P3397" i="1"/>
  <c r="K3397" i="1"/>
  <c r="I3397" i="1" a="1"/>
  <c r="I3397" i="1" s="1"/>
  <c r="H3397" i="1"/>
  <c r="H3397" i="1" a="1"/>
  <c r="G3397" i="1"/>
  <c r="F3397" i="1"/>
  <c r="E3397" i="1"/>
  <c r="T3396" i="1"/>
  <c r="S3396" i="1"/>
  <c r="R3396" i="1"/>
  <c r="P3396" i="1"/>
  <c r="K3396" i="1"/>
  <c r="I3396" i="1" a="1"/>
  <c r="I3396" i="1" s="1"/>
  <c r="H3396" i="1"/>
  <c r="H3396" i="1" a="1"/>
  <c r="G3396" i="1"/>
  <c r="F3396" i="1"/>
  <c r="E3396" i="1"/>
  <c r="T3395" i="1"/>
  <c r="S3395" i="1"/>
  <c r="R3395" i="1"/>
  <c r="P3395" i="1"/>
  <c r="K3395" i="1"/>
  <c r="I3395" i="1" a="1"/>
  <c r="I3395" i="1" s="1"/>
  <c r="H3395" i="1"/>
  <c r="H3395" i="1" a="1"/>
  <c r="G3395" i="1"/>
  <c r="F3395" i="1"/>
  <c r="E3395" i="1"/>
  <c r="T3394" i="1"/>
  <c r="S3394" i="1"/>
  <c r="R3394" i="1"/>
  <c r="P3394" i="1"/>
  <c r="K3394" i="1"/>
  <c r="I3394" i="1" a="1"/>
  <c r="I3394" i="1" s="1"/>
  <c r="H3394" i="1"/>
  <c r="H3394" i="1" a="1"/>
  <c r="G3394" i="1"/>
  <c r="F3394" i="1"/>
  <c r="E3394" i="1"/>
  <c r="T3393" i="1"/>
  <c r="S3393" i="1"/>
  <c r="R3393" i="1"/>
  <c r="P3393" i="1"/>
  <c r="K3393" i="1"/>
  <c r="I3393" i="1" a="1"/>
  <c r="I3393" i="1" s="1"/>
  <c r="H3393" i="1"/>
  <c r="H3393" i="1" a="1"/>
  <c r="G3393" i="1"/>
  <c r="F3393" i="1"/>
  <c r="E3393" i="1"/>
  <c r="T3392" i="1"/>
  <c r="S3392" i="1"/>
  <c r="R3392" i="1"/>
  <c r="P3392" i="1"/>
  <c r="K3392" i="1"/>
  <c r="I3392" i="1" a="1"/>
  <c r="I3392" i="1" s="1"/>
  <c r="H3392" i="1"/>
  <c r="H3392" i="1" a="1"/>
  <c r="G3392" i="1"/>
  <c r="F3392" i="1"/>
  <c r="E3392" i="1"/>
  <c r="T3391" i="1"/>
  <c r="S3391" i="1"/>
  <c r="R3391" i="1"/>
  <c r="P3391" i="1"/>
  <c r="K3391" i="1"/>
  <c r="I3391" i="1" a="1"/>
  <c r="I3391" i="1" s="1"/>
  <c r="H3391" i="1"/>
  <c r="H3391" i="1" a="1"/>
  <c r="G3391" i="1"/>
  <c r="F3391" i="1"/>
  <c r="E3391" i="1"/>
  <c r="T3390" i="1"/>
  <c r="S3390" i="1"/>
  <c r="R3390" i="1"/>
  <c r="P3390" i="1"/>
  <c r="K3390" i="1"/>
  <c r="I3390" i="1" a="1"/>
  <c r="I3390" i="1" s="1"/>
  <c r="H3390" i="1"/>
  <c r="H3390" i="1" a="1"/>
  <c r="G3390" i="1"/>
  <c r="F3390" i="1"/>
  <c r="E3390" i="1"/>
  <c r="T3389" i="1"/>
  <c r="S3389" i="1"/>
  <c r="R3389" i="1"/>
  <c r="P3389" i="1"/>
  <c r="K3389" i="1"/>
  <c r="I3389" i="1" a="1"/>
  <c r="I3389" i="1" s="1"/>
  <c r="H3389" i="1"/>
  <c r="H3389" i="1" a="1"/>
  <c r="G3389" i="1"/>
  <c r="F3389" i="1"/>
  <c r="E3389" i="1"/>
  <c r="T3388" i="1"/>
  <c r="S3388" i="1"/>
  <c r="R3388" i="1"/>
  <c r="P3388" i="1"/>
  <c r="K3388" i="1"/>
  <c r="I3388" i="1" a="1"/>
  <c r="I3388" i="1" s="1"/>
  <c r="H3388" i="1"/>
  <c r="H3388" i="1" a="1"/>
  <c r="G3388" i="1"/>
  <c r="F3388" i="1"/>
  <c r="E3388" i="1"/>
  <c r="T3387" i="1"/>
  <c r="S3387" i="1"/>
  <c r="R3387" i="1"/>
  <c r="P3387" i="1"/>
  <c r="K3387" i="1"/>
  <c r="I3387" i="1" a="1"/>
  <c r="I3387" i="1" s="1"/>
  <c r="H3387" i="1"/>
  <c r="H3387" i="1" a="1"/>
  <c r="G3387" i="1"/>
  <c r="F3387" i="1"/>
  <c r="E3387" i="1"/>
  <c r="T3386" i="1"/>
  <c r="S3386" i="1"/>
  <c r="R3386" i="1"/>
  <c r="P3386" i="1"/>
  <c r="K3386" i="1"/>
  <c r="I3386" i="1" a="1"/>
  <c r="I3386" i="1" s="1"/>
  <c r="H3386" i="1"/>
  <c r="H3386" i="1" a="1"/>
  <c r="G3386" i="1"/>
  <c r="F3386" i="1"/>
  <c r="E3386" i="1"/>
  <c r="T3385" i="1"/>
  <c r="S3385" i="1"/>
  <c r="R3385" i="1"/>
  <c r="P3385" i="1"/>
  <c r="K3385" i="1"/>
  <c r="I3385" i="1" a="1"/>
  <c r="I3385" i="1" s="1"/>
  <c r="H3385" i="1"/>
  <c r="H3385" i="1" a="1"/>
  <c r="G3385" i="1"/>
  <c r="F3385" i="1"/>
  <c r="E3385" i="1"/>
  <c r="T3384" i="1"/>
  <c r="S3384" i="1"/>
  <c r="R3384" i="1"/>
  <c r="P3384" i="1"/>
  <c r="K3384" i="1"/>
  <c r="I3384" i="1" a="1"/>
  <c r="I3384" i="1" s="1"/>
  <c r="H3384" i="1"/>
  <c r="H3384" i="1" a="1"/>
  <c r="G3384" i="1"/>
  <c r="F3384" i="1"/>
  <c r="E3384" i="1"/>
  <c r="T3383" i="1"/>
  <c r="S3383" i="1"/>
  <c r="R3383" i="1"/>
  <c r="P3383" i="1"/>
  <c r="K3383" i="1"/>
  <c r="I3383" i="1" a="1"/>
  <c r="I3383" i="1" s="1"/>
  <c r="H3383" i="1"/>
  <c r="H3383" i="1" a="1"/>
  <c r="G3383" i="1"/>
  <c r="F3383" i="1"/>
  <c r="E3383" i="1"/>
  <c r="T3382" i="1"/>
  <c r="S3382" i="1"/>
  <c r="R3382" i="1"/>
  <c r="P3382" i="1"/>
  <c r="K3382" i="1"/>
  <c r="I3382" i="1" a="1"/>
  <c r="I3382" i="1" s="1"/>
  <c r="H3382" i="1"/>
  <c r="H3382" i="1" a="1"/>
  <c r="G3382" i="1"/>
  <c r="F3382" i="1"/>
  <c r="E3382" i="1"/>
  <c r="T3381" i="1"/>
  <c r="S3381" i="1"/>
  <c r="R3381" i="1"/>
  <c r="P3381" i="1"/>
  <c r="K3381" i="1"/>
  <c r="I3381" i="1" a="1"/>
  <c r="I3381" i="1" s="1"/>
  <c r="H3381" i="1"/>
  <c r="H3381" i="1" a="1"/>
  <c r="G3381" i="1"/>
  <c r="F3381" i="1"/>
  <c r="E3381" i="1"/>
  <c r="T3380" i="1"/>
  <c r="S3380" i="1"/>
  <c r="R3380" i="1"/>
  <c r="P3380" i="1"/>
  <c r="K3380" i="1"/>
  <c r="I3380" i="1" a="1"/>
  <c r="I3380" i="1" s="1"/>
  <c r="H3380" i="1"/>
  <c r="H3380" i="1" a="1"/>
  <c r="G3380" i="1"/>
  <c r="F3380" i="1"/>
  <c r="E3380" i="1"/>
  <c r="T3379" i="1"/>
  <c r="S3379" i="1"/>
  <c r="R3379" i="1"/>
  <c r="P3379" i="1"/>
  <c r="K3379" i="1"/>
  <c r="I3379" i="1" a="1"/>
  <c r="I3379" i="1" s="1"/>
  <c r="H3379" i="1"/>
  <c r="H3379" i="1" a="1"/>
  <c r="G3379" i="1"/>
  <c r="F3379" i="1"/>
  <c r="E3379" i="1"/>
  <c r="T3378" i="1"/>
  <c r="S3378" i="1"/>
  <c r="R3378" i="1"/>
  <c r="P3378" i="1"/>
  <c r="K3378" i="1"/>
  <c r="I3378" i="1" a="1"/>
  <c r="I3378" i="1" s="1"/>
  <c r="H3378" i="1"/>
  <c r="H3378" i="1" a="1"/>
  <c r="G3378" i="1"/>
  <c r="F3378" i="1"/>
  <c r="E3378" i="1"/>
  <c r="T3377" i="1"/>
  <c r="S3377" i="1"/>
  <c r="R3377" i="1"/>
  <c r="P3377" i="1"/>
  <c r="K3377" i="1"/>
  <c r="I3377" i="1" a="1"/>
  <c r="I3377" i="1" s="1"/>
  <c r="H3377" i="1"/>
  <c r="H3377" i="1" a="1"/>
  <c r="G3377" i="1"/>
  <c r="F3377" i="1"/>
  <c r="E3377" i="1"/>
  <c r="T3376" i="1"/>
  <c r="S3376" i="1"/>
  <c r="R3376" i="1"/>
  <c r="P3376" i="1"/>
  <c r="K3376" i="1"/>
  <c r="I3376" i="1" a="1"/>
  <c r="I3376" i="1" s="1"/>
  <c r="H3376" i="1"/>
  <c r="H3376" i="1" a="1"/>
  <c r="G3376" i="1"/>
  <c r="F3376" i="1"/>
  <c r="E3376" i="1"/>
  <c r="T3375" i="1"/>
  <c r="S3375" i="1"/>
  <c r="R3375" i="1"/>
  <c r="P3375" i="1"/>
  <c r="K3375" i="1"/>
  <c r="I3375" i="1" a="1"/>
  <c r="I3375" i="1" s="1"/>
  <c r="H3375" i="1"/>
  <c r="H3375" i="1" a="1"/>
  <c r="G3375" i="1"/>
  <c r="F3375" i="1"/>
  <c r="E3375" i="1"/>
  <c r="T3374" i="1"/>
  <c r="S3374" i="1"/>
  <c r="R3374" i="1"/>
  <c r="P3374" i="1"/>
  <c r="K3374" i="1"/>
  <c r="I3374" i="1" a="1"/>
  <c r="I3374" i="1" s="1"/>
  <c r="H3374" i="1"/>
  <c r="H3374" i="1" a="1"/>
  <c r="G3374" i="1"/>
  <c r="F3374" i="1"/>
  <c r="E3374" i="1"/>
  <c r="T3373" i="1"/>
  <c r="S3373" i="1"/>
  <c r="R3373" i="1"/>
  <c r="P3373" i="1"/>
  <c r="K3373" i="1"/>
  <c r="I3373" i="1" a="1"/>
  <c r="I3373" i="1" s="1"/>
  <c r="H3373" i="1"/>
  <c r="H3373" i="1" a="1"/>
  <c r="G3373" i="1"/>
  <c r="F3373" i="1"/>
  <c r="E3373" i="1"/>
  <c r="T3372" i="1"/>
  <c r="S3372" i="1"/>
  <c r="R3372" i="1"/>
  <c r="P3372" i="1"/>
  <c r="K3372" i="1"/>
  <c r="I3372" i="1" a="1"/>
  <c r="I3372" i="1" s="1"/>
  <c r="H3372" i="1"/>
  <c r="H3372" i="1" a="1"/>
  <c r="G3372" i="1"/>
  <c r="F3372" i="1"/>
  <c r="E3372" i="1"/>
  <c r="T3371" i="1"/>
  <c r="S3371" i="1"/>
  <c r="R3371" i="1"/>
  <c r="P3371" i="1"/>
  <c r="K3371" i="1"/>
  <c r="I3371" i="1" a="1"/>
  <c r="I3371" i="1" s="1"/>
  <c r="H3371" i="1"/>
  <c r="H3371" i="1" a="1"/>
  <c r="G3371" i="1"/>
  <c r="F3371" i="1"/>
  <c r="E3371" i="1"/>
  <c r="T3370" i="1"/>
  <c r="S3370" i="1"/>
  <c r="R3370" i="1"/>
  <c r="P3370" i="1"/>
  <c r="K3370" i="1"/>
  <c r="I3370" i="1" a="1"/>
  <c r="I3370" i="1" s="1"/>
  <c r="H3370" i="1"/>
  <c r="H3370" i="1" a="1"/>
  <c r="G3370" i="1"/>
  <c r="F3370" i="1"/>
  <c r="E3370" i="1"/>
  <c r="T3369" i="1"/>
  <c r="S3369" i="1"/>
  <c r="R3369" i="1"/>
  <c r="P3369" i="1"/>
  <c r="K3369" i="1"/>
  <c r="I3369" i="1" a="1"/>
  <c r="I3369" i="1" s="1"/>
  <c r="H3369" i="1"/>
  <c r="H3369" i="1" a="1"/>
  <c r="G3369" i="1"/>
  <c r="F3369" i="1"/>
  <c r="E3369" i="1"/>
  <c r="T3368" i="1"/>
  <c r="S3368" i="1"/>
  <c r="R3368" i="1"/>
  <c r="P3368" i="1"/>
  <c r="K3368" i="1"/>
  <c r="I3368" i="1" a="1"/>
  <c r="I3368" i="1" s="1"/>
  <c r="H3368" i="1"/>
  <c r="H3368" i="1" a="1"/>
  <c r="G3368" i="1"/>
  <c r="F3368" i="1"/>
  <c r="E3368" i="1"/>
  <c r="T3367" i="1"/>
  <c r="S3367" i="1"/>
  <c r="R3367" i="1"/>
  <c r="P3367" i="1"/>
  <c r="K3367" i="1"/>
  <c r="I3367" i="1" a="1"/>
  <c r="I3367" i="1" s="1"/>
  <c r="H3367" i="1"/>
  <c r="H3367" i="1" a="1"/>
  <c r="G3367" i="1"/>
  <c r="F3367" i="1"/>
  <c r="E3367" i="1"/>
  <c r="T3366" i="1"/>
  <c r="S3366" i="1"/>
  <c r="R3366" i="1"/>
  <c r="P3366" i="1"/>
  <c r="K3366" i="1"/>
  <c r="I3366" i="1" a="1"/>
  <c r="I3366" i="1" s="1"/>
  <c r="H3366" i="1"/>
  <c r="H3366" i="1" a="1"/>
  <c r="G3366" i="1"/>
  <c r="F3366" i="1"/>
  <c r="E3366" i="1"/>
  <c r="T3365" i="1"/>
  <c r="S3365" i="1"/>
  <c r="R3365" i="1"/>
  <c r="P3365" i="1"/>
  <c r="K3365" i="1"/>
  <c r="I3365" i="1" a="1"/>
  <c r="I3365" i="1" s="1"/>
  <c r="H3365" i="1"/>
  <c r="H3365" i="1" a="1"/>
  <c r="G3365" i="1"/>
  <c r="F3365" i="1"/>
  <c r="E3365" i="1"/>
  <c r="T3364" i="1"/>
  <c r="S3364" i="1"/>
  <c r="R3364" i="1"/>
  <c r="P3364" i="1"/>
  <c r="K3364" i="1"/>
  <c r="I3364" i="1" a="1"/>
  <c r="I3364" i="1" s="1"/>
  <c r="H3364" i="1"/>
  <c r="H3364" i="1" a="1"/>
  <c r="G3364" i="1"/>
  <c r="F3364" i="1"/>
  <c r="E3364" i="1"/>
  <c r="T3363" i="1"/>
  <c r="S3363" i="1"/>
  <c r="R3363" i="1"/>
  <c r="P3363" i="1"/>
  <c r="K3363" i="1"/>
  <c r="I3363" i="1" a="1"/>
  <c r="I3363" i="1" s="1"/>
  <c r="H3363" i="1"/>
  <c r="H3363" i="1" a="1"/>
  <c r="G3363" i="1"/>
  <c r="F3363" i="1"/>
  <c r="E3363" i="1"/>
  <c r="T3362" i="1"/>
  <c r="S3362" i="1"/>
  <c r="R3362" i="1"/>
  <c r="P3362" i="1"/>
  <c r="K3362" i="1"/>
  <c r="I3362" i="1" a="1"/>
  <c r="I3362" i="1" s="1"/>
  <c r="H3362" i="1"/>
  <c r="H3362" i="1" a="1"/>
  <c r="G3362" i="1"/>
  <c r="F3362" i="1"/>
  <c r="E3362" i="1"/>
  <c r="T3361" i="1"/>
  <c r="S3361" i="1"/>
  <c r="R3361" i="1"/>
  <c r="P3361" i="1"/>
  <c r="K3361" i="1"/>
  <c r="I3361" i="1" a="1"/>
  <c r="I3361" i="1" s="1"/>
  <c r="H3361" i="1"/>
  <c r="H3361" i="1" a="1"/>
  <c r="G3361" i="1"/>
  <c r="F3361" i="1"/>
  <c r="E3361" i="1"/>
  <c r="T3360" i="1"/>
  <c r="S3360" i="1"/>
  <c r="R3360" i="1"/>
  <c r="P3360" i="1"/>
  <c r="K3360" i="1"/>
  <c r="I3360" i="1" a="1"/>
  <c r="I3360" i="1" s="1"/>
  <c r="H3360" i="1"/>
  <c r="H3360" i="1" a="1"/>
  <c r="G3360" i="1"/>
  <c r="F3360" i="1"/>
  <c r="E3360" i="1"/>
  <c r="T3359" i="1"/>
  <c r="S3359" i="1"/>
  <c r="R3359" i="1"/>
  <c r="P3359" i="1"/>
  <c r="K3359" i="1"/>
  <c r="I3359" i="1" a="1"/>
  <c r="I3359" i="1" s="1"/>
  <c r="H3359" i="1"/>
  <c r="H3359" i="1" a="1"/>
  <c r="G3359" i="1"/>
  <c r="F3359" i="1"/>
  <c r="E3359" i="1"/>
  <c r="T3358" i="1"/>
  <c r="S3358" i="1"/>
  <c r="R3358" i="1"/>
  <c r="P3358" i="1"/>
  <c r="K3358" i="1"/>
  <c r="I3358" i="1" a="1"/>
  <c r="I3358" i="1" s="1"/>
  <c r="H3358" i="1"/>
  <c r="H3358" i="1" a="1"/>
  <c r="G3358" i="1"/>
  <c r="F3358" i="1"/>
  <c r="E3358" i="1"/>
  <c r="T3357" i="1"/>
  <c r="S3357" i="1"/>
  <c r="R3357" i="1"/>
  <c r="P3357" i="1"/>
  <c r="K3357" i="1"/>
  <c r="I3357" i="1" a="1"/>
  <c r="I3357" i="1" s="1"/>
  <c r="H3357" i="1"/>
  <c r="H3357" i="1" a="1"/>
  <c r="G3357" i="1"/>
  <c r="F3357" i="1"/>
  <c r="E3357" i="1"/>
  <c r="T3356" i="1"/>
  <c r="S3356" i="1"/>
  <c r="R3356" i="1"/>
  <c r="P3356" i="1"/>
  <c r="K3356" i="1"/>
  <c r="I3356" i="1" a="1"/>
  <c r="I3356" i="1" s="1"/>
  <c r="H3356" i="1"/>
  <c r="H3356" i="1" a="1"/>
  <c r="G3356" i="1"/>
  <c r="F3356" i="1"/>
  <c r="E3356" i="1"/>
  <c r="T3355" i="1"/>
  <c r="S3355" i="1"/>
  <c r="R3355" i="1"/>
  <c r="P3355" i="1"/>
  <c r="K3355" i="1"/>
  <c r="I3355" i="1" a="1"/>
  <c r="I3355" i="1" s="1"/>
  <c r="H3355" i="1"/>
  <c r="H3355" i="1" a="1"/>
  <c r="G3355" i="1"/>
  <c r="F3355" i="1"/>
  <c r="E3355" i="1"/>
  <c r="T3354" i="1"/>
  <c r="S3354" i="1"/>
  <c r="R3354" i="1"/>
  <c r="P3354" i="1"/>
  <c r="K3354" i="1"/>
  <c r="I3354" i="1" a="1"/>
  <c r="I3354" i="1" s="1"/>
  <c r="H3354" i="1"/>
  <c r="H3354" i="1" a="1"/>
  <c r="G3354" i="1"/>
  <c r="F3354" i="1"/>
  <c r="E3354" i="1"/>
  <c r="T3353" i="1"/>
  <c r="S3353" i="1"/>
  <c r="R3353" i="1"/>
  <c r="P3353" i="1"/>
  <c r="K3353" i="1"/>
  <c r="I3353" i="1" a="1"/>
  <c r="I3353" i="1" s="1"/>
  <c r="H3353" i="1"/>
  <c r="H3353" i="1" a="1"/>
  <c r="G3353" i="1"/>
  <c r="F3353" i="1"/>
  <c r="E3353" i="1"/>
  <c r="T3352" i="1"/>
  <c r="S3352" i="1"/>
  <c r="R3352" i="1"/>
  <c r="P3352" i="1"/>
  <c r="K3352" i="1"/>
  <c r="I3352" i="1" a="1"/>
  <c r="I3352" i="1" s="1"/>
  <c r="H3352" i="1"/>
  <c r="H3352" i="1" a="1"/>
  <c r="G3352" i="1"/>
  <c r="F3352" i="1"/>
  <c r="E3352" i="1"/>
  <c r="T3351" i="1"/>
  <c r="S3351" i="1"/>
  <c r="R3351" i="1"/>
  <c r="P3351" i="1"/>
  <c r="K3351" i="1"/>
  <c r="I3351" i="1" a="1"/>
  <c r="I3351" i="1" s="1"/>
  <c r="H3351" i="1"/>
  <c r="H3351" i="1" a="1"/>
  <c r="G3351" i="1"/>
  <c r="F3351" i="1"/>
  <c r="E3351" i="1"/>
  <c r="T3350" i="1"/>
  <c r="S3350" i="1"/>
  <c r="R3350" i="1"/>
  <c r="P3350" i="1"/>
  <c r="K3350" i="1"/>
  <c r="I3350" i="1" a="1"/>
  <c r="I3350" i="1" s="1"/>
  <c r="H3350" i="1"/>
  <c r="H3350" i="1" a="1"/>
  <c r="G3350" i="1"/>
  <c r="F3350" i="1"/>
  <c r="E3350" i="1"/>
  <c r="T3349" i="1"/>
  <c r="S3349" i="1"/>
  <c r="R3349" i="1"/>
  <c r="P3349" i="1"/>
  <c r="K3349" i="1"/>
  <c r="I3349" i="1" a="1"/>
  <c r="I3349" i="1" s="1"/>
  <c r="H3349" i="1"/>
  <c r="H3349" i="1" a="1"/>
  <c r="G3349" i="1"/>
  <c r="F3349" i="1"/>
  <c r="E3349" i="1"/>
  <c r="T3348" i="1"/>
  <c r="S3348" i="1"/>
  <c r="R3348" i="1"/>
  <c r="P3348" i="1"/>
  <c r="K3348" i="1"/>
  <c r="I3348" i="1" a="1"/>
  <c r="I3348" i="1" s="1"/>
  <c r="H3348" i="1"/>
  <c r="H3348" i="1" a="1"/>
  <c r="G3348" i="1"/>
  <c r="F3348" i="1"/>
  <c r="E3348" i="1"/>
  <c r="T3347" i="1"/>
  <c r="S3347" i="1"/>
  <c r="R3347" i="1"/>
  <c r="P3347" i="1"/>
  <c r="K3347" i="1"/>
  <c r="I3347" i="1" a="1"/>
  <c r="I3347" i="1" s="1"/>
  <c r="H3347" i="1"/>
  <c r="H3347" i="1" a="1"/>
  <c r="G3347" i="1"/>
  <c r="F3347" i="1"/>
  <c r="E3347" i="1"/>
  <c r="T3346" i="1"/>
  <c r="S3346" i="1"/>
  <c r="R3346" i="1"/>
  <c r="P3346" i="1"/>
  <c r="K3346" i="1"/>
  <c r="I3346" i="1" a="1"/>
  <c r="I3346" i="1" s="1"/>
  <c r="H3346" i="1"/>
  <c r="H3346" i="1" a="1"/>
  <c r="G3346" i="1"/>
  <c r="F3346" i="1"/>
  <c r="E3346" i="1"/>
  <c r="T3345" i="1"/>
  <c r="S3345" i="1"/>
  <c r="R3345" i="1"/>
  <c r="P3345" i="1"/>
  <c r="K3345" i="1"/>
  <c r="I3345" i="1" a="1"/>
  <c r="I3345" i="1" s="1"/>
  <c r="H3345" i="1"/>
  <c r="H3345" i="1" a="1"/>
  <c r="G3345" i="1"/>
  <c r="F3345" i="1"/>
  <c r="E3345" i="1"/>
  <c r="T3344" i="1"/>
  <c r="S3344" i="1"/>
  <c r="R3344" i="1"/>
  <c r="P3344" i="1"/>
  <c r="K3344" i="1"/>
  <c r="I3344" i="1" a="1"/>
  <c r="I3344" i="1" s="1"/>
  <c r="H3344" i="1"/>
  <c r="H3344" i="1" a="1"/>
  <c r="G3344" i="1"/>
  <c r="F3344" i="1"/>
  <c r="E3344" i="1"/>
  <c r="T3343" i="1"/>
  <c r="S3343" i="1"/>
  <c r="R3343" i="1"/>
  <c r="P3343" i="1"/>
  <c r="K3343" i="1"/>
  <c r="I3343" i="1" a="1"/>
  <c r="I3343" i="1" s="1"/>
  <c r="H3343" i="1"/>
  <c r="H3343" i="1" a="1"/>
  <c r="G3343" i="1"/>
  <c r="F3343" i="1"/>
  <c r="E3343" i="1"/>
  <c r="T3342" i="1"/>
  <c r="S3342" i="1"/>
  <c r="R3342" i="1"/>
  <c r="P3342" i="1"/>
  <c r="K3342" i="1"/>
  <c r="I3342" i="1" a="1"/>
  <c r="I3342" i="1" s="1"/>
  <c r="H3342" i="1"/>
  <c r="H3342" i="1" a="1"/>
  <c r="G3342" i="1"/>
  <c r="F3342" i="1"/>
  <c r="E3342" i="1"/>
  <c r="T3341" i="1"/>
  <c r="S3341" i="1"/>
  <c r="R3341" i="1"/>
  <c r="P3341" i="1"/>
  <c r="K3341" i="1"/>
  <c r="I3341" i="1" a="1"/>
  <c r="I3341" i="1" s="1"/>
  <c r="H3341" i="1"/>
  <c r="H3341" i="1" a="1"/>
  <c r="G3341" i="1"/>
  <c r="F3341" i="1"/>
  <c r="E3341" i="1"/>
  <c r="T3340" i="1"/>
  <c r="S3340" i="1"/>
  <c r="R3340" i="1"/>
  <c r="P3340" i="1"/>
  <c r="K3340" i="1"/>
  <c r="I3340" i="1" a="1"/>
  <c r="I3340" i="1" s="1"/>
  <c r="H3340" i="1"/>
  <c r="H3340" i="1" a="1"/>
  <c r="G3340" i="1"/>
  <c r="F3340" i="1"/>
  <c r="E3340" i="1"/>
  <c r="T3339" i="1"/>
  <c r="S3339" i="1"/>
  <c r="R3339" i="1"/>
  <c r="P3339" i="1"/>
  <c r="K3339" i="1"/>
  <c r="I3339" i="1" a="1"/>
  <c r="I3339" i="1" s="1"/>
  <c r="H3339" i="1"/>
  <c r="H3339" i="1" a="1"/>
  <c r="G3339" i="1"/>
  <c r="F3339" i="1"/>
  <c r="E3339" i="1"/>
  <c r="T3338" i="1"/>
  <c r="S3338" i="1"/>
  <c r="R3338" i="1"/>
  <c r="P3338" i="1"/>
  <c r="K3338" i="1"/>
  <c r="I3338" i="1" a="1"/>
  <c r="I3338" i="1" s="1"/>
  <c r="H3338" i="1"/>
  <c r="H3338" i="1" a="1"/>
  <c r="G3338" i="1"/>
  <c r="F3338" i="1"/>
  <c r="E3338" i="1"/>
  <c r="T3337" i="1"/>
  <c r="S3337" i="1"/>
  <c r="R3337" i="1"/>
  <c r="P3337" i="1"/>
  <c r="K3337" i="1"/>
  <c r="I3337" i="1" a="1"/>
  <c r="I3337" i="1" s="1"/>
  <c r="H3337" i="1"/>
  <c r="H3337" i="1" a="1"/>
  <c r="G3337" i="1"/>
  <c r="F3337" i="1"/>
  <c r="E3337" i="1"/>
  <c r="T3336" i="1"/>
  <c r="S3336" i="1"/>
  <c r="R3336" i="1"/>
  <c r="P3336" i="1"/>
  <c r="K3336" i="1"/>
  <c r="I3336" i="1" a="1"/>
  <c r="I3336" i="1" s="1"/>
  <c r="H3336" i="1"/>
  <c r="H3336" i="1" a="1"/>
  <c r="G3336" i="1"/>
  <c r="F3336" i="1"/>
  <c r="E3336" i="1"/>
  <c r="T3335" i="1"/>
  <c r="S3335" i="1"/>
  <c r="R3335" i="1"/>
  <c r="P3335" i="1"/>
  <c r="K3335" i="1"/>
  <c r="I3335" i="1" a="1"/>
  <c r="I3335" i="1" s="1"/>
  <c r="H3335" i="1"/>
  <c r="H3335" i="1" a="1"/>
  <c r="G3335" i="1"/>
  <c r="F3335" i="1"/>
  <c r="E3335" i="1"/>
  <c r="T3334" i="1"/>
  <c r="S3334" i="1"/>
  <c r="R3334" i="1"/>
  <c r="P3334" i="1"/>
  <c r="K3334" i="1"/>
  <c r="I3334" i="1" a="1"/>
  <c r="I3334" i="1" s="1"/>
  <c r="H3334" i="1"/>
  <c r="H3334" i="1" a="1"/>
  <c r="G3334" i="1"/>
  <c r="F3334" i="1"/>
  <c r="E3334" i="1"/>
  <c r="T3333" i="1"/>
  <c r="S3333" i="1"/>
  <c r="R3333" i="1"/>
  <c r="P3333" i="1"/>
  <c r="K3333" i="1"/>
  <c r="I3333" i="1" a="1"/>
  <c r="I3333" i="1" s="1"/>
  <c r="H3333" i="1"/>
  <c r="H3333" i="1" a="1"/>
  <c r="G3333" i="1"/>
  <c r="F3333" i="1"/>
  <c r="E3333" i="1"/>
  <c r="T3332" i="1"/>
  <c r="S3332" i="1"/>
  <c r="R3332" i="1"/>
  <c r="P3332" i="1"/>
  <c r="K3332" i="1"/>
  <c r="I3332" i="1" a="1"/>
  <c r="I3332" i="1" s="1"/>
  <c r="H3332" i="1"/>
  <c r="H3332" i="1" a="1"/>
  <c r="G3332" i="1"/>
  <c r="F3332" i="1"/>
  <c r="E3332" i="1"/>
  <c r="T3331" i="1"/>
  <c r="S3331" i="1"/>
  <c r="R3331" i="1"/>
  <c r="P3331" i="1"/>
  <c r="K3331" i="1"/>
  <c r="I3331" i="1" a="1"/>
  <c r="I3331" i="1" s="1"/>
  <c r="H3331" i="1"/>
  <c r="H3331" i="1" a="1"/>
  <c r="G3331" i="1"/>
  <c r="F3331" i="1"/>
  <c r="E3331" i="1"/>
  <c r="T3330" i="1"/>
  <c r="S3330" i="1"/>
  <c r="R3330" i="1"/>
  <c r="P3330" i="1"/>
  <c r="K3330" i="1"/>
  <c r="I3330" i="1" a="1"/>
  <c r="I3330" i="1" s="1"/>
  <c r="H3330" i="1"/>
  <c r="H3330" i="1" a="1"/>
  <c r="G3330" i="1"/>
  <c r="F3330" i="1"/>
  <c r="E3330" i="1"/>
  <c r="T3329" i="1"/>
  <c r="S3329" i="1"/>
  <c r="R3329" i="1"/>
  <c r="P3329" i="1"/>
  <c r="K3329" i="1"/>
  <c r="I3329" i="1" a="1"/>
  <c r="I3329" i="1" s="1"/>
  <c r="H3329" i="1"/>
  <c r="H3329" i="1" a="1"/>
  <c r="G3329" i="1"/>
  <c r="F3329" i="1"/>
  <c r="E3329" i="1"/>
  <c r="T3328" i="1"/>
  <c r="S3328" i="1"/>
  <c r="R3328" i="1"/>
  <c r="P3328" i="1"/>
  <c r="K3328" i="1"/>
  <c r="I3328" i="1" a="1"/>
  <c r="I3328" i="1" s="1"/>
  <c r="H3328" i="1"/>
  <c r="H3328" i="1" a="1"/>
  <c r="G3328" i="1"/>
  <c r="F3328" i="1"/>
  <c r="E3328" i="1"/>
  <c r="T3327" i="1"/>
  <c r="S3327" i="1"/>
  <c r="R3327" i="1"/>
  <c r="P3327" i="1"/>
  <c r="K3327" i="1"/>
  <c r="I3327" i="1" a="1"/>
  <c r="I3327" i="1" s="1"/>
  <c r="H3327" i="1"/>
  <c r="H3327" i="1" a="1"/>
  <c r="G3327" i="1"/>
  <c r="F3327" i="1"/>
  <c r="E3327" i="1"/>
  <c r="T3326" i="1"/>
  <c r="S3326" i="1"/>
  <c r="R3326" i="1"/>
  <c r="P3326" i="1"/>
  <c r="K3326" i="1"/>
  <c r="I3326" i="1" a="1"/>
  <c r="I3326" i="1" s="1"/>
  <c r="H3326" i="1"/>
  <c r="H3326" i="1" a="1"/>
  <c r="G3326" i="1"/>
  <c r="F3326" i="1"/>
  <c r="E3326" i="1"/>
  <c r="T3325" i="1"/>
  <c r="S3325" i="1"/>
  <c r="R3325" i="1"/>
  <c r="P3325" i="1"/>
  <c r="K3325" i="1"/>
  <c r="I3325" i="1" a="1"/>
  <c r="I3325" i="1" s="1"/>
  <c r="H3325" i="1"/>
  <c r="H3325" i="1" a="1"/>
  <c r="G3325" i="1"/>
  <c r="F3325" i="1"/>
  <c r="E3325" i="1"/>
  <c r="T3324" i="1"/>
  <c r="S3324" i="1"/>
  <c r="R3324" i="1"/>
  <c r="P3324" i="1"/>
  <c r="K3324" i="1"/>
  <c r="I3324" i="1" a="1"/>
  <c r="I3324" i="1" s="1"/>
  <c r="H3324" i="1"/>
  <c r="H3324" i="1" a="1"/>
  <c r="G3324" i="1"/>
  <c r="F3324" i="1"/>
  <c r="E3324" i="1"/>
  <c r="T3323" i="1"/>
  <c r="S3323" i="1"/>
  <c r="R3323" i="1"/>
  <c r="P3323" i="1"/>
  <c r="K3323" i="1"/>
  <c r="I3323" i="1" a="1"/>
  <c r="I3323" i="1" s="1"/>
  <c r="H3323" i="1"/>
  <c r="H3323" i="1" a="1"/>
  <c r="G3323" i="1"/>
  <c r="F3323" i="1"/>
  <c r="E3323" i="1"/>
  <c r="T3322" i="1"/>
  <c r="S3322" i="1"/>
  <c r="R3322" i="1"/>
  <c r="P3322" i="1"/>
  <c r="K3322" i="1"/>
  <c r="I3322" i="1" a="1"/>
  <c r="I3322" i="1" s="1"/>
  <c r="H3322" i="1"/>
  <c r="H3322" i="1" a="1"/>
  <c r="G3322" i="1"/>
  <c r="F3322" i="1"/>
  <c r="E3322" i="1"/>
  <c r="T3321" i="1"/>
  <c r="S3321" i="1"/>
  <c r="R3321" i="1"/>
  <c r="P3321" i="1"/>
  <c r="K3321" i="1"/>
  <c r="I3321" i="1" a="1"/>
  <c r="I3321" i="1" s="1"/>
  <c r="H3321" i="1"/>
  <c r="H3321" i="1" a="1"/>
  <c r="G3321" i="1"/>
  <c r="F3321" i="1"/>
  <c r="E3321" i="1"/>
  <c r="T3320" i="1"/>
  <c r="S3320" i="1"/>
  <c r="R3320" i="1"/>
  <c r="P3320" i="1"/>
  <c r="K3320" i="1"/>
  <c r="I3320" i="1" a="1"/>
  <c r="I3320" i="1" s="1"/>
  <c r="H3320" i="1"/>
  <c r="H3320" i="1" a="1"/>
  <c r="G3320" i="1"/>
  <c r="F3320" i="1"/>
  <c r="E3320" i="1"/>
  <c r="T3319" i="1"/>
  <c r="S3319" i="1"/>
  <c r="R3319" i="1"/>
  <c r="P3319" i="1"/>
  <c r="K3319" i="1"/>
  <c r="I3319" i="1" a="1"/>
  <c r="I3319" i="1" s="1"/>
  <c r="H3319" i="1"/>
  <c r="H3319" i="1" a="1"/>
  <c r="G3319" i="1"/>
  <c r="F3319" i="1"/>
  <c r="E3319" i="1"/>
  <c r="T3318" i="1"/>
  <c r="S3318" i="1"/>
  <c r="R3318" i="1"/>
  <c r="P3318" i="1"/>
  <c r="K3318" i="1"/>
  <c r="I3318" i="1" a="1"/>
  <c r="I3318" i="1" s="1"/>
  <c r="H3318" i="1"/>
  <c r="H3318" i="1" a="1"/>
  <c r="G3318" i="1"/>
  <c r="F3318" i="1"/>
  <c r="E3318" i="1"/>
  <c r="T3317" i="1"/>
  <c r="S3317" i="1"/>
  <c r="R3317" i="1"/>
  <c r="P3317" i="1"/>
  <c r="K3317" i="1"/>
  <c r="I3317" i="1" a="1"/>
  <c r="I3317" i="1" s="1"/>
  <c r="H3317" i="1"/>
  <c r="H3317" i="1" a="1"/>
  <c r="G3317" i="1"/>
  <c r="F3317" i="1"/>
  <c r="E3317" i="1"/>
  <c r="T3316" i="1"/>
  <c r="S3316" i="1"/>
  <c r="R3316" i="1"/>
  <c r="P3316" i="1"/>
  <c r="K3316" i="1"/>
  <c r="I3316" i="1" a="1"/>
  <c r="I3316" i="1" s="1"/>
  <c r="H3316" i="1"/>
  <c r="H3316" i="1" a="1"/>
  <c r="G3316" i="1"/>
  <c r="F3316" i="1"/>
  <c r="E3316" i="1"/>
  <c r="T3315" i="1"/>
  <c r="S3315" i="1"/>
  <c r="R3315" i="1"/>
  <c r="P3315" i="1"/>
  <c r="K3315" i="1"/>
  <c r="I3315" i="1" a="1"/>
  <c r="I3315" i="1" s="1"/>
  <c r="H3315" i="1"/>
  <c r="H3315" i="1" a="1"/>
  <c r="G3315" i="1"/>
  <c r="F3315" i="1"/>
  <c r="E3315" i="1"/>
  <c r="T3314" i="1"/>
  <c r="S3314" i="1"/>
  <c r="R3314" i="1"/>
  <c r="P3314" i="1"/>
  <c r="K3314" i="1"/>
  <c r="I3314" i="1" a="1"/>
  <c r="I3314" i="1" s="1"/>
  <c r="H3314" i="1"/>
  <c r="H3314" i="1" a="1"/>
  <c r="G3314" i="1"/>
  <c r="F3314" i="1"/>
  <c r="E3314" i="1"/>
  <c r="T3313" i="1"/>
  <c r="S3313" i="1"/>
  <c r="R3313" i="1"/>
  <c r="P3313" i="1"/>
  <c r="K3313" i="1"/>
  <c r="I3313" i="1" a="1"/>
  <c r="I3313" i="1" s="1"/>
  <c r="H3313" i="1"/>
  <c r="H3313" i="1" a="1"/>
  <c r="G3313" i="1"/>
  <c r="F3313" i="1"/>
  <c r="E3313" i="1"/>
  <c r="T3312" i="1"/>
  <c r="S3312" i="1"/>
  <c r="R3312" i="1"/>
  <c r="P3312" i="1"/>
  <c r="K3312" i="1"/>
  <c r="I3312" i="1" a="1"/>
  <c r="I3312" i="1" s="1"/>
  <c r="H3312" i="1" a="1"/>
  <c r="H3312" i="1" s="1"/>
  <c r="G3312" i="1"/>
  <c r="F3312" i="1"/>
  <c r="E3312" i="1"/>
  <c r="T3311" i="1"/>
  <c r="S3311" i="1"/>
  <c r="R3311" i="1"/>
  <c r="P3311" i="1"/>
  <c r="K3311" i="1"/>
  <c r="H3311" i="1" a="1"/>
  <c r="H3311" i="1" s="1"/>
  <c r="I3311" i="1" s="1" a="1"/>
  <c r="I3311" i="1" s="1"/>
  <c r="G3311" i="1"/>
  <c r="F3311" i="1"/>
  <c r="E3311" i="1"/>
  <c r="T3310" i="1"/>
  <c r="S3310" i="1"/>
  <c r="R3310" i="1"/>
  <c r="P3310" i="1"/>
  <c r="K3310" i="1"/>
  <c r="I3310" i="1" a="1"/>
  <c r="I3310" i="1" s="1"/>
  <c r="H3310" i="1" a="1"/>
  <c r="H3310" i="1" s="1"/>
  <c r="G3310" i="1"/>
  <c r="F3310" i="1"/>
  <c r="E3310" i="1"/>
  <c r="T3309" i="1"/>
  <c r="S3309" i="1"/>
  <c r="R3309" i="1"/>
  <c r="P3309" i="1"/>
  <c r="K3309" i="1"/>
  <c r="H3309" i="1" a="1"/>
  <c r="H3309" i="1" s="1"/>
  <c r="I3309" i="1" s="1" a="1"/>
  <c r="I3309" i="1" s="1"/>
  <c r="G3309" i="1"/>
  <c r="F3309" i="1"/>
  <c r="E3309" i="1"/>
  <c r="T3308" i="1"/>
  <c r="S3308" i="1"/>
  <c r="R3308" i="1"/>
  <c r="P3308" i="1"/>
  <c r="K3308" i="1"/>
  <c r="I3308" i="1"/>
  <c r="I3308" i="1" a="1"/>
  <c r="H3308" i="1" a="1"/>
  <c r="H3308" i="1" s="1"/>
  <c r="G3308" i="1"/>
  <c r="F3308" i="1"/>
  <c r="E3308" i="1"/>
  <c r="T3307" i="1"/>
  <c r="S3307" i="1"/>
  <c r="R3307" i="1"/>
  <c r="P3307" i="1"/>
  <c r="K3307" i="1"/>
  <c r="H3307" i="1" a="1"/>
  <c r="H3307" i="1" s="1"/>
  <c r="I3307" i="1" s="1" a="1"/>
  <c r="I3307" i="1" s="1"/>
  <c r="G3307" i="1"/>
  <c r="F3307" i="1"/>
  <c r="E3307" i="1"/>
  <c r="T3306" i="1"/>
  <c r="S3306" i="1"/>
  <c r="R3306" i="1"/>
  <c r="P3306" i="1"/>
  <c r="K3306" i="1"/>
  <c r="H3306" i="1" a="1"/>
  <c r="H3306" i="1" s="1"/>
  <c r="I3306" i="1" s="1" a="1"/>
  <c r="I3306" i="1" s="1"/>
  <c r="G3306" i="1"/>
  <c r="F3306" i="1"/>
  <c r="E3306" i="1"/>
  <c r="T3305" i="1"/>
  <c r="S3305" i="1"/>
  <c r="R3305" i="1"/>
  <c r="P3305" i="1"/>
  <c r="K3305" i="1"/>
  <c r="H3305" i="1" a="1"/>
  <c r="H3305" i="1" s="1"/>
  <c r="I3305" i="1" s="1" a="1"/>
  <c r="I3305" i="1" s="1"/>
  <c r="G3305" i="1"/>
  <c r="F3305" i="1"/>
  <c r="E3305" i="1"/>
  <c r="T3304" i="1"/>
  <c r="S3304" i="1"/>
  <c r="R3304" i="1"/>
  <c r="P3304" i="1"/>
  <c r="K3304" i="1"/>
  <c r="I3304" i="1"/>
  <c r="I3304" i="1" a="1"/>
  <c r="H3304" i="1" a="1"/>
  <c r="H3304" i="1" s="1"/>
  <c r="G3304" i="1"/>
  <c r="F3304" i="1"/>
  <c r="E3304" i="1"/>
  <c r="T3303" i="1"/>
  <c r="S3303" i="1"/>
  <c r="R3303" i="1"/>
  <c r="P3303" i="1"/>
  <c r="K3303" i="1"/>
  <c r="I3303" i="1" a="1"/>
  <c r="I3303" i="1" s="1"/>
  <c r="H3303" i="1" a="1"/>
  <c r="H3303" i="1" s="1"/>
  <c r="G3303" i="1"/>
  <c r="F3303" i="1"/>
  <c r="E3303" i="1"/>
  <c r="T3302" i="1"/>
  <c r="S3302" i="1"/>
  <c r="R3302" i="1"/>
  <c r="P3302" i="1"/>
  <c r="K3302" i="1"/>
  <c r="H3302" i="1" a="1"/>
  <c r="H3302" i="1" s="1"/>
  <c r="I3302" i="1" s="1" a="1"/>
  <c r="I3302" i="1" s="1"/>
  <c r="G3302" i="1"/>
  <c r="F3302" i="1"/>
  <c r="E3302" i="1"/>
  <c r="T3301" i="1"/>
  <c r="S3301" i="1"/>
  <c r="R3301" i="1"/>
  <c r="P3301" i="1"/>
  <c r="K3301" i="1"/>
  <c r="I3301" i="1"/>
  <c r="H3301" i="1" a="1"/>
  <c r="H3301" i="1" s="1"/>
  <c r="I3301" i="1" s="1" a="1"/>
  <c r="G3301" i="1"/>
  <c r="F3301" i="1"/>
  <c r="E3301" i="1"/>
  <c r="T3300" i="1"/>
  <c r="S3300" i="1"/>
  <c r="R3300" i="1"/>
  <c r="P3300" i="1"/>
  <c r="K3300" i="1"/>
  <c r="I3300" i="1" a="1"/>
  <c r="I3300" i="1" s="1"/>
  <c r="H3300" i="1" a="1"/>
  <c r="H3300" i="1" s="1"/>
  <c r="G3300" i="1"/>
  <c r="F3300" i="1"/>
  <c r="E3300" i="1"/>
  <c r="T3299" i="1"/>
  <c r="S3299" i="1"/>
  <c r="R3299" i="1"/>
  <c r="P3299" i="1"/>
  <c r="K3299" i="1"/>
  <c r="I3299" i="1" a="1"/>
  <c r="I3299" i="1" s="1"/>
  <c r="H3299" i="1" a="1"/>
  <c r="H3299" i="1" s="1"/>
  <c r="G3299" i="1"/>
  <c r="F3299" i="1"/>
  <c r="E3299" i="1"/>
  <c r="T3298" i="1"/>
  <c r="S3298" i="1"/>
  <c r="R3298" i="1"/>
  <c r="P3298" i="1"/>
  <c r="K3298" i="1"/>
  <c r="I3298" i="1"/>
  <c r="H3298" i="1" a="1"/>
  <c r="H3298" i="1" s="1"/>
  <c r="I3298" i="1" s="1" a="1"/>
  <c r="G3298" i="1"/>
  <c r="F3298" i="1"/>
  <c r="E3298" i="1"/>
  <c r="T3297" i="1"/>
  <c r="S3297" i="1"/>
  <c r="R3297" i="1"/>
  <c r="P3297" i="1"/>
  <c r="K3297" i="1"/>
  <c r="I3297" i="1" a="1"/>
  <c r="I3297" i="1" s="1"/>
  <c r="H3297" i="1" a="1"/>
  <c r="H3297" i="1" s="1"/>
  <c r="G3297" i="1"/>
  <c r="F3297" i="1"/>
  <c r="E3297" i="1"/>
  <c r="T3296" i="1"/>
  <c r="S3296" i="1"/>
  <c r="R3296" i="1"/>
  <c r="P3296" i="1"/>
  <c r="K3296" i="1"/>
  <c r="H3296" i="1" a="1"/>
  <c r="H3296" i="1" s="1"/>
  <c r="I3296" i="1" s="1" a="1"/>
  <c r="I3296" i="1" s="1"/>
  <c r="G3296" i="1"/>
  <c r="F3296" i="1"/>
  <c r="E3296" i="1"/>
  <c r="T3295" i="1"/>
  <c r="S3295" i="1"/>
  <c r="R3295" i="1"/>
  <c r="P3295" i="1"/>
  <c r="K3295" i="1"/>
  <c r="H3295" i="1" a="1"/>
  <c r="H3295" i="1" s="1"/>
  <c r="I3295" i="1" s="1" a="1"/>
  <c r="I3295" i="1" s="1"/>
  <c r="G3295" i="1"/>
  <c r="F3295" i="1"/>
  <c r="E3295" i="1"/>
  <c r="T3294" i="1"/>
  <c r="S3294" i="1"/>
  <c r="R3294" i="1"/>
  <c r="P3294" i="1"/>
  <c r="K3294" i="1"/>
  <c r="I3294" i="1" a="1"/>
  <c r="I3294" i="1" s="1"/>
  <c r="H3294" i="1" a="1"/>
  <c r="H3294" i="1" s="1"/>
  <c r="G3294" i="1"/>
  <c r="F3294" i="1"/>
  <c r="E3294" i="1"/>
  <c r="T3293" i="1"/>
  <c r="S3293" i="1"/>
  <c r="R3293" i="1"/>
  <c r="P3293" i="1"/>
  <c r="K3293" i="1"/>
  <c r="I3293" i="1"/>
  <c r="H3293" i="1" a="1"/>
  <c r="H3293" i="1" s="1"/>
  <c r="I3293" i="1" s="1" a="1"/>
  <c r="G3293" i="1"/>
  <c r="F3293" i="1"/>
  <c r="E3293" i="1"/>
  <c r="T3292" i="1"/>
  <c r="S3292" i="1"/>
  <c r="R3292" i="1"/>
  <c r="P3292" i="1"/>
  <c r="K3292" i="1"/>
  <c r="I3292" i="1" a="1"/>
  <c r="I3292" i="1" s="1"/>
  <c r="H3292" i="1" a="1"/>
  <c r="H3292" i="1" s="1"/>
  <c r="G3292" i="1"/>
  <c r="F3292" i="1"/>
  <c r="E3292" i="1"/>
  <c r="T3291" i="1"/>
  <c r="S3291" i="1"/>
  <c r="R3291" i="1"/>
  <c r="P3291" i="1"/>
  <c r="K3291" i="1"/>
  <c r="H3291" i="1" a="1"/>
  <c r="H3291" i="1" s="1"/>
  <c r="I3291" i="1" s="1" a="1"/>
  <c r="I3291" i="1" s="1"/>
  <c r="G3291" i="1"/>
  <c r="F3291" i="1"/>
  <c r="E3291" i="1"/>
  <c r="T3290" i="1"/>
  <c r="S3290" i="1"/>
  <c r="R3290" i="1"/>
  <c r="P3290" i="1"/>
  <c r="K3290" i="1"/>
  <c r="H3290" i="1" a="1"/>
  <c r="H3290" i="1" s="1"/>
  <c r="I3290" i="1" s="1" a="1"/>
  <c r="I3290" i="1" s="1"/>
  <c r="G3290" i="1"/>
  <c r="F3290" i="1"/>
  <c r="E3290" i="1"/>
  <c r="T3289" i="1"/>
  <c r="S3289" i="1"/>
  <c r="R3289" i="1"/>
  <c r="P3289" i="1"/>
  <c r="K3289" i="1"/>
  <c r="H3289" i="1" a="1"/>
  <c r="H3289" i="1" s="1"/>
  <c r="I3289" i="1" s="1" a="1"/>
  <c r="I3289" i="1" s="1"/>
  <c r="G3289" i="1"/>
  <c r="F3289" i="1"/>
  <c r="E3289" i="1"/>
  <c r="T3288" i="1"/>
  <c r="S3288" i="1"/>
  <c r="R3288" i="1"/>
  <c r="P3288" i="1"/>
  <c r="K3288" i="1"/>
  <c r="I3288" i="1"/>
  <c r="I3288" i="1" a="1"/>
  <c r="H3288" i="1" a="1"/>
  <c r="H3288" i="1" s="1"/>
  <c r="G3288" i="1"/>
  <c r="F3288" i="1"/>
  <c r="E3288" i="1"/>
  <c r="T3287" i="1"/>
  <c r="S3287" i="1"/>
  <c r="R3287" i="1"/>
  <c r="P3287" i="1"/>
  <c r="K3287" i="1"/>
  <c r="H3287" i="1" a="1"/>
  <c r="H3287" i="1" s="1"/>
  <c r="I3287" i="1" s="1" a="1"/>
  <c r="I3287" i="1" s="1"/>
  <c r="G3287" i="1"/>
  <c r="F3287" i="1"/>
  <c r="E3287" i="1"/>
  <c r="T3286" i="1"/>
  <c r="S3286" i="1"/>
  <c r="R3286" i="1"/>
  <c r="P3286" i="1"/>
  <c r="K3286" i="1"/>
  <c r="I3286" i="1"/>
  <c r="H3286" i="1" a="1"/>
  <c r="H3286" i="1" s="1"/>
  <c r="I3286" i="1" s="1" a="1"/>
  <c r="G3286" i="1"/>
  <c r="F3286" i="1"/>
  <c r="E3286" i="1"/>
  <c r="T3285" i="1"/>
  <c r="S3285" i="1"/>
  <c r="R3285" i="1"/>
  <c r="P3285" i="1"/>
  <c r="K3285" i="1"/>
  <c r="I3285" i="1"/>
  <c r="I3285" i="1" a="1"/>
  <c r="H3285" i="1" a="1"/>
  <c r="H3285" i="1" s="1"/>
  <c r="G3285" i="1"/>
  <c r="F3285" i="1"/>
  <c r="E3285" i="1"/>
  <c r="T3284" i="1"/>
  <c r="S3284" i="1"/>
  <c r="R3284" i="1"/>
  <c r="P3284" i="1"/>
  <c r="K3284" i="1"/>
  <c r="I3284" i="1" a="1"/>
  <c r="I3284" i="1" s="1"/>
  <c r="H3284" i="1" a="1"/>
  <c r="H3284" i="1" s="1"/>
  <c r="G3284" i="1"/>
  <c r="F3284" i="1"/>
  <c r="E3284" i="1"/>
  <c r="T3283" i="1"/>
  <c r="S3283" i="1"/>
  <c r="R3283" i="1"/>
  <c r="P3283" i="1"/>
  <c r="K3283" i="1"/>
  <c r="I3283" i="1" a="1"/>
  <c r="I3283" i="1" s="1"/>
  <c r="H3283" i="1" a="1"/>
  <c r="H3283" i="1" s="1"/>
  <c r="G3283" i="1"/>
  <c r="F3283" i="1"/>
  <c r="E3283" i="1"/>
  <c r="T3282" i="1"/>
  <c r="S3282" i="1"/>
  <c r="R3282" i="1"/>
  <c r="P3282" i="1"/>
  <c r="K3282" i="1"/>
  <c r="I3282" i="1" a="1"/>
  <c r="I3282" i="1" s="1"/>
  <c r="H3282" i="1" a="1"/>
  <c r="H3282" i="1" s="1"/>
  <c r="G3282" i="1"/>
  <c r="F3282" i="1"/>
  <c r="E3282" i="1"/>
  <c r="T3281" i="1"/>
  <c r="S3281" i="1"/>
  <c r="R3281" i="1"/>
  <c r="P3281" i="1"/>
  <c r="K3281" i="1"/>
  <c r="I3281" i="1"/>
  <c r="H3281" i="1" a="1"/>
  <c r="H3281" i="1" s="1"/>
  <c r="I3281" i="1" s="1" a="1"/>
  <c r="G3281" i="1"/>
  <c r="F3281" i="1"/>
  <c r="E3281" i="1"/>
  <c r="T3280" i="1"/>
  <c r="S3280" i="1"/>
  <c r="R3280" i="1"/>
  <c r="P3280" i="1"/>
  <c r="K3280" i="1"/>
  <c r="I3280" i="1" a="1"/>
  <c r="I3280" i="1" s="1"/>
  <c r="H3280" i="1" a="1"/>
  <c r="H3280" i="1" s="1"/>
  <c r="G3280" i="1"/>
  <c r="F3280" i="1"/>
  <c r="E3280" i="1"/>
  <c r="T3279" i="1"/>
  <c r="S3279" i="1"/>
  <c r="R3279" i="1"/>
  <c r="P3279" i="1"/>
  <c r="K3279" i="1"/>
  <c r="H3279" i="1" a="1"/>
  <c r="H3279" i="1" s="1"/>
  <c r="I3279" i="1" s="1" a="1"/>
  <c r="I3279" i="1" s="1"/>
  <c r="G3279" i="1"/>
  <c r="F3279" i="1"/>
  <c r="E3279" i="1"/>
  <c r="T3278" i="1"/>
  <c r="S3278" i="1"/>
  <c r="R3278" i="1"/>
  <c r="P3278" i="1"/>
  <c r="K3278" i="1"/>
  <c r="H3278" i="1" a="1"/>
  <c r="H3278" i="1" s="1"/>
  <c r="I3278" i="1" s="1" a="1"/>
  <c r="I3278" i="1" s="1"/>
  <c r="G3278" i="1"/>
  <c r="F3278" i="1"/>
  <c r="E3278" i="1"/>
  <c r="T3277" i="1"/>
  <c r="S3277" i="1"/>
  <c r="R3277" i="1"/>
  <c r="P3277" i="1"/>
  <c r="K3277" i="1"/>
  <c r="I3277" i="1"/>
  <c r="H3277" i="1" a="1"/>
  <c r="H3277" i="1" s="1"/>
  <c r="I3277" i="1" s="1" a="1"/>
  <c r="G3277" i="1"/>
  <c r="F3277" i="1"/>
  <c r="E3277" i="1"/>
  <c r="T3276" i="1"/>
  <c r="S3276" i="1"/>
  <c r="R3276" i="1"/>
  <c r="P3276" i="1"/>
  <c r="K3276" i="1"/>
  <c r="I3276" i="1" a="1"/>
  <c r="I3276" i="1" s="1"/>
  <c r="H3276" i="1" a="1"/>
  <c r="H3276" i="1" s="1"/>
  <c r="G3276" i="1"/>
  <c r="F3276" i="1"/>
  <c r="E3276" i="1"/>
  <c r="T3275" i="1"/>
  <c r="S3275" i="1"/>
  <c r="R3275" i="1"/>
  <c r="P3275" i="1"/>
  <c r="K3275" i="1"/>
  <c r="I3275" i="1" a="1"/>
  <c r="I3275" i="1" s="1"/>
  <c r="H3275" i="1" a="1"/>
  <c r="H3275" i="1" s="1"/>
  <c r="G3275" i="1"/>
  <c r="F3275" i="1"/>
  <c r="E3275" i="1"/>
  <c r="T3274" i="1"/>
  <c r="S3274" i="1"/>
  <c r="R3274" i="1"/>
  <c r="P3274" i="1"/>
  <c r="K3274" i="1"/>
  <c r="H3274" i="1" a="1"/>
  <c r="H3274" i="1" s="1"/>
  <c r="I3274" i="1" s="1" a="1"/>
  <c r="I3274" i="1" s="1"/>
  <c r="G3274" i="1"/>
  <c r="F3274" i="1"/>
  <c r="E3274" i="1"/>
  <c r="T3273" i="1"/>
  <c r="S3273" i="1"/>
  <c r="R3273" i="1"/>
  <c r="P3273" i="1"/>
  <c r="K3273" i="1"/>
  <c r="I3273" i="1" a="1"/>
  <c r="I3273" i="1" s="1"/>
  <c r="H3273" i="1" a="1"/>
  <c r="H3273" i="1" s="1"/>
  <c r="G3273" i="1"/>
  <c r="F3273" i="1"/>
  <c r="E3273" i="1"/>
  <c r="T3272" i="1"/>
  <c r="S3272" i="1"/>
  <c r="R3272" i="1"/>
  <c r="P3272" i="1"/>
  <c r="K3272" i="1"/>
  <c r="H3272" i="1" a="1"/>
  <c r="H3272" i="1" s="1"/>
  <c r="I3272" i="1" s="1" a="1"/>
  <c r="I3272" i="1" s="1"/>
  <c r="G3272" i="1"/>
  <c r="F3272" i="1"/>
  <c r="E3272" i="1"/>
  <c r="T3271" i="1"/>
  <c r="S3271" i="1"/>
  <c r="R3271" i="1"/>
  <c r="P3271" i="1"/>
  <c r="K3271" i="1"/>
  <c r="I3271" i="1" a="1"/>
  <c r="I3271" i="1" s="1"/>
  <c r="H3271" i="1" a="1"/>
  <c r="H3271" i="1" s="1"/>
  <c r="G3271" i="1"/>
  <c r="F3271" i="1"/>
  <c r="E3271" i="1"/>
  <c r="T3270" i="1"/>
  <c r="S3270" i="1"/>
  <c r="R3270" i="1"/>
  <c r="P3270" i="1"/>
  <c r="K3270" i="1"/>
  <c r="H3270" i="1" a="1"/>
  <c r="H3270" i="1" s="1"/>
  <c r="I3270" i="1" s="1" a="1"/>
  <c r="I3270" i="1" s="1"/>
  <c r="G3270" i="1"/>
  <c r="F3270" i="1"/>
  <c r="E3270" i="1"/>
  <c r="T3269" i="1"/>
  <c r="S3269" i="1"/>
  <c r="R3269" i="1"/>
  <c r="P3269" i="1"/>
  <c r="K3269" i="1"/>
  <c r="H3269" i="1" a="1"/>
  <c r="H3269" i="1" s="1"/>
  <c r="I3269" i="1" s="1" a="1"/>
  <c r="I3269" i="1" s="1"/>
  <c r="G3269" i="1"/>
  <c r="F3269" i="1"/>
  <c r="E3269" i="1"/>
  <c r="T3268" i="1"/>
  <c r="S3268" i="1"/>
  <c r="R3268" i="1"/>
  <c r="P3268" i="1"/>
  <c r="K3268" i="1"/>
  <c r="I3268" i="1"/>
  <c r="I3268" i="1" a="1"/>
  <c r="H3268" i="1" a="1"/>
  <c r="H3268" i="1" s="1"/>
  <c r="G3268" i="1"/>
  <c r="F3268" i="1"/>
  <c r="E3268" i="1"/>
  <c r="T3267" i="1"/>
  <c r="S3267" i="1"/>
  <c r="R3267" i="1"/>
  <c r="P3267" i="1"/>
  <c r="K3267" i="1"/>
  <c r="I3267" i="1"/>
  <c r="I3267" i="1" a="1"/>
  <c r="H3267" i="1" a="1"/>
  <c r="H3267" i="1" s="1"/>
  <c r="G3267" i="1"/>
  <c r="F3267" i="1"/>
  <c r="E3267" i="1"/>
  <c r="T3266" i="1"/>
  <c r="S3266" i="1"/>
  <c r="R3266" i="1"/>
  <c r="P3266" i="1"/>
  <c r="K3266" i="1"/>
  <c r="H3266" i="1" a="1"/>
  <c r="H3266" i="1" s="1"/>
  <c r="I3266" i="1" s="1" a="1"/>
  <c r="I3266" i="1" s="1"/>
  <c r="G3266" i="1"/>
  <c r="F3266" i="1"/>
  <c r="E3266" i="1"/>
  <c r="T3265" i="1"/>
  <c r="S3265" i="1"/>
  <c r="R3265" i="1"/>
  <c r="P3265" i="1"/>
  <c r="K3265" i="1"/>
  <c r="I3265" i="1"/>
  <c r="H3265" i="1" a="1"/>
  <c r="H3265" i="1" s="1"/>
  <c r="I3265" i="1" s="1" a="1"/>
  <c r="G3265" i="1"/>
  <c r="F3265" i="1"/>
  <c r="E3265" i="1"/>
  <c r="T3264" i="1"/>
  <c r="S3264" i="1"/>
  <c r="R3264" i="1"/>
  <c r="P3264" i="1"/>
  <c r="K3264" i="1"/>
  <c r="H3264" i="1" a="1"/>
  <c r="H3264" i="1" s="1"/>
  <c r="I3264" i="1" s="1" a="1"/>
  <c r="I3264" i="1" s="1"/>
  <c r="G3264" i="1"/>
  <c r="F3264" i="1"/>
  <c r="E3264" i="1"/>
  <c r="T3263" i="1"/>
  <c r="S3263" i="1"/>
  <c r="R3263" i="1"/>
  <c r="P3263" i="1"/>
  <c r="K3263" i="1"/>
  <c r="H3263" i="1" a="1"/>
  <c r="H3263" i="1" s="1"/>
  <c r="I3263" i="1" s="1" a="1"/>
  <c r="I3263" i="1" s="1"/>
  <c r="G3263" i="1"/>
  <c r="F3263" i="1"/>
  <c r="E3263" i="1"/>
  <c r="T3262" i="1"/>
  <c r="S3262" i="1"/>
  <c r="R3262" i="1"/>
  <c r="P3262" i="1"/>
  <c r="K3262" i="1"/>
  <c r="H3262" i="1" a="1"/>
  <c r="H3262" i="1" s="1"/>
  <c r="I3262" i="1" s="1" a="1"/>
  <c r="I3262" i="1" s="1"/>
  <c r="G3262" i="1"/>
  <c r="F3262" i="1"/>
  <c r="E3262" i="1"/>
  <c r="T3261" i="1"/>
  <c r="S3261" i="1"/>
  <c r="R3261" i="1"/>
  <c r="P3261" i="1"/>
  <c r="K3261" i="1"/>
  <c r="I3261" i="1" a="1"/>
  <c r="I3261" i="1" s="1"/>
  <c r="H3261" i="1" a="1"/>
  <c r="H3261" i="1" s="1"/>
  <c r="G3261" i="1"/>
  <c r="F3261" i="1"/>
  <c r="E3261" i="1"/>
  <c r="T3260" i="1"/>
  <c r="S3260" i="1"/>
  <c r="R3260" i="1"/>
  <c r="P3260" i="1"/>
  <c r="K3260" i="1"/>
  <c r="H3260" i="1" a="1"/>
  <c r="H3260" i="1" s="1"/>
  <c r="I3260" i="1" s="1" a="1"/>
  <c r="I3260" i="1" s="1"/>
  <c r="G3260" i="1"/>
  <c r="F3260" i="1"/>
  <c r="E3260" i="1"/>
  <c r="T3259" i="1"/>
  <c r="S3259" i="1"/>
  <c r="R3259" i="1"/>
  <c r="P3259" i="1"/>
  <c r="K3259" i="1"/>
  <c r="H3259" i="1" a="1"/>
  <c r="H3259" i="1" s="1"/>
  <c r="I3259" i="1" s="1" a="1"/>
  <c r="I3259" i="1" s="1"/>
  <c r="G3259" i="1"/>
  <c r="F3259" i="1"/>
  <c r="E3259" i="1"/>
  <c r="T3258" i="1"/>
  <c r="S3258" i="1"/>
  <c r="R3258" i="1"/>
  <c r="P3258" i="1"/>
  <c r="K3258" i="1"/>
  <c r="I3258" i="1"/>
  <c r="I3258" i="1" a="1"/>
  <c r="H3258" i="1" a="1"/>
  <c r="H3258" i="1" s="1"/>
  <c r="G3258" i="1"/>
  <c r="F3258" i="1"/>
  <c r="E3258" i="1"/>
  <c r="T3257" i="1"/>
  <c r="S3257" i="1"/>
  <c r="R3257" i="1"/>
  <c r="P3257" i="1"/>
  <c r="K3257" i="1"/>
  <c r="I3257" i="1"/>
  <c r="I3257" i="1" a="1"/>
  <c r="H3257" i="1" a="1"/>
  <c r="H3257" i="1" s="1"/>
  <c r="G3257" i="1"/>
  <c r="F3257" i="1"/>
  <c r="E3257" i="1"/>
  <c r="T3256" i="1"/>
  <c r="S3256" i="1"/>
  <c r="R3256" i="1"/>
  <c r="P3256" i="1"/>
  <c r="K3256" i="1"/>
  <c r="I3256" i="1" a="1"/>
  <c r="I3256" i="1" s="1"/>
  <c r="H3256" i="1" a="1"/>
  <c r="H3256" i="1" s="1"/>
  <c r="G3256" i="1"/>
  <c r="F3256" i="1"/>
  <c r="E3256" i="1"/>
  <c r="T3255" i="1"/>
  <c r="S3255" i="1"/>
  <c r="R3255" i="1"/>
  <c r="P3255" i="1"/>
  <c r="K3255" i="1"/>
  <c r="H3255" i="1" a="1"/>
  <c r="H3255" i="1" s="1"/>
  <c r="I3255" i="1" s="1" a="1"/>
  <c r="I3255" i="1" s="1"/>
  <c r="G3255" i="1"/>
  <c r="F3255" i="1"/>
  <c r="E3255" i="1"/>
  <c r="T3254" i="1"/>
  <c r="S3254" i="1"/>
  <c r="R3254" i="1"/>
  <c r="P3254" i="1"/>
  <c r="K3254" i="1"/>
  <c r="H3254" i="1" a="1"/>
  <c r="H3254" i="1" s="1"/>
  <c r="I3254" i="1" s="1" a="1"/>
  <c r="I3254" i="1" s="1"/>
  <c r="G3254" i="1"/>
  <c r="F3254" i="1"/>
  <c r="E3254" i="1"/>
  <c r="T3253" i="1"/>
  <c r="S3253" i="1"/>
  <c r="R3253" i="1"/>
  <c r="P3253" i="1"/>
  <c r="K3253" i="1"/>
  <c r="H3253" i="1" a="1"/>
  <c r="H3253" i="1" s="1"/>
  <c r="I3253" i="1" s="1" a="1"/>
  <c r="I3253" i="1" s="1"/>
  <c r="G3253" i="1"/>
  <c r="F3253" i="1"/>
  <c r="E3253" i="1"/>
  <c r="T3252" i="1"/>
  <c r="S3252" i="1"/>
  <c r="R3252" i="1"/>
  <c r="P3252" i="1"/>
  <c r="K3252" i="1"/>
  <c r="H3252" i="1" a="1"/>
  <c r="H3252" i="1" s="1"/>
  <c r="I3252" i="1" s="1" a="1"/>
  <c r="I3252" i="1" s="1"/>
  <c r="G3252" i="1"/>
  <c r="F3252" i="1"/>
  <c r="E3252" i="1"/>
  <c r="T3251" i="1"/>
  <c r="S3251" i="1"/>
  <c r="R3251" i="1"/>
  <c r="P3251" i="1"/>
  <c r="K3251" i="1"/>
  <c r="I3251" i="1"/>
  <c r="H3251" i="1" a="1"/>
  <c r="H3251" i="1" s="1"/>
  <c r="I3251" i="1" s="1" a="1"/>
  <c r="G3251" i="1"/>
  <c r="F3251" i="1"/>
  <c r="E3251" i="1"/>
  <c r="T3250" i="1"/>
  <c r="S3250" i="1"/>
  <c r="R3250" i="1"/>
  <c r="P3250" i="1"/>
  <c r="K3250" i="1"/>
  <c r="I3250" i="1" a="1"/>
  <c r="I3250" i="1" s="1"/>
  <c r="H3250" i="1" a="1"/>
  <c r="H3250" i="1" s="1"/>
  <c r="G3250" i="1"/>
  <c r="F3250" i="1"/>
  <c r="E3250" i="1"/>
  <c r="T3249" i="1"/>
  <c r="S3249" i="1"/>
  <c r="R3249" i="1"/>
  <c r="P3249" i="1"/>
  <c r="K3249" i="1"/>
  <c r="H3249" i="1" a="1"/>
  <c r="H3249" i="1" s="1"/>
  <c r="I3249" i="1" s="1" a="1"/>
  <c r="I3249" i="1" s="1"/>
  <c r="G3249" i="1"/>
  <c r="F3249" i="1"/>
  <c r="E3249" i="1"/>
  <c r="T3248" i="1"/>
  <c r="S3248" i="1"/>
  <c r="R3248" i="1"/>
  <c r="P3248" i="1"/>
  <c r="K3248" i="1"/>
  <c r="H3248" i="1" a="1"/>
  <c r="H3248" i="1" s="1"/>
  <c r="I3248" i="1" s="1" a="1"/>
  <c r="I3248" i="1" s="1"/>
  <c r="G3248" i="1"/>
  <c r="F3248" i="1"/>
  <c r="E3248" i="1"/>
  <c r="T3247" i="1"/>
  <c r="S3247" i="1"/>
  <c r="R3247" i="1"/>
  <c r="P3247" i="1"/>
  <c r="K3247" i="1"/>
  <c r="H3247" i="1" a="1"/>
  <c r="H3247" i="1" s="1"/>
  <c r="I3247" i="1" s="1" a="1"/>
  <c r="I3247" i="1" s="1"/>
  <c r="G3247" i="1"/>
  <c r="F3247" i="1"/>
  <c r="E3247" i="1"/>
  <c r="T3246" i="1"/>
  <c r="S3246" i="1"/>
  <c r="R3246" i="1"/>
  <c r="P3246" i="1"/>
  <c r="K3246" i="1"/>
  <c r="I3246" i="1"/>
  <c r="I3246" i="1" a="1"/>
  <c r="H3246" i="1" a="1"/>
  <c r="H3246" i="1" s="1"/>
  <c r="G3246" i="1"/>
  <c r="F3246" i="1"/>
  <c r="E3246" i="1"/>
  <c r="T3245" i="1"/>
  <c r="S3245" i="1"/>
  <c r="R3245" i="1"/>
  <c r="P3245" i="1"/>
  <c r="K3245" i="1"/>
  <c r="I3245" i="1" a="1"/>
  <c r="I3245" i="1" s="1"/>
  <c r="H3245" i="1" a="1"/>
  <c r="H3245" i="1" s="1"/>
  <c r="G3245" i="1"/>
  <c r="F3245" i="1"/>
  <c r="E3245" i="1"/>
  <c r="T3244" i="1"/>
  <c r="S3244" i="1"/>
  <c r="R3244" i="1"/>
  <c r="P3244" i="1"/>
  <c r="K3244" i="1"/>
  <c r="H3244" i="1" a="1"/>
  <c r="H3244" i="1" s="1"/>
  <c r="I3244" i="1" s="1" a="1"/>
  <c r="I3244" i="1" s="1"/>
  <c r="G3244" i="1"/>
  <c r="F3244" i="1"/>
  <c r="E3244" i="1"/>
  <c r="T3243" i="1"/>
  <c r="S3243" i="1"/>
  <c r="R3243" i="1"/>
  <c r="P3243" i="1"/>
  <c r="K3243" i="1"/>
  <c r="I3243" i="1" a="1"/>
  <c r="I3243" i="1" s="1"/>
  <c r="H3243" i="1" a="1"/>
  <c r="H3243" i="1" s="1"/>
  <c r="G3243" i="1"/>
  <c r="F3243" i="1"/>
  <c r="E3243" i="1"/>
  <c r="T3242" i="1"/>
  <c r="S3242" i="1"/>
  <c r="R3242" i="1"/>
  <c r="P3242" i="1"/>
  <c r="K3242" i="1"/>
  <c r="H3242" i="1" a="1"/>
  <c r="H3242" i="1" s="1"/>
  <c r="I3242" i="1" s="1" a="1"/>
  <c r="I3242" i="1" s="1"/>
  <c r="G3242" i="1"/>
  <c r="F3242" i="1"/>
  <c r="E3242" i="1"/>
  <c r="T3241" i="1"/>
  <c r="S3241" i="1"/>
  <c r="R3241" i="1"/>
  <c r="P3241" i="1"/>
  <c r="K3241" i="1"/>
  <c r="I3241" i="1" a="1"/>
  <c r="I3241" i="1" s="1"/>
  <c r="H3241" i="1" a="1"/>
  <c r="H3241" i="1" s="1"/>
  <c r="G3241" i="1"/>
  <c r="F3241" i="1"/>
  <c r="E3241" i="1"/>
  <c r="T3240" i="1"/>
  <c r="S3240" i="1"/>
  <c r="R3240" i="1"/>
  <c r="P3240" i="1"/>
  <c r="K3240" i="1"/>
  <c r="H3240" i="1" a="1"/>
  <c r="H3240" i="1" s="1"/>
  <c r="I3240" i="1" s="1" a="1"/>
  <c r="I3240" i="1" s="1"/>
  <c r="G3240" i="1"/>
  <c r="F3240" i="1"/>
  <c r="E3240" i="1"/>
  <c r="T3239" i="1"/>
  <c r="S3239" i="1"/>
  <c r="R3239" i="1"/>
  <c r="P3239" i="1"/>
  <c r="K3239" i="1"/>
  <c r="I3239" i="1" a="1"/>
  <c r="I3239" i="1" s="1"/>
  <c r="H3239" i="1" a="1"/>
  <c r="H3239" i="1" s="1"/>
  <c r="G3239" i="1"/>
  <c r="F3239" i="1"/>
  <c r="E3239" i="1"/>
  <c r="T3238" i="1"/>
  <c r="S3238" i="1"/>
  <c r="R3238" i="1"/>
  <c r="P3238" i="1"/>
  <c r="K3238" i="1"/>
  <c r="I3238" i="1" a="1"/>
  <c r="I3238" i="1" s="1"/>
  <c r="H3238" i="1" a="1"/>
  <c r="H3238" i="1" s="1"/>
  <c r="G3238" i="1"/>
  <c r="F3238" i="1"/>
  <c r="E3238" i="1"/>
  <c r="T3237" i="1"/>
  <c r="S3237" i="1"/>
  <c r="R3237" i="1"/>
  <c r="P3237" i="1"/>
  <c r="K3237" i="1"/>
  <c r="I3237" i="1" a="1"/>
  <c r="I3237" i="1" s="1"/>
  <c r="H3237" i="1" a="1"/>
  <c r="H3237" i="1" s="1"/>
  <c r="G3237" i="1"/>
  <c r="F3237" i="1"/>
  <c r="E3237" i="1"/>
  <c r="T3236" i="1"/>
  <c r="S3236" i="1"/>
  <c r="R3236" i="1"/>
  <c r="P3236" i="1"/>
  <c r="K3236" i="1"/>
  <c r="H3236" i="1" a="1"/>
  <c r="H3236" i="1" s="1"/>
  <c r="I3236" i="1" s="1" a="1"/>
  <c r="I3236" i="1" s="1"/>
  <c r="G3236" i="1"/>
  <c r="F3236" i="1"/>
  <c r="E3236" i="1"/>
  <c r="T3235" i="1"/>
  <c r="S3235" i="1"/>
  <c r="R3235" i="1"/>
  <c r="P3235" i="1"/>
  <c r="K3235" i="1"/>
  <c r="H3235" i="1" a="1"/>
  <c r="H3235" i="1" s="1"/>
  <c r="I3235" i="1" s="1" a="1"/>
  <c r="I3235" i="1" s="1"/>
  <c r="G3235" i="1"/>
  <c r="F3235" i="1"/>
  <c r="E3235" i="1"/>
  <c r="T3234" i="1"/>
  <c r="S3234" i="1"/>
  <c r="R3234" i="1"/>
  <c r="P3234" i="1"/>
  <c r="K3234" i="1"/>
  <c r="I3234" i="1"/>
  <c r="I3234" i="1" a="1"/>
  <c r="H3234" i="1" a="1"/>
  <c r="H3234" i="1" s="1"/>
  <c r="G3234" i="1"/>
  <c r="F3234" i="1"/>
  <c r="E3234" i="1"/>
  <c r="T3233" i="1"/>
  <c r="S3233" i="1"/>
  <c r="R3233" i="1"/>
  <c r="P3233" i="1"/>
  <c r="K3233" i="1"/>
  <c r="I3233" i="1" a="1"/>
  <c r="I3233" i="1" s="1"/>
  <c r="H3233" i="1" a="1"/>
  <c r="H3233" i="1" s="1"/>
  <c r="G3233" i="1"/>
  <c r="F3233" i="1"/>
  <c r="E3233" i="1"/>
  <c r="T3232" i="1"/>
  <c r="S3232" i="1"/>
  <c r="R3232" i="1"/>
  <c r="P3232" i="1"/>
  <c r="K3232" i="1"/>
  <c r="H3232" i="1" a="1"/>
  <c r="H3232" i="1" s="1"/>
  <c r="I3232" i="1" s="1" a="1"/>
  <c r="I3232" i="1" s="1"/>
  <c r="G3232" i="1"/>
  <c r="F3232" i="1"/>
  <c r="E3232" i="1"/>
  <c r="T3231" i="1"/>
  <c r="S3231" i="1"/>
  <c r="R3231" i="1"/>
  <c r="P3231" i="1"/>
  <c r="K3231" i="1"/>
  <c r="H3231" i="1" a="1"/>
  <c r="H3231" i="1" s="1"/>
  <c r="I3231" i="1" s="1" a="1"/>
  <c r="I3231" i="1" s="1"/>
  <c r="G3231" i="1"/>
  <c r="F3231" i="1"/>
  <c r="E3231" i="1"/>
  <c r="T3230" i="1"/>
  <c r="S3230" i="1"/>
  <c r="R3230" i="1"/>
  <c r="P3230" i="1"/>
  <c r="K3230" i="1"/>
  <c r="H3230" i="1" a="1"/>
  <c r="H3230" i="1" s="1"/>
  <c r="I3230" i="1" s="1" a="1"/>
  <c r="I3230" i="1" s="1"/>
  <c r="G3230" i="1"/>
  <c r="F3230" i="1"/>
  <c r="E3230" i="1"/>
  <c r="T3229" i="1"/>
  <c r="S3229" i="1"/>
  <c r="R3229" i="1"/>
  <c r="P3229" i="1"/>
  <c r="K3229" i="1"/>
  <c r="H3229" i="1" a="1"/>
  <c r="H3229" i="1" s="1"/>
  <c r="I3229" i="1" s="1" a="1"/>
  <c r="I3229" i="1" s="1"/>
  <c r="G3229" i="1"/>
  <c r="F3229" i="1"/>
  <c r="E3229" i="1"/>
  <c r="T3228" i="1"/>
  <c r="S3228" i="1"/>
  <c r="R3228" i="1"/>
  <c r="P3228" i="1"/>
  <c r="K3228" i="1"/>
  <c r="H3228" i="1" a="1"/>
  <c r="H3228" i="1" s="1"/>
  <c r="I3228" i="1" s="1" a="1"/>
  <c r="I3228" i="1" s="1"/>
  <c r="G3228" i="1"/>
  <c r="F3228" i="1"/>
  <c r="E3228" i="1"/>
  <c r="T3227" i="1"/>
  <c r="S3227" i="1"/>
  <c r="R3227" i="1"/>
  <c r="P3227" i="1"/>
  <c r="K3227" i="1"/>
  <c r="H3227" i="1"/>
  <c r="I3227" i="1" s="1" a="1"/>
  <c r="I3227" i="1" s="1"/>
  <c r="H3227" i="1" a="1"/>
  <c r="G3227" i="1"/>
  <c r="F3227" i="1"/>
  <c r="E3227" i="1"/>
  <c r="T3226" i="1"/>
  <c r="S3226" i="1"/>
  <c r="R3226" i="1"/>
  <c r="P3226" i="1"/>
  <c r="K3226" i="1"/>
  <c r="I3226" i="1" a="1"/>
  <c r="I3226" i="1" s="1"/>
  <c r="H3226" i="1" a="1"/>
  <c r="H3226" i="1" s="1"/>
  <c r="G3226" i="1"/>
  <c r="F3226" i="1"/>
  <c r="E3226" i="1"/>
  <c r="T3225" i="1"/>
  <c r="S3225" i="1"/>
  <c r="R3225" i="1"/>
  <c r="P3225" i="1"/>
  <c r="K3225" i="1"/>
  <c r="H3225" i="1"/>
  <c r="I3225" i="1" s="1" a="1"/>
  <c r="I3225" i="1" s="1"/>
  <c r="H3225" i="1" a="1"/>
  <c r="G3225" i="1"/>
  <c r="F3225" i="1"/>
  <c r="E3225" i="1"/>
  <c r="T3224" i="1"/>
  <c r="S3224" i="1"/>
  <c r="R3224" i="1"/>
  <c r="P3224" i="1"/>
  <c r="K3224" i="1"/>
  <c r="H3224" i="1" a="1"/>
  <c r="H3224" i="1" s="1"/>
  <c r="I3224" i="1" s="1" a="1"/>
  <c r="I3224" i="1" s="1"/>
  <c r="G3224" i="1"/>
  <c r="F3224" i="1"/>
  <c r="E3224" i="1"/>
  <c r="T3223" i="1"/>
  <c r="S3223" i="1"/>
  <c r="R3223" i="1"/>
  <c r="P3223" i="1"/>
  <c r="K3223" i="1"/>
  <c r="H3223" i="1"/>
  <c r="I3223" i="1" s="1" a="1"/>
  <c r="I3223" i="1" s="1"/>
  <c r="H3223" i="1" a="1"/>
  <c r="G3223" i="1"/>
  <c r="F3223" i="1"/>
  <c r="E3223" i="1"/>
  <c r="T3222" i="1"/>
  <c r="S3222" i="1"/>
  <c r="R3222" i="1"/>
  <c r="P3222" i="1"/>
  <c r="K3222" i="1"/>
  <c r="H3222" i="1" a="1"/>
  <c r="H3222" i="1" s="1"/>
  <c r="I3222" i="1" s="1" a="1"/>
  <c r="I3222" i="1" s="1"/>
  <c r="G3222" i="1"/>
  <c r="F3222" i="1"/>
  <c r="E3222" i="1"/>
  <c r="T3221" i="1"/>
  <c r="S3221" i="1"/>
  <c r="R3221" i="1"/>
  <c r="P3221" i="1"/>
  <c r="K3221" i="1"/>
  <c r="H3221" i="1"/>
  <c r="I3221" i="1" s="1" a="1"/>
  <c r="I3221" i="1" s="1"/>
  <c r="H3221" i="1" a="1"/>
  <c r="G3221" i="1"/>
  <c r="F3221" i="1"/>
  <c r="E3221" i="1"/>
  <c r="T3220" i="1"/>
  <c r="S3220" i="1"/>
  <c r="R3220" i="1"/>
  <c r="P3220" i="1"/>
  <c r="K3220" i="1"/>
  <c r="H3220" i="1" a="1"/>
  <c r="H3220" i="1" s="1"/>
  <c r="I3220" i="1" s="1" a="1"/>
  <c r="I3220" i="1" s="1"/>
  <c r="G3220" i="1"/>
  <c r="F3220" i="1"/>
  <c r="E3220" i="1"/>
  <c r="T3219" i="1"/>
  <c r="S3219" i="1"/>
  <c r="R3219" i="1"/>
  <c r="P3219" i="1"/>
  <c r="K3219" i="1"/>
  <c r="H3219" i="1" a="1"/>
  <c r="H3219" i="1" s="1"/>
  <c r="I3219" i="1" s="1" a="1"/>
  <c r="I3219" i="1" s="1"/>
  <c r="G3219" i="1"/>
  <c r="F3219" i="1"/>
  <c r="E3219" i="1"/>
  <c r="T3218" i="1"/>
  <c r="S3218" i="1"/>
  <c r="R3218" i="1"/>
  <c r="P3218" i="1"/>
  <c r="K3218" i="1"/>
  <c r="H3218" i="1" a="1"/>
  <c r="H3218" i="1" s="1"/>
  <c r="I3218" i="1" s="1" a="1"/>
  <c r="I3218" i="1" s="1"/>
  <c r="G3218" i="1"/>
  <c r="F3218" i="1"/>
  <c r="E3218" i="1"/>
  <c r="T3217" i="1"/>
  <c r="S3217" i="1"/>
  <c r="R3217" i="1"/>
  <c r="P3217" i="1"/>
  <c r="K3217" i="1"/>
  <c r="H3217" i="1" a="1"/>
  <c r="H3217" i="1" s="1"/>
  <c r="I3217" i="1" s="1" a="1"/>
  <c r="I3217" i="1" s="1"/>
  <c r="G3217" i="1"/>
  <c r="F3217" i="1"/>
  <c r="E3217" i="1"/>
  <c r="T3216" i="1"/>
  <c r="S3216" i="1"/>
  <c r="R3216" i="1"/>
  <c r="P3216" i="1"/>
  <c r="K3216" i="1"/>
  <c r="H3216" i="1" a="1"/>
  <c r="H3216" i="1" s="1"/>
  <c r="I3216" i="1" s="1" a="1"/>
  <c r="I3216" i="1" s="1"/>
  <c r="G3216" i="1"/>
  <c r="F3216" i="1"/>
  <c r="E3216" i="1"/>
  <c r="T3215" i="1"/>
  <c r="S3215" i="1"/>
  <c r="R3215" i="1"/>
  <c r="P3215" i="1"/>
  <c r="K3215" i="1"/>
  <c r="H3215" i="1"/>
  <c r="I3215" i="1" s="1" a="1"/>
  <c r="I3215" i="1" s="1"/>
  <c r="H3215" i="1" a="1"/>
  <c r="G3215" i="1"/>
  <c r="F3215" i="1"/>
  <c r="E3215" i="1"/>
  <c r="T3214" i="1"/>
  <c r="S3214" i="1"/>
  <c r="R3214" i="1"/>
  <c r="P3214" i="1"/>
  <c r="K3214" i="1"/>
  <c r="H3214" i="1" a="1"/>
  <c r="H3214" i="1" s="1"/>
  <c r="I3214" i="1" s="1" a="1"/>
  <c r="I3214" i="1" s="1"/>
  <c r="G3214" i="1"/>
  <c r="F3214" i="1"/>
  <c r="E3214" i="1"/>
  <c r="T3213" i="1"/>
  <c r="S3213" i="1"/>
  <c r="R3213" i="1"/>
  <c r="P3213" i="1"/>
  <c r="K3213" i="1"/>
  <c r="H3213" i="1" a="1"/>
  <c r="H3213" i="1" s="1"/>
  <c r="I3213" i="1" s="1" a="1"/>
  <c r="I3213" i="1" s="1"/>
  <c r="G3213" i="1"/>
  <c r="F3213" i="1"/>
  <c r="E3213" i="1"/>
  <c r="T3212" i="1"/>
  <c r="S3212" i="1"/>
  <c r="R3212" i="1"/>
  <c r="P3212" i="1"/>
  <c r="K3212" i="1"/>
  <c r="H3212" i="1" a="1"/>
  <c r="H3212" i="1" s="1"/>
  <c r="I3212" i="1" s="1" a="1"/>
  <c r="I3212" i="1" s="1"/>
  <c r="G3212" i="1"/>
  <c r="F3212" i="1"/>
  <c r="E3212" i="1"/>
  <c r="T3211" i="1"/>
  <c r="S3211" i="1"/>
  <c r="R3211" i="1"/>
  <c r="P3211" i="1"/>
  <c r="K3211" i="1"/>
  <c r="H3211" i="1"/>
  <c r="I3211" i="1" s="1" a="1"/>
  <c r="I3211" i="1" s="1"/>
  <c r="H3211" i="1" a="1"/>
  <c r="G3211" i="1"/>
  <c r="F3211" i="1"/>
  <c r="E3211" i="1"/>
  <c r="T3210" i="1"/>
  <c r="S3210" i="1"/>
  <c r="R3210" i="1"/>
  <c r="P3210" i="1"/>
  <c r="K3210" i="1"/>
  <c r="H3210" i="1" a="1"/>
  <c r="H3210" i="1" s="1"/>
  <c r="I3210" i="1" s="1" a="1"/>
  <c r="I3210" i="1" s="1"/>
  <c r="G3210" i="1"/>
  <c r="F3210" i="1"/>
  <c r="E3210" i="1"/>
  <c r="T3209" i="1"/>
  <c r="S3209" i="1"/>
  <c r="R3209" i="1"/>
  <c r="P3209" i="1"/>
  <c r="K3209" i="1"/>
  <c r="I3209" i="1" a="1"/>
  <c r="I3209" i="1" s="1"/>
  <c r="H3209" i="1"/>
  <c r="H3209" i="1" a="1"/>
  <c r="G3209" i="1"/>
  <c r="F3209" i="1"/>
  <c r="E3209" i="1"/>
  <c r="T3208" i="1"/>
  <c r="S3208" i="1"/>
  <c r="R3208" i="1"/>
  <c r="P3208" i="1"/>
  <c r="K3208" i="1"/>
  <c r="H3208" i="1" a="1"/>
  <c r="H3208" i="1" s="1"/>
  <c r="I3208" i="1" s="1" a="1"/>
  <c r="I3208" i="1" s="1"/>
  <c r="G3208" i="1"/>
  <c r="F3208" i="1"/>
  <c r="E3208" i="1"/>
  <c r="T3207" i="1"/>
  <c r="S3207" i="1"/>
  <c r="R3207" i="1"/>
  <c r="P3207" i="1"/>
  <c r="K3207" i="1"/>
  <c r="H3207" i="1" a="1"/>
  <c r="H3207" i="1" s="1"/>
  <c r="I3207" i="1" s="1" a="1"/>
  <c r="I3207" i="1" s="1"/>
  <c r="G3207" i="1"/>
  <c r="F3207" i="1"/>
  <c r="E3207" i="1"/>
  <c r="T3206" i="1"/>
  <c r="S3206" i="1"/>
  <c r="R3206" i="1"/>
  <c r="P3206" i="1"/>
  <c r="K3206" i="1"/>
  <c r="H3206" i="1" a="1"/>
  <c r="H3206" i="1" s="1"/>
  <c r="I3206" i="1" s="1" a="1"/>
  <c r="I3206" i="1" s="1"/>
  <c r="G3206" i="1"/>
  <c r="F3206" i="1"/>
  <c r="E3206" i="1"/>
  <c r="T3205" i="1"/>
  <c r="S3205" i="1"/>
  <c r="R3205" i="1"/>
  <c r="P3205" i="1"/>
  <c r="K3205" i="1"/>
  <c r="H3205" i="1" a="1"/>
  <c r="H3205" i="1" s="1"/>
  <c r="I3205" i="1" s="1" a="1"/>
  <c r="I3205" i="1" s="1"/>
  <c r="G3205" i="1"/>
  <c r="F3205" i="1"/>
  <c r="E3205" i="1"/>
  <c r="T3204" i="1"/>
  <c r="S3204" i="1"/>
  <c r="R3204" i="1"/>
  <c r="P3204" i="1"/>
  <c r="K3204" i="1"/>
  <c r="I3204" i="1" a="1"/>
  <c r="I3204" i="1" s="1"/>
  <c r="H3204" i="1" a="1"/>
  <c r="H3204" i="1" s="1"/>
  <c r="G3204" i="1"/>
  <c r="F3204" i="1"/>
  <c r="E3204" i="1"/>
  <c r="T3203" i="1"/>
  <c r="S3203" i="1"/>
  <c r="R3203" i="1"/>
  <c r="P3203" i="1"/>
  <c r="K3203" i="1"/>
  <c r="H3203" i="1"/>
  <c r="I3203" i="1" s="1" a="1"/>
  <c r="I3203" i="1" s="1"/>
  <c r="H3203" i="1" a="1"/>
  <c r="G3203" i="1"/>
  <c r="F3203" i="1"/>
  <c r="E3203" i="1"/>
  <c r="T3202" i="1"/>
  <c r="S3202" i="1"/>
  <c r="R3202" i="1"/>
  <c r="P3202" i="1"/>
  <c r="K3202" i="1"/>
  <c r="H3202" i="1"/>
  <c r="I3202" i="1" s="1" a="1"/>
  <c r="I3202" i="1" s="1"/>
  <c r="H3202" i="1" a="1"/>
  <c r="G3202" i="1"/>
  <c r="F3202" i="1"/>
  <c r="E3202" i="1"/>
  <c r="T3201" i="1"/>
  <c r="S3201" i="1"/>
  <c r="R3201" i="1"/>
  <c r="P3201" i="1"/>
  <c r="K3201" i="1"/>
  <c r="H3201" i="1" a="1"/>
  <c r="H3201" i="1" s="1"/>
  <c r="I3201" i="1" s="1" a="1"/>
  <c r="I3201" i="1" s="1"/>
  <c r="G3201" i="1"/>
  <c r="F3201" i="1"/>
  <c r="E3201" i="1"/>
  <c r="T3200" i="1"/>
  <c r="S3200" i="1"/>
  <c r="R3200" i="1"/>
  <c r="P3200" i="1"/>
  <c r="K3200" i="1"/>
  <c r="H3200" i="1" a="1"/>
  <c r="H3200" i="1" s="1"/>
  <c r="I3200" i="1" s="1" a="1"/>
  <c r="I3200" i="1" s="1"/>
  <c r="G3200" i="1"/>
  <c r="F3200" i="1"/>
  <c r="E3200" i="1"/>
  <c r="T3199" i="1"/>
  <c r="S3199" i="1"/>
  <c r="R3199" i="1"/>
  <c r="P3199" i="1"/>
  <c r="K3199" i="1"/>
  <c r="H3199" i="1"/>
  <c r="I3199" i="1" s="1" a="1"/>
  <c r="I3199" i="1" s="1"/>
  <c r="H3199" i="1" a="1"/>
  <c r="G3199" i="1"/>
  <c r="F3199" i="1"/>
  <c r="E3199" i="1"/>
  <c r="T3198" i="1"/>
  <c r="S3198" i="1"/>
  <c r="R3198" i="1"/>
  <c r="P3198" i="1"/>
  <c r="K3198" i="1"/>
  <c r="H3198" i="1" a="1"/>
  <c r="H3198" i="1" s="1"/>
  <c r="I3198" i="1" s="1" a="1"/>
  <c r="I3198" i="1" s="1"/>
  <c r="G3198" i="1"/>
  <c r="F3198" i="1"/>
  <c r="E3198" i="1"/>
  <c r="T3197" i="1"/>
  <c r="S3197" i="1"/>
  <c r="R3197" i="1"/>
  <c r="P3197" i="1"/>
  <c r="K3197" i="1"/>
  <c r="I3197" i="1" a="1"/>
  <c r="I3197" i="1" s="1"/>
  <c r="H3197" i="1"/>
  <c r="H3197" i="1" a="1"/>
  <c r="G3197" i="1"/>
  <c r="F3197" i="1"/>
  <c r="E3197" i="1"/>
  <c r="T3196" i="1"/>
  <c r="S3196" i="1"/>
  <c r="R3196" i="1"/>
  <c r="P3196" i="1"/>
  <c r="K3196" i="1"/>
  <c r="H3196" i="1" a="1"/>
  <c r="H3196" i="1" s="1"/>
  <c r="I3196" i="1" s="1" a="1"/>
  <c r="I3196" i="1" s="1"/>
  <c r="G3196" i="1"/>
  <c r="F3196" i="1"/>
  <c r="E3196" i="1"/>
  <c r="T3195" i="1"/>
  <c r="S3195" i="1"/>
  <c r="R3195" i="1"/>
  <c r="P3195" i="1"/>
  <c r="K3195" i="1"/>
  <c r="H3195" i="1" a="1"/>
  <c r="H3195" i="1" s="1"/>
  <c r="I3195" i="1" s="1" a="1"/>
  <c r="I3195" i="1" s="1"/>
  <c r="G3195" i="1"/>
  <c r="F3195" i="1"/>
  <c r="E3195" i="1"/>
  <c r="T3194" i="1"/>
  <c r="S3194" i="1"/>
  <c r="R3194" i="1"/>
  <c r="P3194" i="1"/>
  <c r="K3194" i="1"/>
  <c r="H3194" i="1" a="1"/>
  <c r="H3194" i="1" s="1"/>
  <c r="I3194" i="1" s="1" a="1"/>
  <c r="I3194" i="1" s="1"/>
  <c r="G3194" i="1"/>
  <c r="F3194" i="1"/>
  <c r="E3194" i="1"/>
  <c r="T3193" i="1"/>
  <c r="S3193" i="1"/>
  <c r="R3193" i="1"/>
  <c r="P3193" i="1"/>
  <c r="K3193" i="1"/>
  <c r="H3193" i="1" a="1"/>
  <c r="H3193" i="1" s="1"/>
  <c r="I3193" i="1" s="1" a="1"/>
  <c r="I3193" i="1" s="1"/>
  <c r="G3193" i="1"/>
  <c r="F3193" i="1"/>
  <c r="E3193" i="1"/>
  <c r="T3192" i="1"/>
  <c r="S3192" i="1"/>
  <c r="R3192" i="1"/>
  <c r="P3192" i="1"/>
  <c r="K3192" i="1"/>
  <c r="H3192" i="1" a="1"/>
  <c r="H3192" i="1" s="1"/>
  <c r="I3192" i="1" s="1" a="1"/>
  <c r="I3192" i="1" s="1"/>
  <c r="G3192" i="1"/>
  <c r="F3192" i="1"/>
  <c r="E3192" i="1"/>
  <c r="T3191" i="1"/>
  <c r="S3191" i="1"/>
  <c r="R3191" i="1"/>
  <c r="P3191" i="1"/>
  <c r="K3191" i="1"/>
  <c r="H3191" i="1"/>
  <c r="I3191" i="1" s="1" a="1"/>
  <c r="I3191" i="1" s="1"/>
  <c r="H3191" i="1" a="1"/>
  <c r="G3191" i="1"/>
  <c r="F3191" i="1"/>
  <c r="E3191" i="1"/>
  <c r="T3190" i="1"/>
  <c r="S3190" i="1"/>
  <c r="R3190" i="1"/>
  <c r="P3190" i="1"/>
  <c r="K3190" i="1"/>
  <c r="H3190" i="1" a="1"/>
  <c r="H3190" i="1" s="1"/>
  <c r="I3190" i="1" s="1" a="1"/>
  <c r="I3190" i="1" s="1"/>
  <c r="G3190" i="1"/>
  <c r="F3190" i="1"/>
  <c r="E3190" i="1"/>
  <c r="T3189" i="1"/>
  <c r="S3189" i="1"/>
  <c r="R3189" i="1"/>
  <c r="P3189" i="1"/>
  <c r="K3189" i="1"/>
  <c r="H3189" i="1"/>
  <c r="I3189" i="1" s="1" a="1"/>
  <c r="I3189" i="1" s="1"/>
  <c r="H3189" i="1" a="1"/>
  <c r="G3189" i="1"/>
  <c r="F3189" i="1"/>
  <c r="E3189" i="1"/>
  <c r="T3188" i="1"/>
  <c r="S3188" i="1"/>
  <c r="R3188" i="1"/>
  <c r="P3188" i="1"/>
  <c r="K3188" i="1"/>
  <c r="H3188" i="1" a="1"/>
  <c r="H3188" i="1" s="1"/>
  <c r="I3188" i="1" s="1" a="1"/>
  <c r="I3188" i="1" s="1"/>
  <c r="G3188" i="1"/>
  <c r="F3188" i="1"/>
  <c r="E3188" i="1"/>
  <c r="T3187" i="1"/>
  <c r="S3187" i="1"/>
  <c r="R3187" i="1"/>
  <c r="P3187" i="1"/>
  <c r="K3187" i="1"/>
  <c r="H3187" i="1"/>
  <c r="I3187" i="1" s="1" a="1"/>
  <c r="I3187" i="1" s="1"/>
  <c r="H3187" i="1" a="1"/>
  <c r="G3187" i="1"/>
  <c r="F3187" i="1"/>
  <c r="E3187" i="1"/>
  <c r="T3186" i="1"/>
  <c r="S3186" i="1"/>
  <c r="R3186" i="1"/>
  <c r="P3186" i="1"/>
  <c r="K3186" i="1"/>
  <c r="H3186" i="1" a="1"/>
  <c r="H3186" i="1" s="1"/>
  <c r="I3186" i="1" s="1" a="1"/>
  <c r="I3186" i="1" s="1"/>
  <c r="G3186" i="1"/>
  <c r="F3186" i="1"/>
  <c r="E3186" i="1"/>
  <c r="T3185" i="1"/>
  <c r="S3185" i="1"/>
  <c r="R3185" i="1"/>
  <c r="P3185" i="1"/>
  <c r="K3185" i="1"/>
  <c r="H3185" i="1"/>
  <c r="I3185" i="1" s="1" a="1"/>
  <c r="I3185" i="1" s="1"/>
  <c r="H3185" i="1" a="1"/>
  <c r="G3185" i="1"/>
  <c r="F3185" i="1"/>
  <c r="E3185" i="1"/>
  <c r="T3184" i="1"/>
  <c r="S3184" i="1"/>
  <c r="R3184" i="1"/>
  <c r="P3184" i="1"/>
  <c r="K3184" i="1"/>
  <c r="H3184" i="1" a="1"/>
  <c r="H3184" i="1" s="1"/>
  <c r="I3184" i="1" s="1" a="1"/>
  <c r="I3184" i="1" s="1"/>
  <c r="G3184" i="1"/>
  <c r="F3184" i="1"/>
  <c r="E3184" i="1"/>
  <c r="T3183" i="1"/>
  <c r="S3183" i="1"/>
  <c r="R3183" i="1"/>
  <c r="P3183" i="1"/>
  <c r="K3183" i="1"/>
  <c r="H3183" i="1" a="1"/>
  <c r="H3183" i="1" s="1"/>
  <c r="I3183" i="1" s="1" a="1"/>
  <c r="I3183" i="1" s="1"/>
  <c r="G3183" i="1"/>
  <c r="F3183" i="1"/>
  <c r="E3183" i="1"/>
  <c r="T3182" i="1"/>
  <c r="S3182" i="1"/>
  <c r="R3182" i="1"/>
  <c r="P3182" i="1"/>
  <c r="K3182" i="1"/>
  <c r="H3182" i="1" a="1"/>
  <c r="H3182" i="1" s="1"/>
  <c r="I3182" i="1" s="1" a="1"/>
  <c r="I3182" i="1" s="1"/>
  <c r="G3182" i="1"/>
  <c r="F3182" i="1"/>
  <c r="E3182" i="1"/>
  <c r="T3181" i="1"/>
  <c r="S3181" i="1"/>
  <c r="R3181" i="1"/>
  <c r="P3181" i="1"/>
  <c r="K3181" i="1"/>
  <c r="H3181" i="1" a="1"/>
  <c r="H3181" i="1" s="1"/>
  <c r="I3181" i="1" s="1" a="1"/>
  <c r="I3181" i="1" s="1"/>
  <c r="G3181" i="1"/>
  <c r="F3181" i="1"/>
  <c r="E3181" i="1"/>
  <c r="T3180" i="1"/>
  <c r="S3180" i="1"/>
  <c r="R3180" i="1"/>
  <c r="P3180" i="1"/>
  <c r="K3180" i="1"/>
  <c r="I3180" i="1" a="1"/>
  <c r="I3180" i="1" s="1"/>
  <c r="H3180" i="1"/>
  <c r="H3180" i="1" a="1"/>
  <c r="G3180" i="1"/>
  <c r="F3180" i="1"/>
  <c r="E3180" i="1"/>
  <c r="T3179" i="1"/>
  <c r="S3179" i="1"/>
  <c r="R3179" i="1"/>
  <c r="P3179" i="1"/>
  <c r="K3179" i="1"/>
  <c r="H3179" i="1"/>
  <c r="I3179" i="1" s="1" a="1"/>
  <c r="I3179" i="1" s="1"/>
  <c r="H3179" i="1" a="1"/>
  <c r="G3179" i="1"/>
  <c r="F3179" i="1"/>
  <c r="E3179" i="1"/>
  <c r="T3178" i="1"/>
  <c r="S3178" i="1"/>
  <c r="R3178" i="1"/>
  <c r="P3178" i="1"/>
  <c r="K3178" i="1"/>
  <c r="H3178" i="1" a="1"/>
  <c r="H3178" i="1" s="1"/>
  <c r="I3178" i="1" s="1" a="1"/>
  <c r="I3178" i="1" s="1"/>
  <c r="G3178" i="1"/>
  <c r="F3178" i="1"/>
  <c r="E3178" i="1"/>
  <c r="T3177" i="1"/>
  <c r="S3177" i="1"/>
  <c r="R3177" i="1"/>
  <c r="P3177" i="1"/>
  <c r="K3177" i="1"/>
  <c r="H3177" i="1"/>
  <c r="I3177" i="1" s="1" a="1"/>
  <c r="I3177" i="1" s="1"/>
  <c r="H3177" i="1" a="1"/>
  <c r="G3177" i="1"/>
  <c r="F3177" i="1"/>
  <c r="E3177" i="1"/>
  <c r="T3176" i="1"/>
  <c r="S3176" i="1"/>
  <c r="R3176" i="1"/>
  <c r="P3176" i="1"/>
  <c r="K3176" i="1"/>
  <c r="H3176" i="1" a="1"/>
  <c r="H3176" i="1" s="1"/>
  <c r="I3176" i="1" s="1" a="1"/>
  <c r="I3176" i="1" s="1"/>
  <c r="G3176" i="1"/>
  <c r="F3176" i="1"/>
  <c r="E3176" i="1"/>
  <c r="T3175" i="1"/>
  <c r="S3175" i="1"/>
  <c r="R3175" i="1"/>
  <c r="P3175" i="1"/>
  <c r="K3175" i="1"/>
  <c r="H3175" i="1"/>
  <c r="I3175" i="1" s="1" a="1"/>
  <c r="I3175" i="1" s="1"/>
  <c r="H3175" i="1" a="1"/>
  <c r="G3175" i="1"/>
  <c r="F3175" i="1"/>
  <c r="E3175" i="1"/>
  <c r="T3174" i="1"/>
  <c r="S3174" i="1"/>
  <c r="R3174" i="1"/>
  <c r="P3174" i="1"/>
  <c r="K3174" i="1"/>
  <c r="I3174" i="1" a="1"/>
  <c r="I3174" i="1" s="1"/>
  <c r="H3174" i="1" a="1"/>
  <c r="H3174" i="1" s="1"/>
  <c r="G3174" i="1"/>
  <c r="F3174" i="1"/>
  <c r="E3174" i="1"/>
  <c r="T3173" i="1"/>
  <c r="S3173" i="1"/>
  <c r="R3173" i="1"/>
  <c r="P3173" i="1"/>
  <c r="K3173" i="1"/>
  <c r="I3173" i="1" a="1"/>
  <c r="I3173" i="1" s="1"/>
  <c r="H3173" i="1"/>
  <c r="H3173" i="1" a="1"/>
  <c r="G3173" i="1"/>
  <c r="F3173" i="1"/>
  <c r="E3173" i="1"/>
  <c r="T3172" i="1"/>
  <c r="S3172" i="1"/>
  <c r="R3172" i="1"/>
  <c r="P3172" i="1"/>
  <c r="K3172" i="1"/>
  <c r="H3172" i="1"/>
  <c r="I3172" i="1" s="1" a="1"/>
  <c r="I3172" i="1" s="1"/>
  <c r="H3172" i="1" a="1"/>
  <c r="G3172" i="1"/>
  <c r="F3172" i="1"/>
  <c r="E3172" i="1"/>
  <c r="T3171" i="1"/>
  <c r="S3171" i="1"/>
  <c r="R3171" i="1"/>
  <c r="P3171" i="1"/>
  <c r="K3171" i="1"/>
  <c r="H3171" i="1" a="1"/>
  <c r="H3171" i="1" s="1"/>
  <c r="I3171" i="1" s="1" a="1"/>
  <c r="I3171" i="1" s="1"/>
  <c r="G3171" i="1"/>
  <c r="F3171" i="1"/>
  <c r="E3171" i="1"/>
  <c r="T3170" i="1"/>
  <c r="S3170" i="1"/>
  <c r="R3170" i="1"/>
  <c r="P3170" i="1"/>
  <c r="K3170" i="1"/>
  <c r="H3170" i="1" a="1"/>
  <c r="H3170" i="1" s="1"/>
  <c r="I3170" i="1" s="1" a="1"/>
  <c r="I3170" i="1" s="1"/>
  <c r="G3170" i="1"/>
  <c r="F3170" i="1"/>
  <c r="E3170" i="1"/>
  <c r="T3169" i="1"/>
  <c r="S3169" i="1"/>
  <c r="R3169" i="1"/>
  <c r="P3169" i="1"/>
  <c r="K3169" i="1"/>
  <c r="H3169" i="1" a="1"/>
  <c r="H3169" i="1" s="1"/>
  <c r="I3169" i="1" s="1" a="1"/>
  <c r="I3169" i="1" s="1"/>
  <c r="G3169" i="1"/>
  <c r="F3169" i="1"/>
  <c r="E3169" i="1"/>
  <c r="T3168" i="1"/>
  <c r="S3168" i="1"/>
  <c r="R3168" i="1"/>
  <c r="P3168" i="1"/>
  <c r="K3168" i="1"/>
  <c r="I3168" i="1" a="1"/>
  <c r="I3168" i="1" s="1"/>
  <c r="H3168" i="1"/>
  <c r="H3168" i="1" a="1"/>
  <c r="G3168" i="1"/>
  <c r="F3168" i="1"/>
  <c r="E3168" i="1"/>
  <c r="T3167" i="1"/>
  <c r="S3167" i="1"/>
  <c r="R3167" i="1"/>
  <c r="P3167" i="1"/>
  <c r="K3167" i="1"/>
  <c r="H3167" i="1"/>
  <c r="I3167" i="1" s="1" a="1"/>
  <c r="I3167" i="1" s="1"/>
  <c r="H3167" i="1" a="1"/>
  <c r="G3167" i="1"/>
  <c r="F3167" i="1"/>
  <c r="E3167" i="1"/>
  <c r="T3166" i="1"/>
  <c r="S3166" i="1"/>
  <c r="R3166" i="1"/>
  <c r="P3166" i="1"/>
  <c r="K3166" i="1"/>
  <c r="H3166" i="1" a="1"/>
  <c r="H3166" i="1" s="1"/>
  <c r="I3166" i="1" s="1" a="1"/>
  <c r="I3166" i="1" s="1"/>
  <c r="G3166" i="1"/>
  <c r="F3166" i="1"/>
  <c r="E3166" i="1"/>
  <c r="T3165" i="1"/>
  <c r="S3165" i="1"/>
  <c r="R3165" i="1"/>
  <c r="P3165" i="1"/>
  <c r="K3165" i="1"/>
  <c r="H3165" i="1"/>
  <c r="I3165" i="1" s="1" a="1"/>
  <c r="I3165" i="1" s="1"/>
  <c r="H3165" i="1" a="1"/>
  <c r="G3165" i="1"/>
  <c r="F3165" i="1"/>
  <c r="E3165" i="1"/>
  <c r="T3164" i="1"/>
  <c r="S3164" i="1"/>
  <c r="R3164" i="1"/>
  <c r="P3164" i="1"/>
  <c r="K3164" i="1"/>
  <c r="H3164" i="1" a="1"/>
  <c r="H3164" i="1" s="1"/>
  <c r="I3164" i="1" s="1" a="1"/>
  <c r="I3164" i="1" s="1"/>
  <c r="G3164" i="1"/>
  <c r="F3164" i="1"/>
  <c r="E3164" i="1"/>
  <c r="T3163" i="1"/>
  <c r="S3163" i="1"/>
  <c r="R3163" i="1"/>
  <c r="P3163" i="1"/>
  <c r="K3163" i="1"/>
  <c r="H3163" i="1"/>
  <c r="I3163" i="1" s="1" a="1"/>
  <c r="I3163" i="1" s="1"/>
  <c r="H3163" i="1" a="1"/>
  <c r="G3163" i="1"/>
  <c r="F3163" i="1"/>
  <c r="E3163" i="1"/>
  <c r="T3162" i="1"/>
  <c r="S3162" i="1"/>
  <c r="R3162" i="1"/>
  <c r="P3162" i="1"/>
  <c r="K3162" i="1"/>
  <c r="H3162" i="1" a="1"/>
  <c r="H3162" i="1" s="1"/>
  <c r="I3162" i="1" s="1" a="1"/>
  <c r="I3162" i="1" s="1"/>
  <c r="G3162" i="1"/>
  <c r="F3162" i="1"/>
  <c r="E3162" i="1"/>
  <c r="T3161" i="1"/>
  <c r="S3161" i="1"/>
  <c r="R3161" i="1"/>
  <c r="P3161" i="1"/>
  <c r="K3161" i="1"/>
  <c r="H3161" i="1"/>
  <c r="I3161" i="1" s="1" a="1"/>
  <c r="I3161" i="1" s="1"/>
  <c r="H3161" i="1" a="1"/>
  <c r="G3161" i="1"/>
  <c r="F3161" i="1"/>
  <c r="E3161" i="1"/>
  <c r="T3160" i="1"/>
  <c r="S3160" i="1"/>
  <c r="R3160" i="1"/>
  <c r="P3160" i="1"/>
  <c r="K3160" i="1"/>
  <c r="H3160" i="1" a="1"/>
  <c r="H3160" i="1" s="1"/>
  <c r="I3160" i="1" s="1" a="1"/>
  <c r="I3160" i="1" s="1"/>
  <c r="G3160" i="1"/>
  <c r="F3160" i="1"/>
  <c r="E3160" i="1"/>
  <c r="T3159" i="1"/>
  <c r="S3159" i="1"/>
  <c r="R3159" i="1"/>
  <c r="P3159" i="1"/>
  <c r="K3159" i="1"/>
  <c r="H3159" i="1" a="1"/>
  <c r="H3159" i="1" s="1"/>
  <c r="I3159" i="1" s="1" a="1"/>
  <c r="I3159" i="1" s="1"/>
  <c r="G3159" i="1"/>
  <c r="F3159" i="1"/>
  <c r="E3159" i="1"/>
  <c r="T3158" i="1"/>
  <c r="S3158" i="1"/>
  <c r="R3158" i="1"/>
  <c r="P3158" i="1"/>
  <c r="K3158" i="1"/>
  <c r="H3158" i="1" a="1"/>
  <c r="H3158" i="1" s="1"/>
  <c r="I3158" i="1" s="1" a="1"/>
  <c r="I3158" i="1" s="1"/>
  <c r="G3158" i="1"/>
  <c r="F3158" i="1"/>
  <c r="E3158" i="1"/>
  <c r="T3157" i="1"/>
  <c r="S3157" i="1"/>
  <c r="R3157" i="1"/>
  <c r="P3157" i="1"/>
  <c r="K3157" i="1"/>
  <c r="H3157" i="1" a="1"/>
  <c r="H3157" i="1" s="1"/>
  <c r="I3157" i="1" s="1" a="1"/>
  <c r="I3157" i="1" s="1"/>
  <c r="G3157" i="1"/>
  <c r="F3157" i="1"/>
  <c r="E3157" i="1"/>
  <c r="T3156" i="1"/>
  <c r="S3156" i="1"/>
  <c r="R3156" i="1"/>
  <c r="P3156" i="1"/>
  <c r="K3156" i="1"/>
  <c r="I3156" i="1" a="1"/>
  <c r="I3156" i="1" s="1"/>
  <c r="H3156" i="1"/>
  <c r="H3156" i="1" a="1"/>
  <c r="G3156" i="1"/>
  <c r="F3156" i="1"/>
  <c r="E3156" i="1"/>
  <c r="T3155" i="1"/>
  <c r="S3155" i="1"/>
  <c r="R3155" i="1"/>
  <c r="P3155" i="1"/>
  <c r="K3155" i="1"/>
  <c r="H3155" i="1"/>
  <c r="I3155" i="1" s="1" a="1"/>
  <c r="I3155" i="1" s="1"/>
  <c r="H3155" i="1" a="1"/>
  <c r="G3155" i="1"/>
  <c r="F3155" i="1"/>
  <c r="E3155" i="1"/>
  <c r="T3154" i="1"/>
  <c r="S3154" i="1"/>
  <c r="R3154" i="1"/>
  <c r="P3154" i="1"/>
  <c r="K3154" i="1"/>
  <c r="H3154" i="1" a="1"/>
  <c r="H3154" i="1" s="1"/>
  <c r="I3154" i="1" s="1" a="1"/>
  <c r="I3154" i="1" s="1"/>
  <c r="G3154" i="1"/>
  <c r="F3154" i="1"/>
  <c r="E3154" i="1"/>
  <c r="T3153" i="1"/>
  <c r="S3153" i="1"/>
  <c r="R3153" i="1"/>
  <c r="P3153" i="1"/>
  <c r="K3153" i="1"/>
  <c r="H3153" i="1"/>
  <c r="I3153" i="1" s="1" a="1"/>
  <c r="I3153" i="1" s="1"/>
  <c r="H3153" i="1" a="1"/>
  <c r="G3153" i="1"/>
  <c r="F3153" i="1"/>
  <c r="E3153" i="1"/>
  <c r="T3152" i="1"/>
  <c r="S3152" i="1"/>
  <c r="R3152" i="1"/>
  <c r="P3152" i="1"/>
  <c r="K3152" i="1"/>
  <c r="H3152" i="1" a="1"/>
  <c r="H3152" i="1" s="1"/>
  <c r="I3152" i="1" s="1" a="1"/>
  <c r="I3152" i="1" s="1"/>
  <c r="G3152" i="1"/>
  <c r="F3152" i="1"/>
  <c r="E3152" i="1"/>
  <c r="T3151" i="1"/>
  <c r="S3151" i="1"/>
  <c r="R3151" i="1"/>
  <c r="P3151" i="1"/>
  <c r="K3151" i="1"/>
  <c r="H3151" i="1"/>
  <c r="I3151" i="1" s="1" a="1"/>
  <c r="I3151" i="1" s="1"/>
  <c r="H3151" i="1" a="1"/>
  <c r="G3151" i="1"/>
  <c r="F3151" i="1"/>
  <c r="E3151" i="1"/>
  <c r="T3150" i="1"/>
  <c r="S3150" i="1"/>
  <c r="R3150" i="1"/>
  <c r="P3150" i="1"/>
  <c r="K3150" i="1"/>
  <c r="H3150" i="1" a="1"/>
  <c r="H3150" i="1" s="1"/>
  <c r="I3150" i="1" s="1" a="1"/>
  <c r="I3150" i="1" s="1"/>
  <c r="G3150" i="1"/>
  <c r="F3150" i="1"/>
  <c r="E3150" i="1"/>
  <c r="T3149" i="1"/>
  <c r="S3149" i="1"/>
  <c r="R3149" i="1"/>
  <c r="P3149" i="1"/>
  <c r="K3149" i="1"/>
  <c r="H3149" i="1" a="1"/>
  <c r="H3149" i="1" s="1"/>
  <c r="I3149" i="1" s="1" a="1"/>
  <c r="I3149" i="1" s="1"/>
  <c r="G3149" i="1"/>
  <c r="F3149" i="1"/>
  <c r="E3149" i="1"/>
  <c r="T3148" i="1"/>
  <c r="S3148" i="1"/>
  <c r="R3148" i="1"/>
  <c r="P3148" i="1"/>
  <c r="K3148" i="1"/>
  <c r="H3148" i="1" a="1"/>
  <c r="H3148" i="1" s="1"/>
  <c r="I3148" i="1" s="1" a="1"/>
  <c r="I3148" i="1" s="1"/>
  <c r="G3148" i="1"/>
  <c r="F3148" i="1"/>
  <c r="E3148" i="1"/>
  <c r="T3147" i="1"/>
  <c r="S3147" i="1"/>
  <c r="R3147" i="1"/>
  <c r="P3147" i="1"/>
  <c r="K3147" i="1"/>
  <c r="I3147" i="1"/>
  <c r="H3147" i="1"/>
  <c r="I3147" i="1" s="1" a="1"/>
  <c r="H3147" i="1" a="1"/>
  <c r="G3147" i="1"/>
  <c r="F3147" i="1"/>
  <c r="E3147" i="1"/>
  <c r="T3146" i="1"/>
  <c r="S3146" i="1"/>
  <c r="R3146" i="1"/>
  <c r="P3146" i="1"/>
  <c r="K3146" i="1"/>
  <c r="I3146" i="1"/>
  <c r="H3146" i="1"/>
  <c r="I3146" i="1" s="1" a="1"/>
  <c r="H3146" i="1" a="1"/>
  <c r="G3146" i="1"/>
  <c r="F3146" i="1"/>
  <c r="E3146" i="1"/>
  <c r="T3145" i="1"/>
  <c r="S3145" i="1"/>
  <c r="R3145" i="1"/>
  <c r="P3145" i="1"/>
  <c r="K3145" i="1"/>
  <c r="H3145" i="1" a="1"/>
  <c r="H3145" i="1" s="1"/>
  <c r="I3145" i="1" s="1" a="1"/>
  <c r="I3145" i="1" s="1"/>
  <c r="G3145" i="1"/>
  <c r="F3145" i="1"/>
  <c r="E3145" i="1"/>
  <c r="T3144" i="1"/>
  <c r="S3144" i="1"/>
  <c r="R3144" i="1"/>
  <c r="P3144" i="1"/>
  <c r="K3144" i="1"/>
  <c r="H3144" i="1"/>
  <c r="I3144" i="1" s="1" a="1"/>
  <c r="I3144" i="1" s="1"/>
  <c r="H3144" i="1" a="1"/>
  <c r="G3144" i="1"/>
  <c r="F3144" i="1"/>
  <c r="E3144" i="1"/>
  <c r="T3143" i="1"/>
  <c r="S3143" i="1"/>
  <c r="R3143" i="1"/>
  <c r="P3143" i="1"/>
  <c r="K3143" i="1"/>
  <c r="H3143" i="1" a="1"/>
  <c r="H3143" i="1" s="1"/>
  <c r="I3143" i="1" s="1" a="1"/>
  <c r="I3143" i="1" s="1"/>
  <c r="G3143" i="1"/>
  <c r="F3143" i="1"/>
  <c r="E3143" i="1"/>
  <c r="T3142" i="1"/>
  <c r="S3142" i="1"/>
  <c r="R3142" i="1"/>
  <c r="P3142" i="1"/>
  <c r="K3142" i="1"/>
  <c r="H3142" i="1" a="1"/>
  <c r="H3142" i="1" s="1"/>
  <c r="I3142" i="1" s="1" a="1"/>
  <c r="I3142" i="1" s="1"/>
  <c r="G3142" i="1"/>
  <c r="F3142" i="1"/>
  <c r="E3142" i="1"/>
  <c r="T3141" i="1"/>
  <c r="S3141" i="1"/>
  <c r="R3141" i="1"/>
  <c r="P3141" i="1"/>
  <c r="K3141" i="1"/>
  <c r="H3141" i="1"/>
  <c r="I3141" i="1" s="1" a="1"/>
  <c r="I3141" i="1" s="1"/>
  <c r="H3141" i="1" a="1"/>
  <c r="G3141" i="1"/>
  <c r="F3141" i="1"/>
  <c r="E3141" i="1"/>
  <c r="T3140" i="1"/>
  <c r="S3140" i="1"/>
  <c r="R3140" i="1"/>
  <c r="P3140" i="1"/>
  <c r="K3140" i="1"/>
  <c r="I3140" i="1"/>
  <c r="H3140" i="1" a="1"/>
  <c r="H3140" i="1" s="1"/>
  <c r="I3140" i="1" s="1" a="1"/>
  <c r="G3140" i="1"/>
  <c r="F3140" i="1"/>
  <c r="E3140" i="1"/>
  <c r="T3139" i="1"/>
  <c r="S3139" i="1"/>
  <c r="R3139" i="1"/>
  <c r="P3139" i="1"/>
  <c r="K3139" i="1"/>
  <c r="I3139" i="1"/>
  <c r="H3139" i="1"/>
  <c r="I3139" i="1" s="1" a="1"/>
  <c r="H3139" i="1" a="1"/>
  <c r="G3139" i="1"/>
  <c r="F3139" i="1"/>
  <c r="E3139" i="1"/>
  <c r="T3138" i="1"/>
  <c r="S3138" i="1"/>
  <c r="R3138" i="1"/>
  <c r="P3138" i="1"/>
  <c r="K3138" i="1"/>
  <c r="I3138" i="1"/>
  <c r="H3138" i="1"/>
  <c r="I3138" i="1" s="1" a="1"/>
  <c r="H3138" i="1" a="1"/>
  <c r="G3138" i="1"/>
  <c r="F3138" i="1"/>
  <c r="E3138" i="1"/>
  <c r="T3137" i="1"/>
  <c r="S3137" i="1"/>
  <c r="R3137" i="1"/>
  <c r="P3137" i="1"/>
  <c r="K3137" i="1"/>
  <c r="H3137" i="1"/>
  <c r="I3137" i="1" s="1" a="1"/>
  <c r="I3137" i="1" s="1"/>
  <c r="H3137" i="1" a="1"/>
  <c r="G3137" i="1"/>
  <c r="F3137" i="1"/>
  <c r="E3137" i="1"/>
  <c r="T3136" i="1"/>
  <c r="S3136" i="1"/>
  <c r="R3136" i="1"/>
  <c r="P3136" i="1"/>
  <c r="K3136" i="1"/>
  <c r="H3136" i="1" a="1"/>
  <c r="H3136" i="1" s="1"/>
  <c r="I3136" i="1" s="1" a="1"/>
  <c r="I3136" i="1" s="1"/>
  <c r="G3136" i="1"/>
  <c r="F3136" i="1"/>
  <c r="E3136" i="1"/>
  <c r="T3135" i="1"/>
  <c r="S3135" i="1"/>
  <c r="R3135" i="1"/>
  <c r="P3135" i="1"/>
  <c r="K3135" i="1"/>
  <c r="H3135" i="1"/>
  <c r="I3135" i="1" s="1" a="1"/>
  <c r="I3135" i="1" s="1"/>
  <c r="H3135" i="1" a="1"/>
  <c r="G3135" i="1"/>
  <c r="F3135" i="1"/>
  <c r="E3135" i="1"/>
  <c r="T3134" i="1"/>
  <c r="S3134" i="1"/>
  <c r="R3134" i="1"/>
  <c r="P3134" i="1"/>
  <c r="K3134" i="1"/>
  <c r="H3134" i="1" a="1"/>
  <c r="H3134" i="1" s="1"/>
  <c r="I3134" i="1" s="1" a="1"/>
  <c r="I3134" i="1" s="1"/>
  <c r="G3134" i="1"/>
  <c r="F3134" i="1"/>
  <c r="E3134" i="1"/>
  <c r="T3133" i="1"/>
  <c r="S3133" i="1"/>
  <c r="R3133" i="1"/>
  <c r="P3133" i="1"/>
  <c r="K3133" i="1"/>
  <c r="H3133" i="1" a="1"/>
  <c r="H3133" i="1" s="1"/>
  <c r="I3133" i="1" s="1" a="1"/>
  <c r="I3133" i="1" s="1"/>
  <c r="G3133" i="1"/>
  <c r="F3133" i="1"/>
  <c r="E3133" i="1"/>
  <c r="T3132" i="1"/>
  <c r="S3132" i="1"/>
  <c r="R3132" i="1"/>
  <c r="P3132" i="1"/>
  <c r="K3132" i="1"/>
  <c r="H3132" i="1"/>
  <c r="I3132" i="1" s="1" a="1"/>
  <c r="I3132" i="1" s="1"/>
  <c r="H3132" i="1" a="1"/>
  <c r="G3132" i="1"/>
  <c r="F3132" i="1"/>
  <c r="E3132" i="1"/>
  <c r="T3131" i="1"/>
  <c r="S3131" i="1"/>
  <c r="R3131" i="1"/>
  <c r="P3131" i="1"/>
  <c r="K3131" i="1"/>
  <c r="H3131" i="1" a="1"/>
  <c r="H3131" i="1" s="1"/>
  <c r="I3131" i="1" s="1" a="1"/>
  <c r="I3131" i="1" s="1"/>
  <c r="G3131" i="1"/>
  <c r="F3131" i="1"/>
  <c r="E3131" i="1"/>
  <c r="T3130" i="1"/>
  <c r="S3130" i="1"/>
  <c r="R3130" i="1"/>
  <c r="P3130" i="1"/>
  <c r="K3130" i="1"/>
  <c r="H3130" i="1" a="1"/>
  <c r="H3130" i="1" s="1"/>
  <c r="I3130" i="1" s="1" a="1"/>
  <c r="I3130" i="1" s="1"/>
  <c r="G3130" i="1"/>
  <c r="F3130" i="1"/>
  <c r="E3130" i="1"/>
  <c r="T3129" i="1"/>
  <c r="S3129" i="1"/>
  <c r="R3129" i="1"/>
  <c r="P3129" i="1"/>
  <c r="K3129" i="1"/>
  <c r="H3129" i="1"/>
  <c r="I3129" i="1" s="1" a="1"/>
  <c r="I3129" i="1" s="1"/>
  <c r="H3129" i="1" a="1"/>
  <c r="G3129" i="1"/>
  <c r="F3129" i="1"/>
  <c r="E3129" i="1"/>
  <c r="T3128" i="1"/>
  <c r="S3128" i="1"/>
  <c r="R3128" i="1"/>
  <c r="P3128" i="1"/>
  <c r="K3128" i="1"/>
  <c r="H3128" i="1" a="1"/>
  <c r="H3128" i="1" s="1"/>
  <c r="I3128" i="1" s="1" a="1"/>
  <c r="I3128" i="1" s="1"/>
  <c r="G3128" i="1"/>
  <c r="F3128" i="1"/>
  <c r="E3128" i="1"/>
  <c r="T3127" i="1"/>
  <c r="S3127" i="1"/>
  <c r="R3127" i="1"/>
  <c r="P3127" i="1"/>
  <c r="K3127" i="1"/>
  <c r="I3127" i="1"/>
  <c r="H3127" i="1"/>
  <c r="I3127" i="1" s="1" a="1"/>
  <c r="H3127" i="1" a="1"/>
  <c r="G3127" i="1"/>
  <c r="F3127" i="1"/>
  <c r="E3127" i="1"/>
  <c r="T3126" i="1"/>
  <c r="S3126" i="1"/>
  <c r="R3126" i="1"/>
  <c r="P3126" i="1"/>
  <c r="K3126" i="1"/>
  <c r="H3126" i="1" a="1"/>
  <c r="H3126" i="1" s="1"/>
  <c r="I3126" i="1" s="1" a="1"/>
  <c r="I3126" i="1" s="1"/>
  <c r="G3126" i="1"/>
  <c r="F3126" i="1"/>
  <c r="E3126" i="1"/>
  <c r="T3125" i="1"/>
  <c r="S3125" i="1"/>
  <c r="R3125" i="1"/>
  <c r="P3125" i="1"/>
  <c r="K3125" i="1"/>
  <c r="H3125" i="1"/>
  <c r="I3125" i="1" s="1" a="1"/>
  <c r="I3125" i="1" s="1"/>
  <c r="H3125" i="1" a="1"/>
  <c r="G3125" i="1"/>
  <c r="F3125" i="1"/>
  <c r="E3125" i="1"/>
  <c r="T3124" i="1"/>
  <c r="S3124" i="1"/>
  <c r="R3124" i="1"/>
  <c r="P3124" i="1"/>
  <c r="K3124" i="1"/>
  <c r="H3124" i="1" a="1"/>
  <c r="H3124" i="1" s="1"/>
  <c r="I3124" i="1" s="1" a="1"/>
  <c r="I3124" i="1" s="1"/>
  <c r="G3124" i="1"/>
  <c r="F3124" i="1"/>
  <c r="E3124" i="1"/>
  <c r="T3123" i="1"/>
  <c r="S3123" i="1"/>
  <c r="R3123" i="1"/>
  <c r="P3123" i="1"/>
  <c r="K3123" i="1"/>
  <c r="H3123" i="1"/>
  <c r="I3123" i="1" s="1" a="1"/>
  <c r="I3123" i="1" s="1"/>
  <c r="H3123" i="1" a="1"/>
  <c r="G3123" i="1"/>
  <c r="F3123" i="1"/>
  <c r="E3123" i="1"/>
  <c r="T3122" i="1"/>
  <c r="S3122" i="1"/>
  <c r="R3122" i="1"/>
  <c r="P3122" i="1"/>
  <c r="K3122" i="1"/>
  <c r="H3122" i="1" a="1"/>
  <c r="H3122" i="1" s="1"/>
  <c r="I3122" i="1" s="1" a="1"/>
  <c r="I3122" i="1" s="1"/>
  <c r="G3122" i="1"/>
  <c r="F3122" i="1"/>
  <c r="E3122" i="1"/>
  <c r="T3121" i="1"/>
  <c r="S3121" i="1"/>
  <c r="R3121" i="1"/>
  <c r="P3121" i="1"/>
  <c r="K3121" i="1"/>
  <c r="I3121" i="1"/>
  <c r="H3121" i="1"/>
  <c r="I3121" i="1" s="1" a="1"/>
  <c r="H3121" i="1" a="1"/>
  <c r="G3121" i="1"/>
  <c r="F3121" i="1"/>
  <c r="E3121" i="1"/>
  <c r="T3120" i="1"/>
  <c r="S3120" i="1"/>
  <c r="R3120" i="1"/>
  <c r="P3120" i="1"/>
  <c r="K3120" i="1"/>
  <c r="H3120" i="1" a="1"/>
  <c r="H3120" i="1" s="1"/>
  <c r="I3120" i="1" s="1" a="1"/>
  <c r="I3120" i="1" s="1"/>
  <c r="G3120" i="1"/>
  <c r="F3120" i="1"/>
  <c r="E3120" i="1"/>
  <c r="T3119" i="1"/>
  <c r="S3119" i="1"/>
  <c r="R3119" i="1"/>
  <c r="P3119" i="1"/>
  <c r="K3119" i="1"/>
  <c r="H3119" i="1" a="1"/>
  <c r="H3119" i="1" s="1"/>
  <c r="I3119" i="1" s="1" a="1"/>
  <c r="I3119" i="1" s="1"/>
  <c r="G3119" i="1"/>
  <c r="F3119" i="1"/>
  <c r="E3119" i="1"/>
  <c r="T3118" i="1"/>
  <c r="S3118" i="1"/>
  <c r="R3118" i="1"/>
  <c r="P3118" i="1"/>
  <c r="K3118" i="1"/>
  <c r="I3118" i="1"/>
  <c r="H3118" i="1" a="1"/>
  <c r="H3118" i="1" s="1"/>
  <c r="I3118" i="1" s="1" a="1"/>
  <c r="G3118" i="1"/>
  <c r="F3118" i="1"/>
  <c r="E3118" i="1"/>
  <c r="T3117" i="1"/>
  <c r="S3117" i="1"/>
  <c r="R3117" i="1"/>
  <c r="P3117" i="1"/>
  <c r="K3117" i="1"/>
  <c r="H3117" i="1"/>
  <c r="I3117" i="1" s="1" a="1"/>
  <c r="I3117" i="1" s="1"/>
  <c r="H3117" i="1" a="1"/>
  <c r="G3117" i="1"/>
  <c r="F3117" i="1"/>
  <c r="E3117" i="1"/>
  <c r="T3116" i="1"/>
  <c r="S3116" i="1"/>
  <c r="R3116" i="1"/>
  <c r="P3116" i="1"/>
  <c r="K3116" i="1"/>
  <c r="H3116" i="1" a="1"/>
  <c r="H3116" i="1" s="1"/>
  <c r="I3116" i="1" s="1" a="1"/>
  <c r="I3116" i="1" s="1"/>
  <c r="G3116" i="1"/>
  <c r="F3116" i="1"/>
  <c r="E3116" i="1"/>
  <c r="T3115" i="1"/>
  <c r="S3115" i="1"/>
  <c r="R3115" i="1"/>
  <c r="P3115" i="1"/>
  <c r="K3115" i="1"/>
  <c r="I3115" i="1"/>
  <c r="H3115" i="1"/>
  <c r="I3115" i="1" s="1" a="1"/>
  <c r="H3115" i="1" a="1"/>
  <c r="G3115" i="1"/>
  <c r="F3115" i="1"/>
  <c r="E3115" i="1"/>
  <c r="T3114" i="1"/>
  <c r="S3114" i="1"/>
  <c r="R3114" i="1"/>
  <c r="P3114" i="1"/>
  <c r="K3114" i="1"/>
  <c r="I3114" i="1"/>
  <c r="H3114" i="1"/>
  <c r="I3114" i="1" s="1" a="1"/>
  <c r="H3114" i="1" a="1"/>
  <c r="G3114" i="1"/>
  <c r="F3114" i="1"/>
  <c r="E3114" i="1"/>
  <c r="T3113" i="1"/>
  <c r="S3113" i="1"/>
  <c r="R3113" i="1"/>
  <c r="P3113" i="1"/>
  <c r="K3113" i="1"/>
  <c r="H3113" i="1" a="1"/>
  <c r="H3113" i="1" s="1"/>
  <c r="I3113" i="1" s="1" a="1"/>
  <c r="I3113" i="1" s="1"/>
  <c r="G3113" i="1"/>
  <c r="F3113" i="1"/>
  <c r="E3113" i="1"/>
  <c r="T3112" i="1"/>
  <c r="S3112" i="1"/>
  <c r="R3112" i="1"/>
  <c r="P3112" i="1"/>
  <c r="K3112" i="1"/>
  <c r="H3112" i="1" a="1"/>
  <c r="H3112" i="1" s="1"/>
  <c r="I3112" i="1" s="1" a="1"/>
  <c r="I3112" i="1" s="1"/>
  <c r="G3112" i="1"/>
  <c r="F3112" i="1"/>
  <c r="E3112" i="1"/>
  <c r="T3111" i="1"/>
  <c r="S3111" i="1"/>
  <c r="R3111" i="1"/>
  <c r="P3111" i="1"/>
  <c r="K3111" i="1"/>
  <c r="I3111" i="1"/>
  <c r="H3111" i="1"/>
  <c r="I3111" i="1" s="1" a="1"/>
  <c r="H3111" i="1" a="1"/>
  <c r="G3111" i="1"/>
  <c r="F3111" i="1"/>
  <c r="E3111" i="1"/>
  <c r="T3110" i="1"/>
  <c r="S3110" i="1"/>
  <c r="R3110" i="1"/>
  <c r="P3110" i="1"/>
  <c r="K3110" i="1"/>
  <c r="I3110" i="1"/>
  <c r="H3110" i="1"/>
  <c r="I3110" i="1" s="1" a="1"/>
  <c r="H3110" i="1" a="1"/>
  <c r="G3110" i="1"/>
  <c r="F3110" i="1"/>
  <c r="E3110" i="1"/>
  <c r="T3109" i="1"/>
  <c r="S3109" i="1"/>
  <c r="R3109" i="1"/>
  <c r="P3109" i="1"/>
  <c r="K3109" i="1"/>
  <c r="H3109" i="1"/>
  <c r="I3109" i="1" s="1" a="1"/>
  <c r="I3109" i="1" s="1"/>
  <c r="H3109" i="1" a="1"/>
  <c r="G3109" i="1"/>
  <c r="F3109" i="1"/>
  <c r="E3109" i="1"/>
  <c r="T3108" i="1"/>
  <c r="S3108" i="1"/>
  <c r="R3108" i="1"/>
  <c r="P3108" i="1"/>
  <c r="K3108" i="1"/>
  <c r="H3108" i="1"/>
  <c r="I3108" i="1" s="1" a="1"/>
  <c r="I3108" i="1" s="1"/>
  <c r="H3108" i="1" a="1"/>
  <c r="G3108" i="1"/>
  <c r="F3108" i="1"/>
  <c r="E3108" i="1"/>
  <c r="T3107" i="1"/>
  <c r="S3107" i="1"/>
  <c r="R3107" i="1"/>
  <c r="P3107" i="1"/>
  <c r="K3107" i="1"/>
  <c r="H3107" i="1" a="1"/>
  <c r="H3107" i="1" s="1"/>
  <c r="I3107" i="1" s="1" a="1"/>
  <c r="I3107" i="1" s="1"/>
  <c r="G3107" i="1"/>
  <c r="F3107" i="1"/>
  <c r="E3107" i="1"/>
  <c r="T3106" i="1"/>
  <c r="S3106" i="1"/>
  <c r="R3106" i="1"/>
  <c r="P3106" i="1"/>
  <c r="K3106" i="1"/>
  <c r="H3106" i="1" a="1"/>
  <c r="H3106" i="1" s="1"/>
  <c r="I3106" i="1" s="1" a="1"/>
  <c r="I3106" i="1" s="1"/>
  <c r="G3106" i="1"/>
  <c r="F3106" i="1"/>
  <c r="E3106" i="1"/>
  <c r="T3105" i="1"/>
  <c r="S3105" i="1"/>
  <c r="R3105" i="1"/>
  <c r="P3105" i="1"/>
  <c r="K3105" i="1"/>
  <c r="H3105" i="1"/>
  <c r="I3105" i="1" s="1" a="1"/>
  <c r="I3105" i="1" s="1"/>
  <c r="H3105" i="1" a="1"/>
  <c r="G3105" i="1"/>
  <c r="F3105" i="1"/>
  <c r="E3105" i="1"/>
  <c r="T3104" i="1"/>
  <c r="S3104" i="1"/>
  <c r="R3104" i="1"/>
  <c r="P3104" i="1"/>
  <c r="K3104" i="1"/>
  <c r="I3104" i="1"/>
  <c r="H3104" i="1" a="1"/>
  <c r="H3104" i="1" s="1"/>
  <c r="I3104" i="1" s="1" a="1"/>
  <c r="G3104" i="1"/>
  <c r="F3104" i="1"/>
  <c r="E3104" i="1"/>
  <c r="T3103" i="1"/>
  <c r="S3103" i="1"/>
  <c r="R3103" i="1"/>
  <c r="P3103" i="1"/>
  <c r="K3103" i="1"/>
  <c r="I3103" i="1"/>
  <c r="H3103" i="1"/>
  <c r="I3103" i="1" s="1" a="1"/>
  <c r="H3103" i="1" a="1"/>
  <c r="G3103" i="1"/>
  <c r="F3103" i="1"/>
  <c r="E3103" i="1"/>
  <c r="T3102" i="1"/>
  <c r="S3102" i="1"/>
  <c r="R3102" i="1"/>
  <c r="P3102" i="1"/>
  <c r="K3102" i="1"/>
  <c r="I3102" i="1"/>
  <c r="H3102" i="1"/>
  <c r="I3102" i="1" s="1" a="1"/>
  <c r="H3102" i="1" a="1"/>
  <c r="G3102" i="1"/>
  <c r="F3102" i="1"/>
  <c r="E3102" i="1"/>
  <c r="T3101" i="1"/>
  <c r="S3101" i="1"/>
  <c r="R3101" i="1"/>
  <c r="P3101" i="1"/>
  <c r="K3101" i="1"/>
  <c r="H3101" i="1" a="1"/>
  <c r="H3101" i="1" s="1"/>
  <c r="I3101" i="1" s="1" a="1"/>
  <c r="I3101" i="1" s="1"/>
  <c r="G3101" i="1"/>
  <c r="F3101" i="1"/>
  <c r="E3101" i="1"/>
  <c r="T3100" i="1"/>
  <c r="S3100" i="1"/>
  <c r="R3100" i="1"/>
  <c r="P3100" i="1"/>
  <c r="K3100" i="1"/>
  <c r="I3100" i="1"/>
  <c r="H3100" i="1" a="1"/>
  <c r="H3100" i="1" s="1"/>
  <c r="I3100" i="1" s="1" a="1"/>
  <c r="G3100" i="1"/>
  <c r="F3100" i="1"/>
  <c r="E3100" i="1"/>
  <c r="T3099" i="1"/>
  <c r="S3099" i="1"/>
  <c r="R3099" i="1"/>
  <c r="P3099" i="1"/>
  <c r="K3099" i="1"/>
  <c r="H3099" i="1"/>
  <c r="I3099" i="1" s="1" a="1"/>
  <c r="I3099" i="1" s="1"/>
  <c r="H3099" i="1" a="1"/>
  <c r="G3099" i="1"/>
  <c r="F3099" i="1"/>
  <c r="E3099" i="1"/>
  <c r="T3098" i="1"/>
  <c r="S3098" i="1"/>
  <c r="R3098" i="1"/>
  <c r="P3098" i="1"/>
  <c r="K3098" i="1"/>
  <c r="H3098" i="1" a="1"/>
  <c r="H3098" i="1" s="1"/>
  <c r="I3098" i="1" s="1" a="1"/>
  <c r="I3098" i="1" s="1"/>
  <c r="G3098" i="1"/>
  <c r="F3098" i="1"/>
  <c r="E3098" i="1"/>
  <c r="T3097" i="1"/>
  <c r="S3097" i="1"/>
  <c r="R3097" i="1"/>
  <c r="P3097" i="1"/>
  <c r="K3097" i="1"/>
  <c r="H3097" i="1" a="1"/>
  <c r="H3097" i="1" s="1"/>
  <c r="I3097" i="1" s="1" a="1"/>
  <c r="I3097" i="1" s="1"/>
  <c r="G3097" i="1"/>
  <c r="F3097" i="1"/>
  <c r="E3097" i="1"/>
  <c r="T3096" i="1"/>
  <c r="S3096" i="1"/>
  <c r="R3096" i="1"/>
  <c r="P3096" i="1"/>
  <c r="K3096" i="1"/>
  <c r="H3096" i="1"/>
  <c r="I3096" i="1" s="1" a="1"/>
  <c r="I3096" i="1" s="1"/>
  <c r="H3096" i="1" a="1"/>
  <c r="G3096" i="1"/>
  <c r="F3096" i="1"/>
  <c r="E3096" i="1"/>
  <c r="T3095" i="1"/>
  <c r="S3095" i="1"/>
  <c r="R3095" i="1"/>
  <c r="P3095" i="1"/>
  <c r="K3095" i="1"/>
  <c r="H3095" i="1" a="1"/>
  <c r="H3095" i="1" s="1"/>
  <c r="I3095" i="1" s="1" a="1"/>
  <c r="I3095" i="1" s="1"/>
  <c r="G3095" i="1"/>
  <c r="F3095" i="1"/>
  <c r="E3095" i="1"/>
  <c r="T3094" i="1"/>
  <c r="S3094" i="1"/>
  <c r="R3094" i="1"/>
  <c r="P3094" i="1"/>
  <c r="K3094" i="1"/>
  <c r="H3094" i="1" a="1"/>
  <c r="H3094" i="1" s="1"/>
  <c r="I3094" i="1" s="1" a="1"/>
  <c r="I3094" i="1" s="1"/>
  <c r="G3094" i="1"/>
  <c r="F3094" i="1"/>
  <c r="E3094" i="1"/>
  <c r="T3093" i="1"/>
  <c r="S3093" i="1"/>
  <c r="R3093" i="1"/>
  <c r="P3093" i="1"/>
  <c r="K3093" i="1"/>
  <c r="H3093" i="1"/>
  <c r="I3093" i="1" s="1" a="1"/>
  <c r="I3093" i="1" s="1"/>
  <c r="H3093" i="1" a="1"/>
  <c r="G3093" i="1"/>
  <c r="F3093" i="1"/>
  <c r="E3093" i="1"/>
  <c r="T3092" i="1"/>
  <c r="S3092" i="1"/>
  <c r="R3092" i="1"/>
  <c r="P3092" i="1"/>
  <c r="K3092" i="1"/>
  <c r="H3092" i="1" a="1"/>
  <c r="H3092" i="1" s="1"/>
  <c r="I3092" i="1" s="1" a="1"/>
  <c r="I3092" i="1" s="1"/>
  <c r="G3092" i="1"/>
  <c r="F3092" i="1"/>
  <c r="E3092" i="1"/>
  <c r="T3091" i="1"/>
  <c r="S3091" i="1"/>
  <c r="R3091" i="1"/>
  <c r="P3091" i="1"/>
  <c r="K3091" i="1"/>
  <c r="H3091" i="1"/>
  <c r="I3091" i="1" s="1" a="1"/>
  <c r="I3091" i="1" s="1"/>
  <c r="H3091" i="1" a="1"/>
  <c r="G3091" i="1"/>
  <c r="F3091" i="1"/>
  <c r="E3091" i="1"/>
  <c r="T3090" i="1"/>
  <c r="S3090" i="1"/>
  <c r="R3090" i="1"/>
  <c r="P3090" i="1"/>
  <c r="K3090" i="1"/>
  <c r="H3090" i="1" a="1"/>
  <c r="H3090" i="1" s="1"/>
  <c r="I3090" i="1" s="1" a="1"/>
  <c r="I3090" i="1" s="1"/>
  <c r="G3090" i="1"/>
  <c r="F3090" i="1"/>
  <c r="E3090" i="1"/>
  <c r="T3089" i="1"/>
  <c r="S3089" i="1"/>
  <c r="R3089" i="1"/>
  <c r="P3089" i="1"/>
  <c r="K3089" i="1"/>
  <c r="H3089" i="1"/>
  <c r="I3089" i="1" s="1" a="1"/>
  <c r="I3089" i="1" s="1"/>
  <c r="H3089" i="1" a="1"/>
  <c r="G3089" i="1"/>
  <c r="F3089" i="1"/>
  <c r="E3089" i="1"/>
  <c r="T3088" i="1"/>
  <c r="S3088" i="1"/>
  <c r="R3088" i="1"/>
  <c r="P3088" i="1"/>
  <c r="K3088" i="1"/>
  <c r="H3088" i="1" a="1"/>
  <c r="H3088" i="1" s="1"/>
  <c r="I3088" i="1" s="1" a="1"/>
  <c r="I3088" i="1" s="1"/>
  <c r="G3088" i="1"/>
  <c r="F3088" i="1"/>
  <c r="E3088" i="1"/>
  <c r="T3087" i="1"/>
  <c r="S3087" i="1"/>
  <c r="R3087" i="1"/>
  <c r="P3087" i="1"/>
  <c r="K3087" i="1"/>
  <c r="I3087" i="1"/>
  <c r="H3087" i="1"/>
  <c r="I3087" i="1" s="1" a="1"/>
  <c r="H3087" i="1" a="1"/>
  <c r="G3087" i="1"/>
  <c r="F3087" i="1"/>
  <c r="E3087" i="1"/>
  <c r="T3086" i="1"/>
  <c r="S3086" i="1"/>
  <c r="R3086" i="1"/>
  <c r="P3086" i="1"/>
  <c r="K3086" i="1"/>
  <c r="H3086" i="1" a="1"/>
  <c r="H3086" i="1" s="1"/>
  <c r="I3086" i="1" s="1" a="1"/>
  <c r="I3086" i="1" s="1"/>
  <c r="G3086" i="1"/>
  <c r="F3086" i="1"/>
  <c r="E3086" i="1"/>
  <c r="T3085" i="1"/>
  <c r="S3085" i="1"/>
  <c r="R3085" i="1"/>
  <c r="P3085" i="1"/>
  <c r="K3085" i="1"/>
  <c r="I3085" i="1"/>
  <c r="H3085" i="1" a="1"/>
  <c r="H3085" i="1" s="1"/>
  <c r="I3085" i="1" s="1" a="1"/>
  <c r="G3085" i="1"/>
  <c r="F3085" i="1"/>
  <c r="E3085" i="1"/>
  <c r="T3084" i="1"/>
  <c r="S3084" i="1"/>
  <c r="R3084" i="1"/>
  <c r="P3084" i="1"/>
  <c r="K3084" i="1"/>
  <c r="H3084" i="1" a="1"/>
  <c r="H3084" i="1" s="1"/>
  <c r="I3084" i="1" s="1" a="1"/>
  <c r="I3084" i="1" s="1"/>
  <c r="G3084" i="1"/>
  <c r="F3084" i="1"/>
  <c r="E3084" i="1"/>
  <c r="T3083" i="1"/>
  <c r="S3083" i="1"/>
  <c r="R3083" i="1"/>
  <c r="P3083" i="1"/>
  <c r="K3083" i="1"/>
  <c r="I3083" i="1"/>
  <c r="H3083" i="1" a="1"/>
  <c r="H3083" i="1" s="1"/>
  <c r="I3083" i="1" s="1" a="1"/>
  <c r="G3083" i="1"/>
  <c r="F3083" i="1"/>
  <c r="E3083" i="1"/>
  <c r="T3082" i="1"/>
  <c r="S3082" i="1"/>
  <c r="R3082" i="1"/>
  <c r="P3082" i="1"/>
  <c r="K3082" i="1"/>
  <c r="I3082" i="1"/>
  <c r="H3082" i="1" a="1"/>
  <c r="H3082" i="1" s="1"/>
  <c r="I3082" i="1" s="1" a="1"/>
  <c r="G3082" i="1"/>
  <c r="F3082" i="1"/>
  <c r="E3082" i="1"/>
  <c r="T3081" i="1"/>
  <c r="S3081" i="1"/>
  <c r="R3081" i="1"/>
  <c r="P3081" i="1"/>
  <c r="K3081" i="1"/>
  <c r="H3081" i="1" a="1"/>
  <c r="H3081" i="1" s="1"/>
  <c r="I3081" i="1" s="1" a="1"/>
  <c r="I3081" i="1" s="1"/>
  <c r="G3081" i="1"/>
  <c r="F3081" i="1"/>
  <c r="E3081" i="1"/>
  <c r="T3080" i="1"/>
  <c r="S3080" i="1"/>
  <c r="R3080" i="1"/>
  <c r="P3080" i="1"/>
  <c r="K3080" i="1"/>
  <c r="H3080" i="1" a="1"/>
  <c r="H3080" i="1" s="1"/>
  <c r="I3080" i="1" s="1" a="1"/>
  <c r="I3080" i="1" s="1"/>
  <c r="G3080" i="1"/>
  <c r="F3080" i="1"/>
  <c r="E3080" i="1"/>
  <c r="T3079" i="1"/>
  <c r="S3079" i="1"/>
  <c r="R3079" i="1"/>
  <c r="P3079" i="1"/>
  <c r="K3079" i="1"/>
  <c r="I3079" i="1"/>
  <c r="H3079" i="1" a="1"/>
  <c r="H3079" i="1" s="1"/>
  <c r="I3079" i="1" s="1" a="1"/>
  <c r="G3079" i="1"/>
  <c r="F3079" i="1"/>
  <c r="E3079" i="1"/>
  <c r="T3078" i="1"/>
  <c r="S3078" i="1"/>
  <c r="R3078" i="1"/>
  <c r="P3078" i="1"/>
  <c r="K3078" i="1"/>
  <c r="H3078" i="1" a="1"/>
  <c r="H3078" i="1" s="1"/>
  <c r="I3078" i="1" s="1" a="1"/>
  <c r="I3078" i="1" s="1"/>
  <c r="G3078" i="1"/>
  <c r="F3078" i="1"/>
  <c r="E3078" i="1"/>
  <c r="T3077" i="1"/>
  <c r="S3077" i="1"/>
  <c r="R3077" i="1"/>
  <c r="P3077" i="1"/>
  <c r="K3077" i="1"/>
  <c r="I3077" i="1"/>
  <c r="H3077" i="1" a="1"/>
  <c r="H3077" i="1" s="1"/>
  <c r="I3077" i="1" s="1" a="1"/>
  <c r="G3077" i="1"/>
  <c r="F3077" i="1"/>
  <c r="E3077" i="1"/>
  <c r="T3076" i="1"/>
  <c r="S3076" i="1"/>
  <c r="R3076" i="1"/>
  <c r="P3076" i="1"/>
  <c r="K3076" i="1"/>
  <c r="I3076" i="1"/>
  <c r="H3076" i="1" a="1"/>
  <c r="H3076" i="1" s="1"/>
  <c r="I3076" i="1" s="1" a="1"/>
  <c r="G3076" i="1"/>
  <c r="F3076" i="1"/>
  <c r="E3076" i="1"/>
  <c r="T3075" i="1"/>
  <c r="S3075" i="1"/>
  <c r="R3075" i="1"/>
  <c r="P3075" i="1"/>
  <c r="K3075" i="1"/>
  <c r="I3075" i="1"/>
  <c r="H3075" i="1" a="1"/>
  <c r="H3075" i="1" s="1"/>
  <c r="I3075" i="1" s="1" a="1"/>
  <c r="G3075" i="1"/>
  <c r="F3075" i="1"/>
  <c r="E3075" i="1"/>
  <c r="T3074" i="1"/>
  <c r="S3074" i="1"/>
  <c r="R3074" i="1"/>
  <c r="P3074" i="1"/>
  <c r="K3074" i="1"/>
  <c r="H3074" i="1" a="1"/>
  <c r="H3074" i="1" s="1"/>
  <c r="I3074" i="1" s="1" a="1"/>
  <c r="I3074" i="1" s="1"/>
  <c r="G3074" i="1"/>
  <c r="F3074" i="1"/>
  <c r="E3074" i="1"/>
  <c r="T3073" i="1"/>
  <c r="S3073" i="1"/>
  <c r="R3073" i="1"/>
  <c r="P3073" i="1"/>
  <c r="K3073" i="1"/>
  <c r="I3073" i="1"/>
  <c r="H3073" i="1" a="1"/>
  <c r="H3073" i="1" s="1"/>
  <c r="I3073" i="1" s="1" a="1"/>
  <c r="G3073" i="1"/>
  <c r="F3073" i="1"/>
  <c r="E3073" i="1"/>
  <c r="T3072" i="1"/>
  <c r="S3072" i="1"/>
  <c r="R3072" i="1"/>
  <c r="P3072" i="1"/>
  <c r="K3072" i="1"/>
  <c r="H3072" i="1" a="1"/>
  <c r="H3072" i="1" s="1"/>
  <c r="I3072" i="1" s="1" a="1"/>
  <c r="I3072" i="1" s="1"/>
  <c r="G3072" i="1"/>
  <c r="F3072" i="1"/>
  <c r="E3072" i="1"/>
  <c r="T3071" i="1"/>
  <c r="S3071" i="1"/>
  <c r="R3071" i="1"/>
  <c r="P3071" i="1"/>
  <c r="K3071" i="1"/>
  <c r="I3071" i="1"/>
  <c r="H3071" i="1" a="1"/>
  <c r="H3071" i="1" s="1"/>
  <c r="I3071" i="1" s="1" a="1"/>
  <c r="G3071" i="1"/>
  <c r="F3071" i="1"/>
  <c r="E3071" i="1"/>
  <c r="T3070" i="1"/>
  <c r="S3070" i="1"/>
  <c r="R3070" i="1"/>
  <c r="P3070" i="1"/>
  <c r="K3070" i="1"/>
  <c r="I3070" i="1"/>
  <c r="H3070" i="1" a="1"/>
  <c r="H3070" i="1" s="1"/>
  <c r="I3070" i="1" s="1" a="1"/>
  <c r="G3070" i="1"/>
  <c r="F3070" i="1"/>
  <c r="E3070" i="1"/>
  <c r="T3069" i="1"/>
  <c r="S3069" i="1"/>
  <c r="R3069" i="1"/>
  <c r="P3069" i="1"/>
  <c r="K3069" i="1"/>
  <c r="I3069" i="1"/>
  <c r="H3069" i="1" a="1"/>
  <c r="H3069" i="1" s="1"/>
  <c r="I3069" i="1" s="1" a="1"/>
  <c r="G3069" i="1"/>
  <c r="F3069" i="1"/>
  <c r="E3069" i="1"/>
  <c r="T3068" i="1"/>
  <c r="S3068" i="1"/>
  <c r="R3068" i="1"/>
  <c r="P3068" i="1"/>
  <c r="K3068" i="1"/>
  <c r="I3068" i="1"/>
  <c r="H3068" i="1" a="1"/>
  <c r="H3068" i="1" s="1"/>
  <c r="I3068" i="1" s="1" a="1"/>
  <c r="G3068" i="1"/>
  <c r="F3068" i="1"/>
  <c r="E3068" i="1"/>
  <c r="T3067" i="1"/>
  <c r="S3067" i="1"/>
  <c r="R3067" i="1"/>
  <c r="P3067" i="1"/>
  <c r="K3067" i="1"/>
  <c r="I3067" i="1"/>
  <c r="H3067" i="1" a="1"/>
  <c r="H3067" i="1" s="1"/>
  <c r="I3067" i="1" s="1" a="1"/>
  <c r="G3067" i="1"/>
  <c r="F3067" i="1"/>
  <c r="E3067" i="1"/>
  <c r="T3066" i="1"/>
  <c r="S3066" i="1"/>
  <c r="R3066" i="1"/>
  <c r="P3066" i="1"/>
  <c r="K3066" i="1"/>
  <c r="H3066" i="1" a="1"/>
  <c r="H3066" i="1" s="1"/>
  <c r="I3066" i="1" s="1" a="1"/>
  <c r="I3066" i="1" s="1"/>
  <c r="G3066" i="1"/>
  <c r="F3066" i="1"/>
  <c r="E3066" i="1"/>
  <c r="T3065" i="1"/>
  <c r="S3065" i="1"/>
  <c r="R3065" i="1"/>
  <c r="P3065" i="1"/>
  <c r="K3065" i="1"/>
  <c r="I3065" i="1"/>
  <c r="H3065" i="1" a="1"/>
  <c r="H3065" i="1" s="1"/>
  <c r="I3065" i="1" s="1" a="1"/>
  <c r="G3065" i="1"/>
  <c r="F3065" i="1"/>
  <c r="E3065" i="1"/>
  <c r="T3064" i="1"/>
  <c r="S3064" i="1"/>
  <c r="R3064" i="1"/>
  <c r="P3064" i="1"/>
  <c r="K3064" i="1"/>
  <c r="I3064" i="1"/>
  <c r="H3064" i="1" a="1"/>
  <c r="H3064" i="1" s="1"/>
  <c r="I3064" i="1" s="1" a="1"/>
  <c r="G3064" i="1"/>
  <c r="F3064" i="1"/>
  <c r="E3064" i="1"/>
  <c r="T3063" i="1"/>
  <c r="S3063" i="1"/>
  <c r="R3063" i="1"/>
  <c r="P3063" i="1"/>
  <c r="K3063" i="1"/>
  <c r="H3063" i="1" a="1"/>
  <c r="H3063" i="1" s="1"/>
  <c r="I3063" i="1" s="1" a="1"/>
  <c r="I3063" i="1" s="1"/>
  <c r="G3063" i="1"/>
  <c r="F3063" i="1"/>
  <c r="E3063" i="1"/>
  <c r="T3062" i="1"/>
  <c r="S3062" i="1"/>
  <c r="R3062" i="1"/>
  <c r="P3062" i="1"/>
  <c r="K3062" i="1"/>
  <c r="H3062" i="1" a="1"/>
  <c r="H3062" i="1" s="1"/>
  <c r="I3062" i="1" s="1" a="1"/>
  <c r="I3062" i="1" s="1"/>
  <c r="G3062" i="1"/>
  <c r="F3062" i="1"/>
  <c r="E3062" i="1"/>
  <c r="T3061" i="1"/>
  <c r="S3061" i="1"/>
  <c r="R3061" i="1"/>
  <c r="P3061" i="1"/>
  <c r="K3061" i="1"/>
  <c r="I3061" i="1"/>
  <c r="H3061" i="1" a="1"/>
  <c r="H3061" i="1" s="1"/>
  <c r="I3061" i="1" s="1" a="1"/>
  <c r="G3061" i="1"/>
  <c r="F3061" i="1"/>
  <c r="E3061" i="1"/>
  <c r="T3060" i="1"/>
  <c r="S3060" i="1"/>
  <c r="R3060" i="1"/>
  <c r="P3060" i="1"/>
  <c r="K3060" i="1"/>
  <c r="H3060" i="1" a="1"/>
  <c r="H3060" i="1" s="1"/>
  <c r="I3060" i="1" s="1" a="1"/>
  <c r="I3060" i="1" s="1"/>
  <c r="G3060" i="1"/>
  <c r="F3060" i="1"/>
  <c r="E3060" i="1"/>
  <c r="T3059" i="1"/>
  <c r="S3059" i="1"/>
  <c r="R3059" i="1"/>
  <c r="P3059" i="1"/>
  <c r="K3059" i="1"/>
  <c r="I3059" i="1"/>
  <c r="H3059" i="1" a="1"/>
  <c r="H3059" i="1" s="1"/>
  <c r="I3059" i="1" s="1" a="1"/>
  <c r="G3059" i="1"/>
  <c r="F3059" i="1"/>
  <c r="E3059" i="1"/>
  <c r="T3058" i="1"/>
  <c r="S3058" i="1"/>
  <c r="R3058" i="1"/>
  <c r="P3058" i="1"/>
  <c r="K3058" i="1"/>
  <c r="I3058" i="1"/>
  <c r="H3058" i="1" a="1"/>
  <c r="H3058" i="1" s="1"/>
  <c r="I3058" i="1" s="1" a="1"/>
  <c r="G3058" i="1"/>
  <c r="F3058" i="1"/>
  <c r="E3058" i="1"/>
  <c r="T3057" i="1"/>
  <c r="S3057" i="1"/>
  <c r="R3057" i="1"/>
  <c r="P3057" i="1"/>
  <c r="K3057" i="1"/>
  <c r="I3057" i="1"/>
  <c r="H3057" i="1" a="1"/>
  <c r="H3057" i="1" s="1"/>
  <c r="I3057" i="1" s="1" a="1"/>
  <c r="G3057" i="1"/>
  <c r="F3057" i="1"/>
  <c r="E3057" i="1"/>
  <c r="T3056" i="1"/>
  <c r="S3056" i="1"/>
  <c r="R3056" i="1"/>
  <c r="P3056" i="1"/>
  <c r="K3056" i="1"/>
  <c r="H3056" i="1" a="1"/>
  <c r="H3056" i="1" s="1"/>
  <c r="I3056" i="1" s="1" a="1"/>
  <c r="I3056" i="1" s="1"/>
  <c r="G3056" i="1"/>
  <c r="F3056" i="1"/>
  <c r="E3056" i="1"/>
  <c r="T3055" i="1"/>
  <c r="S3055" i="1"/>
  <c r="R3055" i="1"/>
  <c r="P3055" i="1"/>
  <c r="K3055" i="1"/>
  <c r="I3055" i="1"/>
  <c r="H3055" i="1" a="1"/>
  <c r="H3055" i="1" s="1"/>
  <c r="I3055" i="1" s="1" a="1"/>
  <c r="G3055" i="1"/>
  <c r="F3055" i="1"/>
  <c r="E3055" i="1"/>
  <c r="T3054" i="1"/>
  <c r="S3054" i="1"/>
  <c r="R3054" i="1"/>
  <c r="P3054" i="1"/>
  <c r="K3054" i="1"/>
  <c r="H3054" i="1" a="1"/>
  <c r="H3054" i="1" s="1"/>
  <c r="I3054" i="1" s="1" a="1"/>
  <c r="I3054" i="1" s="1"/>
  <c r="G3054" i="1"/>
  <c r="F3054" i="1"/>
  <c r="E3054" i="1"/>
  <c r="T3053" i="1"/>
  <c r="S3053" i="1"/>
  <c r="R3053" i="1"/>
  <c r="P3053" i="1"/>
  <c r="K3053" i="1"/>
  <c r="I3053" i="1"/>
  <c r="H3053" i="1" a="1"/>
  <c r="H3053" i="1" s="1"/>
  <c r="I3053" i="1" s="1" a="1"/>
  <c r="G3053" i="1"/>
  <c r="F3053" i="1"/>
  <c r="E3053" i="1"/>
  <c r="T3052" i="1"/>
  <c r="S3052" i="1"/>
  <c r="R3052" i="1"/>
  <c r="P3052" i="1"/>
  <c r="K3052" i="1"/>
  <c r="I3052" i="1"/>
  <c r="H3052" i="1" a="1"/>
  <c r="H3052" i="1" s="1"/>
  <c r="I3052" i="1" s="1" a="1"/>
  <c r="G3052" i="1"/>
  <c r="F3052" i="1"/>
  <c r="E3052" i="1"/>
  <c r="T3051" i="1"/>
  <c r="S3051" i="1"/>
  <c r="R3051" i="1"/>
  <c r="P3051" i="1"/>
  <c r="K3051" i="1"/>
  <c r="H3051" i="1" a="1"/>
  <c r="H3051" i="1" s="1"/>
  <c r="I3051" i="1" s="1" a="1"/>
  <c r="I3051" i="1" s="1"/>
  <c r="G3051" i="1"/>
  <c r="F3051" i="1"/>
  <c r="E3051" i="1"/>
  <c r="T3050" i="1"/>
  <c r="S3050" i="1"/>
  <c r="R3050" i="1"/>
  <c r="P3050" i="1"/>
  <c r="K3050" i="1"/>
  <c r="I3050" i="1"/>
  <c r="H3050" i="1" a="1"/>
  <c r="H3050" i="1" s="1"/>
  <c r="I3050" i="1" s="1" a="1"/>
  <c r="G3050" i="1"/>
  <c r="F3050" i="1"/>
  <c r="E3050" i="1"/>
  <c r="T3049" i="1"/>
  <c r="S3049" i="1"/>
  <c r="R3049" i="1"/>
  <c r="P3049" i="1"/>
  <c r="K3049" i="1"/>
  <c r="I3049" i="1"/>
  <c r="H3049" i="1" a="1"/>
  <c r="H3049" i="1" s="1"/>
  <c r="I3049" i="1" s="1" a="1"/>
  <c r="G3049" i="1"/>
  <c r="F3049" i="1"/>
  <c r="E3049" i="1"/>
  <c r="T3048" i="1"/>
  <c r="S3048" i="1"/>
  <c r="R3048" i="1"/>
  <c r="P3048" i="1"/>
  <c r="K3048" i="1"/>
  <c r="H3048" i="1" a="1"/>
  <c r="H3048" i="1" s="1"/>
  <c r="I3048" i="1" s="1" a="1"/>
  <c r="I3048" i="1" s="1"/>
  <c r="G3048" i="1"/>
  <c r="F3048" i="1"/>
  <c r="E3048" i="1"/>
  <c r="T3047" i="1"/>
  <c r="S3047" i="1"/>
  <c r="R3047" i="1"/>
  <c r="P3047" i="1"/>
  <c r="K3047" i="1"/>
  <c r="I3047" i="1"/>
  <c r="H3047" i="1" a="1"/>
  <c r="H3047" i="1" s="1"/>
  <c r="I3047" i="1" s="1" a="1"/>
  <c r="G3047" i="1"/>
  <c r="F3047" i="1"/>
  <c r="E3047" i="1"/>
  <c r="T3046" i="1"/>
  <c r="S3046" i="1"/>
  <c r="R3046" i="1"/>
  <c r="P3046" i="1"/>
  <c r="K3046" i="1"/>
  <c r="I3046" i="1"/>
  <c r="H3046" i="1" a="1"/>
  <c r="H3046" i="1" s="1"/>
  <c r="I3046" i="1" s="1" a="1"/>
  <c r="G3046" i="1"/>
  <c r="F3046" i="1"/>
  <c r="E3046" i="1"/>
  <c r="T3045" i="1"/>
  <c r="S3045" i="1"/>
  <c r="R3045" i="1"/>
  <c r="P3045" i="1"/>
  <c r="K3045" i="1"/>
  <c r="H3045" i="1" a="1"/>
  <c r="H3045" i="1" s="1"/>
  <c r="I3045" i="1" s="1" a="1"/>
  <c r="I3045" i="1" s="1"/>
  <c r="G3045" i="1"/>
  <c r="F3045" i="1"/>
  <c r="E3045" i="1"/>
  <c r="T3044" i="1"/>
  <c r="S3044" i="1"/>
  <c r="R3044" i="1"/>
  <c r="P3044" i="1"/>
  <c r="K3044" i="1"/>
  <c r="H3044" i="1" a="1"/>
  <c r="H3044" i="1" s="1"/>
  <c r="I3044" i="1" s="1" a="1"/>
  <c r="I3044" i="1" s="1"/>
  <c r="G3044" i="1"/>
  <c r="F3044" i="1"/>
  <c r="E3044" i="1"/>
  <c r="T3043" i="1"/>
  <c r="S3043" i="1"/>
  <c r="R3043" i="1"/>
  <c r="P3043" i="1"/>
  <c r="K3043" i="1"/>
  <c r="I3043" i="1"/>
  <c r="H3043" i="1" a="1"/>
  <c r="H3043" i="1" s="1"/>
  <c r="I3043" i="1" s="1" a="1"/>
  <c r="G3043" i="1"/>
  <c r="F3043" i="1"/>
  <c r="E3043" i="1"/>
  <c r="T3042" i="1"/>
  <c r="S3042" i="1"/>
  <c r="R3042" i="1"/>
  <c r="P3042" i="1"/>
  <c r="K3042" i="1"/>
  <c r="H3042" i="1" a="1"/>
  <c r="H3042" i="1" s="1"/>
  <c r="I3042" i="1" s="1" a="1"/>
  <c r="I3042" i="1" s="1"/>
  <c r="G3042" i="1"/>
  <c r="F3042" i="1"/>
  <c r="E3042" i="1"/>
  <c r="T3041" i="1"/>
  <c r="S3041" i="1"/>
  <c r="R3041" i="1"/>
  <c r="P3041" i="1"/>
  <c r="K3041" i="1"/>
  <c r="H3041" i="1" a="1"/>
  <c r="H3041" i="1" s="1"/>
  <c r="I3041" i="1" s="1" a="1"/>
  <c r="I3041" i="1" s="1"/>
  <c r="G3041" i="1"/>
  <c r="F3041" i="1"/>
  <c r="E3041" i="1"/>
  <c r="T3040" i="1"/>
  <c r="S3040" i="1"/>
  <c r="R3040" i="1"/>
  <c r="P3040" i="1"/>
  <c r="K3040" i="1"/>
  <c r="I3040" i="1"/>
  <c r="H3040" i="1" a="1"/>
  <c r="H3040" i="1" s="1"/>
  <c r="I3040" i="1" s="1" a="1"/>
  <c r="G3040" i="1"/>
  <c r="F3040" i="1"/>
  <c r="E3040" i="1"/>
  <c r="T3039" i="1"/>
  <c r="S3039" i="1"/>
  <c r="R3039" i="1"/>
  <c r="P3039" i="1"/>
  <c r="K3039" i="1"/>
  <c r="H3039" i="1" a="1"/>
  <c r="H3039" i="1" s="1"/>
  <c r="I3039" i="1" s="1" a="1"/>
  <c r="I3039" i="1" s="1"/>
  <c r="G3039" i="1"/>
  <c r="F3039" i="1"/>
  <c r="E3039" i="1"/>
  <c r="T3038" i="1"/>
  <c r="S3038" i="1"/>
  <c r="R3038" i="1"/>
  <c r="P3038" i="1"/>
  <c r="K3038" i="1"/>
  <c r="H3038" i="1" a="1"/>
  <c r="H3038" i="1" s="1"/>
  <c r="I3038" i="1" s="1" a="1"/>
  <c r="I3038" i="1" s="1"/>
  <c r="G3038" i="1"/>
  <c r="F3038" i="1"/>
  <c r="E3038" i="1"/>
  <c r="T3037" i="1"/>
  <c r="S3037" i="1"/>
  <c r="R3037" i="1"/>
  <c r="P3037" i="1"/>
  <c r="K3037" i="1"/>
  <c r="I3037" i="1"/>
  <c r="H3037" i="1" a="1"/>
  <c r="H3037" i="1" s="1"/>
  <c r="I3037" i="1" s="1" a="1"/>
  <c r="G3037" i="1"/>
  <c r="F3037" i="1"/>
  <c r="E3037" i="1"/>
  <c r="T3036" i="1"/>
  <c r="S3036" i="1"/>
  <c r="R3036" i="1"/>
  <c r="P3036" i="1"/>
  <c r="K3036" i="1"/>
  <c r="H3036" i="1" a="1"/>
  <c r="H3036" i="1" s="1"/>
  <c r="I3036" i="1" s="1" a="1"/>
  <c r="I3036" i="1" s="1"/>
  <c r="G3036" i="1"/>
  <c r="F3036" i="1"/>
  <c r="E3036" i="1"/>
  <c r="T3035" i="1"/>
  <c r="S3035" i="1"/>
  <c r="R3035" i="1"/>
  <c r="P3035" i="1"/>
  <c r="K3035" i="1"/>
  <c r="H3035" i="1" a="1"/>
  <c r="H3035" i="1" s="1"/>
  <c r="I3035" i="1" s="1" a="1"/>
  <c r="I3035" i="1" s="1"/>
  <c r="G3035" i="1"/>
  <c r="F3035" i="1"/>
  <c r="E3035" i="1"/>
  <c r="T3034" i="1"/>
  <c r="S3034" i="1"/>
  <c r="R3034" i="1"/>
  <c r="P3034" i="1"/>
  <c r="K3034" i="1"/>
  <c r="I3034" i="1"/>
  <c r="H3034" i="1" a="1"/>
  <c r="H3034" i="1" s="1"/>
  <c r="I3034" i="1" s="1" a="1"/>
  <c r="G3034" i="1"/>
  <c r="F3034" i="1"/>
  <c r="E3034" i="1"/>
  <c r="T3033" i="1"/>
  <c r="S3033" i="1"/>
  <c r="R3033" i="1"/>
  <c r="P3033" i="1"/>
  <c r="K3033" i="1"/>
  <c r="H3033" i="1" a="1"/>
  <c r="H3033" i="1" s="1"/>
  <c r="I3033" i="1" s="1" a="1"/>
  <c r="I3033" i="1" s="1"/>
  <c r="G3033" i="1"/>
  <c r="F3033" i="1"/>
  <c r="E3033" i="1"/>
  <c r="T3032" i="1"/>
  <c r="S3032" i="1"/>
  <c r="R3032" i="1"/>
  <c r="P3032" i="1"/>
  <c r="K3032" i="1"/>
  <c r="H3032" i="1" a="1"/>
  <c r="H3032" i="1" s="1"/>
  <c r="I3032" i="1" s="1" a="1"/>
  <c r="I3032" i="1" s="1"/>
  <c r="G3032" i="1"/>
  <c r="F3032" i="1"/>
  <c r="E3032" i="1"/>
  <c r="T3031" i="1"/>
  <c r="S3031" i="1"/>
  <c r="R3031" i="1"/>
  <c r="P3031" i="1"/>
  <c r="K3031" i="1"/>
  <c r="I3031" i="1"/>
  <c r="H3031" i="1" a="1"/>
  <c r="H3031" i="1" s="1"/>
  <c r="I3031" i="1" s="1" a="1"/>
  <c r="G3031" i="1"/>
  <c r="F3031" i="1"/>
  <c r="E3031" i="1"/>
  <c r="T3030" i="1"/>
  <c r="S3030" i="1"/>
  <c r="R3030" i="1"/>
  <c r="P3030" i="1"/>
  <c r="K3030" i="1"/>
  <c r="H3030" i="1" a="1"/>
  <c r="H3030" i="1" s="1"/>
  <c r="I3030" i="1" s="1" a="1"/>
  <c r="I3030" i="1" s="1"/>
  <c r="G3030" i="1"/>
  <c r="F3030" i="1"/>
  <c r="E3030" i="1"/>
  <c r="T3029" i="1"/>
  <c r="S3029" i="1"/>
  <c r="R3029" i="1"/>
  <c r="P3029" i="1"/>
  <c r="K3029" i="1"/>
  <c r="H3029" i="1" a="1"/>
  <c r="H3029" i="1" s="1"/>
  <c r="I3029" i="1" s="1" a="1"/>
  <c r="I3029" i="1" s="1"/>
  <c r="G3029" i="1"/>
  <c r="F3029" i="1"/>
  <c r="E3029" i="1"/>
  <c r="T3028" i="1"/>
  <c r="S3028" i="1"/>
  <c r="R3028" i="1"/>
  <c r="P3028" i="1"/>
  <c r="K3028" i="1"/>
  <c r="I3028" i="1"/>
  <c r="H3028" i="1" a="1"/>
  <c r="H3028" i="1" s="1"/>
  <c r="I3028" i="1" s="1" a="1"/>
  <c r="G3028" i="1"/>
  <c r="F3028" i="1"/>
  <c r="E3028" i="1"/>
  <c r="T3027" i="1"/>
  <c r="S3027" i="1"/>
  <c r="R3027" i="1"/>
  <c r="P3027" i="1"/>
  <c r="K3027" i="1"/>
  <c r="H3027" i="1" a="1"/>
  <c r="H3027" i="1" s="1"/>
  <c r="I3027" i="1" s="1" a="1"/>
  <c r="I3027" i="1" s="1"/>
  <c r="G3027" i="1"/>
  <c r="F3027" i="1"/>
  <c r="E3027" i="1"/>
  <c r="T3026" i="1"/>
  <c r="S3026" i="1"/>
  <c r="R3026" i="1"/>
  <c r="P3026" i="1"/>
  <c r="K3026" i="1"/>
  <c r="H3026" i="1" a="1"/>
  <c r="H3026" i="1" s="1"/>
  <c r="I3026" i="1" s="1" a="1"/>
  <c r="I3026" i="1" s="1"/>
  <c r="G3026" i="1"/>
  <c r="F3026" i="1"/>
  <c r="E3026" i="1"/>
  <c r="T3025" i="1"/>
  <c r="S3025" i="1"/>
  <c r="R3025" i="1"/>
  <c r="P3025" i="1"/>
  <c r="K3025" i="1"/>
  <c r="I3025" i="1"/>
  <c r="H3025" i="1" a="1"/>
  <c r="H3025" i="1" s="1"/>
  <c r="I3025" i="1" s="1" a="1"/>
  <c r="G3025" i="1"/>
  <c r="F3025" i="1"/>
  <c r="E3025" i="1"/>
  <c r="T3024" i="1"/>
  <c r="S3024" i="1"/>
  <c r="R3024" i="1"/>
  <c r="P3024" i="1"/>
  <c r="K3024" i="1"/>
  <c r="H3024" i="1" a="1"/>
  <c r="H3024" i="1" s="1"/>
  <c r="I3024" i="1" s="1" a="1"/>
  <c r="I3024" i="1" s="1"/>
  <c r="G3024" i="1"/>
  <c r="F3024" i="1"/>
  <c r="E3024" i="1"/>
  <c r="T3023" i="1"/>
  <c r="S3023" i="1"/>
  <c r="R3023" i="1"/>
  <c r="P3023" i="1"/>
  <c r="K3023" i="1"/>
  <c r="H3023" i="1" a="1"/>
  <c r="H3023" i="1" s="1"/>
  <c r="I3023" i="1" s="1" a="1"/>
  <c r="I3023" i="1" s="1"/>
  <c r="G3023" i="1"/>
  <c r="F3023" i="1"/>
  <c r="E3023" i="1"/>
  <c r="T3022" i="1"/>
  <c r="S3022" i="1"/>
  <c r="R3022" i="1"/>
  <c r="P3022" i="1"/>
  <c r="K3022" i="1"/>
  <c r="I3022" i="1"/>
  <c r="H3022" i="1" a="1"/>
  <c r="H3022" i="1" s="1"/>
  <c r="I3022" i="1" s="1" a="1"/>
  <c r="G3022" i="1"/>
  <c r="F3022" i="1"/>
  <c r="E3022" i="1"/>
  <c r="T3021" i="1"/>
  <c r="S3021" i="1"/>
  <c r="R3021" i="1"/>
  <c r="P3021" i="1"/>
  <c r="K3021" i="1"/>
  <c r="H3021" i="1" a="1"/>
  <c r="H3021" i="1" s="1"/>
  <c r="I3021" i="1" s="1" a="1"/>
  <c r="I3021" i="1" s="1"/>
  <c r="G3021" i="1"/>
  <c r="F3021" i="1"/>
  <c r="E3021" i="1"/>
  <c r="T3020" i="1"/>
  <c r="S3020" i="1"/>
  <c r="R3020" i="1"/>
  <c r="P3020" i="1"/>
  <c r="K3020" i="1"/>
  <c r="H3020" i="1" a="1"/>
  <c r="H3020" i="1" s="1"/>
  <c r="I3020" i="1" s="1" a="1"/>
  <c r="I3020" i="1" s="1"/>
  <c r="G3020" i="1"/>
  <c r="F3020" i="1"/>
  <c r="E3020" i="1"/>
  <c r="T3019" i="1"/>
  <c r="S3019" i="1"/>
  <c r="R3019" i="1"/>
  <c r="P3019" i="1"/>
  <c r="K3019" i="1"/>
  <c r="I3019" i="1"/>
  <c r="H3019" i="1" a="1"/>
  <c r="H3019" i="1" s="1"/>
  <c r="I3019" i="1" s="1" a="1"/>
  <c r="G3019" i="1"/>
  <c r="F3019" i="1"/>
  <c r="E3019" i="1"/>
  <c r="T3018" i="1"/>
  <c r="S3018" i="1"/>
  <c r="R3018" i="1"/>
  <c r="P3018" i="1"/>
  <c r="K3018" i="1"/>
  <c r="H3018" i="1" a="1"/>
  <c r="H3018" i="1" s="1"/>
  <c r="I3018" i="1" s="1" a="1"/>
  <c r="I3018" i="1" s="1"/>
  <c r="G3018" i="1"/>
  <c r="F3018" i="1"/>
  <c r="E3018" i="1"/>
  <c r="T3017" i="1"/>
  <c r="S3017" i="1"/>
  <c r="R3017" i="1"/>
  <c r="P3017" i="1"/>
  <c r="K3017" i="1"/>
  <c r="H3017" i="1" a="1"/>
  <c r="H3017" i="1" s="1"/>
  <c r="I3017" i="1" s="1" a="1"/>
  <c r="I3017" i="1" s="1"/>
  <c r="G3017" i="1"/>
  <c r="F3017" i="1"/>
  <c r="E3017" i="1"/>
  <c r="T3016" i="1"/>
  <c r="S3016" i="1"/>
  <c r="R3016" i="1"/>
  <c r="P3016" i="1"/>
  <c r="K3016" i="1"/>
  <c r="I3016" i="1"/>
  <c r="H3016" i="1" a="1"/>
  <c r="H3016" i="1" s="1"/>
  <c r="I3016" i="1" s="1" a="1"/>
  <c r="G3016" i="1"/>
  <c r="F3016" i="1"/>
  <c r="E3016" i="1"/>
  <c r="T3015" i="1"/>
  <c r="S3015" i="1"/>
  <c r="R3015" i="1"/>
  <c r="P3015" i="1"/>
  <c r="K3015" i="1"/>
  <c r="H3015" i="1" a="1"/>
  <c r="H3015" i="1" s="1"/>
  <c r="I3015" i="1" s="1" a="1"/>
  <c r="I3015" i="1" s="1"/>
  <c r="G3015" i="1"/>
  <c r="F3015" i="1"/>
  <c r="E3015" i="1"/>
  <c r="T3014" i="1"/>
  <c r="S3014" i="1"/>
  <c r="R3014" i="1"/>
  <c r="P3014" i="1"/>
  <c r="K3014" i="1"/>
  <c r="H3014" i="1" a="1"/>
  <c r="H3014" i="1" s="1"/>
  <c r="I3014" i="1" s="1" a="1"/>
  <c r="I3014" i="1" s="1"/>
  <c r="G3014" i="1"/>
  <c r="F3014" i="1"/>
  <c r="E3014" i="1"/>
  <c r="T3013" i="1"/>
  <c r="S3013" i="1"/>
  <c r="R3013" i="1"/>
  <c r="P3013" i="1"/>
  <c r="K3013" i="1"/>
  <c r="I3013" i="1"/>
  <c r="H3013" i="1" a="1"/>
  <c r="H3013" i="1" s="1"/>
  <c r="I3013" i="1" s="1" a="1"/>
  <c r="G3013" i="1"/>
  <c r="F3013" i="1"/>
  <c r="E3013" i="1"/>
  <c r="T3012" i="1"/>
  <c r="S3012" i="1"/>
  <c r="R3012" i="1"/>
  <c r="P3012" i="1"/>
  <c r="K3012" i="1"/>
  <c r="H3012" i="1" a="1"/>
  <c r="H3012" i="1" s="1"/>
  <c r="I3012" i="1" s="1" a="1"/>
  <c r="I3012" i="1" s="1"/>
  <c r="G3012" i="1"/>
  <c r="F3012" i="1"/>
  <c r="E3012" i="1"/>
  <c r="T3011" i="1"/>
  <c r="S3011" i="1"/>
  <c r="R3011" i="1"/>
  <c r="P3011" i="1"/>
  <c r="K3011" i="1"/>
  <c r="H3011" i="1" a="1"/>
  <c r="H3011" i="1" s="1"/>
  <c r="I3011" i="1" s="1" a="1"/>
  <c r="I3011" i="1" s="1"/>
  <c r="G3011" i="1"/>
  <c r="F3011" i="1"/>
  <c r="E3011" i="1"/>
  <c r="T3010" i="1"/>
  <c r="S3010" i="1"/>
  <c r="R3010" i="1"/>
  <c r="P3010" i="1"/>
  <c r="K3010" i="1"/>
  <c r="I3010" i="1"/>
  <c r="H3010" i="1" a="1"/>
  <c r="H3010" i="1" s="1"/>
  <c r="I3010" i="1" s="1" a="1"/>
  <c r="G3010" i="1"/>
  <c r="F3010" i="1"/>
  <c r="E3010" i="1"/>
  <c r="T3009" i="1"/>
  <c r="S3009" i="1"/>
  <c r="R3009" i="1"/>
  <c r="P3009" i="1"/>
  <c r="K3009" i="1"/>
  <c r="H3009" i="1" a="1"/>
  <c r="H3009" i="1" s="1"/>
  <c r="I3009" i="1" s="1" a="1"/>
  <c r="I3009" i="1" s="1"/>
  <c r="G3009" i="1"/>
  <c r="F3009" i="1"/>
  <c r="E3009" i="1"/>
  <c r="T3008" i="1"/>
  <c r="S3008" i="1"/>
  <c r="R3008" i="1"/>
  <c r="P3008" i="1"/>
  <c r="K3008" i="1"/>
  <c r="H3008" i="1" a="1"/>
  <c r="H3008" i="1" s="1"/>
  <c r="I3008" i="1" s="1" a="1"/>
  <c r="I3008" i="1" s="1"/>
  <c r="G3008" i="1"/>
  <c r="F3008" i="1"/>
  <c r="E3008" i="1"/>
  <c r="T3007" i="1"/>
  <c r="S3007" i="1"/>
  <c r="R3007" i="1"/>
  <c r="P3007" i="1"/>
  <c r="K3007" i="1"/>
  <c r="I3007" i="1"/>
  <c r="H3007" i="1" a="1"/>
  <c r="H3007" i="1" s="1"/>
  <c r="I3007" i="1" s="1" a="1"/>
  <c r="G3007" i="1"/>
  <c r="F3007" i="1"/>
  <c r="E3007" i="1"/>
  <c r="T3006" i="1"/>
  <c r="S3006" i="1"/>
  <c r="R3006" i="1"/>
  <c r="P3006" i="1"/>
  <c r="K3006" i="1"/>
  <c r="H3006" i="1" a="1"/>
  <c r="H3006" i="1" s="1"/>
  <c r="I3006" i="1" s="1" a="1"/>
  <c r="I3006" i="1" s="1"/>
  <c r="G3006" i="1"/>
  <c r="F3006" i="1"/>
  <c r="E3006" i="1"/>
  <c r="T3005" i="1"/>
  <c r="S3005" i="1"/>
  <c r="R3005" i="1"/>
  <c r="P3005" i="1"/>
  <c r="K3005" i="1"/>
  <c r="H3005" i="1" a="1"/>
  <c r="H3005" i="1" s="1"/>
  <c r="I3005" i="1" s="1" a="1"/>
  <c r="I3005" i="1" s="1"/>
  <c r="G3005" i="1"/>
  <c r="F3005" i="1"/>
  <c r="E3005" i="1"/>
  <c r="T3004" i="1"/>
  <c r="S3004" i="1"/>
  <c r="R3004" i="1"/>
  <c r="P3004" i="1"/>
  <c r="K3004" i="1"/>
  <c r="I3004" i="1"/>
  <c r="H3004" i="1" a="1"/>
  <c r="H3004" i="1" s="1"/>
  <c r="I3004" i="1" s="1" a="1"/>
  <c r="G3004" i="1"/>
  <c r="F3004" i="1"/>
  <c r="E3004" i="1"/>
  <c r="T3003" i="1"/>
  <c r="S3003" i="1"/>
  <c r="R3003" i="1"/>
  <c r="P3003" i="1"/>
  <c r="K3003" i="1"/>
  <c r="H3003" i="1" a="1"/>
  <c r="H3003" i="1" s="1"/>
  <c r="I3003" i="1" s="1" a="1"/>
  <c r="I3003" i="1" s="1"/>
  <c r="G3003" i="1"/>
  <c r="F3003" i="1"/>
  <c r="E3003" i="1"/>
  <c r="T3002" i="1"/>
  <c r="S3002" i="1"/>
  <c r="R3002" i="1"/>
  <c r="P3002" i="1"/>
  <c r="K3002" i="1"/>
  <c r="H3002" i="1" a="1"/>
  <c r="H3002" i="1" s="1"/>
  <c r="I3002" i="1" s="1" a="1"/>
  <c r="I3002" i="1" s="1"/>
  <c r="G3002" i="1"/>
  <c r="F3002" i="1"/>
  <c r="E3002" i="1"/>
  <c r="T3001" i="1"/>
  <c r="S3001" i="1"/>
  <c r="R3001" i="1"/>
  <c r="P3001" i="1"/>
  <c r="K3001" i="1"/>
  <c r="H3001" i="1" a="1"/>
  <c r="H3001" i="1" s="1"/>
  <c r="I3001" i="1" s="1" a="1"/>
  <c r="I3001" i="1" s="1"/>
  <c r="G3001" i="1"/>
  <c r="F3001" i="1"/>
  <c r="E3001" i="1"/>
  <c r="T3000" i="1"/>
  <c r="S3000" i="1"/>
  <c r="R3000" i="1"/>
  <c r="P3000" i="1"/>
  <c r="K3000" i="1"/>
  <c r="H3000" i="1" a="1"/>
  <c r="H3000" i="1" s="1"/>
  <c r="I3000" i="1" s="1" a="1"/>
  <c r="I3000" i="1" s="1"/>
  <c r="G3000" i="1"/>
  <c r="F3000" i="1"/>
  <c r="E3000" i="1"/>
  <c r="T2999" i="1"/>
  <c r="S2999" i="1"/>
  <c r="R2999" i="1"/>
  <c r="P2999" i="1"/>
  <c r="K2999" i="1"/>
  <c r="H2999" i="1" a="1"/>
  <c r="H2999" i="1" s="1"/>
  <c r="I2999" i="1" s="1" a="1"/>
  <c r="I2999" i="1" s="1"/>
  <c r="G2999" i="1"/>
  <c r="F2999" i="1"/>
  <c r="E2999" i="1"/>
  <c r="T2998" i="1"/>
  <c r="S2998" i="1"/>
  <c r="R2998" i="1"/>
  <c r="P2998" i="1"/>
  <c r="K2998" i="1"/>
  <c r="I2998" i="1"/>
  <c r="H2998" i="1" a="1"/>
  <c r="H2998" i="1" s="1"/>
  <c r="I2998" i="1" s="1" a="1"/>
  <c r="G2998" i="1"/>
  <c r="F2998" i="1"/>
  <c r="E2998" i="1"/>
  <c r="T2997" i="1"/>
  <c r="S2997" i="1"/>
  <c r="R2997" i="1"/>
  <c r="P2997" i="1"/>
  <c r="K2997" i="1"/>
  <c r="H2997" i="1" a="1"/>
  <c r="H2997" i="1" s="1"/>
  <c r="I2997" i="1" s="1" a="1"/>
  <c r="I2997" i="1" s="1"/>
  <c r="G2997" i="1"/>
  <c r="F2997" i="1"/>
  <c r="E2997" i="1"/>
  <c r="T2996" i="1"/>
  <c r="S2996" i="1"/>
  <c r="R2996" i="1"/>
  <c r="P2996" i="1"/>
  <c r="K2996" i="1"/>
  <c r="H2996" i="1" a="1"/>
  <c r="H2996" i="1" s="1"/>
  <c r="I2996" i="1" s="1" a="1"/>
  <c r="I2996" i="1" s="1"/>
  <c r="G2996" i="1"/>
  <c r="F2996" i="1"/>
  <c r="E2996" i="1"/>
  <c r="T2995" i="1"/>
  <c r="S2995" i="1"/>
  <c r="R2995" i="1"/>
  <c r="P2995" i="1"/>
  <c r="K2995" i="1"/>
  <c r="I2995" i="1"/>
  <c r="H2995" i="1" a="1"/>
  <c r="H2995" i="1" s="1"/>
  <c r="I2995" i="1" s="1" a="1"/>
  <c r="G2995" i="1"/>
  <c r="F2995" i="1"/>
  <c r="E2995" i="1"/>
  <c r="T2994" i="1"/>
  <c r="S2994" i="1"/>
  <c r="R2994" i="1"/>
  <c r="P2994" i="1"/>
  <c r="K2994" i="1"/>
  <c r="H2994" i="1" a="1"/>
  <c r="H2994" i="1" s="1"/>
  <c r="I2994" i="1" s="1" a="1"/>
  <c r="I2994" i="1" s="1"/>
  <c r="G2994" i="1"/>
  <c r="F2994" i="1"/>
  <c r="E2994" i="1"/>
  <c r="T2993" i="1"/>
  <c r="S2993" i="1"/>
  <c r="R2993" i="1"/>
  <c r="P2993" i="1"/>
  <c r="K2993" i="1"/>
  <c r="H2993" i="1" a="1"/>
  <c r="H2993" i="1" s="1"/>
  <c r="I2993" i="1" s="1" a="1"/>
  <c r="I2993" i="1" s="1"/>
  <c r="G2993" i="1"/>
  <c r="F2993" i="1"/>
  <c r="E2993" i="1"/>
  <c r="T2992" i="1"/>
  <c r="S2992" i="1"/>
  <c r="R2992" i="1"/>
  <c r="P2992" i="1"/>
  <c r="K2992" i="1"/>
  <c r="I2992" i="1"/>
  <c r="H2992" i="1" a="1"/>
  <c r="H2992" i="1" s="1"/>
  <c r="I2992" i="1" s="1" a="1"/>
  <c r="G2992" i="1"/>
  <c r="F2992" i="1"/>
  <c r="E2992" i="1"/>
  <c r="T2991" i="1"/>
  <c r="S2991" i="1"/>
  <c r="R2991" i="1"/>
  <c r="P2991" i="1"/>
  <c r="K2991" i="1"/>
  <c r="H2991" i="1" a="1"/>
  <c r="H2991" i="1" s="1"/>
  <c r="I2991" i="1" s="1" a="1"/>
  <c r="I2991" i="1" s="1"/>
  <c r="G2991" i="1"/>
  <c r="F2991" i="1"/>
  <c r="E2991" i="1"/>
  <c r="T2990" i="1"/>
  <c r="S2990" i="1"/>
  <c r="R2990" i="1"/>
  <c r="P2990" i="1"/>
  <c r="K2990" i="1"/>
  <c r="H2990" i="1" a="1"/>
  <c r="H2990" i="1" s="1"/>
  <c r="I2990" i="1" s="1" a="1"/>
  <c r="I2990" i="1" s="1"/>
  <c r="G2990" i="1"/>
  <c r="F2990" i="1"/>
  <c r="E2990" i="1"/>
  <c r="T2989" i="1"/>
  <c r="S2989" i="1"/>
  <c r="R2989" i="1"/>
  <c r="P2989" i="1"/>
  <c r="K2989" i="1"/>
  <c r="H2989" i="1" a="1"/>
  <c r="H2989" i="1" s="1"/>
  <c r="I2989" i="1" s="1" a="1"/>
  <c r="I2989" i="1" s="1"/>
  <c r="G2989" i="1"/>
  <c r="F2989" i="1"/>
  <c r="E2989" i="1"/>
  <c r="T2988" i="1"/>
  <c r="S2988" i="1"/>
  <c r="R2988" i="1"/>
  <c r="P2988" i="1"/>
  <c r="K2988" i="1"/>
  <c r="H2988" i="1" a="1"/>
  <c r="H2988" i="1" s="1"/>
  <c r="I2988" i="1" s="1" a="1"/>
  <c r="I2988" i="1" s="1"/>
  <c r="G2988" i="1"/>
  <c r="F2988" i="1"/>
  <c r="E2988" i="1"/>
  <c r="T2987" i="1"/>
  <c r="S2987" i="1"/>
  <c r="R2987" i="1"/>
  <c r="P2987" i="1"/>
  <c r="K2987" i="1"/>
  <c r="H2987" i="1" a="1"/>
  <c r="H2987" i="1" s="1"/>
  <c r="I2987" i="1" s="1" a="1"/>
  <c r="I2987" i="1" s="1"/>
  <c r="G2987" i="1"/>
  <c r="F2987" i="1"/>
  <c r="E2987" i="1"/>
  <c r="T2986" i="1"/>
  <c r="S2986" i="1"/>
  <c r="R2986" i="1"/>
  <c r="P2986" i="1"/>
  <c r="K2986" i="1"/>
  <c r="I2986" i="1"/>
  <c r="H2986" i="1" a="1"/>
  <c r="H2986" i="1" s="1"/>
  <c r="I2986" i="1" s="1" a="1"/>
  <c r="G2986" i="1"/>
  <c r="F2986" i="1"/>
  <c r="E2986" i="1"/>
  <c r="T2985" i="1"/>
  <c r="S2985" i="1"/>
  <c r="R2985" i="1"/>
  <c r="P2985" i="1"/>
  <c r="K2985" i="1"/>
  <c r="H2985" i="1" a="1"/>
  <c r="H2985" i="1" s="1"/>
  <c r="I2985" i="1" s="1" a="1"/>
  <c r="I2985" i="1" s="1"/>
  <c r="G2985" i="1"/>
  <c r="F2985" i="1"/>
  <c r="E2985" i="1"/>
  <c r="T2984" i="1"/>
  <c r="S2984" i="1"/>
  <c r="R2984" i="1"/>
  <c r="P2984" i="1"/>
  <c r="K2984" i="1"/>
  <c r="H2984" i="1" a="1"/>
  <c r="H2984" i="1" s="1"/>
  <c r="I2984" i="1" s="1" a="1"/>
  <c r="I2984" i="1" s="1"/>
  <c r="G2984" i="1"/>
  <c r="F2984" i="1"/>
  <c r="E2984" i="1"/>
  <c r="T2983" i="1"/>
  <c r="S2983" i="1"/>
  <c r="R2983" i="1"/>
  <c r="P2983" i="1"/>
  <c r="K2983" i="1"/>
  <c r="H2983" i="1" a="1"/>
  <c r="H2983" i="1" s="1"/>
  <c r="I2983" i="1" s="1" a="1"/>
  <c r="I2983" i="1" s="1"/>
  <c r="G2983" i="1"/>
  <c r="F2983" i="1"/>
  <c r="E2983" i="1"/>
  <c r="T2982" i="1"/>
  <c r="S2982" i="1"/>
  <c r="R2982" i="1"/>
  <c r="P2982" i="1"/>
  <c r="K2982" i="1"/>
  <c r="H2982" i="1" a="1"/>
  <c r="H2982" i="1" s="1"/>
  <c r="I2982" i="1" s="1" a="1"/>
  <c r="I2982" i="1" s="1"/>
  <c r="G2982" i="1"/>
  <c r="F2982" i="1"/>
  <c r="E2982" i="1"/>
  <c r="T2981" i="1"/>
  <c r="S2981" i="1"/>
  <c r="R2981" i="1"/>
  <c r="P2981" i="1"/>
  <c r="K2981" i="1"/>
  <c r="H2981" i="1" a="1"/>
  <c r="H2981" i="1" s="1"/>
  <c r="I2981" i="1" s="1" a="1"/>
  <c r="I2981" i="1" s="1"/>
  <c r="G2981" i="1"/>
  <c r="F2981" i="1"/>
  <c r="E2981" i="1"/>
  <c r="T2980" i="1"/>
  <c r="S2980" i="1"/>
  <c r="R2980" i="1"/>
  <c r="P2980" i="1"/>
  <c r="K2980" i="1"/>
  <c r="I2980" i="1"/>
  <c r="H2980" i="1" a="1"/>
  <c r="H2980" i="1" s="1"/>
  <c r="I2980" i="1" s="1" a="1"/>
  <c r="G2980" i="1"/>
  <c r="F2980" i="1"/>
  <c r="E2980" i="1"/>
  <c r="T2979" i="1"/>
  <c r="S2979" i="1"/>
  <c r="R2979" i="1"/>
  <c r="P2979" i="1"/>
  <c r="K2979" i="1"/>
  <c r="H2979" i="1" a="1"/>
  <c r="H2979" i="1" s="1"/>
  <c r="I2979" i="1" s="1" a="1"/>
  <c r="I2979" i="1" s="1"/>
  <c r="G2979" i="1"/>
  <c r="F2979" i="1"/>
  <c r="E2979" i="1"/>
  <c r="T2978" i="1"/>
  <c r="S2978" i="1"/>
  <c r="R2978" i="1"/>
  <c r="P2978" i="1"/>
  <c r="K2978" i="1"/>
  <c r="H2978" i="1" a="1"/>
  <c r="H2978" i="1" s="1"/>
  <c r="I2978" i="1" s="1" a="1"/>
  <c r="I2978" i="1" s="1"/>
  <c r="G2978" i="1"/>
  <c r="F2978" i="1"/>
  <c r="E2978" i="1"/>
  <c r="T2977" i="1"/>
  <c r="S2977" i="1"/>
  <c r="R2977" i="1"/>
  <c r="P2977" i="1"/>
  <c r="K2977" i="1"/>
  <c r="I2977" i="1"/>
  <c r="H2977" i="1" a="1"/>
  <c r="H2977" i="1" s="1"/>
  <c r="I2977" i="1" s="1" a="1"/>
  <c r="G2977" i="1"/>
  <c r="F2977" i="1"/>
  <c r="E2977" i="1"/>
  <c r="T2976" i="1"/>
  <c r="S2976" i="1"/>
  <c r="R2976" i="1"/>
  <c r="P2976" i="1"/>
  <c r="K2976" i="1"/>
  <c r="H2976" i="1" a="1"/>
  <c r="H2976" i="1" s="1"/>
  <c r="I2976" i="1" s="1" a="1"/>
  <c r="I2976" i="1" s="1"/>
  <c r="G2976" i="1"/>
  <c r="F2976" i="1"/>
  <c r="E2976" i="1"/>
  <c r="T2975" i="1"/>
  <c r="S2975" i="1"/>
  <c r="R2975" i="1"/>
  <c r="P2975" i="1"/>
  <c r="K2975" i="1"/>
  <c r="H2975" i="1" a="1"/>
  <c r="H2975" i="1" s="1"/>
  <c r="I2975" i="1" s="1" a="1"/>
  <c r="I2975" i="1" s="1"/>
  <c r="G2975" i="1"/>
  <c r="F2975" i="1"/>
  <c r="E2975" i="1"/>
  <c r="T2974" i="1"/>
  <c r="S2974" i="1"/>
  <c r="R2974" i="1"/>
  <c r="P2974" i="1"/>
  <c r="K2974" i="1"/>
  <c r="I2974" i="1"/>
  <c r="H2974" i="1" a="1"/>
  <c r="H2974" i="1" s="1"/>
  <c r="I2974" i="1" s="1" a="1"/>
  <c r="G2974" i="1"/>
  <c r="F2974" i="1"/>
  <c r="E2974" i="1"/>
  <c r="T2973" i="1"/>
  <c r="S2973" i="1"/>
  <c r="R2973" i="1"/>
  <c r="P2973" i="1"/>
  <c r="K2973" i="1"/>
  <c r="H2973" i="1" a="1"/>
  <c r="H2973" i="1" s="1"/>
  <c r="I2973" i="1" s="1" a="1"/>
  <c r="I2973" i="1" s="1"/>
  <c r="G2973" i="1"/>
  <c r="F2973" i="1"/>
  <c r="E2973" i="1"/>
  <c r="T2972" i="1"/>
  <c r="S2972" i="1"/>
  <c r="R2972" i="1"/>
  <c r="P2972" i="1"/>
  <c r="K2972" i="1"/>
  <c r="I2972" i="1"/>
  <c r="H2972" i="1" a="1"/>
  <c r="H2972" i="1" s="1"/>
  <c r="I2972" i="1" s="1" a="1"/>
  <c r="G2972" i="1"/>
  <c r="F2972" i="1"/>
  <c r="E2972" i="1"/>
  <c r="T2971" i="1"/>
  <c r="S2971" i="1"/>
  <c r="R2971" i="1"/>
  <c r="P2971" i="1"/>
  <c r="K2971" i="1"/>
  <c r="H2971" i="1" a="1"/>
  <c r="H2971" i="1" s="1"/>
  <c r="I2971" i="1" s="1" a="1"/>
  <c r="I2971" i="1" s="1"/>
  <c r="G2971" i="1"/>
  <c r="F2971" i="1"/>
  <c r="E2971" i="1"/>
  <c r="T2970" i="1"/>
  <c r="S2970" i="1"/>
  <c r="R2970" i="1"/>
  <c r="P2970" i="1"/>
  <c r="K2970" i="1"/>
  <c r="H2970" i="1" a="1"/>
  <c r="H2970" i="1" s="1"/>
  <c r="I2970" i="1" s="1" a="1"/>
  <c r="I2970" i="1" s="1"/>
  <c r="G2970" i="1"/>
  <c r="F2970" i="1"/>
  <c r="E2970" i="1"/>
  <c r="T2969" i="1"/>
  <c r="S2969" i="1"/>
  <c r="R2969" i="1"/>
  <c r="P2969" i="1"/>
  <c r="K2969" i="1"/>
  <c r="H2969" i="1" a="1"/>
  <c r="H2969" i="1" s="1"/>
  <c r="I2969" i="1" s="1" a="1"/>
  <c r="I2969" i="1" s="1"/>
  <c r="G2969" i="1"/>
  <c r="F2969" i="1"/>
  <c r="E2969" i="1"/>
  <c r="T2968" i="1"/>
  <c r="S2968" i="1"/>
  <c r="R2968" i="1"/>
  <c r="P2968" i="1"/>
  <c r="K2968" i="1"/>
  <c r="I2968" i="1"/>
  <c r="H2968" i="1" a="1"/>
  <c r="H2968" i="1" s="1"/>
  <c r="I2968" i="1" s="1" a="1"/>
  <c r="G2968" i="1"/>
  <c r="F2968" i="1"/>
  <c r="E2968" i="1"/>
  <c r="T2967" i="1"/>
  <c r="S2967" i="1"/>
  <c r="R2967" i="1"/>
  <c r="P2967" i="1"/>
  <c r="K2967" i="1"/>
  <c r="H2967" i="1" a="1"/>
  <c r="H2967" i="1" s="1"/>
  <c r="I2967" i="1" s="1" a="1"/>
  <c r="I2967" i="1" s="1"/>
  <c r="G2967" i="1"/>
  <c r="F2967" i="1"/>
  <c r="E2967" i="1"/>
  <c r="T2966" i="1"/>
  <c r="S2966" i="1"/>
  <c r="R2966" i="1"/>
  <c r="P2966" i="1"/>
  <c r="K2966" i="1"/>
  <c r="H2966" i="1" a="1"/>
  <c r="H2966" i="1" s="1"/>
  <c r="I2966" i="1" s="1" a="1"/>
  <c r="I2966" i="1" s="1"/>
  <c r="G2966" i="1"/>
  <c r="F2966" i="1"/>
  <c r="E2966" i="1"/>
  <c r="T2965" i="1"/>
  <c r="S2965" i="1"/>
  <c r="R2965" i="1"/>
  <c r="P2965" i="1"/>
  <c r="K2965" i="1"/>
  <c r="H2965" i="1" a="1"/>
  <c r="H2965" i="1" s="1"/>
  <c r="I2965" i="1" s="1" a="1"/>
  <c r="I2965" i="1" s="1"/>
  <c r="G2965" i="1"/>
  <c r="F2965" i="1"/>
  <c r="E2965" i="1"/>
  <c r="T2964" i="1"/>
  <c r="S2964" i="1"/>
  <c r="R2964" i="1"/>
  <c r="P2964" i="1"/>
  <c r="K2964" i="1"/>
  <c r="H2964" i="1" a="1"/>
  <c r="H2964" i="1" s="1"/>
  <c r="I2964" i="1" s="1" a="1"/>
  <c r="I2964" i="1" s="1"/>
  <c r="G2964" i="1"/>
  <c r="F2964" i="1"/>
  <c r="E2964" i="1"/>
  <c r="T2963" i="1"/>
  <c r="S2963" i="1"/>
  <c r="R2963" i="1"/>
  <c r="P2963" i="1"/>
  <c r="K2963" i="1"/>
  <c r="H2963" i="1" a="1"/>
  <c r="H2963" i="1" s="1"/>
  <c r="I2963" i="1" s="1" a="1"/>
  <c r="I2963" i="1" s="1"/>
  <c r="G2963" i="1"/>
  <c r="F2963" i="1"/>
  <c r="E2963" i="1"/>
  <c r="T2962" i="1"/>
  <c r="S2962" i="1"/>
  <c r="R2962" i="1"/>
  <c r="P2962" i="1"/>
  <c r="K2962" i="1"/>
  <c r="I2962" i="1"/>
  <c r="H2962" i="1" a="1"/>
  <c r="H2962" i="1" s="1"/>
  <c r="I2962" i="1" s="1" a="1"/>
  <c r="G2962" i="1"/>
  <c r="F2962" i="1"/>
  <c r="E2962" i="1"/>
  <c r="T2961" i="1"/>
  <c r="S2961" i="1"/>
  <c r="R2961" i="1"/>
  <c r="P2961" i="1"/>
  <c r="K2961" i="1"/>
  <c r="H2961" i="1" a="1"/>
  <c r="H2961" i="1" s="1"/>
  <c r="I2961" i="1" s="1" a="1"/>
  <c r="I2961" i="1" s="1"/>
  <c r="G2961" i="1"/>
  <c r="F2961" i="1"/>
  <c r="E2961" i="1"/>
  <c r="T2960" i="1"/>
  <c r="S2960" i="1"/>
  <c r="R2960" i="1"/>
  <c r="P2960" i="1"/>
  <c r="K2960" i="1"/>
  <c r="H2960" i="1" a="1"/>
  <c r="H2960" i="1" s="1"/>
  <c r="I2960" i="1" s="1" a="1"/>
  <c r="I2960" i="1" s="1"/>
  <c r="G2960" i="1"/>
  <c r="F2960" i="1"/>
  <c r="E2960" i="1"/>
  <c r="T2959" i="1"/>
  <c r="S2959" i="1"/>
  <c r="R2959" i="1"/>
  <c r="P2959" i="1"/>
  <c r="K2959" i="1"/>
  <c r="I2959" i="1"/>
  <c r="H2959" i="1" a="1"/>
  <c r="H2959" i="1" s="1"/>
  <c r="I2959" i="1" s="1" a="1"/>
  <c r="G2959" i="1"/>
  <c r="F2959" i="1"/>
  <c r="E2959" i="1"/>
  <c r="T2958" i="1"/>
  <c r="S2958" i="1"/>
  <c r="R2958" i="1"/>
  <c r="P2958" i="1"/>
  <c r="K2958" i="1"/>
  <c r="H2958" i="1" a="1"/>
  <c r="H2958" i="1" s="1"/>
  <c r="I2958" i="1" s="1" a="1"/>
  <c r="I2958" i="1" s="1"/>
  <c r="G2958" i="1"/>
  <c r="F2958" i="1"/>
  <c r="E2958" i="1"/>
  <c r="T2957" i="1"/>
  <c r="S2957" i="1"/>
  <c r="R2957" i="1"/>
  <c r="P2957" i="1"/>
  <c r="K2957" i="1"/>
  <c r="H2957" i="1" a="1"/>
  <c r="H2957" i="1" s="1"/>
  <c r="I2957" i="1" s="1" a="1"/>
  <c r="I2957" i="1" s="1"/>
  <c r="G2957" i="1"/>
  <c r="F2957" i="1"/>
  <c r="E2957" i="1"/>
  <c r="T2956" i="1"/>
  <c r="S2956" i="1"/>
  <c r="R2956" i="1"/>
  <c r="P2956" i="1"/>
  <c r="K2956" i="1"/>
  <c r="I2956" i="1"/>
  <c r="H2956" i="1" a="1"/>
  <c r="H2956" i="1" s="1"/>
  <c r="I2956" i="1" s="1" a="1"/>
  <c r="G2956" i="1"/>
  <c r="F2956" i="1"/>
  <c r="E2956" i="1"/>
  <c r="T2955" i="1"/>
  <c r="S2955" i="1"/>
  <c r="R2955" i="1"/>
  <c r="P2955" i="1"/>
  <c r="K2955" i="1"/>
  <c r="H2955" i="1" a="1"/>
  <c r="H2955" i="1" s="1"/>
  <c r="I2955" i="1" s="1" a="1"/>
  <c r="I2955" i="1" s="1"/>
  <c r="G2955" i="1"/>
  <c r="F2955" i="1"/>
  <c r="E2955" i="1"/>
  <c r="T2954" i="1"/>
  <c r="S2954" i="1"/>
  <c r="R2954" i="1"/>
  <c r="P2954" i="1"/>
  <c r="K2954" i="1"/>
  <c r="I2954" i="1"/>
  <c r="H2954" i="1" a="1"/>
  <c r="H2954" i="1" s="1"/>
  <c r="I2954" i="1" s="1" a="1"/>
  <c r="G2954" i="1"/>
  <c r="F2954" i="1"/>
  <c r="E2954" i="1"/>
  <c r="T2953" i="1"/>
  <c r="S2953" i="1"/>
  <c r="R2953" i="1"/>
  <c r="P2953" i="1"/>
  <c r="K2953" i="1"/>
  <c r="H2953" i="1" a="1"/>
  <c r="H2953" i="1" s="1"/>
  <c r="I2953" i="1" s="1" a="1"/>
  <c r="I2953" i="1" s="1"/>
  <c r="G2953" i="1"/>
  <c r="F2953" i="1"/>
  <c r="E2953" i="1"/>
  <c r="T2952" i="1"/>
  <c r="S2952" i="1"/>
  <c r="R2952" i="1"/>
  <c r="P2952" i="1"/>
  <c r="K2952" i="1"/>
  <c r="H2952" i="1" a="1"/>
  <c r="H2952" i="1" s="1"/>
  <c r="I2952" i="1" s="1" a="1"/>
  <c r="I2952" i="1" s="1"/>
  <c r="G2952" i="1"/>
  <c r="F2952" i="1"/>
  <c r="E2952" i="1"/>
  <c r="T2951" i="1"/>
  <c r="S2951" i="1"/>
  <c r="R2951" i="1"/>
  <c r="P2951" i="1"/>
  <c r="K2951" i="1"/>
  <c r="H2951" i="1" a="1"/>
  <c r="H2951" i="1" s="1"/>
  <c r="I2951" i="1" s="1" a="1"/>
  <c r="I2951" i="1" s="1"/>
  <c r="G2951" i="1"/>
  <c r="F2951" i="1"/>
  <c r="E2951" i="1"/>
  <c r="T2950" i="1"/>
  <c r="S2950" i="1"/>
  <c r="R2950" i="1"/>
  <c r="P2950" i="1"/>
  <c r="K2950" i="1"/>
  <c r="I2950" i="1"/>
  <c r="H2950" i="1" a="1"/>
  <c r="H2950" i="1" s="1"/>
  <c r="I2950" i="1" s="1" a="1"/>
  <c r="G2950" i="1"/>
  <c r="F2950" i="1"/>
  <c r="E2950" i="1"/>
  <c r="T2949" i="1"/>
  <c r="S2949" i="1"/>
  <c r="R2949" i="1"/>
  <c r="P2949" i="1"/>
  <c r="K2949" i="1"/>
  <c r="I2949" i="1"/>
  <c r="H2949" i="1" a="1"/>
  <c r="H2949" i="1" s="1"/>
  <c r="I2949" i="1" s="1" a="1"/>
  <c r="G2949" i="1"/>
  <c r="F2949" i="1"/>
  <c r="E2949" i="1"/>
  <c r="T2948" i="1"/>
  <c r="S2948" i="1"/>
  <c r="R2948" i="1"/>
  <c r="P2948" i="1"/>
  <c r="K2948" i="1"/>
  <c r="H2948" i="1" a="1"/>
  <c r="H2948" i="1" s="1"/>
  <c r="I2948" i="1" s="1" a="1"/>
  <c r="I2948" i="1" s="1"/>
  <c r="G2948" i="1"/>
  <c r="F2948" i="1"/>
  <c r="E2948" i="1"/>
  <c r="T2947" i="1"/>
  <c r="S2947" i="1"/>
  <c r="R2947" i="1"/>
  <c r="P2947" i="1"/>
  <c r="K2947" i="1"/>
  <c r="H2947" i="1" a="1"/>
  <c r="H2947" i="1" s="1"/>
  <c r="I2947" i="1" s="1" a="1"/>
  <c r="I2947" i="1" s="1"/>
  <c r="G2947" i="1"/>
  <c r="F2947" i="1"/>
  <c r="E2947" i="1"/>
  <c r="T2946" i="1"/>
  <c r="S2946" i="1"/>
  <c r="R2946" i="1"/>
  <c r="P2946" i="1"/>
  <c r="K2946" i="1"/>
  <c r="H2946" i="1" a="1"/>
  <c r="H2946" i="1" s="1"/>
  <c r="I2946" i="1" s="1" a="1"/>
  <c r="I2946" i="1" s="1"/>
  <c r="G2946" i="1"/>
  <c r="F2946" i="1"/>
  <c r="E2946" i="1"/>
  <c r="T2945" i="1"/>
  <c r="S2945" i="1"/>
  <c r="R2945" i="1"/>
  <c r="P2945" i="1"/>
  <c r="K2945" i="1"/>
  <c r="H2945" i="1" a="1"/>
  <c r="H2945" i="1" s="1"/>
  <c r="I2945" i="1" s="1" a="1"/>
  <c r="I2945" i="1" s="1"/>
  <c r="G2945" i="1"/>
  <c r="F2945" i="1"/>
  <c r="E2945" i="1"/>
  <c r="T2944" i="1"/>
  <c r="S2944" i="1"/>
  <c r="R2944" i="1"/>
  <c r="P2944" i="1"/>
  <c r="K2944" i="1"/>
  <c r="I2944" i="1"/>
  <c r="H2944" i="1" a="1"/>
  <c r="H2944" i="1" s="1"/>
  <c r="I2944" i="1" s="1" a="1"/>
  <c r="G2944" i="1"/>
  <c r="F2944" i="1"/>
  <c r="E2944" i="1"/>
  <c r="T2943" i="1"/>
  <c r="S2943" i="1"/>
  <c r="R2943" i="1"/>
  <c r="P2943" i="1"/>
  <c r="K2943" i="1"/>
  <c r="H2943" i="1" a="1"/>
  <c r="H2943" i="1" s="1"/>
  <c r="I2943" i="1" s="1" a="1"/>
  <c r="I2943" i="1" s="1"/>
  <c r="G2943" i="1"/>
  <c r="F2943" i="1"/>
  <c r="E2943" i="1"/>
  <c r="T2942" i="1"/>
  <c r="S2942" i="1"/>
  <c r="R2942" i="1"/>
  <c r="P2942" i="1"/>
  <c r="K2942" i="1"/>
  <c r="H2942" i="1" a="1"/>
  <c r="H2942" i="1" s="1"/>
  <c r="I2942" i="1" s="1" a="1"/>
  <c r="I2942" i="1" s="1"/>
  <c r="G2942" i="1"/>
  <c r="F2942" i="1"/>
  <c r="E2942" i="1"/>
  <c r="T2941" i="1"/>
  <c r="S2941" i="1"/>
  <c r="R2941" i="1"/>
  <c r="P2941" i="1"/>
  <c r="K2941" i="1"/>
  <c r="I2941" i="1"/>
  <c r="H2941" i="1" a="1"/>
  <c r="H2941" i="1" s="1"/>
  <c r="I2941" i="1" s="1" a="1"/>
  <c r="G2941" i="1"/>
  <c r="F2941" i="1"/>
  <c r="E2941" i="1"/>
  <c r="T2940" i="1"/>
  <c r="S2940" i="1"/>
  <c r="R2940" i="1"/>
  <c r="P2940" i="1"/>
  <c r="K2940" i="1"/>
  <c r="H2940" i="1" a="1"/>
  <c r="H2940" i="1" s="1"/>
  <c r="I2940" i="1" s="1" a="1"/>
  <c r="I2940" i="1" s="1"/>
  <c r="G2940" i="1"/>
  <c r="F2940" i="1"/>
  <c r="E2940" i="1"/>
  <c r="T2939" i="1"/>
  <c r="S2939" i="1"/>
  <c r="R2939" i="1"/>
  <c r="P2939" i="1"/>
  <c r="K2939" i="1"/>
  <c r="H2939" i="1" a="1"/>
  <c r="H2939" i="1" s="1"/>
  <c r="I2939" i="1" s="1" a="1"/>
  <c r="I2939" i="1" s="1"/>
  <c r="G2939" i="1"/>
  <c r="F2939" i="1"/>
  <c r="E2939" i="1"/>
  <c r="T2938" i="1"/>
  <c r="S2938" i="1"/>
  <c r="R2938" i="1"/>
  <c r="P2938" i="1"/>
  <c r="K2938" i="1"/>
  <c r="I2938" i="1"/>
  <c r="H2938" i="1" a="1"/>
  <c r="H2938" i="1" s="1"/>
  <c r="I2938" i="1" s="1" a="1"/>
  <c r="G2938" i="1"/>
  <c r="F2938" i="1"/>
  <c r="E2938" i="1"/>
  <c r="T2937" i="1"/>
  <c r="S2937" i="1"/>
  <c r="R2937" i="1"/>
  <c r="P2937" i="1"/>
  <c r="K2937" i="1"/>
  <c r="H2937" i="1" a="1"/>
  <c r="H2937" i="1" s="1"/>
  <c r="I2937" i="1" s="1" a="1"/>
  <c r="I2937" i="1" s="1"/>
  <c r="G2937" i="1"/>
  <c r="F2937" i="1"/>
  <c r="E2937" i="1"/>
  <c r="T2936" i="1"/>
  <c r="S2936" i="1"/>
  <c r="R2936" i="1"/>
  <c r="P2936" i="1"/>
  <c r="K2936" i="1"/>
  <c r="H2936" i="1" a="1"/>
  <c r="H2936" i="1" s="1"/>
  <c r="I2936" i="1" s="1" a="1"/>
  <c r="I2936" i="1" s="1"/>
  <c r="G2936" i="1"/>
  <c r="F2936" i="1"/>
  <c r="E2936" i="1"/>
  <c r="T2935" i="1"/>
  <c r="S2935" i="1"/>
  <c r="R2935" i="1"/>
  <c r="P2935" i="1"/>
  <c r="K2935" i="1"/>
  <c r="H2935" i="1" a="1"/>
  <c r="H2935" i="1" s="1"/>
  <c r="I2935" i="1" s="1" a="1"/>
  <c r="I2935" i="1" s="1"/>
  <c r="G2935" i="1"/>
  <c r="F2935" i="1"/>
  <c r="E2935" i="1"/>
  <c r="T2934" i="1"/>
  <c r="S2934" i="1"/>
  <c r="R2934" i="1"/>
  <c r="P2934" i="1"/>
  <c r="K2934" i="1"/>
  <c r="H2934" i="1" a="1"/>
  <c r="H2934" i="1" s="1"/>
  <c r="I2934" i="1" s="1" a="1"/>
  <c r="I2934" i="1" s="1"/>
  <c r="G2934" i="1"/>
  <c r="F2934" i="1"/>
  <c r="E2934" i="1"/>
  <c r="T2933" i="1"/>
  <c r="S2933" i="1"/>
  <c r="R2933" i="1"/>
  <c r="P2933" i="1"/>
  <c r="K2933" i="1"/>
  <c r="H2933" i="1" a="1"/>
  <c r="H2933" i="1" s="1"/>
  <c r="I2933" i="1" s="1" a="1"/>
  <c r="I2933" i="1" s="1"/>
  <c r="G2933" i="1"/>
  <c r="F2933" i="1"/>
  <c r="E2933" i="1"/>
  <c r="T2932" i="1"/>
  <c r="S2932" i="1"/>
  <c r="R2932" i="1"/>
  <c r="P2932" i="1"/>
  <c r="K2932" i="1"/>
  <c r="I2932" i="1"/>
  <c r="H2932" i="1" a="1"/>
  <c r="H2932" i="1" s="1"/>
  <c r="I2932" i="1" s="1" a="1"/>
  <c r="G2932" i="1"/>
  <c r="F2932" i="1"/>
  <c r="E2932" i="1"/>
  <c r="T2931" i="1"/>
  <c r="S2931" i="1"/>
  <c r="R2931" i="1"/>
  <c r="P2931" i="1"/>
  <c r="K2931" i="1"/>
  <c r="H2931" i="1" a="1"/>
  <c r="H2931" i="1" s="1"/>
  <c r="I2931" i="1" s="1" a="1"/>
  <c r="I2931" i="1" s="1"/>
  <c r="G2931" i="1"/>
  <c r="F2931" i="1"/>
  <c r="E2931" i="1"/>
  <c r="T2930" i="1"/>
  <c r="S2930" i="1"/>
  <c r="R2930" i="1"/>
  <c r="P2930" i="1"/>
  <c r="K2930" i="1"/>
  <c r="H2930" i="1" a="1"/>
  <c r="H2930" i="1" s="1"/>
  <c r="I2930" i="1" s="1" a="1"/>
  <c r="I2930" i="1" s="1"/>
  <c r="G2930" i="1"/>
  <c r="F2930" i="1"/>
  <c r="E2930" i="1"/>
  <c r="T2929" i="1"/>
  <c r="S2929" i="1"/>
  <c r="R2929" i="1"/>
  <c r="P2929" i="1"/>
  <c r="K2929" i="1"/>
  <c r="H2929" i="1" a="1"/>
  <c r="H2929" i="1" s="1"/>
  <c r="I2929" i="1" s="1" a="1"/>
  <c r="I2929" i="1" s="1"/>
  <c r="G2929" i="1"/>
  <c r="F2929" i="1"/>
  <c r="E2929" i="1"/>
  <c r="T2928" i="1"/>
  <c r="S2928" i="1"/>
  <c r="R2928" i="1"/>
  <c r="P2928" i="1"/>
  <c r="K2928" i="1"/>
  <c r="H2928" i="1" a="1"/>
  <c r="H2928" i="1" s="1"/>
  <c r="I2928" i="1" s="1" a="1"/>
  <c r="I2928" i="1" s="1"/>
  <c r="G2928" i="1"/>
  <c r="F2928" i="1"/>
  <c r="E2928" i="1"/>
  <c r="T2927" i="1"/>
  <c r="S2927" i="1"/>
  <c r="R2927" i="1"/>
  <c r="P2927" i="1"/>
  <c r="K2927" i="1"/>
  <c r="H2927" i="1" a="1"/>
  <c r="H2927" i="1" s="1"/>
  <c r="I2927" i="1" s="1" a="1"/>
  <c r="I2927" i="1" s="1"/>
  <c r="G2927" i="1"/>
  <c r="F2927" i="1"/>
  <c r="E2927" i="1"/>
  <c r="T2926" i="1"/>
  <c r="S2926" i="1"/>
  <c r="R2926" i="1"/>
  <c r="P2926" i="1"/>
  <c r="K2926" i="1"/>
  <c r="I2926" i="1"/>
  <c r="H2926" i="1" a="1"/>
  <c r="H2926" i="1" s="1"/>
  <c r="I2926" i="1" s="1" a="1"/>
  <c r="G2926" i="1"/>
  <c r="F2926" i="1"/>
  <c r="E2926" i="1"/>
  <c r="T2925" i="1"/>
  <c r="S2925" i="1"/>
  <c r="R2925" i="1"/>
  <c r="P2925" i="1"/>
  <c r="K2925" i="1"/>
  <c r="H2925" i="1" a="1"/>
  <c r="H2925" i="1" s="1"/>
  <c r="I2925" i="1" s="1" a="1"/>
  <c r="I2925" i="1" s="1"/>
  <c r="G2925" i="1"/>
  <c r="F2925" i="1"/>
  <c r="E2925" i="1"/>
  <c r="T2924" i="1"/>
  <c r="S2924" i="1"/>
  <c r="R2924" i="1"/>
  <c r="P2924" i="1"/>
  <c r="K2924" i="1"/>
  <c r="H2924" i="1" a="1"/>
  <c r="H2924" i="1" s="1"/>
  <c r="I2924" i="1" s="1" a="1"/>
  <c r="I2924" i="1" s="1"/>
  <c r="G2924" i="1"/>
  <c r="F2924" i="1"/>
  <c r="E2924" i="1"/>
  <c r="T2923" i="1"/>
  <c r="S2923" i="1"/>
  <c r="R2923" i="1"/>
  <c r="P2923" i="1"/>
  <c r="K2923" i="1"/>
  <c r="H2923" i="1" a="1"/>
  <c r="H2923" i="1" s="1"/>
  <c r="I2923" i="1" s="1" a="1"/>
  <c r="I2923" i="1" s="1"/>
  <c r="G2923" i="1"/>
  <c r="F2923" i="1"/>
  <c r="E2923" i="1"/>
  <c r="T2922" i="1"/>
  <c r="S2922" i="1"/>
  <c r="R2922" i="1"/>
  <c r="P2922" i="1"/>
  <c r="K2922" i="1"/>
  <c r="H2922" i="1" a="1"/>
  <c r="H2922" i="1" s="1"/>
  <c r="I2922" i="1" s="1" a="1"/>
  <c r="I2922" i="1" s="1"/>
  <c r="G2922" i="1"/>
  <c r="F2922" i="1"/>
  <c r="E2922" i="1"/>
  <c r="T2921" i="1"/>
  <c r="S2921" i="1"/>
  <c r="R2921" i="1"/>
  <c r="P2921" i="1"/>
  <c r="K2921" i="1"/>
  <c r="H2921" i="1" a="1"/>
  <c r="H2921" i="1" s="1"/>
  <c r="I2921" i="1" s="1" a="1"/>
  <c r="I2921" i="1" s="1"/>
  <c r="G2921" i="1"/>
  <c r="F2921" i="1"/>
  <c r="E2921" i="1"/>
  <c r="T2920" i="1"/>
  <c r="S2920" i="1"/>
  <c r="R2920" i="1"/>
  <c r="P2920" i="1"/>
  <c r="K2920" i="1"/>
  <c r="I2920" i="1"/>
  <c r="H2920" i="1" a="1"/>
  <c r="H2920" i="1" s="1"/>
  <c r="I2920" i="1" s="1" a="1"/>
  <c r="G2920" i="1"/>
  <c r="F2920" i="1"/>
  <c r="E2920" i="1"/>
  <c r="T2919" i="1"/>
  <c r="S2919" i="1"/>
  <c r="R2919" i="1"/>
  <c r="P2919" i="1"/>
  <c r="K2919" i="1"/>
  <c r="H2919" i="1" a="1"/>
  <c r="H2919" i="1" s="1"/>
  <c r="I2919" i="1" s="1" a="1"/>
  <c r="I2919" i="1" s="1"/>
  <c r="G2919" i="1"/>
  <c r="F2919" i="1"/>
  <c r="E2919" i="1"/>
  <c r="T2918" i="1"/>
  <c r="S2918" i="1"/>
  <c r="R2918" i="1"/>
  <c r="P2918" i="1"/>
  <c r="K2918" i="1"/>
  <c r="H2918" i="1" a="1"/>
  <c r="H2918" i="1" s="1"/>
  <c r="I2918" i="1" s="1" a="1"/>
  <c r="I2918" i="1" s="1"/>
  <c r="G2918" i="1"/>
  <c r="F2918" i="1"/>
  <c r="E2918" i="1"/>
  <c r="T2917" i="1"/>
  <c r="S2917" i="1"/>
  <c r="R2917" i="1"/>
  <c r="P2917" i="1"/>
  <c r="K2917" i="1"/>
  <c r="I2917" i="1"/>
  <c r="H2917" i="1" a="1"/>
  <c r="H2917" i="1" s="1"/>
  <c r="I2917" i="1" s="1" a="1"/>
  <c r="G2917" i="1"/>
  <c r="F2917" i="1"/>
  <c r="E2917" i="1"/>
  <c r="T2916" i="1"/>
  <c r="S2916" i="1"/>
  <c r="R2916" i="1"/>
  <c r="P2916" i="1"/>
  <c r="K2916" i="1"/>
  <c r="H2916" i="1" a="1"/>
  <c r="H2916" i="1" s="1"/>
  <c r="I2916" i="1" s="1" a="1"/>
  <c r="I2916" i="1" s="1"/>
  <c r="G2916" i="1"/>
  <c r="F2916" i="1"/>
  <c r="E2916" i="1"/>
  <c r="T2915" i="1"/>
  <c r="S2915" i="1"/>
  <c r="R2915" i="1"/>
  <c r="P2915" i="1"/>
  <c r="K2915" i="1"/>
  <c r="H2915" i="1" a="1"/>
  <c r="H2915" i="1" s="1"/>
  <c r="I2915" i="1" s="1" a="1"/>
  <c r="I2915" i="1" s="1"/>
  <c r="G2915" i="1"/>
  <c r="F2915" i="1"/>
  <c r="E2915" i="1"/>
  <c r="T2914" i="1"/>
  <c r="S2914" i="1"/>
  <c r="R2914" i="1"/>
  <c r="P2914" i="1"/>
  <c r="K2914" i="1"/>
  <c r="I2914" i="1"/>
  <c r="H2914" i="1" a="1"/>
  <c r="H2914" i="1" s="1"/>
  <c r="I2914" i="1" s="1" a="1"/>
  <c r="G2914" i="1"/>
  <c r="F2914" i="1"/>
  <c r="E2914" i="1"/>
  <c r="T2913" i="1"/>
  <c r="S2913" i="1"/>
  <c r="R2913" i="1"/>
  <c r="P2913" i="1"/>
  <c r="K2913" i="1"/>
  <c r="H2913" i="1" a="1"/>
  <c r="H2913" i="1" s="1"/>
  <c r="I2913" i="1" s="1" a="1"/>
  <c r="I2913" i="1" s="1"/>
  <c r="G2913" i="1"/>
  <c r="F2913" i="1"/>
  <c r="E2913" i="1"/>
  <c r="T2912" i="1"/>
  <c r="S2912" i="1"/>
  <c r="R2912" i="1"/>
  <c r="P2912" i="1"/>
  <c r="K2912" i="1"/>
  <c r="I2912" i="1"/>
  <c r="H2912" i="1" a="1"/>
  <c r="H2912" i="1" s="1"/>
  <c r="I2912" i="1" s="1" a="1"/>
  <c r="G2912" i="1"/>
  <c r="F2912" i="1"/>
  <c r="E2912" i="1"/>
  <c r="T2911" i="1"/>
  <c r="S2911" i="1"/>
  <c r="R2911" i="1"/>
  <c r="P2911" i="1"/>
  <c r="K2911" i="1"/>
  <c r="H2911" i="1" a="1"/>
  <c r="H2911" i="1" s="1"/>
  <c r="I2911" i="1" s="1" a="1"/>
  <c r="I2911" i="1" s="1"/>
  <c r="G2911" i="1"/>
  <c r="F2911" i="1"/>
  <c r="E2911" i="1"/>
  <c r="T2910" i="1"/>
  <c r="S2910" i="1"/>
  <c r="R2910" i="1"/>
  <c r="P2910" i="1"/>
  <c r="K2910" i="1"/>
  <c r="H2910" i="1" a="1"/>
  <c r="H2910" i="1" s="1"/>
  <c r="I2910" i="1" s="1" a="1"/>
  <c r="I2910" i="1" s="1"/>
  <c r="G2910" i="1"/>
  <c r="F2910" i="1"/>
  <c r="E2910" i="1"/>
  <c r="T2909" i="1"/>
  <c r="S2909" i="1"/>
  <c r="R2909" i="1"/>
  <c r="P2909" i="1"/>
  <c r="K2909" i="1"/>
  <c r="H2909" i="1" a="1"/>
  <c r="H2909" i="1" s="1"/>
  <c r="I2909" i="1" s="1" a="1"/>
  <c r="I2909" i="1" s="1"/>
  <c r="G2909" i="1"/>
  <c r="F2909" i="1"/>
  <c r="E2909" i="1"/>
  <c r="T2908" i="1"/>
  <c r="S2908" i="1"/>
  <c r="R2908" i="1"/>
  <c r="P2908" i="1"/>
  <c r="K2908" i="1"/>
  <c r="I2908" i="1"/>
  <c r="H2908" i="1" a="1"/>
  <c r="H2908" i="1" s="1"/>
  <c r="I2908" i="1" s="1" a="1"/>
  <c r="G2908" i="1"/>
  <c r="F2908" i="1"/>
  <c r="E2908" i="1"/>
  <c r="T2907" i="1"/>
  <c r="S2907" i="1"/>
  <c r="R2907" i="1"/>
  <c r="P2907" i="1"/>
  <c r="K2907" i="1"/>
  <c r="H2907" i="1" a="1"/>
  <c r="H2907" i="1" s="1"/>
  <c r="I2907" i="1" s="1" a="1"/>
  <c r="I2907" i="1" s="1"/>
  <c r="G2907" i="1"/>
  <c r="F2907" i="1"/>
  <c r="E2907" i="1"/>
  <c r="T2906" i="1"/>
  <c r="S2906" i="1"/>
  <c r="R2906" i="1"/>
  <c r="P2906" i="1"/>
  <c r="K2906" i="1"/>
  <c r="H2906" i="1" a="1"/>
  <c r="H2906" i="1" s="1"/>
  <c r="I2906" i="1" s="1" a="1"/>
  <c r="I2906" i="1" s="1"/>
  <c r="G2906" i="1"/>
  <c r="F2906" i="1"/>
  <c r="E2906" i="1"/>
  <c r="T2905" i="1"/>
  <c r="S2905" i="1"/>
  <c r="R2905" i="1"/>
  <c r="P2905" i="1"/>
  <c r="K2905" i="1"/>
  <c r="H2905" i="1" a="1"/>
  <c r="H2905" i="1" s="1"/>
  <c r="I2905" i="1" s="1" a="1"/>
  <c r="I2905" i="1" s="1"/>
  <c r="G2905" i="1"/>
  <c r="F2905" i="1"/>
  <c r="E2905" i="1"/>
  <c r="T2904" i="1"/>
  <c r="S2904" i="1"/>
  <c r="R2904" i="1"/>
  <c r="P2904" i="1"/>
  <c r="K2904" i="1"/>
  <c r="H2904" i="1" a="1"/>
  <c r="H2904" i="1" s="1"/>
  <c r="I2904" i="1" s="1" a="1"/>
  <c r="I2904" i="1" s="1"/>
  <c r="G2904" i="1"/>
  <c r="F2904" i="1"/>
  <c r="E2904" i="1"/>
  <c r="T2903" i="1"/>
  <c r="S2903" i="1"/>
  <c r="R2903" i="1"/>
  <c r="P2903" i="1"/>
  <c r="K2903" i="1"/>
  <c r="H2903" i="1" a="1"/>
  <c r="H2903" i="1" s="1"/>
  <c r="I2903" i="1" s="1" a="1"/>
  <c r="I2903" i="1" s="1"/>
  <c r="G2903" i="1"/>
  <c r="F2903" i="1"/>
  <c r="E2903" i="1"/>
  <c r="T2902" i="1"/>
  <c r="S2902" i="1"/>
  <c r="R2902" i="1"/>
  <c r="P2902" i="1"/>
  <c r="K2902" i="1"/>
  <c r="I2902" i="1"/>
  <c r="H2902" i="1" a="1"/>
  <c r="H2902" i="1" s="1"/>
  <c r="I2902" i="1" s="1" a="1"/>
  <c r="G2902" i="1"/>
  <c r="F2902" i="1"/>
  <c r="E2902" i="1"/>
  <c r="T2901" i="1"/>
  <c r="S2901" i="1"/>
  <c r="R2901" i="1"/>
  <c r="P2901" i="1"/>
  <c r="K2901" i="1"/>
  <c r="H2901" i="1" a="1"/>
  <c r="H2901" i="1" s="1"/>
  <c r="I2901" i="1" s="1" a="1"/>
  <c r="I2901" i="1" s="1"/>
  <c r="G2901" i="1"/>
  <c r="F2901" i="1"/>
  <c r="E2901" i="1"/>
  <c r="T2900" i="1"/>
  <c r="S2900" i="1"/>
  <c r="R2900" i="1"/>
  <c r="P2900" i="1"/>
  <c r="K2900" i="1"/>
  <c r="H2900" i="1" a="1"/>
  <c r="H2900" i="1" s="1"/>
  <c r="I2900" i="1" s="1" a="1"/>
  <c r="I2900" i="1" s="1"/>
  <c r="G2900" i="1"/>
  <c r="F2900" i="1"/>
  <c r="E2900" i="1"/>
  <c r="T2899" i="1"/>
  <c r="S2899" i="1"/>
  <c r="R2899" i="1"/>
  <c r="P2899" i="1"/>
  <c r="K2899" i="1"/>
  <c r="H2899" i="1" a="1"/>
  <c r="H2899" i="1" s="1"/>
  <c r="I2899" i="1" s="1" a="1"/>
  <c r="I2899" i="1" s="1"/>
  <c r="G2899" i="1"/>
  <c r="F2899" i="1"/>
  <c r="E2899" i="1"/>
  <c r="T2898" i="1"/>
  <c r="S2898" i="1"/>
  <c r="R2898" i="1"/>
  <c r="P2898" i="1"/>
  <c r="K2898" i="1"/>
  <c r="H2898" i="1" a="1"/>
  <c r="H2898" i="1" s="1"/>
  <c r="I2898" i="1" s="1" a="1"/>
  <c r="I2898" i="1" s="1"/>
  <c r="G2898" i="1"/>
  <c r="F2898" i="1"/>
  <c r="E2898" i="1"/>
  <c r="T2897" i="1"/>
  <c r="S2897" i="1"/>
  <c r="R2897" i="1"/>
  <c r="P2897" i="1"/>
  <c r="K2897" i="1"/>
  <c r="H2897" i="1" a="1"/>
  <c r="H2897" i="1" s="1"/>
  <c r="I2897" i="1" s="1" a="1"/>
  <c r="I2897" i="1" s="1"/>
  <c r="G2897" i="1"/>
  <c r="F2897" i="1"/>
  <c r="E2897" i="1"/>
  <c r="T2896" i="1"/>
  <c r="S2896" i="1"/>
  <c r="R2896" i="1"/>
  <c r="P2896" i="1"/>
  <c r="K2896" i="1"/>
  <c r="I2896" i="1"/>
  <c r="H2896" i="1" a="1"/>
  <c r="H2896" i="1" s="1"/>
  <c r="I2896" i="1" s="1" a="1"/>
  <c r="G2896" i="1"/>
  <c r="F2896" i="1"/>
  <c r="E2896" i="1"/>
  <c r="T2895" i="1"/>
  <c r="S2895" i="1"/>
  <c r="R2895" i="1"/>
  <c r="P2895" i="1"/>
  <c r="K2895" i="1"/>
  <c r="I2895" i="1"/>
  <c r="H2895" i="1" a="1"/>
  <c r="H2895" i="1" s="1"/>
  <c r="I2895" i="1" s="1" a="1"/>
  <c r="G2895" i="1"/>
  <c r="F2895" i="1"/>
  <c r="E2895" i="1"/>
  <c r="T2894" i="1"/>
  <c r="S2894" i="1"/>
  <c r="R2894" i="1"/>
  <c r="P2894" i="1"/>
  <c r="K2894" i="1"/>
  <c r="H2894" i="1" a="1"/>
  <c r="H2894" i="1" s="1"/>
  <c r="I2894" i="1" s="1" a="1"/>
  <c r="I2894" i="1" s="1"/>
  <c r="G2894" i="1"/>
  <c r="F2894" i="1"/>
  <c r="E2894" i="1"/>
  <c r="T2893" i="1"/>
  <c r="S2893" i="1"/>
  <c r="R2893" i="1"/>
  <c r="P2893" i="1"/>
  <c r="K2893" i="1"/>
  <c r="H2893" i="1" a="1"/>
  <c r="H2893" i="1" s="1"/>
  <c r="I2893" i="1" s="1" a="1"/>
  <c r="I2893" i="1" s="1"/>
  <c r="G2893" i="1"/>
  <c r="F2893" i="1"/>
  <c r="E2893" i="1"/>
  <c r="T2892" i="1"/>
  <c r="S2892" i="1"/>
  <c r="R2892" i="1"/>
  <c r="P2892" i="1"/>
  <c r="K2892" i="1"/>
  <c r="H2892" i="1" a="1"/>
  <c r="H2892" i="1" s="1"/>
  <c r="I2892" i="1" s="1" a="1"/>
  <c r="I2892" i="1" s="1"/>
  <c r="G2892" i="1"/>
  <c r="F2892" i="1"/>
  <c r="E2892" i="1"/>
  <c r="T2891" i="1"/>
  <c r="S2891" i="1"/>
  <c r="R2891" i="1"/>
  <c r="P2891" i="1"/>
  <c r="K2891" i="1"/>
  <c r="H2891" i="1" a="1"/>
  <c r="H2891" i="1" s="1"/>
  <c r="I2891" i="1" s="1" a="1"/>
  <c r="I2891" i="1" s="1"/>
  <c r="G2891" i="1"/>
  <c r="F2891" i="1"/>
  <c r="E2891" i="1"/>
  <c r="T2890" i="1"/>
  <c r="S2890" i="1"/>
  <c r="R2890" i="1"/>
  <c r="P2890" i="1"/>
  <c r="K2890" i="1"/>
  <c r="I2890" i="1"/>
  <c r="H2890" i="1" a="1"/>
  <c r="H2890" i="1" s="1"/>
  <c r="I2890" i="1" s="1" a="1"/>
  <c r="G2890" i="1"/>
  <c r="F2890" i="1"/>
  <c r="E2890" i="1"/>
  <c r="T2889" i="1"/>
  <c r="S2889" i="1"/>
  <c r="R2889" i="1"/>
  <c r="P2889" i="1"/>
  <c r="K2889" i="1"/>
  <c r="H2889" i="1" a="1"/>
  <c r="H2889" i="1" s="1"/>
  <c r="I2889" i="1" s="1" a="1"/>
  <c r="I2889" i="1" s="1"/>
  <c r="G2889" i="1"/>
  <c r="F2889" i="1"/>
  <c r="E2889" i="1"/>
  <c r="T2888" i="1"/>
  <c r="S2888" i="1"/>
  <c r="R2888" i="1"/>
  <c r="P2888" i="1"/>
  <c r="K2888" i="1"/>
  <c r="H2888" i="1" a="1"/>
  <c r="H2888" i="1" s="1"/>
  <c r="I2888" i="1" s="1" a="1"/>
  <c r="I2888" i="1" s="1"/>
  <c r="G2888" i="1"/>
  <c r="F2888" i="1"/>
  <c r="E2888" i="1"/>
  <c r="T2887" i="1"/>
  <c r="S2887" i="1"/>
  <c r="R2887" i="1"/>
  <c r="P2887" i="1"/>
  <c r="K2887" i="1"/>
  <c r="H2887" i="1" a="1"/>
  <c r="H2887" i="1" s="1"/>
  <c r="I2887" i="1" s="1" a="1"/>
  <c r="I2887" i="1" s="1"/>
  <c r="G2887" i="1"/>
  <c r="F2887" i="1"/>
  <c r="E2887" i="1"/>
  <c r="T2886" i="1"/>
  <c r="S2886" i="1"/>
  <c r="R2886" i="1"/>
  <c r="P2886" i="1"/>
  <c r="K2886" i="1"/>
  <c r="H2886" i="1" a="1"/>
  <c r="H2886" i="1" s="1"/>
  <c r="I2886" i="1" s="1" a="1"/>
  <c r="I2886" i="1" s="1"/>
  <c r="G2886" i="1"/>
  <c r="F2886" i="1"/>
  <c r="E2886" i="1"/>
  <c r="T2885" i="1"/>
  <c r="S2885" i="1"/>
  <c r="R2885" i="1"/>
  <c r="P2885" i="1"/>
  <c r="K2885" i="1"/>
  <c r="H2885" i="1" a="1"/>
  <c r="H2885" i="1" s="1"/>
  <c r="I2885" i="1" s="1" a="1"/>
  <c r="I2885" i="1" s="1"/>
  <c r="G2885" i="1"/>
  <c r="F2885" i="1"/>
  <c r="E2885" i="1"/>
  <c r="T2884" i="1"/>
  <c r="S2884" i="1"/>
  <c r="R2884" i="1"/>
  <c r="P2884" i="1"/>
  <c r="K2884" i="1"/>
  <c r="I2884" i="1"/>
  <c r="H2884" i="1" a="1"/>
  <c r="H2884" i="1" s="1"/>
  <c r="I2884" i="1" s="1" a="1"/>
  <c r="G2884" i="1"/>
  <c r="F2884" i="1"/>
  <c r="E2884" i="1"/>
  <c r="T2883" i="1"/>
  <c r="S2883" i="1"/>
  <c r="R2883" i="1"/>
  <c r="P2883" i="1"/>
  <c r="K2883" i="1"/>
  <c r="H2883" i="1" a="1"/>
  <c r="H2883" i="1" s="1"/>
  <c r="I2883" i="1" s="1" a="1"/>
  <c r="I2883" i="1" s="1"/>
  <c r="G2883" i="1"/>
  <c r="F2883" i="1"/>
  <c r="E2883" i="1"/>
  <c r="T2882" i="1"/>
  <c r="S2882" i="1"/>
  <c r="R2882" i="1"/>
  <c r="P2882" i="1"/>
  <c r="K2882" i="1"/>
  <c r="H2882" i="1" a="1"/>
  <c r="H2882" i="1" s="1"/>
  <c r="I2882" i="1" s="1" a="1"/>
  <c r="I2882" i="1" s="1"/>
  <c r="G2882" i="1"/>
  <c r="F2882" i="1"/>
  <c r="E2882" i="1"/>
  <c r="T2881" i="1"/>
  <c r="S2881" i="1"/>
  <c r="R2881" i="1"/>
  <c r="P2881" i="1"/>
  <c r="K2881" i="1"/>
  <c r="H2881" i="1" a="1"/>
  <c r="H2881" i="1" s="1"/>
  <c r="I2881" i="1" s="1" a="1"/>
  <c r="I2881" i="1" s="1"/>
  <c r="G2881" i="1"/>
  <c r="F2881" i="1"/>
  <c r="E2881" i="1"/>
  <c r="T2880" i="1"/>
  <c r="S2880" i="1"/>
  <c r="R2880" i="1"/>
  <c r="P2880" i="1"/>
  <c r="K2880" i="1"/>
  <c r="H2880" i="1" a="1"/>
  <c r="H2880" i="1" s="1"/>
  <c r="I2880" i="1" s="1" a="1"/>
  <c r="I2880" i="1" s="1"/>
  <c r="G2880" i="1"/>
  <c r="F2880" i="1"/>
  <c r="E2880" i="1"/>
  <c r="T2879" i="1"/>
  <c r="S2879" i="1"/>
  <c r="R2879" i="1"/>
  <c r="P2879" i="1"/>
  <c r="K2879" i="1"/>
  <c r="H2879" i="1" a="1"/>
  <c r="H2879" i="1" s="1"/>
  <c r="I2879" i="1" s="1" a="1"/>
  <c r="I2879" i="1" s="1"/>
  <c r="G2879" i="1"/>
  <c r="F2879" i="1"/>
  <c r="E2879" i="1"/>
  <c r="T2878" i="1"/>
  <c r="S2878" i="1"/>
  <c r="R2878" i="1"/>
  <c r="P2878" i="1"/>
  <c r="K2878" i="1"/>
  <c r="I2878" i="1"/>
  <c r="H2878" i="1" a="1"/>
  <c r="H2878" i="1" s="1"/>
  <c r="I2878" i="1" s="1" a="1"/>
  <c r="G2878" i="1"/>
  <c r="F2878" i="1"/>
  <c r="E2878" i="1"/>
  <c r="T2877" i="1"/>
  <c r="S2877" i="1"/>
  <c r="R2877" i="1"/>
  <c r="P2877" i="1"/>
  <c r="K2877" i="1"/>
  <c r="H2877" i="1" a="1"/>
  <c r="H2877" i="1" s="1"/>
  <c r="I2877" i="1" s="1" a="1"/>
  <c r="I2877" i="1" s="1"/>
  <c r="G2877" i="1"/>
  <c r="F2877" i="1"/>
  <c r="E2877" i="1"/>
  <c r="T2876" i="1"/>
  <c r="S2876" i="1"/>
  <c r="R2876" i="1"/>
  <c r="P2876" i="1"/>
  <c r="K2876" i="1"/>
  <c r="I2876" i="1"/>
  <c r="H2876" i="1" a="1"/>
  <c r="H2876" i="1" s="1"/>
  <c r="I2876" i="1" s="1" a="1"/>
  <c r="G2876" i="1"/>
  <c r="F2876" i="1"/>
  <c r="E2876" i="1"/>
  <c r="T2875" i="1"/>
  <c r="S2875" i="1"/>
  <c r="R2875" i="1"/>
  <c r="P2875" i="1"/>
  <c r="K2875" i="1"/>
  <c r="H2875" i="1" a="1"/>
  <c r="H2875" i="1" s="1"/>
  <c r="I2875" i="1" s="1" a="1"/>
  <c r="I2875" i="1" s="1"/>
  <c r="G2875" i="1"/>
  <c r="F2875" i="1"/>
  <c r="E2875" i="1"/>
  <c r="T2874" i="1"/>
  <c r="S2874" i="1"/>
  <c r="R2874" i="1"/>
  <c r="P2874" i="1"/>
  <c r="K2874" i="1"/>
  <c r="H2874" i="1" a="1"/>
  <c r="H2874" i="1" s="1"/>
  <c r="I2874" i="1" s="1" a="1"/>
  <c r="I2874" i="1" s="1"/>
  <c r="G2874" i="1"/>
  <c r="F2874" i="1"/>
  <c r="E2874" i="1"/>
  <c r="T2873" i="1"/>
  <c r="S2873" i="1"/>
  <c r="R2873" i="1"/>
  <c r="P2873" i="1"/>
  <c r="K2873" i="1"/>
  <c r="H2873" i="1" a="1"/>
  <c r="H2873" i="1" s="1"/>
  <c r="I2873" i="1" s="1" a="1"/>
  <c r="I2873" i="1" s="1"/>
  <c r="G2873" i="1"/>
  <c r="F2873" i="1"/>
  <c r="E2873" i="1"/>
  <c r="T2872" i="1"/>
  <c r="S2872" i="1"/>
  <c r="R2872" i="1"/>
  <c r="P2872" i="1"/>
  <c r="K2872" i="1"/>
  <c r="I2872" i="1"/>
  <c r="H2872" i="1" a="1"/>
  <c r="H2872" i="1" s="1"/>
  <c r="I2872" i="1" s="1" a="1"/>
  <c r="G2872" i="1"/>
  <c r="F2872" i="1"/>
  <c r="E2872" i="1"/>
  <c r="T2871" i="1"/>
  <c r="S2871" i="1"/>
  <c r="R2871" i="1"/>
  <c r="P2871" i="1"/>
  <c r="K2871" i="1"/>
  <c r="I2871" i="1"/>
  <c r="H2871" i="1" a="1"/>
  <c r="H2871" i="1" s="1"/>
  <c r="I2871" i="1" s="1" a="1"/>
  <c r="G2871" i="1"/>
  <c r="F2871" i="1"/>
  <c r="E2871" i="1"/>
  <c r="T2870" i="1"/>
  <c r="S2870" i="1"/>
  <c r="R2870" i="1"/>
  <c r="P2870" i="1"/>
  <c r="K2870" i="1"/>
  <c r="H2870" i="1" a="1"/>
  <c r="H2870" i="1" s="1"/>
  <c r="I2870" i="1" s="1" a="1"/>
  <c r="I2870" i="1" s="1"/>
  <c r="G2870" i="1"/>
  <c r="F2870" i="1"/>
  <c r="E2870" i="1"/>
  <c r="T2869" i="1"/>
  <c r="S2869" i="1"/>
  <c r="R2869" i="1"/>
  <c r="P2869" i="1"/>
  <c r="K2869" i="1"/>
  <c r="I2869" i="1"/>
  <c r="H2869" i="1" a="1"/>
  <c r="H2869" i="1" s="1"/>
  <c r="I2869" i="1" s="1" a="1"/>
  <c r="G2869" i="1"/>
  <c r="F2869" i="1"/>
  <c r="E2869" i="1"/>
  <c r="T2868" i="1"/>
  <c r="S2868" i="1"/>
  <c r="R2868" i="1"/>
  <c r="P2868" i="1"/>
  <c r="K2868" i="1"/>
  <c r="H2868" i="1" a="1"/>
  <c r="H2868" i="1" s="1"/>
  <c r="I2868" i="1" s="1" a="1"/>
  <c r="I2868" i="1" s="1"/>
  <c r="G2868" i="1"/>
  <c r="F2868" i="1"/>
  <c r="E2868" i="1"/>
  <c r="T2867" i="1"/>
  <c r="S2867" i="1"/>
  <c r="R2867" i="1"/>
  <c r="P2867" i="1"/>
  <c r="K2867" i="1"/>
  <c r="H2867" i="1" a="1"/>
  <c r="H2867" i="1" s="1"/>
  <c r="I2867" i="1" s="1" a="1"/>
  <c r="I2867" i="1" s="1"/>
  <c r="G2867" i="1"/>
  <c r="F2867" i="1"/>
  <c r="E2867" i="1"/>
  <c r="T2866" i="1"/>
  <c r="S2866" i="1"/>
  <c r="R2866" i="1"/>
  <c r="P2866" i="1"/>
  <c r="K2866" i="1"/>
  <c r="I2866" i="1"/>
  <c r="H2866" i="1" a="1"/>
  <c r="H2866" i="1" s="1"/>
  <c r="I2866" i="1" s="1" a="1"/>
  <c r="G2866" i="1"/>
  <c r="F2866" i="1"/>
  <c r="E2866" i="1"/>
  <c r="T2865" i="1"/>
  <c r="S2865" i="1"/>
  <c r="R2865" i="1"/>
  <c r="P2865" i="1"/>
  <c r="K2865" i="1"/>
  <c r="H2865" i="1" a="1"/>
  <c r="H2865" i="1" s="1"/>
  <c r="I2865" i="1" s="1" a="1"/>
  <c r="I2865" i="1" s="1"/>
  <c r="G2865" i="1"/>
  <c r="F2865" i="1"/>
  <c r="E2865" i="1"/>
  <c r="T2864" i="1"/>
  <c r="S2864" i="1"/>
  <c r="R2864" i="1"/>
  <c r="P2864" i="1"/>
  <c r="K2864" i="1"/>
  <c r="H2864" i="1" a="1"/>
  <c r="H2864" i="1" s="1"/>
  <c r="I2864" i="1" s="1" a="1"/>
  <c r="I2864" i="1" s="1"/>
  <c r="G2864" i="1"/>
  <c r="F2864" i="1"/>
  <c r="E2864" i="1"/>
  <c r="T2863" i="1"/>
  <c r="S2863" i="1"/>
  <c r="R2863" i="1"/>
  <c r="P2863" i="1"/>
  <c r="K2863" i="1"/>
  <c r="H2863" i="1" a="1"/>
  <c r="H2863" i="1" s="1"/>
  <c r="I2863" i="1" s="1" a="1"/>
  <c r="I2863" i="1" s="1"/>
  <c r="G2863" i="1"/>
  <c r="F2863" i="1"/>
  <c r="E2863" i="1"/>
  <c r="T2862" i="1"/>
  <c r="S2862" i="1"/>
  <c r="R2862" i="1"/>
  <c r="P2862" i="1"/>
  <c r="K2862" i="1"/>
  <c r="H2862" i="1" a="1"/>
  <c r="H2862" i="1" s="1"/>
  <c r="I2862" i="1" s="1" a="1"/>
  <c r="I2862" i="1" s="1"/>
  <c r="G2862" i="1"/>
  <c r="F2862" i="1"/>
  <c r="E2862" i="1"/>
  <c r="T2861" i="1"/>
  <c r="S2861" i="1"/>
  <c r="R2861" i="1"/>
  <c r="P2861" i="1"/>
  <c r="K2861" i="1"/>
  <c r="H2861" i="1" a="1"/>
  <c r="H2861" i="1" s="1"/>
  <c r="I2861" i="1" s="1" a="1"/>
  <c r="I2861" i="1" s="1"/>
  <c r="G2861" i="1"/>
  <c r="F2861" i="1"/>
  <c r="E2861" i="1"/>
  <c r="T2860" i="1"/>
  <c r="S2860" i="1"/>
  <c r="R2860" i="1"/>
  <c r="P2860" i="1"/>
  <c r="K2860" i="1"/>
  <c r="I2860" i="1"/>
  <c r="H2860" i="1" a="1"/>
  <c r="H2860" i="1" s="1"/>
  <c r="I2860" i="1" s="1" a="1"/>
  <c r="G2860" i="1"/>
  <c r="F2860" i="1"/>
  <c r="E2860" i="1"/>
  <c r="T2859" i="1"/>
  <c r="S2859" i="1"/>
  <c r="R2859" i="1"/>
  <c r="P2859" i="1"/>
  <c r="K2859" i="1"/>
  <c r="I2859" i="1"/>
  <c r="H2859" i="1" a="1"/>
  <c r="H2859" i="1" s="1"/>
  <c r="I2859" i="1" s="1" a="1"/>
  <c r="G2859" i="1"/>
  <c r="F2859" i="1"/>
  <c r="E2859" i="1"/>
  <c r="T2858" i="1"/>
  <c r="S2858" i="1"/>
  <c r="R2858" i="1"/>
  <c r="P2858" i="1"/>
  <c r="K2858" i="1"/>
  <c r="H2858" i="1" a="1"/>
  <c r="H2858" i="1" s="1"/>
  <c r="I2858" i="1" s="1" a="1"/>
  <c r="I2858" i="1" s="1"/>
  <c r="G2858" i="1"/>
  <c r="F2858" i="1"/>
  <c r="E2858" i="1"/>
  <c r="T2857" i="1"/>
  <c r="S2857" i="1"/>
  <c r="R2857" i="1"/>
  <c r="P2857" i="1"/>
  <c r="K2857" i="1"/>
  <c r="H2857" i="1" a="1"/>
  <c r="H2857" i="1" s="1"/>
  <c r="I2857" i="1" s="1" a="1"/>
  <c r="I2857" i="1" s="1"/>
  <c r="G2857" i="1"/>
  <c r="F2857" i="1"/>
  <c r="E2857" i="1"/>
  <c r="T2856" i="1"/>
  <c r="S2856" i="1"/>
  <c r="R2856" i="1"/>
  <c r="P2856" i="1"/>
  <c r="K2856" i="1"/>
  <c r="H2856" i="1" a="1"/>
  <c r="H2856" i="1" s="1"/>
  <c r="I2856" i="1" s="1" a="1"/>
  <c r="I2856" i="1" s="1"/>
  <c r="G2856" i="1"/>
  <c r="F2856" i="1"/>
  <c r="E2856" i="1"/>
  <c r="T2855" i="1"/>
  <c r="S2855" i="1"/>
  <c r="R2855" i="1"/>
  <c r="P2855" i="1"/>
  <c r="K2855" i="1"/>
  <c r="H2855" i="1" a="1"/>
  <c r="H2855" i="1" s="1"/>
  <c r="I2855" i="1" s="1" a="1"/>
  <c r="I2855" i="1" s="1"/>
  <c r="G2855" i="1"/>
  <c r="F2855" i="1"/>
  <c r="E2855" i="1"/>
  <c r="T2854" i="1"/>
  <c r="S2854" i="1"/>
  <c r="R2854" i="1"/>
  <c r="P2854" i="1"/>
  <c r="K2854" i="1"/>
  <c r="I2854" i="1"/>
  <c r="H2854" i="1" a="1"/>
  <c r="H2854" i="1" s="1"/>
  <c r="I2854" i="1" s="1" a="1"/>
  <c r="G2854" i="1"/>
  <c r="F2854" i="1"/>
  <c r="E2854" i="1"/>
  <c r="T2853" i="1"/>
  <c r="S2853" i="1"/>
  <c r="R2853" i="1"/>
  <c r="P2853" i="1"/>
  <c r="K2853" i="1"/>
  <c r="H2853" i="1" a="1"/>
  <c r="H2853" i="1" s="1"/>
  <c r="I2853" i="1" s="1" a="1"/>
  <c r="I2853" i="1" s="1"/>
  <c r="G2853" i="1"/>
  <c r="F2853" i="1"/>
  <c r="E2853" i="1"/>
  <c r="T2852" i="1"/>
  <c r="S2852" i="1"/>
  <c r="R2852" i="1"/>
  <c r="P2852" i="1"/>
  <c r="K2852" i="1"/>
  <c r="H2852" i="1" a="1"/>
  <c r="H2852" i="1" s="1"/>
  <c r="I2852" i="1" s="1" a="1"/>
  <c r="I2852" i="1" s="1"/>
  <c r="G2852" i="1"/>
  <c r="F2852" i="1"/>
  <c r="E2852" i="1"/>
  <c r="T2851" i="1"/>
  <c r="S2851" i="1"/>
  <c r="R2851" i="1"/>
  <c r="P2851" i="1"/>
  <c r="K2851" i="1"/>
  <c r="H2851" i="1" a="1"/>
  <c r="H2851" i="1" s="1"/>
  <c r="I2851" i="1" s="1" a="1"/>
  <c r="I2851" i="1" s="1"/>
  <c r="G2851" i="1"/>
  <c r="F2851" i="1"/>
  <c r="E2851" i="1"/>
  <c r="T2850" i="1"/>
  <c r="S2850" i="1"/>
  <c r="R2850" i="1"/>
  <c r="P2850" i="1"/>
  <c r="K2850" i="1"/>
  <c r="H2850" i="1" a="1"/>
  <c r="H2850" i="1" s="1"/>
  <c r="I2850" i="1" s="1" a="1"/>
  <c r="I2850" i="1" s="1"/>
  <c r="G2850" i="1"/>
  <c r="F2850" i="1"/>
  <c r="E2850" i="1"/>
  <c r="T2849" i="1"/>
  <c r="S2849" i="1"/>
  <c r="R2849" i="1"/>
  <c r="P2849" i="1"/>
  <c r="K2849" i="1"/>
  <c r="H2849" i="1" a="1"/>
  <c r="H2849" i="1" s="1"/>
  <c r="I2849" i="1" s="1" a="1"/>
  <c r="I2849" i="1" s="1"/>
  <c r="G2849" i="1"/>
  <c r="F2849" i="1"/>
  <c r="E2849" i="1"/>
  <c r="T2848" i="1"/>
  <c r="S2848" i="1"/>
  <c r="R2848" i="1"/>
  <c r="P2848" i="1"/>
  <c r="K2848" i="1"/>
  <c r="I2848" i="1"/>
  <c r="H2848" i="1" a="1"/>
  <c r="H2848" i="1" s="1"/>
  <c r="I2848" i="1" s="1" a="1"/>
  <c r="G2848" i="1"/>
  <c r="F2848" i="1"/>
  <c r="E2848" i="1"/>
  <c r="T2847" i="1"/>
  <c r="S2847" i="1"/>
  <c r="R2847" i="1"/>
  <c r="P2847" i="1"/>
  <c r="K2847" i="1"/>
  <c r="H2847" i="1" a="1"/>
  <c r="H2847" i="1" s="1"/>
  <c r="I2847" i="1" s="1" a="1"/>
  <c r="I2847" i="1" s="1"/>
  <c r="G2847" i="1"/>
  <c r="F2847" i="1"/>
  <c r="E2847" i="1"/>
  <c r="T2846" i="1"/>
  <c r="S2846" i="1"/>
  <c r="R2846" i="1"/>
  <c r="P2846" i="1"/>
  <c r="K2846" i="1"/>
  <c r="H2846" i="1" a="1"/>
  <c r="H2846" i="1" s="1"/>
  <c r="I2846" i="1" s="1" a="1"/>
  <c r="I2846" i="1" s="1"/>
  <c r="G2846" i="1"/>
  <c r="F2846" i="1"/>
  <c r="E2846" i="1"/>
  <c r="T2845" i="1"/>
  <c r="S2845" i="1"/>
  <c r="R2845" i="1"/>
  <c r="P2845" i="1"/>
  <c r="K2845" i="1"/>
  <c r="H2845" i="1" a="1"/>
  <c r="H2845" i="1" s="1"/>
  <c r="I2845" i="1" s="1" a="1"/>
  <c r="I2845" i="1" s="1"/>
  <c r="G2845" i="1"/>
  <c r="F2845" i="1"/>
  <c r="E2845" i="1"/>
  <c r="T2844" i="1"/>
  <c r="S2844" i="1"/>
  <c r="R2844" i="1"/>
  <c r="P2844" i="1"/>
  <c r="K2844" i="1"/>
  <c r="H2844" i="1" a="1"/>
  <c r="H2844" i="1" s="1"/>
  <c r="I2844" i="1" s="1" a="1"/>
  <c r="I2844" i="1" s="1"/>
  <c r="G2844" i="1"/>
  <c r="F2844" i="1"/>
  <c r="E2844" i="1"/>
  <c r="T2843" i="1"/>
  <c r="S2843" i="1"/>
  <c r="R2843" i="1"/>
  <c r="P2843" i="1"/>
  <c r="K2843" i="1"/>
  <c r="H2843" i="1" a="1"/>
  <c r="H2843" i="1" s="1"/>
  <c r="I2843" i="1" s="1" a="1"/>
  <c r="I2843" i="1" s="1"/>
  <c r="G2843" i="1"/>
  <c r="F2843" i="1"/>
  <c r="E2843" i="1"/>
  <c r="T2842" i="1"/>
  <c r="S2842" i="1"/>
  <c r="R2842" i="1"/>
  <c r="P2842" i="1"/>
  <c r="K2842" i="1"/>
  <c r="I2842" i="1"/>
  <c r="H2842" i="1" a="1"/>
  <c r="H2842" i="1" s="1"/>
  <c r="I2842" i="1" s="1" a="1"/>
  <c r="G2842" i="1"/>
  <c r="F2842" i="1"/>
  <c r="E2842" i="1"/>
  <c r="T2841" i="1"/>
  <c r="S2841" i="1"/>
  <c r="R2841" i="1"/>
  <c r="P2841" i="1"/>
  <c r="K2841" i="1"/>
  <c r="H2841" i="1" a="1"/>
  <c r="H2841" i="1" s="1"/>
  <c r="I2841" i="1" s="1" a="1"/>
  <c r="I2841" i="1" s="1"/>
  <c r="G2841" i="1"/>
  <c r="F2841" i="1"/>
  <c r="E2841" i="1"/>
  <c r="T2840" i="1"/>
  <c r="S2840" i="1"/>
  <c r="R2840" i="1"/>
  <c r="P2840" i="1"/>
  <c r="K2840" i="1"/>
  <c r="H2840" i="1" a="1"/>
  <c r="H2840" i="1" s="1"/>
  <c r="I2840" i="1" s="1" a="1"/>
  <c r="I2840" i="1" s="1"/>
  <c r="G2840" i="1"/>
  <c r="F2840" i="1"/>
  <c r="E2840" i="1"/>
  <c r="T2839" i="1"/>
  <c r="S2839" i="1"/>
  <c r="R2839" i="1"/>
  <c r="P2839" i="1"/>
  <c r="K2839" i="1"/>
  <c r="H2839" i="1" a="1"/>
  <c r="H2839" i="1" s="1"/>
  <c r="I2839" i="1" s="1" a="1"/>
  <c r="I2839" i="1" s="1"/>
  <c r="G2839" i="1"/>
  <c r="F2839" i="1"/>
  <c r="E2839" i="1"/>
  <c r="T2838" i="1"/>
  <c r="S2838" i="1"/>
  <c r="R2838" i="1"/>
  <c r="P2838" i="1"/>
  <c r="K2838" i="1"/>
  <c r="H2838" i="1" a="1"/>
  <c r="H2838" i="1" s="1"/>
  <c r="I2838" i="1" s="1" a="1"/>
  <c r="I2838" i="1" s="1"/>
  <c r="G2838" i="1"/>
  <c r="F2838" i="1"/>
  <c r="E2838" i="1"/>
  <c r="T2837" i="1"/>
  <c r="S2837" i="1"/>
  <c r="R2837" i="1"/>
  <c r="P2837" i="1"/>
  <c r="K2837" i="1"/>
  <c r="H2837" i="1" a="1"/>
  <c r="H2837" i="1" s="1"/>
  <c r="I2837" i="1" s="1" a="1"/>
  <c r="I2837" i="1" s="1"/>
  <c r="G2837" i="1"/>
  <c r="F2837" i="1"/>
  <c r="E2837" i="1"/>
  <c r="T2836" i="1"/>
  <c r="S2836" i="1"/>
  <c r="R2836" i="1"/>
  <c r="P2836" i="1"/>
  <c r="K2836" i="1"/>
  <c r="I2836" i="1"/>
  <c r="H2836" i="1" a="1"/>
  <c r="H2836" i="1" s="1"/>
  <c r="I2836" i="1" s="1" a="1"/>
  <c r="G2836" i="1"/>
  <c r="F2836" i="1"/>
  <c r="E2836" i="1"/>
  <c r="T2835" i="1"/>
  <c r="S2835" i="1"/>
  <c r="R2835" i="1"/>
  <c r="P2835" i="1"/>
  <c r="K2835" i="1"/>
  <c r="H2835" i="1" a="1"/>
  <c r="H2835" i="1" s="1"/>
  <c r="I2835" i="1" s="1" a="1"/>
  <c r="I2835" i="1" s="1"/>
  <c r="G2835" i="1"/>
  <c r="F2835" i="1"/>
  <c r="E2835" i="1"/>
  <c r="T2834" i="1"/>
  <c r="S2834" i="1"/>
  <c r="R2834" i="1"/>
  <c r="P2834" i="1"/>
  <c r="K2834" i="1"/>
  <c r="H2834" i="1" a="1"/>
  <c r="H2834" i="1" s="1"/>
  <c r="I2834" i="1" s="1" a="1"/>
  <c r="I2834" i="1" s="1"/>
  <c r="G2834" i="1"/>
  <c r="F2834" i="1"/>
  <c r="E2834" i="1"/>
  <c r="T2833" i="1"/>
  <c r="S2833" i="1"/>
  <c r="R2833" i="1"/>
  <c r="P2833" i="1"/>
  <c r="K2833" i="1"/>
  <c r="I2833" i="1"/>
  <c r="H2833" i="1" a="1"/>
  <c r="H2833" i="1" s="1"/>
  <c r="I2833" i="1" s="1" a="1"/>
  <c r="G2833" i="1"/>
  <c r="F2833" i="1"/>
  <c r="E2833" i="1"/>
  <c r="T2832" i="1"/>
  <c r="S2832" i="1"/>
  <c r="R2832" i="1"/>
  <c r="P2832" i="1"/>
  <c r="K2832" i="1"/>
  <c r="H2832" i="1" a="1"/>
  <c r="H2832" i="1" s="1"/>
  <c r="I2832" i="1" s="1" a="1"/>
  <c r="I2832" i="1" s="1"/>
  <c r="G2832" i="1"/>
  <c r="F2832" i="1"/>
  <c r="E2832" i="1"/>
  <c r="T2831" i="1"/>
  <c r="S2831" i="1"/>
  <c r="R2831" i="1"/>
  <c r="P2831" i="1"/>
  <c r="K2831" i="1"/>
  <c r="H2831" i="1" a="1"/>
  <c r="H2831" i="1" s="1"/>
  <c r="I2831" i="1" s="1" a="1"/>
  <c r="I2831" i="1" s="1"/>
  <c r="G2831" i="1"/>
  <c r="F2831" i="1"/>
  <c r="E2831" i="1"/>
  <c r="T2830" i="1"/>
  <c r="S2830" i="1"/>
  <c r="R2830" i="1"/>
  <c r="P2830" i="1"/>
  <c r="K2830" i="1"/>
  <c r="I2830" i="1"/>
  <c r="H2830" i="1" a="1"/>
  <c r="H2830" i="1" s="1"/>
  <c r="I2830" i="1" s="1" a="1"/>
  <c r="G2830" i="1"/>
  <c r="F2830" i="1"/>
  <c r="E2830" i="1"/>
  <c r="T2829" i="1"/>
  <c r="S2829" i="1"/>
  <c r="R2829" i="1"/>
  <c r="P2829" i="1"/>
  <c r="K2829" i="1"/>
  <c r="H2829" i="1" a="1"/>
  <c r="H2829" i="1" s="1"/>
  <c r="I2829" i="1" s="1" a="1"/>
  <c r="I2829" i="1" s="1"/>
  <c r="G2829" i="1"/>
  <c r="F2829" i="1"/>
  <c r="E2829" i="1"/>
  <c r="T2828" i="1"/>
  <c r="S2828" i="1"/>
  <c r="R2828" i="1"/>
  <c r="P2828" i="1"/>
  <c r="K2828" i="1"/>
  <c r="H2828" i="1" a="1"/>
  <c r="H2828" i="1" s="1"/>
  <c r="I2828" i="1" s="1" a="1"/>
  <c r="I2828" i="1" s="1"/>
  <c r="G2828" i="1"/>
  <c r="F2828" i="1"/>
  <c r="E2828" i="1"/>
  <c r="T2827" i="1"/>
  <c r="S2827" i="1"/>
  <c r="R2827" i="1"/>
  <c r="P2827" i="1"/>
  <c r="K2827" i="1"/>
  <c r="H2827" i="1" a="1"/>
  <c r="H2827" i="1" s="1"/>
  <c r="I2827" i="1" s="1" a="1"/>
  <c r="I2827" i="1" s="1"/>
  <c r="G2827" i="1"/>
  <c r="F2827" i="1"/>
  <c r="E2827" i="1"/>
  <c r="T2826" i="1"/>
  <c r="S2826" i="1"/>
  <c r="R2826" i="1"/>
  <c r="P2826" i="1"/>
  <c r="K2826" i="1"/>
  <c r="H2826" i="1" a="1"/>
  <c r="H2826" i="1" s="1"/>
  <c r="I2826" i="1" s="1" a="1"/>
  <c r="I2826" i="1" s="1"/>
  <c r="G2826" i="1"/>
  <c r="F2826" i="1"/>
  <c r="E2826" i="1"/>
  <c r="T2825" i="1"/>
  <c r="S2825" i="1"/>
  <c r="R2825" i="1"/>
  <c r="P2825" i="1"/>
  <c r="K2825" i="1"/>
  <c r="H2825" i="1" a="1"/>
  <c r="H2825" i="1" s="1"/>
  <c r="I2825" i="1" s="1" a="1"/>
  <c r="I2825" i="1" s="1"/>
  <c r="G2825" i="1"/>
  <c r="E2825" i="1"/>
  <c r="F2825" i="1" s="1"/>
  <c r="T2824" i="1"/>
  <c r="S2824" i="1"/>
  <c r="R2824" i="1"/>
  <c r="P2824" i="1"/>
  <c r="K2824" i="1"/>
  <c r="H2824" i="1"/>
  <c r="I2824" i="1" s="1" a="1"/>
  <c r="I2824" i="1" s="1"/>
  <c r="H2824" i="1" a="1"/>
  <c r="G2824" i="1"/>
  <c r="E2824" i="1"/>
  <c r="F2824" i="1" s="1"/>
  <c r="T2823" i="1"/>
  <c r="S2823" i="1"/>
  <c r="R2823" i="1"/>
  <c r="P2823" i="1"/>
  <c r="K2823" i="1"/>
  <c r="H2823" i="1" a="1"/>
  <c r="H2823" i="1" s="1"/>
  <c r="I2823" i="1" s="1" a="1"/>
  <c r="I2823" i="1" s="1"/>
  <c r="G2823" i="1"/>
  <c r="E2823" i="1"/>
  <c r="F2823" i="1" s="1"/>
  <c r="T2822" i="1"/>
  <c r="S2822" i="1"/>
  <c r="R2822" i="1"/>
  <c r="P2822" i="1"/>
  <c r="K2822" i="1"/>
  <c r="H2822" i="1" a="1"/>
  <c r="H2822" i="1" s="1"/>
  <c r="I2822" i="1" s="1" a="1"/>
  <c r="I2822" i="1" s="1"/>
  <c r="G2822" i="1"/>
  <c r="E2822" i="1"/>
  <c r="F2822" i="1" s="1"/>
  <c r="T2821" i="1"/>
  <c r="S2821" i="1"/>
  <c r="R2821" i="1"/>
  <c r="P2821" i="1"/>
  <c r="K2821" i="1"/>
  <c r="H2821" i="1"/>
  <c r="I2821" i="1" s="1" a="1"/>
  <c r="I2821" i="1" s="1"/>
  <c r="H2821" i="1" a="1"/>
  <c r="G2821" i="1"/>
  <c r="E2821" i="1"/>
  <c r="F2821" i="1" s="1"/>
  <c r="T2820" i="1"/>
  <c r="S2820" i="1"/>
  <c r="R2820" i="1"/>
  <c r="P2820" i="1"/>
  <c r="K2820" i="1"/>
  <c r="H2820" i="1" a="1"/>
  <c r="H2820" i="1" s="1"/>
  <c r="I2820" i="1" s="1" a="1"/>
  <c r="I2820" i="1" s="1"/>
  <c r="G2820" i="1"/>
  <c r="E2820" i="1"/>
  <c r="F2820" i="1" s="1"/>
  <c r="T2819" i="1"/>
  <c r="S2819" i="1"/>
  <c r="R2819" i="1"/>
  <c r="P2819" i="1"/>
  <c r="K2819" i="1"/>
  <c r="H2819" i="1" a="1"/>
  <c r="H2819" i="1" s="1"/>
  <c r="I2819" i="1" s="1" a="1"/>
  <c r="I2819" i="1" s="1"/>
  <c r="G2819" i="1"/>
  <c r="E2819" i="1"/>
  <c r="F2819" i="1" s="1"/>
  <c r="T2818" i="1"/>
  <c r="S2818" i="1"/>
  <c r="R2818" i="1"/>
  <c r="P2818" i="1"/>
  <c r="K2818" i="1"/>
  <c r="I2818" i="1"/>
  <c r="I2818" i="1" a="1"/>
  <c r="H2818" i="1" a="1"/>
  <c r="H2818" i="1" s="1"/>
  <c r="G2818" i="1"/>
  <c r="E2818" i="1"/>
  <c r="F2818" i="1" s="1"/>
  <c r="T2817" i="1"/>
  <c r="S2817" i="1"/>
  <c r="R2817" i="1"/>
  <c r="P2817" i="1"/>
  <c r="K2817" i="1"/>
  <c r="H2817" i="1"/>
  <c r="I2817" i="1" s="1" a="1"/>
  <c r="I2817" i="1" s="1"/>
  <c r="H2817" i="1" a="1"/>
  <c r="G2817" i="1"/>
  <c r="E2817" i="1"/>
  <c r="F2817" i="1" s="1"/>
  <c r="T2816" i="1"/>
  <c r="S2816" i="1"/>
  <c r="R2816" i="1"/>
  <c r="P2816" i="1"/>
  <c r="K2816" i="1"/>
  <c r="I2816" i="1"/>
  <c r="I2816" i="1" a="1"/>
  <c r="H2816" i="1" a="1"/>
  <c r="H2816" i="1" s="1"/>
  <c r="G2816" i="1"/>
  <c r="E2816" i="1"/>
  <c r="F2816" i="1" s="1"/>
  <c r="T2815" i="1"/>
  <c r="S2815" i="1"/>
  <c r="R2815" i="1"/>
  <c r="P2815" i="1"/>
  <c r="K2815" i="1"/>
  <c r="I2815" i="1" a="1"/>
  <c r="I2815" i="1" s="1"/>
  <c r="H2815" i="1"/>
  <c r="H2815" i="1" a="1"/>
  <c r="G2815" i="1"/>
  <c r="E2815" i="1"/>
  <c r="F2815" i="1" s="1"/>
  <c r="T2814" i="1"/>
  <c r="S2814" i="1"/>
  <c r="R2814" i="1"/>
  <c r="P2814" i="1"/>
  <c r="K2814" i="1"/>
  <c r="H2814" i="1"/>
  <c r="I2814" i="1" s="1" a="1"/>
  <c r="I2814" i="1" s="1"/>
  <c r="H2814" i="1" a="1"/>
  <c r="G2814" i="1"/>
  <c r="E2814" i="1"/>
  <c r="F2814" i="1" s="1"/>
  <c r="T2813" i="1"/>
  <c r="S2813" i="1"/>
  <c r="R2813" i="1"/>
  <c r="P2813" i="1"/>
  <c r="K2813" i="1"/>
  <c r="H2813" i="1" a="1"/>
  <c r="H2813" i="1" s="1"/>
  <c r="I2813" i="1" s="1" a="1"/>
  <c r="I2813" i="1" s="1"/>
  <c r="G2813" i="1"/>
  <c r="E2813" i="1"/>
  <c r="F2813" i="1" s="1"/>
  <c r="T2812" i="1"/>
  <c r="S2812" i="1"/>
  <c r="R2812" i="1"/>
  <c r="P2812" i="1"/>
  <c r="K2812" i="1"/>
  <c r="I2812" i="1"/>
  <c r="I2812" i="1" a="1"/>
  <c r="H2812" i="1" a="1"/>
  <c r="H2812" i="1" s="1"/>
  <c r="G2812" i="1"/>
  <c r="E2812" i="1"/>
  <c r="F2812" i="1" s="1"/>
  <c r="T2811" i="1"/>
  <c r="S2811" i="1"/>
  <c r="R2811" i="1"/>
  <c r="P2811" i="1"/>
  <c r="K2811" i="1"/>
  <c r="H2811" i="1" a="1"/>
  <c r="H2811" i="1" s="1"/>
  <c r="I2811" i="1" s="1" a="1"/>
  <c r="I2811" i="1" s="1"/>
  <c r="G2811" i="1"/>
  <c r="E2811" i="1"/>
  <c r="F2811" i="1" s="1"/>
  <c r="T2810" i="1"/>
  <c r="S2810" i="1"/>
  <c r="R2810" i="1"/>
  <c r="P2810" i="1"/>
  <c r="K2810" i="1"/>
  <c r="H2810" i="1" a="1"/>
  <c r="H2810" i="1" s="1"/>
  <c r="I2810" i="1" s="1" a="1"/>
  <c r="I2810" i="1" s="1"/>
  <c r="G2810" i="1"/>
  <c r="E2810" i="1"/>
  <c r="F2810" i="1" s="1"/>
  <c r="T2809" i="1"/>
  <c r="S2809" i="1"/>
  <c r="R2809" i="1"/>
  <c r="P2809" i="1"/>
  <c r="K2809" i="1"/>
  <c r="H2809" i="1" a="1"/>
  <c r="H2809" i="1" s="1"/>
  <c r="I2809" i="1" s="1" a="1"/>
  <c r="I2809" i="1" s="1"/>
  <c r="G2809" i="1"/>
  <c r="E2809" i="1"/>
  <c r="F2809" i="1" s="1"/>
  <c r="T2808" i="1"/>
  <c r="S2808" i="1"/>
  <c r="R2808" i="1"/>
  <c r="P2808" i="1"/>
  <c r="K2808" i="1"/>
  <c r="H2808" i="1" a="1"/>
  <c r="H2808" i="1" s="1"/>
  <c r="I2808" i="1" s="1" a="1"/>
  <c r="I2808" i="1" s="1"/>
  <c r="G2808" i="1"/>
  <c r="E2808" i="1"/>
  <c r="F2808" i="1" s="1"/>
  <c r="T2807" i="1"/>
  <c r="S2807" i="1"/>
  <c r="R2807" i="1"/>
  <c r="P2807" i="1"/>
  <c r="K2807" i="1"/>
  <c r="I2807" i="1"/>
  <c r="I2807" i="1" a="1"/>
  <c r="H2807" i="1"/>
  <c r="H2807" i="1" a="1"/>
  <c r="G2807" i="1"/>
  <c r="E2807" i="1"/>
  <c r="F2807" i="1" s="1"/>
  <c r="T2806" i="1"/>
  <c r="S2806" i="1"/>
  <c r="R2806" i="1"/>
  <c r="P2806" i="1"/>
  <c r="K2806" i="1"/>
  <c r="H2806" i="1"/>
  <c r="I2806" i="1" s="1" a="1"/>
  <c r="I2806" i="1" s="1"/>
  <c r="H2806" i="1" a="1"/>
  <c r="G2806" i="1"/>
  <c r="E2806" i="1"/>
  <c r="F2806" i="1" s="1"/>
  <c r="T2805" i="1"/>
  <c r="S2805" i="1"/>
  <c r="R2805" i="1"/>
  <c r="P2805" i="1"/>
  <c r="K2805" i="1"/>
  <c r="H2805" i="1" a="1"/>
  <c r="H2805" i="1" s="1"/>
  <c r="I2805" i="1" s="1" a="1"/>
  <c r="I2805" i="1" s="1"/>
  <c r="G2805" i="1"/>
  <c r="E2805" i="1"/>
  <c r="F2805" i="1" s="1"/>
  <c r="T2804" i="1"/>
  <c r="S2804" i="1"/>
  <c r="R2804" i="1"/>
  <c r="P2804" i="1"/>
  <c r="K2804" i="1"/>
  <c r="H2804" i="1" a="1"/>
  <c r="H2804" i="1" s="1"/>
  <c r="I2804" i="1" s="1" a="1"/>
  <c r="I2804" i="1" s="1"/>
  <c r="G2804" i="1"/>
  <c r="E2804" i="1"/>
  <c r="F2804" i="1" s="1"/>
  <c r="T2803" i="1"/>
  <c r="S2803" i="1"/>
  <c r="R2803" i="1"/>
  <c r="P2803" i="1"/>
  <c r="K2803" i="1"/>
  <c r="I2803" i="1"/>
  <c r="H2803" i="1" a="1"/>
  <c r="H2803" i="1" s="1"/>
  <c r="I2803" i="1" s="1" a="1"/>
  <c r="G2803" i="1"/>
  <c r="E2803" i="1"/>
  <c r="F2803" i="1" s="1"/>
  <c r="T2802" i="1"/>
  <c r="S2802" i="1"/>
  <c r="R2802" i="1"/>
  <c r="P2802" i="1"/>
  <c r="K2802" i="1"/>
  <c r="H2802" i="1" a="1"/>
  <c r="H2802" i="1" s="1"/>
  <c r="I2802" i="1" s="1" a="1"/>
  <c r="I2802" i="1" s="1"/>
  <c r="G2802" i="1"/>
  <c r="E2802" i="1"/>
  <c r="F2802" i="1" s="1"/>
  <c r="T2801" i="1"/>
  <c r="S2801" i="1"/>
  <c r="R2801" i="1"/>
  <c r="P2801" i="1"/>
  <c r="K2801" i="1"/>
  <c r="I2801" i="1"/>
  <c r="H2801" i="1"/>
  <c r="I2801" i="1" s="1" a="1"/>
  <c r="H2801" i="1" a="1"/>
  <c r="G2801" i="1"/>
  <c r="E2801" i="1"/>
  <c r="F2801" i="1" s="1"/>
  <c r="T2800" i="1"/>
  <c r="S2800" i="1"/>
  <c r="R2800" i="1"/>
  <c r="P2800" i="1"/>
  <c r="K2800" i="1"/>
  <c r="H2800" i="1" a="1"/>
  <c r="H2800" i="1" s="1"/>
  <c r="I2800" i="1" s="1" a="1"/>
  <c r="I2800" i="1" s="1"/>
  <c r="G2800" i="1"/>
  <c r="E2800" i="1"/>
  <c r="F2800" i="1" s="1"/>
  <c r="T2799" i="1"/>
  <c r="S2799" i="1"/>
  <c r="R2799" i="1"/>
  <c r="P2799" i="1"/>
  <c r="K2799" i="1"/>
  <c r="H2799" i="1"/>
  <c r="I2799" i="1" s="1" a="1"/>
  <c r="I2799" i="1" s="1"/>
  <c r="H2799" i="1" a="1"/>
  <c r="G2799" i="1"/>
  <c r="E2799" i="1"/>
  <c r="F2799" i="1" s="1"/>
  <c r="T2798" i="1"/>
  <c r="S2798" i="1"/>
  <c r="R2798" i="1"/>
  <c r="P2798" i="1"/>
  <c r="K2798" i="1"/>
  <c r="H2798" i="1" a="1"/>
  <c r="H2798" i="1" s="1"/>
  <c r="I2798" i="1" s="1" a="1"/>
  <c r="I2798" i="1" s="1"/>
  <c r="G2798" i="1"/>
  <c r="E2798" i="1"/>
  <c r="F2798" i="1" s="1"/>
  <c r="T2797" i="1"/>
  <c r="S2797" i="1"/>
  <c r="R2797" i="1"/>
  <c r="P2797" i="1"/>
  <c r="K2797" i="1"/>
  <c r="H2797" i="1"/>
  <c r="I2797" i="1" s="1" a="1"/>
  <c r="I2797" i="1" s="1"/>
  <c r="H2797" i="1" a="1"/>
  <c r="G2797" i="1"/>
  <c r="E2797" i="1"/>
  <c r="F2797" i="1" s="1"/>
  <c r="T2796" i="1"/>
  <c r="S2796" i="1"/>
  <c r="R2796" i="1"/>
  <c r="P2796" i="1"/>
  <c r="K2796" i="1"/>
  <c r="I2796" i="1" a="1"/>
  <c r="I2796" i="1" s="1"/>
  <c r="H2796" i="1" a="1"/>
  <c r="H2796" i="1" s="1"/>
  <c r="G2796" i="1"/>
  <c r="E2796" i="1"/>
  <c r="F2796" i="1" s="1"/>
  <c r="T2795" i="1"/>
  <c r="S2795" i="1"/>
  <c r="R2795" i="1"/>
  <c r="P2795" i="1"/>
  <c r="K2795" i="1"/>
  <c r="H2795" i="1"/>
  <c r="I2795" i="1" s="1" a="1"/>
  <c r="I2795" i="1" s="1"/>
  <c r="H2795" i="1" a="1"/>
  <c r="G2795" i="1"/>
  <c r="E2795" i="1"/>
  <c r="F2795" i="1" s="1"/>
  <c r="T2794" i="1"/>
  <c r="S2794" i="1"/>
  <c r="R2794" i="1"/>
  <c r="P2794" i="1"/>
  <c r="K2794" i="1"/>
  <c r="H2794" i="1" a="1"/>
  <c r="H2794" i="1" s="1"/>
  <c r="I2794" i="1" s="1" a="1"/>
  <c r="I2794" i="1" s="1"/>
  <c r="G2794" i="1"/>
  <c r="E2794" i="1"/>
  <c r="F2794" i="1" s="1"/>
  <c r="T2793" i="1"/>
  <c r="S2793" i="1"/>
  <c r="R2793" i="1"/>
  <c r="P2793" i="1"/>
  <c r="K2793" i="1"/>
  <c r="I2793" i="1" a="1"/>
  <c r="I2793" i="1" s="1"/>
  <c r="H2793" i="1" a="1"/>
  <c r="H2793" i="1" s="1"/>
  <c r="G2793" i="1"/>
  <c r="E2793" i="1"/>
  <c r="F2793" i="1" s="1"/>
  <c r="T2792" i="1"/>
  <c r="S2792" i="1"/>
  <c r="R2792" i="1"/>
  <c r="P2792" i="1"/>
  <c r="K2792" i="1"/>
  <c r="H2792" i="1"/>
  <c r="I2792" i="1" s="1" a="1"/>
  <c r="I2792" i="1" s="1"/>
  <c r="H2792" i="1" a="1"/>
  <c r="G2792" i="1"/>
  <c r="E2792" i="1"/>
  <c r="F2792" i="1" s="1"/>
  <c r="T2791" i="1"/>
  <c r="S2791" i="1"/>
  <c r="R2791" i="1"/>
  <c r="P2791" i="1"/>
  <c r="K2791" i="1"/>
  <c r="I2791" i="1"/>
  <c r="I2791" i="1" a="1"/>
  <c r="H2791" i="1" a="1"/>
  <c r="H2791" i="1" s="1"/>
  <c r="G2791" i="1"/>
  <c r="E2791" i="1"/>
  <c r="F2791" i="1" s="1"/>
  <c r="T2790" i="1"/>
  <c r="S2790" i="1"/>
  <c r="R2790" i="1"/>
  <c r="P2790" i="1"/>
  <c r="K2790" i="1"/>
  <c r="I2790" i="1"/>
  <c r="H2790" i="1"/>
  <c r="I2790" i="1" s="1" a="1"/>
  <c r="H2790" i="1" a="1"/>
  <c r="G2790" i="1"/>
  <c r="E2790" i="1"/>
  <c r="F2790" i="1" s="1"/>
  <c r="T2789" i="1"/>
  <c r="S2789" i="1"/>
  <c r="R2789" i="1"/>
  <c r="P2789" i="1"/>
  <c r="K2789" i="1"/>
  <c r="H2789" i="1" a="1"/>
  <c r="H2789" i="1" s="1"/>
  <c r="I2789" i="1" s="1" a="1"/>
  <c r="I2789" i="1" s="1"/>
  <c r="G2789" i="1"/>
  <c r="E2789" i="1"/>
  <c r="F2789" i="1" s="1"/>
  <c r="T2788" i="1"/>
  <c r="S2788" i="1"/>
  <c r="R2788" i="1"/>
  <c r="P2788" i="1"/>
  <c r="K2788" i="1"/>
  <c r="H2788" i="1" a="1"/>
  <c r="H2788" i="1" s="1"/>
  <c r="I2788" i="1" s="1" a="1"/>
  <c r="I2788" i="1" s="1"/>
  <c r="G2788" i="1"/>
  <c r="E2788" i="1"/>
  <c r="F2788" i="1" s="1"/>
  <c r="T2787" i="1"/>
  <c r="S2787" i="1"/>
  <c r="R2787" i="1"/>
  <c r="P2787" i="1"/>
  <c r="K2787" i="1"/>
  <c r="H2787" i="1"/>
  <c r="I2787" i="1" s="1" a="1"/>
  <c r="I2787" i="1" s="1"/>
  <c r="H2787" i="1" a="1"/>
  <c r="G2787" i="1"/>
  <c r="E2787" i="1"/>
  <c r="F2787" i="1" s="1"/>
  <c r="T2786" i="1"/>
  <c r="S2786" i="1"/>
  <c r="R2786" i="1"/>
  <c r="P2786" i="1"/>
  <c r="K2786" i="1"/>
  <c r="H2786" i="1" a="1"/>
  <c r="H2786" i="1" s="1"/>
  <c r="I2786" i="1" s="1" a="1"/>
  <c r="I2786" i="1" s="1"/>
  <c r="G2786" i="1"/>
  <c r="E2786" i="1"/>
  <c r="F2786" i="1" s="1"/>
  <c r="T2785" i="1"/>
  <c r="S2785" i="1"/>
  <c r="R2785" i="1"/>
  <c r="P2785" i="1"/>
  <c r="K2785" i="1"/>
  <c r="H2785" i="1"/>
  <c r="I2785" i="1" s="1" a="1"/>
  <c r="I2785" i="1" s="1"/>
  <c r="H2785" i="1" a="1"/>
  <c r="G2785" i="1"/>
  <c r="E2785" i="1"/>
  <c r="F2785" i="1" s="1"/>
  <c r="T2784" i="1"/>
  <c r="S2784" i="1"/>
  <c r="R2784" i="1"/>
  <c r="P2784" i="1"/>
  <c r="K2784" i="1"/>
  <c r="H2784" i="1" a="1"/>
  <c r="H2784" i="1" s="1"/>
  <c r="I2784" i="1" s="1" a="1"/>
  <c r="I2784" i="1" s="1"/>
  <c r="G2784" i="1"/>
  <c r="E2784" i="1"/>
  <c r="F2784" i="1" s="1"/>
  <c r="T2783" i="1"/>
  <c r="S2783" i="1"/>
  <c r="R2783" i="1"/>
  <c r="P2783" i="1"/>
  <c r="K2783" i="1"/>
  <c r="I2783" i="1"/>
  <c r="H2783" i="1"/>
  <c r="I2783" i="1" s="1" a="1"/>
  <c r="H2783" i="1" a="1"/>
  <c r="G2783" i="1"/>
  <c r="E2783" i="1"/>
  <c r="F2783" i="1" s="1"/>
  <c r="T2782" i="1"/>
  <c r="S2782" i="1"/>
  <c r="R2782" i="1"/>
  <c r="P2782" i="1"/>
  <c r="K2782" i="1"/>
  <c r="I2782" i="1" a="1"/>
  <c r="I2782" i="1" s="1"/>
  <c r="H2782" i="1" a="1"/>
  <c r="H2782" i="1" s="1"/>
  <c r="G2782" i="1"/>
  <c r="E2782" i="1"/>
  <c r="F2782" i="1" s="1"/>
  <c r="T2781" i="1"/>
  <c r="S2781" i="1"/>
  <c r="R2781" i="1"/>
  <c r="P2781" i="1"/>
  <c r="K2781" i="1"/>
  <c r="H2781" i="1"/>
  <c r="I2781" i="1" s="1" a="1"/>
  <c r="I2781" i="1" s="1"/>
  <c r="H2781" i="1" a="1"/>
  <c r="G2781" i="1"/>
  <c r="E2781" i="1"/>
  <c r="F2781" i="1" s="1"/>
  <c r="T2780" i="1"/>
  <c r="S2780" i="1"/>
  <c r="R2780" i="1"/>
  <c r="P2780" i="1"/>
  <c r="K2780" i="1"/>
  <c r="H2780" i="1" a="1"/>
  <c r="H2780" i="1" s="1"/>
  <c r="I2780" i="1" s="1" a="1"/>
  <c r="I2780" i="1" s="1"/>
  <c r="G2780" i="1"/>
  <c r="E2780" i="1"/>
  <c r="F2780" i="1" s="1"/>
  <c r="T2779" i="1"/>
  <c r="S2779" i="1"/>
  <c r="R2779" i="1"/>
  <c r="P2779" i="1"/>
  <c r="K2779" i="1"/>
  <c r="I2779" i="1"/>
  <c r="H2779" i="1" a="1"/>
  <c r="H2779" i="1" s="1"/>
  <c r="I2779" i="1" s="1" a="1"/>
  <c r="G2779" i="1"/>
  <c r="E2779" i="1"/>
  <c r="F2779" i="1" s="1"/>
  <c r="T2778" i="1"/>
  <c r="S2778" i="1"/>
  <c r="R2778" i="1"/>
  <c r="P2778" i="1"/>
  <c r="K2778" i="1"/>
  <c r="I2778" i="1" a="1"/>
  <c r="I2778" i="1" s="1"/>
  <c r="H2778" i="1"/>
  <c r="H2778" i="1" a="1"/>
  <c r="G2778" i="1"/>
  <c r="E2778" i="1"/>
  <c r="F2778" i="1" s="1"/>
  <c r="T2777" i="1"/>
  <c r="S2777" i="1"/>
  <c r="R2777" i="1"/>
  <c r="P2777" i="1"/>
  <c r="K2777" i="1"/>
  <c r="I2777" i="1"/>
  <c r="H2777" i="1"/>
  <c r="I2777" i="1" s="1" a="1"/>
  <c r="H2777" i="1" a="1"/>
  <c r="G2777" i="1"/>
  <c r="E2777" i="1"/>
  <c r="F2777" i="1" s="1"/>
  <c r="T2776" i="1"/>
  <c r="S2776" i="1"/>
  <c r="R2776" i="1"/>
  <c r="P2776" i="1"/>
  <c r="K2776" i="1"/>
  <c r="H2776" i="1" a="1"/>
  <c r="H2776" i="1" s="1"/>
  <c r="I2776" i="1" s="1" a="1"/>
  <c r="I2776" i="1" s="1"/>
  <c r="G2776" i="1"/>
  <c r="E2776" i="1"/>
  <c r="F2776" i="1" s="1"/>
  <c r="T2775" i="1"/>
  <c r="S2775" i="1"/>
  <c r="R2775" i="1"/>
  <c r="P2775" i="1"/>
  <c r="K2775" i="1"/>
  <c r="H2775" i="1" a="1"/>
  <c r="H2775" i="1" s="1"/>
  <c r="I2775" i="1" s="1" a="1"/>
  <c r="I2775" i="1" s="1"/>
  <c r="G2775" i="1"/>
  <c r="E2775" i="1"/>
  <c r="F2775" i="1" s="1"/>
  <c r="T2774" i="1"/>
  <c r="S2774" i="1"/>
  <c r="R2774" i="1"/>
  <c r="P2774" i="1"/>
  <c r="K2774" i="1"/>
  <c r="H2774" i="1" a="1"/>
  <c r="H2774" i="1" s="1"/>
  <c r="I2774" i="1" s="1" a="1"/>
  <c r="I2774" i="1" s="1"/>
  <c r="G2774" i="1"/>
  <c r="E2774" i="1"/>
  <c r="F2774" i="1" s="1"/>
  <c r="T2773" i="1"/>
  <c r="S2773" i="1"/>
  <c r="R2773" i="1"/>
  <c r="P2773" i="1"/>
  <c r="K2773" i="1"/>
  <c r="H2773" i="1" a="1"/>
  <c r="H2773" i="1" s="1"/>
  <c r="I2773" i="1" s="1" a="1"/>
  <c r="I2773" i="1" s="1"/>
  <c r="G2773" i="1"/>
  <c r="E2773" i="1"/>
  <c r="F2773" i="1" s="1"/>
  <c r="T2772" i="1"/>
  <c r="S2772" i="1"/>
  <c r="R2772" i="1"/>
  <c r="P2772" i="1"/>
  <c r="K2772" i="1"/>
  <c r="I2772" i="1" a="1"/>
  <c r="I2772" i="1" s="1"/>
  <c r="H2772" i="1" a="1"/>
  <c r="H2772" i="1" s="1"/>
  <c r="G2772" i="1"/>
  <c r="E2772" i="1"/>
  <c r="F2772" i="1" s="1"/>
  <c r="T2771" i="1"/>
  <c r="S2771" i="1"/>
  <c r="R2771" i="1"/>
  <c r="P2771" i="1"/>
  <c r="K2771" i="1"/>
  <c r="H2771" i="1"/>
  <c r="I2771" i="1" s="1" a="1"/>
  <c r="I2771" i="1" s="1"/>
  <c r="H2771" i="1" a="1"/>
  <c r="G2771" i="1"/>
  <c r="E2771" i="1"/>
  <c r="F2771" i="1" s="1"/>
  <c r="T2770" i="1"/>
  <c r="S2770" i="1"/>
  <c r="R2770" i="1"/>
  <c r="P2770" i="1"/>
  <c r="K2770" i="1"/>
  <c r="I2770" i="1" a="1"/>
  <c r="I2770" i="1" s="1"/>
  <c r="H2770" i="1" a="1"/>
  <c r="H2770" i="1" s="1"/>
  <c r="G2770" i="1"/>
  <c r="E2770" i="1"/>
  <c r="F2770" i="1" s="1"/>
  <c r="T2769" i="1"/>
  <c r="S2769" i="1"/>
  <c r="R2769" i="1"/>
  <c r="P2769" i="1"/>
  <c r="K2769" i="1"/>
  <c r="H2769" i="1"/>
  <c r="I2769" i="1" s="1" a="1"/>
  <c r="I2769" i="1" s="1"/>
  <c r="H2769" i="1" a="1"/>
  <c r="G2769" i="1"/>
  <c r="E2769" i="1"/>
  <c r="F2769" i="1" s="1"/>
  <c r="T2768" i="1"/>
  <c r="S2768" i="1"/>
  <c r="R2768" i="1"/>
  <c r="P2768" i="1"/>
  <c r="K2768" i="1"/>
  <c r="I2768" i="1" a="1"/>
  <c r="I2768" i="1" s="1"/>
  <c r="H2768" i="1"/>
  <c r="H2768" i="1" a="1"/>
  <c r="G2768" i="1"/>
  <c r="E2768" i="1"/>
  <c r="F2768" i="1" s="1"/>
  <c r="T2767" i="1"/>
  <c r="S2767" i="1"/>
  <c r="R2767" i="1"/>
  <c r="P2767" i="1"/>
  <c r="K2767" i="1"/>
  <c r="H2767" i="1" a="1"/>
  <c r="H2767" i="1" s="1"/>
  <c r="I2767" i="1" s="1" a="1"/>
  <c r="I2767" i="1" s="1"/>
  <c r="G2767" i="1"/>
  <c r="E2767" i="1"/>
  <c r="F2767" i="1" s="1"/>
  <c r="T2766" i="1"/>
  <c r="S2766" i="1"/>
  <c r="R2766" i="1"/>
  <c r="P2766" i="1"/>
  <c r="K2766" i="1"/>
  <c r="H2766" i="1" a="1"/>
  <c r="H2766" i="1" s="1"/>
  <c r="I2766" i="1" s="1" a="1"/>
  <c r="I2766" i="1" s="1"/>
  <c r="G2766" i="1"/>
  <c r="E2766" i="1"/>
  <c r="F2766" i="1" s="1"/>
  <c r="T2765" i="1"/>
  <c r="S2765" i="1"/>
  <c r="R2765" i="1"/>
  <c r="P2765" i="1"/>
  <c r="K2765" i="1"/>
  <c r="H2765" i="1" a="1"/>
  <c r="H2765" i="1" s="1"/>
  <c r="I2765" i="1" s="1" a="1"/>
  <c r="I2765" i="1" s="1"/>
  <c r="G2765" i="1"/>
  <c r="E2765" i="1"/>
  <c r="F2765" i="1" s="1"/>
  <c r="T2764" i="1"/>
  <c r="S2764" i="1"/>
  <c r="R2764" i="1"/>
  <c r="P2764" i="1"/>
  <c r="K2764" i="1"/>
  <c r="H2764" i="1" a="1"/>
  <c r="H2764" i="1" s="1"/>
  <c r="I2764" i="1" s="1" a="1"/>
  <c r="I2764" i="1" s="1"/>
  <c r="G2764" i="1"/>
  <c r="E2764" i="1"/>
  <c r="F2764" i="1" s="1"/>
  <c r="T2763" i="1"/>
  <c r="S2763" i="1"/>
  <c r="R2763" i="1"/>
  <c r="P2763" i="1"/>
  <c r="K2763" i="1"/>
  <c r="I2763" i="1" a="1"/>
  <c r="I2763" i="1" s="1"/>
  <c r="H2763" i="1"/>
  <c r="H2763" i="1" a="1"/>
  <c r="G2763" i="1"/>
  <c r="E2763" i="1"/>
  <c r="F2763" i="1" s="1"/>
  <c r="T2762" i="1"/>
  <c r="S2762" i="1"/>
  <c r="R2762" i="1"/>
  <c r="P2762" i="1"/>
  <c r="K2762" i="1"/>
  <c r="H2762" i="1"/>
  <c r="I2762" i="1" s="1" a="1"/>
  <c r="I2762" i="1" s="1"/>
  <c r="H2762" i="1" a="1"/>
  <c r="G2762" i="1"/>
  <c r="E2762" i="1"/>
  <c r="F2762" i="1" s="1"/>
  <c r="T2761" i="1"/>
  <c r="S2761" i="1"/>
  <c r="R2761" i="1"/>
  <c r="P2761" i="1"/>
  <c r="K2761" i="1"/>
  <c r="H2761" i="1" a="1"/>
  <c r="H2761" i="1" s="1"/>
  <c r="I2761" i="1" s="1" a="1"/>
  <c r="I2761" i="1" s="1"/>
  <c r="G2761" i="1"/>
  <c r="E2761" i="1"/>
  <c r="F2761" i="1" s="1"/>
  <c r="T2760" i="1"/>
  <c r="S2760" i="1"/>
  <c r="R2760" i="1"/>
  <c r="P2760" i="1"/>
  <c r="K2760" i="1"/>
  <c r="H2760" i="1" a="1"/>
  <c r="H2760" i="1" s="1"/>
  <c r="I2760" i="1" s="1" a="1"/>
  <c r="I2760" i="1" s="1"/>
  <c r="G2760" i="1"/>
  <c r="E2760" i="1"/>
  <c r="F2760" i="1" s="1"/>
  <c r="T2759" i="1"/>
  <c r="S2759" i="1"/>
  <c r="R2759" i="1"/>
  <c r="P2759" i="1"/>
  <c r="K2759" i="1"/>
  <c r="I2759" i="1"/>
  <c r="H2759" i="1"/>
  <c r="I2759" i="1" s="1" a="1"/>
  <c r="H2759" i="1" a="1"/>
  <c r="G2759" i="1"/>
  <c r="E2759" i="1"/>
  <c r="F2759" i="1" s="1"/>
  <c r="T2758" i="1"/>
  <c r="S2758" i="1"/>
  <c r="R2758" i="1"/>
  <c r="P2758" i="1"/>
  <c r="K2758" i="1"/>
  <c r="I2758" i="1"/>
  <c r="I2758" i="1" a="1"/>
  <c r="H2758" i="1" a="1"/>
  <c r="H2758" i="1" s="1"/>
  <c r="G2758" i="1"/>
  <c r="E2758" i="1"/>
  <c r="F2758" i="1" s="1"/>
  <c r="T2757" i="1"/>
  <c r="S2757" i="1"/>
  <c r="R2757" i="1"/>
  <c r="P2757" i="1"/>
  <c r="K2757" i="1"/>
  <c r="I2757" i="1"/>
  <c r="H2757" i="1"/>
  <c r="I2757" i="1" s="1" a="1"/>
  <c r="H2757" i="1" a="1"/>
  <c r="G2757" i="1"/>
  <c r="E2757" i="1"/>
  <c r="F2757" i="1" s="1"/>
  <c r="T2756" i="1"/>
  <c r="S2756" i="1"/>
  <c r="R2756" i="1"/>
  <c r="P2756" i="1"/>
  <c r="K2756" i="1"/>
  <c r="H2756" i="1" a="1"/>
  <c r="H2756" i="1" s="1"/>
  <c r="I2756" i="1" s="1" a="1"/>
  <c r="I2756" i="1" s="1"/>
  <c r="G2756" i="1"/>
  <c r="E2756" i="1"/>
  <c r="F2756" i="1" s="1"/>
  <c r="T2755" i="1"/>
  <c r="S2755" i="1"/>
  <c r="R2755" i="1"/>
  <c r="P2755" i="1"/>
  <c r="K2755" i="1"/>
  <c r="H2755" i="1"/>
  <c r="I2755" i="1" s="1" a="1"/>
  <c r="I2755" i="1" s="1"/>
  <c r="H2755" i="1" a="1"/>
  <c r="G2755" i="1"/>
  <c r="E2755" i="1"/>
  <c r="F2755" i="1" s="1"/>
  <c r="T2754" i="1"/>
  <c r="S2754" i="1"/>
  <c r="R2754" i="1"/>
  <c r="P2754" i="1"/>
  <c r="K2754" i="1"/>
  <c r="H2754" i="1" a="1"/>
  <c r="H2754" i="1" s="1"/>
  <c r="I2754" i="1" s="1" a="1"/>
  <c r="I2754" i="1" s="1"/>
  <c r="G2754" i="1"/>
  <c r="E2754" i="1"/>
  <c r="F2754" i="1" s="1"/>
  <c r="T2753" i="1"/>
  <c r="S2753" i="1"/>
  <c r="R2753" i="1"/>
  <c r="P2753" i="1"/>
  <c r="K2753" i="1"/>
  <c r="H2753" i="1"/>
  <c r="I2753" i="1" s="1" a="1"/>
  <c r="I2753" i="1" s="1"/>
  <c r="H2753" i="1" a="1"/>
  <c r="G2753" i="1"/>
  <c r="E2753" i="1"/>
  <c r="F2753" i="1" s="1"/>
  <c r="T2752" i="1"/>
  <c r="S2752" i="1"/>
  <c r="R2752" i="1"/>
  <c r="P2752" i="1"/>
  <c r="K2752" i="1"/>
  <c r="H2752" i="1" a="1"/>
  <c r="H2752" i="1" s="1"/>
  <c r="I2752" i="1" s="1" a="1"/>
  <c r="I2752" i="1" s="1"/>
  <c r="G2752" i="1"/>
  <c r="E2752" i="1"/>
  <c r="F2752" i="1" s="1"/>
  <c r="T2751" i="1"/>
  <c r="S2751" i="1"/>
  <c r="R2751" i="1"/>
  <c r="P2751" i="1"/>
  <c r="K2751" i="1"/>
  <c r="H2751" i="1" a="1"/>
  <c r="H2751" i="1" s="1"/>
  <c r="I2751" i="1" s="1" a="1"/>
  <c r="I2751" i="1" s="1"/>
  <c r="G2751" i="1"/>
  <c r="E2751" i="1"/>
  <c r="F2751" i="1" s="1"/>
  <c r="T2750" i="1"/>
  <c r="S2750" i="1"/>
  <c r="R2750" i="1"/>
  <c r="P2750" i="1"/>
  <c r="K2750" i="1"/>
  <c r="H2750" i="1"/>
  <c r="I2750" i="1" s="1" a="1"/>
  <c r="I2750" i="1" s="1"/>
  <c r="H2750" i="1" a="1"/>
  <c r="G2750" i="1"/>
  <c r="E2750" i="1"/>
  <c r="F2750" i="1" s="1"/>
  <c r="T2749" i="1"/>
  <c r="S2749" i="1"/>
  <c r="R2749" i="1"/>
  <c r="P2749" i="1"/>
  <c r="K2749" i="1"/>
  <c r="I2749" i="1"/>
  <c r="H2749" i="1" a="1"/>
  <c r="H2749" i="1" s="1"/>
  <c r="I2749" i="1" s="1" a="1"/>
  <c r="G2749" i="1"/>
  <c r="E2749" i="1"/>
  <c r="F2749" i="1" s="1"/>
  <c r="T2748" i="1"/>
  <c r="S2748" i="1"/>
  <c r="R2748" i="1"/>
  <c r="P2748" i="1"/>
  <c r="K2748" i="1"/>
  <c r="I2748" i="1" a="1"/>
  <c r="I2748" i="1" s="1"/>
  <c r="H2748" i="1" a="1"/>
  <c r="H2748" i="1" s="1"/>
  <c r="G2748" i="1"/>
  <c r="E2748" i="1"/>
  <c r="F2748" i="1" s="1"/>
  <c r="T2747" i="1"/>
  <c r="S2747" i="1"/>
  <c r="R2747" i="1"/>
  <c r="P2747" i="1"/>
  <c r="K2747" i="1"/>
  <c r="H2747" i="1"/>
  <c r="I2747" i="1" s="1" a="1"/>
  <c r="I2747" i="1" s="1"/>
  <c r="H2747" i="1" a="1"/>
  <c r="G2747" i="1"/>
  <c r="E2747" i="1"/>
  <c r="F2747" i="1" s="1"/>
  <c r="T2746" i="1"/>
  <c r="S2746" i="1"/>
  <c r="R2746" i="1"/>
  <c r="P2746" i="1"/>
  <c r="K2746" i="1"/>
  <c r="H2746" i="1" a="1"/>
  <c r="H2746" i="1" s="1"/>
  <c r="I2746" i="1" s="1" a="1"/>
  <c r="I2746" i="1" s="1"/>
  <c r="G2746" i="1"/>
  <c r="E2746" i="1"/>
  <c r="F2746" i="1" s="1"/>
  <c r="T2745" i="1"/>
  <c r="S2745" i="1"/>
  <c r="R2745" i="1"/>
  <c r="P2745" i="1"/>
  <c r="K2745" i="1"/>
  <c r="I2745" i="1" a="1"/>
  <c r="I2745" i="1" s="1"/>
  <c r="H2745" i="1"/>
  <c r="H2745" i="1" a="1"/>
  <c r="G2745" i="1"/>
  <c r="E2745" i="1"/>
  <c r="F2745" i="1" s="1"/>
  <c r="T2744" i="1"/>
  <c r="S2744" i="1"/>
  <c r="R2744" i="1"/>
  <c r="P2744" i="1"/>
  <c r="K2744" i="1"/>
  <c r="I2744" i="1" a="1"/>
  <c r="I2744" i="1" s="1"/>
  <c r="H2744" i="1"/>
  <c r="H2744" i="1" a="1"/>
  <c r="G2744" i="1"/>
  <c r="E2744" i="1"/>
  <c r="F2744" i="1" s="1"/>
  <c r="T2743" i="1"/>
  <c r="S2743" i="1"/>
  <c r="R2743" i="1"/>
  <c r="P2743" i="1"/>
  <c r="K2743" i="1"/>
  <c r="H2743" i="1" a="1"/>
  <c r="H2743" i="1" s="1"/>
  <c r="I2743" i="1" s="1" a="1"/>
  <c r="I2743" i="1" s="1"/>
  <c r="G2743" i="1"/>
  <c r="E2743" i="1"/>
  <c r="F2743" i="1" s="1"/>
  <c r="T2742" i="1"/>
  <c r="S2742" i="1"/>
  <c r="R2742" i="1"/>
  <c r="P2742" i="1"/>
  <c r="K2742" i="1"/>
  <c r="H2742" i="1" a="1"/>
  <c r="H2742" i="1" s="1"/>
  <c r="I2742" i="1" s="1" a="1"/>
  <c r="I2742" i="1" s="1"/>
  <c r="G2742" i="1"/>
  <c r="E2742" i="1"/>
  <c r="F2742" i="1" s="1"/>
  <c r="T2741" i="1"/>
  <c r="S2741" i="1"/>
  <c r="R2741" i="1"/>
  <c r="P2741" i="1"/>
  <c r="K2741" i="1"/>
  <c r="H2741" i="1"/>
  <c r="I2741" i="1" s="1" a="1"/>
  <c r="I2741" i="1" s="1"/>
  <c r="H2741" i="1" a="1"/>
  <c r="G2741" i="1"/>
  <c r="E2741" i="1"/>
  <c r="F2741" i="1" s="1"/>
  <c r="T2740" i="1"/>
  <c r="S2740" i="1"/>
  <c r="R2740" i="1"/>
  <c r="P2740" i="1"/>
  <c r="K2740" i="1"/>
  <c r="H2740" i="1" a="1"/>
  <c r="H2740" i="1" s="1"/>
  <c r="I2740" i="1" s="1" a="1"/>
  <c r="I2740" i="1" s="1"/>
  <c r="G2740" i="1"/>
  <c r="E2740" i="1"/>
  <c r="F2740" i="1" s="1"/>
  <c r="T2739" i="1"/>
  <c r="S2739" i="1"/>
  <c r="R2739" i="1"/>
  <c r="P2739" i="1"/>
  <c r="K2739" i="1"/>
  <c r="H2739" i="1" a="1"/>
  <c r="H2739" i="1" s="1"/>
  <c r="I2739" i="1" s="1" a="1"/>
  <c r="I2739" i="1" s="1"/>
  <c r="G2739" i="1"/>
  <c r="E2739" i="1"/>
  <c r="F2739" i="1" s="1"/>
  <c r="T2738" i="1"/>
  <c r="S2738" i="1"/>
  <c r="R2738" i="1"/>
  <c r="P2738" i="1"/>
  <c r="K2738" i="1"/>
  <c r="H2738" i="1" a="1"/>
  <c r="H2738" i="1" s="1"/>
  <c r="I2738" i="1" s="1" a="1"/>
  <c r="I2738" i="1" s="1"/>
  <c r="G2738" i="1"/>
  <c r="E2738" i="1"/>
  <c r="F2738" i="1" s="1"/>
  <c r="T2737" i="1"/>
  <c r="S2737" i="1"/>
  <c r="R2737" i="1"/>
  <c r="P2737" i="1"/>
  <c r="K2737" i="1"/>
  <c r="I2737" i="1"/>
  <c r="H2737" i="1" a="1"/>
  <c r="H2737" i="1" s="1"/>
  <c r="I2737" i="1" s="1" a="1"/>
  <c r="G2737" i="1"/>
  <c r="E2737" i="1"/>
  <c r="F2737" i="1" s="1"/>
  <c r="T2736" i="1"/>
  <c r="S2736" i="1"/>
  <c r="R2736" i="1"/>
  <c r="P2736" i="1"/>
  <c r="K2736" i="1"/>
  <c r="H2736" i="1" a="1"/>
  <c r="H2736" i="1" s="1"/>
  <c r="I2736" i="1" s="1" a="1"/>
  <c r="I2736" i="1" s="1"/>
  <c r="G2736" i="1"/>
  <c r="E2736" i="1"/>
  <c r="F2736" i="1" s="1"/>
  <c r="T2735" i="1"/>
  <c r="S2735" i="1"/>
  <c r="R2735" i="1"/>
  <c r="P2735" i="1"/>
  <c r="K2735" i="1"/>
  <c r="H2735" i="1"/>
  <c r="I2735" i="1" s="1" a="1"/>
  <c r="I2735" i="1" s="1"/>
  <c r="H2735" i="1" a="1"/>
  <c r="G2735" i="1"/>
  <c r="E2735" i="1"/>
  <c r="F2735" i="1" s="1"/>
  <c r="T2734" i="1"/>
  <c r="S2734" i="1"/>
  <c r="R2734" i="1"/>
  <c r="P2734" i="1"/>
  <c r="K2734" i="1"/>
  <c r="H2734" i="1" a="1"/>
  <c r="H2734" i="1" s="1"/>
  <c r="I2734" i="1" s="1" a="1"/>
  <c r="I2734" i="1" s="1"/>
  <c r="G2734" i="1"/>
  <c r="E2734" i="1"/>
  <c r="F2734" i="1" s="1"/>
  <c r="T2733" i="1"/>
  <c r="S2733" i="1"/>
  <c r="R2733" i="1"/>
  <c r="P2733" i="1"/>
  <c r="K2733" i="1"/>
  <c r="H2733" i="1"/>
  <c r="I2733" i="1" s="1" a="1"/>
  <c r="I2733" i="1" s="1"/>
  <c r="H2733" i="1" a="1"/>
  <c r="G2733" i="1"/>
  <c r="E2733" i="1"/>
  <c r="F2733" i="1" s="1"/>
  <c r="T2732" i="1"/>
  <c r="S2732" i="1"/>
  <c r="R2732" i="1"/>
  <c r="P2732" i="1"/>
  <c r="K2732" i="1"/>
  <c r="I2732" i="1"/>
  <c r="H2732" i="1" a="1"/>
  <c r="H2732" i="1" s="1"/>
  <c r="I2732" i="1" s="1" a="1"/>
  <c r="G2732" i="1"/>
  <c r="E2732" i="1"/>
  <c r="F2732" i="1" s="1"/>
  <c r="T2731" i="1"/>
  <c r="S2731" i="1"/>
  <c r="R2731" i="1"/>
  <c r="P2731" i="1"/>
  <c r="K2731" i="1"/>
  <c r="I2731" i="1" a="1"/>
  <c r="I2731" i="1" s="1"/>
  <c r="H2731" i="1" a="1"/>
  <c r="H2731" i="1" s="1"/>
  <c r="G2731" i="1"/>
  <c r="E2731" i="1"/>
  <c r="F2731" i="1" s="1"/>
  <c r="T2730" i="1"/>
  <c r="S2730" i="1"/>
  <c r="R2730" i="1"/>
  <c r="P2730" i="1"/>
  <c r="K2730" i="1"/>
  <c r="I2730" i="1"/>
  <c r="H2730" i="1"/>
  <c r="I2730" i="1" s="1" a="1"/>
  <c r="H2730" i="1" a="1"/>
  <c r="G2730" i="1"/>
  <c r="E2730" i="1"/>
  <c r="F2730" i="1" s="1"/>
  <c r="T2729" i="1"/>
  <c r="S2729" i="1"/>
  <c r="R2729" i="1"/>
  <c r="P2729" i="1"/>
  <c r="K2729" i="1"/>
  <c r="I2729" i="1" a="1"/>
  <c r="I2729" i="1" s="1"/>
  <c r="H2729" i="1" a="1"/>
  <c r="H2729" i="1" s="1"/>
  <c r="G2729" i="1"/>
  <c r="E2729" i="1"/>
  <c r="F2729" i="1" s="1"/>
  <c r="T2728" i="1"/>
  <c r="S2728" i="1"/>
  <c r="R2728" i="1"/>
  <c r="P2728" i="1"/>
  <c r="K2728" i="1"/>
  <c r="H2728" i="1"/>
  <c r="I2728" i="1" s="1" a="1"/>
  <c r="I2728" i="1" s="1"/>
  <c r="H2728" i="1" a="1"/>
  <c r="G2728" i="1"/>
  <c r="E2728" i="1"/>
  <c r="F2728" i="1" s="1"/>
  <c r="T2727" i="1"/>
  <c r="S2727" i="1"/>
  <c r="R2727" i="1"/>
  <c r="P2727" i="1"/>
  <c r="K2727" i="1"/>
  <c r="H2727" i="1" a="1"/>
  <c r="H2727" i="1" s="1"/>
  <c r="I2727" i="1" s="1" a="1"/>
  <c r="I2727" i="1" s="1"/>
  <c r="G2727" i="1"/>
  <c r="E2727" i="1"/>
  <c r="F2727" i="1" s="1"/>
  <c r="T2726" i="1"/>
  <c r="S2726" i="1"/>
  <c r="R2726" i="1"/>
  <c r="P2726" i="1"/>
  <c r="K2726" i="1"/>
  <c r="H2726" i="1"/>
  <c r="I2726" i="1" s="1" a="1"/>
  <c r="I2726" i="1" s="1"/>
  <c r="H2726" i="1" a="1"/>
  <c r="G2726" i="1"/>
  <c r="E2726" i="1"/>
  <c r="F2726" i="1" s="1"/>
  <c r="T2725" i="1"/>
  <c r="S2725" i="1"/>
  <c r="R2725" i="1"/>
  <c r="P2725" i="1"/>
  <c r="K2725" i="1"/>
  <c r="H2725" i="1" a="1"/>
  <c r="H2725" i="1" s="1"/>
  <c r="I2725" i="1" s="1" a="1"/>
  <c r="I2725" i="1" s="1"/>
  <c r="G2725" i="1"/>
  <c r="E2725" i="1"/>
  <c r="F2725" i="1" s="1"/>
  <c r="T2724" i="1"/>
  <c r="S2724" i="1"/>
  <c r="R2724" i="1"/>
  <c r="P2724" i="1"/>
  <c r="K2724" i="1"/>
  <c r="I2724" i="1" a="1"/>
  <c r="I2724" i="1" s="1"/>
  <c r="H2724" i="1" a="1"/>
  <c r="H2724" i="1" s="1"/>
  <c r="G2724" i="1"/>
  <c r="E2724" i="1"/>
  <c r="F2724" i="1" s="1"/>
  <c r="T2723" i="1"/>
  <c r="S2723" i="1"/>
  <c r="R2723" i="1"/>
  <c r="P2723" i="1"/>
  <c r="K2723" i="1"/>
  <c r="I2723" i="1"/>
  <c r="H2723" i="1"/>
  <c r="I2723" i="1" s="1" a="1"/>
  <c r="H2723" i="1" a="1"/>
  <c r="G2723" i="1"/>
  <c r="E2723" i="1"/>
  <c r="F2723" i="1" s="1"/>
  <c r="T2722" i="1"/>
  <c r="S2722" i="1"/>
  <c r="R2722" i="1"/>
  <c r="P2722" i="1"/>
  <c r="K2722" i="1"/>
  <c r="H2722" i="1" a="1"/>
  <c r="H2722" i="1" s="1"/>
  <c r="I2722" i="1" s="1" a="1"/>
  <c r="I2722" i="1" s="1"/>
  <c r="G2722" i="1"/>
  <c r="E2722" i="1"/>
  <c r="F2722" i="1" s="1"/>
  <c r="T2721" i="1"/>
  <c r="S2721" i="1"/>
  <c r="R2721" i="1"/>
  <c r="P2721" i="1"/>
  <c r="K2721" i="1"/>
  <c r="I2721" i="1" a="1"/>
  <c r="I2721" i="1" s="1"/>
  <c r="H2721" i="1"/>
  <c r="H2721" i="1" a="1"/>
  <c r="G2721" i="1"/>
  <c r="E2721" i="1"/>
  <c r="F2721" i="1" s="1"/>
  <c r="T2720" i="1"/>
  <c r="S2720" i="1"/>
  <c r="R2720" i="1"/>
  <c r="P2720" i="1"/>
  <c r="K2720" i="1"/>
  <c r="H2720" i="1" a="1"/>
  <c r="H2720" i="1" s="1"/>
  <c r="I2720" i="1" s="1" a="1"/>
  <c r="I2720" i="1" s="1"/>
  <c r="G2720" i="1"/>
  <c r="E2720" i="1"/>
  <c r="F2720" i="1" s="1"/>
  <c r="T2719" i="1"/>
  <c r="S2719" i="1"/>
  <c r="R2719" i="1"/>
  <c r="P2719" i="1"/>
  <c r="K2719" i="1"/>
  <c r="H2719" i="1" a="1"/>
  <c r="H2719" i="1" s="1"/>
  <c r="I2719" i="1" s="1" a="1"/>
  <c r="I2719" i="1" s="1"/>
  <c r="G2719" i="1"/>
  <c r="E2719" i="1"/>
  <c r="F2719" i="1" s="1"/>
  <c r="T2718" i="1"/>
  <c r="S2718" i="1"/>
  <c r="R2718" i="1"/>
  <c r="P2718" i="1"/>
  <c r="K2718" i="1"/>
  <c r="H2718" i="1" a="1"/>
  <c r="H2718" i="1" s="1"/>
  <c r="I2718" i="1" s="1" a="1"/>
  <c r="I2718" i="1" s="1"/>
  <c r="G2718" i="1"/>
  <c r="E2718" i="1"/>
  <c r="F2718" i="1" s="1"/>
  <c r="T2717" i="1"/>
  <c r="S2717" i="1"/>
  <c r="R2717" i="1"/>
  <c r="P2717" i="1"/>
  <c r="K2717" i="1"/>
  <c r="I2717" i="1"/>
  <c r="H2717" i="1" a="1"/>
  <c r="H2717" i="1" s="1"/>
  <c r="I2717" i="1" s="1" a="1"/>
  <c r="G2717" i="1"/>
  <c r="E2717" i="1"/>
  <c r="F2717" i="1" s="1"/>
  <c r="T2716" i="1"/>
  <c r="S2716" i="1"/>
  <c r="R2716" i="1"/>
  <c r="P2716" i="1"/>
  <c r="K2716" i="1"/>
  <c r="H2716" i="1" a="1"/>
  <c r="H2716" i="1" s="1"/>
  <c r="I2716" i="1" s="1" a="1"/>
  <c r="I2716" i="1" s="1"/>
  <c r="G2716" i="1"/>
  <c r="E2716" i="1"/>
  <c r="F2716" i="1" s="1"/>
  <c r="T2715" i="1"/>
  <c r="S2715" i="1"/>
  <c r="R2715" i="1"/>
  <c r="P2715" i="1"/>
  <c r="K2715" i="1"/>
  <c r="H2715" i="1"/>
  <c r="I2715" i="1" s="1" a="1"/>
  <c r="I2715" i="1" s="1"/>
  <c r="H2715" i="1" a="1"/>
  <c r="G2715" i="1"/>
  <c r="E2715" i="1"/>
  <c r="F2715" i="1" s="1"/>
  <c r="T2714" i="1"/>
  <c r="S2714" i="1"/>
  <c r="R2714" i="1"/>
  <c r="P2714" i="1"/>
  <c r="K2714" i="1"/>
  <c r="H2714" i="1"/>
  <c r="I2714" i="1" s="1" a="1"/>
  <c r="I2714" i="1" s="1"/>
  <c r="H2714" i="1" a="1"/>
  <c r="G2714" i="1"/>
  <c r="E2714" i="1"/>
  <c r="F2714" i="1" s="1"/>
  <c r="T2713" i="1"/>
  <c r="S2713" i="1"/>
  <c r="R2713" i="1"/>
  <c r="P2713" i="1"/>
  <c r="K2713" i="1"/>
  <c r="I2713" i="1"/>
  <c r="H2713" i="1" a="1"/>
  <c r="H2713" i="1" s="1"/>
  <c r="I2713" i="1" s="1" a="1"/>
  <c r="G2713" i="1"/>
  <c r="E2713" i="1"/>
  <c r="F2713" i="1" s="1"/>
  <c r="T2712" i="1"/>
  <c r="S2712" i="1"/>
  <c r="R2712" i="1"/>
  <c r="P2712" i="1"/>
  <c r="K2712" i="1"/>
  <c r="H2712" i="1" a="1"/>
  <c r="H2712" i="1" s="1"/>
  <c r="I2712" i="1" s="1" a="1"/>
  <c r="I2712" i="1" s="1"/>
  <c r="G2712" i="1"/>
  <c r="E2712" i="1"/>
  <c r="F2712" i="1" s="1"/>
  <c r="T2711" i="1"/>
  <c r="S2711" i="1"/>
  <c r="R2711" i="1"/>
  <c r="P2711" i="1"/>
  <c r="K2711" i="1"/>
  <c r="H2711" i="1"/>
  <c r="I2711" i="1" s="1" a="1"/>
  <c r="I2711" i="1" s="1"/>
  <c r="H2711" i="1" a="1"/>
  <c r="G2711" i="1"/>
  <c r="E2711" i="1"/>
  <c r="F2711" i="1" s="1"/>
  <c r="T2710" i="1"/>
  <c r="S2710" i="1"/>
  <c r="R2710" i="1"/>
  <c r="P2710" i="1"/>
  <c r="K2710" i="1"/>
  <c r="H2710" i="1" a="1"/>
  <c r="H2710" i="1" s="1"/>
  <c r="I2710" i="1" s="1" a="1"/>
  <c r="I2710" i="1" s="1"/>
  <c r="G2710" i="1"/>
  <c r="E2710" i="1"/>
  <c r="F2710" i="1" s="1"/>
  <c r="T2709" i="1"/>
  <c r="S2709" i="1"/>
  <c r="R2709" i="1"/>
  <c r="P2709" i="1"/>
  <c r="K2709" i="1"/>
  <c r="H2709" i="1"/>
  <c r="I2709" i="1" s="1" a="1"/>
  <c r="I2709" i="1" s="1"/>
  <c r="H2709" i="1" a="1"/>
  <c r="G2709" i="1"/>
  <c r="E2709" i="1"/>
  <c r="F2709" i="1" s="1"/>
  <c r="T2708" i="1"/>
  <c r="S2708" i="1"/>
  <c r="R2708" i="1"/>
  <c r="P2708" i="1"/>
  <c r="K2708" i="1"/>
  <c r="I2708" i="1"/>
  <c r="H2708" i="1" a="1"/>
  <c r="H2708" i="1" s="1"/>
  <c r="I2708" i="1" s="1" a="1"/>
  <c r="G2708" i="1"/>
  <c r="E2708" i="1"/>
  <c r="F2708" i="1" s="1"/>
  <c r="T2707" i="1"/>
  <c r="S2707" i="1"/>
  <c r="R2707" i="1"/>
  <c r="P2707" i="1"/>
  <c r="K2707" i="1"/>
  <c r="H2707" i="1" a="1"/>
  <c r="H2707" i="1" s="1"/>
  <c r="I2707" i="1" s="1" a="1"/>
  <c r="I2707" i="1" s="1"/>
  <c r="G2707" i="1"/>
  <c r="E2707" i="1"/>
  <c r="F2707" i="1" s="1"/>
  <c r="T2706" i="1"/>
  <c r="S2706" i="1"/>
  <c r="R2706" i="1"/>
  <c r="P2706" i="1"/>
  <c r="K2706" i="1"/>
  <c r="I2706" i="1"/>
  <c r="H2706" i="1"/>
  <c r="I2706" i="1" s="1" a="1"/>
  <c r="H2706" i="1" a="1"/>
  <c r="G2706" i="1"/>
  <c r="E2706" i="1"/>
  <c r="F2706" i="1" s="1"/>
  <c r="T2705" i="1"/>
  <c r="S2705" i="1"/>
  <c r="R2705" i="1"/>
  <c r="P2705" i="1"/>
  <c r="K2705" i="1"/>
  <c r="I2705" i="1" a="1"/>
  <c r="I2705" i="1" s="1"/>
  <c r="H2705" i="1"/>
  <c r="H2705" i="1" a="1"/>
  <c r="G2705" i="1"/>
  <c r="E2705" i="1"/>
  <c r="F2705" i="1" s="1"/>
  <c r="T2704" i="1"/>
  <c r="S2704" i="1"/>
  <c r="R2704" i="1"/>
  <c r="P2704" i="1"/>
  <c r="K2704" i="1"/>
  <c r="H2704" i="1" a="1"/>
  <c r="H2704" i="1" s="1"/>
  <c r="I2704" i="1" s="1" a="1"/>
  <c r="I2704" i="1" s="1"/>
  <c r="G2704" i="1"/>
  <c r="E2704" i="1"/>
  <c r="F2704" i="1" s="1"/>
  <c r="T2703" i="1"/>
  <c r="S2703" i="1"/>
  <c r="R2703" i="1"/>
  <c r="P2703" i="1"/>
  <c r="K2703" i="1"/>
  <c r="H2703" i="1" a="1"/>
  <c r="H2703" i="1" s="1"/>
  <c r="I2703" i="1" s="1" a="1"/>
  <c r="I2703" i="1" s="1"/>
  <c r="G2703" i="1"/>
  <c r="E2703" i="1"/>
  <c r="F2703" i="1" s="1"/>
  <c r="T2702" i="1"/>
  <c r="S2702" i="1"/>
  <c r="R2702" i="1"/>
  <c r="P2702" i="1"/>
  <c r="K2702" i="1"/>
  <c r="H2702" i="1"/>
  <c r="I2702" i="1" s="1" a="1"/>
  <c r="I2702" i="1" s="1"/>
  <c r="H2702" i="1" a="1"/>
  <c r="G2702" i="1"/>
  <c r="E2702" i="1"/>
  <c r="F2702" i="1" s="1"/>
  <c r="T2701" i="1"/>
  <c r="S2701" i="1"/>
  <c r="R2701" i="1"/>
  <c r="P2701" i="1"/>
  <c r="K2701" i="1"/>
  <c r="I2701" i="1"/>
  <c r="H2701" i="1" a="1"/>
  <c r="H2701" i="1" s="1"/>
  <c r="I2701" i="1" s="1" a="1"/>
  <c r="G2701" i="1"/>
  <c r="E2701" i="1"/>
  <c r="F2701" i="1" s="1"/>
  <c r="T2700" i="1"/>
  <c r="S2700" i="1"/>
  <c r="R2700" i="1"/>
  <c r="P2700" i="1"/>
  <c r="K2700" i="1"/>
  <c r="I2700" i="1" a="1"/>
  <c r="I2700" i="1" s="1"/>
  <c r="H2700" i="1" a="1"/>
  <c r="H2700" i="1" s="1"/>
  <c r="G2700" i="1"/>
  <c r="E2700" i="1"/>
  <c r="F2700" i="1" s="1"/>
  <c r="T2699" i="1"/>
  <c r="S2699" i="1"/>
  <c r="R2699" i="1"/>
  <c r="P2699" i="1"/>
  <c r="K2699" i="1"/>
  <c r="H2699" i="1"/>
  <c r="I2699" i="1" s="1" a="1"/>
  <c r="I2699" i="1" s="1"/>
  <c r="H2699" i="1" a="1"/>
  <c r="G2699" i="1"/>
  <c r="E2699" i="1"/>
  <c r="F2699" i="1" s="1"/>
  <c r="T2698" i="1"/>
  <c r="S2698" i="1"/>
  <c r="R2698" i="1"/>
  <c r="P2698" i="1"/>
  <c r="K2698" i="1"/>
  <c r="I2698" i="1"/>
  <c r="H2698" i="1" a="1"/>
  <c r="H2698" i="1" s="1"/>
  <c r="I2698" i="1" s="1" a="1"/>
  <c r="G2698" i="1"/>
  <c r="E2698" i="1"/>
  <c r="F2698" i="1" s="1"/>
  <c r="T2697" i="1"/>
  <c r="S2697" i="1"/>
  <c r="R2697" i="1"/>
  <c r="P2697" i="1"/>
  <c r="K2697" i="1"/>
  <c r="I2697" i="1"/>
  <c r="I2697" i="1" a="1"/>
  <c r="H2697" i="1"/>
  <c r="H2697" i="1" a="1"/>
  <c r="G2697" i="1"/>
  <c r="E2697" i="1"/>
  <c r="F2697" i="1" s="1"/>
  <c r="T2696" i="1"/>
  <c r="S2696" i="1"/>
  <c r="R2696" i="1"/>
  <c r="P2696" i="1"/>
  <c r="K2696" i="1"/>
  <c r="I2696" i="1" a="1"/>
  <c r="I2696" i="1" s="1"/>
  <c r="H2696" i="1"/>
  <c r="H2696" i="1" a="1"/>
  <c r="G2696" i="1"/>
  <c r="E2696" i="1"/>
  <c r="F2696" i="1" s="1"/>
  <c r="T2695" i="1"/>
  <c r="S2695" i="1"/>
  <c r="R2695" i="1"/>
  <c r="P2695" i="1"/>
  <c r="K2695" i="1"/>
  <c r="H2695" i="1" a="1"/>
  <c r="H2695" i="1" s="1"/>
  <c r="I2695" i="1" s="1" a="1"/>
  <c r="I2695" i="1" s="1"/>
  <c r="G2695" i="1"/>
  <c r="E2695" i="1"/>
  <c r="F2695" i="1" s="1"/>
  <c r="T2694" i="1"/>
  <c r="S2694" i="1"/>
  <c r="R2694" i="1"/>
  <c r="P2694" i="1"/>
  <c r="K2694" i="1"/>
  <c r="H2694" i="1"/>
  <c r="I2694" i="1" s="1" a="1"/>
  <c r="I2694" i="1" s="1"/>
  <c r="H2694" i="1" a="1"/>
  <c r="G2694" i="1"/>
  <c r="E2694" i="1"/>
  <c r="F2694" i="1" s="1"/>
  <c r="T2693" i="1"/>
  <c r="S2693" i="1"/>
  <c r="R2693" i="1"/>
  <c r="P2693" i="1"/>
  <c r="K2693" i="1"/>
  <c r="H2693" i="1" a="1"/>
  <c r="H2693" i="1" s="1"/>
  <c r="I2693" i="1" s="1" a="1"/>
  <c r="I2693" i="1" s="1"/>
  <c r="G2693" i="1"/>
  <c r="E2693" i="1"/>
  <c r="F2693" i="1" s="1"/>
  <c r="T2692" i="1"/>
  <c r="S2692" i="1"/>
  <c r="R2692" i="1"/>
  <c r="P2692" i="1"/>
  <c r="K2692" i="1"/>
  <c r="H2692" i="1" a="1"/>
  <c r="H2692" i="1" s="1"/>
  <c r="I2692" i="1" s="1" a="1"/>
  <c r="I2692" i="1" s="1"/>
  <c r="G2692" i="1"/>
  <c r="E2692" i="1"/>
  <c r="F2692" i="1" s="1"/>
  <c r="T2691" i="1"/>
  <c r="S2691" i="1"/>
  <c r="R2691" i="1"/>
  <c r="P2691" i="1"/>
  <c r="K2691" i="1"/>
  <c r="H2691" i="1" a="1"/>
  <c r="H2691" i="1" s="1"/>
  <c r="I2691" i="1" s="1" a="1"/>
  <c r="I2691" i="1" s="1"/>
  <c r="G2691" i="1"/>
  <c r="E2691" i="1"/>
  <c r="F2691" i="1" s="1"/>
  <c r="T2690" i="1"/>
  <c r="S2690" i="1"/>
  <c r="R2690" i="1"/>
  <c r="P2690" i="1"/>
  <c r="K2690" i="1"/>
  <c r="H2690" i="1" a="1"/>
  <c r="H2690" i="1" s="1"/>
  <c r="I2690" i="1" s="1" a="1"/>
  <c r="I2690" i="1" s="1"/>
  <c r="G2690" i="1"/>
  <c r="E2690" i="1"/>
  <c r="F2690" i="1" s="1"/>
  <c r="T2689" i="1"/>
  <c r="S2689" i="1"/>
  <c r="R2689" i="1"/>
  <c r="P2689" i="1"/>
  <c r="K2689" i="1"/>
  <c r="H2689" i="1" a="1"/>
  <c r="H2689" i="1" s="1"/>
  <c r="I2689" i="1" s="1" a="1"/>
  <c r="I2689" i="1" s="1"/>
  <c r="G2689" i="1"/>
  <c r="E2689" i="1"/>
  <c r="F2689" i="1" s="1"/>
  <c r="T2688" i="1"/>
  <c r="S2688" i="1"/>
  <c r="R2688" i="1"/>
  <c r="P2688" i="1"/>
  <c r="K2688" i="1"/>
  <c r="I2688" i="1" a="1"/>
  <c r="I2688" i="1" s="1"/>
  <c r="H2688" i="1" a="1"/>
  <c r="H2688" i="1" s="1"/>
  <c r="G2688" i="1"/>
  <c r="E2688" i="1"/>
  <c r="F2688" i="1" s="1"/>
  <c r="T2687" i="1"/>
  <c r="S2687" i="1"/>
  <c r="R2687" i="1"/>
  <c r="P2687" i="1"/>
  <c r="K2687" i="1"/>
  <c r="I2687" i="1"/>
  <c r="H2687" i="1"/>
  <c r="I2687" i="1" s="1" a="1"/>
  <c r="H2687" i="1" a="1"/>
  <c r="G2687" i="1"/>
  <c r="E2687" i="1"/>
  <c r="F2687" i="1" s="1"/>
  <c r="T2686" i="1"/>
  <c r="S2686" i="1"/>
  <c r="R2686" i="1"/>
  <c r="P2686" i="1"/>
  <c r="K2686" i="1"/>
  <c r="H2686" i="1" a="1"/>
  <c r="H2686" i="1" s="1"/>
  <c r="I2686" i="1" s="1" a="1"/>
  <c r="I2686" i="1" s="1"/>
  <c r="G2686" i="1"/>
  <c r="E2686" i="1"/>
  <c r="F2686" i="1" s="1"/>
  <c r="T2685" i="1"/>
  <c r="S2685" i="1"/>
  <c r="R2685" i="1"/>
  <c r="P2685" i="1"/>
  <c r="K2685" i="1"/>
  <c r="H2685" i="1"/>
  <c r="I2685" i="1" s="1" a="1"/>
  <c r="I2685" i="1" s="1"/>
  <c r="H2685" i="1" a="1"/>
  <c r="G2685" i="1"/>
  <c r="E2685" i="1"/>
  <c r="F2685" i="1" s="1"/>
  <c r="T2684" i="1"/>
  <c r="S2684" i="1"/>
  <c r="R2684" i="1"/>
  <c r="P2684" i="1"/>
  <c r="K2684" i="1"/>
  <c r="I2684" i="1"/>
  <c r="H2684" i="1" a="1"/>
  <c r="H2684" i="1" s="1"/>
  <c r="I2684" i="1" s="1" a="1"/>
  <c r="G2684" i="1"/>
  <c r="E2684" i="1"/>
  <c r="F2684" i="1" s="1"/>
  <c r="T2683" i="1"/>
  <c r="S2683" i="1"/>
  <c r="R2683" i="1"/>
  <c r="P2683" i="1"/>
  <c r="K2683" i="1"/>
  <c r="I2683" i="1" a="1"/>
  <c r="I2683" i="1" s="1"/>
  <c r="H2683" i="1" a="1"/>
  <c r="H2683" i="1" s="1"/>
  <c r="G2683" i="1"/>
  <c r="E2683" i="1"/>
  <c r="F2683" i="1" s="1"/>
  <c r="T2682" i="1"/>
  <c r="S2682" i="1"/>
  <c r="R2682" i="1"/>
  <c r="P2682" i="1"/>
  <c r="K2682" i="1"/>
  <c r="H2682" i="1"/>
  <c r="I2682" i="1" s="1" a="1"/>
  <c r="I2682" i="1" s="1"/>
  <c r="H2682" i="1" a="1"/>
  <c r="G2682" i="1"/>
  <c r="E2682" i="1"/>
  <c r="F2682" i="1" s="1"/>
  <c r="T2681" i="1"/>
  <c r="S2681" i="1"/>
  <c r="R2681" i="1"/>
  <c r="P2681" i="1"/>
  <c r="K2681" i="1"/>
  <c r="H2681" i="1" a="1"/>
  <c r="H2681" i="1" s="1"/>
  <c r="I2681" i="1" s="1" a="1"/>
  <c r="I2681" i="1" s="1"/>
  <c r="G2681" i="1"/>
  <c r="E2681" i="1"/>
  <c r="F2681" i="1" s="1"/>
  <c r="T2680" i="1"/>
  <c r="S2680" i="1"/>
  <c r="R2680" i="1"/>
  <c r="P2680" i="1"/>
  <c r="K2680" i="1"/>
  <c r="H2680" i="1"/>
  <c r="I2680" i="1" s="1" a="1"/>
  <c r="I2680" i="1" s="1"/>
  <c r="H2680" i="1" a="1"/>
  <c r="G2680" i="1"/>
  <c r="E2680" i="1"/>
  <c r="F2680" i="1" s="1"/>
  <c r="T2679" i="1"/>
  <c r="S2679" i="1"/>
  <c r="R2679" i="1"/>
  <c r="P2679" i="1"/>
  <c r="K2679" i="1"/>
  <c r="I2679" i="1"/>
  <c r="H2679" i="1" a="1"/>
  <c r="H2679" i="1" s="1"/>
  <c r="I2679" i="1" s="1" a="1"/>
  <c r="G2679" i="1"/>
  <c r="E2679" i="1"/>
  <c r="F2679" i="1" s="1"/>
  <c r="T2678" i="1"/>
  <c r="S2678" i="1"/>
  <c r="R2678" i="1"/>
  <c r="P2678" i="1"/>
  <c r="K2678" i="1"/>
  <c r="H2678" i="1"/>
  <c r="I2678" i="1" s="1" a="1"/>
  <c r="I2678" i="1" s="1"/>
  <c r="H2678" i="1" a="1"/>
  <c r="G2678" i="1"/>
  <c r="E2678" i="1"/>
  <c r="F2678" i="1" s="1"/>
  <c r="T2677" i="1"/>
  <c r="S2677" i="1"/>
  <c r="R2677" i="1"/>
  <c r="P2677" i="1"/>
  <c r="K2677" i="1"/>
  <c r="H2677" i="1" a="1"/>
  <c r="H2677" i="1" s="1"/>
  <c r="I2677" i="1" s="1" a="1"/>
  <c r="I2677" i="1" s="1"/>
  <c r="G2677" i="1"/>
  <c r="E2677" i="1"/>
  <c r="F2677" i="1" s="1"/>
  <c r="T2676" i="1"/>
  <c r="S2676" i="1"/>
  <c r="R2676" i="1"/>
  <c r="P2676" i="1"/>
  <c r="K2676" i="1"/>
  <c r="I2676" i="1" a="1"/>
  <c r="I2676" i="1" s="1"/>
  <c r="H2676" i="1" a="1"/>
  <c r="H2676" i="1" s="1"/>
  <c r="G2676" i="1"/>
  <c r="E2676" i="1"/>
  <c r="F2676" i="1" s="1"/>
  <c r="T2675" i="1"/>
  <c r="S2675" i="1"/>
  <c r="R2675" i="1"/>
  <c r="P2675" i="1"/>
  <c r="K2675" i="1"/>
  <c r="H2675" i="1"/>
  <c r="I2675" i="1" s="1" a="1"/>
  <c r="I2675" i="1" s="1"/>
  <c r="H2675" i="1" a="1"/>
  <c r="G2675" i="1"/>
  <c r="E2675" i="1"/>
  <c r="F2675" i="1" s="1"/>
  <c r="T2674" i="1"/>
  <c r="S2674" i="1"/>
  <c r="R2674" i="1"/>
  <c r="P2674" i="1"/>
  <c r="K2674" i="1"/>
  <c r="I2674" i="1" a="1"/>
  <c r="I2674" i="1" s="1"/>
  <c r="H2674" i="1" a="1"/>
  <c r="H2674" i="1" s="1"/>
  <c r="G2674" i="1"/>
  <c r="E2674" i="1"/>
  <c r="F2674" i="1" s="1"/>
  <c r="T2673" i="1"/>
  <c r="S2673" i="1"/>
  <c r="R2673" i="1"/>
  <c r="P2673" i="1"/>
  <c r="K2673" i="1"/>
  <c r="I2673" i="1"/>
  <c r="I2673" i="1" a="1"/>
  <c r="H2673" i="1"/>
  <c r="H2673" i="1" a="1"/>
  <c r="G2673" i="1"/>
  <c r="E2673" i="1"/>
  <c r="F2673" i="1" s="1"/>
  <c r="T2672" i="1"/>
  <c r="S2672" i="1"/>
  <c r="R2672" i="1"/>
  <c r="P2672" i="1"/>
  <c r="K2672" i="1"/>
  <c r="I2672" i="1"/>
  <c r="I2672" i="1" a="1"/>
  <c r="H2672" i="1"/>
  <c r="H2672" i="1" a="1"/>
  <c r="G2672" i="1"/>
  <c r="E2672" i="1"/>
  <c r="F2672" i="1" s="1"/>
  <c r="T2671" i="1"/>
  <c r="S2671" i="1"/>
  <c r="R2671" i="1"/>
  <c r="P2671" i="1"/>
  <c r="K2671" i="1"/>
  <c r="I2671" i="1" a="1"/>
  <c r="I2671" i="1" s="1"/>
  <c r="H2671" i="1"/>
  <c r="H2671" i="1" a="1"/>
  <c r="G2671" i="1"/>
  <c r="E2671" i="1"/>
  <c r="F2671" i="1" s="1"/>
  <c r="T2670" i="1"/>
  <c r="S2670" i="1"/>
  <c r="R2670" i="1"/>
  <c r="P2670" i="1"/>
  <c r="K2670" i="1"/>
  <c r="H2670" i="1"/>
  <c r="I2670" i="1" s="1" a="1"/>
  <c r="I2670" i="1" s="1"/>
  <c r="H2670" i="1" a="1"/>
  <c r="G2670" i="1"/>
  <c r="E2670" i="1"/>
  <c r="F2670" i="1" s="1"/>
  <c r="T2669" i="1"/>
  <c r="S2669" i="1"/>
  <c r="R2669" i="1"/>
  <c r="P2669" i="1"/>
  <c r="K2669" i="1"/>
  <c r="I2669" i="1" a="1"/>
  <c r="I2669" i="1" s="1"/>
  <c r="H2669" i="1"/>
  <c r="H2669" i="1" a="1"/>
  <c r="G2669" i="1"/>
  <c r="E2669" i="1"/>
  <c r="F2669" i="1" s="1"/>
  <c r="T2668" i="1"/>
  <c r="S2668" i="1"/>
  <c r="R2668" i="1"/>
  <c r="P2668" i="1"/>
  <c r="K2668" i="1"/>
  <c r="H2668" i="1"/>
  <c r="I2668" i="1" s="1" a="1"/>
  <c r="I2668" i="1" s="1"/>
  <c r="H2668" i="1" a="1"/>
  <c r="G2668" i="1"/>
  <c r="E2668" i="1"/>
  <c r="F2668" i="1" s="1"/>
  <c r="T2667" i="1"/>
  <c r="S2667" i="1"/>
  <c r="R2667" i="1"/>
  <c r="P2667" i="1"/>
  <c r="K2667" i="1"/>
  <c r="H2667" i="1" a="1"/>
  <c r="H2667" i="1" s="1"/>
  <c r="I2667" i="1" s="1" a="1"/>
  <c r="I2667" i="1" s="1"/>
  <c r="G2667" i="1"/>
  <c r="E2667" i="1"/>
  <c r="F2667" i="1" s="1"/>
  <c r="T2666" i="1"/>
  <c r="S2666" i="1"/>
  <c r="R2666" i="1"/>
  <c r="P2666" i="1"/>
  <c r="K2666" i="1"/>
  <c r="H2666" i="1" a="1"/>
  <c r="H2666" i="1" s="1"/>
  <c r="I2666" i="1" s="1" a="1"/>
  <c r="I2666" i="1" s="1"/>
  <c r="G2666" i="1"/>
  <c r="F2666" i="1"/>
  <c r="E2666" i="1"/>
  <c r="T2665" i="1"/>
  <c r="S2665" i="1"/>
  <c r="R2665" i="1"/>
  <c r="P2665" i="1"/>
  <c r="K2665" i="1"/>
  <c r="H2665" i="1"/>
  <c r="I2665" i="1" s="1" a="1"/>
  <c r="I2665" i="1" s="1"/>
  <c r="H2665" i="1" a="1"/>
  <c r="G2665" i="1"/>
  <c r="F2665" i="1"/>
  <c r="E2665" i="1"/>
  <c r="T2664" i="1"/>
  <c r="S2664" i="1"/>
  <c r="R2664" i="1"/>
  <c r="P2664" i="1"/>
  <c r="K2664" i="1"/>
  <c r="H2664" i="1"/>
  <c r="I2664" i="1" s="1" a="1"/>
  <c r="I2664" i="1" s="1"/>
  <c r="H2664" i="1" a="1"/>
  <c r="G2664" i="1"/>
  <c r="F2664" i="1"/>
  <c r="E2664" i="1"/>
  <c r="T2663" i="1"/>
  <c r="S2663" i="1"/>
  <c r="R2663" i="1"/>
  <c r="P2663" i="1"/>
  <c r="K2663" i="1"/>
  <c r="I2663" i="1" a="1"/>
  <c r="I2663" i="1" s="1"/>
  <c r="H2663" i="1" a="1"/>
  <c r="H2663" i="1" s="1"/>
  <c r="G2663" i="1"/>
  <c r="E2663" i="1"/>
  <c r="F2663" i="1" s="1"/>
  <c r="T2662" i="1"/>
  <c r="S2662" i="1"/>
  <c r="R2662" i="1"/>
  <c r="P2662" i="1"/>
  <c r="K2662" i="1"/>
  <c r="I2662" i="1" a="1"/>
  <c r="I2662" i="1" s="1"/>
  <c r="H2662" i="1"/>
  <c r="H2662" i="1" a="1"/>
  <c r="G2662" i="1"/>
  <c r="F2662" i="1"/>
  <c r="E2662" i="1"/>
  <c r="T2661" i="1"/>
  <c r="S2661" i="1"/>
  <c r="R2661" i="1"/>
  <c r="P2661" i="1"/>
  <c r="K2661" i="1"/>
  <c r="H2661" i="1" a="1"/>
  <c r="H2661" i="1" s="1"/>
  <c r="I2661" i="1" s="1" a="1"/>
  <c r="I2661" i="1" s="1"/>
  <c r="G2661" i="1"/>
  <c r="E2661" i="1"/>
  <c r="F2661" i="1" s="1"/>
  <c r="T2660" i="1"/>
  <c r="S2660" i="1"/>
  <c r="R2660" i="1"/>
  <c r="P2660" i="1"/>
  <c r="K2660" i="1"/>
  <c r="H2660" i="1"/>
  <c r="I2660" i="1" s="1" a="1"/>
  <c r="I2660" i="1" s="1"/>
  <c r="H2660" i="1" a="1"/>
  <c r="G2660" i="1"/>
  <c r="E2660" i="1"/>
  <c r="F2660" i="1" s="1"/>
  <c r="T2659" i="1"/>
  <c r="S2659" i="1"/>
  <c r="R2659" i="1"/>
  <c r="P2659" i="1"/>
  <c r="K2659" i="1"/>
  <c r="I2659" i="1" a="1"/>
  <c r="I2659" i="1" s="1"/>
  <c r="H2659" i="1"/>
  <c r="H2659" i="1" a="1"/>
  <c r="G2659" i="1"/>
  <c r="F2659" i="1"/>
  <c r="E2659" i="1"/>
  <c r="T2658" i="1"/>
  <c r="S2658" i="1"/>
  <c r="R2658" i="1"/>
  <c r="P2658" i="1"/>
  <c r="K2658" i="1"/>
  <c r="H2658" i="1"/>
  <c r="I2658" i="1" s="1" a="1"/>
  <c r="I2658" i="1" s="1"/>
  <c r="H2658" i="1" a="1"/>
  <c r="G2658" i="1"/>
  <c r="F2658" i="1"/>
  <c r="E2658" i="1"/>
  <c r="T2657" i="1"/>
  <c r="S2657" i="1"/>
  <c r="R2657" i="1"/>
  <c r="P2657" i="1"/>
  <c r="K2657" i="1"/>
  <c r="H2657" i="1"/>
  <c r="I2657" i="1" s="1" a="1"/>
  <c r="I2657" i="1" s="1"/>
  <c r="H2657" i="1" a="1"/>
  <c r="G2657" i="1"/>
  <c r="E2657" i="1"/>
  <c r="F2657" i="1" s="1"/>
  <c r="T2656" i="1"/>
  <c r="S2656" i="1"/>
  <c r="R2656" i="1"/>
  <c r="P2656" i="1"/>
  <c r="K2656" i="1"/>
  <c r="H2656" i="1" a="1"/>
  <c r="H2656" i="1" s="1"/>
  <c r="I2656" i="1" s="1" a="1"/>
  <c r="I2656" i="1" s="1"/>
  <c r="G2656" i="1"/>
  <c r="F2656" i="1"/>
  <c r="E2656" i="1"/>
  <c r="T2655" i="1"/>
  <c r="S2655" i="1"/>
  <c r="R2655" i="1"/>
  <c r="P2655" i="1"/>
  <c r="K2655" i="1"/>
  <c r="H2655" i="1" a="1"/>
  <c r="H2655" i="1" s="1"/>
  <c r="I2655" i="1" s="1" a="1"/>
  <c r="I2655" i="1" s="1"/>
  <c r="G2655" i="1"/>
  <c r="E2655" i="1"/>
  <c r="F2655" i="1" s="1"/>
  <c r="T2654" i="1"/>
  <c r="S2654" i="1"/>
  <c r="R2654" i="1"/>
  <c r="P2654" i="1"/>
  <c r="K2654" i="1"/>
  <c r="H2654" i="1"/>
  <c r="I2654" i="1" s="1" a="1"/>
  <c r="I2654" i="1" s="1"/>
  <c r="H2654" i="1" a="1"/>
  <c r="G2654" i="1"/>
  <c r="F2654" i="1"/>
  <c r="E2654" i="1"/>
  <c r="T2653" i="1"/>
  <c r="S2653" i="1"/>
  <c r="R2653" i="1"/>
  <c r="P2653" i="1"/>
  <c r="K2653" i="1"/>
  <c r="H2653" i="1" a="1"/>
  <c r="H2653" i="1" s="1"/>
  <c r="I2653" i="1" s="1" a="1"/>
  <c r="I2653" i="1" s="1"/>
  <c r="G2653" i="1"/>
  <c r="E2653" i="1"/>
  <c r="F2653" i="1" s="1"/>
  <c r="T2652" i="1"/>
  <c r="S2652" i="1"/>
  <c r="R2652" i="1"/>
  <c r="P2652" i="1"/>
  <c r="K2652" i="1"/>
  <c r="H2652" i="1"/>
  <c r="I2652" i="1" s="1" a="1"/>
  <c r="I2652" i="1" s="1"/>
  <c r="H2652" i="1" a="1"/>
  <c r="G2652" i="1"/>
  <c r="F2652" i="1"/>
  <c r="E2652" i="1"/>
  <c r="T2651" i="1"/>
  <c r="S2651" i="1"/>
  <c r="R2651" i="1"/>
  <c r="P2651" i="1"/>
  <c r="K2651" i="1"/>
  <c r="H2651" i="1" a="1"/>
  <c r="H2651" i="1" s="1"/>
  <c r="I2651" i="1" s="1" a="1"/>
  <c r="I2651" i="1" s="1"/>
  <c r="G2651" i="1"/>
  <c r="F2651" i="1"/>
  <c r="E2651" i="1"/>
  <c r="T2650" i="1"/>
  <c r="S2650" i="1"/>
  <c r="R2650" i="1"/>
  <c r="P2650" i="1"/>
  <c r="K2650" i="1"/>
  <c r="I2650" i="1" a="1"/>
  <c r="I2650" i="1" s="1"/>
  <c r="H2650" i="1"/>
  <c r="H2650" i="1" a="1"/>
  <c r="G2650" i="1"/>
  <c r="F2650" i="1"/>
  <c r="E2650" i="1"/>
  <c r="T2649" i="1"/>
  <c r="S2649" i="1"/>
  <c r="R2649" i="1"/>
  <c r="P2649" i="1"/>
  <c r="K2649" i="1"/>
  <c r="I2649" i="1" a="1"/>
  <c r="I2649" i="1" s="1"/>
  <c r="H2649" i="1"/>
  <c r="H2649" i="1" a="1"/>
  <c r="G2649" i="1"/>
  <c r="E2649" i="1"/>
  <c r="F2649" i="1" s="1"/>
  <c r="T2648" i="1"/>
  <c r="S2648" i="1"/>
  <c r="R2648" i="1"/>
  <c r="P2648" i="1"/>
  <c r="K2648" i="1"/>
  <c r="H2648" i="1" a="1"/>
  <c r="H2648" i="1" s="1"/>
  <c r="I2648" i="1" s="1" a="1"/>
  <c r="I2648" i="1" s="1"/>
  <c r="G2648" i="1"/>
  <c r="E2648" i="1"/>
  <c r="F2648" i="1" s="1"/>
  <c r="T2647" i="1"/>
  <c r="S2647" i="1"/>
  <c r="R2647" i="1"/>
  <c r="P2647" i="1"/>
  <c r="K2647" i="1"/>
  <c r="H2647" i="1" a="1"/>
  <c r="H2647" i="1" s="1"/>
  <c r="I2647" i="1" s="1" a="1"/>
  <c r="I2647" i="1" s="1"/>
  <c r="G2647" i="1"/>
  <c r="F2647" i="1"/>
  <c r="E2647" i="1"/>
  <c r="T2646" i="1"/>
  <c r="S2646" i="1"/>
  <c r="R2646" i="1"/>
  <c r="P2646" i="1"/>
  <c r="K2646" i="1"/>
  <c r="H2646" i="1" a="1"/>
  <c r="H2646" i="1" s="1"/>
  <c r="I2646" i="1" s="1" a="1"/>
  <c r="I2646" i="1" s="1"/>
  <c r="G2646" i="1"/>
  <c r="E2646" i="1"/>
  <c r="F2646" i="1" s="1"/>
  <c r="T2645" i="1"/>
  <c r="S2645" i="1"/>
  <c r="R2645" i="1"/>
  <c r="P2645" i="1"/>
  <c r="K2645" i="1"/>
  <c r="H2645" i="1"/>
  <c r="I2645" i="1" s="1" a="1"/>
  <c r="I2645" i="1" s="1"/>
  <c r="H2645" i="1" a="1"/>
  <c r="G2645" i="1"/>
  <c r="F2645" i="1"/>
  <c r="E2645" i="1"/>
  <c r="T2644" i="1"/>
  <c r="S2644" i="1"/>
  <c r="R2644" i="1"/>
  <c r="P2644" i="1"/>
  <c r="K2644" i="1"/>
  <c r="H2644" i="1" a="1"/>
  <c r="H2644" i="1" s="1"/>
  <c r="I2644" i="1" s="1" a="1"/>
  <c r="I2644" i="1" s="1"/>
  <c r="G2644" i="1"/>
  <c r="F2644" i="1"/>
  <c r="E2644" i="1"/>
  <c r="T2643" i="1"/>
  <c r="S2643" i="1"/>
  <c r="R2643" i="1"/>
  <c r="P2643" i="1"/>
  <c r="K2643" i="1"/>
  <c r="I2643" i="1" a="1"/>
  <c r="I2643" i="1" s="1"/>
  <c r="H2643" i="1"/>
  <c r="H2643" i="1" a="1"/>
  <c r="G2643" i="1"/>
  <c r="E2643" i="1"/>
  <c r="F2643" i="1" s="1"/>
  <c r="T2642" i="1"/>
  <c r="S2642" i="1"/>
  <c r="R2642" i="1"/>
  <c r="P2642" i="1"/>
  <c r="K2642" i="1"/>
  <c r="H2642" i="1"/>
  <c r="I2642" i="1" s="1" a="1"/>
  <c r="I2642" i="1" s="1"/>
  <c r="H2642" i="1" a="1"/>
  <c r="G2642" i="1"/>
  <c r="F2642" i="1"/>
  <c r="E2642" i="1"/>
  <c r="T2641" i="1"/>
  <c r="S2641" i="1"/>
  <c r="R2641" i="1"/>
  <c r="P2641" i="1"/>
  <c r="K2641" i="1"/>
  <c r="H2641" i="1"/>
  <c r="I2641" i="1" s="1" a="1"/>
  <c r="I2641" i="1" s="1"/>
  <c r="H2641" i="1" a="1"/>
  <c r="G2641" i="1"/>
  <c r="E2641" i="1"/>
  <c r="F2641" i="1" s="1"/>
  <c r="T2640" i="1"/>
  <c r="S2640" i="1"/>
  <c r="R2640" i="1"/>
  <c r="P2640" i="1"/>
  <c r="K2640" i="1"/>
  <c r="H2640" i="1" a="1"/>
  <c r="H2640" i="1" s="1"/>
  <c r="I2640" i="1" s="1" a="1"/>
  <c r="I2640" i="1" s="1"/>
  <c r="G2640" i="1"/>
  <c r="F2640" i="1"/>
  <c r="E2640" i="1"/>
  <c r="T2639" i="1"/>
  <c r="S2639" i="1"/>
  <c r="R2639" i="1"/>
  <c r="P2639" i="1"/>
  <c r="K2639" i="1"/>
  <c r="I2639" i="1"/>
  <c r="H2639" i="1"/>
  <c r="I2639" i="1" s="1" a="1"/>
  <c r="H2639" i="1" a="1"/>
  <c r="G2639" i="1"/>
  <c r="E2639" i="1"/>
  <c r="F2639" i="1" s="1"/>
  <c r="T2638" i="1"/>
  <c r="S2638" i="1"/>
  <c r="R2638" i="1"/>
  <c r="P2638" i="1"/>
  <c r="K2638" i="1"/>
  <c r="H2638" i="1"/>
  <c r="I2638" i="1" s="1" a="1"/>
  <c r="I2638" i="1" s="1"/>
  <c r="H2638" i="1" a="1"/>
  <c r="G2638" i="1"/>
  <c r="F2638" i="1"/>
  <c r="E2638" i="1"/>
  <c r="T2637" i="1"/>
  <c r="S2637" i="1"/>
  <c r="R2637" i="1"/>
  <c r="P2637" i="1"/>
  <c r="K2637" i="1"/>
  <c r="H2637" i="1" a="1"/>
  <c r="H2637" i="1" s="1"/>
  <c r="I2637" i="1" s="1" a="1"/>
  <c r="I2637" i="1" s="1"/>
  <c r="G2637" i="1"/>
  <c r="E2637" i="1"/>
  <c r="F2637" i="1" s="1"/>
  <c r="T2636" i="1"/>
  <c r="S2636" i="1"/>
  <c r="R2636" i="1"/>
  <c r="P2636" i="1"/>
  <c r="K2636" i="1"/>
  <c r="H2636" i="1" a="1"/>
  <c r="H2636" i="1" s="1"/>
  <c r="I2636" i="1" s="1" a="1"/>
  <c r="I2636" i="1" s="1"/>
  <c r="G2636" i="1"/>
  <c r="E2636" i="1"/>
  <c r="F2636" i="1" s="1"/>
  <c r="T2635" i="1"/>
  <c r="S2635" i="1"/>
  <c r="R2635" i="1"/>
  <c r="P2635" i="1"/>
  <c r="K2635" i="1"/>
  <c r="H2635" i="1" a="1"/>
  <c r="H2635" i="1" s="1"/>
  <c r="I2635" i="1" s="1" a="1"/>
  <c r="I2635" i="1" s="1"/>
  <c r="G2635" i="1"/>
  <c r="F2635" i="1"/>
  <c r="E2635" i="1"/>
  <c r="T2634" i="1"/>
  <c r="S2634" i="1"/>
  <c r="R2634" i="1"/>
  <c r="P2634" i="1"/>
  <c r="K2634" i="1"/>
  <c r="H2634" i="1"/>
  <c r="I2634" i="1" s="1" a="1"/>
  <c r="I2634" i="1" s="1"/>
  <c r="H2634" i="1" a="1"/>
  <c r="G2634" i="1"/>
  <c r="F2634" i="1"/>
  <c r="E2634" i="1"/>
  <c r="T2633" i="1"/>
  <c r="S2633" i="1"/>
  <c r="R2633" i="1"/>
  <c r="P2633" i="1"/>
  <c r="K2633" i="1"/>
  <c r="H2633" i="1" a="1"/>
  <c r="H2633" i="1" s="1"/>
  <c r="I2633" i="1" s="1" a="1"/>
  <c r="I2633" i="1" s="1"/>
  <c r="G2633" i="1"/>
  <c r="E2633" i="1"/>
  <c r="F2633" i="1" s="1"/>
  <c r="T2632" i="1"/>
  <c r="S2632" i="1"/>
  <c r="R2632" i="1"/>
  <c r="P2632" i="1"/>
  <c r="K2632" i="1"/>
  <c r="I2632" i="1"/>
  <c r="H2632" i="1"/>
  <c r="I2632" i="1" s="1" a="1"/>
  <c r="H2632" i="1" a="1"/>
  <c r="G2632" i="1"/>
  <c r="E2632" i="1"/>
  <c r="F2632" i="1" s="1"/>
  <c r="T2631" i="1"/>
  <c r="S2631" i="1"/>
  <c r="R2631" i="1"/>
  <c r="P2631" i="1"/>
  <c r="K2631" i="1"/>
  <c r="I2631" i="1"/>
  <c r="H2631" i="1"/>
  <c r="I2631" i="1" s="1" a="1"/>
  <c r="H2631" i="1" a="1"/>
  <c r="G2631" i="1"/>
  <c r="F2631" i="1"/>
  <c r="E2631" i="1"/>
  <c r="T2630" i="1"/>
  <c r="S2630" i="1"/>
  <c r="R2630" i="1"/>
  <c r="P2630" i="1"/>
  <c r="K2630" i="1"/>
  <c r="H2630" i="1"/>
  <c r="I2630" i="1" s="1" a="1"/>
  <c r="I2630" i="1" s="1"/>
  <c r="H2630" i="1" a="1"/>
  <c r="G2630" i="1"/>
  <c r="E2630" i="1"/>
  <c r="F2630" i="1" s="1"/>
  <c r="T2629" i="1"/>
  <c r="S2629" i="1"/>
  <c r="R2629" i="1"/>
  <c r="P2629" i="1"/>
  <c r="K2629" i="1"/>
  <c r="I2629" i="1"/>
  <c r="H2629" i="1"/>
  <c r="I2629" i="1" s="1" a="1"/>
  <c r="H2629" i="1" a="1"/>
  <c r="G2629" i="1"/>
  <c r="F2629" i="1"/>
  <c r="E2629" i="1"/>
  <c r="T2628" i="1"/>
  <c r="S2628" i="1"/>
  <c r="R2628" i="1"/>
  <c r="P2628" i="1"/>
  <c r="K2628" i="1"/>
  <c r="H2628" i="1"/>
  <c r="I2628" i="1" s="1" a="1"/>
  <c r="I2628" i="1" s="1"/>
  <c r="H2628" i="1" a="1"/>
  <c r="G2628" i="1"/>
  <c r="F2628" i="1"/>
  <c r="E2628" i="1"/>
  <c r="T2627" i="1"/>
  <c r="S2627" i="1"/>
  <c r="R2627" i="1"/>
  <c r="P2627" i="1"/>
  <c r="K2627" i="1"/>
  <c r="I2627" i="1"/>
  <c r="H2627" i="1" a="1"/>
  <c r="H2627" i="1" s="1"/>
  <c r="I2627" i="1" s="1" a="1"/>
  <c r="G2627" i="1"/>
  <c r="E2627" i="1"/>
  <c r="F2627" i="1" s="1"/>
  <c r="T2626" i="1"/>
  <c r="S2626" i="1"/>
  <c r="R2626" i="1"/>
  <c r="P2626" i="1"/>
  <c r="K2626" i="1"/>
  <c r="H2626" i="1"/>
  <c r="I2626" i="1" s="1" a="1"/>
  <c r="I2626" i="1" s="1"/>
  <c r="H2626" i="1" a="1"/>
  <c r="G2626" i="1"/>
  <c r="E2626" i="1"/>
  <c r="F2626" i="1" s="1"/>
  <c r="T2625" i="1"/>
  <c r="S2625" i="1"/>
  <c r="R2625" i="1"/>
  <c r="P2625" i="1"/>
  <c r="K2625" i="1"/>
  <c r="I2625" i="1"/>
  <c r="H2625" i="1" a="1"/>
  <c r="H2625" i="1" s="1"/>
  <c r="I2625" i="1" s="1" a="1"/>
  <c r="G2625" i="1"/>
  <c r="E2625" i="1"/>
  <c r="F2625" i="1" s="1"/>
  <c r="T2624" i="1"/>
  <c r="S2624" i="1"/>
  <c r="R2624" i="1"/>
  <c r="P2624" i="1"/>
  <c r="K2624" i="1"/>
  <c r="H2624" i="1" a="1"/>
  <c r="H2624" i="1" s="1"/>
  <c r="I2624" i="1" s="1" a="1"/>
  <c r="I2624" i="1" s="1"/>
  <c r="G2624" i="1"/>
  <c r="F2624" i="1"/>
  <c r="E2624" i="1"/>
  <c r="T2623" i="1"/>
  <c r="S2623" i="1"/>
  <c r="R2623" i="1"/>
  <c r="P2623" i="1"/>
  <c r="K2623" i="1"/>
  <c r="H2623" i="1" a="1"/>
  <c r="H2623" i="1" s="1"/>
  <c r="I2623" i="1" s="1" a="1"/>
  <c r="I2623" i="1" s="1"/>
  <c r="G2623" i="1"/>
  <c r="F2623" i="1"/>
  <c r="E2623" i="1"/>
  <c r="T2622" i="1"/>
  <c r="S2622" i="1"/>
  <c r="R2622" i="1"/>
  <c r="P2622" i="1"/>
  <c r="K2622" i="1"/>
  <c r="H2622" i="1"/>
  <c r="I2622" i="1" s="1" a="1"/>
  <c r="I2622" i="1" s="1"/>
  <c r="H2622" i="1" a="1"/>
  <c r="G2622" i="1"/>
  <c r="F2622" i="1"/>
  <c r="E2622" i="1"/>
  <c r="T2621" i="1"/>
  <c r="S2621" i="1"/>
  <c r="R2621" i="1"/>
  <c r="P2621" i="1"/>
  <c r="K2621" i="1"/>
  <c r="H2621" i="1" a="1"/>
  <c r="H2621" i="1" s="1"/>
  <c r="I2621" i="1" s="1" a="1"/>
  <c r="I2621" i="1" s="1"/>
  <c r="G2621" i="1"/>
  <c r="E2621" i="1"/>
  <c r="F2621" i="1" s="1"/>
  <c r="T2620" i="1"/>
  <c r="S2620" i="1"/>
  <c r="R2620" i="1"/>
  <c r="P2620" i="1"/>
  <c r="K2620" i="1"/>
  <c r="I2620" i="1"/>
  <c r="H2620" i="1"/>
  <c r="I2620" i="1" s="1" a="1"/>
  <c r="H2620" i="1" a="1"/>
  <c r="G2620" i="1"/>
  <c r="E2620" i="1"/>
  <c r="F2620" i="1" s="1"/>
  <c r="T2619" i="1"/>
  <c r="S2619" i="1"/>
  <c r="R2619" i="1"/>
  <c r="P2619" i="1"/>
  <c r="K2619" i="1"/>
  <c r="I2619" i="1"/>
  <c r="H2619" i="1"/>
  <c r="I2619" i="1" s="1" a="1"/>
  <c r="H2619" i="1" a="1"/>
  <c r="G2619" i="1"/>
  <c r="F2619" i="1"/>
  <c r="E2619" i="1"/>
  <c r="T2618" i="1"/>
  <c r="S2618" i="1"/>
  <c r="R2618" i="1"/>
  <c r="P2618" i="1"/>
  <c r="K2618" i="1"/>
  <c r="H2618" i="1"/>
  <c r="I2618" i="1" s="1" a="1"/>
  <c r="I2618" i="1" s="1"/>
  <c r="H2618" i="1" a="1"/>
  <c r="G2618" i="1"/>
  <c r="E2618" i="1"/>
  <c r="F2618" i="1" s="1"/>
  <c r="T2617" i="1"/>
  <c r="S2617" i="1"/>
  <c r="R2617" i="1"/>
  <c r="P2617" i="1"/>
  <c r="K2617" i="1"/>
  <c r="I2617" i="1"/>
  <c r="H2617" i="1"/>
  <c r="I2617" i="1" s="1" a="1"/>
  <c r="H2617" i="1" a="1"/>
  <c r="G2617" i="1"/>
  <c r="F2617" i="1"/>
  <c r="E2617" i="1"/>
  <c r="T2616" i="1"/>
  <c r="S2616" i="1"/>
  <c r="R2616" i="1"/>
  <c r="P2616" i="1"/>
  <c r="K2616" i="1"/>
  <c r="H2616" i="1"/>
  <c r="I2616" i="1" s="1" a="1"/>
  <c r="I2616" i="1" s="1"/>
  <c r="H2616" i="1" a="1"/>
  <c r="G2616" i="1"/>
  <c r="F2616" i="1"/>
  <c r="E2616" i="1"/>
  <c r="T2615" i="1"/>
  <c r="S2615" i="1"/>
  <c r="R2615" i="1"/>
  <c r="P2615" i="1"/>
  <c r="K2615" i="1"/>
  <c r="H2615" i="1" a="1"/>
  <c r="H2615" i="1" s="1"/>
  <c r="I2615" i="1" s="1" a="1"/>
  <c r="I2615" i="1" s="1"/>
  <c r="G2615" i="1"/>
  <c r="E2615" i="1"/>
  <c r="F2615" i="1" s="1"/>
  <c r="T2614" i="1"/>
  <c r="S2614" i="1"/>
  <c r="R2614" i="1"/>
  <c r="P2614" i="1"/>
  <c r="K2614" i="1"/>
  <c r="H2614" i="1"/>
  <c r="I2614" i="1" s="1" a="1"/>
  <c r="I2614" i="1" s="1"/>
  <c r="H2614" i="1" a="1"/>
  <c r="G2614" i="1"/>
  <c r="F2614" i="1"/>
  <c r="E2614" i="1"/>
  <c r="T2613" i="1"/>
  <c r="S2613" i="1"/>
  <c r="R2613" i="1"/>
  <c r="P2613" i="1"/>
  <c r="K2613" i="1"/>
  <c r="H2613" i="1" a="1"/>
  <c r="H2613" i="1" s="1"/>
  <c r="I2613" i="1" s="1" a="1"/>
  <c r="I2613" i="1" s="1"/>
  <c r="G2613" i="1"/>
  <c r="E2613" i="1"/>
  <c r="F2613" i="1" s="1"/>
  <c r="T2612" i="1"/>
  <c r="S2612" i="1"/>
  <c r="R2612" i="1"/>
  <c r="P2612" i="1"/>
  <c r="K2612" i="1"/>
  <c r="H2612" i="1"/>
  <c r="I2612" i="1" s="1" a="1"/>
  <c r="I2612" i="1" s="1"/>
  <c r="H2612" i="1" a="1"/>
  <c r="G2612" i="1"/>
  <c r="E2612" i="1"/>
  <c r="F2612" i="1" s="1"/>
  <c r="T2611" i="1"/>
  <c r="S2611" i="1"/>
  <c r="R2611" i="1"/>
  <c r="P2611" i="1"/>
  <c r="K2611" i="1"/>
  <c r="H2611" i="1" a="1"/>
  <c r="H2611" i="1" s="1"/>
  <c r="I2611" i="1" s="1" a="1"/>
  <c r="I2611" i="1" s="1"/>
  <c r="G2611" i="1"/>
  <c r="E2611" i="1"/>
  <c r="F2611" i="1" s="1"/>
  <c r="T2610" i="1"/>
  <c r="S2610" i="1"/>
  <c r="R2610" i="1"/>
  <c r="P2610" i="1"/>
  <c r="K2610" i="1"/>
  <c r="H2610" i="1"/>
  <c r="I2610" i="1" s="1" a="1"/>
  <c r="I2610" i="1" s="1"/>
  <c r="H2610" i="1" a="1"/>
  <c r="G2610" i="1"/>
  <c r="E2610" i="1"/>
  <c r="F2610" i="1" s="1"/>
  <c r="T2609" i="1"/>
  <c r="S2609" i="1"/>
  <c r="R2609" i="1"/>
  <c r="P2609" i="1"/>
  <c r="K2609" i="1"/>
  <c r="H2609" i="1" a="1"/>
  <c r="H2609" i="1" s="1"/>
  <c r="I2609" i="1" s="1" a="1"/>
  <c r="I2609" i="1" s="1"/>
  <c r="G2609" i="1"/>
  <c r="F2609" i="1"/>
  <c r="E2609" i="1"/>
  <c r="T2608" i="1"/>
  <c r="S2608" i="1"/>
  <c r="R2608" i="1"/>
  <c r="P2608" i="1"/>
  <c r="K2608" i="1"/>
  <c r="I2608" i="1"/>
  <c r="H2608" i="1"/>
  <c r="I2608" i="1" s="1" a="1"/>
  <c r="H2608" i="1" a="1"/>
  <c r="G2608" i="1"/>
  <c r="E2608" i="1"/>
  <c r="F2608" i="1" s="1"/>
  <c r="T2607" i="1"/>
  <c r="S2607" i="1"/>
  <c r="R2607" i="1"/>
  <c r="P2607" i="1"/>
  <c r="K2607" i="1"/>
  <c r="H2607" i="1"/>
  <c r="I2607" i="1" s="1" a="1"/>
  <c r="I2607" i="1" s="1"/>
  <c r="H2607" i="1" a="1"/>
  <c r="G2607" i="1"/>
  <c r="F2607" i="1"/>
  <c r="E2607" i="1"/>
  <c r="T2606" i="1"/>
  <c r="S2606" i="1"/>
  <c r="R2606" i="1"/>
  <c r="P2606" i="1"/>
  <c r="K2606" i="1"/>
  <c r="H2606" i="1" a="1"/>
  <c r="H2606" i="1" s="1"/>
  <c r="I2606" i="1" s="1" a="1"/>
  <c r="I2606" i="1" s="1"/>
  <c r="G2606" i="1"/>
  <c r="E2606" i="1"/>
  <c r="F2606" i="1" s="1"/>
  <c r="T2605" i="1"/>
  <c r="S2605" i="1"/>
  <c r="R2605" i="1"/>
  <c r="P2605" i="1"/>
  <c r="K2605" i="1"/>
  <c r="H2605" i="1"/>
  <c r="I2605" i="1" s="1" a="1"/>
  <c r="I2605" i="1" s="1"/>
  <c r="H2605" i="1" a="1"/>
  <c r="G2605" i="1"/>
  <c r="F2605" i="1"/>
  <c r="E2605" i="1"/>
  <c r="T2604" i="1"/>
  <c r="S2604" i="1"/>
  <c r="R2604" i="1"/>
  <c r="P2604" i="1"/>
  <c r="K2604" i="1"/>
  <c r="H2604" i="1" a="1"/>
  <c r="H2604" i="1" s="1"/>
  <c r="I2604" i="1" s="1" a="1"/>
  <c r="I2604" i="1" s="1"/>
  <c r="G2604" i="1"/>
  <c r="F2604" i="1"/>
  <c r="E2604" i="1"/>
  <c r="T2603" i="1"/>
  <c r="S2603" i="1"/>
  <c r="R2603" i="1"/>
  <c r="P2603" i="1"/>
  <c r="K2603" i="1"/>
  <c r="H2603" i="1" a="1"/>
  <c r="H2603" i="1" s="1"/>
  <c r="I2603" i="1" s="1" a="1"/>
  <c r="I2603" i="1" s="1"/>
  <c r="G2603" i="1"/>
  <c r="E2603" i="1"/>
  <c r="F2603" i="1" s="1"/>
  <c r="T2602" i="1"/>
  <c r="S2602" i="1"/>
  <c r="R2602" i="1"/>
  <c r="P2602" i="1"/>
  <c r="K2602" i="1"/>
  <c r="H2602" i="1"/>
  <c r="I2602" i="1" s="1" a="1"/>
  <c r="I2602" i="1" s="1"/>
  <c r="H2602" i="1" a="1"/>
  <c r="G2602" i="1"/>
  <c r="F2602" i="1"/>
  <c r="E2602" i="1"/>
  <c r="T2601" i="1"/>
  <c r="S2601" i="1"/>
  <c r="R2601" i="1"/>
  <c r="P2601" i="1"/>
  <c r="K2601" i="1"/>
  <c r="I2601" i="1"/>
  <c r="H2601" i="1" a="1"/>
  <c r="H2601" i="1" s="1"/>
  <c r="I2601" i="1" s="1" a="1"/>
  <c r="G2601" i="1"/>
  <c r="F2601" i="1"/>
  <c r="E2601" i="1"/>
  <c r="T2600" i="1"/>
  <c r="S2600" i="1"/>
  <c r="R2600" i="1"/>
  <c r="P2600" i="1"/>
  <c r="K2600" i="1"/>
  <c r="H2600" i="1" a="1"/>
  <c r="H2600" i="1" s="1"/>
  <c r="I2600" i="1" s="1" a="1"/>
  <c r="I2600" i="1" s="1"/>
  <c r="G2600" i="1"/>
  <c r="F2600" i="1"/>
  <c r="E2600" i="1"/>
  <c r="T2599" i="1"/>
  <c r="S2599" i="1"/>
  <c r="R2599" i="1"/>
  <c r="P2599" i="1"/>
  <c r="K2599" i="1"/>
  <c r="I2599" i="1"/>
  <c r="H2599" i="1" a="1"/>
  <c r="H2599" i="1" s="1"/>
  <c r="I2599" i="1" s="1" a="1"/>
  <c r="G2599" i="1"/>
  <c r="F2599" i="1"/>
  <c r="E2599" i="1"/>
  <c r="T2598" i="1"/>
  <c r="S2598" i="1"/>
  <c r="R2598" i="1"/>
  <c r="P2598" i="1"/>
  <c r="K2598" i="1"/>
  <c r="H2598" i="1"/>
  <c r="I2598" i="1" s="1" a="1"/>
  <c r="I2598" i="1" s="1"/>
  <c r="H2598" i="1" a="1"/>
  <c r="G2598" i="1"/>
  <c r="F2598" i="1"/>
  <c r="E2598" i="1"/>
  <c r="T2597" i="1"/>
  <c r="S2597" i="1"/>
  <c r="R2597" i="1"/>
  <c r="P2597" i="1"/>
  <c r="K2597" i="1"/>
  <c r="H2597" i="1" a="1"/>
  <c r="H2597" i="1" s="1"/>
  <c r="I2597" i="1" s="1" a="1"/>
  <c r="I2597" i="1" s="1"/>
  <c r="G2597" i="1"/>
  <c r="E2597" i="1"/>
  <c r="F2597" i="1" s="1"/>
  <c r="T2596" i="1"/>
  <c r="S2596" i="1"/>
  <c r="R2596" i="1"/>
  <c r="P2596" i="1"/>
  <c r="K2596" i="1"/>
  <c r="I2596" i="1"/>
  <c r="H2596" i="1"/>
  <c r="I2596" i="1" s="1" a="1"/>
  <c r="H2596" i="1" a="1"/>
  <c r="G2596" i="1"/>
  <c r="E2596" i="1"/>
  <c r="F2596" i="1" s="1"/>
  <c r="T2595" i="1"/>
  <c r="S2595" i="1"/>
  <c r="R2595" i="1"/>
  <c r="P2595" i="1"/>
  <c r="K2595" i="1"/>
  <c r="I2595" i="1"/>
  <c r="H2595" i="1"/>
  <c r="I2595" i="1" s="1" a="1"/>
  <c r="H2595" i="1" a="1"/>
  <c r="G2595" i="1"/>
  <c r="F2595" i="1"/>
  <c r="E2595" i="1"/>
  <c r="T2594" i="1"/>
  <c r="S2594" i="1"/>
  <c r="R2594" i="1"/>
  <c r="P2594" i="1"/>
  <c r="K2594" i="1"/>
  <c r="H2594" i="1"/>
  <c r="I2594" i="1" s="1" a="1"/>
  <c r="I2594" i="1" s="1"/>
  <c r="H2594" i="1" a="1"/>
  <c r="G2594" i="1"/>
  <c r="E2594" i="1"/>
  <c r="F2594" i="1" s="1"/>
  <c r="T2593" i="1"/>
  <c r="S2593" i="1"/>
  <c r="R2593" i="1"/>
  <c r="P2593" i="1"/>
  <c r="K2593" i="1"/>
  <c r="H2593" i="1"/>
  <c r="I2593" i="1" s="1" a="1"/>
  <c r="I2593" i="1" s="1"/>
  <c r="H2593" i="1" a="1"/>
  <c r="G2593" i="1"/>
  <c r="F2593" i="1"/>
  <c r="E2593" i="1"/>
  <c r="T2592" i="1"/>
  <c r="S2592" i="1"/>
  <c r="R2592" i="1"/>
  <c r="P2592" i="1"/>
  <c r="K2592" i="1"/>
  <c r="H2592" i="1"/>
  <c r="I2592" i="1" s="1" a="1"/>
  <c r="I2592" i="1" s="1"/>
  <c r="H2592" i="1" a="1"/>
  <c r="G2592" i="1"/>
  <c r="F2592" i="1"/>
  <c r="E2592" i="1"/>
  <c r="T2591" i="1"/>
  <c r="S2591" i="1"/>
  <c r="R2591" i="1"/>
  <c r="P2591" i="1"/>
  <c r="K2591" i="1"/>
  <c r="H2591" i="1" a="1"/>
  <c r="H2591" i="1" s="1"/>
  <c r="I2591" i="1" s="1" a="1"/>
  <c r="I2591" i="1" s="1"/>
  <c r="G2591" i="1"/>
  <c r="E2591" i="1"/>
  <c r="F2591" i="1" s="1"/>
  <c r="T2590" i="1"/>
  <c r="S2590" i="1"/>
  <c r="R2590" i="1"/>
  <c r="P2590" i="1"/>
  <c r="K2590" i="1"/>
  <c r="H2590" i="1" a="1"/>
  <c r="H2590" i="1" s="1"/>
  <c r="I2590" i="1" s="1" a="1"/>
  <c r="I2590" i="1" s="1"/>
  <c r="G2590" i="1"/>
  <c r="F2590" i="1"/>
  <c r="E2590" i="1"/>
  <c r="T2589" i="1"/>
  <c r="S2589" i="1"/>
  <c r="R2589" i="1"/>
  <c r="P2589" i="1"/>
  <c r="K2589" i="1"/>
  <c r="H2589" i="1"/>
  <c r="I2589" i="1" s="1" a="1"/>
  <c r="I2589" i="1" s="1"/>
  <c r="H2589" i="1" a="1"/>
  <c r="G2589" i="1"/>
  <c r="E2589" i="1"/>
  <c r="F2589" i="1" s="1"/>
  <c r="T2588" i="1"/>
  <c r="S2588" i="1"/>
  <c r="R2588" i="1"/>
  <c r="P2588" i="1"/>
  <c r="K2588" i="1"/>
  <c r="H2588" i="1"/>
  <c r="I2588" i="1" s="1" a="1"/>
  <c r="I2588" i="1" s="1"/>
  <c r="H2588" i="1" a="1"/>
  <c r="G2588" i="1"/>
  <c r="E2588" i="1"/>
  <c r="F2588" i="1" s="1"/>
  <c r="T2587" i="1"/>
  <c r="S2587" i="1"/>
  <c r="R2587" i="1"/>
  <c r="P2587" i="1"/>
  <c r="K2587" i="1"/>
  <c r="I2587" i="1"/>
  <c r="H2587" i="1" a="1"/>
  <c r="H2587" i="1" s="1"/>
  <c r="I2587" i="1" s="1" a="1"/>
  <c r="G2587" i="1"/>
  <c r="E2587" i="1"/>
  <c r="F2587" i="1" s="1"/>
  <c r="T2586" i="1"/>
  <c r="S2586" i="1"/>
  <c r="R2586" i="1"/>
  <c r="P2586" i="1"/>
  <c r="K2586" i="1"/>
  <c r="H2586" i="1"/>
  <c r="I2586" i="1" s="1" a="1"/>
  <c r="I2586" i="1" s="1"/>
  <c r="H2586" i="1" a="1"/>
  <c r="G2586" i="1"/>
  <c r="E2586" i="1"/>
  <c r="F2586" i="1" s="1"/>
  <c r="T2585" i="1"/>
  <c r="S2585" i="1"/>
  <c r="R2585" i="1"/>
  <c r="P2585" i="1"/>
  <c r="K2585" i="1"/>
  <c r="H2585" i="1" a="1"/>
  <c r="H2585" i="1" s="1"/>
  <c r="I2585" i="1" s="1" a="1"/>
  <c r="I2585" i="1" s="1"/>
  <c r="G2585" i="1"/>
  <c r="F2585" i="1"/>
  <c r="E2585" i="1"/>
  <c r="T2584" i="1"/>
  <c r="S2584" i="1"/>
  <c r="R2584" i="1"/>
  <c r="P2584" i="1"/>
  <c r="K2584" i="1"/>
  <c r="I2584" i="1"/>
  <c r="H2584" i="1"/>
  <c r="I2584" i="1" s="1" a="1"/>
  <c r="H2584" i="1" a="1"/>
  <c r="G2584" i="1"/>
  <c r="E2584" i="1"/>
  <c r="F2584" i="1" s="1"/>
  <c r="T2583" i="1"/>
  <c r="S2583" i="1"/>
  <c r="R2583" i="1"/>
  <c r="P2583" i="1"/>
  <c r="K2583" i="1"/>
  <c r="I2583" i="1"/>
  <c r="H2583" i="1"/>
  <c r="I2583" i="1" s="1" a="1"/>
  <c r="H2583" i="1" a="1"/>
  <c r="G2583" i="1"/>
  <c r="F2583" i="1"/>
  <c r="E2583" i="1"/>
  <c r="T2582" i="1"/>
  <c r="S2582" i="1"/>
  <c r="R2582" i="1"/>
  <c r="P2582" i="1"/>
  <c r="K2582" i="1"/>
  <c r="H2582" i="1"/>
  <c r="I2582" i="1" s="1" a="1"/>
  <c r="I2582" i="1" s="1"/>
  <c r="H2582" i="1" a="1"/>
  <c r="G2582" i="1"/>
  <c r="E2582" i="1"/>
  <c r="F2582" i="1" s="1"/>
  <c r="T2581" i="1"/>
  <c r="S2581" i="1"/>
  <c r="R2581" i="1"/>
  <c r="P2581" i="1"/>
  <c r="K2581" i="1"/>
  <c r="I2581" i="1"/>
  <c r="H2581" i="1" a="1"/>
  <c r="H2581" i="1" s="1"/>
  <c r="I2581" i="1" s="1" a="1"/>
  <c r="G2581" i="1"/>
  <c r="F2581" i="1"/>
  <c r="E2581" i="1"/>
  <c r="T2580" i="1"/>
  <c r="S2580" i="1"/>
  <c r="R2580" i="1"/>
  <c r="P2580" i="1"/>
  <c r="K2580" i="1"/>
  <c r="H2580" i="1"/>
  <c r="I2580" i="1" s="1" a="1"/>
  <c r="I2580" i="1" s="1"/>
  <c r="H2580" i="1" a="1"/>
  <c r="G2580" i="1"/>
  <c r="F2580" i="1"/>
  <c r="E2580" i="1"/>
  <c r="T2579" i="1"/>
  <c r="S2579" i="1"/>
  <c r="R2579" i="1"/>
  <c r="P2579" i="1"/>
  <c r="K2579" i="1"/>
  <c r="H2579" i="1" a="1"/>
  <c r="H2579" i="1" s="1"/>
  <c r="I2579" i="1" s="1" a="1"/>
  <c r="I2579" i="1" s="1"/>
  <c r="G2579" i="1"/>
  <c r="E2579" i="1"/>
  <c r="F2579" i="1" s="1"/>
  <c r="T2578" i="1"/>
  <c r="S2578" i="1"/>
  <c r="R2578" i="1"/>
  <c r="P2578" i="1"/>
  <c r="K2578" i="1"/>
  <c r="H2578" i="1"/>
  <c r="I2578" i="1" s="1" a="1"/>
  <c r="I2578" i="1" s="1"/>
  <c r="H2578" i="1" a="1"/>
  <c r="G2578" i="1"/>
  <c r="E2578" i="1"/>
  <c r="F2578" i="1" s="1"/>
  <c r="T2577" i="1"/>
  <c r="S2577" i="1"/>
  <c r="R2577" i="1"/>
  <c r="P2577" i="1"/>
  <c r="K2577" i="1"/>
  <c r="H2577" i="1"/>
  <c r="I2577" i="1" s="1" a="1"/>
  <c r="I2577" i="1" s="1"/>
  <c r="H2577" i="1" a="1"/>
  <c r="G2577" i="1"/>
  <c r="F2577" i="1"/>
  <c r="E2577" i="1"/>
  <c r="T2576" i="1"/>
  <c r="S2576" i="1"/>
  <c r="R2576" i="1"/>
  <c r="P2576" i="1"/>
  <c r="K2576" i="1"/>
  <c r="H2576" i="1"/>
  <c r="I2576" i="1" s="1" a="1"/>
  <c r="I2576" i="1" s="1"/>
  <c r="H2576" i="1" a="1"/>
  <c r="G2576" i="1"/>
  <c r="F2576" i="1"/>
  <c r="E2576" i="1"/>
  <c r="T2575" i="1"/>
  <c r="S2575" i="1"/>
  <c r="R2575" i="1"/>
  <c r="P2575" i="1"/>
  <c r="K2575" i="1"/>
  <c r="H2575" i="1" a="1"/>
  <c r="H2575" i="1" s="1"/>
  <c r="I2575" i="1" s="1" a="1"/>
  <c r="I2575" i="1" s="1"/>
  <c r="G2575" i="1"/>
  <c r="E2575" i="1"/>
  <c r="F2575" i="1" s="1"/>
  <c r="T2574" i="1"/>
  <c r="S2574" i="1"/>
  <c r="R2574" i="1"/>
  <c r="P2574" i="1"/>
  <c r="K2574" i="1"/>
  <c r="H2574" i="1"/>
  <c r="I2574" i="1" s="1" a="1"/>
  <c r="I2574" i="1" s="1"/>
  <c r="H2574" i="1" a="1"/>
  <c r="G2574" i="1"/>
  <c r="E2574" i="1"/>
  <c r="F2574" i="1" s="1"/>
  <c r="T2573" i="1"/>
  <c r="S2573" i="1"/>
  <c r="R2573" i="1"/>
  <c r="P2573" i="1"/>
  <c r="K2573" i="1"/>
  <c r="H2573" i="1" a="1"/>
  <c r="H2573" i="1" s="1"/>
  <c r="I2573" i="1" s="1" a="1"/>
  <c r="I2573" i="1" s="1"/>
  <c r="G2573" i="1"/>
  <c r="E2573" i="1"/>
  <c r="F2573" i="1" s="1"/>
  <c r="T2572" i="1"/>
  <c r="S2572" i="1"/>
  <c r="R2572" i="1"/>
  <c r="P2572" i="1"/>
  <c r="K2572" i="1"/>
  <c r="I2572" i="1"/>
  <c r="H2572" i="1"/>
  <c r="I2572" i="1" s="1" a="1"/>
  <c r="H2572" i="1" a="1"/>
  <c r="G2572" i="1"/>
  <c r="E2572" i="1"/>
  <c r="F2572" i="1" s="1"/>
  <c r="T2571" i="1"/>
  <c r="S2571" i="1"/>
  <c r="R2571" i="1"/>
  <c r="P2571" i="1"/>
  <c r="K2571" i="1"/>
  <c r="H2571" i="1"/>
  <c r="I2571" i="1" s="1" a="1"/>
  <c r="I2571" i="1" s="1"/>
  <c r="H2571" i="1" a="1"/>
  <c r="G2571" i="1"/>
  <c r="F2571" i="1"/>
  <c r="E2571" i="1"/>
  <c r="T2570" i="1"/>
  <c r="S2570" i="1"/>
  <c r="R2570" i="1"/>
  <c r="P2570" i="1"/>
  <c r="K2570" i="1"/>
  <c r="H2570" i="1" a="1"/>
  <c r="H2570" i="1" s="1"/>
  <c r="I2570" i="1" s="1" a="1"/>
  <c r="I2570" i="1" s="1"/>
  <c r="G2570" i="1"/>
  <c r="E2570" i="1"/>
  <c r="F2570" i="1" s="1"/>
  <c r="T2569" i="1"/>
  <c r="S2569" i="1"/>
  <c r="R2569" i="1"/>
  <c r="P2569" i="1"/>
  <c r="K2569" i="1"/>
  <c r="H2569" i="1"/>
  <c r="I2569" i="1" s="1" a="1"/>
  <c r="I2569" i="1" s="1"/>
  <c r="H2569" i="1" a="1"/>
  <c r="G2569" i="1"/>
  <c r="F2569" i="1"/>
  <c r="E2569" i="1"/>
  <c r="T2568" i="1"/>
  <c r="S2568" i="1"/>
  <c r="R2568" i="1"/>
  <c r="P2568" i="1"/>
  <c r="K2568" i="1"/>
  <c r="I2568" i="1"/>
  <c r="H2568" i="1" a="1"/>
  <c r="H2568" i="1" s="1"/>
  <c r="I2568" i="1" s="1" a="1"/>
  <c r="G2568" i="1"/>
  <c r="F2568" i="1"/>
  <c r="E2568" i="1"/>
  <c r="T2567" i="1"/>
  <c r="S2567" i="1"/>
  <c r="R2567" i="1"/>
  <c r="P2567" i="1"/>
  <c r="K2567" i="1"/>
  <c r="H2567" i="1"/>
  <c r="I2567" i="1" s="1" a="1"/>
  <c r="I2567" i="1" s="1"/>
  <c r="H2567" i="1" a="1"/>
  <c r="G2567" i="1"/>
  <c r="F2567" i="1"/>
  <c r="E2567" i="1"/>
  <c r="T2566" i="1"/>
  <c r="S2566" i="1"/>
  <c r="R2566" i="1"/>
  <c r="P2566" i="1"/>
  <c r="K2566" i="1"/>
  <c r="H2566" i="1" a="1"/>
  <c r="H2566" i="1" s="1"/>
  <c r="I2566" i="1" s="1" a="1"/>
  <c r="I2566" i="1" s="1"/>
  <c r="G2566" i="1"/>
  <c r="F2566" i="1"/>
  <c r="E2566" i="1"/>
  <c r="T2565" i="1"/>
  <c r="S2565" i="1"/>
  <c r="R2565" i="1"/>
  <c r="P2565" i="1"/>
  <c r="K2565" i="1"/>
  <c r="H2565" i="1"/>
  <c r="I2565" i="1" s="1" a="1"/>
  <c r="I2565" i="1" s="1"/>
  <c r="H2565" i="1" a="1"/>
  <c r="G2565" i="1"/>
  <c r="E2565" i="1"/>
  <c r="F2565" i="1" s="1"/>
  <c r="T2564" i="1"/>
  <c r="S2564" i="1"/>
  <c r="R2564" i="1"/>
  <c r="P2564" i="1"/>
  <c r="K2564" i="1"/>
  <c r="H2564" i="1"/>
  <c r="I2564" i="1" s="1" a="1"/>
  <c r="I2564" i="1" s="1"/>
  <c r="H2564" i="1" a="1"/>
  <c r="G2564" i="1"/>
  <c r="E2564" i="1"/>
  <c r="F2564" i="1" s="1"/>
  <c r="T2563" i="1"/>
  <c r="S2563" i="1"/>
  <c r="R2563" i="1"/>
  <c r="P2563" i="1"/>
  <c r="K2563" i="1"/>
  <c r="I2563" i="1"/>
  <c r="H2563" i="1" a="1"/>
  <c r="H2563" i="1" s="1"/>
  <c r="I2563" i="1" s="1" a="1"/>
  <c r="G2563" i="1"/>
  <c r="E2563" i="1"/>
  <c r="F2563" i="1" s="1"/>
  <c r="T2562" i="1"/>
  <c r="S2562" i="1"/>
  <c r="R2562" i="1"/>
  <c r="P2562" i="1"/>
  <c r="K2562" i="1"/>
  <c r="H2562" i="1"/>
  <c r="I2562" i="1" s="1" a="1"/>
  <c r="I2562" i="1" s="1"/>
  <c r="H2562" i="1" a="1"/>
  <c r="G2562" i="1"/>
  <c r="E2562" i="1"/>
  <c r="F2562" i="1" s="1"/>
  <c r="T2561" i="1"/>
  <c r="S2561" i="1"/>
  <c r="R2561" i="1"/>
  <c r="P2561" i="1"/>
  <c r="K2561" i="1"/>
  <c r="H2561" i="1" a="1"/>
  <c r="H2561" i="1" s="1"/>
  <c r="I2561" i="1" s="1" a="1"/>
  <c r="I2561" i="1" s="1"/>
  <c r="G2561" i="1"/>
  <c r="E2561" i="1"/>
  <c r="F2561" i="1" s="1"/>
  <c r="T2560" i="1"/>
  <c r="S2560" i="1"/>
  <c r="R2560" i="1"/>
  <c r="P2560" i="1"/>
  <c r="K2560" i="1"/>
  <c r="I2560" i="1"/>
  <c r="H2560" i="1"/>
  <c r="I2560" i="1" s="1" a="1"/>
  <c r="H2560" i="1" a="1"/>
  <c r="G2560" i="1"/>
  <c r="E2560" i="1"/>
  <c r="F2560" i="1" s="1"/>
  <c r="T2559" i="1"/>
  <c r="S2559" i="1"/>
  <c r="R2559" i="1"/>
  <c r="P2559" i="1"/>
  <c r="K2559" i="1"/>
  <c r="H2559" i="1"/>
  <c r="I2559" i="1" s="1" a="1"/>
  <c r="I2559" i="1" s="1"/>
  <c r="H2559" i="1" a="1"/>
  <c r="G2559" i="1"/>
  <c r="F2559" i="1"/>
  <c r="E2559" i="1"/>
  <c r="T2558" i="1"/>
  <c r="S2558" i="1"/>
  <c r="R2558" i="1"/>
  <c r="P2558" i="1"/>
  <c r="K2558" i="1"/>
  <c r="H2558" i="1" a="1"/>
  <c r="H2558" i="1" s="1"/>
  <c r="I2558" i="1" s="1" a="1"/>
  <c r="I2558" i="1" s="1"/>
  <c r="G2558" i="1"/>
  <c r="E2558" i="1"/>
  <c r="F2558" i="1" s="1"/>
  <c r="T2557" i="1"/>
  <c r="S2557" i="1"/>
  <c r="R2557" i="1"/>
  <c r="P2557" i="1"/>
  <c r="K2557" i="1"/>
  <c r="H2557" i="1" a="1"/>
  <c r="H2557" i="1" s="1"/>
  <c r="I2557" i="1" s="1" a="1"/>
  <c r="I2557" i="1" s="1"/>
  <c r="G2557" i="1"/>
  <c r="F2557" i="1"/>
  <c r="E2557" i="1"/>
  <c r="T2556" i="1"/>
  <c r="S2556" i="1"/>
  <c r="R2556" i="1"/>
  <c r="P2556" i="1"/>
  <c r="K2556" i="1"/>
  <c r="I2556" i="1"/>
  <c r="H2556" i="1"/>
  <c r="I2556" i="1" s="1" a="1"/>
  <c r="H2556" i="1" a="1"/>
  <c r="G2556" i="1"/>
  <c r="F2556" i="1"/>
  <c r="E2556" i="1"/>
  <c r="T2555" i="1"/>
  <c r="S2555" i="1"/>
  <c r="R2555" i="1"/>
  <c r="P2555" i="1"/>
  <c r="K2555" i="1"/>
  <c r="H2555" i="1" a="1"/>
  <c r="H2555" i="1" s="1"/>
  <c r="I2555" i="1" s="1" a="1"/>
  <c r="I2555" i="1" s="1"/>
  <c r="G2555" i="1"/>
  <c r="F2555" i="1"/>
  <c r="E2555" i="1"/>
  <c r="T2554" i="1"/>
  <c r="S2554" i="1"/>
  <c r="R2554" i="1"/>
  <c r="P2554" i="1"/>
  <c r="K2554" i="1"/>
  <c r="H2554" i="1" a="1"/>
  <c r="H2554" i="1" s="1"/>
  <c r="I2554" i="1" s="1" a="1"/>
  <c r="I2554" i="1" s="1"/>
  <c r="G2554" i="1"/>
  <c r="E2554" i="1"/>
  <c r="F2554" i="1" s="1"/>
  <c r="T2553" i="1"/>
  <c r="S2553" i="1"/>
  <c r="R2553" i="1"/>
  <c r="P2553" i="1"/>
  <c r="K2553" i="1"/>
  <c r="H2553" i="1"/>
  <c r="I2553" i="1" s="1" a="1"/>
  <c r="I2553" i="1" s="1"/>
  <c r="H2553" i="1" a="1"/>
  <c r="G2553" i="1"/>
  <c r="F2553" i="1"/>
  <c r="E2553" i="1"/>
  <c r="T2552" i="1"/>
  <c r="S2552" i="1"/>
  <c r="R2552" i="1"/>
  <c r="P2552" i="1"/>
  <c r="K2552" i="1"/>
  <c r="H2552" i="1" a="1"/>
  <c r="H2552" i="1" s="1"/>
  <c r="I2552" i="1" s="1" a="1"/>
  <c r="I2552" i="1" s="1"/>
  <c r="G2552" i="1"/>
  <c r="F2552" i="1"/>
  <c r="E2552" i="1"/>
  <c r="T2551" i="1"/>
  <c r="S2551" i="1"/>
  <c r="R2551" i="1"/>
  <c r="P2551" i="1"/>
  <c r="K2551" i="1"/>
  <c r="H2551" i="1" a="1"/>
  <c r="H2551" i="1" s="1"/>
  <c r="I2551" i="1" s="1" a="1"/>
  <c r="I2551" i="1" s="1"/>
  <c r="G2551" i="1"/>
  <c r="E2551" i="1"/>
  <c r="F2551" i="1" s="1"/>
  <c r="T2550" i="1"/>
  <c r="S2550" i="1"/>
  <c r="R2550" i="1"/>
  <c r="P2550" i="1"/>
  <c r="K2550" i="1"/>
  <c r="H2550" i="1"/>
  <c r="I2550" i="1" s="1" a="1"/>
  <c r="I2550" i="1" s="1"/>
  <c r="H2550" i="1" a="1"/>
  <c r="G2550" i="1"/>
  <c r="F2550" i="1"/>
  <c r="E2550" i="1"/>
  <c r="T2549" i="1"/>
  <c r="S2549" i="1"/>
  <c r="R2549" i="1"/>
  <c r="P2549" i="1"/>
  <c r="K2549" i="1"/>
  <c r="H2549" i="1" a="1"/>
  <c r="H2549" i="1" s="1"/>
  <c r="I2549" i="1" s="1" a="1"/>
  <c r="I2549" i="1" s="1"/>
  <c r="G2549" i="1"/>
  <c r="E2549" i="1"/>
  <c r="F2549" i="1" s="1"/>
  <c r="T2548" i="1"/>
  <c r="S2548" i="1"/>
  <c r="R2548" i="1"/>
  <c r="P2548" i="1"/>
  <c r="K2548" i="1"/>
  <c r="I2548" i="1"/>
  <c r="H2548" i="1"/>
  <c r="I2548" i="1" s="1" a="1"/>
  <c r="H2548" i="1" a="1"/>
  <c r="G2548" i="1"/>
  <c r="E2548" i="1"/>
  <c r="F2548" i="1" s="1"/>
  <c r="T2547" i="1"/>
  <c r="S2547" i="1"/>
  <c r="R2547" i="1"/>
  <c r="P2547" i="1"/>
  <c r="K2547" i="1"/>
  <c r="H2547" i="1"/>
  <c r="I2547" i="1" s="1" a="1"/>
  <c r="I2547" i="1" s="1"/>
  <c r="H2547" i="1" a="1"/>
  <c r="G2547" i="1"/>
  <c r="F2547" i="1"/>
  <c r="E2547" i="1"/>
  <c r="T2546" i="1"/>
  <c r="S2546" i="1"/>
  <c r="R2546" i="1"/>
  <c r="P2546" i="1"/>
  <c r="K2546" i="1"/>
  <c r="H2546" i="1" a="1"/>
  <c r="H2546" i="1" s="1"/>
  <c r="I2546" i="1" s="1" a="1"/>
  <c r="I2546" i="1" s="1"/>
  <c r="G2546" i="1"/>
  <c r="E2546" i="1"/>
  <c r="F2546" i="1" s="1"/>
  <c r="T2545" i="1"/>
  <c r="S2545" i="1"/>
  <c r="R2545" i="1"/>
  <c r="P2545" i="1"/>
  <c r="K2545" i="1"/>
  <c r="H2545" i="1" a="1"/>
  <c r="H2545" i="1" s="1"/>
  <c r="I2545" i="1" s="1" a="1"/>
  <c r="I2545" i="1" s="1"/>
  <c r="G2545" i="1"/>
  <c r="F2545" i="1"/>
  <c r="E2545" i="1"/>
  <c r="T2544" i="1"/>
  <c r="S2544" i="1"/>
  <c r="R2544" i="1"/>
  <c r="P2544" i="1"/>
  <c r="K2544" i="1"/>
  <c r="I2544" i="1"/>
  <c r="H2544" i="1"/>
  <c r="I2544" i="1" s="1" a="1"/>
  <c r="H2544" i="1" a="1"/>
  <c r="G2544" i="1"/>
  <c r="F2544" i="1"/>
  <c r="E2544" i="1"/>
  <c r="T2543" i="1"/>
  <c r="S2543" i="1"/>
  <c r="R2543" i="1"/>
  <c r="P2543" i="1"/>
  <c r="K2543" i="1"/>
  <c r="H2543" i="1"/>
  <c r="I2543" i="1" s="1" a="1"/>
  <c r="I2543" i="1" s="1"/>
  <c r="H2543" i="1" a="1"/>
  <c r="G2543" i="1"/>
  <c r="E2543" i="1"/>
  <c r="F2543" i="1" s="1"/>
  <c r="T2542" i="1"/>
  <c r="S2542" i="1"/>
  <c r="R2542" i="1"/>
  <c r="P2542" i="1"/>
  <c r="K2542" i="1"/>
  <c r="I2542" i="1"/>
  <c r="H2542" i="1" a="1"/>
  <c r="H2542" i="1" s="1"/>
  <c r="I2542" i="1" s="1" a="1"/>
  <c r="G2542" i="1"/>
  <c r="F2542" i="1"/>
  <c r="E2542" i="1"/>
  <c r="T2541" i="1"/>
  <c r="S2541" i="1"/>
  <c r="R2541" i="1"/>
  <c r="P2541" i="1"/>
  <c r="K2541" i="1"/>
  <c r="H2541" i="1"/>
  <c r="I2541" i="1" s="1" a="1"/>
  <c r="I2541" i="1" s="1"/>
  <c r="H2541" i="1" a="1"/>
  <c r="G2541" i="1"/>
  <c r="E2541" i="1"/>
  <c r="F2541" i="1" s="1"/>
  <c r="T2540" i="1"/>
  <c r="S2540" i="1"/>
  <c r="R2540" i="1"/>
  <c r="P2540" i="1"/>
  <c r="K2540" i="1"/>
  <c r="H2540" i="1"/>
  <c r="I2540" i="1" s="1" a="1"/>
  <c r="I2540" i="1" s="1"/>
  <c r="H2540" i="1" a="1"/>
  <c r="G2540" i="1"/>
  <c r="E2540" i="1"/>
  <c r="F2540" i="1" s="1"/>
  <c r="T2539" i="1"/>
  <c r="S2539" i="1"/>
  <c r="R2539" i="1"/>
  <c r="P2539" i="1"/>
  <c r="K2539" i="1"/>
  <c r="H2539" i="1" a="1"/>
  <c r="H2539" i="1" s="1"/>
  <c r="I2539" i="1" s="1" a="1"/>
  <c r="I2539" i="1" s="1"/>
  <c r="G2539" i="1"/>
  <c r="E2539" i="1"/>
  <c r="F2539" i="1" s="1"/>
  <c r="T2538" i="1"/>
  <c r="S2538" i="1"/>
  <c r="R2538" i="1"/>
  <c r="P2538" i="1"/>
  <c r="K2538" i="1"/>
  <c r="H2538" i="1"/>
  <c r="I2538" i="1" s="1" a="1"/>
  <c r="I2538" i="1" s="1"/>
  <c r="H2538" i="1" a="1"/>
  <c r="G2538" i="1"/>
  <c r="E2538" i="1"/>
  <c r="F2538" i="1" s="1"/>
  <c r="T2537" i="1"/>
  <c r="S2537" i="1"/>
  <c r="R2537" i="1"/>
  <c r="P2537" i="1"/>
  <c r="K2537" i="1"/>
  <c r="H2537" i="1" a="1"/>
  <c r="H2537" i="1" s="1"/>
  <c r="I2537" i="1" s="1" a="1"/>
  <c r="I2537" i="1" s="1"/>
  <c r="G2537" i="1"/>
  <c r="F2537" i="1"/>
  <c r="E2537" i="1"/>
  <c r="T2536" i="1"/>
  <c r="S2536" i="1"/>
  <c r="R2536" i="1"/>
  <c r="P2536" i="1"/>
  <c r="K2536" i="1"/>
  <c r="I2536" i="1"/>
  <c r="H2536" i="1"/>
  <c r="I2536" i="1" s="1" a="1"/>
  <c r="H2536" i="1" a="1"/>
  <c r="G2536" i="1"/>
  <c r="E2536" i="1"/>
  <c r="F2536" i="1" s="1"/>
  <c r="T2535" i="1"/>
  <c r="S2535" i="1"/>
  <c r="R2535" i="1"/>
  <c r="P2535" i="1"/>
  <c r="K2535" i="1"/>
  <c r="H2535" i="1"/>
  <c r="I2535" i="1" s="1" a="1"/>
  <c r="I2535" i="1" s="1"/>
  <c r="H2535" i="1" a="1"/>
  <c r="G2535" i="1"/>
  <c r="F2535" i="1"/>
  <c r="E2535" i="1"/>
  <c r="T2534" i="1"/>
  <c r="S2534" i="1"/>
  <c r="R2534" i="1"/>
  <c r="P2534" i="1"/>
  <c r="K2534" i="1"/>
  <c r="H2534" i="1" a="1"/>
  <c r="H2534" i="1" s="1"/>
  <c r="I2534" i="1" s="1" a="1"/>
  <c r="I2534" i="1" s="1"/>
  <c r="G2534" i="1"/>
  <c r="E2534" i="1"/>
  <c r="F2534" i="1" s="1"/>
  <c r="T2533" i="1"/>
  <c r="S2533" i="1"/>
  <c r="R2533" i="1"/>
  <c r="P2533" i="1"/>
  <c r="K2533" i="1"/>
  <c r="I2533" i="1"/>
  <c r="H2533" i="1"/>
  <c r="I2533" i="1" s="1" a="1"/>
  <c r="H2533" i="1" a="1"/>
  <c r="G2533" i="1"/>
  <c r="F2533" i="1"/>
  <c r="E2533" i="1"/>
  <c r="T2532" i="1"/>
  <c r="S2532" i="1"/>
  <c r="R2532" i="1"/>
  <c r="P2532" i="1"/>
  <c r="K2532" i="1"/>
  <c r="H2532" i="1"/>
  <c r="I2532" i="1" s="1" a="1"/>
  <c r="I2532" i="1" s="1"/>
  <c r="H2532" i="1" a="1"/>
  <c r="G2532" i="1"/>
  <c r="F2532" i="1"/>
  <c r="E2532" i="1"/>
  <c r="T2531" i="1"/>
  <c r="S2531" i="1"/>
  <c r="R2531" i="1"/>
  <c r="P2531" i="1"/>
  <c r="K2531" i="1"/>
  <c r="I2531" i="1"/>
  <c r="H2531" i="1" a="1"/>
  <c r="H2531" i="1" s="1"/>
  <c r="I2531" i="1" s="1" a="1"/>
  <c r="G2531" i="1"/>
  <c r="F2531" i="1"/>
  <c r="E2531" i="1"/>
  <c r="T2530" i="1"/>
  <c r="S2530" i="1"/>
  <c r="R2530" i="1"/>
  <c r="P2530" i="1"/>
  <c r="K2530" i="1"/>
  <c r="H2530" i="1" a="1"/>
  <c r="H2530" i="1" s="1"/>
  <c r="I2530" i="1" s="1" a="1"/>
  <c r="I2530" i="1" s="1"/>
  <c r="G2530" i="1"/>
  <c r="F2530" i="1"/>
  <c r="E2530" i="1"/>
  <c r="T2529" i="1"/>
  <c r="S2529" i="1"/>
  <c r="R2529" i="1"/>
  <c r="P2529" i="1"/>
  <c r="K2529" i="1"/>
  <c r="H2529" i="1" a="1"/>
  <c r="H2529" i="1" s="1"/>
  <c r="I2529" i="1" s="1" a="1"/>
  <c r="I2529" i="1" s="1"/>
  <c r="G2529" i="1"/>
  <c r="F2529" i="1"/>
  <c r="E2529" i="1"/>
  <c r="T2528" i="1"/>
  <c r="S2528" i="1"/>
  <c r="R2528" i="1"/>
  <c r="P2528" i="1"/>
  <c r="K2528" i="1"/>
  <c r="H2528" i="1" a="1"/>
  <c r="H2528" i="1" s="1"/>
  <c r="I2528" i="1" s="1" a="1"/>
  <c r="I2528" i="1" s="1"/>
  <c r="G2528" i="1"/>
  <c r="F2528" i="1"/>
  <c r="E2528" i="1"/>
  <c r="T2527" i="1"/>
  <c r="S2527" i="1"/>
  <c r="R2527" i="1"/>
  <c r="P2527" i="1"/>
  <c r="K2527" i="1"/>
  <c r="H2527" i="1" a="1"/>
  <c r="H2527" i="1" s="1"/>
  <c r="I2527" i="1" s="1" a="1"/>
  <c r="I2527" i="1" s="1"/>
  <c r="G2527" i="1"/>
  <c r="E2527" i="1"/>
  <c r="F2527" i="1" s="1"/>
  <c r="T2526" i="1"/>
  <c r="S2526" i="1"/>
  <c r="R2526" i="1"/>
  <c r="P2526" i="1"/>
  <c r="K2526" i="1"/>
  <c r="H2526" i="1"/>
  <c r="I2526" i="1" s="1" a="1"/>
  <c r="I2526" i="1" s="1"/>
  <c r="H2526" i="1" a="1"/>
  <c r="G2526" i="1"/>
  <c r="E2526" i="1"/>
  <c r="F2526" i="1" s="1"/>
  <c r="T2525" i="1"/>
  <c r="S2525" i="1"/>
  <c r="R2525" i="1"/>
  <c r="P2525" i="1"/>
  <c r="K2525" i="1"/>
  <c r="H2525" i="1" a="1"/>
  <c r="H2525" i="1" s="1"/>
  <c r="I2525" i="1" s="1" a="1"/>
  <c r="I2525" i="1" s="1"/>
  <c r="G2525" i="1"/>
  <c r="E2525" i="1"/>
  <c r="F2525" i="1" s="1"/>
  <c r="T2524" i="1"/>
  <c r="S2524" i="1"/>
  <c r="R2524" i="1"/>
  <c r="P2524" i="1"/>
  <c r="K2524" i="1"/>
  <c r="I2524" i="1"/>
  <c r="H2524" i="1"/>
  <c r="I2524" i="1" s="1" a="1"/>
  <c r="H2524" i="1" a="1"/>
  <c r="G2524" i="1"/>
  <c r="E2524" i="1"/>
  <c r="F2524" i="1" s="1"/>
  <c r="T2523" i="1"/>
  <c r="S2523" i="1"/>
  <c r="R2523" i="1"/>
  <c r="P2523" i="1"/>
  <c r="K2523" i="1"/>
  <c r="H2523" i="1"/>
  <c r="I2523" i="1" s="1" a="1"/>
  <c r="I2523" i="1" s="1"/>
  <c r="H2523" i="1" a="1"/>
  <c r="G2523" i="1"/>
  <c r="F2523" i="1"/>
  <c r="E2523" i="1"/>
  <c r="T2522" i="1"/>
  <c r="S2522" i="1"/>
  <c r="R2522" i="1"/>
  <c r="P2522" i="1"/>
  <c r="K2522" i="1"/>
  <c r="H2522" i="1" a="1"/>
  <c r="H2522" i="1" s="1"/>
  <c r="I2522" i="1" s="1" a="1"/>
  <c r="I2522" i="1" s="1"/>
  <c r="G2522" i="1"/>
  <c r="E2522" i="1"/>
  <c r="F2522" i="1" s="1"/>
  <c r="T2521" i="1"/>
  <c r="S2521" i="1"/>
  <c r="R2521" i="1"/>
  <c r="P2521" i="1"/>
  <c r="K2521" i="1"/>
  <c r="H2521" i="1" a="1"/>
  <c r="H2521" i="1" s="1"/>
  <c r="I2521" i="1" s="1" a="1"/>
  <c r="I2521" i="1" s="1"/>
  <c r="G2521" i="1"/>
  <c r="F2521" i="1"/>
  <c r="E2521" i="1"/>
  <c r="T2520" i="1"/>
  <c r="S2520" i="1"/>
  <c r="R2520" i="1"/>
  <c r="P2520" i="1"/>
  <c r="K2520" i="1"/>
  <c r="I2520" i="1"/>
  <c r="H2520" i="1" a="1"/>
  <c r="H2520" i="1" s="1"/>
  <c r="I2520" i="1" s="1" a="1"/>
  <c r="G2520" i="1"/>
  <c r="F2520" i="1"/>
  <c r="E2520" i="1"/>
  <c r="T2519" i="1"/>
  <c r="S2519" i="1"/>
  <c r="R2519" i="1"/>
  <c r="P2519" i="1"/>
  <c r="K2519" i="1"/>
  <c r="H2519" i="1"/>
  <c r="I2519" i="1" s="1" a="1"/>
  <c r="I2519" i="1" s="1"/>
  <c r="H2519" i="1" a="1"/>
  <c r="G2519" i="1"/>
  <c r="F2519" i="1"/>
  <c r="E2519" i="1"/>
  <c r="T2518" i="1"/>
  <c r="S2518" i="1"/>
  <c r="R2518" i="1"/>
  <c r="P2518" i="1"/>
  <c r="K2518" i="1"/>
  <c r="H2518" i="1" a="1"/>
  <c r="H2518" i="1" s="1"/>
  <c r="I2518" i="1" s="1" a="1"/>
  <c r="I2518" i="1" s="1"/>
  <c r="G2518" i="1"/>
  <c r="E2518" i="1"/>
  <c r="F2518" i="1" s="1"/>
  <c r="T2517" i="1"/>
  <c r="S2517" i="1"/>
  <c r="R2517" i="1"/>
  <c r="P2517" i="1"/>
  <c r="K2517" i="1"/>
  <c r="H2517" i="1"/>
  <c r="I2517" i="1" s="1" a="1"/>
  <c r="I2517" i="1" s="1"/>
  <c r="H2517" i="1" a="1"/>
  <c r="G2517" i="1"/>
  <c r="E2517" i="1"/>
  <c r="F2517" i="1" s="1"/>
  <c r="T2516" i="1"/>
  <c r="S2516" i="1"/>
  <c r="R2516" i="1"/>
  <c r="P2516" i="1"/>
  <c r="K2516" i="1"/>
  <c r="H2516" i="1" a="1"/>
  <c r="H2516" i="1" s="1"/>
  <c r="I2516" i="1" s="1" a="1"/>
  <c r="I2516" i="1" s="1"/>
  <c r="G2516" i="1"/>
  <c r="E2516" i="1"/>
  <c r="F2516" i="1" s="1"/>
  <c r="T2515" i="1"/>
  <c r="S2515" i="1"/>
  <c r="R2515" i="1"/>
  <c r="P2515" i="1"/>
  <c r="K2515" i="1"/>
  <c r="I2515" i="1"/>
  <c r="H2515" i="1" a="1"/>
  <c r="H2515" i="1" s="1"/>
  <c r="I2515" i="1" s="1" a="1"/>
  <c r="G2515" i="1"/>
  <c r="E2515" i="1"/>
  <c r="F2515" i="1" s="1"/>
  <c r="T2514" i="1"/>
  <c r="S2514" i="1"/>
  <c r="R2514" i="1"/>
  <c r="P2514" i="1"/>
  <c r="K2514" i="1"/>
  <c r="H2514" i="1"/>
  <c r="I2514" i="1" s="1" a="1"/>
  <c r="I2514" i="1" s="1"/>
  <c r="H2514" i="1" a="1"/>
  <c r="G2514" i="1"/>
  <c r="E2514" i="1"/>
  <c r="F2514" i="1" s="1"/>
  <c r="T2513" i="1"/>
  <c r="S2513" i="1"/>
  <c r="R2513" i="1"/>
  <c r="P2513" i="1"/>
  <c r="K2513" i="1"/>
  <c r="H2513" i="1" a="1"/>
  <c r="H2513" i="1" s="1"/>
  <c r="I2513" i="1" s="1" a="1"/>
  <c r="I2513" i="1" s="1"/>
  <c r="G2513" i="1"/>
  <c r="F2513" i="1"/>
  <c r="E2513" i="1"/>
  <c r="T2512" i="1"/>
  <c r="S2512" i="1"/>
  <c r="R2512" i="1"/>
  <c r="P2512" i="1"/>
  <c r="K2512" i="1"/>
  <c r="I2512" i="1"/>
  <c r="H2512" i="1"/>
  <c r="I2512" i="1" s="1" a="1"/>
  <c r="H2512" i="1" a="1"/>
  <c r="G2512" i="1"/>
  <c r="E2512" i="1"/>
  <c r="F2512" i="1" s="1"/>
  <c r="T2511" i="1"/>
  <c r="S2511" i="1"/>
  <c r="R2511" i="1"/>
  <c r="P2511" i="1"/>
  <c r="K2511" i="1"/>
  <c r="H2511" i="1"/>
  <c r="I2511" i="1" s="1" a="1"/>
  <c r="I2511" i="1" s="1"/>
  <c r="H2511" i="1" a="1"/>
  <c r="G2511" i="1"/>
  <c r="F2511" i="1"/>
  <c r="E2511" i="1"/>
  <c r="T2510" i="1"/>
  <c r="S2510" i="1"/>
  <c r="R2510" i="1"/>
  <c r="P2510" i="1"/>
  <c r="K2510" i="1"/>
  <c r="H2510" i="1" a="1"/>
  <c r="H2510" i="1" s="1"/>
  <c r="I2510" i="1" s="1" a="1"/>
  <c r="I2510" i="1" s="1"/>
  <c r="G2510" i="1"/>
  <c r="E2510" i="1"/>
  <c r="F2510" i="1" s="1"/>
  <c r="T2509" i="1"/>
  <c r="S2509" i="1"/>
  <c r="R2509" i="1"/>
  <c r="P2509" i="1"/>
  <c r="K2509" i="1"/>
  <c r="I2509" i="1"/>
  <c r="H2509" i="1" a="1"/>
  <c r="H2509" i="1" s="1"/>
  <c r="I2509" i="1" s="1" a="1"/>
  <c r="G2509" i="1"/>
  <c r="F2509" i="1"/>
  <c r="E2509" i="1"/>
  <c r="T2508" i="1"/>
  <c r="S2508" i="1"/>
  <c r="R2508" i="1"/>
  <c r="P2508" i="1"/>
  <c r="K2508" i="1"/>
  <c r="I2508" i="1"/>
  <c r="H2508" i="1"/>
  <c r="I2508" i="1" s="1" a="1"/>
  <c r="H2508" i="1" a="1"/>
  <c r="G2508" i="1"/>
  <c r="E2508" i="1"/>
  <c r="F2508" i="1" s="1"/>
  <c r="T2507" i="1"/>
  <c r="S2507" i="1"/>
  <c r="R2507" i="1"/>
  <c r="P2507" i="1"/>
  <c r="K2507" i="1"/>
  <c r="I2507" i="1"/>
  <c r="H2507" i="1"/>
  <c r="I2507" i="1" s="1" a="1"/>
  <c r="H2507" i="1" a="1"/>
  <c r="G2507" i="1"/>
  <c r="F2507" i="1"/>
  <c r="E2507" i="1"/>
  <c r="T2506" i="1"/>
  <c r="S2506" i="1"/>
  <c r="R2506" i="1"/>
  <c r="P2506" i="1"/>
  <c r="K2506" i="1"/>
  <c r="H2506" i="1" a="1"/>
  <c r="H2506" i="1" s="1"/>
  <c r="I2506" i="1" s="1" a="1"/>
  <c r="I2506" i="1" s="1"/>
  <c r="G2506" i="1"/>
  <c r="E2506" i="1"/>
  <c r="F2506" i="1" s="1"/>
  <c r="T2505" i="1"/>
  <c r="S2505" i="1"/>
  <c r="R2505" i="1"/>
  <c r="P2505" i="1"/>
  <c r="K2505" i="1"/>
  <c r="I2505" i="1"/>
  <c r="H2505" i="1"/>
  <c r="I2505" i="1" s="1" a="1"/>
  <c r="H2505" i="1" a="1"/>
  <c r="G2505" i="1"/>
  <c r="F2505" i="1"/>
  <c r="E2505" i="1"/>
  <c r="T2504" i="1"/>
  <c r="S2504" i="1"/>
  <c r="R2504" i="1"/>
  <c r="P2504" i="1"/>
  <c r="K2504" i="1"/>
  <c r="H2504" i="1" a="1"/>
  <c r="H2504" i="1" s="1"/>
  <c r="I2504" i="1" s="1" a="1"/>
  <c r="I2504" i="1" s="1"/>
  <c r="G2504" i="1"/>
  <c r="F2504" i="1"/>
  <c r="E2504" i="1"/>
  <c r="T2503" i="1"/>
  <c r="S2503" i="1"/>
  <c r="R2503" i="1"/>
  <c r="P2503" i="1"/>
  <c r="K2503" i="1"/>
  <c r="H2503" i="1" a="1"/>
  <c r="H2503" i="1" s="1"/>
  <c r="I2503" i="1" s="1" a="1"/>
  <c r="I2503" i="1" s="1"/>
  <c r="G2503" i="1"/>
  <c r="F2503" i="1"/>
  <c r="E2503" i="1"/>
  <c r="T2502" i="1"/>
  <c r="S2502" i="1"/>
  <c r="R2502" i="1"/>
  <c r="P2502" i="1"/>
  <c r="K2502" i="1"/>
  <c r="H2502" i="1"/>
  <c r="I2502" i="1" s="1" a="1"/>
  <c r="I2502" i="1" s="1"/>
  <c r="H2502" i="1" a="1"/>
  <c r="G2502" i="1"/>
  <c r="F2502" i="1"/>
  <c r="E2502" i="1"/>
  <c r="T2501" i="1"/>
  <c r="S2501" i="1"/>
  <c r="R2501" i="1"/>
  <c r="P2501" i="1"/>
  <c r="K2501" i="1"/>
  <c r="H2501" i="1" a="1"/>
  <c r="H2501" i="1" s="1"/>
  <c r="I2501" i="1" s="1" a="1"/>
  <c r="I2501" i="1" s="1"/>
  <c r="G2501" i="1"/>
  <c r="F2501" i="1"/>
  <c r="E2501" i="1"/>
  <c r="T2500" i="1"/>
  <c r="S2500" i="1"/>
  <c r="R2500" i="1"/>
  <c r="P2500" i="1"/>
  <c r="K2500" i="1"/>
  <c r="I2500" i="1"/>
  <c r="H2500" i="1"/>
  <c r="I2500" i="1" s="1" a="1"/>
  <c r="H2500" i="1" a="1"/>
  <c r="G2500" i="1"/>
  <c r="E2500" i="1"/>
  <c r="F2500" i="1" s="1"/>
  <c r="T2499" i="1"/>
  <c r="S2499" i="1"/>
  <c r="R2499" i="1"/>
  <c r="P2499" i="1"/>
  <c r="K2499" i="1"/>
  <c r="H2499" i="1" a="1"/>
  <c r="H2499" i="1" s="1"/>
  <c r="I2499" i="1" s="1" a="1"/>
  <c r="I2499" i="1" s="1"/>
  <c r="G2499" i="1"/>
  <c r="F2499" i="1"/>
  <c r="E2499" i="1"/>
  <c r="T2498" i="1"/>
  <c r="S2498" i="1"/>
  <c r="R2498" i="1"/>
  <c r="P2498" i="1"/>
  <c r="K2498" i="1"/>
  <c r="H2498" i="1" a="1"/>
  <c r="H2498" i="1" s="1"/>
  <c r="I2498" i="1" s="1" a="1"/>
  <c r="I2498" i="1" s="1"/>
  <c r="G2498" i="1"/>
  <c r="E2498" i="1"/>
  <c r="F2498" i="1" s="1"/>
  <c r="T2497" i="1"/>
  <c r="S2497" i="1"/>
  <c r="R2497" i="1"/>
  <c r="P2497" i="1"/>
  <c r="K2497" i="1"/>
  <c r="H2497" i="1" a="1"/>
  <c r="H2497" i="1" s="1"/>
  <c r="I2497" i="1" s="1" a="1"/>
  <c r="I2497" i="1" s="1"/>
  <c r="G2497" i="1"/>
  <c r="F2497" i="1"/>
  <c r="E2497" i="1"/>
  <c r="T2496" i="1"/>
  <c r="S2496" i="1"/>
  <c r="R2496" i="1"/>
  <c r="P2496" i="1"/>
  <c r="K2496" i="1"/>
  <c r="H2496" i="1"/>
  <c r="I2496" i="1" s="1" a="1"/>
  <c r="I2496" i="1" s="1"/>
  <c r="H2496" i="1" a="1"/>
  <c r="G2496" i="1"/>
  <c r="E2496" i="1"/>
  <c r="F2496" i="1" s="1"/>
  <c r="T2495" i="1"/>
  <c r="S2495" i="1"/>
  <c r="R2495" i="1"/>
  <c r="P2495" i="1"/>
  <c r="K2495" i="1"/>
  <c r="I2495" i="1"/>
  <c r="H2495" i="1" a="1"/>
  <c r="H2495" i="1" s="1"/>
  <c r="I2495" i="1" s="1" a="1"/>
  <c r="G2495" i="1"/>
  <c r="E2495" i="1"/>
  <c r="F2495" i="1" s="1"/>
  <c r="T2494" i="1"/>
  <c r="S2494" i="1"/>
  <c r="R2494" i="1"/>
  <c r="P2494" i="1"/>
  <c r="K2494" i="1"/>
  <c r="H2494" i="1"/>
  <c r="I2494" i="1" s="1" a="1"/>
  <c r="I2494" i="1" s="1"/>
  <c r="H2494" i="1" a="1"/>
  <c r="G2494" i="1"/>
  <c r="E2494" i="1"/>
  <c r="F2494" i="1" s="1"/>
  <c r="T2493" i="1"/>
  <c r="S2493" i="1"/>
  <c r="R2493" i="1"/>
  <c r="P2493" i="1"/>
  <c r="K2493" i="1"/>
  <c r="H2493" i="1" a="1"/>
  <c r="H2493" i="1" s="1"/>
  <c r="I2493" i="1" s="1" a="1"/>
  <c r="I2493" i="1" s="1"/>
  <c r="G2493" i="1"/>
  <c r="F2493" i="1"/>
  <c r="E2493" i="1"/>
  <c r="T2492" i="1"/>
  <c r="S2492" i="1"/>
  <c r="R2492" i="1"/>
  <c r="P2492" i="1"/>
  <c r="K2492" i="1"/>
  <c r="H2492" i="1" a="1"/>
  <c r="H2492" i="1" s="1"/>
  <c r="I2492" i="1" s="1" a="1"/>
  <c r="I2492" i="1" s="1"/>
  <c r="G2492" i="1"/>
  <c r="F2492" i="1"/>
  <c r="E2492" i="1"/>
  <c r="T2491" i="1"/>
  <c r="S2491" i="1"/>
  <c r="R2491" i="1"/>
  <c r="P2491" i="1"/>
  <c r="K2491" i="1"/>
  <c r="I2491" i="1"/>
  <c r="H2491" i="1" a="1"/>
  <c r="H2491" i="1" s="1"/>
  <c r="I2491" i="1" s="1" a="1"/>
  <c r="G2491" i="1"/>
  <c r="F2491" i="1"/>
  <c r="E2491" i="1"/>
  <c r="T2490" i="1"/>
  <c r="S2490" i="1"/>
  <c r="R2490" i="1"/>
  <c r="P2490" i="1"/>
  <c r="K2490" i="1"/>
  <c r="H2490" i="1"/>
  <c r="I2490" i="1" s="1" a="1"/>
  <c r="I2490" i="1" s="1"/>
  <c r="H2490" i="1" a="1"/>
  <c r="G2490" i="1"/>
  <c r="F2490" i="1"/>
  <c r="E2490" i="1"/>
  <c r="T2489" i="1"/>
  <c r="S2489" i="1"/>
  <c r="R2489" i="1"/>
  <c r="P2489" i="1"/>
  <c r="K2489" i="1"/>
  <c r="H2489" i="1" a="1"/>
  <c r="H2489" i="1" s="1"/>
  <c r="I2489" i="1" s="1" a="1"/>
  <c r="I2489" i="1" s="1"/>
  <c r="G2489" i="1"/>
  <c r="E2489" i="1"/>
  <c r="F2489" i="1" s="1"/>
  <c r="T2488" i="1"/>
  <c r="S2488" i="1"/>
  <c r="R2488" i="1"/>
  <c r="P2488" i="1"/>
  <c r="K2488" i="1"/>
  <c r="H2488" i="1"/>
  <c r="I2488" i="1" s="1" a="1"/>
  <c r="I2488" i="1" s="1"/>
  <c r="H2488" i="1" a="1"/>
  <c r="G2488" i="1"/>
  <c r="E2488" i="1"/>
  <c r="F2488" i="1" s="1"/>
  <c r="T2487" i="1"/>
  <c r="S2487" i="1"/>
  <c r="R2487" i="1"/>
  <c r="P2487" i="1"/>
  <c r="K2487" i="1"/>
  <c r="H2487" i="1"/>
  <c r="I2487" i="1" s="1" a="1"/>
  <c r="I2487" i="1" s="1"/>
  <c r="H2487" i="1" a="1"/>
  <c r="G2487" i="1"/>
  <c r="F2487" i="1"/>
  <c r="E2487" i="1"/>
  <c r="T2486" i="1"/>
  <c r="S2486" i="1"/>
  <c r="R2486" i="1"/>
  <c r="P2486" i="1"/>
  <c r="K2486" i="1"/>
  <c r="H2486" i="1" a="1"/>
  <c r="H2486" i="1" s="1"/>
  <c r="I2486" i="1" s="1" a="1"/>
  <c r="I2486" i="1" s="1"/>
  <c r="G2486" i="1"/>
  <c r="E2486" i="1"/>
  <c r="F2486" i="1" s="1"/>
  <c r="T2485" i="1"/>
  <c r="S2485" i="1"/>
  <c r="R2485" i="1"/>
  <c r="P2485" i="1"/>
  <c r="K2485" i="1"/>
  <c r="H2485" i="1" a="1"/>
  <c r="H2485" i="1" s="1"/>
  <c r="I2485" i="1" s="1" a="1"/>
  <c r="I2485" i="1" s="1"/>
  <c r="G2485" i="1"/>
  <c r="F2485" i="1"/>
  <c r="E2485" i="1"/>
  <c r="T2484" i="1"/>
  <c r="S2484" i="1"/>
  <c r="R2484" i="1"/>
  <c r="P2484" i="1"/>
  <c r="K2484" i="1"/>
  <c r="H2484" i="1" a="1"/>
  <c r="H2484" i="1" s="1"/>
  <c r="I2484" i="1" s="1" a="1"/>
  <c r="I2484" i="1" s="1"/>
  <c r="G2484" i="1"/>
  <c r="E2484" i="1"/>
  <c r="F2484" i="1" s="1"/>
  <c r="T2483" i="1"/>
  <c r="S2483" i="1"/>
  <c r="R2483" i="1"/>
  <c r="P2483" i="1"/>
  <c r="K2483" i="1"/>
  <c r="H2483" i="1" a="1"/>
  <c r="H2483" i="1" s="1"/>
  <c r="I2483" i="1" s="1" a="1"/>
  <c r="I2483" i="1" s="1"/>
  <c r="G2483" i="1"/>
  <c r="F2483" i="1"/>
  <c r="E2483" i="1"/>
  <c r="T2482" i="1"/>
  <c r="S2482" i="1"/>
  <c r="R2482" i="1"/>
  <c r="P2482" i="1"/>
  <c r="K2482" i="1"/>
  <c r="H2482" i="1"/>
  <c r="I2482" i="1" s="1" a="1"/>
  <c r="I2482" i="1" s="1"/>
  <c r="H2482" i="1" a="1"/>
  <c r="G2482" i="1"/>
  <c r="E2482" i="1"/>
  <c r="F2482" i="1" s="1"/>
  <c r="T2481" i="1"/>
  <c r="S2481" i="1"/>
  <c r="R2481" i="1"/>
  <c r="P2481" i="1"/>
  <c r="K2481" i="1"/>
  <c r="I2481" i="1"/>
  <c r="H2481" i="1" a="1"/>
  <c r="H2481" i="1" s="1"/>
  <c r="I2481" i="1" s="1" a="1"/>
  <c r="G2481" i="1"/>
  <c r="E2481" i="1"/>
  <c r="F2481" i="1" s="1"/>
  <c r="T2480" i="1"/>
  <c r="S2480" i="1"/>
  <c r="R2480" i="1"/>
  <c r="P2480" i="1"/>
  <c r="K2480" i="1"/>
  <c r="H2480" i="1" a="1"/>
  <c r="H2480" i="1" s="1"/>
  <c r="I2480" i="1" s="1" a="1"/>
  <c r="I2480" i="1" s="1"/>
  <c r="G2480" i="1"/>
  <c r="E2480" i="1"/>
  <c r="F2480" i="1" s="1"/>
  <c r="T2479" i="1"/>
  <c r="S2479" i="1"/>
  <c r="R2479" i="1"/>
  <c r="P2479" i="1"/>
  <c r="K2479" i="1"/>
  <c r="H2479" i="1" a="1"/>
  <c r="H2479" i="1" s="1"/>
  <c r="I2479" i="1" s="1" a="1"/>
  <c r="I2479" i="1" s="1"/>
  <c r="G2479" i="1"/>
  <c r="F2479" i="1"/>
  <c r="E2479" i="1"/>
  <c r="T2478" i="1"/>
  <c r="S2478" i="1"/>
  <c r="R2478" i="1"/>
  <c r="P2478" i="1"/>
  <c r="K2478" i="1"/>
  <c r="H2478" i="1"/>
  <c r="I2478" i="1" s="1" a="1"/>
  <c r="I2478" i="1" s="1"/>
  <c r="H2478" i="1" a="1"/>
  <c r="G2478" i="1"/>
  <c r="F2478" i="1"/>
  <c r="E2478" i="1"/>
  <c r="T2477" i="1"/>
  <c r="S2477" i="1"/>
  <c r="R2477" i="1"/>
  <c r="P2477" i="1"/>
  <c r="K2477" i="1"/>
  <c r="H2477" i="1" a="1"/>
  <c r="H2477" i="1" s="1"/>
  <c r="I2477" i="1" s="1" a="1"/>
  <c r="I2477" i="1" s="1"/>
  <c r="G2477" i="1"/>
  <c r="F2477" i="1"/>
  <c r="E2477" i="1"/>
  <c r="T2476" i="1"/>
  <c r="S2476" i="1"/>
  <c r="R2476" i="1"/>
  <c r="P2476" i="1"/>
  <c r="K2476" i="1"/>
  <c r="H2476" i="1"/>
  <c r="I2476" i="1" s="1" a="1"/>
  <c r="I2476" i="1" s="1"/>
  <c r="H2476" i="1" a="1"/>
  <c r="G2476" i="1"/>
  <c r="E2476" i="1"/>
  <c r="F2476" i="1" s="1"/>
  <c r="T2475" i="1"/>
  <c r="S2475" i="1"/>
  <c r="R2475" i="1"/>
  <c r="P2475" i="1"/>
  <c r="K2475" i="1"/>
  <c r="I2475" i="1"/>
  <c r="H2475" i="1"/>
  <c r="I2475" i="1" s="1" a="1"/>
  <c r="H2475" i="1" a="1"/>
  <c r="G2475" i="1"/>
  <c r="F2475" i="1"/>
  <c r="E2475" i="1"/>
  <c r="T2474" i="1"/>
  <c r="S2474" i="1"/>
  <c r="R2474" i="1"/>
  <c r="P2474" i="1"/>
  <c r="K2474" i="1"/>
  <c r="H2474" i="1"/>
  <c r="I2474" i="1" s="1" a="1"/>
  <c r="I2474" i="1" s="1"/>
  <c r="H2474" i="1" a="1"/>
  <c r="G2474" i="1"/>
  <c r="E2474" i="1"/>
  <c r="F2474" i="1" s="1"/>
  <c r="T2473" i="1"/>
  <c r="S2473" i="1"/>
  <c r="R2473" i="1"/>
  <c r="P2473" i="1"/>
  <c r="K2473" i="1"/>
  <c r="H2473" i="1" a="1"/>
  <c r="H2473" i="1" s="1"/>
  <c r="I2473" i="1" s="1" a="1"/>
  <c r="I2473" i="1" s="1"/>
  <c r="G2473" i="1"/>
  <c r="F2473" i="1"/>
  <c r="E2473" i="1"/>
  <c r="T2472" i="1"/>
  <c r="S2472" i="1"/>
  <c r="R2472" i="1"/>
  <c r="P2472" i="1"/>
  <c r="K2472" i="1"/>
  <c r="H2472" i="1"/>
  <c r="I2472" i="1" s="1" a="1"/>
  <c r="I2472" i="1" s="1"/>
  <c r="H2472" i="1" a="1"/>
  <c r="G2472" i="1"/>
  <c r="F2472" i="1"/>
  <c r="E2472" i="1"/>
  <c r="T2471" i="1"/>
  <c r="S2471" i="1"/>
  <c r="R2471" i="1"/>
  <c r="P2471" i="1"/>
  <c r="K2471" i="1"/>
  <c r="H2471" i="1" a="1"/>
  <c r="H2471" i="1" s="1"/>
  <c r="I2471" i="1" s="1" a="1"/>
  <c r="I2471" i="1" s="1"/>
  <c r="G2471" i="1"/>
  <c r="E2471" i="1"/>
  <c r="F2471" i="1" s="1"/>
  <c r="T2470" i="1"/>
  <c r="S2470" i="1"/>
  <c r="R2470" i="1"/>
  <c r="P2470" i="1"/>
  <c r="K2470" i="1"/>
  <c r="I2470" i="1"/>
  <c r="H2470" i="1"/>
  <c r="I2470" i="1" s="1" a="1"/>
  <c r="H2470" i="1" a="1"/>
  <c r="G2470" i="1"/>
  <c r="E2470" i="1"/>
  <c r="F2470" i="1" s="1"/>
  <c r="T2469" i="1"/>
  <c r="S2469" i="1"/>
  <c r="R2469" i="1"/>
  <c r="P2469" i="1"/>
  <c r="K2469" i="1"/>
  <c r="H2469" i="1" a="1"/>
  <c r="H2469" i="1" s="1"/>
  <c r="I2469" i="1" s="1" a="1"/>
  <c r="I2469" i="1" s="1"/>
  <c r="G2469" i="1"/>
  <c r="F2469" i="1"/>
  <c r="E2469" i="1"/>
  <c r="T2468" i="1"/>
  <c r="S2468" i="1"/>
  <c r="R2468" i="1"/>
  <c r="P2468" i="1"/>
  <c r="K2468" i="1"/>
  <c r="H2468" i="1"/>
  <c r="I2468" i="1" s="1" a="1"/>
  <c r="I2468" i="1" s="1"/>
  <c r="H2468" i="1" a="1"/>
  <c r="G2468" i="1"/>
  <c r="F2468" i="1"/>
  <c r="E2468" i="1"/>
  <c r="T2467" i="1"/>
  <c r="S2467" i="1"/>
  <c r="R2467" i="1"/>
  <c r="P2467" i="1"/>
  <c r="K2467" i="1"/>
  <c r="H2467" i="1" a="1"/>
  <c r="H2467" i="1" s="1"/>
  <c r="I2467" i="1" s="1" a="1"/>
  <c r="I2467" i="1" s="1"/>
  <c r="G2467" i="1"/>
  <c r="F2467" i="1"/>
  <c r="E2467" i="1"/>
  <c r="T2466" i="1"/>
  <c r="S2466" i="1"/>
  <c r="R2466" i="1"/>
  <c r="P2466" i="1"/>
  <c r="K2466" i="1"/>
  <c r="H2466" i="1"/>
  <c r="I2466" i="1" s="1" a="1"/>
  <c r="I2466" i="1" s="1"/>
  <c r="H2466" i="1" a="1"/>
  <c r="G2466" i="1"/>
  <c r="E2466" i="1"/>
  <c r="F2466" i="1" s="1"/>
  <c r="T2465" i="1"/>
  <c r="S2465" i="1"/>
  <c r="R2465" i="1"/>
  <c r="P2465" i="1"/>
  <c r="K2465" i="1"/>
  <c r="H2465" i="1" a="1"/>
  <c r="H2465" i="1" s="1"/>
  <c r="I2465" i="1" s="1" a="1"/>
  <c r="I2465" i="1" s="1"/>
  <c r="G2465" i="1"/>
  <c r="E2465" i="1"/>
  <c r="F2465" i="1" s="1"/>
  <c r="T2464" i="1"/>
  <c r="S2464" i="1"/>
  <c r="R2464" i="1"/>
  <c r="P2464" i="1"/>
  <c r="K2464" i="1"/>
  <c r="H2464" i="1"/>
  <c r="I2464" i="1" s="1" a="1"/>
  <c r="I2464" i="1" s="1"/>
  <c r="H2464" i="1" a="1"/>
  <c r="G2464" i="1"/>
  <c r="E2464" i="1"/>
  <c r="F2464" i="1" s="1"/>
  <c r="T2463" i="1"/>
  <c r="S2463" i="1"/>
  <c r="R2463" i="1"/>
  <c r="P2463" i="1"/>
  <c r="K2463" i="1"/>
  <c r="H2463" i="1"/>
  <c r="I2463" i="1" s="1" a="1"/>
  <c r="I2463" i="1" s="1"/>
  <c r="H2463" i="1" a="1"/>
  <c r="G2463" i="1"/>
  <c r="F2463" i="1"/>
  <c r="E2463" i="1"/>
  <c r="T2462" i="1"/>
  <c r="S2462" i="1"/>
  <c r="R2462" i="1"/>
  <c r="P2462" i="1"/>
  <c r="K2462" i="1"/>
  <c r="H2462" i="1"/>
  <c r="I2462" i="1" s="1" a="1"/>
  <c r="I2462" i="1" s="1"/>
  <c r="H2462" i="1" a="1"/>
  <c r="G2462" i="1"/>
  <c r="E2462" i="1"/>
  <c r="F2462" i="1" s="1"/>
  <c r="T2461" i="1"/>
  <c r="S2461" i="1"/>
  <c r="R2461" i="1"/>
  <c r="P2461" i="1"/>
  <c r="K2461" i="1"/>
  <c r="I2461" i="1"/>
  <c r="H2461" i="1"/>
  <c r="I2461" i="1" s="1" a="1"/>
  <c r="H2461" i="1" a="1"/>
  <c r="G2461" i="1"/>
  <c r="F2461" i="1"/>
  <c r="E2461" i="1"/>
  <c r="T2460" i="1"/>
  <c r="S2460" i="1"/>
  <c r="R2460" i="1"/>
  <c r="P2460" i="1"/>
  <c r="K2460" i="1"/>
  <c r="H2460" i="1" a="1"/>
  <c r="H2460" i="1" s="1"/>
  <c r="I2460" i="1" s="1" a="1"/>
  <c r="I2460" i="1" s="1"/>
  <c r="G2460" i="1"/>
  <c r="E2460" i="1"/>
  <c r="F2460" i="1" s="1"/>
  <c r="T2459" i="1"/>
  <c r="S2459" i="1"/>
  <c r="R2459" i="1"/>
  <c r="P2459" i="1"/>
  <c r="K2459" i="1"/>
  <c r="H2459" i="1" a="1"/>
  <c r="H2459" i="1" s="1"/>
  <c r="I2459" i="1" s="1" a="1"/>
  <c r="I2459" i="1" s="1"/>
  <c r="G2459" i="1"/>
  <c r="E2459" i="1"/>
  <c r="F2459" i="1" s="1"/>
  <c r="T2458" i="1"/>
  <c r="S2458" i="1"/>
  <c r="R2458" i="1"/>
  <c r="P2458" i="1"/>
  <c r="K2458" i="1"/>
  <c r="I2458" i="1"/>
  <c r="H2458" i="1"/>
  <c r="I2458" i="1" s="1" a="1"/>
  <c r="H2458" i="1" a="1"/>
  <c r="G2458" i="1"/>
  <c r="F2458" i="1"/>
  <c r="E2458" i="1"/>
  <c r="T2457" i="1"/>
  <c r="S2457" i="1"/>
  <c r="R2457" i="1"/>
  <c r="P2457" i="1"/>
  <c r="K2457" i="1"/>
  <c r="H2457" i="1" a="1"/>
  <c r="H2457" i="1" s="1"/>
  <c r="I2457" i="1" s="1" a="1"/>
  <c r="I2457" i="1" s="1"/>
  <c r="G2457" i="1"/>
  <c r="E2457" i="1"/>
  <c r="F2457" i="1" s="1"/>
  <c r="T2456" i="1"/>
  <c r="S2456" i="1"/>
  <c r="R2456" i="1"/>
  <c r="P2456" i="1"/>
  <c r="K2456" i="1"/>
  <c r="H2456" i="1" a="1"/>
  <c r="H2456" i="1" s="1"/>
  <c r="I2456" i="1" s="1" a="1"/>
  <c r="I2456" i="1" s="1"/>
  <c r="G2456" i="1"/>
  <c r="E2456" i="1"/>
  <c r="F2456" i="1" s="1"/>
  <c r="T2455" i="1"/>
  <c r="S2455" i="1"/>
  <c r="R2455" i="1"/>
  <c r="P2455" i="1"/>
  <c r="K2455" i="1"/>
  <c r="H2455" i="1" a="1"/>
  <c r="H2455" i="1" s="1"/>
  <c r="I2455" i="1" s="1" a="1"/>
  <c r="I2455" i="1" s="1"/>
  <c r="G2455" i="1"/>
  <c r="F2455" i="1"/>
  <c r="E2455" i="1"/>
  <c r="T2454" i="1"/>
  <c r="S2454" i="1"/>
  <c r="R2454" i="1"/>
  <c r="P2454" i="1"/>
  <c r="K2454" i="1"/>
  <c r="H2454" i="1"/>
  <c r="I2454" i="1" s="1" a="1"/>
  <c r="I2454" i="1" s="1"/>
  <c r="H2454" i="1" a="1"/>
  <c r="G2454" i="1"/>
  <c r="F2454" i="1"/>
  <c r="E2454" i="1"/>
  <c r="T2453" i="1"/>
  <c r="S2453" i="1"/>
  <c r="R2453" i="1"/>
  <c r="P2453" i="1"/>
  <c r="K2453" i="1"/>
  <c r="H2453" i="1" a="1"/>
  <c r="H2453" i="1" s="1"/>
  <c r="I2453" i="1" s="1" a="1"/>
  <c r="I2453" i="1" s="1"/>
  <c r="G2453" i="1"/>
  <c r="F2453" i="1"/>
  <c r="E2453" i="1"/>
  <c r="T2452" i="1"/>
  <c r="S2452" i="1"/>
  <c r="R2452" i="1"/>
  <c r="P2452" i="1"/>
  <c r="K2452" i="1"/>
  <c r="I2452" i="1"/>
  <c r="H2452" i="1"/>
  <c r="I2452" i="1" s="1" a="1"/>
  <c r="H2452" i="1" a="1"/>
  <c r="G2452" i="1"/>
  <c r="E2452" i="1"/>
  <c r="F2452" i="1" s="1"/>
  <c r="T2451" i="1"/>
  <c r="S2451" i="1"/>
  <c r="R2451" i="1"/>
  <c r="P2451" i="1"/>
  <c r="K2451" i="1"/>
  <c r="H2451" i="1" a="1"/>
  <c r="H2451" i="1" s="1"/>
  <c r="I2451" i="1" s="1" a="1"/>
  <c r="I2451" i="1" s="1"/>
  <c r="G2451" i="1"/>
  <c r="F2451" i="1"/>
  <c r="E2451" i="1"/>
  <c r="T2450" i="1"/>
  <c r="S2450" i="1"/>
  <c r="R2450" i="1"/>
  <c r="P2450" i="1"/>
  <c r="K2450" i="1"/>
  <c r="H2450" i="1" a="1"/>
  <c r="H2450" i="1" s="1"/>
  <c r="I2450" i="1" s="1" a="1"/>
  <c r="I2450" i="1" s="1"/>
  <c r="G2450" i="1"/>
  <c r="E2450" i="1"/>
  <c r="F2450" i="1" s="1"/>
  <c r="T2449" i="1"/>
  <c r="S2449" i="1"/>
  <c r="R2449" i="1"/>
  <c r="P2449" i="1"/>
  <c r="K2449" i="1"/>
  <c r="I2449" i="1"/>
  <c r="H2449" i="1" a="1"/>
  <c r="H2449" i="1" s="1"/>
  <c r="I2449" i="1" s="1" a="1"/>
  <c r="G2449" i="1"/>
  <c r="F2449" i="1"/>
  <c r="E2449" i="1"/>
  <c r="T2448" i="1"/>
  <c r="S2448" i="1"/>
  <c r="R2448" i="1"/>
  <c r="P2448" i="1"/>
  <c r="K2448" i="1"/>
  <c r="H2448" i="1"/>
  <c r="I2448" i="1" s="1" a="1"/>
  <c r="I2448" i="1" s="1"/>
  <c r="H2448" i="1" a="1"/>
  <c r="G2448" i="1"/>
  <c r="E2448" i="1"/>
  <c r="F2448" i="1" s="1"/>
  <c r="T2447" i="1"/>
  <c r="S2447" i="1"/>
  <c r="R2447" i="1"/>
  <c r="P2447" i="1"/>
  <c r="K2447" i="1"/>
  <c r="H2447" i="1" a="1"/>
  <c r="H2447" i="1" s="1"/>
  <c r="I2447" i="1" s="1" a="1"/>
  <c r="I2447" i="1" s="1"/>
  <c r="G2447" i="1"/>
  <c r="E2447" i="1"/>
  <c r="F2447" i="1" s="1"/>
  <c r="T2446" i="1"/>
  <c r="S2446" i="1"/>
  <c r="R2446" i="1"/>
  <c r="P2446" i="1"/>
  <c r="K2446" i="1"/>
  <c r="I2446" i="1"/>
  <c r="H2446" i="1"/>
  <c r="I2446" i="1" s="1" a="1"/>
  <c r="H2446" i="1" a="1"/>
  <c r="G2446" i="1"/>
  <c r="E2446" i="1"/>
  <c r="F2446" i="1" s="1"/>
  <c r="T2445" i="1"/>
  <c r="S2445" i="1"/>
  <c r="R2445" i="1"/>
  <c r="P2445" i="1"/>
  <c r="K2445" i="1"/>
  <c r="H2445" i="1" a="1"/>
  <c r="H2445" i="1" s="1"/>
  <c r="I2445" i="1" s="1" a="1"/>
  <c r="I2445" i="1" s="1"/>
  <c r="G2445" i="1"/>
  <c r="F2445" i="1"/>
  <c r="E2445" i="1"/>
  <c r="T2444" i="1"/>
  <c r="S2444" i="1"/>
  <c r="R2444" i="1"/>
  <c r="P2444" i="1"/>
  <c r="K2444" i="1"/>
  <c r="H2444" i="1" a="1"/>
  <c r="H2444" i="1" s="1"/>
  <c r="I2444" i="1" s="1" a="1"/>
  <c r="I2444" i="1" s="1"/>
  <c r="G2444" i="1"/>
  <c r="F2444" i="1"/>
  <c r="E2444" i="1"/>
  <c r="T2443" i="1"/>
  <c r="S2443" i="1"/>
  <c r="R2443" i="1"/>
  <c r="P2443" i="1"/>
  <c r="K2443" i="1"/>
  <c r="H2443" i="1" a="1"/>
  <c r="H2443" i="1" s="1"/>
  <c r="I2443" i="1" s="1" a="1"/>
  <c r="I2443" i="1" s="1"/>
  <c r="G2443" i="1"/>
  <c r="E2443" i="1"/>
  <c r="F2443" i="1" s="1"/>
  <c r="T2442" i="1"/>
  <c r="S2442" i="1"/>
  <c r="R2442" i="1"/>
  <c r="P2442" i="1"/>
  <c r="K2442" i="1"/>
  <c r="H2442" i="1"/>
  <c r="I2442" i="1" s="1" a="1"/>
  <c r="I2442" i="1" s="1"/>
  <c r="H2442" i="1" a="1"/>
  <c r="G2442" i="1"/>
  <c r="F2442" i="1"/>
  <c r="E2442" i="1"/>
  <c r="T2441" i="1"/>
  <c r="S2441" i="1"/>
  <c r="R2441" i="1"/>
  <c r="P2441" i="1"/>
  <c r="K2441" i="1"/>
  <c r="H2441" i="1" a="1"/>
  <c r="H2441" i="1" s="1"/>
  <c r="I2441" i="1" s="1" a="1"/>
  <c r="I2441" i="1" s="1"/>
  <c r="G2441" i="1"/>
  <c r="E2441" i="1"/>
  <c r="F2441" i="1" s="1"/>
  <c r="T2440" i="1"/>
  <c r="S2440" i="1"/>
  <c r="R2440" i="1"/>
  <c r="P2440" i="1"/>
  <c r="K2440" i="1"/>
  <c r="H2440" i="1"/>
  <c r="I2440" i="1" s="1" a="1"/>
  <c r="I2440" i="1" s="1"/>
  <c r="H2440" i="1" a="1"/>
  <c r="G2440" i="1"/>
  <c r="E2440" i="1"/>
  <c r="F2440" i="1" s="1"/>
  <c r="T2439" i="1"/>
  <c r="S2439" i="1"/>
  <c r="R2439" i="1"/>
  <c r="P2439" i="1"/>
  <c r="K2439" i="1"/>
  <c r="H2439" i="1"/>
  <c r="I2439" i="1" s="1" a="1"/>
  <c r="I2439" i="1" s="1"/>
  <c r="H2439" i="1" a="1"/>
  <c r="G2439" i="1"/>
  <c r="F2439" i="1"/>
  <c r="E2439" i="1"/>
  <c r="T2438" i="1"/>
  <c r="S2438" i="1"/>
  <c r="R2438" i="1"/>
  <c r="P2438" i="1"/>
  <c r="K2438" i="1"/>
  <c r="H2438" i="1" a="1"/>
  <c r="H2438" i="1" s="1"/>
  <c r="I2438" i="1" s="1" a="1"/>
  <c r="I2438" i="1" s="1"/>
  <c r="G2438" i="1"/>
  <c r="E2438" i="1"/>
  <c r="F2438" i="1" s="1"/>
  <c r="T2437" i="1"/>
  <c r="S2437" i="1"/>
  <c r="R2437" i="1"/>
  <c r="P2437" i="1"/>
  <c r="K2437" i="1"/>
  <c r="H2437" i="1" a="1"/>
  <c r="H2437" i="1" s="1"/>
  <c r="I2437" i="1" s="1" a="1"/>
  <c r="I2437" i="1" s="1"/>
  <c r="G2437" i="1"/>
  <c r="F2437" i="1"/>
  <c r="E2437" i="1"/>
  <c r="T2436" i="1"/>
  <c r="S2436" i="1"/>
  <c r="R2436" i="1"/>
  <c r="P2436" i="1"/>
  <c r="K2436" i="1"/>
  <c r="I2436" i="1"/>
  <c r="H2436" i="1"/>
  <c r="I2436" i="1" s="1" a="1"/>
  <c r="H2436" i="1" a="1"/>
  <c r="G2436" i="1"/>
  <c r="E2436" i="1"/>
  <c r="F2436" i="1" s="1"/>
  <c r="T2435" i="1"/>
  <c r="S2435" i="1"/>
  <c r="R2435" i="1"/>
  <c r="P2435" i="1"/>
  <c r="K2435" i="1"/>
  <c r="H2435" i="1" a="1"/>
  <c r="H2435" i="1" s="1"/>
  <c r="I2435" i="1" s="1" a="1"/>
  <c r="I2435" i="1" s="1"/>
  <c r="G2435" i="1"/>
  <c r="F2435" i="1"/>
  <c r="E2435" i="1"/>
  <c r="T2434" i="1"/>
  <c r="S2434" i="1"/>
  <c r="R2434" i="1"/>
  <c r="P2434" i="1"/>
  <c r="K2434" i="1"/>
  <c r="I2434" i="1"/>
  <c r="H2434" i="1"/>
  <c r="I2434" i="1" s="1" a="1"/>
  <c r="H2434" i="1" a="1"/>
  <c r="G2434" i="1"/>
  <c r="E2434" i="1"/>
  <c r="F2434" i="1" s="1"/>
  <c r="T2433" i="1"/>
  <c r="S2433" i="1"/>
  <c r="R2433" i="1"/>
  <c r="P2433" i="1"/>
  <c r="K2433" i="1"/>
  <c r="H2433" i="1" a="1"/>
  <c r="H2433" i="1" s="1"/>
  <c r="I2433" i="1" s="1" a="1"/>
  <c r="I2433" i="1" s="1"/>
  <c r="G2433" i="1"/>
  <c r="F2433" i="1"/>
  <c r="E2433" i="1"/>
  <c r="T2432" i="1"/>
  <c r="S2432" i="1"/>
  <c r="R2432" i="1"/>
  <c r="P2432" i="1"/>
  <c r="K2432" i="1"/>
  <c r="H2432" i="1" a="1"/>
  <c r="H2432" i="1" s="1"/>
  <c r="I2432" i="1" s="1" a="1"/>
  <c r="I2432" i="1" s="1"/>
  <c r="G2432" i="1"/>
  <c r="E2432" i="1"/>
  <c r="F2432" i="1" s="1"/>
  <c r="T2431" i="1"/>
  <c r="S2431" i="1"/>
  <c r="R2431" i="1"/>
  <c r="P2431" i="1"/>
  <c r="K2431" i="1"/>
  <c r="H2431" i="1" a="1"/>
  <c r="H2431" i="1" s="1"/>
  <c r="I2431" i="1" s="1" a="1"/>
  <c r="I2431" i="1" s="1"/>
  <c r="G2431" i="1"/>
  <c r="F2431" i="1"/>
  <c r="E2431" i="1"/>
  <c r="T2430" i="1"/>
  <c r="S2430" i="1"/>
  <c r="R2430" i="1"/>
  <c r="P2430" i="1"/>
  <c r="K2430" i="1"/>
  <c r="H2430" i="1"/>
  <c r="I2430" i="1" s="1" a="1"/>
  <c r="I2430" i="1" s="1"/>
  <c r="H2430" i="1" a="1"/>
  <c r="G2430" i="1"/>
  <c r="F2430" i="1"/>
  <c r="E2430" i="1"/>
  <c r="T2429" i="1"/>
  <c r="S2429" i="1"/>
  <c r="R2429" i="1"/>
  <c r="P2429" i="1"/>
  <c r="K2429" i="1"/>
  <c r="I2429" i="1"/>
  <c r="H2429" i="1" a="1"/>
  <c r="H2429" i="1" s="1"/>
  <c r="I2429" i="1" s="1" a="1"/>
  <c r="G2429" i="1"/>
  <c r="F2429" i="1"/>
  <c r="E2429" i="1"/>
  <c r="T2428" i="1"/>
  <c r="S2428" i="1"/>
  <c r="R2428" i="1"/>
  <c r="P2428" i="1"/>
  <c r="K2428" i="1"/>
  <c r="H2428" i="1"/>
  <c r="I2428" i="1" s="1" a="1"/>
  <c r="I2428" i="1" s="1"/>
  <c r="H2428" i="1" a="1"/>
  <c r="G2428" i="1"/>
  <c r="E2428" i="1"/>
  <c r="F2428" i="1" s="1"/>
  <c r="T2427" i="1"/>
  <c r="S2427" i="1"/>
  <c r="R2427" i="1"/>
  <c r="P2427" i="1"/>
  <c r="K2427" i="1"/>
  <c r="H2427" i="1" a="1"/>
  <c r="H2427" i="1" s="1"/>
  <c r="I2427" i="1" s="1" a="1"/>
  <c r="I2427" i="1" s="1"/>
  <c r="G2427" i="1"/>
  <c r="F2427" i="1"/>
  <c r="E2427" i="1"/>
  <c r="T2426" i="1"/>
  <c r="S2426" i="1"/>
  <c r="R2426" i="1"/>
  <c r="P2426" i="1"/>
  <c r="K2426" i="1"/>
  <c r="H2426" i="1" a="1"/>
  <c r="H2426" i="1" s="1"/>
  <c r="I2426" i="1" s="1" a="1"/>
  <c r="I2426" i="1" s="1"/>
  <c r="G2426" i="1"/>
  <c r="E2426" i="1"/>
  <c r="F2426" i="1" s="1"/>
  <c r="T2425" i="1"/>
  <c r="S2425" i="1"/>
  <c r="R2425" i="1"/>
  <c r="P2425" i="1"/>
  <c r="K2425" i="1"/>
  <c r="H2425" i="1" a="1"/>
  <c r="H2425" i="1" s="1"/>
  <c r="I2425" i="1" s="1" a="1"/>
  <c r="I2425" i="1" s="1"/>
  <c r="G2425" i="1"/>
  <c r="F2425" i="1"/>
  <c r="E2425" i="1"/>
  <c r="T2424" i="1"/>
  <c r="S2424" i="1"/>
  <c r="R2424" i="1"/>
  <c r="P2424" i="1"/>
  <c r="K2424" i="1"/>
  <c r="H2424" i="1"/>
  <c r="I2424" i="1" s="1" a="1"/>
  <c r="I2424" i="1" s="1"/>
  <c r="H2424" i="1" a="1"/>
  <c r="G2424" i="1"/>
  <c r="E2424" i="1"/>
  <c r="F2424" i="1" s="1"/>
  <c r="T2423" i="1"/>
  <c r="S2423" i="1"/>
  <c r="R2423" i="1"/>
  <c r="P2423" i="1"/>
  <c r="K2423" i="1"/>
  <c r="I2423" i="1"/>
  <c r="H2423" i="1" a="1"/>
  <c r="H2423" i="1" s="1"/>
  <c r="I2423" i="1" s="1" a="1"/>
  <c r="G2423" i="1"/>
  <c r="E2423" i="1"/>
  <c r="F2423" i="1" s="1"/>
  <c r="T2422" i="1"/>
  <c r="S2422" i="1"/>
  <c r="R2422" i="1"/>
  <c r="P2422" i="1"/>
  <c r="K2422" i="1"/>
  <c r="I2422" i="1"/>
  <c r="H2422" i="1"/>
  <c r="I2422" i="1" s="1" a="1"/>
  <c r="H2422" i="1" a="1"/>
  <c r="G2422" i="1"/>
  <c r="E2422" i="1"/>
  <c r="F2422" i="1" s="1"/>
  <c r="T2421" i="1"/>
  <c r="S2421" i="1"/>
  <c r="R2421" i="1"/>
  <c r="P2421" i="1"/>
  <c r="K2421" i="1"/>
  <c r="I2421" i="1"/>
  <c r="H2421" i="1" a="1"/>
  <c r="H2421" i="1" s="1"/>
  <c r="I2421" i="1" s="1" a="1"/>
  <c r="G2421" i="1"/>
  <c r="F2421" i="1"/>
  <c r="E2421" i="1"/>
  <c r="T2420" i="1"/>
  <c r="S2420" i="1"/>
  <c r="R2420" i="1"/>
  <c r="P2420" i="1"/>
  <c r="K2420" i="1"/>
  <c r="H2420" i="1" a="1"/>
  <c r="H2420" i="1" s="1"/>
  <c r="I2420" i="1" s="1" a="1"/>
  <c r="I2420" i="1" s="1"/>
  <c r="G2420" i="1"/>
  <c r="F2420" i="1"/>
  <c r="E2420" i="1"/>
  <c r="T2419" i="1"/>
  <c r="S2419" i="1"/>
  <c r="R2419" i="1"/>
  <c r="P2419" i="1"/>
  <c r="K2419" i="1"/>
  <c r="H2419" i="1" a="1"/>
  <c r="H2419" i="1" s="1"/>
  <c r="I2419" i="1" s="1" a="1"/>
  <c r="I2419" i="1" s="1"/>
  <c r="G2419" i="1"/>
  <c r="F2419" i="1"/>
  <c r="E2419" i="1"/>
  <c r="T2418" i="1"/>
  <c r="S2418" i="1"/>
  <c r="R2418" i="1"/>
  <c r="P2418" i="1"/>
  <c r="K2418" i="1"/>
  <c r="H2418" i="1"/>
  <c r="I2418" i="1" s="1" a="1"/>
  <c r="I2418" i="1" s="1"/>
  <c r="H2418" i="1" a="1"/>
  <c r="G2418" i="1"/>
  <c r="F2418" i="1"/>
  <c r="E2418" i="1"/>
  <c r="T2417" i="1"/>
  <c r="S2417" i="1"/>
  <c r="R2417" i="1"/>
  <c r="P2417" i="1"/>
  <c r="K2417" i="1"/>
  <c r="H2417" i="1" a="1"/>
  <c r="H2417" i="1" s="1"/>
  <c r="I2417" i="1" s="1" a="1"/>
  <c r="I2417" i="1" s="1"/>
  <c r="G2417" i="1"/>
  <c r="E2417" i="1"/>
  <c r="F2417" i="1" s="1"/>
  <c r="T2416" i="1"/>
  <c r="S2416" i="1"/>
  <c r="R2416" i="1"/>
  <c r="P2416" i="1"/>
  <c r="K2416" i="1"/>
  <c r="H2416" i="1"/>
  <c r="I2416" i="1" s="1" a="1"/>
  <c r="I2416" i="1" s="1"/>
  <c r="H2416" i="1" a="1"/>
  <c r="G2416" i="1"/>
  <c r="E2416" i="1"/>
  <c r="F2416" i="1" s="1"/>
  <c r="T2415" i="1"/>
  <c r="S2415" i="1"/>
  <c r="R2415" i="1"/>
  <c r="P2415" i="1"/>
  <c r="K2415" i="1"/>
  <c r="H2415" i="1"/>
  <c r="I2415" i="1" s="1" a="1"/>
  <c r="I2415" i="1" s="1"/>
  <c r="H2415" i="1" a="1"/>
  <c r="G2415" i="1"/>
  <c r="F2415" i="1"/>
  <c r="E2415" i="1"/>
  <c r="T2414" i="1"/>
  <c r="S2414" i="1"/>
  <c r="R2414" i="1"/>
  <c r="P2414" i="1"/>
  <c r="K2414" i="1"/>
  <c r="I2414" i="1"/>
  <c r="H2414" i="1" a="1"/>
  <c r="H2414" i="1" s="1"/>
  <c r="I2414" i="1" s="1" a="1"/>
  <c r="G2414" i="1"/>
  <c r="E2414" i="1"/>
  <c r="F2414" i="1" s="1"/>
  <c r="T2413" i="1"/>
  <c r="S2413" i="1"/>
  <c r="R2413" i="1"/>
  <c r="P2413" i="1"/>
  <c r="K2413" i="1"/>
  <c r="H2413" i="1"/>
  <c r="I2413" i="1" s="1" a="1"/>
  <c r="I2413" i="1" s="1"/>
  <c r="H2413" i="1" a="1"/>
  <c r="G2413" i="1"/>
  <c r="F2413" i="1"/>
  <c r="E2413" i="1"/>
  <c r="T2412" i="1"/>
  <c r="S2412" i="1"/>
  <c r="R2412" i="1"/>
  <c r="P2412" i="1"/>
  <c r="K2412" i="1"/>
  <c r="H2412" i="1" a="1"/>
  <c r="H2412" i="1" s="1"/>
  <c r="I2412" i="1" s="1" a="1"/>
  <c r="I2412" i="1" s="1"/>
  <c r="G2412" i="1"/>
  <c r="E2412" i="1"/>
  <c r="F2412" i="1" s="1"/>
  <c r="T2411" i="1"/>
  <c r="S2411" i="1"/>
  <c r="R2411" i="1"/>
  <c r="P2411" i="1"/>
  <c r="K2411" i="1"/>
  <c r="H2411" i="1" a="1"/>
  <c r="H2411" i="1" s="1"/>
  <c r="I2411" i="1" s="1" a="1"/>
  <c r="I2411" i="1" s="1"/>
  <c r="G2411" i="1"/>
  <c r="F2411" i="1"/>
  <c r="E2411" i="1"/>
  <c r="T2410" i="1"/>
  <c r="S2410" i="1"/>
  <c r="R2410" i="1"/>
  <c r="P2410" i="1"/>
  <c r="K2410" i="1"/>
  <c r="H2410" i="1"/>
  <c r="I2410" i="1" s="1" a="1"/>
  <c r="I2410" i="1" s="1"/>
  <c r="H2410" i="1" a="1"/>
  <c r="G2410" i="1"/>
  <c r="E2410" i="1"/>
  <c r="F2410" i="1" s="1"/>
  <c r="T2409" i="1"/>
  <c r="S2409" i="1"/>
  <c r="R2409" i="1"/>
  <c r="P2409" i="1"/>
  <c r="K2409" i="1"/>
  <c r="H2409" i="1" a="1"/>
  <c r="H2409" i="1" s="1"/>
  <c r="I2409" i="1" s="1" a="1"/>
  <c r="I2409" i="1" s="1"/>
  <c r="G2409" i="1"/>
  <c r="E2409" i="1"/>
  <c r="F2409" i="1" s="1"/>
  <c r="T2408" i="1"/>
  <c r="S2408" i="1"/>
  <c r="R2408" i="1"/>
  <c r="P2408" i="1"/>
  <c r="K2408" i="1"/>
  <c r="H2408" i="1" a="1"/>
  <c r="H2408" i="1" s="1"/>
  <c r="I2408" i="1" s="1" a="1"/>
  <c r="I2408" i="1" s="1"/>
  <c r="G2408" i="1"/>
  <c r="E2408" i="1"/>
  <c r="F2408" i="1" s="1"/>
  <c r="T2407" i="1"/>
  <c r="S2407" i="1"/>
  <c r="R2407" i="1"/>
  <c r="P2407" i="1"/>
  <c r="K2407" i="1"/>
  <c r="H2407" i="1"/>
  <c r="I2407" i="1" s="1" a="1"/>
  <c r="I2407" i="1" s="1"/>
  <c r="H2407" i="1" a="1"/>
  <c r="G2407" i="1"/>
  <c r="E2407" i="1"/>
  <c r="F2407" i="1" s="1"/>
  <c r="T2406" i="1"/>
  <c r="S2406" i="1"/>
  <c r="R2406" i="1"/>
  <c r="P2406" i="1"/>
  <c r="K2406" i="1"/>
  <c r="H2406" i="1"/>
  <c r="I2406" i="1" s="1" a="1"/>
  <c r="I2406" i="1" s="1"/>
  <c r="H2406" i="1" a="1"/>
  <c r="G2406" i="1"/>
  <c r="E2406" i="1"/>
  <c r="F2406" i="1" s="1"/>
  <c r="T2405" i="1"/>
  <c r="S2405" i="1"/>
  <c r="R2405" i="1"/>
  <c r="P2405" i="1"/>
  <c r="K2405" i="1"/>
  <c r="H2405" i="1" a="1"/>
  <c r="H2405" i="1" s="1"/>
  <c r="I2405" i="1" s="1" a="1"/>
  <c r="I2405" i="1" s="1"/>
  <c r="G2405" i="1"/>
  <c r="E2405" i="1"/>
  <c r="F2405" i="1" s="1"/>
  <c r="T2404" i="1"/>
  <c r="S2404" i="1"/>
  <c r="R2404" i="1"/>
  <c r="P2404" i="1"/>
  <c r="K2404" i="1"/>
  <c r="I2404" i="1"/>
  <c r="H2404" i="1"/>
  <c r="I2404" i="1" s="1" a="1"/>
  <c r="H2404" i="1" a="1"/>
  <c r="G2404" i="1"/>
  <c r="F2404" i="1"/>
  <c r="E2404" i="1"/>
  <c r="T2403" i="1"/>
  <c r="S2403" i="1"/>
  <c r="R2403" i="1"/>
  <c r="P2403" i="1"/>
  <c r="K2403" i="1"/>
  <c r="I2403" i="1"/>
  <c r="H2403" i="1"/>
  <c r="I2403" i="1" s="1" a="1"/>
  <c r="H2403" i="1" a="1"/>
  <c r="G2403" i="1"/>
  <c r="E2403" i="1"/>
  <c r="F2403" i="1" s="1"/>
  <c r="T2402" i="1"/>
  <c r="S2402" i="1"/>
  <c r="R2402" i="1"/>
  <c r="P2402" i="1"/>
  <c r="K2402" i="1"/>
  <c r="H2402" i="1" a="1"/>
  <c r="H2402" i="1" s="1"/>
  <c r="I2402" i="1" s="1" a="1"/>
  <c r="I2402" i="1" s="1"/>
  <c r="G2402" i="1"/>
  <c r="E2402" i="1"/>
  <c r="F2402" i="1" s="1"/>
  <c r="T2401" i="1"/>
  <c r="S2401" i="1"/>
  <c r="R2401" i="1"/>
  <c r="P2401" i="1"/>
  <c r="K2401" i="1"/>
  <c r="H2401" i="1" a="1"/>
  <c r="H2401" i="1" s="1"/>
  <c r="I2401" i="1" s="1" a="1"/>
  <c r="I2401" i="1" s="1"/>
  <c r="G2401" i="1"/>
  <c r="F2401" i="1"/>
  <c r="E2401" i="1"/>
  <c r="T2400" i="1"/>
  <c r="S2400" i="1"/>
  <c r="R2400" i="1"/>
  <c r="P2400" i="1"/>
  <c r="K2400" i="1"/>
  <c r="H2400" i="1" a="1"/>
  <c r="H2400" i="1" s="1"/>
  <c r="I2400" i="1" s="1" a="1"/>
  <c r="I2400" i="1" s="1"/>
  <c r="G2400" i="1"/>
  <c r="E2400" i="1"/>
  <c r="F2400" i="1" s="1"/>
  <c r="T2399" i="1"/>
  <c r="S2399" i="1"/>
  <c r="R2399" i="1"/>
  <c r="P2399" i="1"/>
  <c r="K2399" i="1"/>
  <c r="I2399" i="1"/>
  <c r="H2399" i="1" a="1"/>
  <c r="H2399" i="1" s="1"/>
  <c r="I2399" i="1" s="1" a="1"/>
  <c r="G2399" i="1"/>
  <c r="F2399" i="1"/>
  <c r="E2399" i="1"/>
  <c r="T2398" i="1"/>
  <c r="S2398" i="1"/>
  <c r="R2398" i="1"/>
  <c r="P2398" i="1"/>
  <c r="K2398" i="1"/>
  <c r="H2398" i="1"/>
  <c r="I2398" i="1" s="1" a="1"/>
  <c r="I2398" i="1" s="1"/>
  <c r="H2398" i="1" a="1"/>
  <c r="G2398" i="1"/>
  <c r="F2398" i="1"/>
  <c r="E2398" i="1"/>
  <c r="T2397" i="1"/>
  <c r="S2397" i="1"/>
  <c r="R2397" i="1"/>
  <c r="P2397" i="1"/>
  <c r="K2397" i="1"/>
  <c r="H2397" i="1" a="1"/>
  <c r="H2397" i="1" s="1"/>
  <c r="I2397" i="1" s="1" a="1"/>
  <c r="I2397" i="1" s="1"/>
  <c r="G2397" i="1"/>
  <c r="E2397" i="1"/>
  <c r="F2397" i="1" s="1"/>
  <c r="T2396" i="1"/>
  <c r="S2396" i="1"/>
  <c r="R2396" i="1"/>
  <c r="P2396" i="1"/>
  <c r="K2396" i="1"/>
  <c r="H2396" i="1"/>
  <c r="I2396" i="1" s="1" a="1"/>
  <c r="I2396" i="1" s="1"/>
  <c r="H2396" i="1" a="1"/>
  <c r="G2396" i="1"/>
  <c r="E2396" i="1"/>
  <c r="F2396" i="1" s="1"/>
  <c r="T2395" i="1"/>
  <c r="S2395" i="1"/>
  <c r="R2395" i="1"/>
  <c r="P2395" i="1"/>
  <c r="K2395" i="1"/>
  <c r="I2395" i="1"/>
  <c r="H2395" i="1"/>
  <c r="I2395" i="1" s="1" a="1"/>
  <c r="H2395" i="1" a="1"/>
  <c r="G2395" i="1"/>
  <c r="F2395" i="1"/>
  <c r="E2395" i="1"/>
  <c r="T2394" i="1"/>
  <c r="S2394" i="1"/>
  <c r="R2394" i="1"/>
  <c r="P2394" i="1"/>
  <c r="K2394" i="1"/>
  <c r="H2394" i="1" a="1"/>
  <c r="H2394" i="1" s="1"/>
  <c r="I2394" i="1" s="1" a="1"/>
  <c r="I2394" i="1" s="1"/>
  <c r="G2394" i="1"/>
  <c r="F2394" i="1"/>
  <c r="E2394" i="1"/>
  <c r="T2393" i="1"/>
  <c r="S2393" i="1"/>
  <c r="R2393" i="1"/>
  <c r="P2393" i="1"/>
  <c r="K2393" i="1"/>
  <c r="I2393" i="1"/>
  <c r="H2393" i="1" a="1"/>
  <c r="H2393" i="1" s="1"/>
  <c r="I2393" i="1" s="1" a="1"/>
  <c r="G2393" i="1"/>
  <c r="F2393" i="1"/>
  <c r="E2393" i="1"/>
  <c r="T2392" i="1"/>
  <c r="S2392" i="1"/>
  <c r="R2392" i="1"/>
  <c r="P2392" i="1"/>
  <c r="K2392" i="1"/>
  <c r="H2392" i="1"/>
  <c r="I2392" i="1" s="1" a="1"/>
  <c r="I2392" i="1" s="1"/>
  <c r="H2392" i="1" a="1"/>
  <c r="G2392" i="1"/>
  <c r="F2392" i="1"/>
  <c r="E2392" i="1"/>
  <c r="T2391" i="1"/>
  <c r="S2391" i="1"/>
  <c r="R2391" i="1"/>
  <c r="P2391" i="1"/>
  <c r="K2391" i="1"/>
  <c r="H2391" i="1" a="1"/>
  <c r="H2391" i="1" s="1"/>
  <c r="I2391" i="1" s="1" a="1"/>
  <c r="I2391" i="1" s="1"/>
  <c r="G2391" i="1"/>
  <c r="E2391" i="1"/>
  <c r="F2391" i="1" s="1"/>
  <c r="T2390" i="1"/>
  <c r="S2390" i="1"/>
  <c r="R2390" i="1"/>
  <c r="P2390" i="1"/>
  <c r="K2390" i="1"/>
  <c r="H2390" i="1"/>
  <c r="I2390" i="1" s="1" a="1"/>
  <c r="I2390" i="1" s="1"/>
  <c r="H2390" i="1" a="1"/>
  <c r="G2390" i="1"/>
  <c r="F2390" i="1"/>
  <c r="E2390" i="1"/>
  <c r="T2389" i="1"/>
  <c r="S2389" i="1"/>
  <c r="R2389" i="1"/>
  <c r="P2389" i="1"/>
  <c r="K2389" i="1"/>
  <c r="I2389" i="1"/>
  <c r="H2389" i="1" a="1"/>
  <c r="H2389" i="1" s="1"/>
  <c r="I2389" i="1" s="1" a="1"/>
  <c r="G2389" i="1"/>
  <c r="E2389" i="1"/>
  <c r="F2389" i="1" s="1"/>
  <c r="T2388" i="1"/>
  <c r="S2388" i="1"/>
  <c r="R2388" i="1"/>
  <c r="P2388" i="1"/>
  <c r="K2388" i="1"/>
  <c r="H2388" i="1"/>
  <c r="I2388" i="1" s="1" a="1"/>
  <c r="I2388" i="1" s="1"/>
  <c r="H2388" i="1" a="1"/>
  <c r="G2388" i="1"/>
  <c r="E2388" i="1"/>
  <c r="F2388" i="1" s="1"/>
  <c r="T2387" i="1"/>
  <c r="S2387" i="1"/>
  <c r="R2387" i="1"/>
  <c r="P2387" i="1"/>
  <c r="K2387" i="1"/>
  <c r="H2387" i="1" a="1"/>
  <c r="H2387" i="1" s="1"/>
  <c r="I2387" i="1" s="1" a="1"/>
  <c r="I2387" i="1" s="1"/>
  <c r="G2387" i="1"/>
  <c r="E2387" i="1"/>
  <c r="F2387" i="1" s="1"/>
  <c r="T2386" i="1"/>
  <c r="S2386" i="1"/>
  <c r="R2386" i="1"/>
  <c r="P2386" i="1"/>
  <c r="K2386" i="1"/>
  <c r="I2386" i="1"/>
  <c r="H2386" i="1"/>
  <c r="I2386" i="1" s="1" a="1"/>
  <c r="H2386" i="1" a="1"/>
  <c r="G2386" i="1"/>
  <c r="E2386" i="1"/>
  <c r="F2386" i="1" s="1"/>
  <c r="T2385" i="1"/>
  <c r="S2385" i="1"/>
  <c r="R2385" i="1"/>
  <c r="P2385" i="1"/>
  <c r="K2385" i="1"/>
  <c r="H2385" i="1" a="1"/>
  <c r="H2385" i="1" s="1"/>
  <c r="I2385" i="1" s="1" a="1"/>
  <c r="I2385" i="1" s="1"/>
  <c r="G2385" i="1"/>
  <c r="F2385" i="1"/>
  <c r="E2385" i="1"/>
  <c r="T2384" i="1"/>
  <c r="S2384" i="1"/>
  <c r="R2384" i="1"/>
  <c r="P2384" i="1"/>
  <c r="K2384" i="1"/>
  <c r="H2384" i="1" a="1"/>
  <c r="H2384" i="1" s="1"/>
  <c r="I2384" i="1" s="1" a="1"/>
  <c r="I2384" i="1" s="1"/>
  <c r="G2384" i="1"/>
  <c r="E2384" i="1"/>
  <c r="F2384" i="1" s="1"/>
  <c r="T2383" i="1"/>
  <c r="S2383" i="1"/>
  <c r="R2383" i="1"/>
  <c r="P2383" i="1"/>
  <c r="K2383" i="1"/>
  <c r="H2383" i="1"/>
  <c r="I2383" i="1" s="1" a="1"/>
  <c r="I2383" i="1" s="1"/>
  <c r="H2383" i="1" a="1"/>
  <c r="G2383" i="1"/>
  <c r="F2383" i="1"/>
  <c r="E2383" i="1"/>
  <c r="T2382" i="1"/>
  <c r="S2382" i="1"/>
  <c r="R2382" i="1"/>
  <c r="P2382" i="1"/>
  <c r="K2382" i="1"/>
  <c r="I2382" i="1"/>
  <c r="H2382" i="1" a="1"/>
  <c r="H2382" i="1" s="1"/>
  <c r="I2382" i="1" s="1" a="1"/>
  <c r="G2382" i="1"/>
  <c r="E2382" i="1"/>
  <c r="F2382" i="1" s="1"/>
  <c r="T2381" i="1"/>
  <c r="S2381" i="1"/>
  <c r="R2381" i="1"/>
  <c r="P2381" i="1"/>
  <c r="K2381" i="1"/>
  <c r="H2381" i="1"/>
  <c r="I2381" i="1" s="1" a="1"/>
  <c r="I2381" i="1" s="1"/>
  <c r="H2381" i="1" a="1"/>
  <c r="G2381" i="1"/>
  <c r="E2381" i="1"/>
  <c r="F2381" i="1" s="1"/>
  <c r="T2380" i="1"/>
  <c r="S2380" i="1"/>
  <c r="R2380" i="1"/>
  <c r="P2380" i="1"/>
  <c r="K2380" i="1"/>
  <c r="H2380" i="1" a="1"/>
  <c r="H2380" i="1" s="1"/>
  <c r="I2380" i="1" s="1" a="1"/>
  <c r="I2380" i="1" s="1"/>
  <c r="G2380" i="1"/>
  <c r="F2380" i="1"/>
  <c r="E2380" i="1"/>
  <c r="T2379" i="1"/>
  <c r="S2379" i="1"/>
  <c r="R2379" i="1"/>
  <c r="P2379" i="1"/>
  <c r="K2379" i="1"/>
  <c r="H2379" i="1"/>
  <c r="I2379" i="1" s="1" a="1"/>
  <c r="I2379" i="1" s="1"/>
  <c r="H2379" i="1" a="1"/>
  <c r="G2379" i="1"/>
  <c r="E2379" i="1"/>
  <c r="F2379" i="1" s="1"/>
  <c r="T2378" i="1"/>
  <c r="S2378" i="1"/>
  <c r="R2378" i="1"/>
  <c r="P2378" i="1"/>
  <c r="K2378" i="1"/>
  <c r="H2378" i="1"/>
  <c r="I2378" i="1" s="1" a="1"/>
  <c r="I2378" i="1" s="1"/>
  <c r="H2378" i="1" a="1"/>
  <c r="G2378" i="1"/>
  <c r="F2378" i="1"/>
  <c r="E2378" i="1"/>
  <c r="T2377" i="1"/>
  <c r="S2377" i="1"/>
  <c r="R2377" i="1"/>
  <c r="P2377" i="1"/>
  <c r="K2377" i="1"/>
  <c r="I2377" i="1"/>
  <c r="H2377" i="1" a="1"/>
  <c r="H2377" i="1" s="1"/>
  <c r="I2377" i="1" s="1" a="1"/>
  <c r="G2377" i="1"/>
  <c r="F2377" i="1"/>
  <c r="E2377" i="1"/>
  <c r="T2376" i="1"/>
  <c r="S2376" i="1"/>
  <c r="R2376" i="1"/>
  <c r="P2376" i="1"/>
  <c r="K2376" i="1"/>
  <c r="H2376" i="1"/>
  <c r="I2376" i="1" s="1" a="1"/>
  <c r="I2376" i="1" s="1"/>
  <c r="H2376" i="1" a="1"/>
  <c r="G2376" i="1"/>
  <c r="E2376" i="1"/>
  <c r="F2376" i="1" s="1"/>
  <c r="T2375" i="1"/>
  <c r="S2375" i="1"/>
  <c r="R2375" i="1"/>
  <c r="P2375" i="1"/>
  <c r="K2375" i="1"/>
  <c r="I2375" i="1"/>
  <c r="H2375" i="1" a="1"/>
  <c r="H2375" i="1" s="1"/>
  <c r="I2375" i="1" s="1" a="1"/>
  <c r="G2375" i="1"/>
  <c r="E2375" i="1"/>
  <c r="F2375" i="1" s="1"/>
  <c r="T2374" i="1"/>
  <c r="S2374" i="1"/>
  <c r="R2374" i="1"/>
  <c r="P2374" i="1"/>
  <c r="K2374" i="1"/>
  <c r="I2374" i="1"/>
  <c r="H2374" i="1"/>
  <c r="I2374" i="1" s="1" a="1"/>
  <c r="H2374" i="1" a="1"/>
  <c r="G2374" i="1"/>
  <c r="E2374" i="1"/>
  <c r="F2374" i="1" s="1"/>
  <c r="T2373" i="1"/>
  <c r="S2373" i="1"/>
  <c r="R2373" i="1"/>
  <c r="P2373" i="1"/>
  <c r="K2373" i="1"/>
  <c r="H2373" i="1" a="1"/>
  <c r="H2373" i="1" s="1"/>
  <c r="I2373" i="1" s="1" a="1"/>
  <c r="I2373" i="1" s="1"/>
  <c r="G2373" i="1"/>
  <c r="F2373" i="1"/>
  <c r="E2373" i="1"/>
  <c r="T2372" i="1"/>
  <c r="S2372" i="1"/>
  <c r="R2372" i="1"/>
  <c r="P2372" i="1"/>
  <c r="K2372" i="1"/>
  <c r="I2372" i="1"/>
  <c r="H2372" i="1"/>
  <c r="I2372" i="1" s="1" a="1"/>
  <c r="H2372" i="1" a="1"/>
  <c r="G2372" i="1"/>
  <c r="E2372" i="1"/>
  <c r="F2372" i="1" s="1"/>
  <c r="T2371" i="1"/>
  <c r="S2371" i="1"/>
  <c r="R2371" i="1"/>
  <c r="P2371" i="1"/>
  <c r="K2371" i="1"/>
  <c r="H2371" i="1" a="1"/>
  <c r="H2371" i="1" s="1"/>
  <c r="I2371" i="1" s="1" a="1"/>
  <c r="I2371" i="1" s="1"/>
  <c r="G2371" i="1"/>
  <c r="F2371" i="1"/>
  <c r="E2371" i="1"/>
  <c r="T2370" i="1"/>
  <c r="S2370" i="1"/>
  <c r="R2370" i="1"/>
  <c r="P2370" i="1"/>
  <c r="K2370" i="1"/>
  <c r="I2370" i="1"/>
  <c r="H2370" i="1" a="1"/>
  <c r="H2370" i="1" s="1"/>
  <c r="I2370" i="1" s="1" a="1"/>
  <c r="G2370" i="1"/>
  <c r="F2370" i="1"/>
  <c r="E2370" i="1"/>
  <c r="T2369" i="1"/>
  <c r="S2369" i="1"/>
  <c r="R2369" i="1"/>
  <c r="P2369" i="1"/>
  <c r="K2369" i="1"/>
  <c r="H2369" i="1"/>
  <c r="I2369" i="1" s="1" a="1"/>
  <c r="I2369" i="1" s="1"/>
  <c r="H2369" i="1" a="1"/>
  <c r="G2369" i="1"/>
  <c r="E2369" i="1"/>
  <c r="F2369" i="1" s="1"/>
  <c r="T2368" i="1"/>
  <c r="S2368" i="1"/>
  <c r="R2368" i="1"/>
  <c r="P2368" i="1"/>
  <c r="K2368" i="1"/>
  <c r="H2368" i="1" a="1"/>
  <c r="H2368" i="1" s="1"/>
  <c r="I2368" i="1" s="1" a="1"/>
  <c r="I2368" i="1" s="1"/>
  <c r="G2368" i="1"/>
  <c r="E2368" i="1"/>
  <c r="F2368" i="1" s="1"/>
  <c r="T2367" i="1"/>
  <c r="S2367" i="1"/>
  <c r="R2367" i="1"/>
  <c r="P2367" i="1"/>
  <c r="K2367" i="1"/>
  <c r="H2367" i="1" a="1"/>
  <c r="H2367" i="1" s="1"/>
  <c r="I2367" i="1" s="1" a="1"/>
  <c r="I2367" i="1" s="1"/>
  <c r="G2367" i="1"/>
  <c r="E2367" i="1"/>
  <c r="F2367" i="1" s="1"/>
  <c r="T2366" i="1"/>
  <c r="S2366" i="1"/>
  <c r="R2366" i="1"/>
  <c r="P2366" i="1"/>
  <c r="K2366" i="1"/>
  <c r="H2366" i="1"/>
  <c r="I2366" i="1" s="1" a="1"/>
  <c r="I2366" i="1" s="1"/>
  <c r="H2366" i="1" a="1"/>
  <c r="G2366" i="1"/>
  <c r="E2366" i="1"/>
  <c r="F2366" i="1" s="1"/>
  <c r="T2365" i="1"/>
  <c r="S2365" i="1"/>
  <c r="R2365" i="1"/>
  <c r="P2365" i="1"/>
  <c r="K2365" i="1"/>
  <c r="I2365" i="1"/>
  <c r="H2365" i="1" a="1"/>
  <c r="H2365" i="1" s="1"/>
  <c r="I2365" i="1" s="1" a="1"/>
  <c r="G2365" i="1"/>
  <c r="E2365" i="1"/>
  <c r="F2365" i="1" s="1"/>
  <c r="T2364" i="1"/>
  <c r="S2364" i="1"/>
  <c r="R2364" i="1"/>
  <c r="P2364" i="1"/>
  <c r="K2364" i="1"/>
  <c r="H2364" i="1"/>
  <c r="I2364" i="1" s="1" a="1"/>
  <c r="I2364" i="1" s="1"/>
  <c r="H2364" i="1" a="1"/>
  <c r="G2364" i="1"/>
  <c r="E2364" i="1"/>
  <c r="F2364" i="1" s="1"/>
  <c r="T2363" i="1"/>
  <c r="S2363" i="1"/>
  <c r="R2363" i="1"/>
  <c r="P2363" i="1"/>
  <c r="K2363" i="1"/>
  <c r="I2363" i="1"/>
  <c r="H2363" i="1" a="1"/>
  <c r="H2363" i="1" s="1"/>
  <c r="I2363" i="1" s="1" a="1"/>
  <c r="G2363" i="1"/>
  <c r="E2363" i="1"/>
  <c r="F2363" i="1" s="1"/>
  <c r="T2362" i="1"/>
  <c r="S2362" i="1"/>
  <c r="R2362" i="1"/>
  <c r="P2362" i="1"/>
  <c r="K2362" i="1"/>
  <c r="I2362" i="1"/>
  <c r="H2362" i="1"/>
  <c r="I2362" i="1" s="1" a="1"/>
  <c r="H2362" i="1" a="1"/>
  <c r="G2362" i="1"/>
  <c r="E2362" i="1"/>
  <c r="F2362" i="1" s="1"/>
  <c r="T2361" i="1"/>
  <c r="S2361" i="1"/>
  <c r="R2361" i="1"/>
  <c r="P2361" i="1"/>
  <c r="K2361" i="1"/>
  <c r="H2361" i="1"/>
  <c r="I2361" i="1" s="1" a="1"/>
  <c r="I2361" i="1" s="1"/>
  <c r="H2361" i="1" a="1"/>
  <c r="G2361" i="1"/>
  <c r="F2361" i="1"/>
  <c r="E2361" i="1"/>
  <c r="T2360" i="1"/>
  <c r="S2360" i="1"/>
  <c r="R2360" i="1"/>
  <c r="P2360" i="1"/>
  <c r="K2360" i="1"/>
  <c r="H2360" i="1" a="1"/>
  <c r="H2360" i="1" s="1"/>
  <c r="I2360" i="1" s="1" a="1"/>
  <c r="I2360" i="1" s="1"/>
  <c r="G2360" i="1"/>
  <c r="E2360" i="1"/>
  <c r="F2360" i="1" s="1"/>
  <c r="T2359" i="1"/>
  <c r="S2359" i="1"/>
  <c r="R2359" i="1"/>
  <c r="P2359" i="1"/>
  <c r="K2359" i="1"/>
  <c r="H2359" i="1"/>
  <c r="I2359" i="1" s="1" a="1"/>
  <c r="I2359" i="1" s="1"/>
  <c r="H2359" i="1" a="1"/>
  <c r="G2359" i="1"/>
  <c r="F2359" i="1"/>
  <c r="E2359" i="1"/>
  <c r="T2358" i="1"/>
  <c r="S2358" i="1"/>
  <c r="R2358" i="1"/>
  <c r="P2358" i="1"/>
  <c r="K2358" i="1"/>
  <c r="I2358" i="1"/>
  <c r="H2358" i="1" a="1"/>
  <c r="H2358" i="1" s="1"/>
  <c r="I2358" i="1" s="1" a="1"/>
  <c r="G2358" i="1"/>
  <c r="E2358" i="1"/>
  <c r="F2358" i="1" s="1"/>
  <c r="T2357" i="1"/>
  <c r="S2357" i="1"/>
  <c r="R2357" i="1"/>
  <c r="P2357" i="1"/>
  <c r="K2357" i="1"/>
  <c r="H2357" i="1"/>
  <c r="I2357" i="1" s="1" a="1"/>
  <c r="I2357" i="1" s="1"/>
  <c r="H2357" i="1" a="1"/>
  <c r="G2357" i="1"/>
  <c r="E2357" i="1"/>
  <c r="F2357" i="1" s="1"/>
  <c r="T2356" i="1"/>
  <c r="S2356" i="1"/>
  <c r="R2356" i="1"/>
  <c r="P2356" i="1"/>
  <c r="K2356" i="1"/>
  <c r="H2356" i="1" a="1"/>
  <c r="H2356" i="1" s="1"/>
  <c r="I2356" i="1" s="1" a="1"/>
  <c r="I2356" i="1" s="1"/>
  <c r="G2356" i="1"/>
  <c r="F2356" i="1"/>
  <c r="E2356" i="1"/>
  <c r="T2355" i="1"/>
  <c r="S2355" i="1"/>
  <c r="R2355" i="1"/>
  <c r="P2355" i="1"/>
  <c r="K2355" i="1"/>
  <c r="I2355" i="1"/>
  <c r="H2355" i="1" a="1"/>
  <c r="H2355" i="1" s="1"/>
  <c r="I2355" i="1" s="1" a="1"/>
  <c r="G2355" i="1"/>
  <c r="E2355" i="1"/>
  <c r="F2355" i="1" s="1"/>
  <c r="T2354" i="1"/>
  <c r="S2354" i="1"/>
  <c r="R2354" i="1"/>
  <c r="P2354" i="1"/>
  <c r="K2354" i="1"/>
  <c r="H2354" i="1"/>
  <c r="I2354" i="1" s="1" a="1"/>
  <c r="I2354" i="1" s="1"/>
  <c r="H2354" i="1" a="1"/>
  <c r="G2354" i="1"/>
  <c r="E2354" i="1"/>
  <c r="F2354" i="1" s="1"/>
  <c r="T2353" i="1"/>
  <c r="S2353" i="1"/>
  <c r="R2353" i="1"/>
  <c r="P2353" i="1"/>
  <c r="K2353" i="1"/>
  <c r="I2353" i="1"/>
  <c r="H2353" i="1" a="1"/>
  <c r="H2353" i="1" s="1"/>
  <c r="I2353" i="1" s="1" a="1"/>
  <c r="G2353" i="1"/>
  <c r="F2353" i="1"/>
  <c r="E2353" i="1"/>
  <c r="T2352" i="1"/>
  <c r="S2352" i="1"/>
  <c r="R2352" i="1"/>
  <c r="P2352" i="1"/>
  <c r="K2352" i="1"/>
  <c r="H2352" i="1"/>
  <c r="I2352" i="1" s="1" a="1"/>
  <c r="I2352" i="1" s="1"/>
  <c r="H2352" i="1" a="1"/>
  <c r="G2352" i="1"/>
  <c r="E2352" i="1"/>
  <c r="F2352" i="1" s="1"/>
  <c r="T2351" i="1"/>
  <c r="S2351" i="1"/>
  <c r="R2351" i="1"/>
  <c r="P2351" i="1"/>
  <c r="K2351" i="1"/>
  <c r="I2351" i="1"/>
  <c r="H2351" i="1" a="1"/>
  <c r="H2351" i="1" s="1"/>
  <c r="I2351" i="1" s="1" a="1"/>
  <c r="G2351" i="1"/>
  <c r="F2351" i="1"/>
  <c r="E2351" i="1"/>
  <c r="T2350" i="1"/>
  <c r="S2350" i="1"/>
  <c r="R2350" i="1"/>
  <c r="P2350" i="1"/>
  <c r="K2350" i="1"/>
  <c r="I2350" i="1"/>
  <c r="H2350" i="1"/>
  <c r="I2350" i="1" s="1" a="1"/>
  <c r="H2350" i="1" a="1"/>
  <c r="G2350" i="1"/>
  <c r="E2350" i="1"/>
  <c r="F2350" i="1" s="1"/>
  <c r="T2349" i="1"/>
  <c r="S2349" i="1"/>
  <c r="R2349" i="1"/>
  <c r="P2349" i="1"/>
  <c r="K2349" i="1"/>
  <c r="I2349" i="1"/>
  <c r="H2349" i="1"/>
  <c r="I2349" i="1" s="1" a="1"/>
  <c r="H2349" i="1" a="1"/>
  <c r="G2349" i="1"/>
  <c r="F2349" i="1"/>
  <c r="E2349" i="1"/>
  <c r="T2348" i="1"/>
  <c r="S2348" i="1"/>
  <c r="R2348" i="1"/>
  <c r="P2348" i="1"/>
  <c r="K2348" i="1"/>
  <c r="I2348" i="1"/>
  <c r="H2348" i="1"/>
  <c r="I2348" i="1" s="1" a="1"/>
  <c r="H2348" i="1" a="1"/>
  <c r="G2348" i="1"/>
  <c r="E2348" i="1"/>
  <c r="F2348" i="1" s="1"/>
  <c r="T2347" i="1"/>
  <c r="S2347" i="1"/>
  <c r="R2347" i="1"/>
  <c r="P2347" i="1"/>
  <c r="K2347" i="1"/>
  <c r="H2347" i="1" a="1"/>
  <c r="H2347" i="1" s="1"/>
  <c r="I2347" i="1" s="1" a="1"/>
  <c r="I2347" i="1" s="1"/>
  <c r="G2347" i="1"/>
  <c r="F2347" i="1"/>
  <c r="E2347" i="1"/>
  <c r="T2346" i="1"/>
  <c r="S2346" i="1"/>
  <c r="R2346" i="1"/>
  <c r="P2346" i="1"/>
  <c r="K2346" i="1"/>
  <c r="I2346" i="1"/>
  <c r="H2346" i="1" a="1"/>
  <c r="H2346" i="1" s="1"/>
  <c r="I2346" i="1" s="1" a="1"/>
  <c r="G2346" i="1"/>
  <c r="F2346" i="1"/>
  <c r="E2346" i="1"/>
  <c r="T2345" i="1"/>
  <c r="S2345" i="1"/>
  <c r="R2345" i="1"/>
  <c r="P2345" i="1"/>
  <c r="K2345" i="1"/>
  <c r="I2345" i="1"/>
  <c r="H2345" i="1"/>
  <c r="I2345" i="1" s="1" a="1"/>
  <c r="H2345" i="1" a="1"/>
  <c r="G2345" i="1"/>
  <c r="E2345" i="1"/>
  <c r="F2345" i="1" s="1"/>
  <c r="T2344" i="1"/>
  <c r="S2344" i="1"/>
  <c r="R2344" i="1"/>
  <c r="P2344" i="1"/>
  <c r="K2344" i="1"/>
  <c r="H2344" i="1" a="1"/>
  <c r="H2344" i="1" s="1"/>
  <c r="I2344" i="1" s="1" a="1"/>
  <c r="I2344" i="1" s="1"/>
  <c r="G2344" i="1"/>
  <c r="F2344" i="1"/>
  <c r="E2344" i="1"/>
  <c r="T2343" i="1"/>
  <c r="S2343" i="1"/>
  <c r="R2343" i="1"/>
  <c r="P2343" i="1"/>
  <c r="K2343" i="1"/>
  <c r="H2343" i="1" a="1"/>
  <c r="H2343" i="1" s="1"/>
  <c r="I2343" i="1" s="1" a="1"/>
  <c r="I2343" i="1" s="1"/>
  <c r="G2343" i="1"/>
  <c r="E2343" i="1"/>
  <c r="F2343" i="1" s="1"/>
  <c r="T2342" i="1"/>
  <c r="S2342" i="1"/>
  <c r="R2342" i="1"/>
  <c r="P2342" i="1"/>
  <c r="K2342" i="1"/>
  <c r="H2342" i="1"/>
  <c r="I2342" i="1" s="1" a="1"/>
  <c r="I2342" i="1" s="1"/>
  <c r="H2342" i="1" a="1"/>
  <c r="G2342" i="1"/>
  <c r="F2342" i="1"/>
  <c r="E2342" i="1"/>
  <c r="T2341" i="1"/>
  <c r="S2341" i="1"/>
  <c r="R2341" i="1"/>
  <c r="P2341" i="1"/>
  <c r="K2341" i="1"/>
  <c r="I2341" i="1"/>
  <c r="H2341" i="1" a="1"/>
  <c r="H2341" i="1" s="1"/>
  <c r="I2341" i="1" s="1" a="1"/>
  <c r="G2341" i="1"/>
  <c r="E2341" i="1"/>
  <c r="F2341" i="1" s="1"/>
  <c r="T2340" i="1"/>
  <c r="S2340" i="1"/>
  <c r="R2340" i="1"/>
  <c r="P2340" i="1"/>
  <c r="K2340" i="1"/>
  <c r="H2340" i="1"/>
  <c r="I2340" i="1" s="1" a="1"/>
  <c r="I2340" i="1" s="1"/>
  <c r="H2340" i="1" a="1"/>
  <c r="G2340" i="1"/>
  <c r="E2340" i="1"/>
  <c r="F2340" i="1" s="1"/>
  <c r="T2339" i="1"/>
  <c r="S2339" i="1"/>
  <c r="R2339" i="1"/>
  <c r="P2339" i="1"/>
  <c r="K2339" i="1"/>
  <c r="H2339" i="1" a="1"/>
  <c r="H2339" i="1" s="1"/>
  <c r="I2339" i="1" s="1" a="1"/>
  <c r="I2339" i="1" s="1"/>
  <c r="G2339" i="1"/>
  <c r="F2339" i="1"/>
  <c r="E2339" i="1"/>
  <c r="T2338" i="1"/>
  <c r="S2338" i="1"/>
  <c r="R2338" i="1"/>
  <c r="P2338" i="1"/>
  <c r="K2338" i="1"/>
  <c r="H2338" i="1" a="1"/>
  <c r="H2338" i="1" s="1"/>
  <c r="I2338" i="1" s="1" a="1"/>
  <c r="I2338" i="1" s="1"/>
  <c r="G2338" i="1"/>
  <c r="F2338" i="1"/>
  <c r="E2338" i="1"/>
  <c r="T2337" i="1"/>
  <c r="S2337" i="1"/>
  <c r="R2337" i="1"/>
  <c r="P2337" i="1"/>
  <c r="K2337" i="1"/>
  <c r="I2337" i="1" a="1"/>
  <c r="I2337" i="1" s="1"/>
  <c r="H2337" i="1" a="1"/>
  <c r="H2337" i="1" s="1"/>
  <c r="G2337" i="1"/>
  <c r="E2337" i="1"/>
  <c r="F2337" i="1" s="1"/>
  <c r="T2336" i="1"/>
  <c r="S2336" i="1"/>
  <c r="R2336" i="1"/>
  <c r="P2336" i="1"/>
  <c r="K2336" i="1"/>
  <c r="H2336" i="1" a="1"/>
  <c r="H2336" i="1" s="1"/>
  <c r="I2336" i="1" s="1" a="1"/>
  <c r="I2336" i="1" s="1"/>
  <c r="G2336" i="1"/>
  <c r="E2336" i="1"/>
  <c r="F2336" i="1" s="1"/>
  <c r="T2335" i="1"/>
  <c r="S2335" i="1"/>
  <c r="R2335" i="1"/>
  <c r="P2335" i="1"/>
  <c r="K2335" i="1"/>
  <c r="H2335" i="1" a="1"/>
  <c r="H2335" i="1" s="1"/>
  <c r="I2335" i="1" s="1" a="1"/>
  <c r="I2335" i="1" s="1"/>
  <c r="G2335" i="1"/>
  <c r="E2335" i="1"/>
  <c r="F2335" i="1" s="1"/>
  <c r="T2334" i="1"/>
  <c r="S2334" i="1"/>
  <c r="R2334" i="1"/>
  <c r="P2334" i="1"/>
  <c r="K2334" i="1"/>
  <c r="H2334" i="1" a="1"/>
  <c r="H2334" i="1" s="1"/>
  <c r="I2334" i="1" s="1" a="1"/>
  <c r="I2334" i="1" s="1"/>
  <c r="G2334" i="1"/>
  <c r="F2334" i="1"/>
  <c r="E2334" i="1"/>
  <c r="T2333" i="1"/>
  <c r="S2333" i="1"/>
  <c r="R2333" i="1"/>
  <c r="P2333" i="1"/>
  <c r="K2333" i="1"/>
  <c r="I2333" i="1" a="1"/>
  <c r="I2333" i="1" s="1"/>
  <c r="H2333" i="1" a="1"/>
  <c r="H2333" i="1" s="1"/>
  <c r="G2333" i="1"/>
  <c r="F2333" i="1"/>
  <c r="E2333" i="1"/>
  <c r="T2332" i="1"/>
  <c r="S2332" i="1"/>
  <c r="R2332" i="1"/>
  <c r="P2332" i="1"/>
  <c r="K2332" i="1"/>
  <c r="H2332" i="1" a="1"/>
  <c r="H2332" i="1" s="1"/>
  <c r="I2332" i="1" s="1" a="1"/>
  <c r="I2332" i="1" s="1"/>
  <c r="G2332" i="1"/>
  <c r="E2332" i="1"/>
  <c r="F2332" i="1" s="1"/>
  <c r="T2331" i="1"/>
  <c r="S2331" i="1"/>
  <c r="R2331" i="1"/>
  <c r="P2331" i="1"/>
  <c r="K2331" i="1"/>
  <c r="I2331" i="1"/>
  <c r="I2331" i="1" a="1"/>
  <c r="H2331" i="1" a="1"/>
  <c r="H2331" i="1" s="1"/>
  <c r="G2331" i="1"/>
  <c r="E2331" i="1"/>
  <c r="F2331" i="1" s="1"/>
  <c r="T2330" i="1"/>
  <c r="S2330" i="1"/>
  <c r="R2330" i="1"/>
  <c r="P2330" i="1"/>
  <c r="K2330" i="1"/>
  <c r="I2330" i="1"/>
  <c r="H2330" i="1" a="1"/>
  <c r="H2330" i="1" s="1"/>
  <c r="I2330" i="1" s="1" a="1"/>
  <c r="G2330" i="1"/>
  <c r="F2330" i="1"/>
  <c r="E2330" i="1"/>
  <c r="T2329" i="1"/>
  <c r="S2329" i="1"/>
  <c r="R2329" i="1"/>
  <c r="P2329" i="1"/>
  <c r="K2329" i="1"/>
  <c r="I2329" i="1" a="1"/>
  <c r="I2329" i="1" s="1"/>
  <c r="H2329" i="1" a="1"/>
  <c r="H2329" i="1" s="1"/>
  <c r="G2329" i="1"/>
  <c r="E2329" i="1"/>
  <c r="F2329" i="1" s="1"/>
  <c r="T2328" i="1"/>
  <c r="S2328" i="1"/>
  <c r="R2328" i="1"/>
  <c r="P2328" i="1"/>
  <c r="K2328" i="1"/>
  <c r="I2328" i="1" a="1"/>
  <c r="I2328" i="1" s="1"/>
  <c r="H2328" i="1" a="1"/>
  <c r="H2328" i="1" s="1"/>
  <c r="G2328" i="1"/>
  <c r="F2328" i="1"/>
  <c r="E2328" i="1"/>
  <c r="T2327" i="1"/>
  <c r="S2327" i="1"/>
  <c r="R2327" i="1"/>
  <c r="P2327" i="1"/>
  <c r="K2327" i="1"/>
  <c r="I2327" i="1" a="1"/>
  <c r="I2327" i="1" s="1"/>
  <c r="H2327" i="1" a="1"/>
  <c r="H2327" i="1" s="1"/>
  <c r="G2327" i="1"/>
  <c r="F2327" i="1"/>
  <c r="E2327" i="1"/>
  <c r="T2326" i="1"/>
  <c r="S2326" i="1"/>
  <c r="R2326" i="1"/>
  <c r="P2326" i="1"/>
  <c r="K2326" i="1"/>
  <c r="H2326" i="1" a="1"/>
  <c r="H2326" i="1" s="1"/>
  <c r="I2326" i="1" s="1" a="1"/>
  <c r="I2326" i="1" s="1"/>
  <c r="G2326" i="1"/>
  <c r="E2326" i="1"/>
  <c r="F2326" i="1" s="1"/>
  <c r="T2325" i="1"/>
  <c r="S2325" i="1"/>
  <c r="R2325" i="1"/>
  <c r="P2325" i="1"/>
  <c r="K2325" i="1"/>
  <c r="I2325" i="1" a="1"/>
  <c r="I2325" i="1" s="1"/>
  <c r="H2325" i="1" a="1"/>
  <c r="H2325" i="1" s="1"/>
  <c r="G2325" i="1"/>
  <c r="F2325" i="1"/>
  <c r="E2325" i="1"/>
  <c r="T2324" i="1"/>
  <c r="S2324" i="1"/>
  <c r="R2324" i="1"/>
  <c r="P2324" i="1"/>
  <c r="K2324" i="1"/>
  <c r="H2324" i="1" a="1"/>
  <c r="H2324" i="1" s="1"/>
  <c r="I2324" i="1" s="1" a="1"/>
  <c r="I2324" i="1" s="1"/>
  <c r="G2324" i="1"/>
  <c r="E2324" i="1"/>
  <c r="F2324" i="1" s="1"/>
  <c r="T2323" i="1"/>
  <c r="S2323" i="1"/>
  <c r="R2323" i="1"/>
  <c r="P2323" i="1"/>
  <c r="K2323" i="1"/>
  <c r="H2323" i="1" a="1"/>
  <c r="H2323" i="1" s="1"/>
  <c r="I2323" i="1" s="1" a="1"/>
  <c r="I2323" i="1" s="1"/>
  <c r="G2323" i="1"/>
  <c r="E2323" i="1"/>
  <c r="F2323" i="1" s="1"/>
  <c r="T2322" i="1"/>
  <c r="S2322" i="1"/>
  <c r="R2322" i="1"/>
  <c r="P2322" i="1"/>
  <c r="K2322" i="1"/>
  <c r="H2322" i="1" a="1"/>
  <c r="H2322" i="1" s="1"/>
  <c r="I2322" i="1" s="1" a="1"/>
  <c r="I2322" i="1" s="1"/>
  <c r="G2322" i="1"/>
  <c r="F2322" i="1"/>
  <c r="E2322" i="1"/>
  <c r="T2321" i="1"/>
  <c r="S2321" i="1"/>
  <c r="R2321" i="1"/>
  <c r="P2321" i="1"/>
  <c r="K2321" i="1"/>
  <c r="I2321" i="1" a="1"/>
  <c r="I2321" i="1" s="1"/>
  <c r="H2321" i="1" a="1"/>
  <c r="H2321" i="1" s="1"/>
  <c r="G2321" i="1"/>
  <c r="E2321" i="1"/>
  <c r="F2321" i="1" s="1"/>
  <c r="T2320" i="1"/>
  <c r="S2320" i="1"/>
  <c r="R2320" i="1"/>
  <c r="P2320" i="1"/>
  <c r="K2320" i="1"/>
  <c r="H2320" i="1" a="1"/>
  <c r="H2320" i="1" s="1"/>
  <c r="I2320" i="1" s="1" a="1"/>
  <c r="I2320" i="1" s="1"/>
  <c r="G2320" i="1"/>
  <c r="E2320" i="1"/>
  <c r="F2320" i="1" s="1"/>
  <c r="T2319" i="1"/>
  <c r="S2319" i="1"/>
  <c r="R2319" i="1"/>
  <c r="P2319" i="1"/>
  <c r="K2319" i="1"/>
  <c r="I2319" i="1" a="1"/>
  <c r="I2319" i="1" s="1"/>
  <c r="H2319" i="1" a="1"/>
  <c r="H2319" i="1" s="1"/>
  <c r="G2319" i="1"/>
  <c r="E2319" i="1"/>
  <c r="F2319" i="1" s="1"/>
  <c r="T2318" i="1"/>
  <c r="S2318" i="1"/>
  <c r="R2318" i="1"/>
  <c r="P2318" i="1"/>
  <c r="K2318" i="1"/>
  <c r="I2318" i="1"/>
  <c r="I2318" i="1" a="1"/>
  <c r="H2318" i="1" a="1"/>
  <c r="H2318" i="1" s="1"/>
  <c r="G2318" i="1"/>
  <c r="F2318" i="1"/>
  <c r="E2318" i="1"/>
  <c r="T2317" i="1"/>
  <c r="S2317" i="1"/>
  <c r="R2317" i="1"/>
  <c r="P2317" i="1"/>
  <c r="K2317" i="1"/>
  <c r="I2317" i="1" a="1"/>
  <c r="I2317" i="1" s="1"/>
  <c r="H2317" i="1" a="1"/>
  <c r="H2317" i="1" s="1"/>
  <c r="G2317" i="1"/>
  <c r="E2317" i="1"/>
  <c r="F2317" i="1" s="1"/>
  <c r="T2316" i="1"/>
  <c r="S2316" i="1"/>
  <c r="R2316" i="1"/>
  <c r="P2316" i="1"/>
  <c r="K2316" i="1"/>
  <c r="I2316" i="1"/>
  <c r="H2316" i="1" a="1"/>
  <c r="H2316" i="1" s="1"/>
  <c r="I2316" i="1" s="1" a="1"/>
  <c r="G2316" i="1"/>
  <c r="F2316" i="1"/>
  <c r="E2316" i="1"/>
  <c r="T2315" i="1"/>
  <c r="S2315" i="1"/>
  <c r="R2315" i="1"/>
  <c r="P2315" i="1"/>
  <c r="K2315" i="1"/>
  <c r="H2315" i="1" a="1"/>
  <c r="H2315" i="1" s="1"/>
  <c r="I2315" i="1" s="1" a="1"/>
  <c r="I2315" i="1" s="1"/>
  <c r="G2315" i="1"/>
  <c r="F2315" i="1"/>
  <c r="E2315" i="1"/>
  <c r="T2314" i="1"/>
  <c r="S2314" i="1"/>
  <c r="R2314" i="1"/>
  <c r="P2314" i="1"/>
  <c r="K2314" i="1"/>
  <c r="H2314" i="1" a="1"/>
  <c r="H2314" i="1" s="1"/>
  <c r="I2314" i="1" s="1" a="1"/>
  <c r="I2314" i="1" s="1"/>
  <c r="G2314" i="1"/>
  <c r="F2314" i="1"/>
  <c r="E2314" i="1"/>
  <c r="T2313" i="1"/>
  <c r="S2313" i="1"/>
  <c r="R2313" i="1"/>
  <c r="P2313" i="1"/>
  <c r="K2313" i="1"/>
  <c r="I2313" i="1" a="1"/>
  <c r="I2313" i="1" s="1"/>
  <c r="H2313" i="1" a="1"/>
  <c r="H2313" i="1" s="1"/>
  <c r="G2313" i="1"/>
  <c r="F2313" i="1"/>
  <c r="E2313" i="1"/>
  <c r="T2312" i="1"/>
  <c r="S2312" i="1"/>
  <c r="R2312" i="1"/>
  <c r="P2312" i="1"/>
  <c r="K2312" i="1"/>
  <c r="I2312" i="1" a="1"/>
  <c r="I2312" i="1" s="1"/>
  <c r="H2312" i="1" a="1"/>
  <c r="H2312" i="1" s="1"/>
  <c r="G2312" i="1"/>
  <c r="E2312" i="1"/>
  <c r="F2312" i="1" s="1"/>
  <c r="T2311" i="1"/>
  <c r="S2311" i="1"/>
  <c r="R2311" i="1"/>
  <c r="P2311" i="1"/>
  <c r="K2311" i="1"/>
  <c r="H2311" i="1" a="1"/>
  <c r="H2311" i="1" s="1"/>
  <c r="I2311" i="1" s="1" a="1"/>
  <c r="I2311" i="1" s="1"/>
  <c r="G2311" i="1"/>
  <c r="E2311" i="1"/>
  <c r="F2311" i="1" s="1"/>
  <c r="T2310" i="1"/>
  <c r="S2310" i="1"/>
  <c r="R2310" i="1"/>
  <c r="P2310" i="1"/>
  <c r="K2310" i="1"/>
  <c r="H2310" i="1" a="1"/>
  <c r="H2310" i="1" s="1"/>
  <c r="I2310" i="1" s="1" a="1"/>
  <c r="I2310" i="1" s="1"/>
  <c r="G2310" i="1"/>
  <c r="F2310" i="1"/>
  <c r="E2310" i="1"/>
  <c r="T2309" i="1"/>
  <c r="S2309" i="1"/>
  <c r="R2309" i="1"/>
  <c r="P2309" i="1"/>
  <c r="K2309" i="1"/>
  <c r="I2309" i="1" a="1"/>
  <c r="I2309" i="1" s="1"/>
  <c r="H2309" i="1" a="1"/>
  <c r="H2309" i="1" s="1"/>
  <c r="G2309" i="1"/>
  <c r="F2309" i="1"/>
  <c r="E2309" i="1"/>
  <c r="T2308" i="1"/>
  <c r="S2308" i="1"/>
  <c r="R2308" i="1"/>
  <c r="P2308" i="1"/>
  <c r="K2308" i="1"/>
  <c r="I2308" i="1"/>
  <c r="H2308" i="1" a="1"/>
  <c r="H2308" i="1" s="1"/>
  <c r="I2308" i="1" s="1" a="1"/>
  <c r="G2308" i="1"/>
  <c r="E2308" i="1"/>
  <c r="F2308" i="1" s="1"/>
  <c r="T2307" i="1"/>
  <c r="S2307" i="1"/>
  <c r="R2307" i="1"/>
  <c r="P2307" i="1"/>
  <c r="K2307" i="1"/>
  <c r="I2307" i="1"/>
  <c r="I2307" i="1" a="1"/>
  <c r="H2307" i="1" a="1"/>
  <c r="H2307" i="1" s="1"/>
  <c r="G2307" i="1"/>
  <c r="E2307" i="1"/>
  <c r="F2307" i="1" s="1"/>
  <c r="T2306" i="1"/>
  <c r="S2306" i="1"/>
  <c r="R2306" i="1"/>
  <c r="P2306" i="1"/>
  <c r="K2306" i="1"/>
  <c r="H2306" i="1" a="1"/>
  <c r="H2306" i="1" s="1"/>
  <c r="I2306" i="1" s="1" a="1"/>
  <c r="I2306" i="1" s="1"/>
  <c r="G2306" i="1"/>
  <c r="F2306" i="1"/>
  <c r="E2306" i="1"/>
  <c r="T2305" i="1"/>
  <c r="S2305" i="1"/>
  <c r="R2305" i="1"/>
  <c r="P2305" i="1"/>
  <c r="K2305" i="1"/>
  <c r="I2305" i="1" a="1"/>
  <c r="I2305" i="1" s="1"/>
  <c r="H2305" i="1" a="1"/>
  <c r="H2305" i="1" s="1"/>
  <c r="G2305" i="1"/>
  <c r="E2305" i="1"/>
  <c r="F2305" i="1" s="1"/>
  <c r="T2304" i="1"/>
  <c r="S2304" i="1"/>
  <c r="R2304" i="1"/>
  <c r="P2304" i="1"/>
  <c r="K2304" i="1"/>
  <c r="I2304" i="1"/>
  <c r="I2304" i="1" a="1"/>
  <c r="H2304" i="1" a="1"/>
  <c r="H2304" i="1" s="1"/>
  <c r="G2304" i="1"/>
  <c r="F2304" i="1"/>
  <c r="E2304" i="1"/>
  <c r="T2303" i="1"/>
  <c r="S2303" i="1"/>
  <c r="R2303" i="1"/>
  <c r="P2303" i="1"/>
  <c r="K2303" i="1"/>
  <c r="H2303" i="1" a="1"/>
  <c r="H2303" i="1" s="1"/>
  <c r="I2303" i="1" s="1" a="1"/>
  <c r="I2303" i="1" s="1"/>
  <c r="G2303" i="1"/>
  <c r="E2303" i="1"/>
  <c r="F2303" i="1" s="1"/>
  <c r="T2302" i="1"/>
  <c r="S2302" i="1"/>
  <c r="R2302" i="1"/>
  <c r="P2302" i="1"/>
  <c r="K2302" i="1"/>
  <c r="H2302" i="1" a="1"/>
  <c r="H2302" i="1" s="1"/>
  <c r="I2302" i="1" s="1" a="1"/>
  <c r="I2302" i="1" s="1"/>
  <c r="G2302" i="1"/>
  <c r="F2302" i="1"/>
  <c r="E2302" i="1"/>
  <c r="T2301" i="1"/>
  <c r="S2301" i="1"/>
  <c r="R2301" i="1"/>
  <c r="P2301" i="1"/>
  <c r="K2301" i="1"/>
  <c r="I2301" i="1"/>
  <c r="I2301" i="1" a="1"/>
  <c r="H2301" i="1" a="1"/>
  <c r="H2301" i="1" s="1"/>
  <c r="G2301" i="1"/>
  <c r="E2301" i="1"/>
  <c r="F2301" i="1" s="1"/>
  <c r="T2300" i="1"/>
  <c r="S2300" i="1"/>
  <c r="R2300" i="1"/>
  <c r="P2300" i="1"/>
  <c r="K2300" i="1"/>
  <c r="H2300" i="1" a="1"/>
  <c r="H2300" i="1" s="1"/>
  <c r="I2300" i="1" s="1" a="1"/>
  <c r="I2300" i="1" s="1"/>
  <c r="G2300" i="1"/>
  <c r="E2300" i="1"/>
  <c r="F2300" i="1" s="1"/>
  <c r="T2299" i="1"/>
  <c r="S2299" i="1"/>
  <c r="R2299" i="1"/>
  <c r="P2299" i="1"/>
  <c r="K2299" i="1"/>
  <c r="H2299" i="1" a="1"/>
  <c r="H2299" i="1" s="1"/>
  <c r="I2299" i="1" s="1" a="1"/>
  <c r="I2299" i="1" s="1"/>
  <c r="G2299" i="1"/>
  <c r="E2299" i="1"/>
  <c r="F2299" i="1" s="1"/>
  <c r="T2298" i="1"/>
  <c r="S2298" i="1"/>
  <c r="R2298" i="1"/>
  <c r="P2298" i="1"/>
  <c r="K2298" i="1"/>
  <c r="H2298" i="1" a="1"/>
  <c r="H2298" i="1" s="1"/>
  <c r="I2298" i="1" s="1" a="1"/>
  <c r="I2298" i="1" s="1"/>
  <c r="G2298" i="1"/>
  <c r="F2298" i="1"/>
  <c r="E2298" i="1"/>
  <c r="T2297" i="1"/>
  <c r="S2297" i="1"/>
  <c r="R2297" i="1"/>
  <c r="P2297" i="1"/>
  <c r="K2297" i="1"/>
  <c r="I2297" i="1" a="1"/>
  <c r="I2297" i="1" s="1"/>
  <c r="H2297" i="1" a="1"/>
  <c r="H2297" i="1" s="1"/>
  <c r="G2297" i="1"/>
  <c r="E2297" i="1"/>
  <c r="F2297" i="1" s="1"/>
  <c r="T2296" i="1"/>
  <c r="S2296" i="1"/>
  <c r="R2296" i="1"/>
  <c r="P2296" i="1"/>
  <c r="K2296" i="1"/>
  <c r="I2296" i="1"/>
  <c r="H2296" i="1" a="1"/>
  <c r="H2296" i="1" s="1"/>
  <c r="I2296" i="1" s="1" a="1"/>
  <c r="G2296" i="1"/>
  <c r="E2296" i="1"/>
  <c r="F2296" i="1" s="1"/>
  <c r="T2295" i="1"/>
  <c r="S2295" i="1"/>
  <c r="R2295" i="1"/>
  <c r="P2295" i="1"/>
  <c r="K2295" i="1"/>
  <c r="I2295" i="1"/>
  <c r="I2295" i="1" a="1"/>
  <c r="H2295" i="1" a="1"/>
  <c r="H2295" i="1" s="1"/>
  <c r="G2295" i="1"/>
  <c r="E2295" i="1"/>
  <c r="F2295" i="1" s="1"/>
  <c r="T2294" i="1"/>
  <c r="S2294" i="1"/>
  <c r="R2294" i="1"/>
  <c r="P2294" i="1"/>
  <c r="K2294" i="1"/>
  <c r="I2294" i="1" a="1"/>
  <c r="I2294" i="1" s="1"/>
  <c r="H2294" i="1" a="1"/>
  <c r="H2294" i="1" s="1"/>
  <c r="G2294" i="1"/>
  <c r="F2294" i="1"/>
  <c r="E2294" i="1"/>
  <c r="T2293" i="1"/>
  <c r="S2293" i="1"/>
  <c r="R2293" i="1"/>
  <c r="P2293" i="1"/>
  <c r="K2293" i="1"/>
  <c r="H2293" i="1" a="1"/>
  <c r="H2293" i="1" s="1"/>
  <c r="I2293" i="1" s="1" a="1"/>
  <c r="I2293" i="1" s="1"/>
  <c r="G2293" i="1"/>
  <c r="E2293" i="1"/>
  <c r="F2293" i="1" s="1"/>
  <c r="T2292" i="1"/>
  <c r="S2292" i="1"/>
  <c r="R2292" i="1"/>
  <c r="P2292" i="1"/>
  <c r="K2292" i="1"/>
  <c r="H2292" i="1" a="1"/>
  <c r="H2292" i="1" s="1"/>
  <c r="I2292" i="1" s="1" a="1"/>
  <c r="I2292" i="1" s="1"/>
  <c r="G2292" i="1"/>
  <c r="F2292" i="1"/>
  <c r="E2292" i="1"/>
  <c r="T2291" i="1"/>
  <c r="S2291" i="1"/>
  <c r="R2291" i="1"/>
  <c r="P2291" i="1"/>
  <c r="K2291" i="1"/>
  <c r="I2291" i="1" a="1"/>
  <c r="I2291" i="1" s="1"/>
  <c r="H2291" i="1" a="1"/>
  <c r="H2291" i="1" s="1"/>
  <c r="G2291" i="1"/>
  <c r="F2291" i="1"/>
  <c r="E2291" i="1"/>
  <c r="T2290" i="1"/>
  <c r="S2290" i="1"/>
  <c r="R2290" i="1"/>
  <c r="P2290" i="1"/>
  <c r="K2290" i="1"/>
  <c r="H2290" i="1" a="1"/>
  <c r="H2290" i="1" s="1"/>
  <c r="I2290" i="1" s="1" a="1"/>
  <c r="I2290" i="1" s="1"/>
  <c r="G2290" i="1"/>
  <c r="F2290" i="1"/>
  <c r="E2290" i="1"/>
  <c r="T2289" i="1"/>
  <c r="S2289" i="1"/>
  <c r="R2289" i="1"/>
  <c r="P2289" i="1"/>
  <c r="K2289" i="1"/>
  <c r="I2289" i="1" a="1"/>
  <c r="I2289" i="1" s="1"/>
  <c r="H2289" i="1" a="1"/>
  <c r="H2289" i="1" s="1"/>
  <c r="G2289" i="1"/>
  <c r="E2289" i="1"/>
  <c r="F2289" i="1" s="1"/>
  <c r="T2288" i="1"/>
  <c r="S2288" i="1"/>
  <c r="R2288" i="1"/>
  <c r="P2288" i="1"/>
  <c r="K2288" i="1"/>
  <c r="I2288" i="1" a="1"/>
  <c r="I2288" i="1" s="1"/>
  <c r="H2288" i="1" a="1"/>
  <c r="H2288" i="1" s="1"/>
  <c r="G2288" i="1"/>
  <c r="E2288" i="1"/>
  <c r="F2288" i="1" s="1"/>
  <c r="T2287" i="1"/>
  <c r="S2287" i="1"/>
  <c r="R2287" i="1"/>
  <c r="P2287" i="1"/>
  <c r="K2287" i="1"/>
  <c r="H2287" i="1" a="1"/>
  <c r="H2287" i="1" s="1"/>
  <c r="I2287" i="1" s="1" a="1"/>
  <c r="I2287" i="1" s="1"/>
  <c r="G2287" i="1"/>
  <c r="E2287" i="1"/>
  <c r="F2287" i="1" s="1"/>
  <c r="T2286" i="1"/>
  <c r="S2286" i="1"/>
  <c r="R2286" i="1"/>
  <c r="P2286" i="1"/>
  <c r="K2286" i="1"/>
  <c r="H2286" i="1" a="1"/>
  <c r="H2286" i="1" s="1"/>
  <c r="I2286" i="1" s="1" a="1"/>
  <c r="I2286" i="1" s="1"/>
  <c r="G2286" i="1"/>
  <c r="F2286" i="1"/>
  <c r="E2286" i="1"/>
  <c r="T2285" i="1"/>
  <c r="S2285" i="1"/>
  <c r="R2285" i="1"/>
  <c r="P2285" i="1"/>
  <c r="K2285" i="1"/>
  <c r="I2285" i="1" a="1"/>
  <c r="I2285" i="1" s="1"/>
  <c r="H2285" i="1" a="1"/>
  <c r="H2285" i="1" s="1"/>
  <c r="G2285" i="1"/>
  <c r="E2285" i="1"/>
  <c r="F2285" i="1" s="1"/>
  <c r="T2284" i="1"/>
  <c r="S2284" i="1"/>
  <c r="R2284" i="1"/>
  <c r="P2284" i="1"/>
  <c r="K2284" i="1"/>
  <c r="H2284" i="1" a="1"/>
  <c r="H2284" i="1" s="1"/>
  <c r="I2284" i="1" s="1" a="1"/>
  <c r="I2284" i="1" s="1"/>
  <c r="G2284" i="1"/>
  <c r="E2284" i="1"/>
  <c r="F2284" i="1" s="1"/>
  <c r="T2283" i="1"/>
  <c r="S2283" i="1"/>
  <c r="R2283" i="1"/>
  <c r="P2283" i="1"/>
  <c r="K2283" i="1"/>
  <c r="I2283" i="1" a="1"/>
  <c r="I2283" i="1" s="1"/>
  <c r="H2283" i="1" a="1"/>
  <c r="H2283" i="1" s="1"/>
  <c r="G2283" i="1"/>
  <c r="E2283" i="1"/>
  <c r="F2283" i="1" s="1"/>
  <c r="T2282" i="1"/>
  <c r="S2282" i="1"/>
  <c r="R2282" i="1"/>
  <c r="P2282" i="1"/>
  <c r="K2282" i="1"/>
  <c r="I2282" i="1"/>
  <c r="H2282" i="1" a="1"/>
  <c r="H2282" i="1" s="1"/>
  <c r="I2282" i="1" s="1" a="1"/>
  <c r="G2282" i="1"/>
  <c r="F2282" i="1"/>
  <c r="E2282" i="1"/>
  <c r="T2281" i="1"/>
  <c r="S2281" i="1"/>
  <c r="R2281" i="1"/>
  <c r="P2281" i="1"/>
  <c r="K2281" i="1"/>
  <c r="I2281" i="1"/>
  <c r="I2281" i="1" a="1"/>
  <c r="H2281" i="1" a="1"/>
  <c r="H2281" i="1" s="1"/>
  <c r="G2281" i="1"/>
  <c r="E2281" i="1"/>
  <c r="F2281" i="1" s="1"/>
  <c r="T2280" i="1"/>
  <c r="S2280" i="1"/>
  <c r="R2280" i="1"/>
  <c r="P2280" i="1"/>
  <c r="K2280" i="1"/>
  <c r="H2280" i="1" a="1"/>
  <c r="H2280" i="1" s="1"/>
  <c r="I2280" i="1" s="1" a="1"/>
  <c r="I2280" i="1" s="1"/>
  <c r="G2280" i="1"/>
  <c r="F2280" i="1"/>
  <c r="E2280" i="1"/>
  <c r="T2279" i="1"/>
  <c r="S2279" i="1"/>
  <c r="R2279" i="1"/>
  <c r="P2279" i="1"/>
  <c r="K2279" i="1"/>
  <c r="H2279" i="1" a="1"/>
  <c r="H2279" i="1" s="1"/>
  <c r="I2279" i="1" s="1" a="1"/>
  <c r="I2279" i="1" s="1"/>
  <c r="G2279" i="1"/>
  <c r="E2279" i="1"/>
  <c r="F2279" i="1" s="1"/>
  <c r="T2278" i="1"/>
  <c r="S2278" i="1"/>
  <c r="R2278" i="1"/>
  <c r="P2278" i="1"/>
  <c r="K2278" i="1"/>
  <c r="I2278" i="1"/>
  <c r="H2278" i="1" a="1"/>
  <c r="H2278" i="1" s="1"/>
  <c r="I2278" i="1" s="1" a="1"/>
  <c r="G2278" i="1"/>
  <c r="F2278" i="1"/>
  <c r="E2278" i="1"/>
  <c r="T2277" i="1"/>
  <c r="S2277" i="1"/>
  <c r="R2277" i="1"/>
  <c r="P2277" i="1"/>
  <c r="K2277" i="1"/>
  <c r="I2277" i="1"/>
  <c r="I2277" i="1" a="1"/>
  <c r="H2277" i="1" a="1"/>
  <c r="H2277" i="1" s="1"/>
  <c r="G2277" i="1"/>
  <c r="E2277" i="1"/>
  <c r="F2277" i="1" s="1"/>
  <c r="T2276" i="1"/>
  <c r="S2276" i="1"/>
  <c r="R2276" i="1"/>
  <c r="P2276" i="1"/>
  <c r="K2276" i="1"/>
  <c r="I2276" i="1" a="1"/>
  <c r="I2276" i="1" s="1"/>
  <c r="H2276" i="1" a="1"/>
  <c r="H2276" i="1" s="1"/>
  <c r="G2276" i="1"/>
  <c r="F2276" i="1"/>
  <c r="E2276" i="1"/>
  <c r="T2275" i="1"/>
  <c r="S2275" i="1"/>
  <c r="R2275" i="1"/>
  <c r="P2275" i="1"/>
  <c r="K2275" i="1"/>
  <c r="H2275" i="1" a="1"/>
  <c r="H2275" i="1" s="1"/>
  <c r="I2275" i="1" s="1" a="1"/>
  <c r="I2275" i="1" s="1"/>
  <c r="G2275" i="1"/>
  <c r="E2275" i="1"/>
  <c r="F2275" i="1" s="1"/>
  <c r="T2274" i="1"/>
  <c r="S2274" i="1"/>
  <c r="R2274" i="1"/>
  <c r="P2274" i="1"/>
  <c r="K2274" i="1"/>
  <c r="H2274" i="1" a="1"/>
  <c r="H2274" i="1" s="1"/>
  <c r="I2274" i="1" s="1" a="1"/>
  <c r="I2274" i="1" s="1"/>
  <c r="G2274" i="1"/>
  <c r="F2274" i="1"/>
  <c r="E2274" i="1"/>
  <c r="T2273" i="1"/>
  <c r="S2273" i="1"/>
  <c r="R2273" i="1"/>
  <c r="P2273" i="1"/>
  <c r="K2273" i="1"/>
  <c r="I2273" i="1" a="1"/>
  <c r="I2273" i="1" s="1"/>
  <c r="H2273" i="1" a="1"/>
  <c r="H2273" i="1" s="1"/>
  <c r="G2273" i="1"/>
  <c r="E2273" i="1"/>
  <c r="F2273" i="1" s="1"/>
  <c r="T2272" i="1"/>
  <c r="S2272" i="1"/>
  <c r="R2272" i="1"/>
  <c r="P2272" i="1"/>
  <c r="K2272" i="1"/>
  <c r="I2272" i="1"/>
  <c r="H2272" i="1" a="1"/>
  <c r="H2272" i="1" s="1"/>
  <c r="I2272" i="1" s="1" a="1"/>
  <c r="G2272" i="1"/>
  <c r="E2272" i="1"/>
  <c r="F2272" i="1" s="1"/>
  <c r="T2271" i="1"/>
  <c r="S2271" i="1"/>
  <c r="R2271" i="1"/>
  <c r="P2271" i="1"/>
  <c r="K2271" i="1"/>
  <c r="I2271" i="1" a="1"/>
  <c r="I2271" i="1" s="1"/>
  <c r="H2271" i="1" a="1"/>
  <c r="H2271" i="1" s="1"/>
  <c r="G2271" i="1"/>
  <c r="E2271" i="1"/>
  <c r="F2271" i="1" s="1"/>
  <c r="T2270" i="1"/>
  <c r="S2270" i="1"/>
  <c r="R2270" i="1"/>
  <c r="P2270" i="1"/>
  <c r="K2270" i="1"/>
  <c r="I2270" i="1"/>
  <c r="I2270" i="1" a="1"/>
  <c r="H2270" i="1" a="1"/>
  <c r="H2270" i="1" s="1"/>
  <c r="G2270" i="1"/>
  <c r="F2270" i="1"/>
  <c r="E2270" i="1"/>
  <c r="T2269" i="1"/>
  <c r="S2269" i="1"/>
  <c r="R2269" i="1"/>
  <c r="P2269" i="1"/>
  <c r="K2269" i="1"/>
  <c r="I2269" i="1" a="1"/>
  <c r="I2269" i="1" s="1"/>
  <c r="H2269" i="1" a="1"/>
  <c r="H2269" i="1" s="1"/>
  <c r="G2269" i="1"/>
  <c r="E2269" i="1"/>
  <c r="F2269" i="1" s="1"/>
  <c r="T2268" i="1"/>
  <c r="S2268" i="1"/>
  <c r="R2268" i="1"/>
  <c r="P2268" i="1"/>
  <c r="K2268" i="1"/>
  <c r="I2268" i="1" a="1"/>
  <c r="I2268" i="1" s="1"/>
  <c r="H2268" i="1" a="1"/>
  <c r="H2268" i="1" s="1"/>
  <c r="G2268" i="1"/>
  <c r="F2268" i="1"/>
  <c r="E2268" i="1"/>
  <c r="T2267" i="1"/>
  <c r="S2267" i="1"/>
  <c r="R2267" i="1"/>
  <c r="P2267" i="1"/>
  <c r="K2267" i="1"/>
  <c r="H2267" i="1" a="1"/>
  <c r="H2267" i="1" s="1"/>
  <c r="I2267" i="1" s="1" a="1"/>
  <c r="I2267" i="1" s="1"/>
  <c r="G2267" i="1"/>
  <c r="F2267" i="1"/>
  <c r="E2267" i="1"/>
  <c r="T2266" i="1"/>
  <c r="S2266" i="1"/>
  <c r="R2266" i="1"/>
  <c r="P2266" i="1"/>
  <c r="K2266" i="1"/>
  <c r="H2266" i="1" a="1"/>
  <c r="H2266" i="1" s="1"/>
  <c r="I2266" i="1" s="1" a="1"/>
  <c r="I2266" i="1" s="1"/>
  <c r="G2266" i="1"/>
  <c r="E2266" i="1"/>
  <c r="F2266" i="1" s="1"/>
  <c r="T2265" i="1"/>
  <c r="S2265" i="1"/>
  <c r="R2265" i="1"/>
  <c r="P2265" i="1"/>
  <c r="K2265" i="1"/>
  <c r="I2265" i="1"/>
  <c r="I2265" i="1" a="1"/>
  <c r="H2265" i="1" a="1"/>
  <c r="H2265" i="1" s="1"/>
  <c r="G2265" i="1"/>
  <c r="E2265" i="1"/>
  <c r="F2265" i="1" s="1"/>
  <c r="T2264" i="1"/>
  <c r="S2264" i="1"/>
  <c r="R2264" i="1"/>
  <c r="P2264" i="1"/>
  <c r="K2264" i="1"/>
  <c r="H2264" i="1" a="1"/>
  <c r="H2264" i="1" s="1"/>
  <c r="I2264" i="1" s="1" a="1"/>
  <c r="I2264" i="1" s="1"/>
  <c r="G2264" i="1"/>
  <c r="E2264" i="1"/>
  <c r="F2264" i="1" s="1"/>
  <c r="T2263" i="1"/>
  <c r="S2263" i="1"/>
  <c r="R2263" i="1"/>
  <c r="P2263" i="1"/>
  <c r="K2263" i="1"/>
  <c r="H2263" i="1" a="1"/>
  <c r="H2263" i="1" s="1"/>
  <c r="I2263" i="1" s="1" a="1"/>
  <c r="I2263" i="1" s="1"/>
  <c r="G2263" i="1"/>
  <c r="E2263" i="1"/>
  <c r="F2263" i="1" s="1"/>
  <c r="T2262" i="1"/>
  <c r="S2262" i="1"/>
  <c r="R2262" i="1"/>
  <c r="P2262" i="1"/>
  <c r="K2262" i="1"/>
  <c r="H2262" i="1" a="1"/>
  <c r="H2262" i="1" s="1"/>
  <c r="I2262" i="1" s="1" a="1"/>
  <c r="I2262" i="1" s="1"/>
  <c r="G2262" i="1"/>
  <c r="F2262" i="1"/>
  <c r="E2262" i="1"/>
  <c r="T2261" i="1"/>
  <c r="S2261" i="1"/>
  <c r="R2261" i="1"/>
  <c r="P2261" i="1"/>
  <c r="K2261" i="1"/>
  <c r="I2261" i="1" a="1"/>
  <c r="I2261" i="1" s="1"/>
  <c r="H2261" i="1" a="1"/>
  <c r="H2261" i="1" s="1"/>
  <c r="G2261" i="1"/>
  <c r="E2261" i="1"/>
  <c r="F2261" i="1" s="1"/>
  <c r="T2260" i="1"/>
  <c r="S2260" i="1"/>
  <c r="R2260" i="1"/>
  <c r="P2260" i="1"/>
  <c r="K2260" i="1"/>
  <c r="I2260" i="1"/>
  <c r="H2260" i="1" a="1"/>
  <c r="H2260" i="1" s="1"/>
  <c r="I2260" i="1" s="1" a="1"/>
  <c r="G2260" i="1"/>
  <c r="E2260" i="1"/>
  <c r="F2260" i="1" s="1"/>
  <c r="T2259" i="1"/>
  <c r="S2259" i="1"/>
  <c r="R2259" i="1"/>
  <c r="P2259" i="1"/>
  <c r="K2259" i="1"/>
  <c r="I2259" i="1"/>
  <c r="I2259" i="1" a="1"/>
  <c r="H2259" i="1" a="1"/>
  <c r="H2259" i="1" s="1"/>
  <c r="G2259" i="1"/>
  <c r="E2259" i="1"/>
  <c r="F2259" i="1" s="1"/>
  <c r="T2258" i="1"/>
  <c r="S2258" i="1"/>
  <c r="R2258" i="1"/>
  <c r="P2258" i="1"/>
  <c r="K2258" i="1"/>
  <c r="H2258" i="1" a="1"/>
  <c r="H2258" i="1" s="1"/>
  <c r="I2258" i="1" s="1" a="1"/>
  <c r="I2258" i="1" s="1"/>
  <c r="G2258" i="1"/>
  <c r="F2258" i="1"/>
  <c r="E2258" i="1"/>
  <c r="T2257" i="1"/>
  <c r="S2257" i="1"/>
  <c r="R2257" i="1"/>
  <c r="P2257" i="1"/>
  <c r="K2257" i="1"/>
  <c r="I2257" i="1"/>
  <c r="H2257" i="1" a="1"/>
  <c r="H2257" i="1" s="1"/>
  <c r="I2257" i="1" s="1" a="1"/>
  <c r="G2257" i="1"/>
  <c r="E2257" i="1"/>
  <c r="F2257" i="1" s="1"/>
  <c r="T2256" i="1"/>
  <c r="S2256" i="1"/>
  <c r="R2256" i="1"/>
  <c r="P2256" i="1"/>
  <c r="K2256" i="1"/>
  <c r="H2256" i="1" a="1"/>
  <c r="H2256" i="1" s="1"/>
  <c r="I2256" i="1" s="1" a="1"/>
  <c r="I2256" i="1" s="1"/>
  <c r="G2256" i="1"/>
  <c r="F2256" i="1"/>
  <c r="E2256" i="1"/>
  <c r="T2255" i="1"/>
  <c r="S2255" i="1"/>
  <c r="R2255" i="1"/>
  <c r="P2255" i="1"/>
  <c r="K2255" i="1"/>
  <c r="I2255" i="1" a="1"/>
  <c r="I2255" i="1" s="1"/>
  <c r="H2255" i="1" a="1"/>
  <c r="H2255" i="1" s="1"/>
  <c r="G2255" i="1"/>
  <c r="E2255" i="1"/>
  <c r="F2255" i="1" s="1"/>
  <c r="T2254" i="1"/>
  <c r="S2254" i="1"/>
  <c r="R2254" i="1"/>
  <c r="P2254" i="1"/>
  <c r="K2254" i="1"/>
  <c r="I2254" i="1"/>
  <c r="H2254" i="1" a="1"/>
  <c r="H2254" i="1" s="1"/>
  <c r="I2254" i="1" s="1" a="1"/>
  <c r="G2254" i="1"/>
  <c r="E2254" i="1"/>
  <c r="F2254" i="1" s="1"/>
  <c r="T2253" i="1"/>
  <c r="S2253" i="1"/>
  <c r="R2253" i="1"/>
  <c r="P2253" i="1"/>
  <c r="K2253" i="1"/>
  <c r="I2253" i="1" a="1"/>
  <c r="I2253" i="1" s="1"/>
  <c r="H2253" i="1" a="1"/>
  <c r="H2253" i="1" s="1"/>
  <c r="G2253" i="1"/>
  <c r="F2253" i="1"/>
  <c r="E2253" i="1"/>
  <c r="T2252" i="1"/>
  <c r="S2252" i="1"/>
  <c r="R2252" i="1"/>
  <c r="P2252" i="1"/>
  <c r="K2252" i="1"/>
  <c r="H2252" i="1" a="1"/>
  <c r="H2252" i="1" s="1"/>
  <c r="I2252" i="1" s="1" a="1"/>
  <c r="I2252" i="1" s="1"/>
  <c r="G2252" i="1"/>
  <c r="F2252" i="1"/>
  <c r="E2252" i="1"/>
  <c r="T2251" i="1"/>
  <c r="S2251" i="1"/>
  <c r="R2251" i="1"/>
  <c r="P2251" i="1"/>
  <c r="K2251" i="1"/>
  <c r="H2251" i="1" a="1"/>
  <c r="H2251" i="1" s="1"/>
  <c r="I2251" i="1" s="1" a="1"/>
  <c r="I2251" i="1" s="1"/>
  <c r="G2251" i="1"/>
  <c r="E2251" i="1"/>
  <c r="F2251" i="1" s="1"/>
  <c r="T2250" i="1"/>
  <c r="S2250" i="1"/>
  <c r="R2250" i="1"/>
  <c r="P2250" i="1"/>
  <c r="K2250" i="1"/>
  <c r="H2250" i="1" a="1"/>
  <c r="H2250" i="1" s="1"/>
  <c r="I2250" i="1" s="1" a="1"/>
  <c r="I2250" i="1" s="1"/>
  <c r="G2250" i="1"/>
  <c r="F2250" i="1"/>
  <c r="E2250" i="1"/>
  <c r="T2249" i="1"/>
  <c r="S2249" i="1"/>
  <c r="R2249" i="1"/>
  <c r="P2249" i="1"/>
  <c r="K2249" i="1"/>
  <c r="I2249" i="1" a="1"/>
  <c r="I2249" i="1" s="1"/>
  <c r="H2249" i="1" a="1"/>
  <c r="H2249" i="1" s="1"/>
  <c r="G2249" i="1"/>
  <c r="E2249" i="1"/>
  <c r="F2249" i="1" s="1"/>
  <c r="T2248" i="1"/>
  <c r="S2248" i="1"/>
  <c r="R2248" i="1"/>
  <c r="P2248" i="1"/>
  <c r="K2248" i="1"/>
  <c r="H2248" i="1" a="1"/>
  <c r="H2248" i="1" s="1"/>
  <c r="I2248" i="1" s="1" a="1"/>
  <c r="I2248" i="1" s="1"/>
  <c r="G2248" i="1"/>
  <c r="E2248" i="1"/>
  <c r="F2248" i="1" s="1"/>
  <c r="T2247" i="1"/>
  <c r="S2247" i="1"/>
  <c r="R2247" i="1"/>
  <c r="P2247" i="1"/>
  <c r="K2247" i="1"/>
  <c r="I2247" i="1"/>
  <c r="I2247" i="1" a="1"/>
  <c r="H2247" i="1" a="1"/>
  <c r="H2247" i="1" s="1"/>
  <c r="G2247" i="1"/>
  <c r="E2247" i="1"/>
  <c r="F2247" i="1" s="1"/>
  <c r="T2246" i="1"/>
  <c r="S2246" i="1"/>
  <c r="R2246" i="1"/>
  <c r="P2246" i="1"/>
  <c r="K2246" i="1"/>
  <c r="H2246" i="1" a="1"/>
  <c r="H2246" i="1" s="1"/>
  <c r="I2246" i="1" s="1" a="1"/>
  <c r="I2246" i="1" s="1"/>
  <c r="G2246" i="1"/>
  <c r="F2246" i="1"/>
  <c r="E2246" i="1"/>
  <c r="T2245" i="1"/>
  <c r="S2245" i="1"/>
  <c r="R2245" i="1"/>
  <c r="P2245" i="1"/>
  <c r="K2245" i="1"/>
  <c r="I2245" i="1" a="1"/>
  <c r="I2245" i="1" s="1"/>
  <c r="H2245" i="1" a="1"/>
  <c r="H2245" i="1" s="1"/>
  <c r="G2245" i="1"/>
  <c r="E2245" i="1"/>
  <c r="F2245" i="1" s="1"/>
  <c r="T2244" i="1"/>
  <c r="S2244" i="1"/>
  <c r="R2244" i="1"/>
  <c r="P2244" i="1"/>
  <c r="K2244" i="1"/>
  <c r="I2244" i="1"/>
  <c r="H2244" i="1" a="1"/>
  <c r="H2244" i="1" s="1"/>
  <c r="I2244" i="1" s="1" a="1"/>
  <c r="G2244" i="1"/>
  <c r="F2244" i="1"/>
  <c r="E2244" i="1"/>
  <c r="T2243" i="1"/>
  <c r="S2243" i="1"/>
  <c r="R2243" i="1"/>
  <c r="P2243" i="1"/>
  <c r="K2243" i="1"/>
  <c r="H2243" i="1" a="1"/>
  <c r="H2243" i="1" s="1"/>
  <c r="I2243" i="1" s="1" a="1"/>
  <c r="I2243" i="1" s="1"/>
  <c r="G2243" i="1"/>
  <c r="E2243" i="1"/>
  <c r="F2243" i="1" s="1"/>
  <c r="T2242" i="1"/>
  <c r="S2242" i="1"/>
  <c r="R2242" i="1"/>
  <c r="P2242" i="1"/>
  <c r="K2242" i="1"/>
  <c r="I2242" i="1"/>
  <c r="H2242" i="1" a="1"/>
  <c r="H2242" i="1" s="1"/>
  <c r="I2242" i="1" s="1" a="1"/>
  <c r="G2242" i="1"/>
  <c r="F2242" i="1"/>
  <c r="E2242" i="1"/>
  <c r="T2241" i="1"/>
  <c r="S2241" i="1"/>
  <c r="R2241" i="1"/>
  <c r="P2241" i="1"/>
  <c r="K2241" i="1"/>
  <c r="I2241" i="1" a="1"/>
  <c r="I2241" i="1" s="1"/>
  <c r="H2241" i="1" a="1"/>
  <c r="H2241" i="1" s="1"/>
  <c r="G2241" i="1"/>
  <c r="E2241" i="1"/>
  <c r="F2241" i="1" s="1"/>
  <c r="T2240" i="1"/>
  <c r="S2240" i="1"/>
  <c r="R2240" i="1"/>
  <c r="P2240" i="1"/>
  <c r="K2240" i="1"/>
  <c r="I2240" i="1" a="1"/>
  <c r="I2240" i="1" s="1"/>
  <c r="H2240" i="1" a="1"/>
  <c r="H2240" i="1" s="1"/>
  <c r="G2240" i="1"/>
  <c r="E2240" i="1"/>
  <c r="F2240" i="1" s="1"/>
  <c r="T2239" i="1"/>
  <c r="S2239" i="1"/>
  <c r="R2239" i="1"/>
  <c r="P2239" i="1"/>
  <c r="K2239" i="1"/>
  <c r="H2239" i="1" a="1"/>
  <c r="H2239" i="1" s="1"/>
  <c r="I2239" i="1" s="1" a="1"/>
  <c r="I2239" i="1" s="1"/>
  <c r="G2239" i="1"/>
  <c r="E2239" i="1"/>
  <c r="F2239" i="1" s="1"/>
  <c r="T2238" i="1"/>
  <c r="S2238" i="1"/>
  <c r="R2238" i="1"/>
  <c r="P2238" i="1"/>
  <c r="K2238" i="1"/>
  <c r="H2238" i="1" a="1"/>
  <c r="H2238" i="1" s="1"/>
  <c r="I2238" i="1" s="1" a="1"/>
  <c r="I2238" i="1" s="1"/>
  <c r="G2238" i="1"/>
  <c r="F2238" i="1"/>
  <c r="E2238" i="1"/>
  <c r="T2237" i="1"/>
  <c r="S2237" i="1"/>
  <c r="R2237" i="1"/>
  <c r="P2237" i="1"/>
  <c r="K2237" i="1"/>
  <c r="I2237" i="1" a="1"/>
  <c r="I2237" i="1" s="1"/>
  <c r="H2237" i="1" a="1"/>
  <c r="H2237" i="1" s="1"/>
  <c r="G2237" i="1"/>
  <c r="F2237" i="1"/>
  <c r="E2237" i="1"/>
  <c r="T2236" i="1"/>
  <c r="S2236" i="1"/>
  <c r="R2236" i="1"/>
  <c r="P2236" i="1"/>
  <c r="K2236" i="1"/>
  <c r="H2236" i="1" a="1"/>
  <c r="H2236" i="1" s="1"/>
  <c r="I2236" i="1" s="1" a="1"/>
  <c r="I2236" i="1" s="1"/>
  <c r="G2236" i="1"/>
  <c r="E2236" i="1"/>
  <c r="F2236" i="1" s="1"/>
  <c r="T2235" i="1"/>
  <c r="S2235" i="1"/>
  <c r="R2235" i="1"/>
  <c r="P2235" i="1"/>
  <c r="K2235" i="1"/>
  <c r="I2235" i="1"/>
  <c r="I2235" i="1" a="1"/>
  <c r="H2235" i="1" a="1"/>
  <c r="H2235" i="1" s="1"/>
  <c r="G2235" i="1"/>
  <c r="E2235" i="1"/>
  <c r="F2235" i="1" s="1"/>
  <c r="T2234" i="1"/>
  <c r="S2234" i="1"/>
  <c r="R2234" i="1"/>
  <c r="P2234" i="1"/>
  <c r="K2234" i="1"/>
  <c r="H2234" i="1" a="1"/>
  <c r="H2234" i="1" s="1"/>
  <c r="I2234" i="1" s="1" a="1"/>
  <c r="I2234" i="1" s="1"/>
  <c r="G2234" i="1"/>
  <c r="F2234" i="1"/>
  <c r="E2234" i="1"/>
  <c r="T2233" i="1"/>
  <c r="S2233" i="1"/>
  <c r="R2233" i="1"/>
  <c r="P2233" i="1"/>
  <c r="K2233" i="1"/>
  <c r="H2233" i="1" a="1"/>
  <c r="H2233" i="1" s="1"/>
  <c r="I2233" i="1" s="1" a="1"/>
  <c r="I2233" i="1" s="1"/>
  <c r="G2233" i="1"/>
  <c r="E2233" i="1"/>
  <c r="F2233" i="1" s="1"/>
  <c r="T2232" i="1"/>
  <c r="S2232" i="1"/>
  <c r="R2232" i="1"/>
  <c r="P2232" i="1"/>
  <c r="K2232" i="1"/>
  <c r="I2232" i="1" a="1"/>
  <c r="I2232" i="1" s="1"/>
  <c r="H2232" i="1" a="1"/>
  <c r="H2232" i="1" s="1"/>
  <c r="G2232" i="1"/>
  <c r="F2232" i="1"/>
  <c r="E2232" i="1"/>
  <c r="T2231" i="1"/>
  <c r="S2231" i="1"/>
  <c r="R2231" i="1"/>
  <c r="P2231" i="1"/>
  <c r="K2231" i="1"/>
  <c r="I2231" i="1" a="1"/>
  <c r="I2231" i="1" s="1"/>
  <c r="H2231" i="1" a="1"/>
  <c r="H2231" i="1" s="1"/>
  <c r="G2231" i="1"/>
  <c r="E2231" i="1"/>
  <c r="F2231" i="1" s="1"/>
  <c r="T2230" i="1"/>
  <c r="S2230" i="1"/>
  <c r="R2230" i="1"/>
  <c r="P2230" i="1"/>
  <c r="K2230" i="1"/>
  <c r="H2230" i="1" a="1"/>
  <c r="H2230" i="1" s="1"/>
  <c r="I2230" i="1" s="1" a="1"/>
  <c r="I2230" i="1" s="1"/>
  <c r="G2230" i="1"/>
  <c r="E2230" i="1"/>
  <c r="F2230" i="1" s="1"/>
  <c r="T2229" i="1"/>
  <c r="S2229" i="1"/>
  <c r="R2229" i="1"/>
  <c r="P2229" i="1"/>
  <c r="K2229" i="1"/>
  <c r="I2229" i="1"/>
  <c r="I2229" i="1" a="1"/>
  <c r="H2229" i="1" a="1"/>
  <c r="H2229" i="1" s="1"/>
  <c r="G2229" i="1"/>
  <c r="F2229" i="1"/>
  <c r="E2229" i="1"/>
  <c r="T2228" i="1"/>
  <c r="S2228" i="1"/>
  <c r="R2228" i="1"/>
  <c r="P2228" i="1"/>
  <c r="K2228" i="1"/>
  <c r="H2228" i="1" a="1"/>
  <c r="H2228" i="1" s="1"/>
  <c r="I2228" i="1" s="1" a="1"/>
  <c r="I2228" i="1" s="1"/>
  <c r="G2228" i="1"/>
  <c r="E2228" i="1"/>
  <c r="F2228" i="1" s="1"/>
  <c r="T2227" i="1"/>
  <c r="S2227" i="1"/>
  <c r="R2227" i="1"/>
  <c r="P2227" i="1"/>
  <c r="K2227" i="1"/>
  <c r="H2227" i="1" a="1"/>
  <c r="H2227" i="1" s="1"/>
  <c r="I2227" i="1" s="1" a="1"/>
  <c r="I2227" i="1" s="1"/>
  <c r="G2227" i="1"/>
  <c r="E2227" i="1"/>
  <c r="F2227" i="1" s="1"/>
  <c r="T2226" i="1"/>
  <c r="S2226" i="1"/>
  <c r="R2226" i="1"/>
  <c r="P2226" i="1"/>
  <c r="K2226" i="1"/>
  <c r="H2226" i="1" a="1"/>
  <c r="H2226" i="1" s="1"/>
  <c r="I2226" i="1" s="1" a="1"/>
  <c r="I2226" i="1" s="1"/>
  <c r="G2226" i="1"/>
  <c r="F2226" i="1"/>
  <c r="E2226" i="1"/>
  <c r="T2225" i="1"/>
  <c r="S2225" i="1"/>
  <c r="R2225" i="1"/>
  <c r="P2225" i="1"/>
  <c r="K2225" i="1"/>
  <c r="I2225" i="1" a="1"/>
  <c r="I2225" i="1" s="1"/>
  <c r="H2225" i="1" a="1"/>
  <c r="H2225" i="1" s="1"/>
  <c r="G2225" i="1"/>
  <c r="E2225" i="1"/>
  <c r="F2225" i="1" s="1"/>
  <c r="T2224" i="1"/>
  <c r="S2224" i="1"/>
  <c r="R2224" i="1"/>
  <c r="P2224" i="1"/>
  <c r="K2224" i="1"/>
  <c r="I2224" i="1"/>
  <c r="H2224" i="1" a="1"/>
  <c r="H2224" i="1" s="1"/>
  <c r="I2224" i="1" s="1" a="1"/>
  <c r="G2224" i="1"/>
  <c r="E2224" i="1"/>
  <c r="F2224" i="1" s="1"/>
  <c r="T2223" i="1"/>
  <c r="S2223" i="1"/>
  <c r="R2223" i="1"/>
  <c r="P2223" i="1"/>
  <c r="K2223" i="1"/>
  <c r="I2223" i="1" a="1"/>
  <c r="I2223" i="1" s="1"/>
  <c r="H2223" i="1" a="1"/>
  <c r="H2223" i="1" s="1"/>
  <c r="G2223" i="1"/>
  <c r="E2223" i="1"/>
  <c r="F2223" i="1" s="1"/>
  <c r="T2222" i="1"/>
  <c r="S2222" i="1"/>
  <c r="R2222" i="1"/>
  <c r="P2222" i="1"/>
  <c r="K2222" i="1"/>
  <c r="H2222" i="1" a="1"/>
  <c r="H2222" i="1" s="1"/>
  <c r="I2222" i="1" s="1" a="1"/>
  <c r="I2222" i="1" s="1"/>
  <c r="G2222" i="1"/>
  <c r="F2222" i="1"/>
  <c r="E2222" i="1"/>
  <c r="T2221" i="1"/>
  <c r="S2221" i="1"/>
  <c r="R2221" i="1"/>
  <c r="P2221" i="1"/>
  <c r="K2221" i="1"/>
  <c r="H2221" i="1" a="1"/>
  <c r="H2221" i="1" s="1"/>
  <c r="I2221" i="1" s="1" a="1"/>
  <c r="I2221" i="1" s="1"/>
  <c r="G2221" i="1"/>
  <c r="E2221" i="1"/>
  <c r="F2221" i="1" s="1"/>
  <c r="T2220" i="1"/>
  <c r="S2220" i="1"/>
  <c r="R2220" i="1"/>
  <c r="P2220" i="1"/>
  <c r="K2220" i="1"/>
  <c r="I2220" i="1"/>
  <c r="H2220" i="1" a="1"/>
  <c r="H2220" i="1" s="1"/>
  <c r="I2220" i="1" s="1" a="1"/>
  <c r="G2220" i="1"/>
  <c r="F2220" i="1"/>
  <c r="E2220" i="1"/>
  <c r="T2219" i="1"/>
  <c r="S2219" i="1"/>
  <c r="R2219" i="1"/>
  <c r="P2219" i="1"/>
  <c r="K2219" i="1"/>
  <c r="H2219" i="1" a="1"/>
  <c r="H2219" i="1" s="1"/>
  <c r="I2219" i="1" s="1" a="1"/>
  <c r="I2219" i="1" s="1"/>
  <c r="G2219" i="1"/>
  <c r="F2219" i="1"/>
  <c r="E2219" i="1"/>
  <c r="T2218" i="1"/>
  <c r="S2218" i="1"/>
  <c r="R2218" i="1"/>
  <c r="P2218" i="1"/>
  <c r="K2218" i="1"/>
  <c r="H2218" i="1" a="1"/>
  <c r="H2218" i="1" s="1"/>
  <c r="I2218" i="1" s="1" a="1"/>
  <c r="I2218" i="1" s="1"/>
  <c r="G2218" i="1"/>
  <c r="F2218" i="1"/>
  <c r="E2218" i="1"/>
  <c r="T2217" i="1"/>
  <c r="S2217" i="1"/>
  <c r="R2217" i="1"/>
  <c r="P2217" i="1"/>
  <c r="K2217" i="1"/>
  <c r="I2217" i="1" a="1"/>
  <c r="I2217" i="1" s="1"/>
  <c r="H2217" i="1" a="1"/>
  <c r="H2217" i="1" s="1"/>
  <c r="G2217" i="1"/>
  <c r="F2217" i="1"/>
  <c r="E2217" i="1"/>
  <c r="T2216" i="1"/>
  <c r="S2216" i="1"/>
  <c r="R2216" i="1"/>
  <c r="P2216" i="1"/>
  <c r="K2216" i="1"/>
  <c r="H2216" i="1" a="1"/>
  <c r="H2216" i="1" s="1"/>
  <c r="I2216" i="1" s="1" a="1"/>
  <c r="I2216" i="1" s="1"/>
  <c r="G2216" i="1"/>
  <c r="E2216" i="1"/>
  <c r="F2216" i="1" s="1"/>
  <c r="T2215" i="1"/>
  <c r="S2215" i="1"/>
  <c r="R2215" i="1"/>
  <c r="P2215" i="1"/>
  <c r="K2215" i="1"/>
  <c r="H2215" i="1" a="1"/>
  <c r="H2215" i="1" s="1"/>
  <c r="I2215" i="1" s="1" a="1"/>
  <c r="I2215" i="1" s="1"/>
  <c r="G2215" i="1"/>
  <c r="E2215" i="1"/>
  <c r="F2215" i="1" s="1"/>
  <c r="T2214" i="1"/>
  <c r="S2214" i="1"/>
  <c r="R2214" i="1"/>
  <c r="P2214" i="1"/>
  <c r="K2214" i="1"/>
  <c r="I2214" i="1"/>
  <c r="H2214" i="1" a="1"/>
  <c r="H2214" i="1" s="1"/>
  <c r="I2214" i="1" s="1" a="1"/>
  <c r="G2214" i="1"/>
  <c r="F2214" i="1"/>
  <c r="E2214" i="1"/>
  <c r="T2213" i="1"/>
  <c r="S2213" i="1"/>
  <c r="R2213" i="1"/>
  <c r="P2213" i="1"/>
  <c r="K2213" i="1"/>
  <c r="I2213" i="1" a="1"/>
  <c r="I2213" i="1" s="1"/>
  <c r="H2213" i="1" a="1"/>
  <c r="H2213" i="1" s="1"/>
  <c r="G2213" i="1"/>
  <c r="E2213" i="1"/>
  <c r="F2213" i="1" s="1"/>
  <c r="T2212" i="1"/>
  <c r="S2212" i="1"/>
  <c r="R2212" i="1"/>
  <c r="P2212" i="1"/>
  <c r="K2212" i="1"/>
  <c r="I2212" i="1"/>
  <c r="H2212" i="1" a="1"/>
  <c r="H2212" i="1" s="1"/>
  <c r="I2212" i="1" s="1" a="1"/>
  <c r="G2212" i="1"/>
  <c r="E2212" i="1"/>
  <c r="F2212" i="1" s="1"/>
  <c r="T2211" i="1"/>
  <c r="S2211" i="1"/>
  <c r="R2211" i="1"/>
  <c r="P2211" i="1"/>
  <c r="K2211" i="1"/>
  <c r="I2211" i="1" a="1"/>
  <c r="I2211" i="1" s="1"/>
  <c r="H2211" i="1" a="1"/>
  <c r="H2211" i="1" s="1"/>
  <c r="G2211" i="1"/>
  <c r="E2211" i="1"/>
  <c r="F2211" i="1" s="1"/>
  <c r="T2210" i="1"/>
  <c r="S2210" i="1"/>
  <c r="R2210" i="1"/>
  <c r="P2210" i="1"/>
  <c r="K2210" i="1"/>
  <c r="H2210" i="1" a="1"/>
  <c r="H2210" i="1" s="1"/>
  <c r="I2210" i="1" s="1" a="1"/>
  <c r="I2210" i="1" s="1"/>
  <c r="G2210" i="1"/>
  <c r="F2210" i="1"/>
  <c r="E2210" i="1"/>
  <c r="T2209" i="1"/>
  <c r="S2209" i="1"/>
  <c r="R2209" i="1"/>
  <c r="P2209" i="1"/>
  <c r="K2209" i="1"/>
  <c r="H2209" i="1" a="1"/>
  <c r="H2209" i="1" s="1"/>
  <c r="I2209" i="1" s="1" a="1"/>
  <c r="I2209" i="1" s="1"/>
  <c r="G2209" i="1"/>
  <c r="E2209" i="1"/>
  <c r="F2209" i="1" s="1"/>
  <c r="T2208" i="1"/>
  <c r="S2208" i="1"/>
  <c r="R2208" i="1"/>
  <c r="P2208" i="1"/>
  <c r="K2208" i="1"/>
  <c r="I2208" i="1"/>
  <c r="H2208" i="1" a="1"/>
  <c r="H2208" i="1" s="1"/>
  <c r="I2208" i="1" s="1" a="1"/>
  <c r="G2208" i="1"/>
  <c r="F2208" i="1"/>
  <c r="E2208" i="1"/>
  <c r="T2207" i="1"/>
  <c r="S2207" i="1"/>
  <c r="R2207" i="1"/>
  <c r="P2207" i="1"/>
  <c r="K2207" i="1"/>
  <c r="I2207" i="1" a="1"/>
  <c r="I2207" i="1" s="1"/>
  <c r="H2207" i="1" a="1"/>
  <c r="H2207" i="1" s="1"/>
  <c r="G2207" i="1"/>
  <c r="F2207" i="1"/>
  <c r="E2207" i="1"/>
  <c r="T2206" i="1"/>
  <c r="S2206" i="1"/>
  <c r="R2206" i="1"/>
  <c r="P2206" i="1"/>
  <c r="K2206" i="1"/>
  <c r="H2206" i="1" a="1"/>
  <c r="H2206" i="1" s="1"/>
  <c r="I2206" i="1" s="1" a="1"/>
  <c r="I2206" i="1" s="1"/>
  <c r="G2206" i="1"/>
  <c r="F2206" i="1"/>
  <c r="E2206" i="1"/>
  <c r="T2205" i="1"/>
  <c r="S2205" i="1"/>
  <c r="R2205" i="1"/>
  <c r="P2205" i="1"/>
  <c r="K2205" i="1"/>
  <c r="I2205" i="1" a="1"/>
  <c r="I2205" i="1" s="1"/>
  <c r="H2205" i="1" a="1"/>
  <c r="H2205" i="1" s="1"/>
  <c r="G2205" i="1"/>
  <c r="E2205" i="1"/>
  <c r="F2205" i="1" s="1"/>
  <c r="T2204" i="1"/>
  <c r="S2204" i="1"/>
  <c r="R2204" i="1"/>
  <c r="P2204" i="1"/>
  <c r="K2204" i="1"/>
  <c r="I2204" i="1" a="1"/>
  <c r="I2204" i="1" s="1"/>
  <c r="H2204" i="1" a="1"/>
  <c r="H2204" i="1" s="1"/>
  <c r="G2204" i="1"/>
  <c r="E2204" i="1"/>
  <c r="F2204" i="1" s="1"/>
  <c r="T2203" i="1"/>
  <c r="S2203" i="1"/>
  <c r="R2203" i="1"/>
  <c r="P2203" i="1"/>
  <c r="K2203" i="1"/>
  <c r="H2203" i="1" a="1"/>
  <c r="H2203" i="1" s="1"/>
  <c r="I2203" i="1" s="1" a="1"/>
  <c r="I2203" i="1" s="1"/>
  <c r="G2203" i="1"/>
  <c r="E2203" i="1"/>
  <c r="F2203" i="1" s="1"/>
  <c r="T2202" i="1"/>
  <c r="S2202" i="1"/>
  <c r="R2202" i="1"/>
  <c r="P2202" i="1"/>
  <c r="K2202" i="1"/>
  <c r="I2202" i="1"/>
  <c r="H2202" i="1" a="1"/>
  <c r="H2202" i="1" s="1"/>
  <c r="I2202" i="1" s="1" a="1"/>
  <c r="G2202" i="1"/>
  <c r="F2202" i="1"/>
  <c r="E2202" i="1"/>
  <c r="T2201" i="1"/>
  <c r="S2201" i="1"/>
  <c r="R2201" i="1"/>
  <c r="P2201" i="1"/>
  <c r="K2201" i="1"/>
  <c r="I2201" i="1" a="1"/>
  <c r="I2201" i="1" s="1"/>
  <c r="H2201" i="1" a="1"/>
  <c r="H2201" i="1" s="1"/>
  <c r="G2201" i="1"/>
  <c r="E2201" i="1"/>
  <c r="F2201" i="1" s="1"/>
  <c r="T2200" i="1"/>
  <c r="S2200" i="1"/>
  <c r="R2200" i="1"/>
  <c r="P2200" i="1"/>
  <c r="K2200" i="1"/>
  <c r="I2200" i="1"/>
  <c r="H2200" i="1" a="1"/>
  <c r="H2200" i="1" s="1"/>
  <c r="I2200" i="1" s="1" a="1"/>
  <c r="G2200" i="1"/>
  <c r="E2200" i="1"/>
  <c r="F2200" i="1" s="1"/>
  <c r="T2199" i="1"/>
  <c r="S2199" i="1"/>
  <c r="R2199" i="1"/>
  <c r="P2199" i="1"/>
  <c r="K2199" i="1"/>
  <c r="I2199" i="1"/>
  <c r="I2199" i="1" a="1"/>
  <c r="H2199" i="1" a="1"/>
  <c r="H2199" i="1" s="1"/>
  <c r="G2199" i="1"/>
  <c r="E2199" i="1"/>
  <c r="F2199" i="1" s="1"/>
  <c r="T2198" i="1"/>
  <c r="S2198" i="1"/>
  <c r="R2198" i="1"/>
  <c r="P2198" i="1"/>
  <c r="K2198" i="1"/>
  <c r="H2198" i="1" a="1"/>
  <c r="H2198" i="1" s="1"/>
  <c r="I2198" i="1" s="1" a="1"/>
  <c r="I2198" i="1" s="1"/>
  <c r="G2198" i="1"/>
  <c r="F2198" i="1"/>
  <c r="E2198" i="1"/>
  <c r="T2197" i="1"/>
  <c r="S2197" i="1"/>
  <c r="R2197" i="1"/>
  <c r="P2197" i="1"/>
  <c r="K2197" i="1"/>
  <c r="H2197" i="1" a="1"/>
  <c r="H2197" i="1" s="1"/>
  <c r="I2197" i="1" s="1" a="1"/>
  <c r="I2197" i="1" s="1"/>
  <c r="G2197" i="1"/>
  <c r="E2197" i="1"/>
  <c r="F2197" i="1" s="1"/>
  <c r="T2196" i="1"/>
  <c r="S2196" i="1"/>
  <c r="R2196" i="1"/>
  <c r="P2196" i="1"/>
  <c r="K2196" i="1"/>
  <c r="H2196" i="1" a="1"/>
  <c r="H2196" i="1" s="1"/>
  <c r="I2196" i="1" s="1" a="1"/>
  <c r="I2196" i="1" s="1"/>
  <c r="G2196" i="1"/>
  <c r="F2196" i="1"/>
  <c r="E2196" i="1"/>
  <c r="T2195" i="1"/>
  <c r="S2195" i="1"/>
  <c r="R2195" i="1"/>
  <c r="P2195" i="1"/>
  <c r="K2195" i="1"/>
  <c r="H2195" i="1" a="1"/>
  <c r="H2195" i="1" s="1"/>
  <c r="I2195" i="1" s="1" a="1"/>
  <c r="I2195" i="1" s="1"/>
  <c r="G2195" i="1"/>
  <c r="F2195" i="1"/>
  <c r="E2195" i="1"/>
  <c r="T2194" i="1"/>
  <c r="S2194" i="1"/>
  <c r="R2194" i="1"/>
  <c r="P2194" i="1"/>
  <c r="K2194" i="1"/>
  <c r="H2194" i="1" a="1"/>
  <c r="H2194" i="1" s="1"/>
  <c r="I2194" i="1" s="1" a="1"/>
  <c r="I2194" i="1" s="1"/>
  <c r="G2194" i="1"/>
  <c r="F2194" i="1"/>
  <c r="E2194" i="1"/>
  <c r="T2193" i="1"/>
  <c r="S2193" i="1"/>
  <c r="R2193" i="1"/>
  <c r="P2193" i="1"/>
  <c r="K2193" i="1"/>
  <c r="I2193" i="1" a="1"/>
  <c r="I2193" i="1" s="1"/>
  <c r="H2193" i="1" a="1"/>
  <c r="H2193" i="1" s="1"/>
  <c r="G2193" i="1"/>
  <c r="E2193" i="1"/>
  <c r="F2193" i="1" s="1"/>
  <c r="T2192" i="1"/>
  <c r="S2192" i="1"/>
  <c r="R2192" i="1"/>
  <c r="P2192" i="1"/>
  <c r="K2192" i="1"/>
  <c r="I2192" i="1" a="1"/>
  <c r="I2192" i="1" s="1"/>
  <c r="H2192" i="1" a="1"/>
  <c r="H2192" i="1" s="1"/>
  <c r="G2192" i="1"/>
  <c r="E2192" i="1"/>
  <c r="F2192" i="1" s="1"/>
  <c r="T2191" i="1"/>
  <c r="S2191" i="1"/>
  <c r="R2191" i="1"/>
  <c r="P2191" i="1"/>
  <c r="K2191" i="1"/>
  <c r="H2191" i="1" a="1"/>
  <c r="H2191" i="1" s="1"/>
  <c r="I2191" i="1" s="1" a="1"/>
  <c r="I2191" i="1" s="1"/>
  <c r="G2191" i="1"/>
  <c r="E2191" i="1"/>
  <c r="F2191" i="1" s="1"/>
  <c r="T2190" i="1"/>
  <c r="S2190" i="1"/>
  <c r="R2190" i="1"/>
  <c r="P2190" i="1"/>
  <c r="K2190" i="1"/>
  <c r="I2190" i="1"/>
  <c r="H2190" i="1" a="1"/>
  <c r="H2190" i="1" s="1"/>
  <c r="I2190" i="1" s="1" a="1"/>
  <c r="G2190" i="1"/>
  <c r="F2190" i="1"/>
  <c r="E2190" i="1"/>
  <c r="T2189" i="1"/>
  <c r="S2189" i="1"/>
  <c r="R2189" i="1"/>
  <c r="P2189" i="1"/>
  <c r="K2189" i="1"/>
  <c r="I2189" i="1" a="1"/>
  <c r="I2189" i="1" s="1"/>
  <c r="H2189" i="1" a="1"/>
  <c r="H2189" i="1" s="1"/>
  <c r="G2189" i="1"/>
  <c r="E2189" i="1"/>
  <c r="F2189" i="1" s="1"/>
  <c r="T2188" i="1"/>
  <c r="S2188" i="1"/>
  <c r="R2188" i="1"/>
  <c r="P2188" i="1"/>
  <c r="K2188" i="1"/>
  <c r="I2188" i="1"/>
  <c r="H2188" i="1" a="1"/>
  <c r="H2188" i="1" s="1"/>
  <c r="I2188" i="1" s="1" a="1"/>
  <c r="G2188" i="1"/>
  <c r="E2188" i="1"/>
  <c r="F2188" i="1" s="1"/>
  <c r="T2187" i="1"/>
  <c r="S2187" i="1"/>
  <c r="R2187" i="1"/>
  <c r="P2187" i="1"/>
  <c r="K2187" i="1"/>
  <c r="I2187" i="1" a="1"/>
  <c r="I2187" i="1" s="1"/>
  <c r="H2187" i="1" a="1"/>
  <c r="H2187" i="1" s="1"/>
  <c r="G2187" i="1"/>
  <c r="E2187" i="1"/>
  <c r="F2187" i="1" s="1"/>
  <c r="T2186" i="1"/>
  <c r="S2186" i="1"/>
  <c r="R2186" i="1"/>
  <c r="P2186" i="1"/>
  <c r="K2186" i="1"/>
  <c r="H2186" i="1" a="1"/>
  <c r="H2186" i="1" s="1"/>
  <c r="I2186" i="1" s="1" a="1"/>
  <c r="I2186" i="1" s="1"/>
  <c r="G2186" i="1"/>
  <c r="F2186" i="1"/>
  <c r="E2186" i="1"/>
  <c r="T2185" i="1"/>
  <c r="S2185" i="1"/>
  <c r="R2185" i="1"/>
  <c r="P2185" i="1"/>
  <c r="K2185" i="1"/>
  <c r="I2185" i="1"/>
  <c r="H2185" i="1" a="1"/>
  <c r="H2185" i="1" s="1"/>
  <c r="I2185" i="1" s="1" a="1"/>
  <c r="G2185" i="1"/>
  <c r="E2185" i="1"/>
  <c r="F2185" i="1" s="1"/>
  <c r="T2184" i="1"/>
  <c r="S2184" i="1"/>
  <c r="R2184" i="1"/>
  <c r="P2184" i="1"/>
  <c r="K2184" i="1"/>
  <c r="I2184" i="1"/>
  <c r="H2184" i="1" a="1"/>
  <c r="H2184" i="1" s="1"/>
  <c r="I2184" i="1" s="1" a="1"/>
  <c r="G2184" i="1"/>
  <c r="F2184" i="1"/>
  <c r="E2184" i="1"/>
  <c r="T2183" i="1"/>
  <c r="S2183" i="1"/>
  <c r="R2183" i="1"/>
  <c r="P2183" i="1"/>
  <c r="K2183" i="1"/>
  <c r="H2183" i="1" a="1"/>
  <c r="H2183" i="1" s="1"/>
  <c r="I2183" i="1" s="1" a="1"/>
  <c r="I2183" i="1" s="1"/>
  <c r="G2183" i="1"/>
  <c r="F2183" i="1"/>
  <c r="E2183" i="1"/>
  <c r="T2182" i="1"/>
  <c r="S2182" i="1"/>
  <c r="R2182" i="1"/>
  <c r="P2182" i="1"/>
  <c r="K2182" i="1"/>
  <c r="H2182" i="1" a="1"/>
  <c r="H2182" i="1" s="1"/>
  <c r="I2182" i="1" s="1" a="1"/>
  <c r="I2182" i="1" s="1"/>
  <c r="G2182" i="1"/>
  <c r="F2182" i="1"/>
  <c r="E2182" i="1"/>
  <c r="T2181" i="1"/>
  <c r="S2181" i="1"/>
  <c r="R2181" i="1"/>
  <c r="P2181" i="1"/>
  <c r="K2181" i="1"/>
  <c r="I2181" i="1" a="1"/>
  <c r="I2181" i="1" s="1"/>
  <c r="H2181" i="1" a="1"/>
  <c r="H2181" i="1" s="1"/>
  <c r="G2181" i="1"/>
  <c r="F2181" i="1"/>
  <c r="E2181" i="1"/>
  <c r="T2180" i="1"/>
  <c r="S2180" i="1"/>
  <c r="R2180" i="1"/>
  <c r="P2180" i="1"/>
  <c r="K2180" i="1"/>
  <c r="H2180" i="1" a="1"/>
  <c r="H2180" i="1" s="1"/>
  <c r="I2180" i="1" s="1" a="1"/>
  <c r="I2180" i="1" s="1"/>
  <c r="G2180" i="1"/>
  <c r="E2180" i="1"/>
  <c r="F2180" i="1" s="1"/>
  <c r="T2179" i="1"/>
  <c r="S2179" i="1"/>
  <c r="R2179" i="1"/>
  <c r="P2179" i="1"/>
  <c r="K2179" i="1"/>
  <c r="H2179" i="1" a="1"/>
  <c r="H2179" i="1" s="1"/>
  <c r="I2179" i="1" s="1" a="1"/>
  <c r="I2179" i="1" s="1"/>
  <c r="G2179" i="1"/>
  <c r="E2179" i="1"/>
  <c r="F2179" i="1" s="1"/>
  <c r="T2178" i="1"/>
  <c r="S2178" i="1"/>
  <c r="R2178" i="1"/>
  <c r="P2178" i="1"/>
  <c r="K2178" i="1"/>
  <c r="I2178" i="1"/>
  <c r="H2178" i="1" a="1"/>
  <c r="H2178" i="1" s="1"/>
  <c r="I2178" i="1" s="1" a="1"/>
  <c r="G2178" i="1"/>
  <c r="F2178" i="1"/>
  <c r="E2178" i="1"/>
  <c r="T2177" i="1"/>
  <c r="S2177" i="1"/>
  <c r="R2177" i="1"/>
  <c r="P2177" i="1"/>
  <c r="K2177" i="1"/>
  <c r="I2177" i="1" a="1"/>
  <c r="I2177" i="1" s="1"/>
  <c r="H2177" i="1" a="1"/>
  <c r="H2177" i="1" s="1"/>
  <c r="G2177" i="1"/>
  <c r="E2177" i="1"/>
  <c r="F2177" i="1" s="1"/>
  <c r="T2176" i="1"/>
  <c r="S2176" i="1"/>
  <c r="R2176" i="1"/>
  <c r="P2176" i="1"/>
  <c r="K2176" i="1"/>
  <c r="I2176" i="1"/>
  <c r="H2176" i="1" a="1"/>
  <c r="H2176" i="1" s="1"/>
  <c r="I2176" i="1" s="1" a="1"/>
  <c r="G2176" i="1"/>
  <c r="E2176" i="1"/>
  <c r="F2176" i="1" s="1"/>
  <c r="T2175" i="1"/>
  <c r="S2175" i="1"/>
  <c r="R2175" i="1"/>
  <c r="P2175" i="1"/>
  <c r="K2175" i="1"/>
  <c r="I2175" i="1"/>
  <c r="I2175" i="1" a="1"/>
  <c r="H2175" i="1" a="1"/>
  <c r="H2175" i="1" s="1"/>
  <c r="G2175" i="1"/>
  <c r="E2175" i="1"/>
  <c r="F2175" i="1" s="1"/>
  <c r="T2174" i="1"/>
  <c r="S2174" i="1"/>
  <c r="R2174" i="1"/>
  <c r="P2174" i="1"/>
  <c r="K2174" i="1"/>
  <c r="H2174" i="1" a="1"/>
  <c r="H2174" i="1" s="1"/>
  <c r="I2174" i="1" s="1" a="1"/>
  <c r="I2174" i="1" s="1"/>
  <c r="G2174" i="1"/>
  <c r="F2174" i="1"/>
  <c r="E2174" i="1"/>
  <c r="T2173" i="1"/>
  <c r="S2173" i="1"/>
  <c r="R2173" i="1"/>
  <c r="P2173" i="1"/>
  <c r="K2173" i="1"/>
  <c r="H2173" i="1" a="1"/>
  <c r="H2173" i="1" s="1"/>
  <c r="I2173" i="1" s="1" a="1"/>
  <c r="I2173" i="1" s="1"/>
  <c r="G2173" i="1"/>
  <c r="E2173" i="1"/>
  <c r="F2173" i="1" s="1"/>
  <c r="T2172" i="1"/>
  <c r="S2172" i="1"/>
  <c r="R2172" i="1"/>
  <c r="P2172" i="1"/>
  <c r="K2172" i="1"/>
  <c r="H2172" i="1" a="1"/>
  <c r="H2172" i="1" s="1"/>
  <c r="I2172" i="1" s="1" a="1"/>
  <c r="I2172" i="1" s="1"/>
  <c r="G2172" i="1"/>
  <c r="F2172" i="1"/>
  <c r="E2172" i="1"/>
  <c r="T2171" i="1"/>
  <c r="S2171" i="1"/>
  <c r="R2171" i="1"/>
  <c r="P2171" i="1"/>
  <c r="K2171" i="1"/>
  <c r="I2171" i="1" a="1"/>
  <c r="I2171" i="1" s="1"/>
  <c r="H2171" i="1" a="1"/>
  <c r="H2171" i="1" s="1"/>
  <c r="G2171" i="1"/>
  <c r="F2171" i="1"/>
  <c r="E2171" i="1"/>
  <c r="T2170" i="1"/>
  <c r="S2170" i="1"/>
  <c r="R2170" i="1"/>
  <c r="P2170" i="1"/>
  <c r="K2170" i="1"/>
  <c r="H2170" i="1" a="1"/>
  <c r="H2170" i="1" s="1"/>
  <c r="I2170" i="1" s="1" a="1"/>
  <c r="I2170" i="1" s="1"/>
  <c r="G2170" i="1"/>
  <c r="F2170" i="1"/>
  <c r="E2170" i="1"/>
  <c r="T2169" i="1"/>
  <c r="S2169" i="1"/>
  <c r="R2169" i="1"/>
  <c r="P2169" i="1"/>
  <c r="K2169" i="1"/>
  <c r="I2169" i="1" a="1"/>
  <c r="I2169" i="1" s="1"/>
  <c r="H2169" i="1" a="1"/>
  <c r="H2169" i="1" s="1"/>
  <c r="G2169" i="1"/>
  <c r="F2169" i="1"/>
  <c r="E2169" i="1"/>
  <c r="T2168" i="1"/>
  <c r="S2168" i="1"/>
  <c r="R2168" i="1"/>
  <c r="P2168" i="1"/>
  <c r="K2168" i="1"/>
  <c r="I2168" i="1" a="1"/>
  <c r="I2168" i="1" s="1"/>
  <c r="H2168" i="1" a="1"/>
  <c r="H2168" i="1" s="1"/>
  <c r="G2168" i="1"/>
  <c r="E2168" i="1"/>
  <c r="F2168" i="1" s="1"/>
  <c r="T2167" i="1"/>
  <c r="S2167" i="1"/>
  <c r="R2167" i="1"/>
  <c r="P2167" i="1"/>
  <c r="K2167" i="1"/>
  <c r="H2167" i="1" a="1"/>
  <c r="H2167" i="1" s="1"/>
  <c r="I2167" i="1" s="1" a="1"/>
  <c r="I2167" i="1" s="1"/>
  <c r="G2167" i="1"/>
  <c r="E2167" i="1"/>
  <c r="F2167" i="1" s="1"/>
  <c r="T2166" i="1"/>
  <c r="S2166" i="1"/>
  <c r="R2166" i="1"/>
  <c r="P2166" i="1"/>
  <c r="K2166" i="1"/>
  <c r="I2166" i="1"/>
  <c r="H2166" i="1" a="1"/>
  <c r="H2166" i="1" s="1"/>
  <c r="I2166" i="1" s="1" a="1"/>
  <c r="G2166" i="1"/>
  <c r="F2166" i="1"/>
  <c r="E2166" i="1"/>
  <c r="T2165" i="1"/>
  <c r="S2165" i="1"/>
  <c r="R2165" i="1"/>
  <c r="P2165" i="1"/>
  <c r="K2165" i="1"/>
  <c r="I2165" i="1" a="1"/>
  <c r="I2165" i="1" s="1"/>
  <c r="H2165" i="1" a="1"/>
  <c r="H2165" i="1" s="1"/>
  <c r="G2165" i="1"/>
  <c r="E2165" i="1"/>
  <c r="F2165" i="1" s="1"/>
  <c r="T2164" i="1"/>
  <c r="S2164" i="1"/>
  <c r="R2164" i="1"/>
  <c r="P2164" i="1"/>
  <c r="K2164" i="1"/>
  <c r="I2164" i="1"/>
  <c r="H2164" i="1" a="1"/>
  <c r="H2164" i="1" s="1"/>
  <c r="I2164" i="1" s="1" a="1"/>
  <c r="G2164" i="1"/>
  <c r="E2164" i="1"/>
  <c r="F2164" i="1" s="1"/>
  <c r="T2163" i="1"/>
  <c r="S2163" i="1"/>
  <c r="R2163" i="1"/>
  <c r="P2163" i="1"/>
  <c r="K2163" i="1"/>
  <c r="I2163" i="1"/>
  <c r="I2163" i="1" a="1"/>
  <c r="H2163" i="1" a="1"/>
  <c r="H2163" i="1" s="1"/>
  <c r="G2163" i="1"/>
  <c r="E2163" i="1"/>
  <c r="F2163" i="1" s="1"/>
  <c r="T2162" i="1"/>
  <c r="S2162" i="1"/>
  <c r="R2162" i="1"/>
  <c r="P2162" i="1"/>
  <c r="K2162" i="1"/>
  <c r="H2162" i="1" a="1"/>
  <c r="H2162" i="1" s="1"/>
  <c r="I2162" i="1" s="1" a="1"/>
  <c r="I2162" i="1" s="1"/>
  <c r="G2162" i="1"/>
  <c r="F2162" i="1"/>
  <c r="E2162" i="1"/>
  <c r="T2161" i="1"/>
  <c r="S2161" i="1"/>
  <c r="R2161" i="1"/>
  <c r="P2161" i="1"/>
  <c r="K2161" i="1"/>
  <c r="I2161" i="1"/>
  <c r="H2161" i="1" a="1"/>
  <c r="H2161" i="1" s="1"/>
  <c r="I2161" i="1" s="1" a="1"/>
  <c r="G2161" i="1"/>
  <c r="E2161" i="1"/>
  <c r="F2161" i="1" s="1"/>
  <c r="T2160" i="1"/>
  <c r="S2160" i="1"/>
  <c r="R2160" i="1"/>
  <c r="P2160" i="1"/>
  <c r="K2160" i="1"/>
  <c r="H2160" i="1" a="1"/>
  <c r="H2160" i="1" s="1"/>
  <c r="I2160" i="1" s="1" a="1"/>
  <c r="I2160" i="1" s="1"/>
  <c r="G2160" i="1"/>
  <c r="F2160" i="1"/>
  <c r="E2160" i="1"/>
  <c r="T2159" i="1"/>
  <c r="S2159" i="1"/>
  <c r="R2159" i="1"/>
  <c r="P2159" i="1"/>
  <c r="K2159" i="1"/>
  <c r="H2159" i="1" a="1"/>
  <c r="H2159" i="1" s="1"/>
  <c r="I2159" i="1" s="1" a="1"/>
  <c r="I2159" i="1" s="1"/>
  <c r="G2159" i="1"/>
  <c r="F2159" i="1"/>
  <c r="E2159" i="1"/>
  <c r="T2158" i="1"/>
  <c r="S2158" i="1"/>
  <c r="R2158" i="1"/>
  <c r="P2158" i="1"/>
  <c r="K2158" i="1"/>
  <c r="H2158" i="1" a="1"/>
  <c r="H2158" i="1" s="1"/>
  <c r="I2158" i="1" s="1" a="1"/>
  <c r="I2158" i="1" s="1"/>
  <c r="G2158" i="1"/>
  <c r="F2158" i="1"/>
  <c r="E2158" i="1"/>
  <c r="T2157" i="1"/>
  <c r="S2157" i="1"/>
  <c r="R2157" i="1"/>
  <c r="P2157" i="1"/>
  <c r="K2157" i="1"/>
  <c r="I2157" i="1"/>
  <c r="I2157" i="1" a="1"/>
  <c r="H2157" i="1" a="1"/>
  <c r="H2157" i="1" s="1"/>
  <c r="G2157" i="1"/>
  <c r="E2157" i="1"/>
  <c r="F2157" i="1" s="1"/>
  <c r="T2156" i="1"/>
  <c r="S2156" i="1"/>
  <c r="R2156" i="1"/>
  <c r="P2156" i="1"/>
  <c r="K2156" i="1"/>
  <c r="H2156" i="1" a="1"/>
  <c r="H2156" i="1" s="1"/>
  <c r="I2156" i="1" s="1" a="1"/>
  <c r="I2156" i="1" s="1"/>
  <c r="G2156" i="1"/>
  <c r="E2156" i="1"/>
  <c r="F2156" i="1" s="1"/>
  <c r="T2155" i="1"/>
  <c r="S2155" i="1"/>
  <c r="R2155" i="1"/>
  <c r="P2155" i="1"/>
  <c r="K2155" i="1"/>
  <c r="H2155" i="1" a="1"/>
  <c r="H2155" i="1" s="1"/>
  <c r="I2155" i="1" s="1" a="1"/>
  <c r="I2155" i="1" s="1"/>
  <c r="G2155" i="1"/>
  <c r="E2155" i="1"/>
  <c r="F2155" i="1" s="1"/>
  <c r="T2154" i="1"/>
  <c r="S2154" i="1"/>
  <c r="R2154" i="1"/>
  <c r="P2154" i="1"/>
  <c r="K2154" i="1"/>
  <c r="I2154" i="1"/>
  <c r="H2154" i="1" a="1"/>
  <c r="H2154" i="1" s="1"/>
  <c r="I2154" i="1" s="1" a="1"/>
  <c r="G2154" i="1"/>
  <c r="F2154" i="1"/>
  <c r="E2154" i="1"/>
  <c r="T2153" i="1"/>
  <c r="S2153" i="1"/>
  <c r="R2153" i="1"/>
  <c r="P2153" i="1"/>
  <c r="K2153" i="1"/>
  <c r="I2153" i="1" a="1"/>
  <c r="I2153" i="1" s="1"/>
  <c r="H2153" i="1" a="1"/>
  <c r="H2153" i="1" s="1"/>
  <c r="G2153" i="1"/>
  <c r="E2153" i="1"/>
  <c r="F2153" i="1" s="1"/>
  <c r="T2152" i="1"/>
  <c r="S2152" i="1"/>
  <c r="R2152" i="1"/>
  <c r="P2152" i="1"/>
  <c r="K2152" i="1"/>
  <c r="I2152" i="1"/>
  <c r="H2152" i="1" a="1"/>
  <c r="H2152" i="1" s="1"/>
  <c r="I2152" i="1" s="1" a="1"/>
  <c r="G2152" i="1"/>
  <c r="E2152" i="1"/>
  <c r="F2152" i="1" s="1"/>
  <c r="T2151" i="1"/>
  <c r="S2151" i="1"/>
  <c r="R2151" i="1"/>
  <c r="P2151" i="1"/>
  <c r="K2151" i="1"/>
  <c r="I2151" i="1" a="1"/>
  <c r="I2151" i="1" s="1"/>
  <c r="H2151" i="1" a="1"/>
  <c r="H2151" i="1" s="1"/>
  <c r="G2151" i="1"/>
  <c r="E2151" i="1"/>
  <c r="F2151" i="1" s="1"/>
  <c r="T2150" i="1"/>
  <c r="S2150" i="1"/>
  <c r="R2150" i="1"/>
  <c r="P2150" i="1"/>
  <c r="K2150" i="1"/>
  <c r="H2150" i="1" a="1"/>
  <c r="H2150" i="1" s="1"/>
  <c r="I2150" i="1" s="1" a="1"/>
  <c r="I2150" i="1" s="1"/>
  <c r="G2150" i="1"/>
  <c r="F2150" i="1"/>
  <c r="E2150" i="1"/>
  <c r="T2149" i="1"/>
  <c r="S2149" i="1"/>
  <c r="R2149" i="1"/>
  <c r="P2149" i="1"/>
  <c r="K2149" i="1"/>
  <c r="I2149" i="1"/>
  <c r="H2149" i="1" a="1"/>
  <c r="H2149" i="1" s="1"/>
  <c r="I2149" i="1" s="1" a="1"/>
  <c r="G2149" i="1"/>
  <c r="E2149" i="1"/>
  <c r="F2149" i="1" s="1"/>
  <c r="T2148" i="1"/>
  <c r="S2148" i="1"/>
  <c r="R2148" i="1"/>
  <c r="P2148" i="1"/>
  <c r="K2148" i="1"/>
  <c r="I2148" i="1"/>
  <c r="H2148" i="1" a="1"/>
  <c r="H2148" i="1" s="1"/>
  <c r="I2148" i="1" s="1" a="1"/>
  <c r="G2148" i="1"/>
  <c r="F2148" i="1"/>
  <c r="E2148" i="1"/>
  <c r="T2147" i="1"/>
  <c r="S2147" i="1"/>
  <c r="R2147" i="1"/>
  <c r="P2147" i="1"/>
  <c r="K2147" i="1"/>
  <c r="H2147" i="1" a="1"/>
  <c r="H2147" i="1" s="1"/>
  <c r="I2147" i="1" s="1" a="1"/>
  <c r="I2147" i="1" s="1"/>
  <c r="G2147" i="1"/>
  <c r="F2147" i="1"/>
  <c r="E2147" i="1"/>
  <c r="T2146" i="1"/>
  <c r="S2146" i="1"/>
  <c r="R2146" i="1"/>
  <c r="P2146" i="1"/>
  <c r="K2146" i="1"/>
  <c r="H2146" i="1" a="1"/>
  <c r="H2146" i="1" s="1"/>
  <c r="I2146" i="1" s="1" a="1"/>
  <c r="I2146" i="1" s="1"/>
  <c r="G2146" i="1"/>
  <c r="F2146" i="1"/>
  <c r="E2146" i="1"/>
  <c r="T2145" i="1"/>
  <c r="S2145" i="1"/>
  <c r="R2145" i="1"/>
  <c r="P2145" i="1"/>
  <c r="K2145" i="1"/>
  <c r="I2145" i="1" a="1"/>
  <c r="I2145" i="1" s="1"/>
  <c r="H2145" i="1" a="1"/>
  <c r="H2145" i="1" s="1"/>
  <c r="G2145" i="1"/>
  <c r="E2145" i="1"/>
  <c r="F2145" i="1" s="1"/>
  <c r="T2144" i="1"/>
  <c r="S2144" i="1"/>
  <c r="R2144" i="1"/>
  <c r="P2144" i="1"/>
  <c r="K2144" i="1"/>
  <c r="H2144" i="1" a="1"/>
  <c r="H2144" i="1" s="1"/>
  <c r="I2144" i="1" s="1" a="1"/>
  <c r="I2144" i="1" s="1"/>
  <c r="G2144" i="1"/>
  <c r="E2144" i="1"/>
  <c r="F2144" i="1" s="1"/>
  <c r="T2143" i="1"/>
  <c r="S2143" i="1"/>
  <c r="R2143" i="1"/>
  <c r="P2143" i="1"/>
  <c r="K2143" i="1"/>
  <c r="H2143" i="1" a="1"/>
  <c r="H2143" i="1" s="1"/>
  <c r="I2143" i="1" s="1" a="1"/>
  <c r="I2143" i="1" s="1"/>
  <c r="G2143" i="1"/>
  <c r="E2143" i="1"/>
  <c r="F2143" i="1" s="1"/>
  <c r="T2142" i="1"/>
  <c r="S2142" i="1"/>
  <c r="R2142" i="1"/>
  <c r="P2142" i="1"/>
  <c r="K2142" i="1"/>
  <c r="I2142" i="1"/>
  <c r="H2142" i="1" a="1"/>
  <c r="H2142" i="1" s="1"/>
  <c r="I2142" i="1" s="1" a="1"/>
  <c r="G2142" i="1"/>
  <c r="F2142" i="1"/>
  <c r="E2142" i="1"/>
  <c r="T2141" i="1"/>
  <c r="S2141" i="1"/>
  <c r="R2141" i="1"/>
  <c r="P2141" i="1"/>
  <c r="K2141" i="1"/>
  <c r="I2141" i="1" a="1"/>
  <c r="I2141" i="1" s="1"/>
  <c r="H2141" i="1" a="1"/>
  <c r="H2141" i="1" s="1"/>
  <c r="G2141" i="1"/>
  <c r="E2141" i="1"/>
  <c r="F2141" i="1" s="1"/>
  <c r="T2140" i="1"/>
  <c r="S2140" i="1"/>
  <c r="R2140" i="1"/>
  <c r="P2140" i="1"/>
  <c r="K2140" i="1"/>
  <c r="I2140" i="1"/>
  <c r="H2140" i="1" a="1"/>
  <c r="H2140" i="1" s="1"/>
  <c r="I2140" i="1" s="1" a="1"/>
  <c r="G2140" i="1"/>
  <c r="E2140" i="1"/>
  <c r="F2140" i="1" s="1"/>
  <c r="T2139" i="1"/>
  <c r="S2139" i="1"/>
  <c r="R2139" i="1"/>
  <c r="P2139" i="1"/>
  <c r="K2139" i="1"/>
  <c r="I2139" i="1"/>
  <c r="I2139" i="1" a="1"/>
  <c r="H2139" i="1" a="1"/>
  <c r="H2139" i="1" s="1"/>
  <c r="G2139" i="1"/>
  <c r="E2139" i="1"/>
  <c r="F2139" i="1" s="1"/>
  <c r="T2138" i="1"/>
  <c r="S2138" i="1"/>
  <c r="R2138" i="1"/>
  <c r="P2138" i="1"/>
  <c r="K2138" i="1"/>
  <c r="H2138" i="1" a="1"/>
  <c r="H2138" i="1" s="1"/>
  <c r="I2138" i="1" s="1" a="1"/>
  <c r="I2138" i="1" s="1"/>
  <c r="G2138" i="1"/>
  <c r="F2138" i="1"/>
  <c r="E2138" i="1"/>
  <c r="T2137" i="1"/>
  <c r="S2137" i="1"/>
  <c r="R2137" i="1"/>
  <c r="P2137" i="1"/>
  <c r="K2137" i="1"/>
  <c r="I2137" i="1"/>
  <c r="H2137" i="1" a="1"/>
  <c r="H2137" i="1" s="1"/>
  <c r="I2137" i="1" s="1" a="1"/>
  <c r="G2137" i="1"/>
  <c r="E2137" i="1"/>
  <c r="F2137" i="1" s="1"/>
  <c r="T2136" i="1"/>
  <c r="S2136" i="1"/>
  <c r="R2136" i="1"/>
  <c r="P2136" i="1"/>
  <c r="K2136" i="1"/>
  <c r="H2136" i="1" a="1"/>
  <c r="H2136" i="1" s="1"/>
  <c r="I2136" i="1" s="1" a="1"/>
  <c r="I2136" i="1" s="1"/>
  <c r="G2136" i="1"/>
  <c r="F2136" i="1"/>
  <c r="E2136" i="1"/>
  <c r="T2135" i="1"/>
  <c r="S2135" i="1"/>
  <c r="R2135" i="1"/>
  <c r="P2135" i="1"/>
  <c r="K2135" i="1"/>
  <c r="I2135" i="1" a="1"/>
  <c r="I2135" i="1" s="1"/>
  <c r="H2135" i="1" a="1"/>
  <c r="H2135" i="1" s="1"/>
  <c r="G2135" i="1"/>
  <c r="F2135" i="1"/>
  <c r="E2135" i="1"/>
  <c r="T2134" i="1"/>
  <c r="S2134" i="1"/>
  <c r="R2134" i="1"/>
  <c r="P2134" i="1"/>
  <c r="K2134" i="1"/>
  <c r="H2134" i="1" a="1"/>
  <c r="H2134" i="1" s="1"/>
  <c r="I2134" i="1" s="1" a="1"/>
  <c r="I2134" i="1" s="1"/>
  <c r="G2134" i="1"/>
  <c r="F2134" i="1"/>
  <c r="E2134" i="1"/>
  <c r="T2133" i="1"/>
  <c r="S2133" i="1"/>
  <c r="R2133" i="1"/>
  <c r="P2133" i="1"/>
  <c r="K2133" i="1"/>
  <c r="I2133" i="1"/>
  <c r="I2133" i="1" a="1"/>
  <c r="H2133" i="1" a="1"/>
  <c r="H2133" i="1" s="1"/>
  <c r="G2133" i="1"/>
  <c r="E2133" i="1"/>
  <c r="F2133" i="1" s="1"/>
  <c r="T2132" i="1"/>
  <c r="S2132" i="1"/>
  <c r="R2132" i="1"/>
  <c r="P2132" i="1"/>
  <c r="K2132" i="1"/>
  <c r="H2132" i="1" a="1"/>
  <c r="H2132" i="1" s="1"/>
  <c r="I2132" i="1" s="1" a="1"/>
  <c r="I2132" i="1" s="1"/>
  <c r="G2132" i="1"/>
  <c r="E2132" i="1"/>
  <c r="F2132" i="1" s="1"/>
  <c r="T2131" i="1"/>
  <c r="S2131" i="1"/>
  <c r="R2131" i="1"/>
  <c r="P2131" i="1"/>
  <c r="K2131" i="1"/>
  <c r="H2131" i="1" a="1"/>
  <c r="H2131" i="1" s="1"/>
  <c r="I2131" i="1" s="1" a="1"/>
  <c r="I2131" i="1" s="1"/>
  <c r="G2131" i="1"/>
  <c r="E2131" i="1"/>
  <c r="F2131" i="1" s="1"/>
  <c r="T2130" i="1"/>
  <c r="S2130" i="1"/>
  <c r="R2130" i="1"/>
  <c r="P2130" i="1"/>
  <c r="K2130" i="1"/>
  <c r="I2130" i="1"/>
  <c r="H2130" i="1" a="1"/>
  <c r="H2130" i="1" s="1"/>
  <c r="I2130" i="1" s="1" a="1"/>
  <c r="G2130" i="1"/>
  <c r="F2130" i="1"/>
  <c r="E2130" i="1"/>
  <c r="T2129" i="1"/>
  <c r="S2129" i="1"/>
  <c r="R2129" i="1"/>
  <c r="P2129" i="1"/>
  <c r="K2129" i="1"/>
  <c r="I2129" i="1" a="1"/>
  <c r="I2129" i="1" s="1"/>
  <c r="H2129" i="1" a="1"/>
  <c r="H2129" i="1" s="1"/>
  <c r="G2129" i="1"/>
  <c r="E2129" i="1"/>
  <c r="F2129" i="1" s="1"/>
  <c r="T2128" i="1"/>
  <c r="S2128" i="1"/>
  <c r="R2128" i="1"/>
  <c r="P2128" i="1"/>
  <c r="K2128" i="1"/>
  <c r="I2128" i="1"/>
  <c r="H2128" i="1" a="1"/>
  <c r="H2128" i="1" s="1"/>
  <c r="I2128" i="1" s="1" a="1"/>
  <c r="G2128" i="1"/>
  <c r="E2128" i="1"/>
  <c r="F2128" i="1" s="1"/>
  <c r="T2127" i="1"/>
  <c r="S2127" i="1"/>
  <c r="R2127" i="1"/>
  <c r="P2127" i="1"/>
  <c r="K2127" i="1"/>
  <c r="I2127" i="1"/>
  <c r="I2127" i="1" a="1"/>
  <c r="H2127" i="1" a="1"/>
  <c r="H2127" i="1" s="1"/>
  <c r="G2127" i="1"/>
  <c r="E2127" i="1"/>
  <c r="F2127" i="1" s="1"/>
  <c r="T2126" i="1"/>
  <c r="S2126" i="1"/>
  <c r="R2126" i="1"/>
  <c r="P2126" i="1"/>
  <c r="K2126" i="1"/>
  <c r="H2126" i="1" a="1"/>
  <c r="H2126" i="1" s="1"/>
  <c r="I2126" i="1" s="1" a="1"/>
  <c r="I2126" i="1" s="1"/>
  <c r="G2126" i="1"/>
  <c r="F2126" i="1"/>
  <c r="E2126" i="1"/>
  <c r="T2125" i="1"/>
  <c r="S2125" i="1"/>
  <c r="R2125" i="1"/>
  <c r="P2125" i="1"/>
  <c r="K2125" i="1"/>
  <c r="I2125" i="1"/>
  <c r="H2125" i="1" a="1"/>
  <c r="H2125" i="1" s="1"/>
  <c r="I2125" i="1" s="1" a="1"/>
  <c r="G2125" i="1"/>
  <c r="E2125" i="1"/>
  <c r="F2125" i="1" s="1"/>
  <c r="T2124" i="1"/>
  <c r="S2124" i="1"/>
  <c r="R2124" i="1"/>
  <c r="P2124" i="1"/>
  <c r="K2124" i="1"/>
  <c r="I2124" i="1"/>
  <c r="H2124" i="1" a="1"/>
  <c r="H2124" i="1" s="1"/>
  <c r="I2124" i="1" s="1" a="1"/>
  <c r="G2124" i="1"/>
  <c r="F2124" i="1"/>
  <c r="E2124" i="1"/>
  <c r="T2123" i="1"/>
  <c r="S2123" i="1"/>
  <c r="R2123" i="1"/>
  <c r="P2123" i="1"/>
  <c r="K2123" i="1"/>
  <c r="I2123" i="1" a="1"/>
  <c r="I2123" i="1" s="1"/>
  <c r="H2123" i="1" a="1"/>
  <c r="H2123" i="1" s="1"/>
  <c r="G2123" i="1"/>
  <c r="F2123" i="1"/>
  <c r="E2123" i="1"/>
  <c r="T2122" i="1"/>
  <c r="S2122" i="1"/>
  <c r="R2122" i="1"/>
  <c r="P2122" i="1"/>
  <c r="K2122" i="1"/>
  <c r="H2122" i="1" a="1"/>
  <c r="H2122" i="1" s="1"/>
  <c r="I2122" i="1" s="1" a="1"/>
  <c r="I2122" i="1" s="1"/>
  <c r="G2122" i="1"/>
  <c r="F2122" i="1"/>
  <c r="E2122" i="1"/>
  <c r="T2121" i="1"/>
  <c r="S2121" i="1"/>
  <c r="R2121" i="1"/>
  <c r="P2121" i="1"/>
  <c r="K2121" i="1"/>
  <c r="I2121" i="1"/>
  <c r="I2121" i="1" a="1"/>
  <c r="H2121" i="1" a="1"/>
  <c r="H2121" i="1" s="1"/>
  <c r="G2121" i="1"/>
  <c r="E2121" i="1"/>
  <c r="F2121" i="1" s="1"/>
  <c r="T2120" i="1"/>
  <c r="S2120" i="1"/>
  <c r="R2120" i="1"/>
  <c r="P2120" i="1"/>
  <c r="K2120" i="1"/>
  <c r="H2120" i="1" a="1"/>
  <c r="H2120" i="1" s="1"/>
  <c r="I2120" i="1" s="1" a="1"/>
  <c r="I2120" i="1" s="1"/>
  <c r="G2120" i="1"/>
  <c r="E2120" i="1"/>
  <c r="F2120" i="1" s="1"/>
  <c r="T2119" i="1"/>
  <c r="S2119" i="1"/>
  <c r="R2119" i="1"/>
  <c r="P2119" i="1"/>
  <c r="K2119" i="1"/>
  <c r="H2119" i="1" a="1"/>
  <c r="H2119" i="1" s="1"/>
  <c r="I2119" i="1" s="1" a="1"/>
  <c r="I2119" i="1" s="1"/>
  <c r="G2119" i="1"/>
  <c r="E2119" i="1"/>
  <c r="F2119" i="1" s="1"/>
  <c r="T2118" i="1"/>
  <c r="S2118" i="1"/>
  <c r="R2118" i="1"/>
  <c r="P2118" i="1"/>
  <c r="K2118" i="1"/>
  <c r="I2118" i="1"/>
  <c r="H2118" i="1" a="1"/>
  <c r="H2118" i="1" s="1"/>
  <c r="I2118" i="1" s="1" a="1"/>
  <c r="G2118" i="1"/>
  <c r="F2118" i="1"/>
  <c r="E2118" i="1"/>
  <c r="T2117" i="1"/>
  <c r="S2117" i="1"/>
  <c r="R2117" i="1"/>
  <c r="P2117" i="1"/>
  <c r="K2117" i="1"/>
  <c r="I2117" i="1" a="1"/>
  <c r="I2117" i="1" s="1"/>
  <c r="H2117" i="1" a="1"/>
  <c r="H2117" i="1" s="1"/>
  <c r="G2117" i="1"/>
  <c r="E2117" i="1"/>
  <c r="F2117" i="1" s="1"/>
  <c r="T2116" i="1"/>
  <c r="S2116" i="1"/>
  <c r="R2116" i="1"/>
  <c r="P2116" i="1"/>
  <c r="K2116" i="1"/>
  <c r="I2116" i="1"/>
  <c r="H2116" i="1" a="1"/>
  <c r="H2116" i="1" s="1"/>
  <c r="I2116" i="1" s="1" a="1"/>
  <c r="G2116" i="1"/>
  <c r="E2116" i="1"/>
  <c r="F2116" i="1" s="1"/>
  <c r="T2115" i="1"/>
  <c r="S2115" i="1"/>
  <c r="R2115" i="1"/>
  <c r="P2115" i="1"/>
  <c r="K2115" i="1"/>
  <c r="I2115" i="1" a="1"/>
  <c r="I2115" i="1" s="1"/>
  <c r="H2115" i="1" a="1"/>
  <c r="H2115" i="1" s="1"/>
  <c r="G2115" i="1"/>
  <c r="E2115" i="1"/>
  <c r="F2115" i="1" s="1"/>
  <c r="T2114" i="1"/>
  <c r="S2114" i="1"/>
  <c r="R2114" i="1"/>
  <c r="P2114" i="1"/>
  <c r="K2114" i="1"/>
  <c r="H2114" i="1" a="1"/>
  <c r="H2114" i="1" s="1"/>
  <c r="I2114" i="1" s="1" a="1"/>
  <c r="I2114" i="1" s="1"/>
  <c r="G2114" i="1"/>
  <c r="F2114" i="1"/>
  <c r="E2114" i="1"/>
  <c r="T2113" i="1"/>
  <c r="S2113" i="1"/>
  <c r="R2113" i="1"/>
  <c r="P2113" i="1"/>
  <c r="K2113" i="1"/>
  <c r="I2113" i="1"/>
  <c r="H2113" i="1" a="1"/>
  <c r="H2113" i="1" s="1"/>
  <c r="I2113" i="1" s="1" a="1"/>
  <c r="G2113" i="1"/>
  <c r="E2113" i="1"/>
  <c r="F2113" i="1" s="1"/>
  <c r="T2112" i="1"/>
  <c r="S2112" i="1"/>
  <c r="R2112" i="1"/>
  <c r="P2112" i="1"/>
  <c r="K2112" i="1"/>
  <c r="I2112" i="1"/>
  <c r="H2112" i="1" a="1"/>
  <c r="H2112" i="1" s="1"/>
  <c r="I2112" i="1" s="1" a="1"/>
  <c r="G2112" i="1"/>
  <c r="F2112" i="1"/>
  <c r="E2112" i="1"/>
  <c r="T2111" i="1"/>
  <c r="S2111" i="1"/>
  <c r="R2111" i="1"/>
  <c r="P2111" i="1"/>
  <c r="K2111" i="1"/>
  <c r="I2111" i="1" a="1"/>
  <c r="I2111" i="1" s="1"/>
  <c r="H2111" i="1" a="1"/>
  <c r="H2111" i="1" s="1"/>
  <c r="G2111" i="1"/>
  <c r="F2111" i="1"/>
  <c r="E2111" i="1"/>
  <c r="T2110" i="1"/>
  <c r="S2110" i="1"/>
  <c r="R2110" i="1"/>
  <c r="P2110" i="1"/>
  <c r="K2110" i="1"/>
  <c r="H2110" i="1" a="1"/>
  <c r="H2110" i="1" s="1"/>
  <c r="I2110" i="1" s="1" a="1"/>
  <c r="I2110" i="1" s="1"/>
  <c r="G2110" i="1"/>
  <c r="F2110" i="1"/>
  <c r="E2110" i="1"/>
  <c r="T2109" i="1"/>
  <c r="S2109" i="1"/>
  <c r="R2109" i="1"/>
  <c r="P2109" i="1"/>
  <c r="K2109" i="1"/>
  <c r="I2109" i="1"/>
  <c r="I2109" i="1" a="1"/>
  <c r="H2109" i="1" a="1"/>
  <c r="H2109" i="1" s="1"/>
  <c r="G2109" i="1"/>
  <c r="F2109" i="1"/>
  <c r="E2109" i="1"/>
  <c r="T2108" i="1"/>
  <c r="S2108" i="1"/>
  <c r="R2108" i="1"/>
  <c r="P2108" i="1"/>
  <c r="K2108" i="1"/>
  <c r="H2108" i="1" a="1"/>
  <c r="H2108" i="1" s="1"/>
  <c r="I2108" i="1" s="1" a="1"/>
  <c r="I2108" i="1" s="1"/>
  <c r="G2108" i="1"/>
  <c r="E2108" i="1"/>
  <c r="F2108" i="1" s="1"/>
  <c r="T2107" i="1"/>
  <c r="S2107" i="1"/>
  <c r="R2107" i="1"/>
  <c r="P2107" i="1"/>
  <c r="K2107" i="1"/>
  <c r="H2107" i="1" a="1"/>
  <c r="H2107" i="1" s="1"/>
  <c r="I2107" i="1" s="1" a="1"/>
  <c r="I2107" i="1" s="1"/>
  <c r="G2107" i="1"/>
  <c r="E2107" i="1"/>
  <c r="F2107" i="1" s="1"/>
  <c r="T2106" i="1"/>
  <c r="S2106" i="1"/>
  <c r="R2106" i="1"/>
  <c r="P2106" i="1"/>
  <c r="K2106" i="1"/>
  <c r="I2106" i="1"/>
  <c r="H2106" i="1" a="1"/>
  <c r="H2106" i="1" s="1"/>
  <c r="I2106" i="1" s="1" a="1"/>
  <c r="G2106" i="1"/>
  <c r="F2106" i="1"/>
  <c r="E2106" i="1"/>
  <c r="T2105" i="1"/>
  <c r="S2105" i="1"/>
  <c r="R2105" i="1"/>
  <c r="P2105" i="1"/>
  <c r="K2105" i="1"/>
  <c r="I2105" i="1" a="1"/>
  <c r="I2105" i="1" s="1"/>
  <c r="H2105" i="1" a="1"/>
  <c r="H2105" i="1" s="1"/>
  <c r="G2105" i="1"/>
  <c r="E2105" i="1"/>
  <c r="F2105" i="1" s="1"/>
  <c r="T2104" i="1"/>
  <c r="S2104" i="1"/>
  <c r="R2104" i="1"/>
  <c r="P2104" i="1"/>
  <c r="K2104" i="1"/>
  <c r="I2104" i="1"/>
  <c r="H2104" i="1" a="1"/>
  <c r="H2104" i="1" s="1"/>
  <c r="I2104" i="1" s="1" a="1"/>
  <c r="G2104" i="1"/>
  <c r="E2104" i="1"/>
  <c r="F2104" i="1" s="1"/>
  <c r="T2103" i="1"/>
  <c r="S2103" i="1"/>
  <c r="R2103" i="1"/>
  <c r="P2103" i="1"/>
  <c r="K2103" i="1"/>
  <c r="I2103" i="1" a="1"/>
  <c r="I2103" i="1" s="1"/>
  <c r="H2103" i="1" a="1"/>
  <c r="H2103" i="1" s="1"/>
  <c r="G2103" i="1"/>
  <c r="E2103" i="1"/>
  <c r="F2103" i="1" s="1"/>
  <c r="T2102" i="1"/>
  <c r="S2102" i="1"/>
  <c r="R2102" i="1"/>
  <c r="P2102" i="1"/>
  <c r="K2102" i="1"/>
  <c r="H2102" i="1" a="1"/>
  <c r="H2102" i="1" s="1"/>
  <c r="I2102" i="1" s="1" a="1"/>
  <c r="I2102" i="1" s="1"/>
  <c r="G2102" i="1"/>
  <c r="F2102" i="1"/>
  <c r="E2102" i="1"/>
  <c r="T2101" i="1"/>
  <c r="S2101" i="1"/>
  <c r="R2101" i="1"/>
  <c r="P2101" i="1"/>
  <c r="K2101" i="1"/>
  <c r="H2101" i="1" a="1"/>
  <c r="H2101" i="1" s="1"/>
  <c r="I2101" i="1" s="1" a="1"/>
  <c r="I2101" i="1" s="1"/>
  <c r="G2101" i="1"/>
  <c r="E2101" i="1"/>
  <c r="F2101" i="1" s="1"/>
  <c r="T2100" i="1"/>
  <c r="S2100" i="1"/>
  <c r="R2100" i="1"/>
  <c r="P2100" i="1"/>
  <c r="K2100" i="1"/>
  <c r="I2100" i="1"/>
  <c r="H2100" i="1" a="1"/>
  <c r="H2100" i="1" s="1"/>
  <c r="I2100" i="1" s="1" a="1"/>
  <c r="G2100" i="1"/>
  <c r="F2100" i="1"/>
  <c r="E2100" i="1"/>
  <c r="T2099" i="1"/>
  <c r="S2099" i="1"/>
  <c r="R2099" i="1"/>
  <c r="P2099" i="1"/>
  <c r="K2099" i="1"/>
  <c r="I2099" i="1" a="1"/>
  <c r="I2099" i="1" s="1"/>
  <c r="H2099" i="1" a="1"/>
  <c r="H2099" i="1" s="1"/>
  <c r="G2099" i="1"/>
  <c r="F2099" i="1"/>
  <c r="E2099" i="1"/>
  <c r="T2098" i="1"/>
  <c r="S2098" i="1"/>
  <c r="R2098" i="1"/>
  <c r="P2098" i="1"/>
  <c r="K2098" i="1"/>
  <c r="H2098" i="1" a="1"/>
  <c r="H2098" i="1" s="1"/>
  <c r="I2098" i="1" s="1" a="1"/>
  <c r="I2098" i="1" s="1"/>
  <c r="G2098" i="1"/>
  <c r="F2098" i="1"/>
  <c r="E2098" i="1"/>
  <c r="T2097" i="1"/>
  <c r="S2097" i="1"/>
  <c r="R2097" i="1"/>
  <c r="P2097" i="1"/>
  <c r="K2097" i="1"/>
  <c r="I2097" i="1"/>
  <c r="I2097" i="1" a="1"/>
  <c r="H2097" i="1" a="1"/>
  <c r="H2097" i="1" s="1"/>
  <c r="G2097" i="1"/>
  <c r="E2097" i="1"/>
  <c r="F2097" i="1" s="1"/>
  <c r="T2096" i="1"/>
  <c r="S2096" i="1"/>
  <c r="R2096" i="1"/>
  <c r="P2096" i="1"/>
  <c r="K2096" i="1"/>
  <c r="I2096" i="1" a="1"/>
  <c r="I2096" i="1" s="1"/>
  <c r="H2096" i="1" a="1"/>
  <c r="H2096" i="1" s="1"/>
  <c r="G2096" i="1"/>
  <c r="E2096" i="1"/>
  <c r="F2096" i="1" s="1"/>
  <c r="T2095" i="1"/>
  <c r="S2095" i="1"/>
  <c r="R2095" i="1"/>
  <c r="P2095" i="1"/>
  <c r="K2095" i="1"/>
  <c r="H2095" i="1" a="1"/>
  <c r="H2095" i="1" s="1"/>
  <c r="I2095" i="1" s="1" a="1"/>
  <c r="I2095" i="1" s="1"/>
  <c r="G2095" i="1"/>
  <c r="E2095" i="1"/>
  <c r="F2095" i="1" s="1"/>
  <c r="T2094" i="1"/>
  <c r="S2094" i="1"/>
  <c r="R2094" i="1"/>
  <c r="P2094" i="1"/>
  <c r="K2094" i="1"/>
  <c r="I2094" i="1"/>
  <c r="H2094" i="1" a="1"/>
  <c r="H2094" i="1" s="1"/>
  <c r="I2094" i="1" s="1" a="1"/>
  <c r="G2094" i="1"/>
  <c r="F2094" i="1"/>
  <c r="E2094" i="1"/>
  <c r="T2093" i="1"/>
  <c r="S2093" i="1"/>
  <c r="R2093" i="1"/>
  <c r="P2093" i="1"/>
  <c r="K2093" i="1"/>
  <c r="I2093" i="1" a="1"/>
  <c r="I2093" i="1" s="1"/>
  <c r="H2093" i="1" a="1"/>
  <c r="H2093" i="1" s="1"/>
  <c r="G2093" i="1"/>
  <c r="E2093" i="1"/>
  <c r="F2093" i="1" s="1"/>
  <c r="T2092" i="1"/>
  <c r="S2092" i="1"/>
  <c r="R2092" i="1"/>
  <c r="P2092" i="1"/>
  <c r="K2092" i="1"/>
  <c r="I2092" i="1"/>
  <c r="H2092" i="1" a="1"/>
  <c r="H2092" i="1" s="1"/>
  <c r="I2092" i="1" s="1" a="1"/>
  <c r="G2092" i="1"/>
  <c r="E2092" i="1"/>
  <c r="F2092" i="1" s="1"/>
  <c r="T2091" i="1"/>
  <c r="S2091" i="1"/>
  <c r="R2091" i="1"/>
  <c r="P2091" i="1"/>
  <c r="K2091" i="1"/>
  <c r="I2091" i="1"/>
  <c r="I2091" i="1" a="1"/>
  <c r="H2091" i="1" a="1"/>
  <c r="H2091" i="1" s="1"/>
  <c r="G2091" i="1"/>
  <c r="E2091" i="1"/>
  <c r="F2091" i="1" s="1"/>
  <c r="T2090" i="1"/>
  <c r="S2090" i="1"/>
  <c r="R2090" i="1"/>
  <c r="P2090" i="1"/>
  <c r="K2090" i="1"/>
  <c r="H2090" i="1" a="1"/>
  <c r="H2090" i="1" s="1"/>
  <c r="I2090" i="1" s="1" a="1"/>
  <c r="I2090" i="1" s="1"/>
  <c r="G2090" i="1"/>
  <c r="F2090" i="1"/>
  <c r="E2090" i="1"/>
  <c r="T2089" i="1"/>
  <c r="S2089" i="1"/>
  <c r="R2089" i="1"/>
  <c r="P2089" i="1"/>
  <c r="K2089" i="1"/>
  <c r="H2089" i="1" a="1"/>
  <c r="H2089" i="1" s="1"/>
  <c r="I2089" i="1" s="1" a="1"/>
  <c r="I2089" i="1" s="1"/>
  <c r="G2089" i="1"/>
  <c r="E2089" i="1"/>
  <c r="F2089" i="1" s="1"/>
  <c r="T2088" i="1"/>
  <c r="S2088" i="1"/>
  <c r="R2088" i="1"/>
  <c r="P2088" i="1"/>
  <c r="K2088" i="1"/>
  <c r="I2088" i="1"/>
  <c r="H2088" i="1" a="1"/>
  <c r="H2088" i="1" s="1"/>
  <c r="I2088" i="1" s="1" a="1"/>
  <c r="G2088" i="1"/>
  <c r="F2088" i="1"/>
  <c r="E2088" i="1"/>
  <c r="T2087" i="1"/>
  <c r="S2087" i="1"/>
  <c r="R2087" i="1"/>
  <c r="P2087" i="1"/>
  <c r="K2087" i="1"/>
  <c r="H2087" i="1" a="1"/>
  <c r="H2087" i="1" s="1"/>
  <c r="I2087" i="1" s="1" a="1"/>
  <c r="I2087" i="1" s="1"/>
  <c r="G2087" i="1"/>
  <c r="F2087" i="1"/>
  <c r="E2087" i="1"/>
  <c r="T2086" i="1"/>
  <c r="S2086" i="1"/>
  <c r="R2086" i="1"/>
  <c r="P2086" i="1"/>
  <c r="K2086" i="1"/>
  <c r="H2086" i="1" a="1"/>
  <c r="H2086" i="1" s="1"/>
  <c r="I2086" i="1" s="1" a="1"/>
  <c r="I2086" i="1" s="1"/>
  <c r="G2086" i="1"/>
  <c r="F2086" i="1"/>
  <c r="E2086" i="1"/>
  <c r="T2085" i="1"/>
  <c r="S2085" i="1"/>
  <c r="R2085" i="1"/>
  <c r="P2085" i="1"/>
  <c r="K2085" i="1"/>
  <c r="I2085" i="1"/>
  <c r="I2085" i="1" a="1"/>
  <c r="H2085" i="1" a="1"/>
  <c r="H2085" i="1" s="1"/>
  <c r="G2085" i="1"/>
  <c r="F2085" i="1"/>
  <c r="E2085" i="1"/>
  <c r="T2084" i="1"/>
  <c r="S2084" i="1"/>
  <c r="R2084" i="1"/>
  <c r="P2084" i="1"/>
  <c r="K2084" i="1"/>
  <c r="H2084" i="1" a="1"/>
  <c r="H2084" i="1" s="1"/>
  <c r="I2084" i="1" s="1" a="1"/>
  <c r="I2084" i="1" s="1"/>
  <c r="G2084" i="1"/>
  <c r="E2084" i="1"/>
  <c r="F2084" i="1" s="1"/>
  <c r="T2083" i="1"/>
  <c r="S2083" i="1"/>
  <c r="R2083" i="1"/>
  <c r="P2083" i="1"/>
  <c r="K2083" i="1"/>
  <c r="H2083" i="1" a="1"/>
  <c r="H2083" i="1" s="1"/>
  <c r="I2083" i="1" s="1" a="1"/>
  <c r="I2083" i="1" s="1"/>
  <c r="G2083" i="1"/>
  <c r="E2083" i="1"/>
  <c r="F2083" i="1" s="1"/>
  <c r="T2082" i="1"/>
  <c r="S2082" i="1"/>
  <c r="R2082" i="1"/>
  <c r="P2082" i="1"/>
  <c r="K2082" i="1"/>
  <c r="I2082" i="1"/>
  <c r="H2082" i="1" a="1"/>
  <c r="H2082" i="1" s="1"/>
  <c r="I2082" i="1" s="1" a="1"/>
  <c r="G2082" i="1"/>
  <c r="F2082" i="1"/>
  <c r="E2082" i="1"/>
  <c r="T2081" i="1"/>
  <c r="S2081" i="1"/>
  <c r="R2081" i="1"/>
  <c r="P2081" i="1"/>
  <c r="K2081" i="1"/>
  <c r="I2081" i="1" a="1"/>
  <c r="I2081" i="1" s="1"/>
  <c r="H2081" i="1" a="1"/>
  <c r="H2081" i="1" s="1"/>
  <c r="G2081" i="1"/>
  <c r="E2081" i="1"/>
  <c r="F2081" i="1" s="1"/>
  <c r="T2080" i="1"/>
  <c r="S2080" i="1"/>
  <c r="R2080" i="1"/>
  <c r="P2080" i="1"/>
  <c r="K2080" i="1"/>
  <c r="I2080" i="1"/>
  <c r="H2080" i="1" a="1"/>
  <c r="H2080" i="1" s="1"/>
  <c r="I2080" i="1" s="1" a="1"/>
  <c r="G2080" i="1"/>
  <c r="E2080" i="1"/>
  <c r="F2080" i="1" s="1"/>
  <c r="T2079" i="1"/>
  <c r="S2079" i="1"/>
  <c r="R2079" i="1"/>
  <c r="P2079" i="1"/>
  <c r="K2079" i="1"/>
  <c r="I2079" i="1" a="1"/>
  <c r="I2079" i="1" s="1"/>
  <c r="H2079" i="1" a="1"/>
  <c r="H2079" i="1" s="1"/>
  <c r="G2079" i="1"/>
  <c r="E2079" i="1"/>
  <c r="F2079" i="1" s="1"/>
  <c r="T2078" i="1"/>
  <c r="S2078" i="1"/>
  <c r="R2078" i="1"/>
  <c r="P2078" i="1"/>
  <c r="K2078" i="1"/>
  <c r="H2078" i="1" a="1"/>
  <c r="H2078" i="1" s="1"/>
  <c r="I2078" i="1" s="1" a="1"/>
  <c r="I2078" i="1" s="1"/>
  <c r="G2078" i="1"/>
  <c r="F2078" i="1"/>
  <c r="E2078" i="1"/>
  <c r="T2077" i="1"/>
  <c r="S2077" i="1"/>
  <c r="R2077" i="1"/>
  <c r="P2077" i="1"/>
  <c r="K2077" i="1"/>
  <c r="I2077" i="1"/>
  <c r="H2077" i="1" a="1"/>
  <c r="H2077" i="1" s="1"/>
  <c r="I2077" i="1" s="1" a="1"/>
  <c r="G2077" i="1"/>
  <c r="F2077" i="1"/>
  <c r="E2077" i="1"/>
  <c r="T2076" i="1"/>
  <c r="S2076" i="1"/>
  <c r="R2076" i="1"/>
  <c r="P2076" i="1"/>
  <c r="K2076" i="1"/>
  <c r="I2076" i="1" a="1"/>
  <c r="I2076" i="1" s="1"/>
  <c r="H2076" i="1" a="1"/>
  <c r="H2076" i="1" s="1"/>
  <c r="G2076" i="1"/>
  <c r="E2076" i="1"/>
  <c r="F2076" i="1" s="1"/>
  <c r="T2075" i="1"/>
  <c r="S2075" i="1"/>
  <c r="R2075" i="1"/>
  <c r="P2075" i="1"/>
  <c r="K2075" i="1"/>
  <c r="I2075" i="1" a="1"/>
  <c r="I2075" i="1" s="1"/>
  <c r="H2075" i="1" a="1"/>
  <c r="H2075" i="1" s="1"/>
  <c r="G2075" i="1"/>
  <c r="E2075" i="1"/>
  <c r="F2075" i="1" s="1"/>
  <c r="T2074" i="1"/>
  <c r="S2074" i="1"/>
  <c r="R2074" i="1"/>
  <c r="P2074" i="1"/>
  <c r="K2074" i="1"/>
  <c r="H2074" i="1" a="1"/>
  <c r="H2074" i="1" s="1"/>
  <c r="I2074" i="1" s="1" a="1"/>
  <c r="I2074" i="1" s="1"/>
  <c r="G2074" i="1"/>
  <c r="E2074" i="1"/>
  <c r="F2074" i="1" s="1"/>
  <c r="T2073" i="1"/>
  <c r="S2073" i="1"/>
  <c r="R2073" i="1"/>
  <c r="P2073" i="1"/>
  <c r="K2073" i="1"/>
  <c r="I2073" i="1"/>
  <c r="I2073" i="1" a="1"/>
  <c r="H2073" i="1" a="1"/>
  <c r="H2073" i="1" s="1"/>
  <c r="G2073" i="1"/>
  <c r="F2073" i="1"/>
  <c r="E2073" i="1"/>
  <c r="T2072" i="1"/>
  <c r="S2072" i="1"/>
  <c r="R2072" i="1"/>
  <c r="P2072" i="1"/>
  <c r="K2072" i="1"/>
  <c r="I2072" i="1" a="1"/>
  <c r="I2072" i="1" s="1"/>
  <c r="H2072" i="1" a="1"/>
  <c r="H2072" i="1" s="1"/>
  <c r="G2072" i="1"/>
  <c r="F2072" i="1"/>
  <c r="E2072" i="1"/>
  <c r="T2071" i="1"/>
  <c r="S2071" i="1"/>
  <c r="R2071" i="1"/>
  <c r="P2071" i="1"/>
  <c r="K2071" i="1"/>
  <c r="H2071" i="1" a="1"/>
  <c r="H2071" i="1" s="1"/>
  <c r="I2071" i="1" s="1" a="1"/>
  <c r="I2071" i="1" s="1"/>
  <c r="G2071" i="1"/>
  <c r="E2071" i="1"/>
  <c r="F2071" i="1" s="1"/>
  <c r="T2070" i="1"/>
  <c r="S2070" i="1"/>
  <c r="R2070" i="1"/>
  <c r="P2070" i="1"/>
  <c r="K2070" i="1"/>
  <c r="H2070" i="1" a="1"/>
  <c r="H2070" i="1" s="1"/>
  <c r="I2070" i="1" s="1" a="1"/>
  <c r="I2070" i="1" s="1"/>
  <c r="G2070" i="1"/>
  <c r="F2070" i="1"/>
  <c r="E2070" i="1"/>
  <c r="T2069" i="1"/>
  <c r="S2069" i="1"/>
  <c r="R2069" i="1"/>
  <c r="P2069" i="1"/>
  <c r="K2069" i="1"/>
  <c r="I2069" i="1"/>
  <c r="I2069" i="1" a="1"/>
  <c r="H2069" i="1" a="1"/>
  <c r="H2069" i="1" s="1"/>
  <c r="G2069" i="1"/>
  <c r="E2069" i="1"/>
  <c r="F2069" i="1" s="1"/>
  <c r="T2068" i="1"/>
  <c r="S2068" i="1"/>
  <c r="R2068" i="1"/>
  <c r="P2068" i="1"/>
  <c r="K2068" i="1"/>
  <c r="I2068" i="1" a="1"/>
  <c r="I2068" i="1" s="1"/>
  <c r="H2068" i="1" a="1"/>
  <c r="H2068" i="1" s="1"/>
  <c r="G2068" i="1"/>
  <c r="E2068" i="1"/>
  <c r="F2068" i="1" s="1"/>
  <c r="T2067" i="1"/>
  <c r="S2067" i="1"/>
  <c r="R2067" i="1"/>
  <c r="P2067" i="1"/>
  <c r="K2067" i="1"/>
  <c r="H2067" i="1" a="1"/>
  <c r="H2067" i="1" s="1"/>
  <c r="I2067" i="1" s="1" a="1"/>
  <c r="I2067" i="1" s="1"/>
  <c r="G2067" i="1"/>
  <c r="E2067" i="1"/>
  <c r="F2067" i="1" s="1"/>
  <c r="T2066" i="1"/>
  <c r="S2066" i="1"/>
  <c r="R2066" i="1"/>
  <c r="P2066" i="1"/>
  <c r="K2066" i="1"/>
  <c r="H2066" i="1" a="1"/>
  <c r="H2066" i="1" s="1"/>
  <c r="I2066" i="1" s="1" a="1"/>
  <c r="I2066" i="1" s="1"/>
  <c r="G2066" i="1"/>
  <c r="F2066" i="1"/>
  <c r="E2066" i="1"/>
  <c r="T2065" i="1"/>
  <c r="S2065" i="1"/>
  <c r="R2065" i="1"/>
  <c r="P2065" i="1"/>
  <c r="K2065" i="1"/>
  <c r="I2065" i="1" a="1"/>
  <c r="I2065" i="1" s="1"/>
  <c r="H2065" i="1" a="1"/>
  <c r="H2065" i="1" s="1"/>
  <c r="G2065" i="1"/>
  <c r="E2065" i="1"/>
  <c r="F2065" i="1" s="1"/>
  <c r="T2064" i="1"/>
  <c r="S2064" i="1"/>
  <c r="R2064" i="1"/>
  <c r="P2064" i="1"/>
  <c r="K2064" i="1"/>
  <c r="I2064" i="1" a="1"/>
  <c r="I2064" i="1" s="1"/>
  <c r="H2064" i="1" a="1"/>
  <c r="H2064" i="1" s="1"/>
  <c r="G2064" i="1"/>
  <c r="F2064" i="1"/>
  <c r="E2064" i="1"/>
  <c r="T2063" i="1"/>
  <c r="S2063" i="1"/>
  <c r="R2063" i="1"/>
  <c r="P2063" i="1"/>
  <c r="K2063" i="1"/>
  <c r="H2063" i="1" a="1"/>
  <c r="H2063" i="1" s="1"/>
  <c r="I2063" i="1" s="1" a="1"/>
  <c r="I2063" i="1" s="1"/>
  <c r="G2063" i="1"/>
  <c r="F2063" i="1"/>
  <c r="E2063" i="1"/>
  <c r="T2062" i="1"/>
  <c r="S2062" i="1"/>
  <c r="R2062" i="1"/>
  <c r="P2062" i="1"/>
  <c r="K2062" i="1"/>
  <c r="H2062" i="1" a="1"/>
  <c r="H2062" i="1" s="1"/>
  <c r="I2062" i="1" s="1" a="1"/>
  <c r="I2062" i="1" s="1"/>
  <c r="G2062" i="1"/>
  <c r="E2062" i="1"/>
  <c r="F2062" i="1" s="1"/>
  <c r="T2061" i="1"/>
  <c r="S2061" i="1"/>
  <c r="R2061" i="1"/>
  <c r="P2061" i="1"/>
  <c r="K2061" i="1"/>
  <c r="I2061" i="1"/>
  <c r="I2061" i="1" a="1"/>
  <c r="H2061" i="1" a="1"/>
  <c r="H2061" i="1" s="1"/>
  <c r="G2061" i="1"/>
  <c r="E2061" i="1"/>
  <c r="F2061" i="1" s="1"/>
  <c r="T2060" i="1"/>
  <c r="S2060" i="1"/>
  <c r="R2060" i="1"/>
  <c r="P2060" i="1"/>
  <c r="K2060" i="1"/>
  <c r="H2060" i="1" a="1"/>
  <c r="H2060" i="1" s="1"/>
  <c r="I2060" i="1" s="1" a="1"/>
  <c r="I2060" i="1" s="1"/>
  <c r="G2060" i="1"/>
  <c r="E2060" i="1"/>
  <c r="F2060" i="1" s="1"/>
  <c r="T2059" i="1"/>
  <c r="S2059" i="1"/>
  <c r="R2059" i="1"/>
  <c r="P2059" i="1"/>
  <c r="K2059" i="1"/>
  <c r="H2059" i="1" a="1"/>
  <c r="H2059" i="1" s="1"/>
  <c r="I2059" i="1" s="1" a="1"/>
  <c r="I2059" i="1" s="1"/>
  <c r="G2059" i="1"/>
  <c r="E2059" i="1"/>
  <c r="F2059" i="1" s="1"/>
  <c r="T2058" i="1"/>
  <c r="S2058" i="1"/>
  <c r="R2058" i="1"/>
  <c r="P2058" i="1"/>
  <c r="K2058" i="1"/>
  <c r="H2058" i="1" a="1"/>
  <c r="H2058" i="1" s="1"/>
  <c r="I2058" i="1" s="1" a="1"/>
  <c r="I2058" i="1" s="1"/>
  <c r="G2058" i="1"/>
  <c r="F2058" i="1"/>
  <c r="E2058" i="1"/>
  <c r="T2057" i="1"/>
  <c r="S2057" i="1"/>
  <c r="R2057" i="1"/>
  <c r="P2057" i="1"/>
  <c r="K2057" i="1"/>
  <c r="I2057" i="1"/>
  <c r="I2057" i="1" a="1"/>
  <c r="H2057" i="1" a="1"/>
  <c r="H2057" i="1" s="1"/>
  <c r="G2057" i="1"/>
  <c r="F2057" i="1"/>
  <c r="E2057" i="1"/>
  <c r="T2056" i="1"/>
  <c r="S2056" i="1"/>
  <c r="R2056" i="1"/>
  <c r="P2056" i="1"/>
  <c r="K2056" i="1"/>
  <c r="I2056" i="1" a="1"/>
  <c r="I2056" i="1" s="1"/>
  <c r="H2056" i="1" a="1"/>
  <c r="H2056" i="1" s="1"/>
  <c r="G2056" i="1"/>
  <c r="E2056" i="1"/>
  <c r="F2056" i="1" s="1"/>
  <c r="T2055" i="1"/>
  <c r="S2055" i="1"/>
  <c r="R2055" i="1"/>
  <c r="P2055" i="1"/>
  <c r="K2055" i="1"/>
  <c r="I2055" i="1" a="1"/>
  <c r="I2055" i="1" s="1"/>
  <c r="H2055" i="1" a="1"/>
  <c r="H2055" i="1" s="1"/>
  <c r="G2055" i="1"/>
  <c r="E2055" i="1"/>
  <c r="F2055" i="1" s="1"/>
  <c r="T2054" i="1"/>
  <c r="S2054" i="1"/>
  <c r="R2054" i="1"/>
  <c r="P2054" i="1"/>
  <c r="K2054" i="1"/>
  <c r="I2054" i="1" a="1"/>
  <c r="I2054" i="1" s="1"/>
  <c r="H2054" i="1" a="1"/>
  <c r="H2054" i="1" s="1"/>
  <c r="G2054" i="1"/>
  <c r="F2054" i="1"/>
  <c r="E2054" i="1"/>
  <c r="T2053" i="1"/>
  <c r="S2053" i="1"/>
  <c r="R2053" i="1"/>
  <c r="P2053" i="1"/>
  <c r="K2053" i="1"/>
  <c r="H2053" i="1" a="1"/>
  <c r="H2053" i="1" s="1"/>
  <c r="I2053" i="1" s="1" a="1"/>
  <c r="I2053" i="1" s="1"/>
  <c r="G2053" i="1"/>
  <c r="F2053" i="1"/>
  <c r="E2053" i="1"/>
  <c r="T2052" i="1"/>
  <c r="S2052" i="1"/>
  <c r="R2052" i="1"/>
  <c r="P2052" i="1"/>
  <c r="K2052" i="1"/>
  <c r="I2052" i="1" a="1"/>
  <c r="I2052" i="1" s="1"/>
  <c r="H2052" i="1" a="1"/>
  <c r="H2052" i="1" s="1"/>
  <c r="G2052" i="1"/>
  <c r="F2052" i="1"/>
  <c r="E2052" i="1"/>
  <c r="T2051" i="1"/>
  <c r="S2051" i="1"/>
  <c r="R2051" i="1"/>
  <c r="P2051" i="1"/>
  <c r="K2051" i="1"/>
  <c r="H2051" i="1" a="1"/>
  <c r="H2051" i="1" s="1"/>
  <c r="I2051" i="1" s="1" a="1"/>
  <c r="I2051" i="1" s="1"/>
  <c r="G2051" i="1"/>
  <c r="E2051" i="1"/>
  <c r="F2051" i="1" s="1"/>
  <c r="T2050" i="1"/>
  <c r="S2050" i="1"/>
  <c r="R2050" i="1"/>
  <c r="P2050" i="1"/>
  <c r="K2050" i="1"/>
  <c r="H2050" i="1" a="1"/>
  <c r="H2050" i="1" s="1"/>
  <c r="I2050" i="1" s="1" a="1"/>
  <c r="I2050" i="1" s="1"/>
  <c r="G2050" i="1"/>
  <c r="F2050" i="1"/>
  <c r="E2050" i="1"/>
  <c r="T2049" i="1"/>
  <c r="S2049" i="1"/>
  <c r="R2049" i="1"/>
  <c r="P2049" i="1"/>
  <c r="K2049" i="1"/>
  <c r="I2049" i="1"/>
  <c r="I2049" i="1" a="1"/>
  <c r="H2049" i="1" a="1"/>
  <c r="H2049" i="1" s="1"/>
  <c r="G2049" i="1"/>
  <c r="E2049" i="1"/>
  <c r="F2049" i="1" s="1"/>
  <c r="T2048" i="1"/>
  <c r="S2048" i="1"/>
  <c r="R2048" i="1"/>
  <c r="P2048" i="1"/>
  <c r="K2048" i="1"/>
  <c r="H2048" i="1" a="1"/>
  <c r="H2048" i="1" s="1"/>
  <c r="I2048" i="1" s="1" a="1"/>
  <c r="I2048" i="1" s="1"/>
  <c r="G2048" i="1"/>
  <c r="E2048" i="1"/>
  <c r="F2048" i="1" s="1"/>
  <c r="T2047" i="1"/>
  <c r="S2047" i="1"/>
  <c r="R2047" i="1"/>
  <c r="P2047" i="1"/>
  <c r="K2047" i="1"/>
  <c r="H2047" i="1" a="1"/>
  <c r="H2047" i="1" s="1"/>
  <c r="I2047" i="1" s="1" a="1"/>
  <c r="I2047" i="1" s="1"/>
  <c r="G2047" i="1"/>
  <c r="E2047" i="1"/>
  <c r="F2047" i="1" s="1"/>
  <c r="T2046" i="1"/>
  <c r="S2046" i="1"/>
  <c r="R2046" i="1"/>
  <c r="P2046" i="1"/>
  <c r="K2046" i="1"/>
  <c r="H2046" i="1" a="1"/>
  <c r="H2046" i="1" s="1"/>
  <c r="I2046" i="1" s="1" a="1"/>
  <c r="I2046" i="1" s="1"/>
  <c r="G2046" i="1"/>
  <c r="F2046" i="1"/>
  <c r="E2046" i="1"/>
  <c r="T2045" i="1"/>
  <c r="S2045" i="1"/>
  <c r="R2045" i="1"/>
  <c r="P2045" i="1"/>
  <c r="K2045" i="1"/>
  <c r="I2045" i="1" a="1"/>
  <c r="I2045" i="1" s="1"/>
  <c r="H2045" i="1" a="1"/>
  <c r="H2045" i="1" s="1"/>
  <c r="G2045" i="1"/>
  <c r="E2045" i="1"/>
  <c r="F2045" i="1" s="1"/>
  <c r="T2044" i="1"/>
  <c r="S2044" i="1"/>
  <c r="R2044" i="1"/>
  <c r="P2044" i="1"/>
  <c r="K2044" i="1"/>
  <c r="I2044" i="1" a="1"/>
  <c r="I2044" i="1" s="1"/>
  <c r="H2044" i="1" a="1"/>
  <c r="H2044" i="1" s="1"/>
  <c r="G2044" i="1"/>
  <c r="E2044" i="1"/>
  <c r="F2044" i="1" s="1"/>
  <c r="T2043" i="1"/>
  <c r="S2043" i="1"/>
  <c r="R2043" i="1"/>
  <c r="P2043" i="1"/>
  <c r="K2043" i="1"/>
  <c r="H2043" i="1" a="1"/>
  <c r="H2043" i="1" s="1"/>
  <c r="I2043" i="1" s="1" a="1"/>
  <c r="I2043" i="1" s="1"/>
  <c r="G2043" i="1"/>
  <c r="E2043" i="1"/>
  <c r="F2043" i="1" s="1"/>
  <c r="T2042" i="1"/>
  <c r="S2042" i="1"/>
  <c r="R2042" i="1"/>
  <c r="P2042" i="1"/>
  <c r="K2042" i="1"/>
  <c r="I2042" i="1"/>
  <c r="H2042" i="1" a="1"/>
  <c r="H2042" i="1" s="1"/>
  <c r="I2042" i="1" s="1" a="1"/>
  <c r="G2042" i="1"/>
  <c r="F2042" i="1"/>
  <c r="E2042" i="1"/>
  <c r="T2041" i="1"/>
  <c r="S2041" i="1"/>
  <c r="R2041" i="1"/>
  <c r="P2041" i="1"/>
  <c r="K2041" i="1"/>
  <c r="I2041" i="1" a="1"/>
  <c r="I2041" i="1" s="1"/>
  <c r="H2041" i="1" a="1"/>
  <c r="H2041" i="1" s="1"/>
  <c r="G2041" i="1"/>
  <c r="E2041" i="1"/>
  <c r="F2041" i="1" s="1"/>
  <c r="T2040" i="1"/>
  <c r="S2040" i="1"/>
  <c r="R2040" i="1"/>
  <c r="P2040" i="1"/>
  <c r="K2040" i="1"/>
  <c r="I2040" i="1" a="1"/>
  <c r="I2040" i="1" s="1"/>
  <c r="H2040" i="1" a="1"/>
  <c r="H2040" i="1" s="1"/>
  <c r="G2040" i="1"/>
  <c r="F2040" i="1"/>
  <c r="E2040" i="1"/>
  <c r="T2039" i="1"/>
  <c r="S2039" i="1"/>
  <c r="R2039" i="1"/>
  <c r="P2039" i="1"/>
  <c r="K2039" i="1"/>
  <c r="H2039" i="1" a="1"/>
  <c r="H2039" i="1" s="1"/>
  <c r="I2039" i="1" s="1" a="1"/>
  <c r="I2039" i="1" s="1"/>
  <c r="G2039" i="1"/>
  <c r="F2039" i="1"/>
  <c r="E2039" i="1"/>
  <c r="T2038" i="1"/>
  <c r="S2038" i="1"/>
  <c r="R2038" i="1"/>
  <c r="P2038" i="1"/>
  <c r="K2038" i="1"/>
  <c r="H2038" i="1" a="1"/>
  <c r="H2038" i="1" s="1"/>
  <c r="I2038" i="1" s="1" a="1"/>
  <c r="I2038" i="1" s="1"/>
  <c r="G2038" i="1"/>
  <c r="F2038" i="1"/>
  <c r="E2038" i="1"/>
  <c r="T2037" i="1"/>
  <c r="S2037" i="1"/>
  <c r="R2037" i="1"/>
  <c r="P2037" i="1"/>
  <c r="K2037" i="1"/>
  <c r="I2037" i="1"/>
  <c r="I2037" i="1" a="1"/>
  <c r="H2037" i="1" a="1"/>
  <c r="H2037" i="1" s="1"/>
  <c r="G2037" i="1"/>
  <c r="E2037" i="1"/>
  <c r="F2037" i="1" s="1"/>
  <c r="T2036" i="1"/>
  <c r="S2036" i="1"/>
  <c r="R2036" i="1"/>
  <c r="P2036" i="1"/>
  <c r="K2036" i="1"/>
  <c r="H2036" i="1" a="1"/>
  <c r="H2036" i="1" s="1"/>
  <c r="I2036" i="1" s="1" a="1"/>
  <c r="I2036" i="1" s="1"/>
  <c r="G2036" i="1"/>
  <c r="F2036" i="1"/>
  <c r="E2036" i="1"/>
  <c r="T2035" i="1"/>
  <c r="S2035" i="1"/>
  <c r="R2035" i="1"/>
  <c r="P2035" i="1"/>
  <c r="K2035" i="1"/>
  <c r="H2035" i="1" a="1"/>
  <c r="H2035" i="1" s="1"/>
  <c r="I2035" i="1" s="1" a="1"/>
  <c r="I2035" i="1" s="1"/>
  <c r="G2035" i="1"/>
  <c r="E2035" i="1"/>
  <c r="F2035" i="1" s="1"/>
  <c r="T2034" i="1"/>
  <c r="S2034" i="1"/>
  <c r="R2034" i="1"/>
  <c r="P2034" i="1"/>
  <c r="K2034" i="1"/>
  <c r="H2034" i="1" a="1"/>
  <c r="H2034" i="1" s="1"/>
  <c r="I2034" i="1" s="1" a="1"/>
  <c r="I2034" i="1" s="1"/>
  <c r="G2034" i="1"/>
  <c r="F2034" i="1"/>
  <c r="E2034" i="1"/>
  <c r="T2033" i="1"/>
  <c r="S2033" i="1"/>
  <c r="R2033" i="1"/>
  <c r="P2033" i="1"/>
  <c r="K2033" i="1"/>
  <c r="I2033" i="1"/>
  <c r="I2033" i="1" a="1"/>
  <c r="H2033" i="1" a="1"/>
  <c r="H2033" i="1" s="1"/>
  <c r="G2033" i="1"/>
  <c r="F2033" i="1"/>
  <c r="E2033" i="1"/>
  <c r="T2032" i="1"/>
  <c r="S2032" i="1"/>
  <c r="R2032" i="1"/>
  <c r="P2032" i="1"/>
  <c r="K2032" i="1"/>
  <c r="I2032" i="1"/>
  <c r="I2032" i="1" a="1"/>
  <c r="H2032" i="1" a="1"/>
  <c r="H2032" i="1" s="1"/>
  <c r="G2032" i="1"/>
  <c r="E2032" i="1"/>
  <c r="F2032" i="1" s="1"/>
  <c r="T2031" i="1"/>
  <c r="S2031" i="1"/>
  <c r="R2031" i="1"/>
  <c r="P2031" i="1"/>
  <c r="K2031" i="1"/>
  <c r="I2031" i="1"/>
  <c r="H2031" i="1" a="1"/>
  <c r="H2031" i="1" s="1"/>
  <c r="I2031" i="1" s="1" a="1"/>
  <c r="G2031" i="1"/>
  <c r="E2031" i="1"/>
  <c r="F2031" i="1" s="1"/>
  <c r="T2030" i="1"/>
  <c r="S2030" i="1"/>
  <c r="R2030" i="1"/>
  <c r="P2030" i="1"/>
  <c r="K2030" i="1"/>
  <c r="H2030" i="1" a="1"/>
  <c r="H2030" i="1" s="1"/>
  <c r="I2030" i="1" s="1" a="1"/>
  <c r="I2030" i="1" s="1"/>
  <c r="G2030" i="1"/>
  <c r="F2030" i="1"/>
  <c r="E2030" i="1"/>
  <c r="T2029" i="1"/>
  <c r="S2029" i="1"/>
  <c r="R2029" i="1"/>
  <c r="P2029" i="1"/>
  <c r="K2029" i="1"/>
  <c r="I2029" i="1"/>
  <c r="H2029" i="1" a="1"/>
  <c r="H2029" i="1" s="1"/>
  <c r="I2029" i="1" s="1" a="1"/>
  <c r="G2029" i="1"/>
  <c r="E2029" i="1"/>
  <c r="F2029" i="1" s="1"/>
  <c r="T2028" i="1"/>
  <c r="S2028" i="1"/>
  <c r="R2028" i="1"/>
  <c r="P2028" i="1"/>
  <c r="K2028" i="1"/>
  <c r="I2028" i="1" a="1"/>
  <c r="I2028" i="1" s="1"/>
  <c r="H2028" i="1" a="1"/>
  <c r="H2028" i="1" s="1"/>
  <c r="G2028" i="1"/>
  <c r="E2028" i="1"/>
  <c r="F2028" i="1" s="1"/>
  <c r="T2027" i="1"/>
  <c r="S2027" i="1"/>
  <c r="R2027" i="1"/>
  <c r="P2027" i="1"/>
  <c r="K2027" i="1"/>
  <c r="I2027" i="1" a="1"/>
  <c r="I2027" i="1" s="1"/>
  <c r="H2027" i="1" a="1"/>
  <c r="H2027" i="1" s="1"/>
  <c r="G2027" i="1"/>
  <c r="E2027" i="1"/>
  <c r="F2027" i="1" s="1"/>
  <c r="T2026" i="1"/>
  <c r="S2026" i="1"/>
  <c r="R2026" i="1"/>
  <c r="P2026" i="1"/>
  <c r="K2026" i="1"/>
  <c r="I2026" i="1"/>
  <c r="H2026" i="1" a="1"/>
  <c r="H2026" i="1" s="1"/>
  <c r="I2026" i="1" s="1" a="1"/>
  <c r="G2026" i="1"/>
  <c r="E2026" i="1"/>
  <c r="F2026" i="1" s="1"/>
  <c r="T2025" i="1"/>
  <c r="S2025" i="1"/>
  <c r="R2025" i="1"/>
  <c r="P2025" i="1"/>
  <c r="K2025" i="1"/>
  <c r="I2025" i="1"/>
  <c r="H2025" i="1" a="1"/>
  <c r="H2025" i="1" s="1"/>
  <c r="I2025" i="1" s="1" a="1"/>
  <c r="G2025" i="1"/>
  <c r="F2025" i="1"/>
  <c r="E2025" i="1"/>
  <c r="T2024" i="1"/>
  <c r="S2024" i="1"/>
  <c r="R2024" i="1"/>
  <c r="P2024" i="1"/>
  <c r="K2024" i="1"/>
  <c r="I2024" i="1" a="1"/>
  <c r="I2024" i="1" s="1"/>
  <c r="H2024" i="1" a="1"/>
  <c r="H2024" i="1" s="1"/>
  <c r="G2024" i="1"/>
  <c r="E2024" i="1"/>
  <c r="F2024" i="1" s="1"/>
  <c r="T2023" i="1"/>
  <c r="S2023" i="1"/>
  <c r="R2023" i="1"/>
  <c r="P2023" i="1"/>
  <c r="K2023" i="1"/>
  <c r="H2023" i="1" a="1"/>
  <c r="H2023" i="1" s="1"/>
  <c r="I2023" i="1" s="1" a="1"/>
  <c r="I2023" i="1" s="1"/>
  <c r="G2023" i="1"/>
  <c r="F2023" i="1"/>
  <c r="E2023" i="1"/>
  <c r="T2022" i="1"/>
  <c r="S2022" i="1"/>
  <c r="R2022" i="1"/>
  <c r="P2022" i="1"/>
  <c r="K2022" i="1"/>
  <c r="I2022" i="1"/>
  <c r="H2022" i="1" a="1"/>
  <c r="H2022" i="1" s="1"/>
  <c r="I2022" i="1" s="1" a="1"/>
  <c r="G2022" i="1"/>
  <c r="E2022" i="1"/>
  <c r="F2022" i="1" s="1"/>
  <c r="T2021" i="1"/>
  <c r="S2021" i="1"/>
  <c r="R2021" i="1"/>
  <c r="P2021" i="1"/>
  <c r="K2021" i="1"/>
  <c r="I2021" i="1"/>
  <c r="I2021" i="1" a="1"/>
  <c r="H2021" i="1" a="1"/>
  <c r="H2021" i="1" s="1"/>
  <c r="G2021" i="1"/>
  <c r="E2021" i="1"/>
  <c r="F2021" i="1" s="1"/>
  <c r="T2020" i="1"/>
  <c r="S2020" i="1"/>
  <c r="R2020" i="1"/>
  <c r="P2020" i="1"/>
  <c r="K2020" i="1"/>
  <c r="I2020" i="1" a="1"/>
  <c r="I2020" i="1" s="1"/>
  <c r="H2020" i="1" a="1"/>
  <c r="H2020" i="1" s="1"/>
  <c r="G2020" i="1"/>
  <c r="E2020" i="1"/>
  <c r="F2020" i="1" s="1"/>
  <c r="T2019" i="1"/>
  <c r="S2019" i="1"/>
  <c r="R2019" i="1"/>
  <c r="P2019" i="1"/>
  <c r="K2019" i="1"/>
  <c r="H2019" i="1" a="1"/>
  <c r="H2019" i="1" s="1"/>
  <c r="I2019" i="1" s="1" a="1"/>
  <c r="I2019" i="1" s="1"/>
  <c r="G2019" i="1"/>
  <c r="E2019" i="1"/>
  <c r="F2019" i="1" s="1"/>
  <c r="T2018" i="1"/>
  <c r="S2018" i="1"/>
  <c r="R2018" i="1"/>
  <c r="P2018" i="1"/>
  <c r="K2018" i="1"/>
  <c r="I2018" i="1"/>
  <c r="I2018" i="1" a="1"/>
  <c r="H2018" i="1" a="1"/>
  <c r="H2018" i="1" s="1"/>
  <c r="G2018" i="1"/>
  <c r="F2018" i="1"/>
  <c r="E2018" i="1"/>
  <c r="T2017" i="1"/>
  <c r="S2017" i="1"/>
  <c r="R2017" i="1"/>
  <c r="P2017" i="1"/>
  <c r="K2017" i="1"/>
  <c r="H2017" i="1" a="1"/>
  <c r="H2017" i="1" s="1"/>
  <c r="I2017" i="1" s="1" a="1"/>
  <c r="I2017" i="1" s="1"/>
  <c r="G2017" i="1"/>
  <c r="E2017" i="1"/>
  <c r="F2017" i="1" s="1"/>
  <c r="T2016" i="1"/>
  <c r="S2016" i="1"/>
  <c r="R2016" i="1"/>
  <c r="P2016" i="1"/>
  <c r="K2016" i="1"/>
  <c r="H2016" i="1" a="1"/>
  <c r="H2016" i="1" s="1"/>
  <c r="I2016" i="1" s="1" a="1"/>
  <c r="I2016" i="1" s="1"/>
  <c r="G2016" i="1"/>
  <c r="E2016" i="1"/>
  <c r="F2016" i="1" s="1"/>
  <c r="T2015" i="1"/>
  <c r="S2015" i="1"/>
  <c r="R2015" i="1"/>
  <c r="P2015" i="1"/>
  <c r="K2015" i="1"/>
  <c r="H2015" i="1" a="1"/>
  <c r="H2015" i="1" s="1"/>
  <c r="I2015" i="1" s="1" a="1"/>
  <c r="I2015" i="1" s="1"/>
  <c r="G2015" i="1"/>
  <c r="F2015" i="1"/>
  <c r="E2015" i="1"/>
  <c r="T2014" i="1"/>
  <c r="S2014" i="1"/>
  <c r="R2014" i="1"/>
  <c r="P2014" i="1"/>
  <c r="K2014" i="1"/>
  <c r="H2014" i="1" a="1"/>
  <c r="H2014" i="1" s="1"/>
  <c r="I2014" i="1" s="1" a="1"/>
  <c r="I2014" i="1" s="1"/>
  <c r="G2014" i="1"/>
  <c r="E2014" i="1"/>
  <c r="F2014" i="1" s="1"/>
  <c r="T2013" i="1"/>
  <c r="S2013" i="1"/>
  <c r="R2013" i="1"/>
  <c r="P2013" i="1"/>
  <c r="K2013" i="1"/>
  <c r="H2013" i="1" a="1"/>
  <c r="H2013" i="1" s="1"/>
  <c r="I2013" i="1" s="1" a="1"/>
  <c r="I2013" i="1" s="1"/>
  <c r="G2013" i="1"/>
  <c r="E2013" i="1"/>
  <c r="F2013" i="1" s="1"/>
  <c r="T2012" i="1"/>
  <c r="S2012" i="1"/>
  <c r="R2012" i="1"/>
  <c r="P2012" i="1"/>
  <c r="K2012" i="1"/>
  <c r="H2012" i="1" a="1"/>
  <c r="H2012" i="1" s="1"/>
  <c r="I2012" i="1" s="1" a="1"/>
  <c r="I2012" i="1" s="1"/>
  <c r="G2012" i="1"/>
  <c r="E2012" i="1"/>
  <c r="F2012" i="1" s="1"/>
  <c r="T2011" i="1"/>
  <c r="S2011" i="1"/>
  <c r="R2011" i="1"/>
  <c r="P2011" i="1"/>
  <c r="K2011" i="1"/>
  <c r="H2011" i="1" a="1"/>
  <c r="H2011" i="1" s="1"/>
  <c r="I2011" i="1" s="1" a="1"/>
  <c r="I2011" i="1" s="1"/>
  <c r="G2011" i="1"/>
  <c r="E2011" i="1"/>
  <c r="F2011" i="1" s="1"/>
  <c r="T2010" i="1"/>
  <c r="S2010" i="1"/>
  <c r="R2010" i="1"/>
  <c r="P2010" i="1"/>
  <c r="K2010" i="1"/>
  <c r="I2010" i="1"/>
  <c r="H2010" i="1" a="1"/>
  <c r="H2010" i="1" s="1"/>
  <c r="I2010" i="1" s="1" a="1"/>
  <c r="G2010" i="1"/>
  <c r="E2010" i="1"/>
  <c r="F2010" i="1" s="1"/>
  <c r="T2009" i="1"/>
  <c r="S2009" i="1"/>
  <c r="R2009" i="1"/>
  <c r="P2009" i="1"/>
  <c r="K2009" i="1"/>
  <c r="I2009" i="1" a="1"/>
  <c r="I2009" i="1" s="1"/>
  <c r="H2009" i="1" a="1"/>
  <c r="H2009" i="1" s="1"/>
  <c r="G2009" i="1"/>
  <c r="F2009" i="1"/>
  <c r="E2009" i="1"/>
  <c r="T2008" i="1"/>
  <c r="S2008" i="1"/>
  <c r="R2008" i="1"/>
  <c r="P2008" i="1"/>
  <c r="K2008" i="1"/>
  <c r="H2008" i="1" a="1"/>
  <c r="H2008" i="1" s="1"/>
  <c r="I2008" i="1" s="1" a="1"/>
  <c r="I2008" i="1" s="1"/>
  <c r="G2008" i="1"/>
  <c r="E2008" i="1"/>
  <c r="F2008" i="1" s="1"/>
  <c r="T2007" i="1"/>
  <c r="S2007" i="1"/>
  <c r="R2007" i="1"/>
  <c r="P2007" i="1"/>
  <c r="K2007" i="1"/>
  <c r="H2007" i="1" a="1"/>
  <c r="H2007" i="1" s="1"/>
  <c r="I2007" i="1" s="1" a="1"/>
  <c r="I2007" i="1" s="1"/>
  <c r="G2007" i="1"/>
  <c r="E2007" i="1"/>
  <c r="F2007" i="1" s="1"/>
  <c r="T2006" i="1"/>
  <c r="S2006" i="1"/>
  <c r="R2006" i="1"/>
  <c r="P2006" i="1"/>
  <c r="K2006" i="1"/>
  <c r="I2006" i="1" a="1"/>
  <c r="I2006" i="1" s="1"/>
  <c r="H2006" i="1" a="1"/>
  <c r="H2006" i="1" s="1"/>
  <c r="G2006" i="1"/>
  <c r="F2006" i="1"/>
  <c r="E2006" i="1"/>
  <c r="T2005" i="1"/>
  <c r="S2005" i="1"/>
  <c r="R2005" i="1"/>
  <c r="P2005" i="1"/>
  <c r="K2005" i="1"/>
  <c r="H2005" i="1" a="1"/>
  <c r="H2005" i="1" s="1"/>
  <c r="I2005" i="1" s="1" a="1"/>
  <c r="I2005" i="1" s="1"/>
  <c r="G2005" i="1"/>
  <c r="E2005" i="1"/>
  <c r="F2005" i="1" s="1"/>
  <c r="T2004" i="1"/>
  <c r="S2004" i="1"/>
  <c r="R2004" i="1"/>
  <c r="P2004" i="1"/>
  <c r="K2004" i="1"/>
  <c r="I2004" i="1" a="1"/>
  <c r="I2004" i="1" s="1"/>
  <c r="H2004" i="1" a="1"/>
  <c r="H2004" i="1" s="1"/>
  <c r="G2004" i="1"/>
  <c r="E2004" i="1"/>
  <c r="F2004" i="1" s="1"/>
  <c r="T2003" i="1"/>
  <c r="S2003" i="1"/>
  <c r="R2003" i="1"/>
  <c r="P2003" i="1"/>
  <c r="K2003" i="1"/>
  <c r="I2003" i="1"/>
  <c r="I2003" i="1" a="1"/>
  <c r="H2003" i="1" a="1"/>
  <c r="H2003" i="1" s="1"/>
  <c r="G2003" i="1"/>
  <c r="F2003" i="1"/>
  <c r="E2003" i="1"/>
  <c r="T2002" i="1"/>
  <c r="S2002" i="1"/>
  <c r="R2002" i="1"/>
  <c r="P2002" i="1"/>
  <c r="K2002" i="1"/>
  <c r="I2002" i="1" a="1"/>
  <c r="I2002" i="1" s="1"/>
  <c r="H2002" i="1" a="1"/>
  <c r="H2002" i="1" s="1"/>
  <c r="G2002" i="1"/>
  <c r="E2002" i="1"/>
  <c r="F2002" i="1" s="1"/>
  <c r="T2001" i="1"/>
  <c r="S2001" i="1"/>
  <c r="R2001" i="1"/>
  <c r="P2001" i="1"/>
  <c r="K2001" i="1"/>
  <c r="H2001" i="1" a="1"/>
  <c r="H2001" i="1" s="1"/>
  <c r="I2001" i="1" s="1" a="1"/>
  <c r="I2001" i="1" s="1"/>
  <c r="G2001" i="1"/>
  <c r="F2001" i="1"/>
  <c r="E2001" i="1"/>
  <c r="T2000" i="1"/>
  <c r="S2000" i="1"/>
  <c r="R2000" i="1"/>
  <c r="P2000" i="1"/>
  <c r="K2000" i="1"/>
  <c r="I2000" i="1" a="1"/>
  <c r="I2000" i="1" s="1"/>
  <c r="H2000" i="1" a="1"/>
  <c r="H2000" i="1" s="1"/>
  <c r="G2000" i="1"/>
  <c r="E2000" i="1"/>
  <c r="F2000" i="1" s="1"/>
  <c r="T1999" i="1"/>
  <c r="S1999" i="1"/>
  <c r="R1999" i="1"/>
  <c r="P1999" i="1"/>
  <c r="K1999" i="1"/>
  <c r="H1999" i="1" a="1"/>
  <c r="H1999" i="1" s="1"/>
  <c r="I1999" i="1" s="1" a="1"/>
  <c r="I1999" i="1" s="1"/>
  <c r="G1999" i="1"/>
  <c r="F1999" i="1"/>
  <c r="E1999" i="1"/>
  <c r="T1998" i="1"/>
  <c r="S1998" i="1"/>
  <c r="R1998" i="1"/>
  <c r="P1998" i="1"/>
  <c r="K1998" i="1"/>
  <c r="I1998" i="1"/>
  <c r="H1998" i="1" a="1"/>
  <c r="H1998" i="1" s="1"/>
  <c r="I1998" i="1" s="1" a="1"/>
  <c r="G1998" i="1"/>
  <c r="E1998" i="1"/>
  <c r="F1998" i="1" s="1"/>
  <c r="T1997" i="1"/>
  <c r="S1997" i="1"/>
  <c r="R1997" i="1"/>
  <c r="P1997" i="1"/>
  <c r="K1997" i="1"/>
  <c r="I1997" i="1"/>
  <c r="I1997" i="1" a="1"/>
  <c r="H1997" i="1" a="1"/>
  <c r="H1997" i="1" s="1"/>
  <c r="G1997" i="1"/>
  <c r="E1997" i="1"/>
  <c r="F1997" i="1" s="1"/>
  <c r="T1996" i="1"/>
  <c r="S1996" i="1"/>
  <c r="R1996" i="1"/>
  <c r="P1996" i="1"/>
  <c r="K1996" i="1"/>
  <c r="I1996" i="1" a="1"/>
  <c r="I1996" i="1" s="1"/>
  <c r="H1996" i="1" a="1"/>
  <c r="H1996" i="1" s="1"/>
  <c r="G1996" i="1"/>
  <c r="E1996" i="1"/>
  <c r="F1996" i="1" s="1"/>
  <c r="T1995" i="1"/>
  <c r="S1995" i="1"/>
  <c r="R1995" i="1"/>
  <c r="P1995" i="1"/>
  <c r="K1995" i="1"/>
  <c r="H1995" i="1" a="1"/>
  <c r="H1995" i="1" s="1"/>
  <c r="I1995" i="1" s="1" a="1"/>
  <c r="I1995" i="1" s="1"/>
  <c r="G1995" i="1"/>
  <c r="E1995" i="1"/>
  <c r="F1995" i="1" s="1"/>
  <c r="T1994" i="1"/>
  <c r="S1994" i="1"/>
  <c r="R1994" i="1"/>
  <c r="P1994" i="1"/>
  <c r="K1994" i="1"/>
  <c r="I1994" i="1" a="1"/>
  <c r="I1994" i="1" s="1"/>
  <c r="H1994" i="1" a="1"/>
  <c r="H1994" i="1" s="1"/>
  <c r="G1994" i="1"/>
  <c r="F1994" i="1"/>
  <c r="E1994" i="1"/>
  <c r="T1993" i="1"/>
  <c r="S1993" i="1"/>
  <c r="R1993" i="1"/>
  <c r="P1993" i="1"/>
  <c r="K1993" i="1"/>
  <c r="H1993" i="1" a="1"/>
  <c r="H1993" i="1" s="1"/>
  <c r="I1993" i="1" s="1" a="1"/>
  <c r="I1993" i="1" s="1"/>
  <c r="G1993" i="1"/>
  <c r="E1993" i="1"/>
  <c r="F1993" i="1" s="1"/>
  <c r="T1992" i="1"/>
  <c r="S1992" i="1"/>
  <c r="R1992" i="1"/>
  <c r="P1992" i="1"/>
  <c r="K1992" i="1"/>
  <c r="I1992" i="1" a="1"/>
  <c r="I1992" i="1" s="1"/>
  <c r="H1992" i="1" a="1"/>
  <c r="H1992" i="1" s="1"/>
  <c r="G1992" i="1"/>
  <c r="E1992" i="1"/>
  <c r="F1992" i="1" s="1"/>
  <c r="T1991" i="1"/>
  <c r="S1991" i="1"/>
  <c r="R1991" i="1"/>
  <c r="P1991" i="1"/>
  <c r="K1991" i="1"/>
  <c r="I1991" i="1" a="1"/>
  <c r="I1991" i="1" s="1"/>
  <c r="H1991" i="1" a="1"/>
  <c r="H1991" i="1" s="1"/>
  <c r="G1991" i="1"/>
  <c r="F1991" i="1"/>
  <c r="E1991" i="1"/>
  <c r="T1990" i="1"/>
  <c r="S1990" i="1"/>
  <c r="R1990" i="1"/>
  <c r="P1990" i="1"/>
  <c r="K1990" i="1"/>
  <c r="H1990" i="1" a="1"/>
  <c r="H1990" i="1" s="1"/>
  <c r="I1990" i="1" s="1" a="1"/>
  <c r="I1990" i="1" s="1"/>
  <c r="G1990" i="1"/>
  <c r="F1990" i="1"/>
  <c r="E1990" i="1"/>
  <c r="T1989" i="1"/>
  <c r="S1989" i="1"/>
  <c r="R1989" i="1"/>
  <c r="P1989" i="1"/>
  <c r="K1989" i="1"/>
  <c r="H1989" i="1" a="1"/>
  <c r="H1989" i="1" s="1"/>
  <c r="I1989" i="1" s="1" a="1"/>
  <c r="I1989" i="1" s="1"/>
  <c r="G1989" i="1"/>
  <c r="F1989" i="1"/>
  <c r="E1989" i="1"/>
  <c r="T1988" i="1"/>
  <c r="S1988" i="1"/>
  <c r="R1988" i="1"/>
  <c r="P1988" i="1"/>
  <c r="K1988" i="1"/>
  <c r="H1988" i="1" a="1"/>
  <c r="H1988" i="1" s="1"/>
  <c r="I1988" i="1" s="1" a="1"/>
  <c r="I1988" i="1" s="1"/>
  <c r="G1988" i="1"/>
  <c r="E1988" i="1"/>
  <c r="F1988" i="1" s="1"/>
  <c r="T1987" i="1"/>
  <c r="S1987" i="1"/>
  <c r="R1987" i="1"/>
  <c r="P1987" i="1"/>
  <c r="K1987" i="1"/>
  <c r="H1987" i="1" a="1"/>
  <c r="H1987" i="1" s="1"/>
  <c r="I1987" i="1" s="1" a="1"/>
  <c r="I1987" i="1" s="1"/>
  <c r="G1987" i="1"/>
  <c r="E1987" i="1"/>
  <c r="F1987" i="1" s="1"/>
  <c r="T1986" i="1"/>
  <c r="S1986" i="1"/>
  <c r="R1986" i="1"/>
  <c r="P1986" i="1"/>
  <c r="K1986" i="1"/>
  <c r="I1986" i="1"/>
  <c r="H1986" i="1" a="1"/>
  <c r="H1986" i="1" s="1"/>
  <c r="I1986" i="1" s="1" a="1"/>
  <c r="G1986" i="1"/>
  <c r="F1986" i="1"/>
  <c r="E1986" i="1"/>
  <c r="T1985" i="1"/>
  <c r="S1985" i="1"/>
  <c r="R1985" i="1"/>
  <c r="P1985" i="1"/>
  <c r="K1985" i="1"/>
  <c r="I1985" i="1" a="1"/>
  <c r="I1985" i="1" s="1"/>
  <c r="H1985" i="1" a="1"/>
  <c r="H1985" i="1" s="1"/>
  <c r="G1985" i="1"/>
  <c r="F1985" i="1"/>
  <c r="E1985" i="1"/>
  <c r="T1984" i="1"/>
  <c r="S1984" i="1"/>
  <c r="R1984" i="1"/>
  <c r="P1984" i="1"/>
  <c r="K1984" i="1"/>
  <c r="H1984" i="1" a="1"/>
  <c r="H1984" i="1" s="1"/>
  <c r="I1984" i="1" s="1" a="1"/>
  <c r="I1984" i="1" s="1"/>
  <c r="G1984" i="1"/>
  <c r="E1984" i="1"/>
  <c r="F1984" i="1" s="1"/>
  <c r="T1983" i="1"/>
  <c r="S1983" i="1"/>
  <c r="R1983" i="1"/>
  <c r="P1983" i="1"/>
  <c r="K1983" i="1"/>
  <c r="H1983" i="1" a="1"/>
  <c r="H1983" i="1" s="1"/>
  <c r="I1983" i="1" s="1" a="1"/>
  <c r="I1983" i="1" s="1"/>
  <c r="G1983" i="1"/>
  <c r="E1983" i="1"/>
  <c r="F1983" i="1" s="1"/>
  <c r="T1982" i="1"/>
  <c r="S1982" i="1"/>
  <c r="R1982" i="1"/>
  <c r="P1982" i="1"/>
  <c r="K1982" i="1"/>
  <c r="I1982" i="1" a="1"/>
  <c r="I1982" i="1" s="1"/>
  <c r="H1982" i="1" a="1"/>
  <c r="H1982" i="1" s="1"/>
  <c r="G1982" i="1"/>
  <c r="F1982" i="1"/>
  <c r="E1982" i="1"/>
  <c r="T1981" i="1"/>
  <c r="S1981" i="1"/>
  <c r="R1981" i="1"/>
  <c r="P1981" i="1"/>
  <c r="K1981" i="1"/>
  <c r="I1981" i="1"/>
  <c r="H1981" i="1" a="1"/>
  <c r="H1981" i="1" s="1"/>
  <c r="I1981" i="1" s="1" a="1"/>
  <c r="G1981" i="1"/>
  <c r="E1981" i="1"/>
  <c r="F1981" i="1" s="1"/>
  <c r="T1980" i="1"/>
  <c r="S1980" i="1"/>
  <c r="R1980" i="1"/>
  <c r="P1980" i="1"/>
  <c r="K1980" i="1"/>
  <c r="I1980" i="1" a="1"/>
  <c r="I1980" i="1" s="1"/>
  <c r="H1980" i="1" a="1"/>
  <c r="H1980" i="1" s="1"/>
  <c r="G1980" i="1"/>
  <c r="E1980" i="1"/>
  <c r="F1980" i="1" s="1"/>
  <c r="T1979" i="1"/>
  <c r="S1979" i="1"/>
  <c r="R1979" i="1"/>
  <c r="P1979" i="1"/>
  <c r="K1979" i="1"/>
  <c r="I1979" i="1" a="1"/>
  <c r="I1979" i="1" s="1"/>
  <c r="H1979" i="1" a="1"/>
  <c r="H1979" i="1" s="1"/>
  <c r="G1979" i="1"/>
  <c r="F1979" i="1"/>
  <c r="E1979" i="1"/>
  <c r="T1978" i="1"/>
  <c r="S1978" i="1"/>
  <c r="R1978" i="1"/>
  <c r="P1978" i="1"/>
  <c r="K1978" i="1"/>
  <c r="H1978" i="1" a="1"/>
  <c r="H1978" i="1" s="1"/>
  <c r="I1978" i="1" s="1" a="1"/>
  <c r="I1978" i="1" s="1"/>
  <c r="G1978" i="1"/>
  <c r="E1978" i="1"/>
  <c r="F1978" i="1" s="1"/>
  <c r="T1977" i="1"/>
  <c r="S1977" i="1"/>
  <c r="R1977" i="1"/>
  <c r="P1977" i="1"/>
  <c r="K1977" i="1"/>
  <c r="I1977" i="1"/>
  <c r="H1977" i="1" a="1"/>
  <c r="H1977" i="1" s="1"/>
  <c r="I1977" i="1" s="1" a="1"/>
  <c r="G1977" i="1"/>
  <c r="F1977" i="1"/>
  <c r="E1977" i="1"/>
  <c r="T1976" i="1"/>
  <c r="S1976" i="1"/>
  <c r="R1976" i="1"/>
  <c r="P1976" i="1"/>
  <c r="K1976" i="1"/>
  <c r="I1976" i="1" a="1"/>
  <c r="I1976" i="1" s="1"/>
  <c r="H1976" i="1" a="1"/>
  <c r="H1976" i="1" s="1"/>
  <c r="G1976" i="1"/>
  <c r="E1976" i="1"/>
  <c r="F1976" i="1" s="1"/>
  <c r="T1975" i="1"/>
  <c r="S1975" i="1"/>
  <c r="R1975" i="1"/>
  <c r="P1975" i="1"/>
  <c r="K1975" i="1"/>
  <c r="H1975" i="1" a="1"/>
  <c r="H1975" i="1" s="1"/>
  <c r="I1975" i="1" s="1" a="1"/>
  <c r="I1975" i="1" s="1"/>
  <c r="G1975" i="1"/>
  <c r="E1975" i="1"/>
  <c r="F1975" i="1" s="1"/>
  <c r="T1974" i="1"/>
  <c r="S1974" i="1"/>
  <c r="R1974" i="1"/>
  <c r="P1974" i="1"/>
  <c r="K1974" i="1"/>
  <c r="I1974" i="1"/>
  <c r="H1974" i="1" a="1"/>
  <c r="H1974" i="1" s="1"/>
  <c r="I1974" i="1" s="1" a="1"/>
  <c r="G1974" i="1"/>
  <c r="E1974" i="1"/>
  <c r="F1974" i="1" s="1"/>
  <c r="T1973" i="1"/>
  <c r="S1973" i="1"/>
  <c r="R1973" i="1"/>
  <c r="P1973" i="1"/>
  <c r="K1973" i="1"/>
  <c r="I1973" i="1"/>
  <c r="I1973" i="1" a="1"/>
  <c r="H1973" i="1" a="1"/>
  <c r="H1973" i="1" s="1"/>
  <c r="G1973" i="1"/>
  <c r="E1973" i="1"/>
  <c r="F1973" i="1" s="1"/>
  <c r="T1972" i="1"/>
  <c r="S1972" i="1"/>
  <c r="R1972" i="1"/>
  <c r="P1972" i="1"/>
  <c r="K1972" i="1"/>
  <c r="I1972" i="1" a="1"/>
  <c r="I1972" i="1" s="1"/>
  <c r="H1972" i="1" a="1"/>
  <c r="H1972" i="1" s="1"/>
  <c r="G1972" i="1"/>
  <c r="E1972" i="1"/>
  <c r="F1972" i="1" s="1"/>
  <c r="T1971" i="1"/>
  <c r="S1971" i="1"/>
  <c r="R1971" i="1"/>
  <c r="P1971" i="1"/>
  <c r="K1971" i="1"/>
  <c r="I1971" i="1" a="1"/>
  <c r="I1971" i="1" s="1"/>
  <c r="H1971" i="1" a="1"/>
  <c r="H1971" i="1" s="1"/>
  <c r="G1971" i="1"/>
  <c r="E1971" i="1"/>
  <c r="F1971" i="1" s="1"/>
  <c r="T1970" i="1"/>
  <c r="S1970" i="1"/>
  <c r="R1970" i="1"/>
  <c r="P1970" i="1"/>
  <c r="K1970" i="1"/>
  <c r="I1970" i="1" a="1"/>
  <c r="I1970" i="1" s="1"/>
  <c r="H1970" i="1" a="1"/>
  <c r="H1970" i="1" s="1"/>
  <c r="G1970" i="1"/>
  <c r="F1970" i="1"/>
  <c r="E1970" i="1"/>
  <c r="T1969" i="1"/>
  <c r="S1969" i="1"/>
  <c r="R1969" i="1"/>
  <c r="P1969" i="1"/>
  <c r="K1969" i="1"/>
  <c r="I1969" i="1"/>
  <c r="H1969" i="1" a="1"/>
  <c r="H1969" i="1" s="1"/>
  <c r="I1969" i="1" s="1" a="1"/>
  <c r="G1969" i="1"/>
  <c r="F1969" i="1"/>
  <c r="E1969" i="1"/>
  <c r="T1968" i="1"/>
  <c r="S1968" i="1"/>
  <c r="R1968" i="1"/>
  <c r="P1968" i="1"/>
  <c r="K1968" i="1"/>
  <c r="H1968" i="1" a="1"/>
  <c r="H1968" i="1" s="1"/>
  <c r="I1968" i="1" s="1" a="1"/>
  <c r="I1968" i="1" s="1"/>
  <c r="G1968" i="1"/>
  <c r="E1968" i="1"/>
  <c r="F1968" i="1" s="1"/>
  <c r="T1967" i="1"/>
  <c r="S1967" i="1"/>
  <c r="R1967" i="1"/>
  <c r="P1967" i="1"/>
  <c r="K1967" i="1"/>
  <c r="H1967" i="1" a="1"/>
  <c r="H1967" i="1" s="1"/>
  <c r="I1967" i="1" s="1" a="1"/>
  <c r="I1967" i="1" s="1"/>
  <c r="G1967" i="1"/>
  <c r="F1967" i="1"/>
  <c r="E1967" i="1"/>
  <c r="T1966" i="1"/>
  <c r="S1966" i="1"/>
  <c r="R1966" i="1"/>
  <c r="P1966" i="1"/>
  <c r="K1966" i="1"/>
  <c r="H1966" i="1" a="1"/>
  <c r="H1966" i="1" s="1"/>
  <c r="I1966" i="1" s="1" a="1"/>
  <c r="I1966" i="1" s="1"/>
  <c r="G1966" i="1"/>
  <c r="E1966" i="1"/>
  <c r="F1966" i="1" s="1"/>
  <c r="T1965" i="1"/>
  <c r="S1965" i="1"/>
  <c r="R1965" i="1"/>
  <c r="P1965" i="1"/>
  <c r="K1965" i="1"/>
  <c r="I1965" i="1"/>
  <c r="H1965" i="1" a="1"/>
  <c r="H1965" i="1" s="1"/>
  <c r="I1965" i="1" s="1" a="1"/>
  <c r="G1965" i="1"/>
  <c r="F1965" i="1"/>
  <c r="E1965" i="1"/>
  <c r="T1964" i="1"/>
  <c r="S1964" i="1"/>
  <c r="R1964" i="1"/>
  <c r="P1964" i="1"/>
  <c r="K1964" i="1"/>
  <c r="H1964" i="1" a="1"/>
  <c r="H1964" i="1" s="1"/>
  <c r="I1964" i="1" s="1" a="1"/>
  <c r="I1964" i="1" s="1"/>
  <c r="G1964" i="1"/>
  <c r="E1964" i="1"/>
  <c r="F1964" i="1" s="1"/>
  <c r="T1963" i="1"/>
  <c r="S1963" i="1"/>
  <c r="R1963" i="1"/>
  <c r="P1963" i="1"/>
  <c r="K1963" i="1"/>
  <c r="H1963" i="1" a="1"/>
  <c r="H1963" i="1" s="1"/>
  <c r="I1963" i="1" s="1" a="1"/>
  <c r="I1963" i="1" s="1"/>
  <c r="G1963" i="1"/>
  <c r="E1963" i="1"/>
  <c r="F1963" i="1" s="1"/>
  <c r="T1962" i="1"/>
  <c r="S1962" i="1"/>
  <c r="R1962" i="1"/>
  <c r="P1962" i="1"/>
  <c r="K1962" i="1"/>
  <c r="I1962" i="1"/>
  <c r="H1962" i="1" a="1"/>
  <c r="H1962" i="1" s="1"/>
  <c r="I1962" i="1" s="1" a="1"/>
  <c r="G1962" i="1"/>
  <c r="E1962" i="1"/>
  <c r="F1962" i="1" s="1"/>
  <c r="T1961" i="1"/>
  <c r="S1961" i="1"/>
  <c r="R1961" i="1"/>
  <c r="P1961" i="1"/>
  <c r="K1961" i="1"/>
  <c r="I1961" i="1"/>
  <c r="I1961" i="1" a="1"/>
  <c r="H1961" i="1" a="1"/>
  <c r="H1961" i="1" s="1"/>
  <c r="G1961" i="1"/>
  <c r="E1961" i="1"/>
  <c r="F1961" i="1" s="1"/>
  <c r="T1960" i="1"/>
  <c r="S1960" i="1"/>
  <c r="R1960" i="1"/>
  <c r="P1960" i="1"/>
  <c r="K1960" i="1"/>
  <c r="I1960" i="1" a="1"/>
  <c r="I1960" i="1" s="1"/>
  <c r="H1960" i="1" a="1"/>
  <c r="H1960" i="1" s="1"/>
  <c r="G1960" i="1"/>
  <c r="E1960" i="1"/>
  <c r="F1960" i="1" s="1"/>
  <c r="T1959" i="1"/>
  <c r="S1959" i="1"/>
  <c r="R1959" i="1"/>
  <c r="P1959" i="1"/>
  <c r="K1959" i="1"/>
  <c r="H1959" i="1" a="1"/>
  <c r="H1959" i="1" s="1"/>
  <c r="I1959" i="1" s="1" a="1"/>
  <c r="I1959" i="1" s="1"/>
  <c r="G1959" i="1"/>
  <c r="E1959" i="1"/>
  <c r="F1959" i="1" s="1"/>
  <c r="T1958" i="1"/>
  <c r="S1958" i="1"/>
  <c r="R1958" i="1"/>
  <c r="P1958" i="1"/>
  <c r="K1958" i="1"/>
  <c r="I1958" i="1"/>
  <c r="H1958" i="1" a="1"/>
  <c r="H1958" i="1" s="1"/>
  <c r="I1958" i="1" s="1" a="1"/>
  <c r="G1958" i="1"/>
  <c r="F1958" i="1"/>
  <c r="E1958" i="1"/>
  <c r="T1957" i="1"/>
  <c r="S1957" i="1"/>
  <c r="R1957" i="1"/>
  <c r="P1957" i="1"/>
  <c r="K1957" i="1"/>
  <c r="I1957" i="1" a="1"/>
  <c r="I1957" i="1" s="1"/>
  <c r="H1957" i="1" a="1"/>
  <c r="H1957" i="1" s="1"/>
  <c r="G1957" i="1"/>
  <c r="E1957" i="1"/>
  <c r="F1957" i="1" s="1"/>
  <c r="T1956" i="1"/>
  <c r="S1956" i="1"/>
  <c r="R1956" i="1"/>
  <c r="P1956" i="1"/>
  <c r="K1956" i="1"/>
  <c r="H1956" i="1" a="1"/>
  <c r="H1956" i="1" s="1"/>
  <c r="I1956" i="1" s="1" a="1"/>
  <c r="I1956" i="1" s="1"/>
  <c r="G1956" i="1"/>
  <c r="E1956" i="1"/>
  <c r="F1956" i="1" s="1"/>
  <c r="T1955" i="1"/>
  <c r="S1955" i="1"/>
  <c r="R1955" i="1"/>
  <c r="P1955" i="1"/>
  <c r="K1955" i="1"/>
  <c r="I1955" i="1" a="1"/>
  <c r="I1955" i="1" s="1"/>
  <c r="H1955" i="1" a="1"/>
  <c r="H1955" i="1" s="1"/>
  <c r="G1955" i="1"/>
  <c r="E1955" i="1"/>
  <c r="F1955" i="1" s="1"/>
  <c r="T1954" i="1"/>
  <c r="S1954" i="1"/>
  <c r="R1954" i="1"/>
  <c r="P1954" i="1"/>
  <c r="K1954" i="1"/>
  <c r="I1954" i="1" a="1"/>
  <c r="I1954" i="1" s="1"/>
  <c r="H1954" i="1" a="1"/>
  <c r="H1954" i="1" s="1"/>
  <c r="G1954" i="1"/>
  <c r="F1954" i="1"/>
  <c r="E1954" i="1"/>
  <c r="T1953" i="1"/>
  <c r="S1953" i="1"/>
  <c r="R1953" i="1"/>
  <c r="P1953" i="1"/>
  <c r="K1953" i="1"/>
  <c r="I1953" i="1" a="1"/>
  <c r="I1953" i="1" s="1"/>
  <c r="H1953" i="1" a="1"/>
  <c r="H1953" i="1" s="1"/>
  <c r="G1953" i="1"/>
  <c r="E1953" i="1"/>
  <c r="F1953" i="1" s="1"/>
  <c r="T1952" i="1"/>
  <c r="S1952" i="1"/>
  <c r="R1952" i="1"/>
  <c r="P1952" i="1"/>
  <c r="K1952" i="1"/>
  <c r="H1952" i="1" a="1"/>
  <c r="H1952" i="1" s="1"/>
  <c r="I1952" i="1" s="1" a="1"/>
  <c r="I1952" i="1" s="1"/>
  <c r="G1952" i="1"/>
  <c r="F1952" i="1"/>
  <c r="E1952" i="1"/>
  <c r="T1951" i="1"/>
  <c r="S1951" i="1"/>
  <c r="R1951" i="1"/>
  <c r="P1951" i="1"/>
  <c r="K1951" i="1"/>
  <c r="I1951" i="1" a="1"/>
  <c r="I1951" i="1" s="1"/>
  <c r="H1951" i="1" a="1"/>
  <c r="H1951" i="1" s="1"/>
  <c r="G1951" i="1"/>
  <c r="F1951" i="1"/>
  <c r="E1951" i="1"/>
  <c r="T1950" i="1"/>
  <c r="S1950" i="1"/>
  <c r="R1950" i="1"/>
  <c r="P1950" i="1"/>
  <c r="K1950" i="1"/>
  <c r="I1950" i="1"/>
  <c r="H1950" i="1" a="1"/>
  <c r="H1950" i="1" s="1"/>
  <c r="I1950" i="1" s="1" a="1"/>
  <c r="G1950" i="1"/>
  <c r="F1950" i="1"/>
  <c r="E1950" i="1"/>
  <c r="T1949" i="1"/>
  <c r="S1949" i="1"/>
  <c r="R1949" i="1"/>
  <c r="P1949" i="1"/>
  <c r="K1949" i="1"/>
  <c r="H1949" i="1" a="1"/>
  <c r="H1949" i="1" s="1"/>
  <c r="I1949" i="1" s="1" a="1"/>
  <c r="I1949" i="1" s="1"/>
  <c r="G1949" i="1"/>
  <c r="F1949" i="1"/>
  <c r="E1949" i="1"/>
  <c r="T1948" i="1"/>
  <c r="S1948" i="1"/>
  <c r="R1948" i="1"/>
  <c r="P1948" i="1"/>
  <c r="K1948" i="1"/>
  <c r="H1948" i="1" a="1"/>
  <c r="H1948" i="1" s="1"/>
  <c r="I1948" i="1" s="1" a="1"/>
  <c r="I1948" i="1" s="1"/>
  <c r="G1948" i="1"/>
  <c r="F1948" i="1"/>
  <c r="E1948" i="1"/>
  <c r="T1947" i="1"/>
  <c r="S1947" i="1"/>
  <c r="R1947" i="1"/>
  <c r="P1947" i="1"/>
  <c r="K1947" i="1"/>
  <c r="I1947" i="1" a="1"/>
  <c r="I1947" i="1" s="1"/>
  <c r="H1947" i="1" a="1"/>
  <c r="H1947" i="1" s="1"/>
  <c r="G1947" i="1"/>
  <c r="F1947" i="1"/>
  <c r="E1947" i="1"/>
  <c r="T1946" i="1"/>
  <c r="S1946" i="1"/>
  <c r="R1946" i="1"/>
  <c r="P1946" i="1"/>
  <c r="K1946" i="1"/>
  <c r="H1946" i="1" a="1"/>
  <c r="H1946" i="1" s="1"/>
  <c r="I1946" i="1" s="1" a="1"/>
  <c r="I1946" i="1" s="1"/>
  <c r="G1946" i="1"/>
  <c r="E1946" i="1"/>
  <c r="F1946" i="1" s="1"/>
  <c r="T1945" i="1"/>
  <c r="S1945" i="1"/>
  <c r="R1945" i="1"/>
  <c r="P1945" i="1"/>
  <c r="K1945" i="1"/>
  <c r="I1945" i="1"/>
  <c r="I1945" i="1" a="1"/>
  <c r="H1945" i="1" a="1"/>
  <c r="H1945" i="1" s="1"/>
  <c r="G1945" i="1"/>
  <c r="E1945" i="1"/>
  <c r="F1945" i="1" s="1"/>
  <c r="T1944" i="1"/>
  <c r="S1944" i="1"/>
  <c r="R1944" i="1"/>
  <c r="P1944" i="1"/>
  <c r="K1944" i="1"/>
  <c r="I1944" i="1" a="1"/>
  <c r="I1944" i="1" s="1"/>
  <c r="H1944" i="1" a="1"/>
  <c r="H1944" i="1" s="1"/>
  <c r="G1944" i="1"/>
  <c r="F1944" i="1"/>
  <c r="E1944" i="1"/>
  <c r="T1943" i="1"/>
  <c r="S1943" i="1"/>
  <c r="R1943" i="1"/>
  <c r="P1943" i="1"/>
  <c r="K1943" i="1"/>
  <c r="I1943" i="1" a="1"/>
  <c r="I1943" i="1" s="1"/>
  <c r="H1943" i="1" a="1"/>
  <c r="H1943" i="1" s="1"/>
  <c r="G1943" i="1"/>
  <c r="E1943" i="1"/>
  <c r="F1943" i="1" s="1"/>
  <c r="T1942" i="1"/>
  <c r="S1942" i="1"/>
  <c r="R1942" i="1"/>
  <c r="P1942" i="1"/>
  <c r="K1942" i="1"/>
  <c r="H1942" i="1" a="1"/>
  <c r="H1942" i="1" s="1"/>
  <c r="I1942" i="1" s="1" a="1"/>
  <c r="I1942" i="1" s="1"/>
  <c r="G1942" i="1"/>
  <c r="F1942" i="1"/>
  <c r="E1942" i="1"/>
  <c r="T1941" i="1"/>
  <c r="S1941" i="1"/>
  <c r="R1941" i="1"/>
  <c r="P1941" i="1"/>
  <c r="K1941" i="1"/>
  <c r="I1941" i="1" a="1"/>
  <c r="I1941" i="1" s="1"/>
  <c r="H1941" i="1" a="1"/>
  <c r="H1941" i="1" s="1"/>
  <c r="G1941" i="1"/>
  <c r="F1941" i="1"/>
  <c r="E1941" i="1"/>
  <c r="T1940" i="1"/>
  <c r="S1940" i="1"/>
  <c r="R1940" i="1"/>
  <c r="P1940" i="1"/>
  <c r="K1940" i="1"/>
  <c r="H1940" i="1" a="1"/>
  <c r="H1940" i="1" s="1"/>
  <c r="I1940" i="1" s="1" a="1"/>
  <c r="I1940" i="1" s="1"/>
  <c r="G1940" i="1"/>
  <c r="F1940" i="1"/>
  <c r="E1940" i="1"/>
  <c r="T1939" i="1"/>
  <c r="S1939" i="1"/>
  <c r="R1939" i="1"/>
  <c r="P1939" i="1"/>
  <c r="K1939" i="1"/>
  <c r="H1939" i="1" a="1"/>
  <c r="H1939" i="1" s="1"/>
  <c r="I1939" i="1" s="1" a="1"/>
  <c r="I1939" i="1" s="1"/>
  <c r="G1939" i="1"/>
  <c r="E1939" i="1"/>
  <c r="F1939" i="1" s="1"/>
  <c r="T1938" i="1"/>
  <c r="S1938" i="1"/>
  <c r="R1938" i="1"/>
  <c r="P1938" i="1"/>
  <c r="K1938" i="1"/>
  <c r="I1938" i="1" a="1"/>
  <c r="I1938" i="1" s="1"/>
  <c r="H1938" i="1" a="1"/>
  <c r="H1938" i="1" s="1"/>
  <c r="G1938" i="1"/>
  <c r="F1938" i="1"/>
  <c r="E1938" i="1"/>
  <c r="T1937" i="1"/>
  <c r="S1937" i="1"/>
  <c r="R1937" i="1"/>
  <c r="P1937" i="1"/>
  <c r="K1937" i="1"/>
  <c r="H1937" i="1" a="1"/>
  <c r="H1937" i="1" s="1"/>
  <c r="I1937" i="1" s="1" a="1"/>
  <c r="I1937" i="1" s="1"/>
  <c r="G1937" i="1"/>
  <c r="F1937" i="1"/>
  <c r="E1937" i="1"/>
  <c r="T1936" i="1"/>
  <c r="S1936" i="1"/>
  <c r="R1936" i="1"/>
  <c r="P1936" i="1"/>
  <c r="K1936" i="1"/>
  <c r="I1936" i="1"/>
  <c r="H1936" i="1" a="1"/>
  <c r="H1936" i="1" s="1"/>
  <c r="I1936" i="1" s="1" a="1"/>
  <c r="G1936" i="1"/>
  <c r="E1936" i="1"/>
  <c r="F1936" i="1" s="1"/>
  <c r="T1935" i="1"/>
  <c r="S1935" i="1"/>
  <c r="R1935" i="1"/>
  <c r="P1935" i="1"/>
  <c r="K1935" i="1"/>
  <c r="I1935" i="1" a="1"/>
  <c r="I1935" i="1" s="1"/>
  <c r="H1935" i="1" a="1"/>
  <c r="H1935" i="1" s="1"/>
  <c r="G1935" i="1"/>
  <c r="F1935" i="1"/>
  <c r="E1935" i="1"/>
  <c r="T1934" i="1"/>
  <c r="S1934" i="1"/>
  <c r="R1934" i="1"/>
  <c r="P1934" i="1"/>
  <c r="K1934" i="1"/>
  <c r="H1934" i="1" a="1"/>
  <c r="H1934" i="1" s="1"/>
  <c r="I1934" i="1" s="1" a="1"/>
  <c r="I1934" i="1" s="1"/>
  <c r="G1934" i="1"/>
  <c r="E1934" i="1"/>
  <c r="F1934" i="1" s="1"/>
  <c r="T1933" i="1"/>
  <c r="S1933" i="1"/>
  <c r="R1933" i="1"/>
  <c r="P1933" i="1"/>
  <c r="K1933" i="1"/>
  <c r="I1933" i="1"/>
  <c r="I1933" i="1" a="1"/>
  <c r="H1933" i="1" a="1"/>
  <c r="H1933" i="1" s="1"/>
  <c r="G1933" i="1"/>
  <c r="E1933" i="1"/>
  <c r="F1933" i="1" s="1"/>
  <c r="T1932" i="1"/>
  <c r="S1932" i="1"/>
  <c r="R1932" i="1"/>
  <c r="P1932" i="1"/>
  <c r="K1932" i="1"/>
  <c r="I1932" i="1"/>
  <c r="I1932" i="1" a="1"/>
  <c r="H1932" i="1" a="1"/>
  <c r="H1932" i="1" s="1"/>
  <c r="G1932" i="1"/>
  <c r="F1932" i="1"/>
  <c r="E1932" i="1"/>
  <c r="T1931" i="1"/>
  <c r="S1931" i="1"/>
  <c r="R1931" i="1"/>
  <c r="P1931" i="1"/>
  <c r="K1931" i="1"/>
  <c r="I1931" i="1" a="1"/>
  <c r="I1931" i="1" s="1"/>
  <c r="H1931" i="1" a="1"/>
  <c r="H1931" i="1" s="1"/>
  <c r="G1931" i="1"/>
  <c r="E1931" i="1"/>
  <c r="F1931" i="1" s="1"/>
  <c r="T1930" i="1"/>
  <c r="S1930" i="1"/>
  <c r="R1930" i="1"/>
  <c r="P1930" i="1"/>
  <c r="K1930" i="1"/>
  <c r="H1930" i="1" a="1"/>
  <c r="H1930" i="1" s="1"/>
  <c r="I1930" i="1" s="1" a="1"/>
  <c r="I1930" i="1" s="1"/>
  <c r="G1930" i="1"/>
  <c r="F1930" i="1"/>
  <c r="E1930" i="1"/>
  <c r="T1929" i="1"/>
  <c r="S1929" i="1"/>
  <c r="R1929" i="1"/>
  <c r="P1929" i="1"/>
  <c r="K1929" i="1"/>
  <c r="I1929" i="1" a="1"/>
  <c r="I1929" i="1" s="1"/>
  <c r="H1929" i="1" a="1"/>
  <c r="H1929" i="1" s="1"/>
  <c r="G1929" i="1"/>
  <c r="E1929" i="1"/>
  <c r="F1929" i="1" s="1"/>
  <c r="T1928" i="1"/>
  <c r="S1928" i="1"/>
  <c r="R1928" i="1"/>
  <c r="P1928" i="1"/>
  <c r="K1928" i="1"/>
  <c r="H1928" i="1" a="1"/>
  <c r="H1928" i="1" s="1"/>
  <c r="I1928" i="1" s="1" a="1"/>
  <c r="I1928" i="1" s="1"/>
  <c r="G1928" i="1"/>
  <c r="F1928" i="1"/>
  <c r="E1928" i="1"/>
  <c r="T1927" i="1"/>
  <c r="S1927" i="1"/>
  <c r="R1927" i="1"/>
  <c r="P1927" i="1"/>
  <c r="K1927" i="1"/>
  <c r="I1927" i="1"/>
  <c r="H1927" i="1" a="1"/>
  <c r="H1927" i="1" s="1"/>
  <c r="I1927" i="1" s="1" a="1"/>
  <c r="G1927" i="1"/>
  <c r="E1927" i="1"/>
  <c r="F1927" i="1" s="1"/>
  <c r="T1926" i="1"/>
  <c r="S1926" i="1"/>
  <c r="R1926" i="1"/>
  <c r="P1926" i="1"/>
  <c r="K1926" i="1"/>
  <c r="I1926" i="1" a="1"/>
  <c r="I1926" i="1" s="1"/>
  <c r="H1926" i="1" a="1"/>
  <c r="H1926" i="1" s="1"/>
  <c r="G1926" i="1"/>
  <c r="F1926" i="1"/>
  <c r="E1926" i="1"/>
  <c r="T1925" i="1"/>
  <c r="S1925" i="1"/>
  <c r="R1925" i="1"/>
  <c r="P1925" i="1"/>
  <c r="K1925" i="1"/>
  <c r="H1925" i="1" a="1"/>
  <c r="H1925" i="1" s="1"/>
  <c r="I1925" i="1" s="1" a="1"/>
  <c r="I1925" i="1" s="1"/>
  <c r="G1925" i="1"/>
  <c r="F1925" i="1"/>
  <c r="E1925" i="1"/>
  <c r="T1924" i="1"/>
  <c r="S1924" i="1"/>
  <c r="R1924" i="1"/>
  <c r="P1924" i="1"/>
  <c r="K1924" i="1"/>
  <c r="H1924" i="1" a="1"/>
  <c r="H1924" i="1" s="1"/>
  <c r="I1924" i="1" s="1" a="1"/>
  <c r="I1924" i="1" s="1"/>
  <c r="G1924" i="1"/>
  <c r="F1924" i="1"/>
  <c r="E1924" i="1"/>
  <c r="T1923" i="1"/>
  <c r="S1923" i="1"/>
  <c r="R1923" i="1"/>
  <c r="P1923" i="1"/>
  <c r="K1923" i="1"/>
  <c r="I1923" i="1" a="1"/>
  <c r="I1923" i="1" s="1"/>
  <c r="H1923" i="1" a="1"/>
  <c r="H1923" i="1" s="1"/>
  <c r="G1923" i="1"/>
  <c r="F1923" i="1"/>
  <c r="E1923" i="1"/>
  <c r="T1922" i="1"/>
  <c r="S1922" i="1"/>
  <c r="R1922" i="1"/>
  <c r="P1922" i="1"/>
  <c r="K1922" i="1"/>
  <c r="H1922" i="1" a="1"/>
  <c r="H1922" i="1" s="1"/>
  <c r="I1922" i="1" s="1" a="1"/>
  <c r="I1922" i="1" s="1"/>
  <c r="G1922" i="1"/>
  <c r="E1922" i="1"/>
  <c r="F1922" i="1" s="1"/>
  <c r="T1921" i="1"/>
  <c r="S1921" i="1"/>
  <c r="R1921" i="1"/>
  <c r="P1921" i="1"/>
  <c r="K1921" i="1"/>
  <c r="I1921" i="1"/>
  <c r="I1921" i="1" a="1"/>
  <c r="H1921" i="1" a="1"/>
  <c r="H1921" i="1" s="1"/>
  <c r="G1921" i="1"/>
  <c r="E1921" i="1"/>
  <c r="F1921" i="1" s="1"/>
  <c r="T1920" i="1"/>
  <c r="S1920" i="1"/>
  <c r="R1920" i="1"/>
  <c r="P1920" i="1"/>
  <c r="K1920" i="1"/>
  <c r="I1920" i="1" a="1"/>
  <c r="I1920" i="1" s="1"/>
  <c r="H1920" i="1" a="1"/>
  <c r="H1920" i="1" s="1"/>
  <c r="G1920" i="1"/>
  <c r="F1920" i="1"/>
  <c r="E1920" i="1"/>
  <c r="T1919" i="1"/>
  <c r="S1919" i="1"/>
  <c r="R1919" i="1"/>
  <c r="P1919" i="1"/>
  <c r="K1919" i="1"/>
  <c r="I1919" i="1" a="1"/>
  <c r="I1919" i="1" s="1"/>
  <c r="H1919" i="1" a="1"/>
  <c r="H1919" i="1" s="1"/>
  <c r="G1919" i="1"/>
  <c r="E1919" i="1"/>
  <c r="F1919" i="1" s="1"/>
  <c r="T1918" i="1"/>
  <c r="S1918" i="1"/>
  <c r="R1918" i="1"/>
  <c r="P1918" i="1"/>
  <c r="K1918" i="1"/>
  <c r="H1918" i="1" a="1"/>
  <c r="H1918" i="1" s="1"/>
  <c r="I1918" i="1" s="1" a="1"/>
  <c r="I1918" i="1" s="1"/>
  <c r="G1918" i="1"/>
  <c r="F1918" i="1"/>
  <c r="E1918" i="1"/>
  <c r="T1917" i="1"/>
  <c r="S1917" i="1"/>
  <c r="R1917" i="1"/>
  <c r="P1917" i="1"/>
  <c r="K1917" i="1"/>
  <c r="I1917" i="1" a="1"/>
  <c r="I1917" i="1" s="1"/>
  <c r="H1917" i="1" a="1"/>
  <c r="H1917" i="1" s="1"/>
  <c r="G1917" i="1"/>
  <c r="F1917" i="1"/>
  <c r="E1917" i="1"/>
  <c r="T1916" i="1"/>
  <c r="S1916" i="1"/>
  <c r="R1916" i="1"/>
  <c r="P1916" i="1"/>
  <c r="K1916" i="1"/>
  <c r="H1916" i="1" a="1"/>
  <c r="H1916" i="1" s="1"/>
  <c r="I1916" i="1" s="1" a="1"/>
  <c r="I1916" i="1" s="1"/>
  <c r="G1916" i="1"/>
  <c r="E1916" i="1"/>
  <c r="F1916" i="1" s="1"/>
  <c r="T1915" i="1"/>
  <c r="S1915" i="1"/>
  <c r="R1915" i="1"/>
  <c r="P1915" i="1"/>
  <c r="K1915" i="1"/>
  <c r="H1915" i="1" a="1"/>
  <c r="H1915" i="1" s="1"/>
  <c r="I1915" i="1" s="1" a="1"/>
  <c r="I1915" i="1" s="1"/>
  <c r="G1915" i="1"/>
  <c r="E1915" i="1"/>
  <c r="F1915" i="1" s="1"/>
  <c r="T1914" i="1"/>
  <c r="S1914" i="1"/>
  <c r="R1914" i="1"/>
  <c r="P1914" i="1"/>
  <c r="K1914" i="1"/>
  <c r="I1914" i="1" a="1"/>
  <c r="I1914" i="1" s="1"/>
  <c r="H1914" i="1" a="1"/>
  <c r="H1914" i="1" s="1"/>
  <c r="G1914" i="1"/>
  <c r="F1914" i="1"/>
  <c r="E1914" i="1"/>
  <c r="T1913" i="1"/>
  <c r="S1913" i="1"/>
  <c r="R1913" i="1"/>
  <c r="P1913" i="1"/>
  <c r="K1913" i="1"/>
  <c r="H1913" i="1" a="1"/>
  <c r="H1913" i="1" s="1"/>
  <c r="I1913" i="1" s="1" a="1"/>
  <c r="I1913" i="1" s="1"/>
  <c r="G1913" i="1"/>
  <c r="F1913" i="1"/>
  <c r="E1913" i="1"/>
  <c r="T1912" i="1"/>
  <c r="S1912" i="1"/>
  <c r="R1912" i="1"/>
  <c r="P1912" i="1"/>
  <c r="K1912" i="1"/>
  <c r="I1912" i="1"/>
  <c r="H1912" i="1" a="1"/>
  <c r="H1912" i="1" s="1"/>
  <c r="I1912" i="1" s="1" a="1"/>
  <c r="G1912" i="1"/>
  <c r="E1912" i="1"/>
  <c r="F1912" i="1" s="1"/>
  <c r="T1911" i="1"/>
  <c r="S1911" i="1"/>
  <c r="R1911" i="1"/>
  <c r="P1911" i="1"/>
  <c r="K1911" i="1"/>
  <c r="I1911" i="1" a="1"/>
  <c r="I1911" i="1" s="1"/>
  <c r="H1911" i="1" a="1"/>
  <c r="H1911" i="1" s="1"/>
  <c r="G1911" i="1"/>
  <c r="F1911" i="1"/>
  <c r="E1911" i="1"/>
  <c r="T1910" i="1"/>
  <c r="S1910" i="1"/>
  <c r="R1910" i="1"/>
  <c r="P1910" i="1"/>
  <c r="K1910" i="1"/>
  <c r="H1910" i="1" a="1"/>
  <c r="H1910" i="1" s="1"/>
  <c r="I1910" i="1" s="1" a="1"/>
  <c r="I1910" i="1" s="1"/>
  <c r="G1910" i="1"/>
  <c r="E1910" i="1"/>
  <c r="F1910" i="1" s="1"/>
  <c r="T1909" i="1"/>
  <c r="S1909" i="1"/>
  <c r="R1909" i="1"/>
  <c r="P1909" i="1"/>
  <c r="K1909" i="1"/>
  <c r="I1909" i="1"/>
  <c r="I1909" i="1" a="1"/>
  <c r="H1909" i="1" a="1"/>
  <c r="H1909" i="1" s="1"/>
  <c r="G1909" i="1"/>
  <c r="E1909" i="1"/>
  <c r="F1909" i="1" s="1"/>
  <c r="T1908" i="1"/>
  <c r="S1908" i="1"/>
  <c r="R1908" i="1"/>
  <c r="P1908" i="1"/>
  <c r="K1908" i="1"/>
  <c r="I1908" i="1"/>
  <c r="I1908" i="1" a="1"/>
  <c r="H1908" i="1" a="1"/>
  <c r="H1908" i="1" s="1"/>
  <c r="G1908" i="1"/>
  <c r="F1908" i="1"/>
  <c r="E1908" i="1"/>
  <c r="T1907" i="1"/>
  <c r="S1907" i="1"/>
  <c r="R1907" i="1"/>
  <c r="P1907" i="1"/>
  <c r="K1907" i="1"/>
  <c r="I1907" i="1" a="1"/>
  <c r="I1907" i="1" s="1"/>
  <c r="H1907" i="1" a="1"/>
  <c r="H1907" i="1" s="1"/>
  <c r="G1907" i="1"/>
  <c r="E1907" i="1"/>
  <c r="F1907" i="1" s="1"/>
  <c r="T1906" i="1"/>
  <c r="S1906" i="1"/>
  <c r="R1906" i="1"/>
  <c r="P1906" i="1"/>
  <c r="K1906" i="1"/>
  <c r="H1906" i="1" a="1"/>
  <c r="H1906" i="1" s="1"/>
  <c r="I1906" i="1" s="1" a="1"/>
  <c r="I1906" i="1" s="1"/>
  <c r="G1906" i="1"/>
  <c r="F1906" i="1"/>
  <c r="E1906" i="1"/>
  <c r="T1905" i="1"/>
  <c r="S1905" i="1"/>
  <c r="R1905" i="1"/>
  <c r="P1905" i="1"/>
  <c r="K1905" i="1"/>
  <c r="I1905" i="1" a="1"/>
  <c r="I1905" i="1" s="1"/>
  <c r="H1905" i="1" a="1"/>
  <c r="H1905" i="1" s="1"/>
  <c r="G1905" i="1"/>
  <c r="E1905" i="1"/>
  <c r="F1905" i="1" s="1"/>
  <c r="T1904" i="1"/>
  <c r="S1904" i="1"/>
  <c r="R1904" i="1"/>
  <c r="P1904" i="1"/>
  <c r="K1904" i="1"/>
  <c r="H1904" i="1" a="1"/>
  <c r="H1904" i="1" s="1"/>
  <c r="I1904" i="1" s="1" a="1"/>
  <c r="I1904" i="1" s="1"/>
  <c r="G1904" i="1"/>
  <c r="F1904" i="1"/>
  <c r="E1904" i="1"/>
  <c r="T1903" i="1"/>
  <c r="S1903" i="1"/>
  <c r="R1903" i="1"/>
  <c r="P1903" i="1"/>
  <c r="K1903" i="1"/>
  <c r="I1903" i="1"/>
  <c r="H1903" i="1" a="1"/>
  <c r="H1903" i="1" s="1"/>
  <c r="I1903" i="1" s="1" a="1"/>
  <c r="G1903" i="1"/>
  <c r="E1903" i="1"/>
  <c r="F1903" i="1" s="1"/>
  <c r="T1902" i="1"/>
  <c r="S1902" i="1"/>
  <c r="R1902" i="1"/>
  <c r="P1902" i="1"/>
  <c r="K1902" i="1"/>
  <c r="I1902" i="1" a="1"/>
  <c r="I1902" i="1" s="1"/>
  <c r="H1902" i="1" a="1"/>
  <c r="H1902" i="1" s="1"/>
  <c r="G1902" i="1"/>
  <c r="F1902" i="1"/>
  <c r="E1902" i="1"/>
  <c r="T1901" i="1"/>
  <c r="S1901" i="1"/>
  <c r="R1901" i="1"/>
  <c r="P1901" i="1"/>
  <c r="K1901" i="1"/>
  <c r="H1901" i="1" a="1"/>
  <c r="H1901" i="1" s="1"/>
  <c r="I1901" i="1" s="1" a="1"/>
  <c r="I1901" i="1" s="1"/>
  <c r="G1901" i="1"/>
  <c r="F1901" i="1"/>
  <c r="E1901" i="1"/>
  <c r="T1900" i="1"/>
  <c r="S1900" i="1"/>
  <c r="R1900" i="1"/>
  <c r="P1900" i="1"/>
  <c r="K1900" i="1"/>
  <c r="H1900" i="1" a="1"/>
  <c r="H1900" i="1" s="1"/>
  <c r="I1900" i="1" s="1" a="1"/>
  <c r="I1900" i="1" s="1"/>
  <c r="G1900" i="1"/>
  <c r="F1900" i="1"/>
  <c r="E1900" i="1"/>
  <c r="T1899" i="1"/>
  <c r="S1899" i="1"/>
  <c r="R1899" i="1"/>
  <c r="P1899" i="1"/>
  <c r="K1899" i="1"/>
  <c r="I1899" i="1" a="1"/>
  <c r="I1899" i="1" s="1"/>
  <c r="H1899" i="1" a="1"/>
  <c r="H1899" i="1" s="1"/>
  <c r="G1899" i="1"/>
  <c r="F1899" i="1"/>
  <c r="E1899" i="1"/>
  <c r="T1898" i="1"/>
  <c r="S1898" i="1"/>
  <c r="R1898" i="1"/>
  <c r="P1898" i="1"/>
  <c r="K1898" i="1"/>
  <c r="H1898" i="1" a="1"/>
  <c r="H1898" i="1" s="1"/>
  <c r="I1898" i="1" s="1" a="1"/>
  <c r="I1898" i="1" s="1"/>
  <c r="G1898" i="1"/>
  <c r="E1898" i="1"/>
  <c r="F1898" i="1" s="1"/>
  <c r="T1897" i="1"/>
  <c r="S1897" i="1"/>
  <c r="R1897" i="1"/>
  <c r="P1897" i="1"/>
  <c r="K1897" i="1"/>
  <c r="I1897" i="1"/>
  <c r="I1897" i="1" a="1"/>
  <c r="H1897" i="1" a="1"/>
  <c r="H1897" i="1" s="1"/>
  <c r="G1897" i="1"/>
  <c r="E1897" i="1"/>
  <c r="F1897" i="1" s="1"/>
  <c r="T1896" i="1"/>
  <c r="S1896" i="1"/>
  <c r="R1896" i="1"/>
  <c r="P1896" i="1"/>
  <c r="K1896" i="1"/>
  <c r="I1896" i="1" a="1"/>
  <c r="I1896" i="1" s="1"/>
  <c r="H1896" i="1" a="1"/>
  <c r="H1896" i="1" s="1"/>
  <c r="G1896" i="1"/>
  <c r="F1896" i="1"/>
  <c r="E1896" i="1"/>
  <c r="T1895" i="1"/>
  <c r="S1895" i="1"/>
  <c r="R1895" i="1"/>
  <c r="P1895" i="1"/>
  <c r="K1895" i="1"/>
  <c r="I1895" i="1" a="1"/>
  <c r="I1895" i="1" s="1"/>
  <c r="H1895" i="1" a="1"/>
  <c r="H1895" i="1" s="1"/>
  <c r="G1895" i="1"/>
  <c r="E1895" i="1"/>
  <c r="F1895" i="1" s="1"/>
  <c r="T1894" i="1"/>
  <c r="S1894" i="1"/>
  <c r="R1894" i="1"/>
  <c r="P1894" i="1"/>
  <c r="K1894" i="1"/>
  <c r="H1894" i="1" a="1"/>
  <c r="H1894" i="1" s="1"/>
  <c r="I1894" i="1" s="1" a="1"/>
  <c r="I1894" i="1" s="1"/>
  <c r="G1894" i="1"/>
  <c r="F1894" i="1"/>
  <c r="E1894" i="1"/>
  <c r="T1893" i="1"/>
  <c r="S1893" i="1"/>
  <c r="R1893" i="1"/>
  <c r="P1893" i="1"/>
  <c r="K1893" i="1"/>
  <c r="I1893" i="1"/>
  <c r="I1893" i="1" a="1"/>
  <c r="H1893" i="1" a="1"/>
  <c r="H1893" i="1" s="1"/>
  <c r="G1893" i="1"/>
  <c r="F1893" i="1"/>
  <c r="E1893" i="1"/>
  <c r="T1892" i="1"/>
  <c r="S1892" i="1"/>
  <c r="R1892" i="1"/>
  <c r="P1892" i="1"/>
  <c r="K1892" i="1"/>
  <c r="H1892" i="1" a="1"/>
  <c r="H1892" i="1" s="1"/>
  <c r="I1892" i="1" s="1" a="1"/>
  <c r="I1892" i="1" s="1"/>
  <c r="G1892" i="1"/>
  <c r="E1892" i="1"/>
  <c r="F1892" i="1" s="1"/>
  <c r="T1891" i="1"/>
  <c r="S1891" i="1"/>
  <c r="R1891" i="1"/>
  <c r="P1891" i="1"/>
  <c r="K1891" i="1"/>
  <c r="H1891" i="1" a="1"/>
  <c r="H1891" i="1" s="1"/>
  <c r="I1891" i="1" s="1" a="1"/>
  <c r="I1891" i="1" s="1"/>
  <c r="G1891" i="1"/>
  <c r="E1891" i="1"/>
  <c r="F1891" i="1" s="1"/>
  <c r="T1890" i="1"/>
  <c r="S1890" i="1"/>
  <c r="R1890" i="1"/>
  <c r="P1890" i="1"/>
  <c r="K1890" i="1"/>
  <c r="I1890" i="1" a="1"/>
  <c r="I1890" i="1" s="1"/>
  <c r="H1890" i="1" a="1"/>
  <c r="H1890" i="1" s="1"/>
  <c r="G1890" i="1"/>
  <c r="F1890" i="1"/>
  <c r="E1890" i="1"/>
  <c r="T1889" i="1"/>
  <c r="S1889" i="1"/>
  <c r="R1889" i="1"/>
  <c r="P1889" i="1"/>
  <c r="K1889" i="1"/>
  <c r="H1889" i="1" a="1"/>
  <c r="H1889" i="1" s="1"/>
  <c r="I1889" i="1" s="1" a="1"/>
  <c r="I1889" i="1" s="1"/>
  <c r="G1889" i="1"/>
  <c r="F1889" i="1"/>
  <c r="E1889" i="1"/>
  <c r="T1888" i="1"/>
  <c r="S1888" i="1"/>
  <c r="R1888" i="1"/>
  <c r="P1888" i="1"/>
  <c r="K1888" i="1"/>
  <c r="I1888" i="1"/>
  <c r="H1888" i="1" a="1"/>
  <c r="H1888" i="1" s="1"/>
  <c r="I1888" i="1" s="1" a="1"/>
  <c r="G1888" i="1"/>
  <c r="F1888" i="1"/>
  <c r="E1888" i="1"/>
  <c r="T1887" i="1"/>
  <c r="S1887" i="1"/>
  <c r="R1887" i="1"/>
  <c r="P1887" i="1"/>
  <c r="K1887" i="1"/>
  <c r="I1887" i="1" a="1"/>
  <c r="I1887" i="1" s="1"/>
  <c r="H1887" i="1" a="1"/>
  <c r="H1887" i="1" s="1"/>
  <c r="G1887" i="1"/>
  <c r="E1887" i="1"/>
  <c r="F1887" i="1" s="1"/>
  <c r="T1886" i="1"/>
  <c r="S1886" i="1"/>
  <c r="R1886" i="1"/>
  <c r="P1886" i="1"/>
  <c r="K1886" i="1"/>
  <c r="H1886" i="1" a="1"/>
  <c r="H1886" i="1" s="1"/>
  <c r="I1886" i="1" s="1" a="1"/>
  <c r="I1886" i="1" s="1"/>
  <c r="G1886" i="1"/>
  <c r="E1886" i="1"/>
  <c r="F1886" i="1" s="1"/>
  <c r="T1885" i="1"/>
  <c r="S1885" i="1"/>
  <c r="R1885" i="1"/>
  <c r="P1885" i="1"/>
  <c r="K1885" i="1"/>
  <c r="I1885" i="1"/>
  <c r="I1885" i="1" a="1"/>
  <c r="H1885" i="1" a="1"/>
  <c r="H1885" i="1" s="1"/>
  <c r="G1885" i="1"/>
  <c r="E1885" i="1"/>
  <c r="F1885" i="1" s="1"/>
  <c r="T1884" i="1"/>
  <c r="S1884" i="1"/>
  <c r="R1884" i="1"/>
  <c r="P1884" i="1"/>
  <c r="K1884" i="1"/>
  <c r="I1884" i="1"/>
  <c r="I1884" i="1" a="1"/>
  <c r="H1884" i="1" a="1"/>
  <c r="H1884" i="1" s="1"/>
  <c r="G1884" i="1"/>
  <c r="F1884" i="1"/>
  <c r="E1884" i="1"/>
  <c r="T1883" i="1"/>
  <c r="S1883" i="1"/>
  <c r="R1883" i="1"/>
  <c r="P1883" i="1"/>
  <c r="K1883" i="1"/>
  <c r="H1883" i="1" a="1"/>
  <c r="H1883" i="1" s="1"/>
  <c r="I1883" i="1" s="1" a="1"/>
  <c r="I1883" i="1" s="1"/>
  <c r="G1883" i="1"/>
  <c r="E1883" i="1"/>
  <c r="F1883" i="1" s="1"/>
  <c r="T1882" i="1"/>
  <c r="S1882" i="1"/>
  <c r="R1882" i="1"/>
  <c r="P1882" i="1"/>
  <c r="K1882" i="1"/>
  <c r="H1882" i="1" a="1"/>
  <c r="H1882" i="1" s="1"/>
  <c r="I1882" i="1" s="1" a="1"/>
  <c r="I1882" i="1" s="1"/>
  <c r="G1882" i="1"/>
  <c r="F1882" i="1"/>
  <c r="E1882" i="1"/>
  <c r="T1881" i="1"/>
  <c r="S1881" i="1"/>
  <c r="R1881" i="1"/>
  <c r="P1881" i="1"/>
  <c r="K1881" i="1"/>
  <c r="I1881" i="1"/>
  <c r="I1881" i="1" a="1"/>
  <c r="H1881" i="1" a="1"/>
  <c r="H1881" i="1" s="1"/>
  <c r="G1881" i="1"/>
  <c r="F1881" i="1"/>
  <c r="E1881" i="1"/>
  <c r="T1880" i="1"/>
  <c r="S1880" i="1"/>
  <c r="R1880" i="1"/>
  <c r="P1880" i="1"/>
  <c r="K1880" i="1"/>
  <c r="H1880" i="1" a="1"/>
  <c r="H1880" i="1" s="1"/>
  <c r="I1880" i="1" s="1" a="1"/>
  <c r="I1880" i="1" s="1"/>
  <c r="G1880" i="1"/>
  <c r="E1880" i="1"/>
  <c r="F1880" i="1" s="1"/>
  <c r="T1879" i="1"/>
  <c r="S1879" i="1"/>
  <c r="R1879" i="1"/>
  <c r="P1879" i="1"/>
  <c r="K1879" i="1"/>
  <c r="H1879" i="1" a="1"/>
  <c r="H1879" i="1" s="1"/>
  <c r="I1879" i="1" s="1" a="1"/>
  <c r="I1879" i="1" s="1"/>
  <c r="G1879" i="1"/>
  <c r="E1879" i="1"/>
  <c r="F1879" i="1" s="1"/>
  <c r="T1878" i="1"/>
  <c r="S1878" i="1"/>
  <c r="R1878" i="1"/>
  <c r="P1878" i="1"/>
  <c r="K1878" i="1"/>
  <c r="I1878" i="1" a="1"/>
  <c r="I1878" i="1" s="1"/>
  <c r="H1878" i="1" a="1"/>
  <c r="H1878" i="1" s="1"/>
  <c r="G1878" i="1"/>
  <c r="F1878" i="1"/>
  <c r="E1878" i="1"/>
  <c r="T1877" i="1"/>
  <c r="S1877" i="1"/>
  <c r="R1877" i="1"/>
  <c r="P1877" i="1"/>
  <c r="K1877" i="1"/>
  <c r="H1877" i="1" a="1"/>
  <c r="H1877" i="1" s="1"/>
  <c r="I1877" i="1" s="1" a="1"/>
  <c r="I1877" i="1" s="1"/>
  <c r="G1877" i="1"/>
  <c r="F1877" i="1"/>
  <c r="E1877" i="1"/>
  <c r="T1876" i="1"/>
  <c r="S1876" i="1"/>
  <c r="R1876" i="1"/>
  <c r="P1876" i="1"/>
  <c r="K1876" i="1"/>
  <c r="H1876" i="1" a="1"/>
  <c r="H1876" i="1" s="1"/>
  <c r="I1876" i="1" s="1" a="1"/>
  <c r="I1876" i="1" s="1"/>
  <c r="G1876" i="1"/>
  <c r="E1876" i="1"/>
  <c r="F1876" i="1" s="1"/>
  <c r="T1875" i="1"/>
  <c r="S1875" i="1"/>
  <c r="R1875" i="1"/>
  <c r="P1875" i="1"/>
  <c r="K1875" i="1"/>
  <c r="I1875" i="1" a="1"/>
  <c r="I1875" i="1" s="1"/>
  <c r="H1875" i="1" a="1"/>
  <c r="H1875" i="1" s="1"/>
  <c r="G1875" i="1"/>
  <c r="F1875" i="1"/>
  <c r="E1875" i="1"/>
  <c r="T1874" i="1"/>
  <c r="S1874" i="1"/>
  <c r="R1874" i="1"/>
  <c r="P1874" i="1"/>
  <c r="K1874" i="1"/>
  <c r="H1874" i="1" a="1"/>
  <c r="H1874" i="1" s="1"/>
  <c r="I1874" i="1" s="1" a="1"/>
  <c r="I1874" i="1" s="1"/>
  <c r="G1874" i="1"/>
  <c r="E1874" i="1"/>
  <c r="F1874" i="1" s="1"/>
  <c r="T1873" i="1"/>
  <c r="S1873" i="1"/>
  <c r="R1873" i="1"/>
  <c r="P1873" i="1"/>
  <c r="K1873" i="1"/>
  <c r="I1873" i="1"/>
  <c r="I1873" i="1" a="1"/>
  <c r="H1873" i="1" a="1"/>
  <c r="H1873" i="1" s="1"/>
  <c r="G1873" i="1"/>
  <c r="E1873" i="1"/>
  <c r="F1873" i="1" s="1"/>
  <c r="T1872" i="1"/>
  <c r="S1872" i="1"/>
  <c r="R1872" i="1"/>
  <c r="P1872" i="1"/>
  <c r="K1872" i="1"/>
  <c r="H1872" i="1" a="1"/>
  <c r="H1872" i="1" s="1"/>
  <c r="I1872" i="1" s="1" a="1"/>
  <c r="I1872" i="1" s="1"/>
  <c r="G1872" i="1"/>
  <c r="F1872" i="1"/>
  <c r="E1872" i="1"/>
  <c r="T1871" i="1"/>
  <c r="S1871" i="1"/>
  <c r="R1871" i="1"/>
  <c r="P1871" i="1"/>
  <c r="K1871" i="1"/>
  <c r="I1871" i="1" a="1"/>
  <c r="I1871" i="1" s="1"/>
  <c r="H1871" i="1" a="1"/>
  <c r="H1871" i="1" s="1"/>
  <c r="G1871" i="1"/>
  <c r="E1871" i="1"/>
  <c r="F1871" i="1" s="1"/>
  <c r="T1870" i="1"/>
  <c r="S1870" i="1"/>
  <c r="R1870" i="1"/>
  <c r="P1870" i="1"/>
  <c r="K1870" i="1"/>
  <c r="H1870" i="1" a="1"/>
  <c r="H1870" i="1" s="1"/>
  <c r="I1870" i="1" s="1" a="1"/>
  <c r="I1870" i="1" s="1"/>
  <c r="G1870" i="1"/>
  <c r="F1870" i="1"/>
  <c r="E1870" i="1"/>
  <c r="T1869" i="1"/>
  <c r="S1869" i="1"/>
  <c r="R1869" i="1"/>
  <c r="P1869" i="1"/>
  <c r="K1869" i="1"/>
  <c r="I1869" i="1"/>
  <c r="I1869" i="1" a="1"/>
  <c r="H1869" i="1" a="1"/>
  <c r="H1869" i="1" s="1"/>
  <c r="G1869" i="1"/>
  <c r="F1869" i="1"/>
  <c r="E1869" i="1"/>
  <c r="T1868" i="1"/>
  <c r="S1868" i="1"/>
  <c r="R1868" i="1"/>
  <c r="P1868" i="1"/>
  <c r="K1868" i="1"/>
  <c r="I1868" i="1" a="1"/>
  <c r="I1868" i="1" s="1"/>
  <c r="H1868" i="1" a="1"/>
  <c r="H1868" i="1" s="1"/>
  <c r="G1868" i="1"/>
  <c r="F1868" i="1"/>
  <c r="E1868" i="1"/>
  <c r="T1867" i="1"/>
  <c r="S1867" i="1"/>
  <c r="R1867" i="1"/>
  <c r="P1867" i="1"/>
  <c r="K1867" i="1"/>
  <c r="I1867" i="1"/>
  <c r="H1867" i="1" a="1"/>
  <c r="H1867" i="1" s="1"/>
  <c r="I1867" i="1" s="1" a="1"/>
  <c r="G1867" i="1"/>
  <c r="E1867" i="1"/>
  <c r="F1867" i="1" s="1"/>
  <c r="T1866" i="1"/>
  <c r="S1866" i="1"/>
  <c r="R1866" i="1"/>
  <c r="P1866" i="1"/>
  <c r="K1866" i="1"/>
  <c r="I1866" i="1" a="1"/>
  <c r="I1866" i="1" s="1"/>
  <c r="H1866" i="1" a="1"/>
  <c r="H1866" i="1" s="1"/>
  <c r="G1866" i="1"/>
  <c r="F1866" i="1"/>
  <c r="E1866" i="1"/>
  <c r="T1865" i="1"/>
  <c r="S1865" i="1"/>
  <c r="R1865" i="1"/>
  <c r="P1865" i="1"/>
  <c r="K1865" i="1"/>
  <c r="H1865" i="1" a="1"/>
  <c r="H1865" i="1" s="1"/>
  <c r="I1865" i="1" s="1" a="1"/>
  <c r="I1865" i="1" s="1"/>
  <c r="G1865" i="1"/>
  <c r="F1865" i="1"/>
  <c r="E1865" i="1"/>
  <c r="T1864" i="1"/>
  <c r="S1864" i="1"/>
  <c r="R1864" i="1"/>
  <c r="P1864" i="1"/>
  <c r="K1864" i="1"/>
  <c r="H1864" i="1" a="1"/>
  <c r="H1864" i="1" s="1"/>
  <c r="I1864" i="1" s="1" a="1"/>
  <c r="I1864" i="1" s="1"/>
  <c r="G1864" i="1"/>
  <c r="F1864" i="1"/>
  <c r="E1864" i="1"/>
  <c r="T1863" i="1"/>
  <c r="S1863" i="1"/>
  <c r="R1863" i="1"/>
  <c r="P1863" i="1"/>
  <c r="K1863" i="1"/>
  <c r="I1863" i="1" a="1"/>
  <c r="I1863" i="1" s="1"/>
  <c r="H1863" i="1" a="1"/>
  <c r="H1863" i="1" s="1"/>
  <c r="G1863" i="1"/>
  <c r="F1863" i="1"/>
  <c r="E1863" i="1"/>
  <c r="T1862" i="1"/>
  <c r="S1862" i="1"/>
  <c r="R1862" i="1"/>
  <c r="P1862" i="1"/>
  <c r="K1862" i="1"/>
  <c r="H1862" i="1" a="1"/>
  <c r="H1862" i="1" s="1"/>
  <c r="I1862" i="1" s="1" a="1"/>
  <c r="I1862" i="1" s="1"/>
  <c r="G1862" i="1"/>
  <c r="E1862" i="1"/>
  <c r="F1862" i="1" s="1"/>
  <c r="T1861" i="1"/>
  <c r="S1861" i="1"/>
  <c r="R1861" i="1"/>
  <c r="P1861" i="1"/>
  <c r="K1861" i="1"/>
  <c r="I1861" i="1"/>
  <c r="I1861" i="1" a="1"/>
  <c r="H1861" i="1" a="1"/>
  <c r="H1861" i="1" s="1"/>
  <c r="G1861" i="1"/>
  <c r="E1861" i="1"/>
  <c r="F1861" i="1" s="1"/>
  <c r="T1860" i="1"/>
  <c r="S1860" i="1"/>
  <c r="R1860" i="1"/>
  <c r="P1860" i="1"/>
  <c r="K1860" i="1"/>
  <c r="I1860" i="1" a="1"/>
  <c r="I1860" i="1" s="1"/>
  <c r="H1860" i="1" a="1"/>
  <c r="H1860" i="1" s="1"/>
  <c r="G1860" i="1"/>
  <c r="F1860" i="1"/>
  <c r="E1860" i="1"/>
  <c r="T1859" i="1"/>
  <c r="S1859" i="1"/>
  <c r="R1859" i="1"/>
  <c r="P1859" i="1"/>
  <c r="K1859" i="1"/>
  <c r="I1859" i="1" a="1"/>
  <c r="I1859" i="1" s="1"/>
  <c r="H1859" i="1" a="1"/>
  <c r="H1859" i="1" s="1"/>
  <c r="G1859" i="1"/>
  <c r="E1859" i="1"/>
  <c r="F1859" i="1" s="1"/>
  <c r="T1858" i="1"/>
  <c r="S1858" i="1"/>
  <c r="R1858" i="1"/>
  <c r="P1858" i="1"/>
  <c r="K1858" i="1"/>
  <c r="H1858" i="1" a="1"/>
  <c r="H1858" i="1" s="1"/>
  <c r="I1858" i="1" s="1" a="1"/>
  <c r="I1858" i="1" s="1"/>
  <c r="G1858" i="1"/>
  <c r="F1858" i="1"/>
  <c r="E1858" i="1"/>
  <c r="T1857" i="1"/>
  <c r="S1857" i="1"/>
  <c r="R1857" i="1"/>
  <c r="P1857" i="1"/>
  <c r="K1857" i="1"/>
  <c r="I1857" i="1"/>
  <c r="I1857" i="1" a="1"/>
  <c r="H1857" i="1" a="1"/>
  <c r="H1857" i="1" s="1"/>
  <c r="G1857" i="1"/>
  <c r="F1857" i="1"/>
  <c r="E1857" i="1"/>
  <c r="T1856" i="1"/>
  <c r="S1856" i="1"/>
  <c r="R1856" i="1"/>
  <c r="P1856" i="1"/>
  <c r="K1856" i="1"/>
  <c r="H1856" i="1" a="1"/>
  <c r="H1856" i="1" s="1"/>
  <c r="I1856" i="1" s="1" a="1"/>
  <c r="I1856" i="1" s="1"/>
  <c r="G1856" i="1"/>
  <c r="E1856" i="1"/>
  <c r="F1856" i="1" s="1"/>
  <c r="T1855" i="1"/>
  <c r="S1855" i="1"/>
  <c r="R1855" i="1"/>
  <c r="P1855" i="1"/>
  <c r="K1855" i="1"/>
  <c r="H1855" i="1" a="1"/>
  <c r="H1855" i="1" s="1"/>
  <c r="I1855" i="1" s="1" a="1"/>
  <c r="I1855" i="1" s="1"/>
  <c r="G1855" i="1"/>
  <c r="E1855" i="1"/>
  <c r="F1855" i="1" s="1"/>
  <c r="T1854" i="1"/>
  <c r="S1854" i="1"/>
  <c r="R1854" i="1"/>
  <c r="P1854" i="1"/>
  <c r="K1854" i="1"/>
  <c r="I1854" i="1" a="1"/>
  <c r="I1854" i="1" s="1"/>
  <c r="H1854" i="1" a="1"/>
  <c r="H1854" i="1" s="1"/>
  <c r="G1854" i="1"/>
  <c r="F1854" i="1"/>
  <c r="E1854" i="1"/>
  <c r="T1853" i="1"/>
  <c r="S1853" i="1"/>
  <c r="R1853" i="1"/>
  <c r="P1853" i="1"/>
  <c r="K1853" i="1"/>
  <c r="H1853" i="1" a="1"/>
  <c r="H1853" i="1" s="1"/>
  <c r="I1853" i="1" s="1" a="1"/>
  <c r="I1853" i="1" s="1"/>
  <c r="G1853" i="1"/>
  <c r="F1853" i="1"/>
  <c r="E1853" i="1"/>
  <c r="T1852" i="1"/>
  <c r="S1852" i="1"/>
  <c r="R1852" i="1"/>
  <c r="P1852" i="1"/>
  <c r="K1852" i="1"/>
  <c r="I1852" i="1"/>
  <c r="H1852" i="1" a="1"/>
  <c r="H1852" i="1" s="1"/>
  <c r="I1852" i="1" s="1" a="1"/>
  <c r="G1852" i="1"/>
  <c r="F1852" i="1"/>
  <c r="E1852" i="1"/>
  <c r="T1851" i="1"/>
  <c r="S1851" i="1"/>
  <c r="R1851" i="1"/>
  <c r="P1851" i="1"/>
  <c r="K1851" i="1"/>
  <c r="I1851" i="1" a="1"/>
  <c r="I1851" i="1" s="1"/>
  <c r="H1851" i="1" a="1"/>
  <c r="H1851" i="1" s="1"/>
  <c r="G1851" i="1"/>
  <c r="E1851" i="1"/>
  <c r="F1851" i="1" s="1"/>
  <c r="T1850" i="1"/>
  <c r="S1850" i="1"/>
  <c r="R1850" i="1"/>
  <c r="P1850" i="1"/>
  <c r="K1850" i="1"/>
  <c r="H1850" i="1" a="1"/>
  <c r="H1850" i="1" s="1"/>
  <c r="I1850" i="1" s="1" a="1"/>
  <c r="I1850" i="1" s="1"/>
  <c r="G1850" i="1"/>
  <c r="E1850" i="1"/>
  <c r="F1850" i="1" s="1"/>
  <c r="T1849" i="1"/>
  <c r="S1849" i="1"/>
  <c r="R1849" i="1"/>
  <c r="P1849" i="1"/>
  <c r="K1849" i="1"/>
  <c r="I1849" i="1"/>
  <c r="I1849" i="1" a="1"/>
  <c r="H1849" i="1" a="1"/>
  <c r="H1849" i="1" s="1"/>
  <c r="G1849" i="1"/>
  <c r="E1849" i="1"/>
  <c r="F1849" i="1" s="1"/>
  <c r="T1848" i="1"/>
  <c r="S1848" i="1"/>
  <c r="R1848" i="1"/>
  <c r="P1848" i="1"/>
  <c r="K1848" i="1"/>
  <c r="I1848" i="1"/>
  <c r="I1848" i="1" a="1"/>
  <c r="H1848" i="1" a="1"/>
  <c r="H1848" i="1" s="1"/>
  <c r="G1848" i="1"/>
  <c r="F1848" i="1"/>
  <c r="E1848" i="1"/>
  <c r="T1847" i="1"/>
  <c r="S1847" i="1"/>
  <c r="R1847" i="1"/>
  <c r="P1847" i="1"/>
  <c r="K1847" i="1"/>
  <c r="H1847" i="1" a="1"/>
  <c r="H1847" i="1" s="1"/>
  <c r="I1847" i="1" s="1" a="1"/>
  <c r="I1847" i="1" s="1"/>
  <c r="G1847" i="1"/>
  <c r="E1847" i="1"/>
  <c r="F1847" i="1" s="1"/>
  <c r="T1846" i="1"/>
  <c r="S1846" i="1"/>
  <c r="R1846" i="1"/>
  <c r="P1846" i="1"/>
  <c r="K1846" i="1"/>
  <c r="H1846" i="1" a="1"/>
  <c r="H1846" i="1" s="1"/>
  <c r="I1846" i="1" s="1" a="1"/>
  <c r="I1846" i="1" s="1"/>
  <c r="G1846" i="1"/>
  <c r="F1846" i="1"/>
  <c r="E1846" i="1"/>
  <c r="T1845" i="1"/>
  <c r="S1845" i="1"/>
  <c r="R1845" i="1"/>
  <c r="P1845" i="1"/>
  <c r="K1845" i="1"/>
  <c r="I1845" i="1"/>
  <c r="I1845" i="1" a="1"/>
  <c r="H1845" i="1" a="1"/>
  <c r="H1845" i="1" s="1"/>
  <c r="G1845" i="1"/>
  <c r="E1845" i="1"/>
  <c r="F1845" i="1" s="1"/>
  <c r="T1844" i="1"/>
  <c r="S1844" i="1"/>
  <c r="R1844" i="1"/>
  <c r="P1844" i="1"/>
  <c r="K1844" i="1"/>
  <c r="H1844" i="1" a="1"/>
  <c r="H1844" i="1" s="1"/>
  <c r="I1844" i="1" s="1" a="1"/>
  <c r="I1844" i="1" s="1"/>
  <c r="G1844" i="1"/>
  <c r="F1844" i="1"/>
  <c r="E1844" i="1"/>
  <c r="T1843" i="1"/>
  <c r="S1843" i="1"/>
  <c r="R1843" i="1"/>
  <c r="P1843" i="1"/>
  <c r="K1843" i="1"/>
  <c r="H1843" i="1" a="1"/>
  <c r="H1843" i="1" s="1"/>
  <c r="I1843" i="1" s="1" a="1"/>
  <c r="I1843" i="1" s="1"/>
  <c r="G1843" i="1"/>
  <c r="E1843" i="1"/>
  <c r="F1843" i="1" s="1"/>
  <c r="T1842" i="1"/>
  <c r="S1842" i="1"/>
  <c r="R1842" i="1"/>
  <c r="P1842" i="1"/>
  <c r="K1842" i="1"/>
  <c r="I1842" i="1" a="1"/>
  <c r="I1842" i="1" s="1"/>
  <c r="H1842" i="1" a="1"/>
  <c r="H1842" i="1" s="1"/>
  <c r="G1842" i="1"/>
  <c r="F1842" i="1"/>
  <c r="E1842" i="1"/>
  <c r="T1841" i="1"/>
  <c r="S1841" i="1"/>
  <c r="R1841" i="1"/>
  <c r="P1841" i="1"/>
  <c r="K1841" i="1"/>
  <c r="H1841" i="1" a="1"/>
  <c r="H1841" i="1" s="1"/>
  <c r="I1841" i="1" s="1" a="1"/>
  <c r="I1841" i="1" s="1"/>
  <c r="G1841" i="1"/>
  <c r="F1841" i="1"/>
  <c r="E1841" i="1"/>
  <c r="T1840" i="1"/>
  <c r="S1840" i="1"/>
  <c r="R1840" i="1"/>
  <c r="P1840" i="1"/>
  <c r="K1840" i="1"/>
  <c r="H1840" i="1" a="1"/>
  <c r="H1840" i="1" s="1"/>
  <c r="I1840" i="1" s="1" a="1"/>
  <c r="I1840" i="1" s="1"/>
  <c r="G1840" i="1"/>
  <c r="F1840" i="1"/>
  <c r="E1840" i="1"/>
  <c r="T1839" i="1"/>
  <c r="S1839" i="1"/>
  <c r="R1839" i="1"/>
  <c r="P1839" i="1"/>
  <c r="K1839" i="1"/>
  <c r="I1839" i="1" a="1"/>
  <c r="I1839" i="1" s="1"/>
  <c r="H1839" i="1" a="1"/>
  <c r="H1839" i="1" s="1"/>
  <c r="G1839" i="1"/>
  <c r="F1839" i="1"/>
  <c r="E1839" i="1"/>
  <c r="T1838" i="1"/>
  <c r="S1838" i="1"/>
  <c r="R1838" i="1"/>
  <c r="P1838" i="1"/>
  <c r="K1838" i="1"/>
  <c r="H1838" i="1" a="1"/>
  <c r="H1838" i="1" s="1"/>
  <c r="I1838" i="1" s="1" a="1"/>
  <c r="I1838" i="1" s="1"/>
  <c r="G1838" i="1"/>
  <c r="E1838" i="1"/>
  <c r="F1838" i="1" s="1"/>
  <c r="T1837" i="1"/>
  <c r="S1837" i="1"/>
  <c r="R1837" i="1"/>
  <c r="P1837" i="1"/>
  <c r="K1837" i="1"/>
  <c r="I1837" i="1"/>
  <c r="I1837" i="1" a="1"/>
  <c r="H1837" i="1" a="1"/>
  <c r="H1837" i="1" s="1"/>
  <c r="G1837" i="1"/>
  <c r="E1837" i="1"/>
  <c r="F1837" i="1" s="1"/>
  <c r="T1836" i="1"/>
  <c r="S1836" i="1"/>
  <c r="R1836" i="1"/>
  <c r="P1836" i="1"/>
  <c r="K1836" i="1"/>
  <c r="I1836" i="1" a="1"/>
  <c r="I1836" i="1" s="1"/>
  <c r="H1836" i="1" a="1"/>
  <c r="H1836" i="1" s="1"/>
  <c r="G1836" i="1"/>
  <c r="F1836" i="1"/>
  <c r="E1836" i="1"/>
  <c r="T1835" i="1"/>
  <c r="S1835" i="1"/>
  <c r="R1835" i="1"/>
  <c r="P1835" i="1"/>
  <c r="K1835" i="1"/>
  <c r="I1835" i="1" a="1"/>
  <c r="I1835" i="1" s="1"/>
  <c r="H1835" i="1" a="1"/>
  <c r="H1835" i="1" s="1"/>
  <c r="G1835" i="1"/>
  <c r="E1835" i="1"/>
  <c r="F1835" i="1" s="1"/>
  <c r="T1834" i="1"/>
  <c r="S1834" i="1"/>
  <c r="R1834" i="1"/>
  <c r="P1834" i="1"/>
  <c r="K1834" i="1"/>
  <c r="H1834" i="1" a="1"/>
  <c r="H1834" i="1" s="1"/>
  <c r="I1834" i="1" s="1" a="1"/>
  <c r="I1834" i="1" s="1"/>
  <c r="G1834" i="1"/>
  <c r="F1834" i="1"/>
  <c r="E1834" i="1"/>
  <c r="T1833" i="1"/>
  <c r="S1833" i="1"/>
  <c r="R1833" i="1"/>
  <c r="P1833" i="1"/>
  <c r="K1833" i="1"/>
  <c r="I1833" i="1"/>
  <c r="I1833" i="1" a="1"/>
  <c r="H1833" i="1" a="1"/>
  <c r="H1833" i="1" s="1"/>
  <c r="G1833" i="1"/>
  <c r="F1833" i="1"/>
  <c r="E1833" i="1"/>
  <c r="T1832" i="1"/>
  <c r="S1832" i="1"/>
  <c r="R1832" i="1"/>
  <c r="P1832" i="1"/>
  <c r="K1832" i="1"/>
  <c r="I1832" i="1" a="1"/>
  <c r="I1832" i="1" s="1"/>
  <c r="H1832" i="1" a="1"/>
  <c r="H1832" i="1" s="1"/>
  <c r="G1832" i="1"/>
  <c r="F1832" i="1"/>
  <c r="E1832" i="1"/>
  <c r="T1831" i="1"/>
  <c r="S1831" i="1"/>
  <c r="R1831" i="1"/>
  <c r="P1831" i="1"/>
  <c r="K1831" i="1"/>
  <c r="I1831" i="1"/>
  <c r="H1831" i="1" a="1"/>
  <c r="H1831" i="1" s="1"/>
  <c r="I1831" i="1" s="1" a="1"/>
  <c r="G1831" i="1"/>
  <c r="E1831" i="1"/>
  <c r="F1831" i="1" s="1"/>
  <c r="T1830" i="1"/>
  <c r="S1830" i="1"/>
  <c r="R1830" i="1"/>
  <c r="P1830" i="1"/>
  <c r="K1830" i="1"/>
  <c r="I1830" i="1" a="1"/>
  <c r="I1830" i="1" s="1"/>
  <c r="H1830" i="1" a="1"/>
  <c r="H1830" i="1" s="1"/>
  <c r="G1830" i="1"/>
  <c r="F1830" i="1"/>
  <c r="E1830" i="1"/>
  <c r="T1829" i="1"/>
  <c r="S1829" i="1"/>
  <c r="R1829" i="1"/>
  <c r="P1829" i="1"/>
  <c r="K1829" i="1"/>
  <c r="H1829" i="1" a="1"/>
  <c r="H1829" i="1" s="1"/>
  <c r="I1829" i="1" s="1" a="1"/>
  <c r="I1829" i="1" s="1"/>
  <c r="G1829" i="1"/>
  <c r="F1829" i="1"/>
  <c r="E1829" i="1"/>
  <c r="T1828" i="1"/>
  <c r="S1828" i="1"/>
  <c r="R1828" i="1"/>
  <c r="P1828" i="1"/>
  <c r="K1828" i="1"/>
  <c r="H1828" i="1" a="1"/>
  <c r="H1828" i="1" s="1"/>
  <c r="I1828" i="1" s="1" a="1"/>
  <c r="I1828" i="1" s="1"/>
  <c r="G1828" i="1"/>
  <c r="F1828" i="1"/>
  <c r="E1828" i="1"/>
  <c r="T1827" i="1"/>
  <c r="S1827" i="1"/>
  <c r="R1827" i="1"/>
  <c r="P1827" i="1"/>
  <c r="K1827" i="1"/>
  <c r="I1827" i="1" a="1"/>
  <c r="I1827" i="1" s="1"/>
  <c r="H1827" i="1" a="1"/>
  <c r="H1827" i="1" s="1"/>
  <c r="G1827" i="1"/>
  <c r="F1827" i="1"/>
  <c r="E1827" i="1"/>
  <c r="T1826" i="1"/>
  <c r="S1826" i="1"/>
  <c r="R1826" i="1"/>
  <c r="P1826" i="1"/>
  <c r="K1826" i="1"/>
  <c r="H1826" i="1" a="1"/>
  <c r="H1826" i="1" s="1"/>
  <c r="I1826" i="1" s="1" a="1"/>
  <c r="I1826" i="1" s="1"/>
  <c r="G1826" i="1"/>
  <c r="E1826" i="1"/>
  <c r="F1826" i="1" s="1"/>
  <c r="T1825" i="1"/>
  <c r="S1825" i="1"/>
  <c r="R1825" i="1"/>
  <c r="P1825" i="1"/>
  <c r="K1825" i="1"/>
  <c r="I1825" i="1"/>
  <c r="I1825" i="1" a="1"/>
  <c r="H1825" i="1" a="1"/>
  <c r="H1825" i="1" s="1"/>
  <c r="G1825" i="1"/>
  <c r="E1825" i="1"/>
  <c r="F1825" i="1" s="1"/>
  <c r="T1824" i="1"/>
  <c r="S1824" i="1"/>
  <c r="R1824" i="1"/>
  <c r="P1824" i="1"/>
  <c r="K1824" i="1"/>
  <c r="I1824" i="1" a="1"/>
  <c r="I1824" i="1" s="1"/>
  <c r="H1824" i="1" a="1"/>
  <c r="H1824" i="1" s="1"/>
  <c r="G1824" i="1"/>
  <c r="F1824" i="1"/>
  <c r="E1824" i="1"/>
  <c r="T1823" i="1"/>
  <c r="S1823" i="1"/>
  <c r="R1823" i="1"/>
  <c r="P1823" i="1"/>
  <c r="K1823" i="1"/>
  <c r="H1823" i="1" a="1"/>
  <c r="H1823" i="1" s="1"/>
  <c r="I1823" i="1" s="1" a="1"/>
  <c r="I1823" i="1" s="1"/>
  <c r="G1823" i="1"/>
  <c r="E1823" i="1"/>
  <c r="F1823" i="1" s="1"/>
  <c r="T1822" i="1"/>
  <c r="S1822" i="1"/>
  <c r="R1822" i="1"/>
  <c r="P1822" i="1"/>
  <c r="K1822" i="1"/>
  <c r="H1822" i="1" a="1"/>
  <c r="H1822" i="1" s="1"/>
  <c r="I1822" i="1" s="1" a="1"/>
  <c r="I1822" i="1" s="1"/>
  <c r="G1822" i="1"/>
  <c r="F1822" i="1"/>
  <c r="E1822" i="1"/>
  <c r="T1821" i="1"/>
  <c r="S1821" i="1"/>
  <c r="R1821" i="1"/>
  <c r="P1821" i="1"/>
  <c r="K1821" i="1"/>
  <c r="I1821" i="1" a="1"/>
  <c r="I1821" i="1" s="1"/>
  <c r="H1821" i="1" a="1"/>
  <c r="H1821" i="1" s="1"/>
  <c r="G1821" i="1"/>
  <c r="F1821" i="1"/>
  <c r="E1821" i="1"/>
  <c r="T1820" i="1"/>
  <c r="S1820" i="1"/>
  <c r="R1820" i="1"/>
  <c r="P1820" i="1"/>
  <c r="K1820" i="1"/>
  <c r="H1820" i="1" a="1"/>
  <c r="H1820" i="1" s="1"/>
  <c r="I1820" i="1" s="1" a="1"/>
  <c r="I1820" i="1" s="1"/>
  <c r="G1820" i="1"/>
  <c r="E1820" i="1"/>
  <c r="F1820" i="1" s="1"/>
  <c r="T1819" i="1"/>
  <c r="S1819" i="1"/>
  <c r="R1819" i="1"/>
  <c r="P1819" i="1"/>
  <c r="K1819" i="1"/>
  <c r="H1819" i="1" a="1"/>
  <c r="H1819" i="1" s="1"/>
  <c r="I1819" i="1" s="1" a="1"/>
  <c r="I1819" i="1" s="1"/>
  <c r="G1819" i="1"/>
  <c r="E1819" i="1"/>
  <c r="F1819" i="1" s="1"/>
  <c r="T1818" i="1"/>
  <c r="S1818" i="1"/>
  <c r="R1818" i="1"/>
  <c r="P1818" i="1"/>
  <c r="K1818" i="1"/>
  <c r="I1818" i="1" a="1"/>
  <c r="I1818" i="1" s="1"/>
  <c r="H1818" i="1" a="1"/>
  <c r="H1818" i="1" s="1"/>
  <c r="G1818" i="1"/>
  <c r="F1818" i="1"/>
  <c r="E1818" i="1"/>
  <c r="T1817" i="1"/>
  <c r="S1817" i="1"/>
  <c r="R1817" i="1"/>
  <c r="P1817" i="1"/>
  <c r="K1817" i="1"/>
  <c r="H1817" i="1" a="1"/>
  <c r="H1817" i="1" s="1"/>
  <c r="I1817" i="1" s="1" a="1"/>
  <c r="I1817" i="1" s="1"/>
  <c r="G1817" i="1"/>
  <c r="F1817" i="1"/>
  <c r="E1817" i="1"/>
  <c r="T1816" i="1"/>
  <c r="S1816" i="1"/>
  <c r="R1816" i="1"/>
  <c r="P1816" i="1"/>
  <c r="K1816" i="1"/>
  <c r="I1816" i="1"/>
  <c r="H1816" i="1" a="1"/>
  <c r="H1816" i="1" s="1"/>
  <c r="I1816" i="1" s="1" a="1"/>
  <c r="G1816" i="1"/>
  <c r="F1816" i="1"/>
  <c r="E1816" i="1"/>
  <c r="T1815" i="1"/>
  <c r="S1815" i="1"/>
  <c r="R1815" i="1"/>
  <c r="P1815" i="1"/>
  <c r="K1815" i="1"/>
  <c r="I1815" i="1" a="1"/>
  <c r="I1815" i="1" s="1"/>
  <c r="H1815" i="1" a="1"/>
  <c r="H1815" i="1" s="1"/>
  <c r="G1815" i="1"/>
  <c r="E1815" i="1"/>
  <c r="F1815" i="1" s="1"/>
  <c r="T1814" i="1"/>
  <c r="S1814" i="1"/>
  <c r="R1814" i="1"/>
  <c r="P1814" i="1"/>
  <c r="K1814" i="1"/>
  <c r="H1814" i="1" a="1"/>
  <c r="H1814" i="1" s="1"/>
  <c r="I1814" i="1" s="1" a="1"/>
  <c r="I1814" i="1" s="1"/>
  <c r="G1814" i="1"/>
  <c r="E1814" i="1"/>
  <c r="F1814" i="1" s="1"/>
  <c r="T1813" i="1"/>
  <c r="S1813" i="1"/>
  <c r="R1813" i="1"/>
  <c r="P1813" i="1"/>
  <c r="K1813" i="1"/>
  <c r="I1813" i="1"/>
  <c r="I1813" i="1" a="1"/>
  <c r="H1813" i="1" a="1"/>
  <c r="H1813" i="1" s="1"/>
  <c r="G1813" i="1"/>
  <c r="E1813" i="1"/>
  <c r="F1813" i="1" s="1"/>
  <c r="T1812" i="1"/>
  <c r="S1812" i="1"/>
  <c r="R1812" i="1"/>
  <c r="P1812" i="1"/>
  <c r="K1812" i="1"/>
  <c r="I1812" i="1"/>
  <c r="I1812" i="1" a="1"/>
  <c r="H1812" i="1" a="1"/>
  <c r="H1812" i="1" s="1"/>
  <c r="G1812" i="1"/>
  <c r="F1812" i="1"/>
  <c r="E1812" i="1"/>
  <c r="T1811" i="1"/>
  <c r="S1811" i="1"/>
  <c r="R1811" i="1"/>
  <c r="P1811" i="1"/>
  <c r="K1811" i="1"/>
  <c r="H1811" i="1" a="1"/>
  <c r="H1811" i="1" s="1"/>
  <c r="I1811" i="1" s="1" a="1"/>
  <c r="I1811" i="1" s="1"/>
  <c r="G1811" i="1"/>
  <c r="E1811" i="1"/>
  <c r="F1811" i="1" s="1"/>
  <c r="T1810" i="1"/>
  <c r="S1810" i="1"/>
  <c r="R1810" i="1"/>
  <c r="P1810" i="1"/>
  <c r="K1810" i="1"/>
  <c r="H1810" i="1" a="1"/>
  <c r="H1810" i="1" s="1"/>
  <c r="I1810" i="1" s="1" a="1"/>
  <c r="I1810" i="1" s="1"/>
  <c r="G1810" i="1"/>
  <c r="F1810" i="1"/>
  <c r="E1810" i="1"/>
  <c r="T1809" i="1"/>
  <c r="S1809" i="1"/>
  <c r="R1809" i="1"/>
  <c r="P1809" i="1"/>
  <c r="K1809" i="1"/>
  <c r="I1809" i="1"/>
  <c r="I1809" i="1" a="1"/>
  <c r="H1809" i="1" a="1"/>
  <c r="H1809" i="1" s="1"/>
  <c r="G1809" i="1"/>
  <c r="F1809" i="1"/>
  <c r="E1809" i="1"/>
  <c r="T1808" i="1"/>
  <c r="S1808" i="1"/>
  <c r="R1808" i="1"/>
  <c r="P1808" i="1"/>
  <c r="K1808" i="1"/>
  <c r="H1808" i="1" a="1"/>
  <c r="H1808" i="1" s="1"/>
  <c r="I1808" i="1" s="1" a="1"/>
  <c r="I1808" i="1" s="1"/>
  <c r="G1808" i="1"/>
  <c r="F1808" i="1"/>
  <c r="E1808" i="1"/>
  <c r="T1807" i="1"/>
  <c r="S1807" i="1"/>
  <c r="R1807" i="1"/>
  <c r="P1807" i="1"/>
  <c r="K1807" i="1"/>
  <c r="H1807" i="1" a="1"/>
  <c r="H1807" i="1" s="1"/>
  <c r="I1807" i="1" s="1" a="1"/>
  <c r="I1807" i="1" s="1"/>
  <c r="G1807" i="1"/>
  <c r="E1807" i="1"/>
  <c r="F1807" i="1" s="1"/>
  <c r="T1806" i="1"/>
  <c r="S1806" i="1"/>
  <c r="R1806" i="1"/>
  <c r="P1806" i="1"/>
  <c r="K1806" i="1"/>
  <c r="I1806" i="1" a="1"/>
  <c r="I1806" i="1" s="1"/>
  <c r="H1806" i="1" a="1"/>
  <c r="H1806" i="1" s="1"/>
  <c r="G1806" i="1"/>
  <c r="F1806" i="1"/>
  <c r="E1806" i="1"/>
  <c r="T1805" i="1"/>
  <c r="S1805" i="1"/>
  <c r="R1805" i="1"/>
  <c r="P1805" i="1"/>
  <c r="K1805" i="1"/>
  <c r="H1805" i="1" a="1"/>
  <c r="H1805" i="1" s="1"/>
  <c r="I1805" i="1" s="1" a="1"/>
  <c r="I1805" i="1" s="1"/>
  <c r="G1805" i="1"/>
  <c r="F1805" i="1"/>
  <c r="E1805" i="1"/>
  <c r="T1804" i="1"/>
  <c r="S1804" i="1"/>
  <c r="R1804" i="1"/>
  <c r="P1804" i="1"/>
  <c r="K1804" i="1"/>
  <c r="H1804" i="1" a="1"/>
  <c r="H1804" i="1" s="1"/>
  <c r="I1804" i="1" s="1" a="1"/>
  <c r="I1804" i="1" s="1"/>
  <c r="G1804" i="1"/>
  <c r="F1804" i="1"/>
  <c r="E1804" i="1"/>
  <c r="T1803" i="1"/>
  <c r="S1803" i="1"/>
  <c r="R1803" i="1"/>
  <c r="P1803" i="1"/>
  <c r="K1803" i="1"/>
  <c r="I1803" i="1" a="1"/>
  <c r="I1803" i="1" s="1"/>
  <c r="H1803" i="1" a="1"/>
  <c r="H1803" i="1" s="1"/>
  <c r="G1803" i="1"/>
  <c r="F1803" i="1"/>
  <c r="E1803" i="1"/>
  <c r="T1802" i="1"/>
  <c r="S1802" i="1"/>
  <c r="R1802" i="1"/>
  <c r="P1802" i="1"/>
  <c r="K1802" i="1"/>
  <c r="H1802" i="1" a="1"/>
  <c r="H1802" i="1" s="1"/>
  <c r="I1802" i="1" s="1" a="1"/>
  <c r="I1802" i="1" s="1"/>
  <c r="G1802" i="1"/>
  <c r="E1802" i="1"/>
  <c r="F1802" i="1" s="1"/>
  <c r="T1801" i="1"/>
  <c r="S1801" i="1"/>
  <c r="R1801" i="1"/>
  <c r="P1801" i="1"/>
  <c r="K1801" i="1"/>
  <c r="I1801" i="1"/>
  <c r="I1801" i="1" a="1"/>
  <c r="H1801" i="1" a="1"/>
  <c r="H1801" i="1" s="1"/>
  <c r="G1801" i="1"/>
  <c r="E1801" i="1"/>
  <c r="F1801" i="1" s="1"/>
  <c r="T1800" i="1"/>
  <c r="S1800" i="1"/>
  <c r="R1800" i="1"/>
  <c r="P1800" i="1"/>
  <c r="K1800" i="1"/>
  <c r="I1800" i="1" a="1"/>
  <c r="I1800" i="1" s="1"/>
  <c r="H1800" i="1" a="1"/>
  <c r="H1800" i="1" s="1"/>
  <c r="G1800" i="1"/>
  <c r="F1800" i="1"/>
  <c r="E1800" i="1"/>
  <c r="T1799" i="1"/>
  <c r="S1799" i="1"/>
  <c r="R1799" i="1"/>
  <c r="P1799" i="1"/>
  <c r="K1799" i="1"/>
  <c r="I1799" i="1" a="1"/>
  <c r="I1799" i="1" s="1"/>
  <c r="H1799" i="1" a="1"/>
  <c r="H1799" i="1" s="1"/>
  <c r="G1799" i="1"/>
  <c r="E1799" i="1"/>
  <c r="F1799" i="1" s="1"/>
  <c r="T1798" i="1"/>
  <c r="S1798" i="1"/>
  <c r="R1798" i="1"/>
  <c r="P1798" i="1"/>
  <c r="K1798" i="1"/>
  <c r="H1798" i="1" a="1"/>
  <c r="H1798" i="1" s="1"/>
  <c r="I1798" i="1" s="1" a="1"/>
  <c r="I1798" i="1" s="1"/>
  <c r="G1798" i="1"/>
  <c r="F1798" i="1"/>
  <c r="E1798" i="1"/>
  <c r="T1797" i="1"/>
  <c r="S1797" i="1"/>
  <c r="R1797" i="1"/>
  <c r="P1797" i="1"/>
  <c r="K1797" i="1"/>
  <c r="I1797" i="1"/>
  <c r="I1797" i="1" a="1"/>
  <c r="H1797" i="1" a="1"/>
  <c r="H1797" i="1" s="1"/>
  <c r="G1797" i="1"/>
  <c r="F1797" i="1"/>
  <c r="E1797" i="1"/>
  <c r="T1796" i="1"/>
  <c r="S1796" i="1"/>
  <c r="R1796" i="1"/>
  <c r="P1796" i="1"/>
  <c r="K1796" i="1"/>
  <c r="I1796" i="1" a="1"/>
  <c r="I1796" i="1" s="1"/>
  <c r="H1796" i="1" a="1"/>
  <c r="H1796" i="1" s="1"/>
  <c r="G1796" i="1"/>
  <c r="E1796" i="1"/>
  <c r="F1796" i="1" s="1"/>
  <c r="T1795" i="1"/>
  <c r="S1795" i="1"/>
  <c r="R1795" i="1"/>
  <c r="P1795" i="1"/>
  <c r="K1795" i="1"/>
  <c r="I1795" i="1"/>
  <c r="H1795" i="1" a="1"/>
  <c r="H1795" i="1" s="1"/>
  <c r="I1795" i="1" s="1" a="1"/>
  <c r="G1795" i="1"/>
  <c r="E1795" i="1"/>
  <c r="F1795" i="1" s="1"/>
  <c r="T1794" i="1"/>
  <c r="S1794" i="1"/>
  <c r="R1794" i="1"/>
  <c r="P1794" i="1"/>
  <c r="K1794" i="1"/>
  <c r="I1794" i="1" a="1"/>
  <c r="I1794" i="1" s="1"/>
  <c r="H1794" i="1" a="1"/>
  <c r="H1794" i="1" s="1"/>
  <c r="G1794" i="1"/>
  <c r="F1794" i="1"/>
  <c r="E1794" i="1"/>
  <c r="T1793" i="1"/>
  <c r="S1793" i="1"/>
  <c r="R1793" i="1"/>
  <c r="P1793" i="1"/>
  <c r="K1793" i="1"/>
  <c r="H1793" i="1" a="1"/>
  <c r="H1793" i="1" s="1"/>
  <c r="I1793" i="1" s="1" a="1"/>
  <c r="I1793" i="1" s="1"/>
  <c r="G1793" i="1"/>
  <c r="F1793" i="1"/>
  <c r="E1793" i="1"/>
  <c r="T1792" i="1"/>
  <c r="S1792" i="1"/>
  <c r="R1792" i="1"/>
  <c r="P1792" i="1"/>
  <c r="K1792" i="1"/>
  <c r="H1792" i="1" a="1"/>
  <c r="H1792" i="1" s="1"/>
  <c r="I1792" i="1" s="1" a="1"/>
  <c r="I1792" i="1" s="1"/>
  <c r="G1792" i="1"/>
  <c r="F1792" i="1"/>
  <c r="E1792" i="1"/>
  <c r="T1791" i="1"/>
  <c r="S1791" i="1"/>
  <c r="R1791" i="1"/>
  <c r="P1791" i="1"/>
  <c r="K1791" i="1"/>
  <c r="I1791" i="1" a="1"/>
  <c r="I1791" i="1" s="1"/>
  <c r="H1791" i="1" a="1"/>
  <c r="H1791" i="1" s="1"/>
  <c r="G1791" i="1"/>
  <c r="E1791" i="1"/>
  <c r="F1791" i="1" s="1"/>
  <c r="T1790" i="1"/>
  <c r="S1790" i="1"/>
  <c r="R1790" i="1"/>
  <c r="P1790" i="1"/>
  <c r="K1790" i="1"/>
  <c r="H1790" i="1" a="1"/>
  <c r="H1790" i="1" s="1"/>
  <c r="I1790" i="1" s="1" a="1"/>
  <c r="I1790" i="1" s="1"/>
  <c r="G1790" i="1"/>
  <c r="E1790" i="1"/>
  <c r="F1790" i="1" s="1"/>
  <c r="T1789" i="1"/>
  <c r="S1789" i="1"/>
  <c r="R1789" i="1"/>
  <c r="P1789" i="1"/>
  <c r="K1789" i="1"/>
  <c r="I1789" i="1"/>
  <c r="I1789" i="1" a="1"/>
  <c r="H1789" i="1" a="1"/>
  <c r="H1789" i="1" s="1"/>
  <c r="G1789" i="1"/>
  <c r="E1789" i="1"/>
  <c r="F1789" i="1" s="1"/>
  <c r="T1788" i="1"/>
  <c r="S1788" i="1"/>
  <c r="R1788" i="1"/>
  <c r="P1788" i="1"/>
  <c r="K1788" i="1"/>
  <c r="I1788" i="1" a="1"/>
  <c r="I1788" i="1" s="1"/>
  <c r="H1788" i="1" a="1"/>
  <c r="H1788" i="1" s="1"/>
  <c r="G1788" i="1"/>
  <c r="F1788" i="1"/>
  <c r="E1788" i="1"/>
  <c r="T1787" i="1"/>
  <c r="S1787" i="1"/>
  <c r="R1787" i="1"/>
  <c r="P1787" i="1"/>
  <c r="K1787" i="1"/>
  <c r="H1787" i="1" a="1"/>
  <c r="H1787" i="1" s="1"/>
  <c r="I1787" i="1" s="1" a="1"/>
  <c r="I1787" i="1" s="1"/>
  <c r="G1787" i="1"/>
  <c r="E1787" i="1"/>
  <c r="F1787" i="1" s="1"/>
  <c r="T1786" i="1"/>
  <c r="S1786" i="1"/>
  <c r="R1786" i="1"/>
  <c r="P1786" i="1"/>
  <c r="K1786" i="1"/>
  <c r="H1786" i="1" a="1"/>
  <c r="H1786" i="1" s="1"/>
  <c r="I1786" i="1" s="1" a="1"/>
  <c r="I1786" i="1" s="1"/>
  <c r="G1786" i="1"/>
  <c r="F1786" i="1"/>
  <c r="E1786" i="1"/>
  <c r="T1785" i="1"/>
  <c r="S1785" i="1"/>
  <c r="R1785" i="1"/>
  <c r="P1785" i="1"/>
  <c r="K1785" i="1"/>
  <c r="I1785" i="1" a="1"/>
  <c r="I1785" i="1" s="1"/>
  <c r="H1785" i="1" a="1"/>
  <c r="H1785" i="1" s="1"/>
  <c r="G1785" i="1"/>
  <c r="F1785" i="1"/>
  <c r="E1785" i="1"/>
  <c r="T1784" i="1"/>
  <c r="S1784" i="1"/>
  <c r="R1784" i="1"/>
  <c r="P1784" i="1"/>
  <c r="K1784" i="1"/>
  <c r="H1784" i="1" a="1"/>
  <c r="H1784" i="1" s="1"/>
  <c r="I1784" i="1" s="1" a="1"/>
  <c r="I1784" i="1" s="1"/>
  <c r="G1784" i="1"/>
  <c r="E1784" i="1"/>
  <c r="F1784" i="1" s="1"/>
  <c r="T1783" i="1"/>
  <c r="S1783" i="1"/>
  <c r="R1783" i="1"/>
  <c r="P1783" i="1"/>
  <c r="K1783" i="1"/>
  <c r="H1783" i="1" a="1"/>
  <c r="H1783" i="1" s="1"/>
  <c r="I1783" i="1" s="1" a="1"/>
  <c r="I1783" i="1" s="1"/>
  <c r="G1783" i="1"/>
  <c r="E1783" i="1"/>
  <c r="F1783" i="1" s="1"/>
  <c r="T1782" i="1"/>
  <c r="S1782" i="1"/>
  <c r="R1782" i="1"/>
  <c r="P1782" i="1"/>
  <c r="K1782" i="1"/>
  <c r="H1782" i="1" a="1"/>
  <c r="H1782" i="1" s="1"/>
  <c r="I1782" i="1" s="1" a="1"/>
  <c r="I1782" i="1" s="1"/>
  <c r="G1782" i="1"/>
  <c r="F1782" i="1"/>
  <c r="E1782" i="1"/>
  <c r="T1781" i="1"/>
  <c r="S1781" i="1"/>
  <c r="R1781" i="1"/>
  <c r="P1781" i="1"/>
  <c r="K1781" i="1"/>
  <c r="H1781" i="1" a="1"/>
  <c r="H1781" i="1" s="1"/>
  <c r="I1781" i="1" s="1" a="1"/>
  <c r="I1781" i="1" s="1"/>
  <c r="G1781" i="1"/>
  <c r="E1781" i="1"/>
  <c r="F1781" i="1" s="1"/>
  <c r="T1780" i="1"/>
  <c r="S1780" i="1"/>
  <c r="R1780" i="1"/>
  <c r="P1780" i="1"/>
  <c r="K1780" i="1"/>
  <c r="I1780" i="1"/>
  <c r="H1780" i="1" a="1"/>
  <c r="H1780" i="1" s="1"/>
  <c r="I1780" i="1" s="1" a="1"/>
  <c r="G1780" i="1"/>
  <c r="F1780" i="1"/>
  <c r="E1780" i="1"/>
  <c r="T1779" i="1"/>
  <c r="S1779" i="1"/>
  <c r="R1779" i="1"/>
  <c r="P1779" i="1"/>
  <c r="K1779" i="1"/>
  <c r="I1779" i="1" a="1"/>
  <c r="I1779" i="1" s="1"/>
  <c r="H1779" i="1" a="1"/>
  <c r="H1779" i="1" s="1"/>
  <c r="G1779" i="1"/>
  <c r="E1779" i="1"/>
  <c r="F1779" i="1" s="1"/>
  <c r="T1778" i="1"/>
  <c r="S1778" i="1"/>
  <c r="R1778" i="1"/>
  <c r="P1778" i="1"/>
  <c r="K1778" i="1"/>
  <c r="H1778" i="1" a="1"/>
  <c r="H1778" i="1" s="1"/>
  <c r="I1778" i="1" s="1" a="1"/>
  <c r="I1778" i="1" s="1"/>
  <c r="G1778" i="1"/>
  <c r="E1778" i="1"/>
  <c r="F1778" i="1" s="1"/>
  <c r="T1777" i="1"/>
  <c r="S1777" i="1"/>
  <c r="R1777" i="1"/>
  <c r="P1777" i="1"/>
  <c r="K1777" i="1"/>
  <c r="I1777" i="1" a="1"/>
  <c r="I1777" i="1" s="1"/>
  <c r="H1777" i="1" a="1"/>
  <c r="H1777" i="1" s="1"/>
  <c r="G1777" i="1"/>
  <c r="E1777" i="1"/>
  <c r="F1777" i="1" s="1"/>
  <c r="T1776" i="1"/>
  <c r="S1776" i="1"/>
  <c r="R1776" i="1"/>
  <c r="P1776" i="1"/>
  <c r="K1776" i="1"/>
  <c r="I1776" i="1"/>
  <c r="I1776" i="1" a="1"/>
  <c r="H1776" i="1" a="1"/>
  <c r="H1776" i="1" s="1"/>
  <c r="G1776" i="1"/>
  <c r="F1776" i="1"/>
  <c r="E1776" i="1"/>
  <c r="T1775" i="1"/>
  <c r="S1775" i="1"/>
  <c r="R1775" i="1"/>
  <c r="P1775" i="1"/>
  <c r="K1775" i="1"/>
  <c r="H1775" i="1" a="1"/>
  <c r="H1775" i="1" s="1"/>
  <c r="I1775" i="1" s="1" a="1"/>
  <c r="I1775" i="1" s="1"/>
  <c r="G1775" i="1"/>
  <c r="E1775" i="1"/>
  <c r="F1775" i="1" s="1"/>
  <c r="T1774" i="1"/>
  <c r="S1774" i="1"/>
  <c r="R1774" i="1"/>
  <c r="P1774" i="1"/>
  <c r="K1774" i="1"/>
  <c r="H1774" i="1" a="1"/>
  <c r="H1774" i="1" s="1"/>
  <c r="I1774" i="1" s="1" a="1"/>
  <c r="I1774" i="1" s="1"/>
  <c r="G1774" i="1"/>
  <c r="F1774" i="1"/>
  <c r="E1774" i="1"/>
  <c r="T1773" i="1"/>
  <c r="S1773" i="1"/>
  <c r="R1773" i="1"/>
  <c r="P1773" i="1"/>
  <c r="K1773" i="1"/>
  <c r="I1773" i="1"/>
  <c r="I1773" i="1" a="1"/>
  <c r="H1773" i="1" a="1"/>
  <c r="H1773" i="1" s="1"/>
  <c r="G1773" i="1"/>
  <c r="F1773" i="1"/>
  <c r="E1773" i="1"/>
  <c r="T1772" i="1"/>
  <c r="S1772" i="1"/>
  <c r="R1772" i="1"/>
  <c r="P1772" i="1"/>
  <c r="K1772" i="1"/>
  <c r="H1772" i="1" a="1"/>
  <c r="H1772" i="1" s="1"/>
  <c r="I1772" i="1" s="1" a="1"/>
  <c r="I1772" i="1" s="1"/>
  <c r="G1772" i="1"/>
  <c r="E1772" i="1"/>
  <c r="F1772" i="1" s="1"/>
  <c r="T1771" i="1"/>
  <c r="S1771" i="1"/>
  <c r="R1771" i="1"/>
  <c r="P1771" i="1"/>
  <c r="K1771" i="1"/>
  <c r="H1771" i="1" a="1"/>
  <c r="H1771" i="1" s="1"/>
  <c r="I1771" i="1" s="1" a="1"/>
  <c r="I1771" i="1" s="1"/>
  <c r="G1771" i="1"/>
  <c r="E1771" i="1"/>
  <c r="F1771" i="1" s="1"/>
  <c r="T1770" i="1"/>
  <c r="S1770" i="1"/>
  <c r="R1770" i="1"/>
  <c r="P1770" i="1"/>
  <c r="K1770" i="1"/>
  <c r="H1770" i="1" a="1"/>
  <c r="H1770" i="1" s="1"/>
  <c r="I1770" i="1" s="1" a="1"/>
  <c r="I1770" i="1" s="1"/>
  <c r="G1770" i="1"/>
  <c r="F1770" i="1"/>
  <c r="E1770" i="1"/>
  <c r="T1769" i="1"/>
  <c r="S1769" i="1"/>
  <c r="R1769" i="1"/>
  <c r="P1769" i="1"/>
  <c r="K1769" i="1"/>
  <c r="H1769" i="1" a="1"/>
  <c r="H1769" i="1" s="1"/>
  <c r="I1769" i="1" s="1" a="1"/>
  <c r="I1769" i="1" s="1"/>
  <c r="G1769" i="1"/>
  <c r="E1769" i="1"/>
  <c r="F1769" i="1" s="1"/>
  <c r="T1768" i="1"/>
  <c r="S1768" i="1"/>
  <c r="R1768" i="1"/>
  <c r="P1768" i="1"/>
  <c r="K1768" i="1"/>
  <c r="H1768" i="1" a="1"/>
  <c r="H1768" i="1" s="1"/>
  <c r="I1768" i="1" s="1" a="1"/>
  <c r="I1768" i="1" s="1"/>
  <c r="G1768" i="1"/>
  <c r="E1768" i="1"/>
  <c r="F1768" i="1" s="1"/>
  <c r="T1767" i="1"/>
  <c r="S1767" i="1"/>
  <c r="R1767" i="1"/>
  <c r="P1767" i="1"/>
  <c r="K1767" i="1"/>
  <c r="I1767" i="1" a="1"/>
  <c r="I1767" i="1" s="1"/>
  <c r="H1767" i="1" a="1"/>
  <c r="H1767" i="1" s="1"/>
  <c r="G1767" i="1"/>
  <c r="E1767" i="1"/>
  <c r="F1767" i="1" s="1"/>
  <c r="T1766" i="1"/>
  <c r="S1766" i="1"/>
  <c r="R1766" i="1"/>
  <c r="P1766" i="1"/>
  <c r="K1766" i="1"/>
  <c r="H1766" i="1" a="1"/>
  <c r="H1766" i="1" s="1"/>
  <c r="I1766" i="1" s="1" a="1"/>
  <c r="I1766" i="1" s="1"/>
  <c r="G1766" i="1"/>
  <c r="E1766" i="1"/>
  <c r="F1766" i="1" s="1"/>
  <c r="T1765" i="1"/>
  <c r="S1765" i="1"/>
  <c r="R1765" i="1"/>
  <c r="P1765" i="1"/>
  <c r="K1765" i="1"/>
  <c r="I1765" i="1"/>
  <c r="I1765" i="1" a="1"/>
  <c r="H1765" i="1" a="1"/>
  <c r="H1765" i="1" s="1"/>
  <c r="G1765" i="1"/>
  <c r="E1765" i="1"/>
  <c r="F1765" i="1" s="1"/>
  <c r="T1764" i="1"/>
  <c r="S1764" i="1"/>
  <c r="R1764" i="1"/>
  <c r="P1764" i="1"/>
  <c r="K1764" i="1"/>
  <c r="H1764" i="1" a="1"/>
  <c r="H1764" i="1" s="1"/>
  <c r="I1764" i="1" s="1" a="1"/>
  <c r="I1764" i="1" s="1"/>
  <c r="G1764" i="1"/>
  <c r="F1764" i="1"/>
  <c r="E1764" i="1"/>
  <c r="T1763" i="1"/>
  <c r="S1763" i="1"/>
  <c r="R1763" i="1"/>
  <c r="P1763" i="1"/>
  <c r="K1763" i="1"/>
  <c r="H1763" i="1" a="1"/>
  <c r="H1763" i="1" s="1"/>
  <c r="I1763" i="1" s="1" a="1"/>
  <c r="I1763" i="1" s="1"/>
  <c r="G1763" i="1"/>
  <c r="E1763" i="1"/>
  <c r="F1763" i="1" s="1"/>
  <c r="T1762" i="1"/>
  <c r="S1762" i="1"/>
  <c r="R1762" i="1"/>
  <c r="P1762" i="1"/>
  <c r="K1762" i="1"/>
  <c r="H1762" i="1" a="1"/>
  <c r="H1762" i="1" s="1"/>
  <c r="I1762" i="1" s="1" a="1"/>
  <c r="I1762" i="1" s="1"/>
  <c r="G1762" i="1"/>
  <c r="F1762" i="1"/>
  <c r="E1762" i="1"/>
  <c r="T1761" i="1"/>
  <c r="S1761" i="1"/>
  <c r="R1761" i="1"/>
  <c r="P1761" i="1"/>
  <c r="K1761" i="1"/>
  <c r="I1761" i="1" a="1"/>
  <c r="I1761" i="1" s="1"/>
  <c r="H1761" i="1" a="1"/>
  <c r="H1761" i="1" s="1"/>
  <c r="G1761" i="1"/>
  <c r="F1761" i="1"/>
  <c r="E1761" i="1"/>
  <c r="T1760" i="1"/>
  <c r="S1760" i="1"/>
  <c r="R1760" i="1"/>
  <c r="P1760" i="1"/>
  <c r="K1760" i="1"/>
  <c r="I1760" i="1" a="1"/>
  <c r="I1760" i="1" s="1"/>
  <c r="H1760" i="1" a="1"/>
  <c r="H1760" i="1" s="1"/>
  <c r="G1760" i="1"/>
  <c r="F1760" i="1"/>
  <c r="E1760" i="1"/>
  <c r="T1759" i="1"/>
  <c r="S1759" i="1"/>
  <c r="R1759" i="1"/>
  <c r="P1759" i="1"/>
  <c r="K1759" i="1"/>
  <c r="I1759" i="1"/>
  <c r="H1759" i="1" a="1"/>
  <c r="H1759" i="1" s="1"/>
  <c r="I1759" i="1" s="1" a="1"/>
  <c r="G1759" i="1"/>
  <c r="F1759" i="1"/>
  <c r="E1759" i="1"/>
  <c r="T1758" i="1"/>
  <c r="S1758" i="1"/>
  <c r="R1758" i="1"/>
  <c r="P1758" i="1"/>
  <c r="K1758" i="1"/>
  <c r="I1758" i="1" a="1"/>
  <c r="I1758" i="1" s="1"/>
  <c r="H1758" i="1" a="1"/>
  <c r="H1758" i="1" s="1"/>
  <c r="G1758" i="1"/>
  <c r="F1758" i="1"/>
  <c r="E1758" i="1"/>
  <c r="T1757" i="1"/>
  <c r="S1757" i="1"/>
  <c r="R1757" i="1"/>
  <c r="P1757" i="1"/>
  <c r="K1757" i="1"/>
  <c r="I1757" i="1" a="1"/>
  <c r="I1757" i="1" s="1"/>
  <c r="H1757" i="1" a="1"/>
  <c r="H1757" i="1" s="1"/>
  <c r="G1757" i="1"/>
  <c r="F1757" i="1"/>
  <c r="E1757" i="1"/>
  <c r="T1756" i="1"/>
  <c r="S1756" i="1"/>
  <c r="R1756" i="1"/>
  <c r="P1756" i="1"/>
  <c r="K1756" i="1"/>
  <c r="I1756" i="1" a="1"/>
  <c r="I1756" i="1" s="1"/>
  <c r="H1756" i="1" a="1"/>
  <c r="H1756" i="1" s="1"/>
  <c r="G1756" i="1"/>
  <c r="F1756" i="1"/>
  <c r="E1756" i="1"/>
  <c r="T1755" i="1"/>
  <c r="S1755" i="1"/>
  <c r="R1755" i="1"/>
  <c r="P1755" i="1"/>
  <c r="K1755" i="1"/>
  <c r="H1755" i="1" a="1"/>
  <c r="H1755" i="1" s="1"/>
  <c r="I1755" i="1" s="1" a="1"/>
  <c r="I1755" i="1" s="1"/>
  <c r="G1755" i="1"/>
  <c r="F1755" i="1"/>
  <c r="E1755" i="1"/>
  <c r="T1754" i="1"/>
  <c r="S1754" i="1"/>
  <c r="R1754" i="1"/>
  <c r="P1754" i="1"/>
  <c r="K1754" i="1"/>
  <c r="I1754" i="1" a="1"/>
  <c r="I1754" i="1" s="1"/>
  <c r="H1754" i="1" a="1"/>
  <c r="H1754" i="1" s="1"/>
  <c r="G1754" i="1"/>
  <c r="F1754" i="1"/>
  <c r="E1754" i="1"/>
  <c r="T1753" i="1"/>
  <c r="S1753" i="1"/>
  <c r="R1753" i="1"/>
  <c r="P1753" i="1"/>
  <c r="K1753" i="1"/>
  <c r="H1753" i="1" a="1"/>
  <c r="H1753" i="1" s="1"/>
  <c r="I1753" i="1" s="1" a="1"/>
  <c r="I1753" i="1" s="1"/>
  <c r="G1753" i="1"/>
  <c r="F1753" i="1"/>
  <c r="E1753" i="1"/>
  <c r="T1752" i="1"/>
  <c r="S1752" i="1"/>
  <c r="R1752" i="1"/>
  <c r="P1752" i="1"/>
  <c r="K1752" i="1"/>
  <c r="H1752" i="1" a="1"/>
  <c r="H1752" i="1" s="1"/>
  <c r="I1752" i="1" s="1" a="1"/>
  <c r="I1752" i="1" s="1"/>
  <c r="G1752" i="1"/>
  <c r="F1752" i="1"/>
  <c r="E1752" i="1"/>
  <c r="T1751" i="1"/>
  <c r="S1751" i="1"/>
  <c r="R1751" i="1"/>
  <c r="P1751" i="1"/>
  <c r="K1751" i="1"/>
  <c r="H1751" i="1" a="1"/>
  <c r="H1751" i="1" s="1"/>
  <c r="I1751" i="1" s="1" a="1"/>
  <c r="I1751" i="1" s="1"/>
  <c r="G1751" i="1"/>
  <c r="F1751" i="1"/>
  <c r="E1751" i="1"/>
  <c r="T1750" i="1"/>
  <c r="S1750" i="1"/>
  <c r="R1750" i="1"/>
  <c r="P1750" i="1"/>
  <c r="K1750" i="1"/>
  <c r="H1750" i="1" a="1"/>
  <c r="H1750" i="1" s="1"/>
  <c r="I1750" i="1" s="1" a="1"/>
  <c r="I1750" i="1" s="1"/>
  <c r="G1750" i="1"/>
  <c r="F1750" i="1"/>
  <c r="E1750" i="1"/>
  <c r="T1749" i="1"/>
  <c r="S1749" i="1"/>
  <c r="R1749" i="1"/>
  <c r="P1749" i="1"/>
  <c r="K1749" i="1"/>
  <c r="I1749" i="1" a="1"/>
  <c r="I1749" i="1" s="1"/>
  <c r="H1749" i="1" a="1"/>
  <c r="H1749" i="1" s="1"/>
  <c r="G1749" i="1"/>
  <c r="F1749" i="1"/>
  <c r="E1749" i="1"/>
  <c r="T1748" i="1"/>
  <c r="S1748" i="1"/>
  <c r="R1748" i="1"/>
  <c r="P1748" i="1"/>
  <c r="K1748" i="1"/>
  <c r="I1748" i="1" a="1"/>
  <c r="I1748" i="1" s="1"/>
  <c r="H1748" i="1" a="1"/>
  <c r="H1748" i="1" s="1"/>
  <c r="G1748" i="1"/>
  <c r="F1748" i="1"/>
  <c r="E1748" i="1"/>
  <c r="T1747" i="1"/>
  <c r="S1747" i="1"/>
  <c r="R1747" i="1"/>
  <c r="P1747" i="1"/>
  <c r="K1747" i="1"/>
  <c r="H1747" i="1" a="1"/>
  <c r="H1747" i="1" s="1"/>
  <c r="I1747" i="1" s="1" a="1"/>
  <c r="I1747" i="1" s="1"/>
  <c r="G1747" i="1"/>
  <c r="F1747" i="1"/>
  <c r="E1747" i="1"/>
  <c r="T1746" i="1"/>
  <c r="S1746" i="1"/>
  <c r="R1746" i="1"/>
  <c r="P1746" i="1"/>
  <c r="K1746" i="1"/>
  <c r="I1746" i="1" a="1"/>
  <c r="I1746" i="1" s="1"/>
  <c r="H1746" i="1" a="1"/>
  <c r="H1746" i="1" s="1"/>
  <c r="G1746" i="1"/>
  <c r="F1746" i="1"/>
  <c r="E1746" i="1"/>
  <c r="T1745" i="1"/>
  <c r="S1745" i="1"/>
  <c r="R1745" i="1"/>
  <c r="P1745" i="1"/>
  <c r="K1745" i="1"/>
  <c r="H1745" i="1" a="1"/>
  <c r="H1745" i="1" s="1"/>
  <c r="I1745" i="1" s="1" a="1"/>
  <c r="I1745" i="1" s="1"/>
  <c r="G1745" i="1"/>
  <c r="F1745" i="1"/>
  <c r="E1745" i="1"/>
  <c r="T1744" i="1"/>
  <c r="S1744" i="1"/>
  <c r="R1744" i="1"/>
  <c r="P1744" i="1"/>
  <c r="K1744" i="1"/>
  <c r="H1744" i="1" a="1"/>
  <c r="H1744" i="1" s="1"/>
  <c r="I1744" i="1" s="1" a="1"/>
  <c r="I1744" i="1" s="1"/>
  <c r="G1744" i="1"/>
  <c r="F1744" i="1"/>
  <c r="E1744" i="1"/>
  <c r="T1743" i="1"/>
  <c r="S1743" i="1"/>
  <c r="R1743" i="1"/>
  <c r="P1743" i="1"/>
  <c r="K1743" i="1"/>
  <c r="I1743" i="1" a="1"/>
  <c r="I1743" i="1" s="1"/>
  <c r="H1743" i="1" a="1"/>
  <c r="H1743" i="1" s="1"/>
  <c r="G1743" i="1"/>
  <c r="F1743" i="1"/>
  <c r="E1743" i="1"/>
  <c r="T1742" i="1"/>
  <c r="S1742" i="1"/>
  <c r="R1742" i="1"/>
  <c r="P1742" i="1"/>
  <c r="K1742" i="1"/>
  <c r="H1742" i="1" a="1"/>
  <c r="H1742" i="1" s="1"/>
  <c r="I1742" i="1" s="1" a="1"/>
  <c r="I1742" i="1" s="1"/>
  <c r="G1742" i="1"/>
  <c r="F1742" i="1"/>
  <c r="E1742" i="1"/>
  <c r="T1741" i="1"/>
  <c r="S1741" i="1"/>
  <c r="R1741" i="1"/>
  <c r="P1741" i="1"/>
  <c r="K1741" i="1"/>
  <c r="I1741" i="1" a="1"/>
  <c r="I1741" i="1" s="1"/>
  <c r="H1741" i="1" a="1"/>
  <c r="H1741" i="1" s="1"/>
  <c r="G1741" i="1"/>
  <c r="F1741" i="1"/>
  <c r="E1741" i="1"/>
  <c r="T1740" i="1"/>
  <c r="S1740" i="1"/>
  <c r="R1740" i="1"/>
  <c r="P1740" i="1"/>
  <c r="K1740" i="1"/>
  <c r="H1740" i="1" a="1"/>
  <c r="H1740" i="1" s="1"/>
  <c r="I1740" i="1" s="1" a="1"/>
  <c r="I1740" i="1" s="1"/>
  <c r="G1740" i="1"/>
  <c r="F1740" i="1"/>
  <c r="E1740" i="1"/>
  <c r="T1739" i="1"/>
  <c r="S1739" i="1"/>
  <c r="R1739" i="1"/>
  <c r="P1739" i="1"/>
  <c r="K1739" i="1"/>
  <c r="H1739" i="1" a="1"/>
  <c r="H1739" i="1" s="1"/>
  <c r="I1739" i="1" s="1" a="1"/>
  <c r="I1739" i="1" s="1"/>
  <c r="G1739" i="1"/>
  <c r="F1739" i="1"/>
  <c r="E1739" i="1"/>
  <c r="T1738" i="1"/>
  <c r="S1738" i="1"/>
  <c r="R1738" i="1"/>
  <c r="P1738" i="1"/>
  <c r="K1738" i="1"/>
  <c r="H1738" i="1" a="1"/>
  <c r="H1738" i="1" s="1"/>
  <c r="I1738" i="1" s="1" a="1"/>
  <c r="I1738" i="1" s="1"/>
  <c r="G1738" i="1"/>
  <c r="F1738" i="1"/>
  <c r="E1738" i="1"/>
  <c r="T1737" i="1"/>
  <c r="S1737" i="1"/>
  <c r="R1737" i="1"/>
  <c r="P1737" i="1"/>
  <c r="K1737" i="1"/>
  <c r="I1737" i="1" a="1"/>
  <c r="I1737" i="1" s="1"/>
  <c r="H1737" i="1" a="1"/>
  <c r="H1737" i="1" s="1"/>
  <c r="G1737" i="1"/>
  <c r="F1737" i="1"/>
  <c r="E1737" i="1"/>
  <c r="T1736" i="1"/>
  <c r="S1736" i="1"/>
  <c r="R1736" i="1"/>
  <c r="P1736" i="1"/>
  <c r="K1736" i="1"/>
  <c r="H1736" i="1" a="1"/>
  <c r="H1736" i="1" s="1"/>
  <c r="I1736" i="1" s="1" a="1"/>
  <c r="I1736" i="1" s="1"/>
  <c r="G1736" i="1"/>
  <c r="F1736" i="1"/>
  <c r="E1736" i="1"/>
  <c r="T1735" i="1"/>
  <c r="S1735" i="1"/>
  <c r="R1735" i="1"/>
  <c r="P1735" i="1"/>
  <c r="K1735" i="1"/>
  <c r="I1735" i="1"/>
  <c r="H1735" i="1" a="1"/>
  <c r="H1735" i="1" s="1"/>
  <c r="I1735" i="1" s="1" a="1"/>
  <c r="G1735" i="1"/>
  <c r="F1735" i="1"/>
  <c r="E1735" i="1"/>
  <c r="T1734" i="1"/>
  <c r="S1734" i="1"/>
  <c r="R1734" i="1"/>
  <c r="P1734" i="1"/>
  <c r="K1734" i="1"/>
  <c r="I1734" i="1"/>
  <c r="I1734" i="1" a="1"/>
  <c r="H1734" i="1" a="1"/>
  <c r="H1734" i="1" s="1"/>
  <c r="G1734" i="1"/>
  <c r="F1734" i="1"/>
  <c r="E1734" i="1"/>
  <c r="T1733" i="1"/>
  <c r="S1733" i="1"/>
  <c r="R1733" i="1"/>
  <c r="P1733" i="1"/>
  <c r="K1733" i="1"/>
  <c r="I1733" i="1" a="1"/>
  <c r="I1733" i="1" s="1"/>
  <c r="H1733" i="1" a="1"/>
  <c r="H1733" i="1" s="1"/>
  <c r="G1733" i="1"/>
  <c r="F1733" i="1"/>
  <c r="E1733" i="1"/>
  <c r="T1732" i="1"/>
  <c r="S1732" i="1"/>
  <c r="R1732" i="1"/>
  <c r="P1732" i="1"/>
  <c r="K1732" i="1"/>
  <c r="I1732" i="1"/>
  <c r="H1732" i="1" a="1"/>
  <c r="H1732" i="1" s="1"/>
  <c r="I1732" i="1" s="1" a="1"/>
  <c r="G1732" i="1"/>
  <c r="F1732" i="1"/>
  <c r="E1732" i="1"/>
  <c r="T1731" i="1"/>
  <c r="S1731" i="1"/>
  <c r="R1731" i="1"/>
  <c r="P1731" i="1"/>
  <c r="K1731" i="1"/>
  <c r="I1731" i="1"/>
  <c r="I1731" i="1" a="1"/>
  <c r="H1731" i="1" a="1"/>
  <c r="H1731" i="1" s="1"/>
  <c r="G1731" i="1"/>
  <c r="F1731" i="1"/>
  <c r="E1731" i="1"/>
  <c r="T1730" i="1"/>
  <c r="S1730" i="1"/>
  <c r="R1730" i="1"/>
  <c r="P1730" i="1"/>
  <c r="K1730" i="1"/>
  <c r="I1730" i="1" a="1"/>
  <c r="I1730" i="1" s="1"/>
  <c r="H1730" i="1" a="1"/>
  <c r="H1730" i="1" s="1"/>
  <c r="G1730" i="1"/>
  <c r="F1730" i="1"/>
  <c r="E1730" i="1"/>
  <c r="T1729" i="1"/>
  <c r="S1729" i="1"/>
  <c r="R1729" i="1"/>
  <c r="P1729" i="1"/>
  <c r="K1729" i="1"/>
  <c r="H1729" i="1" a="1"/>
  <c r="H1729" i="1" s="1"/>
  <c r="I1729" i="1" s="1" a="1"/>
  <c r="I1729" i="1" s="1"/>
  <c r="G1729" i="1"/>
  <c r="F1729" i="1"/>
  <c r="E1729" i="1"/>
  <c r="T1728" i="1"/>
  <c r="S1728" i="1"/>
  <c r="R1728" i="1"/>
  <c r="P1728" i="1"/>
  <c r="K1728" i="1"/>
  <c r="I1728" i="1"/>
  <c r="I1728" i="1" a="1"/>
  <c r="H1728" i="1" a="1"/>
  <c r="H1728" i="1" s="1"/>
  <c r="G1728" i="1"/>
  <c r="F1728" i="1"/>
  <c r="E1728" i="1"/>
  <c r="T1727" i="1"/>
  <c r="S1727" i="1"/>
  <c r="R1727" i="1"/>
  <c r="P1727" i="1"/>
  <c r="K1727" i="1"/>
  <c r="H1727" i="1"/>
  <c r="I1727" i="1" s="1" a="1"/>
  <c r="I1727" i="1" s="1"/>
  <c r="H1727" i="1" a="1"/>
  <c r="G1727" i="1"/>
  <c r="F1727" i="1"/>
  <c r="E1727" i="1"/>
  <c r="T1726" i="1"/>
  <c r="S1726" i="1"/>
  <c r="R1726" i="1"/>
  <c r="P1726" i="1"/>
  <c r="K1726" i="1"/>
  <c r="H1726" i="1"/>
  <c r="I1726" i="1" s="1" a="1"/>
  <c r="I1726" i="1" s="1"/>
  <c r="H1726" i="1" a="1"/>
  <c r="G1726" i="1"/>
  <c r="F1726" i="1"/>
  <c r="E1726" i="1"/>
  <c r="T1725" i="1"/>
  <c r="S1725" i="1"/>
  <c r="R1725" i="1"/>
  <c r="P1725" i="1"/>
  <c r="K1725" i="1"/>
  <c r="H1725" i="1" a="1"/>
  <c r="H1725" i="1" s="1"/>
  <c r="I1725" i="1" s="1" a="1"/>
  <c r="I1725" i="1" s="1"/>
  <c r="G1725" i="1"/>
  <c r="F1725" i="1"/>
  <c r="E1725" i="1"/>
  <c r="T1724" i="1"/>
  <c r="S1724" i="1"/>
  <c r="R1724" i="1"/>
  <c r="P1724" i="1"/>
  <c r="K1724" i="1"/>
  <c r="H1724" i="1" a="1"/>
  <c r="H1724" i="1" s="1"/>
  <c r="I1724" i="1" s="1" a="1"/>
  <c r="I1724" i="1" s="1"/>
  <c r="G1724" i="1"/>
  <c r="F1724" i="1"/>
  <c r="E1724" i="1"/>
  <c r="T1723" i="1"/>
  <c r="S1723" i="1"/>
  <c r="R1723" i="1"/>
  <c r="P1723" i="1"/>
  <c r="K1723" i="1"/>
  <c r="H1723" i="1" a="1"/>
  <c r="H1723" i="1" s="1"/>
  <c r="I1723" i="1" s="1" a="1"/>
  <c r="I1723" i="1" s="1"/>
  <c r="G1723" i="1"/>
  <c r="F1723" i="1"/>
  <c r="E1723" i="1"/>
  <c r="T1722" i="1"/>
  <c r="S1722" i="1"/>
  <c r="R1722" i="1"/>
  <c r="P1722" i="1"/>
  <c r="K1722" i="1"/>
  <c r="H1722" i="1" a="1"/>
  <c r="H1722" i="1" s="1"/>
  <c r="I1722" i="1" s="1" a="1"/>
  <c r="I1722" i="1" s="1"/>
  <c r="G1722" i="1"/>
  <c r="F1722" i="1"/>
  <c r="E1722" i="1"/>
  <c r="T1721" i="1"/>
  <c r="S1721" i="1"/>
  <c r="R1721" i="1"/>
  <c r="P1721" i="1"/>
  <c r="K1721" i="1"/>
  <c r="H1721" i="1"/>
  <c r="I1721" i="1" s="1" a="1"/>
  <c r="I1721" i="1" s="1"/>
  <c r="H1721" i="1" a="1"/>
  <c r="G1721" i="1"/>
  <c r="F1721" i="1"/>
  <c r="E1721" i="1"/>
  <c r="T1720" i="1"/>
  <c r="S1720" i="1"/>
  <c r="R1720" i="1"/>
  <c r="P1720" i="1"/>
  <c r="K1720" i="1"/>
  <c r="H1720" i="1" a="1"/>
  <c r="H1720" i="1" s="1"/>
  <c r="I1720" i="1" s="1" a="1"/>
  <c r="I1720" i="1" s="1"/>
  <c r="G1720" i="1"/>
  <c r="F1720" i="1"/>
  <c r="E1720" i="1"/>
  <c r="T1719" i="1"/>
  <c r="S1719" i="1"/>
  <c r="R1719" i="1"/>
  <c r="P1719" i="1"/>
  <c r="K1719" i="1"/>
  <c r="H1719" i="1"/>
  <c r="I1719" i="1" s="1" a="1"/>
  <c r="I1719" i="1" s="1"/>
  <c r="H1719" i="1" a="1"/>
  <c r="G1719" i="1"/>
  <c r="F1719" i="1"/>
  <c r="E1719" i="1"/>
  <c r="T1718" i="1"/>
  <c r="S1718" i="1"/>
  <c r="R1718" i="1"/>
  <c r="P1718" i="1"/>
  <c r="K1718" i="1"/>
  <c r="I1718" i="1" a="1"/>
  <c r="I1718" i="1" s="1"/>
  <c r="H1718" i="1" a="1"/>
  <c r="H1718" i="1" s="1"/>
  <c r="G1718" i="1"/>
  <c r="F1718" i="1"/>
  <c r="E1718" i="1"/>
  <c r="T1717" i="1"/>
  <c r="S1717" i="1"/>
  <c r="R1717" i="1"/>
  <c r="P1717" i="1"/>
  <c r="K1717" i="1"/>
  <c r="I1717" i="1" a="1"/>
  <c r="I1717" i="1" s="1"/>
  <c r="H1717" i="1"/>
  <c r="H1717" i="1" a="1"/>
  <c r="G1717" i="1"/>
  <c r="F1717" i="1"/>
  <c r="E1717" i="1"/>
  <c r="T1716" i="1"/>
  <c r="S1716" i="1"/>
  <c r="R1716" i="1"/>
  <c r="P1716" i="1"/>
  <c r="K1716" i="1"/>
  <c r="H1716" i="1" a="1"/>
  <c r="H1716" i="1" s="1"/>
  <c r="I1716" i="1" s="1" a="1"/>
  <c r="I1716" i="1" s="1"/>
  <c r="G1716" i="1"/>
  <c r="F1716" i="1"/>
  <c r="E1716" i="1"/>
  <c r="T1715" i="1"/>
  <c r="S1715" i="1"/>
  <c r="R1715" i="1"/>
  <c r="P1715" i="1"/>
  <c r="K1715" i="1"/>
  <c r="H1715" i="1" a="1"/>
  <c r="H1715" i="1" s="1"/>
  <c r="I1715" i="1" s="1" a="1"/>
  <c r="I1715" i="1" s="1"/>
  <c r="G1715" i="1"/>
  <c r="F1715" i="1"/>
  <c r="E1715" i="1"/>
  <c r="T1714" i="1"/>
  <c r="S1714" i="1"/>
  <c r="R1714" i="1"/>
  <c r="P1714" i="1"/>
  <c r="K1714" i="1"/>
  <c r="H1714" i="1" a="1"/>
  <c r="H1714" i="1" s="1"/>
  <c r="I1714" i="1" s="1" a="1"/>
  <c r="I1714" i="1" s="1"/>
  <c r="G1714" i="1"/>
  <c r="F1714" i="1"/>
  <c r="E1714" i="1"/>
  <c r="T1713" i="1"/>
  <c r="S1713" i="1"/>
  <c r="R1713" i="1"/>
  <c r="P1713" i="1"/>
  <c r="K1713" i="1"/>
  <c r="H1713" i="1" a="1"/>
  <c r="H1713" i="1" s="1"/>
  <c r="I1713" i="1" s="1" a="1"/>
  <c r="I1713" i="1" s="1"/>
  <c r="G1713" i="1"/>
  <c r="F1713" i="1"/>
  <c r="E1713" i="1"/>
  <c r="T1712" i="1"/>
  <c r="S1712" i="1"/>
  <c r="R1712" i="1"/>
  <c r="P1712" i="1"/>
  <c r="K1712" i="1"/>
  <c r="H1712" i="1" a="1"/>
  <c r="H1712" i="1" s="1"/>
  <c r="I1712" i="1" s="1" a="1"/>
  <c r="I1712" i="1" s="1"/>
  <c r="G1712" i="1"/>
  <c r="F1712" i="1"/>
  <c r="E1712" i="1"/>
  <c r="T1711" i="1"/>
  <c r="S1711" i="1"/>
  <c r="R1711" i="1"/>
  <c r="P1711" i="1"/>
  <c r="K1711" i="1"/>
  <c r="H1711" i="1" a="1"/>
  <c r="H1711" i="1" s="1"/>
  <c r="I1711" i="1" s="1" a="1"/>
  <c r="I1711" i="1" s="1"/>
  <c r="G1711" i="1"/>
  <c r="F1711" i="1"/>
  <c r="E1711" i="1"/>
  <c r="T1710" i="1"/>
  <c r="S1710" i="1"/>
  <c r="R1710" i="1"/>
  <c r="P1710" i="1"/>
  <c r="K1710" i="1"/>
  <c r="H1710" i="1" a="1"/>
  <c r="H1710" i="1" s="1"/>
  <c r="I1710" i="1" s="1" a="1"/>
  <c r="I1710" i="1" s="1"/>
  <c r="G1710" i="1"/>
  <c r="F1710" i="1"/>
  <c r="E1710" i="1"/>
  <c r="T1709" i="1"/>
  <c r="S1709" i="1"/>
  <c r="R1709" i="1"/>
  <c r="P1709" i="1"/>
  <c r="K1709" i="1"/>
  <c r="H1709" i="1"/>
  <c r="I1709" i="1" s="1" a="1"/>
  <c r="I1709" i="1" s="1"/>
  <c r="H1709" i="1" a="1"/>
  <c r="G1709" i="1"/>
  <c r="F1709" i="1"/>
  <c r="E1709" i="1"/>
  <c r="T1708" i="1"/>
  <c r="S1708" i="1"/>
  <c r="R1708" i="1"/>
  <c r="P1708" i="1"/>
  <c r="K1708" i="1"/>
  <c r="I1708" i="1" a="1"/>
  <c r="I1708" i="1" s="1"/>
  <c r="H1708" i="1" a="1"/>
  <c r="H1708" i="1" s="1"/>
  <c r="G1708" i="1"/>
  <c r="F1708" i="1"/>
  <c r="E1708" i="1"/>
  <c r="T1707" i="1"/>
  <c r="S1707" i="1"/>
  <c r="R1707" i="1"/>
  <c r="P1707" i="1"/>
  <c r="K1707" i="1"/>
  <c r="I1707" i="1" a="1"/>
  <c r="I1707" i="1" s="1"/>
  <c r="H1707" i="1"/>
  <c r="H1707" i="1" a="1"/>
  <c r="G1707" i="1"/>
  <c r="F1707" i="1"/>
  <c r="E1707" i="1"/>
  <c r="T1706" i="1"/>
  <c r="S1706" i="1"/>
  <c r="R1706" i="1"/>
  <c r="P1706" i="1"/>
  <c r="K1706" i="1"/>
  <c r="H1706" i="1"/>
  <c r="I1706" i="1" s="1" a="1"/>
  <c r="I1706" i="1" s="1"/>
  <c r="H1706" i="1" a="1"/>
  <c r="G1706" i="1"/>
  <c r="F1706" i="1"/>
  <c r="E1706" i="1"/>
  <c r="T1705" i="1"/>
  <c r="S1705" i="1"/>
  <c r="R1705" i="1"/>
  <c r="P1705" i="1"/>
  <c r="K1705" i="1"/>
  <c r="H1705" i="1" a="1"/>
  <c r="H1705" i="1" s="1"/>
  <c r="I1705" i="1" s="1" a="1"/>
  <c r="I1705" i="1" s="1"/>
  <c r="G1705" i="1"/>
  <c r="F1705" i="1"/>
  <c r="E1705" i="1"/>
  <c r="T1704" i="1"/>
  <c r="S1704" i="1"/>
  <c r="R1704" i="1"/>
  <c r="P1704" i="1"/>
  <c r="K1704" i="1"/>
  <c r="I1704" i="1" a="1"/>
  <c r="I1704" i="1" s="1"/>
  <c r="H1704" i="1"/>
  <c r="H1704" i="1" a="1"/>
  <c r="G1704" i="1"/>
  <c r="F1704" i="1"/>
  <c r="E1704" i="1"/>
  <c r="T1703" i="1"/>
  <c r="S1703" i="1"/>
  <c r="R1703" i="1"/>
  <c r="P1703" i="1"/>
  <c r="K1703" i="1"/>
  <c r="H1703" i="1" a="1"/>
  <c r="H1703" i="1" s="1"/>
  <c r="I1703" i="1" s="1" a="1"/>
  <c r="I1703" i="1" s="1"/>
  <c r="G1703" i="1"/>
  <c r="F1703" i="1"/>
  <c r="E1703" i="1"/>
  <c r="T1702" i="1"/>
  <c r="S1702" i="1"/>
  <c r="R1702" i="1"/>
  <c r="P1702" i="1"/>
  <c r="K1702" i="1"/>
  <c r="H1702" i="1"/>
  <c r="I1702" i="1" s="1" a="1"/>
  <c r="I1702" i="1" s="1"/>
  <c r="H1702" i="1" a="1"/>
  <c r="G1702" i="1"/>
  <c r="F1702" i="1"/>
  <c r="E1702" i="1"/>
  <c r="T1701" i="1"/>
  <c r="S1701" i="1"/>
  <c r="R1701" i="1"/>
  <c r="P1701" i="1"/>
  <c r="K1701" i="1"/>
  <c r="H1701" i="1" a="1"/>
  <c r="H1701" i="1" s="1"/>
  <c r="I1701" i="1" s="1" a="1"/>
  <c r="I1701" i="1" s="1"/>
  <c r="G1701" i="1"/>
  <c r="F1701" i="1"/>
  <c r="E1701" i="1"/>
  <c r="T1700" i="1"/>
  <c r="S1700" i="1"/>
  <c r="R1700" i="1"/>
  <c r="P1700" i="1"/>
  <c r="K1700" i="1"/>
  <c r="H1700" i="1" a="1"/>
  <c r="H1700" i="1" s="1"/>
  <c r="I1700" i="1" s="1" a="1"/>
  <c r="I1700" i="1" s="1"/>
  <c r="G1700" i="1"/>
  <c r="F1700" i="1"/>
  <c r="E1700" i="1"/>
  <c r="T1699" i="1"/>
  <c r="S1699" i="1"/>
  <c r="R1699" i="1"/>
  <c r="P1699" i="1"/>
  <c r="K1699" i="1"/>
  <c r="H1699" i="1" a="1"/>
  <c r="H1699" i="1" s="1"/>
  <c r="I1699" i="1" s="1" a="1"/>
  <c r="I1699" i="1" s="1"/>
  <c r="G1699" i="1"/>
  <c r="F1699" i="1"/>
  <c r="E1699" i="1"/>
  <c r="T1698" i="1"/>
  <c r="S1698" i="1"/>
  <c r="R1698" i="1"/>
  <c r="P1698" i="1"/>
  <c r="K1698" i="1"/>
  <c r="H1698" i="1" a="1"/>
  <c r="H1698" i="1" s="1"/>
  <c r="I1698" i="1" s="1" a="1"/>
  <c r="I1698" i="1" s="1"/>
  <c r="G1698" i="1"/>
  <c r="F1698" i="1"/>
  <c r="E1698" i="1"/>
  <c r="T1697" i="1"/>
  <c r="S1697" i="1"/>
  <c r="R1697" i="1"/>
  <c r="P1697" i="1"/>
  <c r="K1697" i="1"/>
  <c r="H1697" i="1"/>
  <c r="I1697" i="1" s="1" a="1"/>
  <c r="I1697" i="1" s="1"/>
  <c r="H1697" i="1" a="1"/>
  <c r="G1697" i="1"/>
  <c r="F1697" i="1"/>
  <c r="E1697" i="1"/>
  <c r="T1696" i="1"/>
  <c r="S1696" i="1"/>
  <c r="R1696" i="1"/>
  <c r="P1696" i="1"/>
  <c r="K1696" i="1"/>
  <c r="H1696" i="1" a="1"/>
  <c r="H1696" i="1" s="1"/>
  <c r="I1696" i="1" s="1" a="1"/>
  <c r="I1696" i="1" s="1"/>
  <c r="G1696" i="1"/>
  <c r="F1696" i="1"/>
  <c r="E1696" i="1"/>
  <c r="T1695" i="1"/>
  <c r="S1695" i="1"/>
  <c r="R1695" i="1"/>
  <c r="P1695" i="1"/>
  <c r="K1695" i="1"/>
  <c r="I1695" i="1" a="1"/>
  <c r="I1695" i="1" s="1"/>
  <c r="H1695" i="1"/>
  <c r="H1695" i="1" a="1"/>
  <c r="G1695" i="1"/>
  <c r="F1695" i="1"/>
  <c r="E1695" i="1"/>
  <c r="T1694" i="1"/>
  <c r="S1694" i="1"/>
  <c r="R1694" i="1"/>
  <c r="P1694" i="1"/>
  <c r="K1694" i="1"/>
  <c r="H1694" i="1" a="1"/>
  <c r="H1694" i="1" s="1"/>
  <c r="I1694" i="1" s="1" a="1"/>
  <c r="I1694" i="1" s="1"/>
  <c r="G1694" i="1"/>
  <c r="F1694" i="1"/>
  <c r="E1694" i="1"/>
  <c r="T1693" i="1"/>
  <c r="S1693" i="1"/>
  <c r="R1693" i="1"/>
  <c r="P1693" i="1"/>
  <c r="K1693" i="1"/>
  <c r="H1693" i="1"/>
  <c r="I1693" i="1" s="1" a="1"/>
  <c r="I1693" i="1" s="1"/>
  <c r="H1693" i="1" a="1"/>
  <c r="G1693" i="1"/>
  <c r="F1693" i="1"/>
  <c r="E1693" i="1"/>
  <c r="T1692" i="1"/>
  <c r="S1692" i="1"/>
  <c r="R1692" i="1"/>
  <c r="P1692" i="1"/>
  <c r="K1692" i="1"/>
  <c r="I1692" i="1" a="1"/>
  <c r="I1692" i="1" s="1"/>
  <c r="H1692" i="1" a="1"/>
  <c r="H1692" i="1" s="1"/>
  <c r="G1692" i="1"/>
  <c r="F1692" i="1"/>
  <c r="E1692" i="1"/>
  <c r="T1691" i="1"/>
  <c r="S1691" i="1"/>
  <c r="R1691" i="1"/>
  <c r="P1691" i="1"/>
  <c r="K1691" i="1"/>
  <c r="H1691" i="1"/>
  <c r="I1691" i="1" s="1" a="1"/>
  <c r="I1691" i="1" s="1"/>
  <c r="H1691" i="1" a="1"/>
  <c r="G1691" i="1"/>
  <c r="F1691" i="1"/>
  <c r="E1691" i="1"/>
  <c r="T1690" i="1"/>
  <c r="S1690" i="1"/>
  <c r="R1690" i="1"/>
  <c r="P1690" i="1"/>
  <c r="K1690" i="1"/>
  <c r="H1690" i="1" a="1"/>
  <c r="H1690" i="1" s="1"/>
  <c r="I1690" i="1" s="1" a="1"/>
  <c r="I1690" i="1" s="1"/>
  <c r="G1690" i="1"/>
  <c r="F1690" i="1"/>
  <c r="E1690" i="1"/>
  <c r="T1689" i="1"/>
  <c r="S1689" i="1"/>
  <c r="R1689" i="1"/>
  <c r="P1689" i="1"/>
  <c r="K1689" i="1"/>
  <c r="H1689" i="1" a="1"/>
  <c r="H1689" i="1" s="1"/>
  <c r="I1689" i="1" s="1" a="1"/>
  <c r="I1689" i="1" s="1"/>
  <c r="G1689" i="1"/>
  <c r="F1689" i="1"/>
  <c r="E1689" i="1"/>
  <c r="T1688" i="1"/>
  <c r="S1688" i="1"/>
  <c r="R1688" i="1"/>
  <c r="P1688" i="1"/>
  <c r="K1688" i="1"/>
  <c r="H1688" i="1" a="1"/>
  <c r="H1688" i="1" s="1"/>
  <c r="I1688" i="1" s="1" a="1"/>
  <c r="I1688" i="1" s="1"/>
  <c r="G1688" i="1"/>
  <c r="F1688" i="1"/>
  <c r="E1688" i="1"/>
  <c r="T1687" i="1"/>
  <c r="S1687" i="1"/>
  <c r="R1687" i="1"/>
  <c r="P1687" i="1"/>
  <c r="K1687" i="1"/>
  <c r="H1687" i="1" a="1"/>
  <c r="H1687" i="1" s="1"/>
  <c r="I1687" i="1" s="1" a="1"/>
  <c r="I1687" i="1" s="1"/>
  <c r="G1687" i="1"/>
  <c r="F1687" i="1"/>
  <c r="E1687" i="1"/>
  <c r="T1686" i="1"/>
  <c r="S1686" i="1"/>
  <c r="R1686" i="1"/>
  <c r="P1686" i="1"/>
  <c r="K1686" i="1"/>
  <c r="H1686" i="1" a="1"/>
  <c r="H1686" i="1" s="1"/>
  <c r="I1686" i="1" s="1" a="1"/>
  <c r="I1686" i="1" s="1"/>
  <c r="G1686" i="1"/>
  <c r="F1686" i="1"/>
  <c r="E1686" i="1"/>
  <c r="T1685" i="1"/>
  <c r="S1685" i="1"/>
  <c r="R1685" i="1"/>
  <c r="P1685" i="1"/>
  <c r="K1685" i="1"/>
  <c r="H1685" i="1"/>
  <c r="I1685" i="1" s="1" a="1"/>
  <c r="I1685" i="1" s="1"/>
  <c r="H1685" i="1" a="1"/>
  <c r="G1685" i="1"/>
  <c r="F1685" i="1"/>
  <c r="E1685" i="1"/>
  <c r="T1684" i="1"/>
  <c r="S1684" i="1"/>
  <c r="R1684" i="1"/>
  <c r="P1684" i="1"/>
  <c r="K1684" i="1"/>
  <c r="I1684" i="1" a="1"/>
  <c r="I1684" i="1" s="1"/>
  <c r="H1684" i="1" a="1"/>
  <c r="H1684" i="1" s="1"/>
  <c r="G1684" i="1"/>
  <c r="F1684" i="1"/>
  <c r="E1684" i="1"/>
  <c r="T1683" i="1"/>
  <c r="S1683" i="1"/>
  <c r="R1683" i="1"/>
  <c r="P1683" i="1"/>
  <c r="K1683" i="1"/>
  <c r="I1683" i="1" a="1"/>
  <c r="I1683" i="1" s="1"/>
  <c r="H1683" i="1"/>
  <c r="H1683" i="1" a="1"/>
  <c r="G1683" i="1"/>
  <c r="F1683" i="1"/>
  <c r="E1683" i="1"/>
  <c r="T1682" i="1"/>
  <c r="S1682" i="1"/>
  <c r="R1682" i="1"/>
  <c r="P1682" i="1"/>
  <c r="K1682" i="1"/>
  <c r="I1682" i="1" a="1"/>
  <c r="I1682" i="1" s="1"/>
  <c r="H1682" i="1"/>
  <c r="H1682" i="1" a="1"/>
  <c r="G1682" i="1"/>
  <c r="F1682" i="1"/>
  <c r="E1682" i="1"/>
  <c r="T1681" i="1"/>
  <c r="S1681" i="1"/>
  <c r="R1681" i="1"/>
  <c r="P1681" i="1"/>
  <c r="K1681" i="1"/>
  <c r="H1681" i="1" a="1"/>
  <c r="H1681" i="1" s="1"/>
  <c r="I1681" i="1" s="1" a="1"/>
  <c r="I1681" i="1" s="1"/>
  <c r="G1681" i="1"/>
  <c r="F1681" i="1"/>
  <c r="E1681" i="1"/>
  <c r="T1680" i="1"/>
  <c r="S1680" i="1"/>
  <c r="R1680" i="1"/>
  <c r="P1680" i="1"/>
  <c r="K1680" i="1"/>
  <c r="H1680" i="1"/>
  <c r="I1680" i="1" s="1" a="1"/>
  <c r="I1680" i="1" s="1"/>
  <c r="H1680" i="1" a="1"/>
  <c r="G1680" i="1"/>
  <c r="F1680" i="1"/>
  <c r="E1680" i="1"/>
  <c r="T1679" i="1"/>
  <c r="S1679" i="1"/>
  <c r="R1679" i="1"/>
  <c r="P1679" i="1"/>
  <c r="K1679" i="1"/>
  <c r="I1679" i="1" a="1"/>
  <c r="I1679" i="1" s="1"/>
  <c r="H1679" i="1" a="1"/>
  <c r="H1679" i="1" s="1"/>
  <c r="G1679" i="1"/>
  <c r="F1679" i="1"/>
  <c r="E1679" i="1"/>
  <c r="T1678" i="1"/>
  <c r="S1678" i="1"/>
  <c r="R1678" i="1"/>
  <c r="P1678" i="1"/>
  <c r="K1678" i="1"/>
  <c r="H1678" i="1"/>
  <c r="I1678" i="1" s="1" a="1"/>
  <c r="I1678" i="1" s="1"/>
  <c r="H1678" i="1" a="1"/>
  <c r="G1678" i="1"/>
  <c r="F1678" i="1"/>
  <c r="E1678" i="1"/>
  <c r="T1677" i="1"/>
  <c r="S1677" i="1"/>
  <c r="R1677" i="1"/>
  <c r="P1677" i="1"/>
  <c r="K1677" i="1"/>
  <c r="H1677" i="1" a="1"/>
  <c r="H1677" i="1" s="1"/>
  <c r="I1677" i="1" s="1" a="1"/>
  <c r="I1677" i="1" s="1"/>
  <c r="G1677" i="1"/>
  <c r="F1677" i="1"/>
  <c r="E1677" i="1"/>
  <c r="T1676" i="1"/>
  <c r="S1676" i="1"/>
  <c r="R1676" i="1"/>
  <c r="P1676" i="1"/>
  <c r="K1676" i="1"/>
  <c r="H1676" i="1" a="1"/>
  <c r="H1676" i="1" s="1"/>
  <c r="I1676" i="1" s="1" a="1"/>
  <c r="I1676" i="1" s="1"/>
  <c r="G1676" i="1"/>
  <c r="F1676" i="1"/>
  <c r="E1676" i="1"/>
  <c r="T1675" i="1"/>
  <c r="S1675" i="1"/>
  <c r="R1675" i="1"/>
  <c r="P1675" i="1"/>
  <c r="K1675" i="1"/>
  <c r="H1675" i="1" a="1"/>
  <c r="H1675" i="1" s="1"/>
  <c r="I1675" i="1" s="1" a="1"/>
  <c r="I1675" i="1" s="1"/>
  <c r="G1675" i="1"/>
  <c r="F1675" i="1"/>
  <c r="E1675" i="1"/>
  <c r="T1674" i="1"/>
  <c r="S1674" i="1"/>
  <c r="R1674" i="1"/>
  <c r="P1674" i="1"/>
  <c r="K1674" i="1"/>
  <c r="I1674" i="1" a="1"/>
  <c r="I1674" i="1" s="1"/>
  <c r="H1674" i="1" a="1"/>
  <c r="H1674" i="1" s="1"/>
  <c r="G1674" i="1"/>
  <c r="F1674" i="1"/>
  <c r="E1674" i="1"/>
  <c r="T1673" i="1"/>
  <c r="S1673" i="1"/>
  <c r="R1673" i="1"/>
  <c r="P1673" i="1"/>
  <c r="K1673" i="1"/>
  <c r="H1673" i="1"/>
  <c r="I1673" i="1" s="1" a="1"/>
  <c r="I1673" i="1" s="1"/>
  <c r="H1673" i="1" a="1"/>
  <c r="G1673" i="1"/>
  <c r="F1673" i="1"/>
  <c r="E1673" i="1"/>
  <c r="T1672" i="1"/>
  <c r="S1672" i="1"/>
  <c r="R1672" i="1"/>
  <c r="P1672" i="1"/>
  <c r="K1672" i="1"/>
  <c r="H1672" i="1" a="1"/>
  <c r="H1672" i="1" s="1"/>
  <c r="I1672" i="1" s="1" a="1"/>
  <c r="I1672" i="1" s="1"/>
  <c r="G1672" i="1"/>
  <c r="F1672" i="1"/>
  <c r="E1672" i="1"/>
  <c r="T1671" i="1"/>
  <c r="S1671" i="1"/>
  <c r="R1671" i="1"/>
  <c r="P1671" i="1"/>
  <c r="K1671" i="1"/>
  <c r="I1671" i="1" a="1"/>
  <c r="I1671" i="1" s="1"/>
  <c r="H1671" i="1"/>
  <c r="H1671" i="1" a="1"/>
  <c r="G1671" i="1"/>
  <c r="F1671" i="1"/>
  <c r="E1671" i="1"/>
  <c r="T1670" i="1"/>
  <c r="S1670" i="1"/>
  <c r="R1670" i="1"/>
  <c r="P1670" i="1"/>
  <c r="K1670" i="1"/>
  <c r="H1670" i="1"/>
  <c r="I1670" i="1" s="1" a="1"/>
  <c r="I1670" i="1" s="1"/>
  <c r="H1670" i="1" a="1"/>
  <c r="G1670" i="1"/>
  <c r="F1670" i="1"/>
  <c r="E1670" i="1"/>
  <c r="T1669" i="1"/>
  <c r="S1669" i="1"/>
  <c r="R1669" i="1"/>
  <c r="P1669" i="1"/>
  <c r="K1669" i="1"/>
  <c r="H1669" i="1" a="1"/>
  <c r="H1669" i="1" s="1"/>
  <c r="I1669" i="1" s="1" a="1"/>
  <c r="I1669" i="1" s="1"/>
  <c r="G1669" i="1"/>
  <c r="F1669" i="1"/>
  <c r="E1669" i="1"/>
  <c r="T1668" i="1"/>
  <c r="S1668" i="1"/>
  <c r="R1668" i="1"/>
  <c r="P1668" i="1"/>
  <c r="K1668" i="1"/>
  <c r="I1668" i="1" a="1"/>
  <c r="I1668" i="1" s="1"/>
  <c r="H1668" i="1"/>
  <c r="H1668" i="1" a="1"/>
  <c r="G1668" i="1"/>
  <c r="F1668" i="1"/>
  <c r="E1668" i="1"/>
  <c r="T1667" i="1"/>
  <c r="S1667" i="1"/>
  <c r="R1667" i="1"/>
  <c r="P1667" i="1"/>
  <c r="K1667" i="1"/>
  <c r="H1667" i="1" a="1"/>
  <c r="H1667" i="1" s="1"/>
  <c r="I1667" i="1" s="1" a="1"/>
  <c r="I1667" i="1" s="1"/>
  <c r="G1667" i="1"/>
  <c r="F1667" i="1"/>
  <c r="E1667" i="1"/>
  <c r="T1666" i="1"/>
  <c r="S1666" i="1"/>
  <c r="R1666" i="1"/>
  <c r="P1666" i="1"/>
  <c r="K1666" i="1"/>
  <c r="H1666" i="1" a="1"/>
  <c r="H1666" i="1" s="1"/>
  <c r="I1666" i="1" s="1" a="1"/>
  <c r="I1666" i="1" s="1"/>
  <c r="G1666" i="1"/>
  <c r="F1666" i="1"/>
  <c r="E1666" i="1"/>
  <c r="T1665" i="1"/>
  <c r="S1665" i="1"/>
  <c r="R1665" i="1"/>
  <c r="P1665" i="1"/>
  <c r="K1665" i="1"/>
  <c r="H1665" i="1" a="1"/>
  <c r="H1665" i="1" s="1"/>
  <c r="I1665" i="1" s="1" a="1"/>
  <c r="I1665" i="1" s="1"/>
  <c r="G1665" i="1"/>
  <c r="F1665" i="1"/>
  <c r="E1665" i="1"/>
  <c r="T1664" i="1"/>
  <c r="S1664" i="1"/>
  <c r="R1664" i="1"/>
  <c r="P1664" i="1"/>
  <c r="K1664" i="1"/>
  <c r="H1664" i="1" a="1"/>
  <c r="H1664" i="1" s="1"/>
  <c r="I1664" i="1" s="1" a="1"/>
  <c r="I1664" i="1" s="1"/>
  <c r="G1664" i="1"/>
  <c r="F1664" i="1"/>
  <c r="E1664" i="1"/>
  <c r="T1663" i="1"/>
  <c r="S1663" i="1"/>
  <c r="R1663" i="1"/>
  <c r="P1663" i="1"/>
  <c r="K1663" i="1"/>
  <c r="H1663" i="1" a="1"/>
  <c r="H1663" i="1" s="1"/>
  <c r="I1663" i="1" s="1" a="1"/>
  <c r="I1663" i="1" s="1"/>
  <c r="G1663" i="1"/>
  <c r="F1663" i="1"/>
  <c r="E1663" i="1"/>
  <c r="T1662" i="1"/>
  <c r="S1662" i="1"/>
  <c r="R1662" i="1"/>
  <c r="P1662" i="1"/>
  <c r="K1662" i="1"/>
  <c r="I1662" i="1" a="1"/>
  <c r="I1662" i="1" s="1"/>
  <c r="H1662" i="1"/>
  <c r="H1662" i="1" a="1"/>
  <c r="G1662" i="1"/>
  <c r="F1662" i="1"/>
  <c r="E1662" i="1"/>
  <c r="T1661" i="1"/>
  <c r="S1661" i="1"/>
  <c r="R1661" i="1"/>
  <c r="P1661" i="1"/>
  <c r="K1661" i="1"/>
  <c r="H1661" i="1"/>
  <c r="I1661" i="1" s="1" a="1"/>
  <c r="I1661" i="1" s="1"/>
  <c r="H1661" i="1" a="1"/>
  <c r="G1661" i="1"/>
  <c r="F1661" i="1"/>
  <c r="E1661" i="1"/>
  <c r="T1660" i="1"/>
  <c r="S1660" i="1"/>
  <c r="R1660" i="1"/>
  <c r="P1660" i="1"/>
  <c r="K1660" i="1"/>
  <c r="I1660" i="1" a="1"/>
  <c r="I1660" i="1" s="1"/>
  <c r="H1660" i="1" a="1"/>
  <c r="H1660" i="1" s="1"/>
  <c r="G1660" i="1"/>
  <c r="F1660" i="1"/>
  <c r="E1660" i="1"/>
  <c r="T1659" i="1"/>
  <c r="S1659" i="1"/>
  <c r="R1659" i="1"/>
  <c r="P1659" i="1"/>
  <c r="K1659" i="1"/>
  <c r="I1659" i="1" a="1"/>
  <c r="I1659" i="1" s="1"/>
  <c r="H1659" i="1"/>
  <c r="H1659" i="1" a="1"/>
  <c r="G1659" i="1"/>
  <c r="F1659" i="1"/>
  <c r="E1659" i="1"/>
  <c r="T1658" i="1"/>
  <c r="S1658" i="1"/>
  <c r="R1658" i="1"/>
  <c r="P1658" i="1"/>
  <c r="K1658" i="1"/>
  <c r="H1658" i="1" a="1"/>
  <c r="H1658" i="1" s="1"/>
  <c r="I1658" i="1" s="1" a="1"/>
  <c r="I1658" i="1" s="1"/>
  <c r="G1658" i="1"/>
  <c r="F1658" i="1"/>
  <c r="E1658" i="1"/>
  <c r="T1657" i="1"/>
  <c r="S1657" i="1"/>
  <c r="R1657" i="1"/>
  <c r="P1657" i="1"/>
  <c r="K1657" i="1"/>
  <c r="H1657" i="1" a="1"/>
  <c r="H1657" i="1" s="1"/>
  <c r="I1657" i="1" s="1" a="1"/>
  <c r="I1657" i="1" s="1"/>
  <c r="G1657" i="1"/>
  <c r="F1657" i="1"/>
  <c r="E1657" i="1"/>
  <c r="T1656" i="1"/>
  <c r="S1656" i="1"/>
  <c r="R1656" i="1"/>
  <c r="P1656" i="1"/>
  <c r="K1656" i="1"/>
  <c r="I1656" i="1" a="1"/>
  <c r="I1656" i="1" s="1"/>
  <c r="H1656" i="1"/>
  <c r="H1656" i="1" a="1"/>
  <c r="G1656" i="1"/>
  <c r="F1656" i="1"/>
  <c r="E1656" i="1"/>
  <c r="T1655" i="1"/>
  <c r="S1655" i="1"/>
  <c r="R1655" i="1"/>
  <c r="P1655" i="1"/>
  <c r="K1655" i="1"/>
  <c r="H1655" i="1"/>
  <c r="I1655" i="1" s="1" a="1"/>
  <c r="I1655" i="1" s="1"/>
  <c r="H1655" i="1" a="1"/>
  <c r="G1655" i="1"/>
  <c r="F1655" i="1"/>
  <c r="E1655" i="1"/>
  <c r="T1654" i="1"/>
  <c r="S1654" i="1"/>
  <c r="R1654" i="1"/>
  <c r="P1654" i="1"/>
  <c r="K1654" i="1"/>
  <c r="H1654" i="1"/>
  <c r="I1654" i="1" s="1" a="1"/>
  <c r="I1654" i="1" s="1"/>
  <c r="H1654" i="1" a="1"/>
  <c r="G1654" i="1"/>
  <c r="F1654" i="1"/>
  <c r="E1654" i="1"/>
  <c r="T1653" i="1"/>
  <c r="S1653" i="1"/>
  <c r="R1653" i="1"/>
  <c r="P1653" i="1"/>
  <c r="K1653" i="1"/>
  <c r="H1653" i="1" a="1"/>
  <c r="H1653" i="1" s="1"/>
  <c r="I1653" i="1" s="1" a="1"/>
  <c r="I1653" i="1" s="1"/>
  <c r="G1653" i="1"/>
  <c r="F1653" i="1"/>
  <c r="E1653" i="1"/>
  <c r="T1652" i="1"/>
  <c r="S1652" i="1"/>
  <c r="R1652" i="1"/>
  <c r="P1652" i="1"/>
  <c r="K1652" i="1"/>
  <c r="H1652" i="1" a="1"/>
  <c r="H1652" i="1" s="1"/>
  <c r="I1652" i="1" s="1" a="1"/>
  <c r="I1652" i="1" s="1"/>
  <c r="G1652" i="1"/>
  <c r="F1652" i="1"/>
  <c r="E1652" i="1"/>
  <c r="T1651" i="1"/>
  <c r="S1651" i="1"/>
  <c r="R1651" i="1"/>
  <c r="P1651" i="1"/>
  <c r="K1651" i="1"/>
  <c r="H1651" i="1" a="1"/>
  <c r="H1651" i="1" s="1"/>
  <c r="I1651" i="1" s="1" a="1"/>
  <c r="I1651" i="1" s="1"/>
  <c r="G1651" i="1"/>
  <c r="F1651" i="1"/>
  <c r="E1651" i="1"/>
  <c r="T1650" i="1"/>
  <c r="S1650" i="1"/>
  <c r="R1650" i="1"/>
  <c r="P1650" i="1"/>
  <c r="K1650" i="1"/>
  <c r="I1650" i="1" a="1"/>
  <c r="I1650" i="1" s="1"/>
  <c r="H1650" i="1"/>
  <c r="H1650" i="1" a="1"/>
  <c r="G1650" i="1"/>
  <c r="F1650" i="1"/>
  <c r="E1650" i="1"/>
  <c r="T1649" i="1"/>
  <c r="S1649" i="1"/>
  <c r="R1649" i="1"/>
  <c r="P1649" i="1"/>
  <c r="K1649" i="1"/>
  <c r="H1649" i="1"/>
  <c r="I1649" i="1" s="1" a="1"/>
  <c r="I1649" i="1" s="1"/>
  <c r="H1649" i="1" a="1"/>
  <c r="G1649" i="1"/>
  <c r="F1649" i="1"/>
  <c r="E1649" i="1"/>
  <c r="T1648" i="1"/>
  <c r="S1648" i="1"/>
  <c r="R1648" i="1"/>
  <c r="P1648" i="1"/>
  <c r="K1648" i="1"/>
  <c r="I1648" i="1" a="1"/>
  <c r="I1648" i="1" s="1"/>
  <c r="H1648" i="1" a="1"/>
  <c r="H1648" i="1" s="1"/>
  <c r="G1648" i="1"/>
  <c r="F1648" i="1"/>
  <c r="E1648" i="1"/>
  <c r="T1647" i="1"/>
  <c r="S1647" i="1"/>
  <c r="R1647" i="1"/>
  <c r="P1647" i="1"/>
  <c r="K1647" i="1"/>
  <c r="I1647" i="1" a="1"/>
  <c r="I1647" i="1" s="1"/>
  <c r="H1647" i="1"/>
  <c r="H1647" i="1" a="1"/>
  <c r="G1647" i="1"/>
  <c r="F1647" i="1"/>
  <c r="E1647" i="1"/>
  <c r="T1646" i="1"/>
  <c r="S1646" i="1"/>
  <c r="R1646" i="1"/>
  <c r="P1646" i="1"/>
  <c r="K1646" i="1"/>
  <c r="I1646" i="1" a="1"/>
  <c r="I1646" i="1" s="1"/>
  <c r="H1646" i="1"/>
  <c r="H1646" i="1" a="1"/>
  <c r="G1646" i="1"/>
  <c r="F1646" i="1"/>
  <c r="E1646" i="1"/>
  <c r="T1645" i="1"/>
  <c r="S1645" i="1"/>
  <c r="R1645" i="1"/>
  <c r="P1645" i="1"/>
  <c r="K1645" i="1"/>
  <c r="H1645" i="1"/>
  <c r="I1645" i="1" s="1" a="1"/>
  <c r="I1645" i="1" s="1"/>
  <c r="H1645" i="1" a="1"/>
  <c r="G1645" i="1"/>
  <c r="F1645" i="1"/>
  <c r="E1645" i="1"/>
  <c r="T1644" i="1"/>
  <c r="S1644" i="1"/>
  <c r="R1644" i="1"/>
  <c r="P1644" i="1"/>
  <c r="K1644" i="1"/>
  <c r="H1644" i="1" a="1"/>
  <c r="H1644" i="1" s="1"/>
  <c r="I1644" i="1" s="1" a="1"/>
  <c r="I1644" i="1" s="1"/>
  <c r="G1644" i="1"/>
  <c r="F1644" i="1"/>
  <c r="E1644" i="1"/>
  <c r="T1643" i="1"/>
  <c r="S1643" i="1"/>
  <c r="R1643" i="1"/>
  <c r="P1643" i="1"/>
  <c r="K1643" i="1"/>
  <c r="H1643" i="1" a="1"/>
  <c r="H1643" i="1" s="1"/>
  <c r="I1643" i="1" s="1" a="1"/>
  <c r="I1643" i="1" s="1"/>
  <c r="G1643" i="1"/>
  <c r="F1643" i="1"/>
  <c r="E1643" i="1"/>
  <c r="T1642" i="1"/>
  <c r="S1642" i="1"/>
  <c r="R1642" i="1"/>
  <c r="P1642" i="1"/>
  <c r="K1642" i="1"/>
  <c r="H1642" i="1"/>
  <c r="I1642" i="1" s="1" a="1"/>
  <c r="I1642" i="1" s="1"/>
  <c r="H1642" i="1" a="1"/>
  <c r="G1642" i="1"/>
  <c r="F1642" i="1"/>
  <c r="E1642" i="1"/>
  <c r="T1641" i="1"/>
  <c r="S1641" i="1"/>
  <c r="R1641" i="1"/>
  <c r="P1641" i="1"/>
  <c r="K1641" i="1"/>
  <c r="H1641" i="1" a="1"/>
  <c r="H1641" i="1" s="1"/>
  <c r="I1641" i="1" s="1" a="1"/>
  <c r="I1641" i="1" s="1"/>
  <c r="G1641" i="1"/>
  <c r="F1641" i="1"/>
  <c r="E1641" i="1"/>
  <c r="T1640" i="1"/>
  <c r="S1640" i="1"/>
  <c r="R1640" i="1"/>
  <c r="P1640" i="1"/>
  <c r="K1640" i="1"/>
  <c r="H1640" i="1" a="1"/>
  <c r="H1640" i="1" s="1"/>
  <c r="I1640" i="1" s="1" a="1"/>
  <c r="I1640" i="1" s="1"/>
  <c r="G1640" i="1"/>
  <c r="F1640" i="1"/>
  <c r="E1640" i="1"/>
  <c r="T1639" i="1"/>
  <c r="S1639" i="1"/>
  <c r="R1639" i="1"/>
  <c r="P1639" i="1"/>
  <c r="K1639" i="1"/>
  <c r="H1639" i="1" a="1"/>
  <c r="H1639" i="1" s="1"/>
  <c r="I1639" i="1" s="1" a="1"/>
  <c r="I1639" i="1" s="1"/>
  <c r="G1639" i="1"/>
  <c r="F1639" i="1"/>
  <c r="E1639" i="1"/>
  <c r="T1638" i="1"/>
  <c r="S1638" i="1"/>
  <c r="R1638" i="1"/>
  <c r="P1638" i="1"/>
  <c r="K1638" i="1"/>
  <c r="I1638" i="1" a="1"/>
  <c r="I1638" i="1" s="1"/>
  <c r="H1638" i="1"/>
  <c r="H1638" i="1" a="1"/>
  <c r="G1638" i="1"/>
  <c r="F1638" i="1"/>
  <c r="E1638" i="1"/>
  <c r="T1637" i="1"/>
  <c r="S1637" i="1"/>
  <c r="R1637" i="1"/>
  <c r="P1637" i="1"/>
  <c r="K1637" i="1"/>
  <c r="H1637" i="1"/>
  <c r="I1637" i="1" s="1" a="1"/>
  <c r="I1637" i="1" s="1"/>
  <c r="H1637" i="1" a="1"/>
  <c r="G1637" i="1"/>
  <c r="F1637" i="1"/>
  <c r="E1637" i="1"/>
  <c r="T1636" i="1"/>
  <c r="S1636" i="1"/>
  <c r="R1636" i="1"/>
  <c r="P1636" i="1"/>
  <c r="K1636" i="1"/>
  <c r="H1636" i="1" a="1"/>
  <c r="H1636" i="1" s="1"/>
  <c r="I1636" i="1" s="1" a="1"/>
  <c r="I1636" i="1" s="1"/>
  <c r="G1636" i="1"/>
  <c r="F1636" i="1"/>
  <c r="E1636" i="1"/>
  <c r="T1635" i="1"/>
  <c r="S1635" i="1"/>
  <c r="R1635" i="1"/>
  <c r="P1635" i="1"/>
  <c r="K1635" i="1"/>
  <c r="I1635" i="1" a="1"/>
  <c r="I1635" i="1" s="1"/>
  <c r="H1635" i="1"/>
  <c r="H1635" i="1" a="1"/>
  <c r="G1635" i="1"/>
  <c r="F1635" i="1"/>
  <c r="E1635" i="1"/>
  <c r="T1634" i="1"/>
  <c r="S1634" i="1"/>
  <c r="R1634" i="1"/>
  <c r="P1634" i="1"/>
  <c r="K1634" i="1"/>
  <c r="I1634" i="1" a="1"/>
  <c r="I1634" i="1" s="1"/>
  <c r="H1634" i="1" a="1"/>
  <c r="H1634" i="1" s="1"/>
  <c r="G1634" i="1"/>
  <c r="F1634" i="1"/>
  <c r="E1634" i="1"/>
  <c r="T1633" i="1"/>
  <c r="S1633" i="1"/>
  <c r="R1633" i="1"/>
  <c r="P1633" i="1"/>
  <c r="K1633" i="1"/>
  <c r="H1633" i="1"/>
  <c r="I1633" i="1" s="1" a="1"/>
  <c r="I1633" i="1" s="1"/>
  <c r="H1633" i="1" a="1"/>
  <c r="G1633" i="1"/>
  <c r="F1633" i="1"/>
  <c r="E1633" i="1"/>
  <c r="T1632" i="1"/>
  <c r="S1632" i="1"/>
  <c r="R1632" i="1"/>
  <c r="P1632" i="1"/>
  <c r="K1632" i="1"/>
  <c r="H1632" i="1" a="1"/>
  <c r="H1632" i="1" s="1"/>
  <c r="I1632" i="1" s="1" a="1"/>
  <c r="I1632" i="1" s="1"/>
  <c r="G1632" i="1"/>
  <c r="F1632" i="1"/>
  <c r="E1632" i="1"/>
  <c r="T1631" i="1"/>
  <c r="S1631" i="1"/>
  <c r="R1631" i="1"/>
  <c r="P1631" i="1"/>
  <c r="K1631" i="1"/>
  <c r="H1631" i="1"/>
  <c r="I1631" i="1" s="1" a="1"/>
  <c r="I1631" i="1" s="1"/>
  <c r="H1631" i="1" a="1"/>
  <c r="G1631" i="1"/>
  <c r="F1631" i="1"/>
  <c r="E1631" i="1"/>
  <c r="T1630" i="1"/>
  <c r="S1630" i="1"/>
  <c r="R1630" i="1"/>
  <c r="P1630" i="1"/>
  <c r="K1630" i="1"/>
  <c r="H1630" i="1" a="1"/>
  <c r="H1630" i="1" s="1"/>
  <c r="I1630" i="1" s="1" a="1"/>
  <c r="I1630" i="1" s="1"/>
  <c r="G1630" i="1"/>
  <c r="F1630" i="1"/>
  <c r="E1630" i="1"/>
  <c r="T1629" i="1"/>
  <c r="S1629" i="1"/>
  <c r="R1629" i="1"/>
  <c r="P1629" i="1"/>
  <c r="K1629" i="1"/>
  <c r="H1629" i="1"/>
  <c r="I1629" i="1" s="1" a="1"/>
  <c r="I1629" i="1" s="1"/>
  <c r="H1629" i="1" a="1"/>
  <c r="G1629" i="1"/>
  <c r="F1629" i="1"/>
  <c r="E1629" i="1"/>
  <c r="T1628" i="1"/>
  <c r="S1628" i="1"/>
  <c r="R1628" i="1"/>
  <c r="P1628" i="1"/>
  <c r="K1628" i="1"/>
  <c r="H1628" i="1" a="1"/>
  <c r="H1628" i="1" s="1"/>
  <c r="I1628" i="1" s="1" a="1"/>
  <c r="I1628" i="1" s="1"/>
  <c r="G1628" i="1"/>
  <c r="F1628" i="1"/>
  <c r="E1628" i="1"/>
  <c r="T1627" i="1"/>
  <c r="S1627" i="1"/>
  <c r="R1627" i="1"/>
  <c r="P1627" i="1"/>
  <c r="K1627" i="1"/>
  <c r="I1627" i="1" a="1"/>
  <c r="I1627" i="1" s="1"/>
  <c r="H1627" i="1" a="1"/>
  <c r="H1627" i="1" s="1"/>
  <c r="G1627" i="1"/>
  <c r="F1627" i="1"/>
  <c r="E1627" i="1"/>
  <c r="T1626" i="1"/>
  <c r="S1626" i="1"/>
  <c r="R1626" i="1"/>
  <c r="P1626" i="1"/>
  <c r="K1626" i="1"/>
  <c r="I1626" i="1" a="1"/>
  <c r="I1626" i="1" s="1"/>
  <c r="H1626" i="1"/>
  <c r="H1626" i="1" a="1"/>
  <c r="G1626" i="1"/>
  <c r="F1626" i="1"/>
  <c r="E1626" i="1"/>
  <c r="T1625" i="1"/>
  <c r="S1625" i="1"/>
  <c r="R1625" i="1"/>
  <c r="P1625" i="1"/>
  <c r="K1625" i="1"/>
  <c r="H1625" i="1"/>
  <c r="I1625" i="1" s="1" a="1"/>
  <c r="I1625" i="1" s="1"/>
  <c r="H1625" i="1" a="1"/>
  <c r="G1625" i="1"/>
  <c r="F1625" i="1"/>
  <c r="E1625" i="1"/>
  <c r="T1624" i="1"/>
  <c r="S1624" i="1"/>
  <c r="R1624" i="1"/>
  <c r="P1624" i="1"/>
  <c r="K1624" i="1"/>
  <c r="H1624" i="1" a="1"/>
  <c r="H1624" i="1" s="1"/>
  <c r="I1624" i="1" s="1" a="1"/>
  <c r="I1624" i="1" s="1"/>
  <c r="G1624" i="1"/>
  <c r="F1624" i="1"/>
  <c r="E1624" i="1"/>
  <c r="T1623" i="1"/>
  <c r="S1623" i="1"/>
  <c r="R1623" i="1"/>
  <c r="P1623" i="1"/>
  <c r="K1623" i="1"/>
  <c r="I1623" i="1" a="1"/>
  <c r="I1623" i="1" s="1"/>
  <c r="H1623" i="1"/>
  <c r="H1623" i="1" a="1"/>
  <c r="G1623" i="1"/>
  <c r="F1623" i="1"/>
  <c r="E1623" i="1"/>
  <c r="T1622" i="1"/>
  <c r="S1622" i="1"/>
  <c r="R1622" i="1"/>
  <c r="P1622" i="1"/>
  <c r="K1622" i="1"/>
  <c r="H1622" i="1" a="1"/>
  <c r="H1622" i="1" s="1"/>
  <c r="I1622" i="1" s="1" a="1"/>
  <c r="I1622" i="1" s="1"/>
  <c r="G1622" i="1"/>
  <c r="F1622" i="1"/>
  <c r="E1622" i="1"/>
  <c r="T1621" i="1"/>
  <c r="S1621" i="1"/>
  <c r="R1621" i="1"/>
  <c r="P1621" i="1"/>
  <c r="K1621" i="1"/>
  <c r="H1621" i="1" a="1"/>
  <c r="H1621" i="1" s="1"/>
  <c r="I1621" i="1" s="1" a="1"/>
  <c r="I1621" i="1" s="1"/>
  <c r="G1621" i="1"/>
  <c r="F1621" i="1"/>
  <c r="E1621" i="1"/>
  <c r="T1620" i="1"/>
  <c r="S1620" i="1"/>
  <c r="R1620" i="1"/>
  <c r="P1620" i="1"/>
  <c r="K1620" i="1"/>
  <c r="I1620" i="1" a="1"/>
  <c r="I1620" i="1" s="1"/>
  <c r="H1620" i="1"/>
  <c r="H1620" i="1" a="1"/>
  <c r="G1620" i="1"/>
  <c r="F1620" i="1"/>
  <c r="E1620" i="1"/>
  <c r="T1619" i="1"/>
  <c r="S1619" i="1"/>
  <c r="R1619" i="1"/>
  <c r="P1619" i="1"/>
  <c r="K1619" i="1"/>
  <c r="H1619" i="1"/>
  <c r="I1619" i="1" s="1" a="1"/>
  <c r="I1619" i="1" s="1"/>
  <c r="H1619" i="1" a="1"/>
  <c r="G1619" i="1"/>
  <c r="F1619" i="1"/>
  <c r="E1619" i="1"/>
  <c r="T1618" i="1"/>
  <c r="S1618" i="1"/>
  <c r="R1618" i="1"/>
  <c r="P1618" i="1"/>
  <c r="K1618" i="1"/>
  <c r="H1618" i="1" a="1"/>
  <c r="H1618" i="1" s="1"/>
  <c r="I1618" i="1" s="1" a="1"/>
  <c r="I1618" i="1" s="1"/>
  <c r="G1618" i="1"/>
  <c r="F1618" i="1"/>
  <c r="E1618" i="1"/>
  <c r="T1617" i="1"/>
  <c r="S1617" i="1"/>
  <c r="R1617" i="1"/>
  <c r="P1617" i="1"/>
  <c r="K1617" i="1"/>
  <c r="H1617" i="1" a="1"/>
  <c r="H1617" i="1" s="1"/>
  <c r="I1617" i="1" s="1" a="1"/>
  <c r="I1617" i="1" s="1"/>
  <c r="G1617" i="1"/>
  <c r="F1617" i="1"/>
  <c r="E1617" i="1"/>
  <c r="T1616" i="1"/>
  <c r="S1616" i="1"/>
  <c r="R1616" i="1"/>
  <c r="P1616" i="1"/>
  <c r="K1616" i="1"/>
  <c r="I1616" i="1"/>
  <c r="H1616" i="1"/>
  <c r="I1616" i="1" s="1" a="1"/>
  <c r="H1616" i="1" a="1"/>
  <c r="G1616" i="1"/>
  <c r="F1616" i="1"/>
  <c r="E1616" i="1"/>
  <c r="T1615" i="1"/>
  <c r="S1615" i="1"/>
  <c r="R1615" i="1"/>
  <c r="P1615" i="1"/>
  <c r="K1615" i="1"/>
  <c r="H1615" i="1"/>
  <c r="I1615" i="1" s="1" a="1"/>
  <c r="I1615" i="1" s="1"/>
  <c r="H1615" i="1" a="1"/>
  <c r="G1615" i="1"/>
  <c r="F1615" i="1"/>
  <c r="E1615" i="1"/>
  <c r="T1614" i="1"/>
  <c r="S1614" i="1"/>
  <c r="R1614" i="1"/>
  <c r="P1614" i="1"/>
  <c r="K1614" i="1"/>
  <c r="I1614" i="1"/>
  <c r="H1614" i="1" a="1"/>
  <c r="H1614" i="1" s="1"/>
  <c r="I1614" i="1" s="1" a="1"/>
  <c r="G1614" i="1"/>
  <c r="F1614" i="1"/>
  <c r="E1614" i="1"/>
  <c r="T1613" i="1"/>
  <c r="S1613" i="1"/>
  <c r="R1613" i="1"/>
  <c r="P1613" i="1"/>
  <c r="K1613" i="1"/>
  <c r="H1613" i="1"/>
  <c r="I1613" i="1" s="1" a="1"/>
  <c r="I1613" i="1" s="1"/>
  <c r="H1613" i="1" a="1"/>
  <c r="G1613" i="1"/>
  <c r="F1613" i="1"/>
  <c r="E1613" i="1"/>
  <c r="T1612" i="1"/>
  <c r="S1612" i="1"/>
  <c r="R1612" i="1"/>
  <c r="P1612" i="1"/>
  <c r="K1612" i="1"/>
  <c r="H1612" i="1" a="1"/>
  <c r="H1612" i="1" s="1"/>
  <c r="I1612" i="1" s="1" a="1"/>
  <c r="I1612" i="1" s="1"/>
  <c r="G1612" i="1"/>
  <c r="F1612" i="1"/>
  <c r="E1612" i="1"/>
  <c r="T1611" i="1"/>
  <c r="S1611" i="1"/>
  <c r="R1611" i="1"/>
  <c r="P1611" i="1"/>
  <c r="K1611" i="1"/>
  <c r="H1611" i="1" a="1"/>
  <c r="H1611" i="1" s="1"/>
  <c r="I1611" i="1" s="1" a="1"/>
  <c r="I1611" i="1" s="1"/>
  <c r="G1611" i="1"/>
  <c r="F1611" i="1"/>
  <c r="E1611" i="1"/>
  <c r="T1610" i="1"/>
  <c r="S1610" i="1"/>
  <c r="R1610" i="1"/>
  <c r="P1610" i="1"/>
  <c r="K1610" i="1"/>
  <c r="H1610" i="1" a="1"/>
  <c r="H1610" i="1" s="1"/>
  <c r="I1610" i="1" s="1" a="1"/>
  <c r="I1610" i="1" s="1"/>
  <c r="G1610" i="1"/>
  <c r="F1610" i="1"/>
  <c r="E1610" i="1"/>
  <c r="T1609" i="1"/>
  <c r="S1609" i="1"/>
  <c r="R1609" i="1"/>
  <c r="P1609" i="1"/>
  <c r="K1609" i="1"/>
  <c r="I1609" i="1"/>
  <c r="H1609" i="1"/>
  <c r="I1609" i="1" s="1" a="1"/>
  <c r="H1609" i="1" a="1"/>
  <c r="G1609" i="1"/>
  <c r="F1609" i="1"/>
  <c r="E1609" i="1"/>
  <c r="T1608" i="1"/>
  <c r="S1608" i="1"/>
  <c r="R1608" i="1"/>
  <c r="P1608" i="1"/>
  <c r="K1608" i="1"/>
  <c r="H1608" i="1"/>
  <c r="I1608" i="1" s="1" a="1"/>
  <c r="I1608" i="1" s="1"/>
  <c r="H1608" i="1" a="1"/>
  <c r="G1608" i="1"/>
  <c r="F1608" i="1"/>
  <c r="E1608" i="1"/>
  <c r="T1607" i="1"/>
  <c r="S1607" i="1"/>
  <c r="R1607" i="1"/>
  <c r="P1607" i="1"/>
  <c r="K1607" i="1"/>
  <c r="H1607" i="1" a="1"/>
  <c r="H1607" i="1" s="1"/>
  <c r="I1607" i="1" s="1" a="1"/>
  <c r="I1607" i="1" s="1"/>
  <c r="G1607" i="1"/>
  <c r="F1607" i="1"/>
  <c r="E1607" i="1"/>
  <c r="T1606" i="1"/>
  <c r="S1606" i="1"/>
  <c r="R1606" i="1"/>
  <c r="P1606" i="1"/>
  <c r="K1606" i="1"/>
  <c r="I1606" i="1"/>
  <c r="H1606" i="1"/>
  <c r="I1606" i="1" s="1" a="1"/>
  <c r="H1606" i="1" a="1"/>
  <c r="G1606" i="1"/>
  <c r="F1606" i="1"/>
  <c r="E1606" i="1"/>
  <c r="T1605" i="1"/>
  <c r="S1605" i="1"/>
  <c r="R1605" i="1"/>
  <c r="P1605" i="1"/>
  <c r="K1605" i="1"/>
  <c r="H1605" i="1" a="1"/>
  <c r="H1605" i="1" s="1"/>
  <c r="I1605" i="1" s="1" a="1"/>
  <c r="I1605" i="1" s="1"/>
  <c r="G1605" i="1"/>
  <c r="F1605" i="1"/>
  <c r="E1605" i="1"/>
  <c r="T1604" i="1"/>
  <c r="S1604" i="1"/>
  <c r="R1604" i="1"/>
  <c r="P1604" i="1"/>
  <c r="K1604" i="1"/>
  <c r="H1604" i="1"/>
  <c r="I1604" i="1" s="1" a="1"/>
  <c r="I1604" i="1" s="1"/>
  <c r="H1604" i="1" a="1"/>
  <c r="G1604" i="1"/>
  <c r="F1604" i="1"/>
  <c r="E1604" i="1"/>
  <c r="T1603" i="1"/>
  <c r="S1603" i="1"/>
  <c r="R1603" i="1"/>
  <c r="P1603" i="1"/>
  <c r="K1603" i="1"/>
  <c r="H1603" i="1" a="1"/>
  <c r="H1603" i="1" s="1"/>
  <c r="I1603" i="1" s="1" a="1"/>
  <c r="I1603" i="1" s="1"/>
  <c r="G1603" i="1"/>
  <c r="F1603" i="1"/>
  <c r="E1603" i="1"/>
  <c r="T1602" i="1"/>
  <c r="S1602" i="1"/>
  <c r="R1602" i="1"/>
  <c r="P1602" i="1"/>
  <c r="K1602" i="1"/>
  <c r="I1602" i="1"/>
  <c r="H1602" i="1"/>
  <c r="I1602" i="1" s="1" a="1"/>
  <c r="H1602" i="1" a="1"/>
  <c r="G1602" i="1"/>
  <c r="F1602" i="1"/>
  <c r="E1602" i="1"/>
  <c r="T1601" i="1"/>
  <c r="S1601" i="1"/>
  <c r="R1601" i="1"/>
  <c r="P1601" i="1"/>
  <c r="K1601" i="1"/>
  <c r="H1601" i="1"/>
  <c r="I1601" i="1" s="1" a="1"/>
  <c r="I1601" i="1" s="1"/>
  <c r="H1601" i="1" a="1"/>
  <c r="G1601" i="1"/>
  <c r="F1601" i="1"/>
  <c r="E1601" i="1"/>
  <c r="T1600" i="1"/>
  <c r="S1600" i="1"/>
  <c r="R1600" i="1"/>
  <c r="P1600" i="1"/>
  <c r="K1600" i="1"/>
  <c r="H1600" i="1" a="1"/>
  <c r="H1600" i="1" s="1"/>
  <c r="I1600" i="1" s="1" a="1"/>
  <c r="I1600" i="1" s="1"/>
  <c r="G1600" i="1"/>
  <c r="F1600" i="1"/>
  <c r="E1600" i="1"/>
  <c r="T1599" i="1"/>
  <c r="S1599" i="1"/>
  <c r="R1599" i="1"/>
  <c r="P1599" i="1"/>
  <c r="K1599" i="1"/>
  <c r="H1599" i="1"/>
  <c r="I1599" i="1" s="1" a="1"/>
  <c r="I1599" i="1" s="1"/>
  <c r="H1599" i="1" a="1"/>
  <c r="G1599" i="1"/>
  <c r="F1599" i="1"/>
  <c r="E1599" i="1"/>
  <c r="T1598" i="1"/>
  <c r="S1598" i="1"/>
  <c r="R1598" i="1"/>
  <c r="P1598" i="1"/>
  <c r="K1598" i="1"/>
  <c r="I1598" i="1"/>
  <c r="H1598" i="1" a="1"/>
  <c r="H1598" i="1" s="1"/>
  <c r="I1598" i="1" s="1" a="1"/>
  <c r="G1598" i="1"/>
  <c r="F1598" i="1"/>
  <c r="E1598" i="1"/>
  <c r="T1597" i="1"/>
  <c r="S1597" i="1"/>
  <c r="R1597" i="1"/>
  <c r="P1597" i="1"/>
  <c r="K1597" i="1"/>
  <c r="H1597" i="1"/>
  <c r="I1597" i="1" s="1" a="1"/>
  <c r="I1597" i="1" s="1"/>
  <c r="H1597" i="1" a="1"/>
  <c r="G1597" i="1"/>
  <c r="F1597" i="1"/>
  <c r="E1597" i="1"/>
  <c r="T1596" i="1"/>
  <c r="S1596" i="1"/>
  <c r="R1596" i="1"/>
  <c r="P1596" i="1"/>
  <c r="K1596" i="1"/>
  <c r="H1596" i="1" a="1"/>
  <c r="H1596" i="1" s="1"/>
  <c r="I1596" i="1" s="1" a="1"/>
  <c r="I1596" i="1" s="1"/>
  <c r="G1596" i="1"/>
  <c r="F1596" i="1"/>
  <c r="E1596" i="1"/>
  <c r="T1595" i="1"/>
  <c r="S1595" i="1"/>
  <c r="R1595" i="1"/>
  <c r="P1595" i="1"/>
  <c r="K1595" i="1"/>
  <c r="H1595" i="1" a="1"/>
  <c r="H1595" i="1" s="1"/>
  <c r="I1595" i="1" s="1" a="1"/>
  <c r="I1595" i="1" s="1"/>
  <c r="G1595" i="1"/>
  <c r="F1595" i="1"/>
  <c r="E1595" i="1"/>
  <c r="T1594" i="1"/>
  <c r="S1594" i="1"/>
  <c r="R1594" i="1"/>
  <c r="P1594" i="1"/>
  <c r="K1594" i="1"/>
  <c r="I1594" i="1"/>
  <c r="H1594" i="1"/>
  <c r="I1594" i="1" s="1" a="1"/>
  <c r="H1594" i="1" a="1"/>
  <c r="G1594" i="1"/>
  <c r="F1594" i="1"/>
  <c r="E1594" i="1"/>
  <c r="T1593" i="1"/>
  <c r="S1593" i="1"/>
  <c r="R1593" i="1"/>
  <c r="P1593" i="1"/>
  <c r="K1593" i="1"/>
  <c r="H1593" i="1"/>
  <c r="I1593" i="1" s="1" a="1"/>
  <c r="I1593" i="1" s="1"/>
  <c r="H1593" i="1" a="1"/>
  <c r="G1593" i="1"/>
  <c r="F1593" i="1"/>
  <c r="E1593" i="1"/>
  <c r="T1592" i="1"/>
  <c r="S1592" i="1"/>
  <c r="R1592" i="1"/>
  <c r="P1592" i="1"/>
  <c r="K1592" i="1"/>
  <c r="H1592" i="1" a="1"/>
  <c r="H1592" i="1" s="1"/>
  <c r="I1592" i="1" s="1" a="1"/>
  <c r="I1592" i="1" s="1"/>
  <c r="G1592" i="1"/>
  <c r="F1592" i="1"/>
  <c r="E1592" i="1"/>
  <c r="T1591" i="1"/>
  <c r="S1591" i="1"/>
  <c r="R1591" i="1"/>
  <c r="P1591" i="1"/>
  <c r="K1591" i="1"/>
  <c r="I1591" i="1"/>
  <c r="H1591" i="1"/>
  <c r="I1591" i="1" s="1" a="1"/>
  <c r="H1591" i="1" a="1"/>
  <c r="G1591" i="1"/>
  <c r="F1591" i="1"/>
  <c r="E1591" i="1"/>
  <c r="T1590" i="1"/>
  <c r="S1590" i="1"/>
  <c r="R1590" i="1"/>
  <c r="P1590" i="1"/>
  <c r="K1590" i="1"/>
  <c r="H1590" i="1" a="1"/>
  <c r="H1590" i="1" s="1"/>
  <c r="I1590" i="1" s="1" a="1"/>
  <c r="I1590" i="1" s="1"/>
  <c r="G1590" i="1"/>
  <c r="F1590" i="1"/>
  <c r="E1590" i="1"/>
  <c r="T1589" i="1"/>
  <c r="S1589" i="1"/>
  <c r="R1589" i="1"/>
  <c r="P1589" i="1"/>
  <c r="K1589" i="1"/>
  <c r="I1589" i="1"/>
  <c r="H1589" i="1"/>
  <c r="I1589" i="1" s="1" a="1"/>
  <c r="H1589" i="1" a="1"/>
  <c r="G1589" i="1"/>
  <c r="F1589" i="1"/>
  <c r="E1589" i="1"/>
  <c r="T1588" i="1"/>
  <c r="S1588" i="1"/>
  <c r="R1588" i="1"/>
  <c r="P1588" i="1"/>
  <c r="K1588" i="1"/>
  <c r="H1588" i="1"/>
  <c r="I1588" i="1" s="1" a="1"/>
  <c r="I1588" i="1" s="1"/>
  <c r="H1588" i="1" a="1"/>
  <c r="G1588" i="1"/>
  <c r="F1588" i="1"/>
  <c r="E1588" i="1"/>
  <c r="T1587" i="1"/>
  <c r="S1587" i="1"/>
  <c r="R1587" i="1"/>
  <c r="P1587" i="1"/>
  <c r="K1587" i="1"/>
  <c r="H1587" i="1"/>
  <c r="I1587" i="1" s="1" a="1"/>
  <c r="I1587" i="1" s="1"/>
  <c r="H1587" i="1" a="1"/>
  <c r="G1587" i="1"/>
  <c r="F1587" i="1"/>
  <c r="E1587" i="1"/>
  <c r="T1586" i="1"/>
  <c r="S1586" i="1"/>
  <c r="R1586" i="1"/>
  <c r="P1586" i="1"/>
  <c r="K1586" i="1"/>
  <c r="I1586" i="1"/>
  <c r="H1586" i="1" a="1"/>
  <c r="H1586" i="1" s="1"/>
  <c r="I1586" i="1" s="1" a="1"/>
  <c r="G1586" i="1"/>
  <c r="F1586" i="1"/>
  <c r="E1586" i="1"/>
  <c r="T1585" i="1"/>
  <c r="S1585" i="1"/>
  <c r="R1585" i="1"/>
  <c r="P1585" i="1"/>
  <c r="K1585" i="1"/>
  <c r="I1585" i="1"/>
  <c r="H1585" i="1"/>
  <c r="I1585" i="1" s="1" a="1"/>
  <c r="H1585" i="1" a="1"/>
  <c r="G1585" i="1"/>
  <c r="F1585" i="1"/>
  <c r="E1585" i="1"/>
  <c r="T1584" i="1"/>
  <c r="S1584" i="1"/>
  <c r="R1584" i="1"/>
  <c r="P1584" i="1"/>
  <c r="K1584" i="1"/>
  <c r="H1584" i="1"/>
  <c r="I1584" i="1" s="1" a="1"/>
  <c r="I1584" i="1" s="1"/>
  <c r="H1584" i="1" a="1"/>
  <c r="G1584" i="1"/>
  <c r="F1584" i="1"/>
  <c r="E1584" i="1"/>
  <c r="T1583" i="1"/>
  <c r="S1583" i="1"/>
  <c r="R1583" i="1"/>
  <c r="P1583" i="1"/>
  <c r="K1583" i="1"/>
  <c r="I1583" i="1"/>
  <c r="H1583" i="1" a="1"/>
  <c r="H1583" i="1" s="1"/>
  <c r="I1583" i="1" s="1" a="1"/>
  <c r="G1583" i="1"/>
  <c r="F1583" i="1"/>
  <c r="E1583" i="1"/>
  <c r="T1582" i="1"/>
  <c r="S1582" i="1"/>
  <c r="R1582" i="1"/>
  <c r="P1582" i="1"/>
  <c r="K1582" i="1"/>
  <c r="I1582" i="1"/>
  <c r="H1582" i="1"/>
  <c r="I1582" i="1" s="1" a="1"/>
  <c r="H1582" i="1" a="1"/>
  <c r="G1582" i="1"/>
  <c r="F1582" i="1"/>
  <c r="E1582" i="1"/>
  <c r="T1581" i="1"/>
  <c r="S1581" i="1"/>
  <c r="R1581" i="1"/>
  <c r="P1581" i="1"/>
  <c r="K1581" i="1"/>
  <c r="I1581" i="1"/>
  <c r="H1581" i="1"/>
  <c r="I1581" i="1" s="1" a="1"/>
  <c r="H1581" i="1" a="1"/>
  <c r="G1581" i="1"/>
  <c r="F1581" i="1"/>
  <c r="E1581" i="1"/>
  <c r="T1580" i="1"/>
  <c r="S1580" i="1"/>
  <c r="R1580" i="1"/>
  <c r="P1580" i="1"/>
  <c r="K1580" i="1"/>
  <c r="H1580" i="1"/>
  <c r="I1580" i="1" s="1" a="1"/>
  <c r="I1580" i="1" s="1"/>
  <c r="H1580" i="1" a="1"/>
  <c r="G1580" i="1"/>
  <c r="F1580" i="1"/>
  <c r="E1580" i="1"/>
  <c r="T1579" i="1"/>
  <c r="S1579" i="1"/>
  <c r="R1579" i="1"/>
  <c r="P1579" i="1"/>
  <c r="K1579" i="1"/>
  <c r="H1579" i="1" a="1"/>
  <c r="H1579" i="1" s="1"/>
  <c r="I1579" i="1" s="1" a="1"/>
  <c r="I1579" i="1" s="1"/>
  <c r="G1579" i="1"/>
  <c r="F1579" i="1"/>
  <c r="E1579" i="1"/>
  <c r="T1578" i="1"/>
  <c r="S1578" i="1"/>
  <c r="R1578" i="1"/>
  <c r="P1578" i="1"/>
  <c r="K1578" i="1"/>
  <c r="H1578" i="1" a="1"/>
  <c r="H1578" i="1" s="1"/>
  <c r="I1578" i="1" s="1" a="1"/>
  <c r="I1578" i="1" s="1"/>
  <c r="G1578" i="1"/>
  <c r="F1578" i="1"/>
  <c r="E1578" i="1"/>
  <c r="T1577" i="1"/>
  <c r="S1577" i="1"/>
  <c r="R1577" i="1"/>
  <c r="P1577" i="1"/>
  <c r="K1577" i="1"/>
  <c r="H1577" i="1" a="1"/>
  <c r="H1577" i="1" s="1"/>
  <c r="I1577" i="1" s="1" a="1"/>
  <c r="I1577" i="1" s="1"/>
  <c r="G1577" i="1"/>
  <c r="F1577" i="1"/>
  <c r="E1577" i="1"/>
  <c r="T1576" i="1"/>
  <c r="S1576" i="1"/>
  <c r="R1576" i="1"/>
  <c r="P1576" i="1"/>
  <c r="K1576" i="1"/>
  <c r="H1576" i="1"/>
  <c r="I1576" i="1" s="1" a="1"/>
  <c r="I1576" i="1" s="1"/>
  <c r="H1576" i="1" a="1"/>
  <c r="G1576" i="1"/>
  <c r="F1576" i="1"/>
  <c r="E1576" i="1"/>
  <c r="T1575" i="1"/>
  <c r="S1575" i="1"/>
  <c r="R1575" i="1"/>
  <c r="P1575" i="1"/>
  <c r="K1575" i="1"/>
  <c r="H1575" i="1"/>
  <c r="I1575" i="1" s="1" a="1"/>
  <c r="I1575" i="1" s="1"/>
  <c r="H1575" i="1" a="1"/>
  <c r="G1575" i="1"/>
  <c r="F1575" i="1"/>
  <c r="E1575" i="1"/>
  <c r="T1574" i="1"/>
  <c r="S1574" i="1"/>
  <c r="R1574" i="1"/>
  <c r="P1574" i="1"/>
  <c r="K1574" i="1"/>
  <c r="H1574" i="1" a="1"/>
  <c r="H1574" i="1" s="1"/>
  <c r="I1574" i="1" s="1" a="1"/>
  <c r="I1574" i="1" s="1"/>
  <c r="G1574" i="1"/>
  <c r="F1574" i="1"/>
  <c r="E1574" i="1"/>
  <c r="T1573" i="1"/>
  <c r="S1573" i="1"/>
  <c r="R1573" i="1"/>
  <c r="P1573" i="1"/>
  <c r="K1573" i="1"/>
  <c r="I1573" i="1"/>
  <c r="H1573" i="1"/>
  <c r="I1573" i="1" s="1" a="1"/>
  <c r="H1573" i="1" a="1"/>
  <c r="G1573" i="1"/>
  <c r="F1573" i="1"/>
  <c r="E1573" i="1"/>
  <c r="T1572" i="1"/>
  <c r="S1572" i="1"/>
  <c r="R1572" i="1"/>
  <c r="P1572" i="1"/>
  <c r="K1572" i="1"/>
  <c r="H1572" i="1"/>
  <c r="I1572" i="1" s="1" a="1"/>
  <c r="I1572" i="1" s="1"/>
  <c r="H1572" i="1" a="1"/>
  <c r="G1572" i="1"/>
  <c r="F1572" i="1"/>
  <c r="E1572" i="1"/>
  <c r="T1571" i="1"/>
  <c r="S1571" i="1"/>
  <c r="R1571" i="1"/>
  <c r="P1571" i="1"/>
  <c r="K1571" i="1"/>
  <c r="H1571" i="1" a="1"/>
  <c r="H1571" i="1" s="1"/>
  <c r="I1571" i="1" s="1" a="1"/>
  <c r="I1571" i="1" s="1"/>
  <c r="G1571" i="1"/>
  <c r="F1571" i="1"/>
  <c r="E1571" i="1"/>
  <c r="T1570" i="1"/>
  <c r="S1570" i="1"/>
  <c r="R1570" i="1"/>
  <c r="P1570" i="1"/>
  <c r="K1570" i="1"/>
  <c r="I1570" i="1"/>
  <c r="H1570" i="1"/>
  <c r="I1570" i="1" s="1" a="1"/>
  <c r="H1570" i="1" a="1"/>
  <c r="G1570" i="1"/>
  <c r="F1570" i="1"/>
  <c r="E1570" i="1"/>
  <c r="T1569" i="1"/>
  <c r="S1569" i="1"/>
  <c r="R1569" i="1"/>
  <c r="P1569" i="1"/>
  <c r="K1569" i="1"/>
  <c r="H1569" i="1"/>
  <c r="I1569" i="1" s="1" a="1"/>
  <c r="I1569" i="1" s="1"/>
  <c r="H1569" i="1" a="1"/>
  <c r="G1569" i="1"/>
  <c r="F1569" i="1"/>
  <c r="E1569" i="1"/>
  <c r="T1568" i="1"/>
  <c r="S1568" i="1"/>
  <c r="R1568" i="1"/>
  <c r="P1568" i="1"/>
  <c r="K1568" i="1"/>
  <c r="H1568" i="1" a="1"/>
  <c r="H1568" i="1" s="1"/>
  <c r="I1568" i="1" s="1" a="1"/>
  <c r="I1568" i="1" s="1"/>
  <c r="G1568" i="1"/>
  <c r="F1568" i="1"/>
  <c r="E1568" i="1"/>
  <c r="T1567" i="1"/>
  <c r="S1567" i="1"/>
  <c r="R1567" i="1"/>
  <c r="P1567" i="1"/>
  <c r="K1567" i="1"/>
  <c r="H1567" i="1" a="1"/>
  <c r="H1567" i="1" s="1"/>
  <c r="I1567" i="1" s="1" a="1"/>
  <c r="I1567" i="1" s="1"/>
  <c r="G1567" i="1"/>
  <c r="F1567" i="1"/>
  <c r="E1567" i="1"/>
  <c r="T1566" i="1"/>
  <c r="S1566" i="1"/>
  <c r="R1566" i="1"/>
  <c r="P1566" i="1"/>
  <c r="K1566" i="1"/>
  <c r="I1566" i="1"/>
  <c r="H1566" i="1"/>
  <c r="I1566" i="1" s="1" a="1"/>
  <c r="H1566" i="1" a="1"/>
  <c r="G1566" i="1"/>
  <c r="F1566" i="1"/>
  <c r="E1566" i="1"/>
  <c r="T1565" i="1"/>
  <c r="S1565" i="1"/>
  <c r="R1565" i="1"/>
  <c r="P1565" i="1"/>
  <c r="K1565" i="1"/>
  <c r="H1565" i="1"/>
  <c r="I1565" i="1" s="1" a="1"/>
  <c r="I1565" i="1" s="1"/>
  <c r="H1565" i="1" a="1"/>
  <c r="G1565" i="1"/>
  <c r="F1565" i="1"/>
  <c r="E1565" i="1"/>
  <c r="T1564" i="1"/>
  <c r="S1564" i="1"/>
  <c r="R1564" i="1"/>
  <c r="P1564" i="1"/>
  <c r="K1564" i="1"/>
  <c r="H1564" i="1" a="1"/>
  <c r="H1564" i="1" s="1"/>
  <c r="I1564" i="1" s="1" a="1"/>
  <c r="I1564" i="1" s="1"/>
  <c r="G1564" i="1"/>
  <c r="F1564" i="1"/>
  <c r="E1564" i="1"/>
  <c r="T1563" i="1"/>
  <c r="S1563" i="1"/>
  <c r="R1563" i="1"/>
  <c r="P1563" i="1"/>
  <c r="K1563" i="1"/>
  <c r="H1563" i="1"/>
  <c r="I1563" i="1" s="1" a="1"/>
  <c r="I1563" i="1" s="1"/>
  <c r="H1563" i="1" a="1"/>
  <c r="G1563" i="1"/>
  <c r="F1563" i="1"/>
  <c r="E1563" i="1"/>
  <c r="T1562" i="1"/>
  <c r="S1562" i="1"/>
  <c r="R1562" i="1"/>
  <c r="P1562" i="1"/>
  <c r="K1562" i="1"/>
  <c r="I1562" i="1"/>
  <c r="H1562" i="1" a="1"/>
  <c r="H1562" i="1" s="1"/>
  <c r="I1562" i="1" s="1" a="1"/>
  <c r="G1562" i="1"/>
  <c r="F1562" i="1"/>
  <c r="E1562" i="1"/>
  <c r="T1561" i="1"/>
  <c r="S1561" i="1"/>
  <c r="R1561" i="1"/>
  <c r="P1561" i="1"/>
  <c r="K1561" i="1"/>
  <c r="H1561" i="1"/>
  <c r="I1561" i="1" s="1" a="1"/>
  <c r="I1561" i="1" s="1"/>
  <c r="H1561" i="1" a="1"/>
  <c r="G1561" i="1"/>
  <c r="F1561" i="1"/>
  <c r="E1561" i="1"/>
  <c r="T1560" i="1"/>
  <c r="S1560" i="1"/>
  <c r="R1560" i="1"/>
  <c r="P1560" i="1"/>
  <c r="K1560" i="1"/>
  <c r="I1560" i="1" a="1"/>
  <c r="I1560" i="1" s="1"/>
  <c r="H1560" i="1"/>
  <c r="H1560" i="1" a="1"/>
  <c r="G1560" i="1"/>
  <c r="F1560" i="1"/>
  <c r="E1560" i="1"/>
  <c r="T1559" i="1"/>
  <c r="S1559" i="1"/>
  <c r="R1559" i="1"/>
  <c r="P1559" i="1"/>
  <c r="K1559" i="1"/>
  <c r="I1559" i="1" a="1"/>
  <c r="I1559" i="1" s="1"/>
  <c r="H1559" i="1"/>
  <c r="H1559" i="1" a="1"/>
  <c r="G1559" i="1"/>
  <c r="F1559" i="1"/>
  <c r="E1559" i="1"/>
  <c r="T1558" i="1"/>
  <c r="S1558" i="1"/>
  <c r="R1558" i="1"/>
  <c r="P1558" i="1"/>
  <c r="K1558" i="1"/>
  <c r="H1558" i="1" a="1"/>
  <c r="H1558" i="1" s="1"/>
  <c r="I1558" i="1" s="1" a="1"/>
  <c r="I1558" i="1" s="1"/>
  <c r="G1558" i="1"/>
  <c r="F1558" i="1"/>
  <c r="E1558" i="1"/>
  <c r="T1557" i="1"/>
  <c r="S1557" i="1"/>
  <c r="R1557" i="1"/>
  <c r="P1557" i="1"/>
  <c r="K1557" i="1"/>
  <c r="H1557" i="1" a="1"/>
  <c r="H1557" i="1" s="1"/>
  <c r="I1557" i="1" s="1" a="1"/>
  <c r="I1557" i="1" s="1"/>
  <c r="G1557" i="1"/>
  <c r="F1557" i="1"/>
  <c r="E1557" i="1"/>
  <c r="T1556" i="1"/>
  <c r="S1556" i="1"/>
  <c r="R1556" i="1"/>
  <c r="P1556" i="1"/>
  <c r="K1556" i="1"/>
  <c r="I1556" i="1" a="1"/>
  <c r="I1556" i="1" s="1"/>
  <c r="H1556" i="1"/>
  <c r="H1556" i="1" a="1"/>
  <c r="G1556" i="1"/>
  <c r="F1556" i="1"/>
  <c r="E1556" i="1"/>
  <c r="T1555" i="1"/>
  <c r="S1555" i="1"/>
  <c r="R1555" i="1"/>
  <c r="P1555" i="1"/>
  <c r="K1555" i="1"/>
  <c r="H1555" i="1"/>
  <c r="I1555" i="1" s="1" a="1"/>
  <c r="I1555" i="1" s="1"/>
  <c r="H1555" i="1" a="1"/>
  <c r="G1555" i="1"/>
  <c r="F1555" i="1"/>
  <c r="E1555" i="1"/>
  <c r="T1554" i="1"/>
  <c r="S1554" i="1"/>
  <c r="R1554" i="1"/>
  <c r="P1554" i="1"/>
  <c r="K1554" i="1"/>
  <c r="H1554" i="1" a="1"/>
  <c r="H1554" i="1" s="1"/>
  <c r="I1554" i="1" s="1" a="1"/>
  <c r="I1554" i="1" s="1"/>
  <c r="G1554" i="1"/>
  <c r="F1554" i="1"/>
  <c r="E1554" i="1"/>
  <c r="T1553" i="1"/>
  <c r="S1553" i="1"/>
  <c r="R1553" i="1"/>
  <c r="P1553" i="1"/>
  <c r="K1553" i="1"/>
  <c r="I1553" i="1" a="1"/>
  <c r="I1553" i="1" s="1"/>
  <c r="H1553" i="1"/>
  <c r="H1553" i="1" a="1"/>
  <c r="G1553" i="1"/>
  <c r="F1553" i="1"/>
  <c r="E1553" i="1"/>
  <c r="T1552" i="1"/>
  <c r="S1552" i="1"/>
  <c r="R1552" i="1"/>
  <c r="P1552" i="1"/>
  <c r="K1552" i="1"/>
  <c r="I1552" i="1" a="1"/>
  <c r="I1552" i="1" s="1"/>
  <c r="H1552" i="1"/>
  <c r="H1552" i="1" a="1"/>
  <c r="G1552" i="1"/>
  <c r="F1552" i="1"/>
  <c r="E1552" i="1"/>
  <c r="T1551" i="1"/>
  <c r="S1551" i="1"/>
  <c r="R1551" i="1"/>
  <c r="P1551" i="1"/>
  <c r="K1551" i="1"/>
  <c r="I1551" i="1" a="1"/>
  <c r="I1551" i="1" s="1"/>
  <c r="H1551" i="1"/>
  <c r="H1551" i="1" a="1"/>
  <c r="G1551" i="1"/>
  <c r="F1551" i="1"/>
  <c r="E1551" i="1"/>
  <c r="T1550" i="1"/>
  <c r="S1550" i="1"/>
  <c r="R1550" i="1"/>
  <c r="P1550" i="1"/>
  <c r="K1550" i="1"/>
  <c r="H1550" i="1"/>
  <c r="I1550" i="1" s="1" a="1"/>
  <c r="I1550" i="1" s="1"/>
  <c r="H1550" i="1" a="1"/>
  <c r="G1550" i="1"/>
  <c r="F1550" i="1"/>
  <c r="E1550" i="1"/>
  <c r="T1549" i="1"/>
  <c r="S1549" i="1"/>
  <c r="R1549" i="1"/>
  <c r="P1549" i="1"/>
  <c r="K1549" i="1"/>
  <c r="H1549" i="1" a="1"/>
  <c r="H1549" i="1" s="1"/>
  <c r="I1549" i="1" s="1" a="1"/>
  <c r="I1549" i="1" s="1"/>
  <c r="G1549" i="1"/>
  <c r="F1549" i="1"/>
  <c r="E1549" i="1"/>
  <c r="T1548" i="1"/>
  <c r="S1548" i="1"/>
  <c r="R1548" i="1"/>
  <c r="P1548" i="1"/>
  <c r="K1548" i="1"/>
  <c r="I1548" i="1" a="1"/>
  <c r="I1548" i="1" s="1"/>
  <c r="H1548" i="1"/>
  <c r="H1548" i="1" a="1"/>
  <c r="G1548" i="1"/>
  <c r="F1548" i="1"/>
  <c r="E1548" i="1"/>
  <c r="T1547" i="1"/>
  <c r="S1547" i="1"/>
  <c r="R1547" i="1"/>
  <c r="P1547" i="1"/>
  <c r="K1547" i="1"/>
  <c r="I1547" i="1" a="1"/>
  <c r="I1547" i="1" s="1"/>
  <c r="H1547" i="1"/>
  <c r="H1547" i="1" a="1"/>
  <c r="G1547" i="1"/>
  <c r="F1547" i="1"/>
  <c r="E1547" i="1"/>
  <c r="T1546" i="1"/>
  <c r="S1546" i="1"/>
  <c r="R1546" i="1"/>
  <c r="P1546" i="1"/>
  <c r="K1546" i="1"/>
  <c r="H1546" i="1"/>
  <c r="I1546" i="1" s="1" a="1"/>
  <c r="I1546" i="1" s="1"/>
  <c r="H1546" i="1" a="1"/>
  <c r="G1546" i="1"/>
  <c r="F1546" i="1"/>
  <c r="E1546" i="1"/>
  <c r="T1545" i="1"/>
  <c r="S1545" i="1"/>
  <c r="R1545" i="1"/>
  <c r="P1545" i="1"/>
  <c r="K1545" i="1"/>
  <c r="H1545" i="1" a="1"/>
  <c r="H1545" i="1" s="1"/>
  <c r="I1545" i="1" s="1" a="1"/>
  <c r="I1545" i="1" s="1"/>
  <c r="G1545" i="1"/>
  <c r="F1545" i="1"/>
  <c r="E1545" i="1"/>
  <c r="T1544" i="1"/>
  <c r="S1544" i="1"/>
  <c r="R1544" i="1"/>
  <c r="P1544" i="1"/>
  <c r="K1544" i="1"/>
  <c r="I1544" i="1" a="1"/>
  <c r="I1544" i="1" s="1"/>
  <c r="H1544" i="1"/>
  <c r="H1544" i="1" a="1"/>
  <c r="G1544" i="1"/>
  <c r="F1544" i="1"/>
  <c r="E1544" i="1"/>
  <c r="T1543" i="1"/>
  <c r="S1543" i="1"/>
  <c r="R1543" i="1"/>
  <c r="P1543" i="1"/>
  <c r="K1543" i="1"/>
  <c r="H1543" i="1"/>
  <c r="I1543" i="1" s="1" a="1"/>
  <c r="I1543" i="1" s="1"/>
  <c r="H1543" i="1" a="1"/>
  <c r="G1543" i="1"/>
  <c r="F1543" i="1"/>
  <c r="E1543" i="1"/>
  <c r="T1542" i="1"/>
  <c r="S1542" i="1"/>
  <c r="R1542" i="1"/>
  <c r="P1542" i="1"/>
  <c r="K1542" i="1"/>
  <c r="H1542" i="1" a="1"/>
  <c r="H1542" i="1" s="1"/>
  <c r="I1542" i="1" s="1" a="1"/>
  <c r="I1542" i="1" s="1"/>
  <c r="G1542" i="1"/>
  <c r="F1542" i="1"/>
  <c r="E1542" i="1"/>
  <c r="T1541" i="1"/>
  <c r="S1541" i="1"/>
  <c r="R1541" i="1"/>
  <c r="P1541" i="1"/>
  <c r="K1541" i="1"/>
  <c r="I1541" i="1" a="1"/>
  <c r="I1541" i="1" s="1"/>
  <c r="H1541" i="1"/>
  <c r="H1541" i="1" a="1"/>
  <c r="G1541" i="1"/>
  <c r="F1541" i="1"/>
  <c r="E1541" i="1"/>
  <c r="T1540" i="1"/>
  <c r="S1540" i="1"/>
  <c r="R1540" i="1"/>
  <c r="P1540" i="1"/>
  <c r="K1540" i="1"/>
  <c r="I1540" i="1" a="1"/>
  <c r="I1540" i="1" s="1"/>
  <c r="H1540" i="1"/>
  <c r="H1540" i="1" a="1"/>
  <c r="G1540" i="1"/>
  <c r="F1540" i="1"/>
  <c r="E1540" i="1"/>
  <c r="T1539" i="1"/>
  <c r="S1539" i="1"/>
  <c r="R1539" i="1"/>
  <c r="P1539" i="1"/>
  <c r="K1539" i="1"/>
  <c r="I1539" i="1" a="1"/>
  <c r="I1539" i="1" s="1"/>
  <c r="H1539" i="1"/>
  <c r="H1539" i="1" a="1"/>
  <c r="G1539" i="1"/>
  <c r="F1539" i="1"/>
  <c r="E1539" i="1"/>
  <c r="T1538" i="1"/>
  <c r="S1538" i="1"/>
  <c r="R1538" i="1"/>
  <c r="P1538" i="1"/>
  <c r="K1538" i="1"/>
  <c r="H1538" i="1"/>
  <c r="I1538" i="1" s="1" a="1"/>
  <c r="I1538" i="1" s="1"/>
  <c r="H1538" i="1" a="1"/>
  <c r="G1538" i="1"/>
  <c r="F1538" i="1"/>
  <c r="E1538" i="1"/>
  <c r="T1537" i="1"/>
  <c r="S1537" i="1"/>
  <c r="R1537" i="1"/>
  <c r="P1537" i="1"/>
  <c r="K1537" i="1"/>
  <c r="H1537" i="1"/>
  <c r="I1537" i="1" s="1" a="1"/>
  <c r="I1537" i="1" s="1"/>
  <c r="H1537" i="1" a="1"/>
  <c r="G1537" i="1"/>
  <c r="F1537" i="1"/>
  <c r="E1537" i="1"/>
  <c r="T1536" i="1"/>
  <c r="S1536" i="1"/>
  <c r="R1536" i="1"/>
  <c r="P1536" i="1"/>
  <c r="K1536" i="1"/>
  <c r="H1536" i="1" a="1"/>
  <c r="H1536" i="1" s="1"/>
  <c r="I1536" i="1" s="1" a="1"/>
  <c r="I1536" i="1" s="1"/>
  <c r="G1536" i="1"/>
  <c r="F1536" i="1"/>
  <c r="E1536" i="1"/>
  <c r="T1535" i="1"/>
  <c r="S1535" i="1"/>
  <c r="R1535" i="1"/>
  <c r="P1535" i="1"/>
  <c r="K1535" i="1"/>
  <c r="I1535" i="1" a="1"/>
  <c r="I1535" i="1" s="1"/>
  <c r="H1535" i="1"/>
  <c r="H1535" i="1" a="1"/>
  <c r="G1535" i="1"/>
  <c r="F1535" i="1"/>
  <c r="E1535" i="1"/>
  <c r="T1534" i="1"/>
  <c r="S1534" i="1"/>
  <c r="R1534" i="1"/>
  <c r="P1534" i="1"/>
  <c r="K1534" i="1"/>
  <c r="H1534" i="1" a="1"/>
  <c r="H1534" i="1" s="1"/>
  <c r="I1534" i="1" s="1" a="1"/>
  <c r="I1534" i="1" s="1"/>
  <c r="G1534" i="1"/>
  <c r="F1534" i="1"/>
  <c r="E1534" i="1"/>
  <c r="T1533" i="1"/>
  <c r="S1533" i="1"/>
  <c r="R1533" i="1"/>
  <c r="P1533" i="1"/>
  <c r="K1533" i="1"/>
  <c r="H1533" i="1" a="1"/>
  <c r="H1533" i="1" s="1"/>
  <c r="I1533" i="1" s="1" a="1"/>
  <c r="I1533" i="1" s="1"/>
  <c r="G1533" i="1"/>
  <c r="F1533" i="1"/>
  <c r="E1533" i="1"/>
  <c r="T1532" i="1"/>
  <c r="S1532" i="1"/>
  <c r="R1532" i="1"/>
  <c r="P1532" i="1"/>
  <c r="K1532" i="1"/>
  <c r="I1532" i="1" a="1"/>
  <c r="I1532" i="1" s="1"/>
  <c r="H1532" i="1"/>
  <c r="H1532" i="1" a="1"/>
  <c r="G1532" i="1"/>
  <c r="F1532" i="1"/>
  <c r="E1532" i="1"/>
  <c r="T1531" i="1"/>
  <c r="S1531" i="1"/>
  <c r="R1531" i="1"/>
  <c r="P1531" i="1"/>
  <c r="K1531" i="1"/>
  <c r="H1531" i="1"/>
  <c r="I1531" i="1" s="1" a="1"/>
  <c r="I1531" i="1" s="1"/>
  <c r="H1531" i="1" a="1"/>
  <c r="G1531" i="1"/>
  <c r="F1531" i="1"/>
  <c r="E1531" i="1"/>
  <c r="T1530" i="1"/>
  <c r="S1530" i="1"/>
  <c r="R1530" i="1"/>
  <c r="P1530" i="1"/>
  <c r="K1530" i="1"/>
  <c r="H1530" i="1" a="1"/>
  <c r="H1530" i="1" s="1"/>
  <c r="I1530" i="1" s="1" a="1"/>
  <c r="I1530" i="1" s="1"/>
  <c r="G1530" i="1"/>
  <c r="F1530" i="1"/>
  <c r="E1530" i="1"/>
  <c r="T1529" i="1"/>
  <c r="S1529" i="1"/>
  <c r="R1529" i="1"/>
  <c r="P1529" i="1"/>
  <c r="K1529" i="1"/>
  <c r="I1529" i="1" a="1"/>
  <c r="I1529" i="1" s="1"/>
  <c r="H1529" i="1"/>
  <c r="H1529" i="1" a="1"/>
  <c r="G1529" i="1"/>
  <c r="F1529" i="1"/>
  <c r="E1529" i="1"/>
  <c r="T1528" i="1"/>
  <c r="S1528" i="1"/>
  <c r="R1528" i="1"/>
  <c r="P1528" i="1"/>
  <c r="K1528" i="1"/>
  <c r="I1528" i="1" a="1"/>
  <c r="I1528" i="1" s="1"/>
  <c r="H1528" i="1"/>
  <c r="H1528" i="1" a="1"/>
  <c r="G1528" i="1"/>
  <c r="F1528" i="1"/>
  <c r="E1528" i="1"/>
  <c r="T1527" i="1"/>
  <c r="S1527" i="1"/>
  <c r="R1527" i="1"/>
  <c r="P1527" i="1"/>
  <c r="K1527" i="1"/>
  <c r="I1527" i="1" a="1"/>
  <c r="I1527" i="1" s="1"/>
  <c r="H1527" i="1"/>
  <c r="H1527" i="1" a="1"/>
  <c r="G1527" i="1"/>
  <c r="F1527" i="1"/>
  <c r="E1527" i="1"/>
  <c r="T1526" i="1"/>
  <c r="S1526" i="1"/>
  <c r="R1526" i="1"/>
  <c r="P1526" i="1"/>
  <c r="K1526" i="1"/>
  <c r="H1526" i="1"/>
  <c r="I1526" i="1" s="1" a="1"/>
  <c r="I1526" i="1" s="1"/>
  <c r="H1526" i="1" a="1"/>
  <c r="G1526" i="1"/>
  <c r="F1526" i="1"/>
  <c r="E1526" i="1"/>
  <c r="T1525" i="1"/>
  <c r="S1525" i="1"/>
  <c r="R1525" i="1"/>
  <c r="P1525" i="1"/>
  <c r="K1525" i="1"/>
  <c r="H1525" i="1" a="1"/>
  <c r="H1525" i="1" s="1"/>
  <c r="I1525" i="1" s="1" a="1"/>
  <c r="I1525" i="1" s="1"/>
  <c r="G1525" i="1"/>
  <c r="F1525" i="1"/>
  <c r="E1525" i="1"/>
  <c r="T1524" i="1"/>
  <c r="S1524" i="1"/>
  <c r="R1524" i="1"/>
  <c r="P1524" i="1"/>
  <c r="K1524" i="1"/>
  <c r="I1524" i="1" a="1"/>
  <c r="I1524" i="1" s="1"/>
  <c r="H1524" i="1" a="1"/>
  <c r="H1524" i="1" s="1"/>
  <c r="G1524" i="1"/>
  <c r="F1524" i="1"/>
  <c r="E1524" i="1"/>
  <c r="T1523" i="1"/>
  <c r="S1523" i="1"/>
  <c r="R1523" i="1"/>
  <c r="P1523" i="1"/>
  <c r="K1523" i="1"/>
  <c r="H1523" i="1"/>
  <c r="I1523" i="1" s="1" a="1"/>
  <c r="I1523" i="1" s="1"/>
  <c r="H1523" i="1" a="1"/>
  <c r="G1523" i="1"/>
  <c r="F1523" i="1"/>
  <c r="E1523" i="1"/>
  <c r="T1522" i="1"/>
  <c r="S1522" i="1"/>
  <c r="R1522" i="1"/>
  <c r="P1522" i="1"/>
  <c r="K1522" i="1"/>
  <c r="H1522" i="1" a="1"/>
  <c r="H1522" i="1" s="1"/>
  <c r="I1522" i="1" s="1" a="1"/>
  <c r="I1522" i="1" s="1"/>
  <c r="G1522" i="1"/>
  <c r="F1522" i="1"/>
  <c r="E1522" i="1"/>
  <c r="T1521" i="1"/>
  <c r="S1521" i="1"/>
  <c r="R1521" i="1"/>
  <c r="P1521" i="1"/>
  <c r="K1521" i="1"/>
  <c r="H1521" i="1" a="1"/>
  <c r="H1521" i="1" s="1"/>
  <c r="I1521" i="1" s="1" a="1"/>
  <c r="I1521" i="1" s="1"/>
  <c r="G1521" i="1"/>
  <c r="F1521" i="1"/>
  <c r="E1521" i="1"/>
  <c r="T1520" i="1"/>
  <c r="S1520" i="1"/>
  <c r="R1520" i="1"/>
  <c r="P1520" i="1"/>
  <c r="K1520" i="1"/>
  <c r="I1520" i="1" a="1"/>
  <c r="I1520" i="1" s="1"/>
  <c r="H1520" i="1"/>
  <c r="H1520" i="1" a="1"/>
  <c r="G1520" i="1"/>
  <c r="F1520" i="1"/>
  <c r="E1520" i="1"/>
  <c r="T1519" i="1"/>
  <c r="S1519" i="1"/>
  <c r="R1519" i="1"/>
  <c r="P1519" i="1"/>
  <c r="K1519" i="1"/>
  <c r="H1519" i="1"/>
  <c r="I1519" i="1" s="1" a="1"/>
  <c r="I1519" i="1" s="1"/>
  <c r="H1519" i="1" a="1"/>
  <c r="G1519" i="1"/>
  <c r="F1519" i="1"/>
  <c r="E1519" i="1"/>
  <c r="T1518" i="1"/>
  <c r="S1518" i="1"/>
  <c r="R1518" i="1"/>
  <c r="P1518" i="1"/>
  <c r="K1518" i="1"/>
  <c r="H1518" i="1" a="1"/>
  <c r="H1518" i="1" s="1"/>
  <c r="I1518" i="1" s="1" a="1"/>
  <c r="I1518" i="1" s="1"/>
  <c r="G1518" i="1"/>
  <c r="F1518" i="1"/>
  <c r="E1518" i="1"/>
  <c r="T1517" i="1"/>
  <c r="S1517" i="1"/>
  <c r="R1517" i="1"/>
  <c r="P1517" i="1"/>
  <c r="K1517" i="1"/>
  <c r="I1517" i="1" a="1"/>
  <c r="I1517" i="1" s="1"/>
  <c r="H1517" i="1"/>
  <c r="H1517" i="1" a="1"/>
  <c r="G1517" i="1"/>
  <c r="F1517" i="1"/>
  <c r="E1517" i="1"/>
  <c r="T1516" i="1"/>
  <c r="S1516" i="1"/>
  <c r="R1516" i="1"/>
  <c r="P1516" i="1"/>
  <c r="K1516" i="1"/>
  <c r="I1516" i="1" a="1"/>
  <c r="I1516" i="1" s="1"/>
  <c r="H1516" i="1"/>
  <c r="H1516" i="1" a="1"/>
  <c r="G1516" i="1"/>
  <c r="F1516" i="1"/>
  <c r="E1516" i="1"/>
  <c r="T1515" i="1"/>
  <c r="S1515" i="1"/>
  <c r="R1515" i="1"/>
  <c r="P1515" i="1"/>
  <c r="K1515" i="1"/>
  <c r="I1515" i="1" a="1"/>
  <c r="I1515" i="1" s="1"/>
  <c r="H1515" i="1"/>
  <c r="H1515" i="1" a="1"/>
  <c r="G1515" i="1"/>
  <c r="F1515" i="1"/>
  <c r="E1515" i="1"/>
  <c r="T1514" i="1"/>
  <c r="S1514" i="1"/>
  <c r="R1514" i="1"/>
  <c r="P1514" i="1"/>
  <c r="K1514" i="1"/>
  <c r="H1514" i="1"/>
  <c r="I1514" i="1" s="1" a="1"/>
  <c r="I1514" i="1" s="1"/>
  <c r="H1514" i="1" a="1"/>
  <c r="G1514" i="1"/>
  <c r="F1514" i="1"/>
  <c r="E1514" i="1"/>
  <c r="T1513" i="1"/>
  <c r="S1513" i="1"/>
  <c r="R1513" i="1"/>
  <c r="P1513" i="1"/>
  <c r="K1513" i="1"/>
  <c r="H1513" i="1"/>
  <c r="I1513" i="1" s="1" a="1"/>
  <c r="I1513" i="1" s="1"/>
  <c r="H1513" i="1" a="1"/>
  <c r="G1513" i="1"/>
  <c r="F1513" i="1"/>
  <c r="E1513" i="1"/>
  <c r="T1512" i="1"/>
  <c r="S1512" i="1"/>
  <c r="R1512" i="1"/>
  <c r="P1512" i="1"/>
  <c r="K1512" i="1"/>
  <c r="H1512" i="1" a="1"/>
  <c r="H1512" i="1" s="1"/>
  <c r="I1512" i="1" s="1" a="1"/>
  <c r="I1512" i="1" s="1"/>
  <c r="G1512" i="1"/>
  <c r="F1512" i="1"/>
  <c r="E1512" i="1"/>
  <c r="T1511" i="1"/>
  <c r="S1511" i="1"/>
  <c r="R1511" i="1"/>
  <c r="P1511" i="1"/>
  <c r="K1511" i="1"/>
  <c r="H1511" i="1" a="1"/>
  <c r="H1511" i="1" s="1"/>
  <c r="I1511" i="1" s="1" a="1"/>
  <c r="I1511" i="1" s="1"/>
  <c r="G1511" i="1"/>
  <c r="F1511" i="1"/>
  <c r="E1511" i="1"/>
  <c r="T1510" i="1"/>
  <c r="S1510" i="1"/>
  <c r="R1510" i="1"/>
  <c r="P1510" i="1"/>
  <c r="K1510" i="1"/>
  <c r="H1510" i="1" a="1"/>
  <c r="H1510" i="1" s="1"/>
  <c r="I1510" i="1" s="1" a="1"/>
  <c r="I1510" i="1" s="1"/>
  <c r="G1510" i="1"/>
  <c r="F1510" i="1"/>
  <c r="E1510" i="1"/>
  <c r="T1509" i="1"/>
  <c r="S1509" i="1"/>
  <c r="R1509" i="1"/>
  <c r="P1509" i="1"/>
  <c r="K1509" i="1"/>
  <c r="H1509" i="1" a="1"/>
  <c r="H1509" i="1" s="1"/>
  <c r="I1509" i="1" s="1" a="1"/>
  <c r="I1509" i="1" s="1"/>
  <c r="G1509" i="1"/>
  <c r="F1509" i="1"/>
  <c r="E1509" i="1"/>
  <c r="T1508" i="1"/>
  <c r="S1508" i="1"/>
  <c r="R1508" i="1"/>
  <c r="P1508" i="1"/>
  <c r="K1508" i="1"/>
  <c r="I1508" i="1" a="1"/>
  <c r="I1508" i="1" s="1"/>
  <c r="H1508" i="1"/>
  <c r="H1508" i="1" a="1"/>
  <c r="G1508" i="1"/>
  <c r="F1508" i="1"/>
  <c r="E1508" i="1"/>
  <c r="T1507" i="1"/>
  <c r="S1507" i="1"/>
  <c r="R1507" i="1"/>
  <c r="P1507" i="1"/>
  <c r="K1507" i="1"/>
  <c r="H1507" i="1"/>
  <c r="I1507" i="1" s="1" a="1"/>
  <c r="I1507" i="1" s="1"/>
  <c r="H1507" i="1" a="1"/>
  <c r="G1507" i="1"/>
  <c r="F1507" i="1"/>
  <c r="E1507" i="1"/>
  <c r="T1506" i="1"/>
  <c r="S1506" i="1"/>
  <c r="R1506" i="1"/>
  <c r="P1506" i="1"/>
  <c r="K1506" i="1"/>
  <c r="H1506" i="1" a="1"/>
  <c r="H1506" i="1" s="1"/>
  <c r="I1506" i="1" s="1" a="1"/>
  <c r="I1506" i="1" s="1"/>
  <c r="G1506" i="1"/>
  <c r="F1506" i="1"/>
  <c r="E1506" i="1"/>
  <c r="T1505" i="1"/>
  <c r="S1505" i="1"/>
  <c r="R1505" i="1"/>
  <c r="P1505" i="1"/>
  <c r="K1505" i="1"/>
  <c r="I1505" i="1" a="1"/>
  <c r="I1505" i="1" s="1"/>
  <c r="H1505" i="1"/>
  <c r="H1505" i="1" a="1"/>
  <c r="G1505" i="1"/>
  <c r="F1505" i="1"/>
  <c r="E1505" i="1"/>
  <c r="T1504" i="1"/>
  <c r="S1504" i="1"/>
  <c r="R1504" i="1"/>
  <c r="P1504" i="1"/>
  <c r="K1504" i="1"/>
  <c r="I1504" i="1" a="1"/>
  <c r="I1504" i="1" s="1"/>
  <c r="H1504" i="1"/>
  <c r="H1504" i="1" a="1"/>
  <c r="G1504" i="1"/>
  <c r="F1504" i="1"/>
  <c r="E1504" i="1"/>
  <c r="T1503" i="1"/>
  <c r="S1503" i="1"/>
  <c r="R1503" i="1"/>
  <c r="P1503" i="1"/>
  <c r="K1503" i="1"/>
  <c r="I1503" i="1" a="1"/>
  <c r="I1503" i="1" s="1"/>
  <c r="H1503" i="1"/>
  <c r="H1503" i="1" a="1"/>
  <c r="G1503" i="1"/>
  <c r="F1503" i="1"/>
  <c r="E1503" i="1"/>
  <c r="T1502" i="1"/>
  <c r="S1502" i="1"/>
  <c r="R1502" i="1"/>
  <c r="P1502" i="1"/>
  <c r="K1502" i="1"/>
  <c r="H1502" i="1"/>
  <c r="I1502" i="1" s="1" a="1"/>
  <c r="I1502" i="1" s="1"/>
  <c r="H1502" i="1" a="1"/>
  <c r="G1502" i="1"/>
  <c r="F1502" i="1"/>
  <c r="E1502" i="1"/>
  <c r="T1501" i="1"/>
  <c r="S1501" i="1"/>
  <c r="R1501" i="1"/>
  <c r="P1501" i="1"/>
  <c r="K1501" i="1"/>
  <c r="H1501" i="1" a="1"/>
  <c r="H1501" i="1" s="1"/>
  <c r="I1501" i="1" s="1" a="1"/>
  <c r="I1501" i="1" s="1"/>
  <c r="G1501" i="1"/>
  <c r="F1501" i="1"/>
  <c r="E1501" i="1"/>
  <c r="T1500" i="1"/>
  <c r="S1500" i="1"/>
  <c r="R1500" i="1"/>
  <c r="P1500" i="1"/>
  <c r="K1500" i="1"/>
  <c r="I1500" i="1" a="1"/>
  <c r="I1500" i="1" s="1"/>
  <c r="H1500" i="1" a="1"/>
  <c r="H1500" i="1" s="1"/>
  <c r="G1500" i="1"/>
  <c r="F1500" i="1"/>
  <c r="E1500" i="1"/>
  <c r="T1499" i="1"/>
  <c r="S1499" i="1"/>
  <c r="R1499" i="1"/>
  <c r="P1499" i="1"/>
  <c r="K1499" i="1"/>
  <c r="I1499" i="1" a="1"/>
  <c r="I1499" i="1" s="1"/>
  <c r="H1499" i="1"/>
  <c r="H1499" i="1" a="1"/>
  <c r="G1499" i="1"/>
  <c r="F1499" i="1"/>
  <c r="E1499" i="1"/>
  <c r="T1498" i="1"/>
  <c r="S1498" i="1"/>
  <c r="R1498" i="1"/>
  <c r="P1498" i="1"/>
  <c r="K1498" i="1"/>
  <c r="H1498" i="1" a="1"/>
  <c r="H1498" i="1" s="1"/>
  <c r="I1498" i="1" s="1" a="1"/>
  <c r="I1498" i="1" s="1"/>
  <c r="G1498" i="1"/>
  <c r="F1498" i="1"/>
  <c r="E1498" i="1"/>
  <c r="T1497" i="1"/>
  <c r="S1497" i="1"/>
  <c r="R1497" i="1"/>
  <c r="P1497" i="1"/>
  <c r="K1497" i="1"/>
  <c r="H1497" i="1" a="1"/>
  <c r="H1497" i="1" s="1"/>
  <c r="I1497" i="1" s="1" a="1"/>
  <c r="I1497" i="1" s="1"/>
  <c r="G1497" i="1"/>
  <c r="F1497" i="1"/>
  <c r="E1497" i="1"/>
  <c r="T1496" i="1"/>
  <c r="S1496" i="1"/>
  <c r="R1496" i="1"/>
  <c r="P1496" i="1"/>
  <c r="K1496" i="1"/>
  <c r="I1496" i="1" a="1"/>
  <c r="I1496" i="1" s="1"/>
  <c r="H1496" i="1"/>
  <c r="H1496" i="1" a="1"/>
  <c r="G1496" i="1"/>
  <c r="F1496" i="1"/>
  <c r="E1496" i="1"/>
  <c r="T1495" i="1"/>
  <c r="S1495" i="1"/>
  <c r="R1495" i="1"/>
  <c r="P1495" i="1"/>
  <c r="K1495" i="1"/>
  <c r="H1495" i="1"/>
  <c r="I1495" i="1" s="1" a="1"/>
  <c r="I1495" i="1" s="1"/>
  <c r="H1495" i="1" a="1"/>
  <c r="G1495" i="1"/>
  <c r="F1495" i="1"/>
  <c r="E1495" i="1"/>
  <c r="T1494" i="1"/>
  <c r="S1494" i="1"/>
  <c r="R1494" i="1"/>
  <c r="P1494" i="1"/>
  <c r="K1494" i="1"/>
  <c r="H1494" i="1" a="1"/>
  <c r="H1494" i="1" s="1"/>
  <c r="I1494" i="1" s="1" a="1"/>
  <c r="I1494" i="1" s="1"/>
  <c r="G1494" i="1"/>
  <c r="F1494" i="1"/>
  <c r="E1494" i="1"/>
  <c r="T1493" i="1"/>
  <c r="S1493" i="1"/>
  <c r="R1493" i="1"/>
  <c r="P1493" i="1"/>
  <c r="K1493" i="1"/>
  <c r="I1493" i="1" a="1"/>
  <c r="I1493" i="1" s="1"/>
  <c r="H1493" i="1"/>
  <c r="H1493" i="1" a="1"/>
  <c r="G1493" i="1"/>
  <c r="F1493" i="1"/>
  <c r="E1493" i="1"/>
  <c r="T1492" i="1"/>
  <c r="S1492" i="1"/>
  <c r="R1492" i="1"/>
  <c r="P1492" i="1"/>
  <c r="K1492" i="1"/>
  <c r="I1492" i="1" a="1"/>
  <c r="I1492" i="1" s="1"/>
  <c r="H1492" i="1"/>
  <c r="H1492" i="1" a="1"/>
  <c r="G1492" i="1"/>
  <c r="F1492" i="1"/>
  <c r="E1492" i="1"/>
  <c r="T1491" i="1"/>
  <c r="S1491" i="1"/>
  <c r="R1491" i="1"/>
  <c r="P1491" i="1"/>
  <c r="K1491" i="1"/>
  <c r="I1491" i="1" a="1"/>
  <c r="I1491" i="1" s="1"/>
  <c r="H1491" i="1"/>
  <c r="H1491" i="1" a="1"/>
  <c r="G1491" i="1"/>
  <c r="F1491" i="1"/>
  <c r="E1491" i="1"/>
  <c r="T1490" i="1"/>
  <c r="S1490" i="1"/>
  <c r="R1490" i="1"/>
  <c r="P1490" i="1"/>
  <c r="K1490" i="1"/>
  <c r="I1490" i="1" a="1"/>
  <c r="I1490" i="1" s="1"/>
  <c r="H1490" i="1"/>
  <c r="H1490" i="1" a="1"/>
  <c r="G1490" i="1"/>
  <c r="F1490" i="1"/>
  <c r="E1490" i="1"/>
  <c r="T1489" i="1"/>
  <c r="S1489" i="1"/>
  <c r="R1489" i="1"/>
  <c r="P1489" i="1"/>
  <c r="K1489" i="1"/>
  <c r="H1489" i="1"/>
  <c r="I1489" i="1" s="1" a="1"/>
  <c r="I1489" i="1" s="1"/>
  <c r="H1489" i="1" a="1"/>
  <c r="G1489" i="1"/>
  <c r="F1489" i="1"/>
  <c r="E1489" i="1"/>
  <c r="T1488" i="1"/>
  <c r="S1488" i="1"/>
  <c r="R1488" i="1"/>
  <c r="P1488" i="1"/>
  <c r="K1488" i="1"/>
  <c r="H1488" i="1" a="1"/>
  <c r="H1488" i="1" s="1"/>
  <c r="I1488" i="1" s="1" a="1"/>
  <c r="I1488" i="1" s="1"/>
  <c r="G1488" i="1"/>
  <c r="F1488" i="1"/>
  <c r="E1488" i="1"/>
  <c r="T1487" i="1"/>
  <c r="S1487" i="1"/>
  <c r="R1487" i="1"/>
  <c r="P1487" i="1"/>
  <c r="K1487" i="1"/>
  <c r="H1487" i="1" a="1"/>
  <c r="H1487" i="1" s="1"/>
  <c r="I1487" i="1" s="1" a="1"/>
  <c r="I1487" i="1" s="1"/>
  <c r="G1487" i="1"/>
  <c r="F1487" i="1"/>
  <c r="E1487" i="1"/>
  <c r="T1486" i="1"/>
  <c r="S1486" i="1"/>
  <c r="R1486" i="1"/>
  <c r="P1486" i="1"/>
  <c r="K1486" i="1"/>
  <c r="H1486" i="1" a="1"/>
  <c r="H1486" i="1" s="1"/>
  <c r="I1486" i="1" s="1" a="1"/>
  <c r="I1486" i="1" s="1"/>
  <c r="G1486" i="1"/>
  <c r="F1486" i="1"/>
  <c r="E1486" i="1"/>
  <c r="T1485" i="1"/>
  <c r="S1485" i="1"/>
  <c r="R1485" i="1"/>
  <c r="P1485" i="1"/>
  <c r="K1485" i="1"/>
  <c r="H1485" i="1" a="1"/>
  <c r="H1485" i="1" s="1"/>
  <c r="I1485" i="1" s="1" a="1"/>
  <c r="I1485" i="1" s="1"/>
  <c r="G1485" i="1"/>
  <c r="F1485" i="1"/>
  <c r="E1485" i="1"/>
  <c r="T1484" i="1"/>
  <c r="S1484" i="1"/>
  <c r="R1484" i="1"/>
  <c r="P1484" i="1"/>
  <c r="K1484" i="1"/>
  <c r="I1484" i="1" a="1"/>
  <c r="I1484" i="1" s="1"/>
  <c r="H1484" i="1"/>
  <c r="H1484" i="1" a="1"/>
  <c r="G1484" i="1"/>
  <c r="F1484" i="1"/>
  <c r="E1484" i="1"/>
  <c r="T1483" i="1"/>
  <c r="S1483" i="1"/>
  <c r="R1483" i="1"/>
  <c r="P1483" i="1"/>
  <c r="K1483" i="1"/>
  <c r="H1483" i="1"/>
  <c r="I1483" i="1" s="1" a="1"/>
  <c r="I1483" i="1" s="1"/>
  <c r="H1483" i="1" a="1"/>
  <c r="G1483" i="1"/>
  <c r="F1483" i="1"/>
  <c r="E1483" i="1"/>
  <c r="T1482" i="1"/>
  <c r="S1482" i="1"/>
  <c r="R1482" i="1"/>
  <c r="P1482" i="1"/>
  <c r="K1482" i="1"/>
  <c r="H1482" i="1" a="1"/>
  <c r="H1482" i="1" s="1"/>
  <c r="I1482" i="1" s="1" a="1"/>
  <c r="I1482" i="1" s="1"/>
  <c r="G1482" i="1"/>
  <c r="F1482" i="1"/>
  <c r="E1482" i="1"/>
  <c r="T1481" i="1"/>
  <c r="S1481" i="1"/>
  <c r="R1481" i="1"/>
  <c r="P1481" i="1"/>
  <c r="K1481" i="1"/>
  <c r="I1481" i="1" a="1"/>
  <c r="I1481" i="1" s="1"/>
  <c r="H1481" i="1"/>
  <c r="H1481" i="1" a="1"/>
  <c r="G1481" i="1"/>
  <c r="F1481" i="1"/>
  <c r="E1481" i="1"/>
  <c r="T1480" i="1"/>
  <c r="S1480" i="1"/>
  <c r="R1480" i="1"/>
  <c r="P1480" i="1"/>
  <c r="K1480" i="1"/>
  <c r="I1480" i="1" a="1"/>
  <c r="I1480" i="1" s="1"/>
  <c r="H1480" i="1"/>
  <c r="H1480" i="1" a="1"/>
  <c r="G1480" i="1"/>
  <c r="F1480" i="1"/>
  <c r="E1480" i="1"/>
  <c r="T1479" i="1"/>
  <c r="S1479" i="1"/>
  <c r="R1479" i="1"/>
  <c r="P1479" i="1"/>
  <c r="K1479" i="1"/>
  <c r="I1479" i="1" a="1"/>
  <c r="I1479" i="1" s="1"/>
  <c r="H1479" i="1"/>
  <c r="H1479" i="1" a="1"/>
  <c r="G1479" i="1"/>
  <c r="F1479" i="1"/>
  <c r="E1479" i="1"/>
  <c r="T1478" i="1"/>
  <c r="S1478" i="1"/>
  <c r="R1478" i="1"/>
  <c r="P1478" i="1"/>
  <c r="K1478" i="1"/>
  <c r="I1478" i="1" a="1"/>
  <c r="I1478" i="1" s="1"/>
  <c r="H1478" i="1"/>
  <c r="H1478" i="1" a="1"/>
  <c r="G1478" i="1"/>
  <c r="F1478" i="1"/>
  <c r="E1478" i="1"/>
  <c r="T1477" i="1"/>
  <c r="S1477" i="1"/>
  <c r="R1477" i="1"/>
  <c r="P1477" i="1"/>
  <c r="K1477" i="1"/>
  <c r="H1477" i="1" a="1"/>
  <c r="H1477" i="1" s="1"/>
  <c r="I1477" i="1" s="1" a="1"/>
  <c r="I1477" i="1" s="1"/>
  <c r="G1477" i="1"/>
  <c r="F1477" i="1"/>
  <c r="E1477" i="1"/>
  <c r="T1476" i="1"/>
  <c r="S1476" i="1"/>
  <c r="R1476" i="1"/>
  <c r="P1476" i="1"/>
  <c r="K1476" i="1"/>
  <c r="I1476" i="1" a="1"/>
  <c r="I1476" i="1" s="1"/>
  <c r="H1476" i="1" a="1"/>
  <c r="H1476" i="1" s="1"/>
  <c r="G1476" i="1"/>
  <c r="F1476" i="1"/>
  <c r="E1476" i="1"/>
  <c r="T1475" i="1"/>
  <c r="S1475" i="1"/>
  <c r="R1475" i="1"/>
  <c r="P1475" i="1"/>
  <c r="K1475" i="1"/>
  <c r="H1475" i="1"/>
  <c r="I1475" i="1" s="1" a="1"/>
  <c r="I1475" i="1" s="1"/>
  <c r="H1475" i="1" a="1"/>
  <c r="G1475" i="1"/>
  <c r="F1475" i="1"/>
  <c r="E1475" i="1"/>
  <c r="T1474" i="1"/>
  <c r="S1474" i="1"/>
  <c r="R1474" i="1"/>
  <c r="P1474" i="1"/>
  <c r="K1474" i="1"/>
  <c r="H1474" i="1"/>
  <c r="I1474" i="1" s="1" a="1"/>
  <c r="I1474" i="1" s="1"/>
  <c r="H1474" i="1" a="1"/>
  <c r="G1474" i="1"/>
  <c r="F1474" i="1"/>
  <c r="E1474" i="1"/>
  <c r="T1473" i="1"/>
  <c r="S1473" i="1"/>
  <c r="R1473" i="1"/>
  <c r="P1473" i="1"/>
  <c r="K1473" i="1"/>
  <c r="H1473" i="1" a="1"/>
  <c r="H1473" i="1" s="1"/>
  <c r="I1473" i="1" s="1" a="1"/>
  <c r="I1473" i="1" s="1"/>
  <c r="G1473" i="1"/>
  <c r="F1473" i="1"/>
  <c r="E1473" i="1"/>
  <c r="T1472" i="1"/>
  <c r="S1472" i="1"/>
  <c r="R1472" i="1"/>
  <c r="P1472" i="1"/>
  <c r="K1472" i="1"/>
  <c r="I1472" i="1" a="1"/>
  <c r="I1472" i="1" s="1"/>
  <c r="H1472" i="1"/>
  <c r="H1472" i="1" a="1"/>
  <c r="G1472" i="1"/>
  <c r="F1472" i="1"/>
  <c r="E1472" i="1"/>
  <c r="T1471" i="1"/>
  <c r="S1471" i="1"/>
  <c r="R1471" i="1"/>
  <c r="P1471" i="1"/>
  <c r="K1471" i="1"/>
  <c r="H1471" i="1"/>
  <c r="I1471" i="1" s="1" a="1"/>
  <c r="I1471" i="1" s="1"/>
  <c r="H1471" i="1" a="1"/>
  <c r="G1471" i="1"/>
  <c r="F1471" i="1"/>
  <c r="E1471" i="1"/>
  <c r="T1470" i="1"/>
  <c r="S1470" i="1"/>
  <c r="R1470" i="1"/>
  <c r="P1470" i="1"/>
  <c r="K1470" i="1"/>
  <c r="H1470" i="1" a="1"/>
  <c r="H1470" i="1" s="1"/>
  <c r="I1470" i="1" s="1" a="1"/>
  <c r="I1470" i="1" s="1"/>
  <c r="G1470" i="1"/>
  <c r="F1470" i="1"/>
  <c r="E1470" i="1"/>
  <c r="T1469" i="1"/>
  <c r="S1469" i="1"/>
  <c r="R1469" i="1"/>
  <c r="P1469" i="1"/>
  <c r="K1469" i="1"/>
  <c r="I1469" i="1" a="1"/>
  <c r="I1469" i="1" s="1"/>
  <c r="H1469" i="1"/>
  <c r="H1469" i="1" a="1"/>
  <c r="G1469" i="1"/>
  <c r="F1469" i="1"/>
  <c r="E1469" i="1"/>
  <c r="T1468" i="1"/>
  <c r="S1468" i="1"/>
  <c r="R1468" i="1"/>
  <c r="P1468" i="1"/>
  <c r="K1468" i="1"/>
  <c r="I1468" i="1" a="1"/>
  <c r="I1468" i="1" s="1"/>
  <c r="H1468" i="1"/>
  <c r="H1468" i="1" a="1"/>
  <c r="G1468" i="1"/>
  <c r="F1468" i="1"/>
  <c r="E1468" i="1"/>
  <c r="T1467" i="1"/>
  <c r="S1467" i="1"/>
  <c r="R1467" i="1"/>
  <c r="P1467" i="1"/>
  <c r="K1467" i="1"/>
  <c r="H1467" i="1"/>
  <c r="I1467" i="1" s="1" a="1"/>
  <c r="I1467" i="1" s="1"/>
  <c r="H1467" i="1" a="1"/>
  <c r="G1467" i="1"/>
  <c r="F1467" i="1"/>
  <c r="E1467" i="1"/>
  <c r="T1466" i="1"/>
  <c r="S1466" i="1"/>
  <c r="R1466" i="1"/>
  <c r="P1466" i="1"/>
  <c r="K1466" i="1"/>
  <c r="H1466" i="1" a="1"/>
  <c r="H1466" i="1" s="1"/>
  <c r="I1466" i="1" s="1" a="1"/>
  <c r="I1466" i="1" s="1"/>
  <c r="G1466" i="1"/>
  <c r="F1466" i="1"/>
  <c r="E1466" i="1"/>
  <c r="T1465" i="1"/>
  <c r="S1465" i="1"/>
  <c r="R1465" i="1"/>
  <c r="P1465" i="1"/>
  <c r="K1465" i="1"/>
  <c r="H1465" i="1" a="1"/>
  <c r="H1465" i="1" s="1"/>
  <c r="I1465" i="1" s="1" a="1"/>
  <c r="I1465" i="1" s="1"/>
  <c r="G1465" i="1"/>
  <c r="F1465" i="1"/>
  <c r="E1465" i="1"/>
  <c r="T1464" i="1"/>
  <c r="S1464" i="1"/>
  <c r="R1464" i="1"/>
  <c r="P1464" i="1"/>
  <c r="K1464" i="1"/>
  <c r="H1464" i="1" a="1"/>
  <c r="H1464" i="1" s="1"/>
  <c r="I1464" i="1" s="1" a="1"/>
  <c r="I1464" i="1" s="1"/>
  <c r="G1464" i="1"/>
  <c r="F1464" i="1"/>
  <c r="E1464" i="1"/>
  <c r="T1463" i="1"/>
  <c r="S1463" i="1"/>
  <c r="R1463" i="1"/>
  <c r="P1463" i="1"/>
  <c r="K1463" i="1"/>
  <c r="H1463" i="1" a="1"/>
  <c r="H1463" i="1" s="1"/>
  <c r="I1463" i="1" s="1" a="1"/>
  <c r="I1463" i="1" s="1"/>
  <c r="G1463" i="1"/>
  <c r="F1463" i="1"/>
  <c r="E1463" i="1"/>
  <c r="T1462" i="1"/>
  <c r="S1462" i="1"/>
  <c r="R1462" i="1"/>
  <c r="P1462" i="1"/>
  <c r="K1462" i="1"/>
  <c r="H1462" i="1" a="1"/>
  <c r="H1462" i="1" s="1"/>
  <c r="I1462" i="1" s="1" a="1"/>
  <c r="I1462" i="1" s="1"/>
  <c r="G1462" i="1"/>
  <c r="F1462" i="1"/>
  <c r="E1462" i="1"/>
  <c r="T1461" i="1"/>
  <c r="S1461" i="1"/>
  <c r="R1461" i="1"/>
  <c r="P1461" i="1"/>
  <c r="K1461" i="1"/>
  <c r="H1461" i="1" a="1"/>
  <c r="H1461" i="1" s="1"/>
  <c r="I1461" i="1" s="1" a="1"/>
  <c r="I1461" i="1" s="1"/>
  <c r="G1461" i="1"/>
  <c r="F1461" i="1"/>
  <c r="E1461" i="1"/>
  <c r="T1460" i="1"/>
  <c r="S1460" i="1"/>
  <c r="R1460" i="1"/>
  <c r="P1460" i="1"/>
  <c r="K1460" i="1"/>
  <c r="I1460" i="1" a="1"/>
  <c r="I1460" i="1" s="1"/>
  <c r="H1460" i="1"/>
  <c r="H1460" i="1" a="1"/>
  <c r="G1460" i="1"/>
  <c r="F1460" i="1"/>
  <c r="E1460" i="1"/>
  <c r="T1459" i="1"/>
  <c r="S1459" i="1"/>
  <c r="R1459" i="1"/>
  <c r="P1459" i="1"/>
  <c r="K1459" i="1"/>
  <c r="H1459" i="1"/>
  <c r="I1459" i="1" s="1" a="1"/>
  <c r="I1459" i="1" s="1"/>
  <c r="H1459" i="1" a="1"/>
  <c r="G1459" i="1"/>
  <c r="F1459" i="1"/>
  <c r="E1459" i="1"/>
  <c r="T1458" i="1"/>
  <c r="S1458" i="1"/>
  <c r="R1458" i="1"/>
  <c r="P1458" i="1"/>
  <c r="K1458" i="1"/>
  <c r="H1458" i="1" a="1"/>
  <c r="H1458" i="1" s="1"/>
  <c r="I1458" i="1" s="1" a="1"/>
  <c r="I1458" i="1" s="1"/>
  <c r="G1458" i="1"/>
  <c r="F1458" i="1"/>
  <c r="E1458" i="1"/>
  <c r="T1457" i="1"/>
  <c r="S1457" i="1"/>
  <c r="R1457" i="1"/>
  <c r="P1457" i="1"/>
  <c r="K1457" i="1"/>
  <c r="I1457" i="1" a="1"/>
  <c r="I1457" i="1" s="1"/>
  <c r="H1457" i="1"/>
  <c r="H1457" i="1" a="1"/>
  <c r="G1457" i="1"/>
  <c r="F1457" i="1"/>
  <c r="E1457" i="1"/>
  <c r="T1456" i="1"/>
  <c r="S1456" i="1"/>
  <c r="R1456" i="1"/>
  <c r="P1456" i="1"/>
  <c r="K1456" i="1"/>
  <c r="I1456" i="1" a="1"/>
  <c r="I1456" i="1" s="1"/>
  <c r="H1456" i="1"/>
  <c r="H1456" i="1" a="1"/>
  <c r="G1456" i="1"/>
  <c r="F1456" i="1"/>
  <c r="E1456" i="1"/>
  <c r="T1455" i="1"/>
  <c r="S1455" i="1"/>
  <c r="R1455" i="1"/>
  <c r="P1455" i="1"/>
  <c r="K1455" i="1"/>
  <c r="I1455" i="1" a="1"/>
  <c r="I1455" i="1" s="1"/>
  <c r="H1455" i="1"/>
  <c r="H1455" i="1" a="1"/>
  <c r="G1455" i="1"/>
  <c r="F1455" i="1"/>
  <c r="E1455" i="1"/>
  <c r="T1454" i="1"/>
  <c r="S1454" i="1"/>
  <c r="R1454" i="1"/>
  <c r="P1454" i="1"/>
  <c r="K1454" i="1"/>
  <c r="I1454" i="1" a="1"/>
  <c r="I1454" i="1" s="1"/>
  <c r="H1454" i="1"/>
  <c r="H1454" i="1" a="1"/>
  <c r="G1454" i="1"/>
  <c r="F1454" i="1"/>
  <c r="E1454" i="1"/>
  <c r="T1453" i="1"/>
  <c r="S1453" i="1"/>
  <c r="R1453" i="1"/>
  <c r="P1453" i="1"/>
  <c r="K1453" i="1"/>
  <c r="H1453" i="1"/>
  <c r="I1453" i="1" s="1" a="1"/>
  <c r="I1453" i="1" s="1"/>
  <c r="H1453" i="1" a="1"/>
  <c r="G1453" i="1"/>
  <c r="F1453" i="1"/>
  <c r="E1453" i="1"/>
  <c r="T1452" i="1"/>
  <c r="S1452" i="1"/>
  <c r="R1452" i="1"/>
  <c r="P1452" i="1"/>
  <c r="K1452" i="1"/>
  <c r="I1452" i="1" a="1"/>
  <c r="I1452" i="1" s="1"/>
  <c r="H1452" i="1" a="1"/>
  <c r="H1452" i="1" s="1"/>
  <c r="G1452" i="1"/>
  <c r="F1452" i="1"/>
  <c r="E1452" i="1"/>
  <c r="T1451" i="1"/>
  <c r="S1451" i="1"/>
  <c r="R1451" i="1"/>
  <c r="P1451" i="1"/>
  <c r="K1451" i="1"/>
  <c r="H1451" i="1"/>
  <c r="I1451" i="1" s="1" a="1"/>
  <c r="I1451" i="1" s="1"/>
  <c r="H1451" i="1" a="1"/>
  <c r="G1451" i="1"/>
  <c r="F1451" i="1"/>
  <c r="E1451" i="1"/>
  <c r="T1450" i="1"/>
  <c r="S1450" i="1"/>
  <c r="R1450" i="1"/>
  <c r="P1450" i="1"/>
  <c r="K1450" i="1"/>
  <c r="H1450" i="1" a="1"/>
  <c r="H1450" i="1" s="1"/>
  <c r="I1450" i="1" s="1" a="1"/>
  <c r="I1450" i="1" s="1"/>
  <c r="G1450" i="1"/>
  <c r="F1450" i="1"/>
  <c r="E1450" i="1"/>
  <c r="T1449" i="1"/>
  <c r="S1449" i="1"/>
  <c r="R1449" i="1"/>
  <c r="P1449" i="1"/>
  <c r="K1449" i="1"/>
  <c r="H1449" i="1" a="1"/>
  <c r="H1449" i="1" s="1"/>
  <c r="I1449" i="1" s="1" a="1"/>
  <c r="I1449" i="1" s="1"/>
  <c r="G1449" i="1"/>
  <c r="F1449" i="1"/>
  <c r="E1449" i="1"/>
  <c r="T1448" i="1"/>
  <c r="S1448" i="1"/>
  <c r="R1448" i="1"/>
  <c r="P1448" i="1"/>
  <c r="K1448" i="1"/>
  <c r="I1448" i="1" a="1"/>
  <c r="I1448" i="1" s="1"/>
  <c r="H1448" i="1"/>
  <c r="H1448" i="1" a="1"/>
  <c r="G1448" i="1"/>
  <c r="F1448" i="1"/>
  <c r="E1448" i="1"/>
  <c r="T1447" i="1"/>
  <c r="S1447" i="1"/>
  <c r="R1447" i="1"/>
  <c r="P1447" i="1"/>
  <c r="K1447" i="1"/>
  <c r="H1447" i="1"/>
  <c r="I1447" i="1" s="1" a="1"/>
  <c r="I1447" i="1" s="1"/>
  <c r="H1447" i="1" a="1"/>
  <c r="G1447" i="1"/>
  <c r="F1447" i="1"/>
  <c r="E1447" i="1"/>
  <c r="T1446" i="1"/>
  <c r="S1446" i="1"/>
  <c r="R1446" i="1"/>
  <c r="P1446" i="1"/>
  <c r="K1446" i="1"/>
  <c r="H1446" i="1" a="1"/>
  <c r="H1446" i="1" s="1"/>
  <c r="I1446" i="1" s="1" a="1"/>
  <c r="I1446" i="1" s="1"/>
  <c r="G1446" i="1"/>
  <c r="F1446" i="1"/>
  <c r="E1446" i="1"/>
  <c r="T1445" i="1"/>
  <c r="S1445" i="1"/>
  <c r="R1445" i="1"/>
  <c r="P1445" i="1"/>
  <c r="K1445" i="1"/>
  <c r="I1445" i="1" a="1"/>
  <c r="I1445" i="1" s="1"/>
  <c r="H1445" i="1"/>
  <c r="H1445" i="1" a="1"/>
  <c r="G1445" i="1"/>
  <c r="F1445" i="1"/>
  <c r="E1445" i="1"/>
  <c r="T1444" i="1"/>
  <c r="S1444" i="1"/>
  <c r="R1444" i="1"/>
  <c r="P1444" i="1"/>
  <c r="K1444" i="1"/>
  <c r="H1444" i="1"/>
  <c r="I1444" i="1" s="1" a="1"/>
  <c r="I1444" i="1" s="1"/>
  <c r="H1444" i="1" a="1"/>
  <c r="G1444" i="1"/>
  <c r="F1444" i="1"/>
  <c r="E1444" i="1"/>
  <c r="T1443" i="1"/>
  <c r="S1443" i="1"/>
  <c r="R1443" i="1"/>
  <c r="P1443" i="1"/>
  <c r="K1443" i="1"/>
  <c r="H1443" i="1" a="1"/>
  <c r="H1443" i="1" s="1"/>
  <c r="I1443" i="1" s="1" a="1"/>
  <c r="I1443" i="1" s="1"/>
  <c r="G1443" i="1"/>
  <c r="F1443" i="1"/>
  <c r="E1443" i="1"/>
  <c r="T1442" i="1"/>
  <c r="S1442" i="1"/>
  <c r="R1442" i="1"/>
  <c r="P1442" i="1"/>
  <c r="K1442" i="1"/>
  <c r="H1442" i="1" a="1"/>
  <c r="H1442" i="1" s="1"/>
  <c r="I1442" i="1" s="1" a="1"/>
  <c r="I1442" i="1" s="1"/>
  <c r="G1442" i="1"/>
  <c r="F1442" i="1"/>
  <c r="E1442" i="1"/>
  <c r="T1441" i="1"/>
  <c r="S1441" i="1"/>
  <c r="R1441" i="1"/>
  <c r="P1441" i="1"/>
  <c r="K1441" i="1"/>
  <c r="H1441" i="1" a="1"/>
  <c r="H1441" i="1" s="1"/>
  <c r="I1441" i="1" s="1" a="1"/>
  <c r="I1441" i="1" s="1"/>
  <c r="G1441" i="1"/>
  <c r="F1441" i="1"/>
  <c r="E1441" i="1"/>
  <c r="T1440" i="1"/>
  <c r="S1440" i="1"/>
  <c r="R1440" i="1"/>
  <c r="P1440" i="1"/>
  <c r="K1440" i="1"/>
  <c r="H1440" i="1" a="1"/>
  <c r="H1440" i="1" s="1"/>
  <c r="I1440" i="1" s="1" a="1"/>
  <c r="I1440" i="1" s="1"/>
  <c r="G1440" i="1"/>
  <c r="F1440" i="1"/>
  <c r="E1440" i="1"/>
  <c r="T1439" i="1"/>
  <c r="S1439" i="1"/>
  <c r="R1439" i="1"/>
  <c r="P1439" i="1"/>
  <c r="K1439" i="1"/>
  <c r="H1439" i="1" a="1"/>
  <c r="H1439" i="1" s="1"/>
  <c r="I1439" i="1" s="1" a="1"/>
  <c r="I1439" i="1" s="1"/>
  <c r="G1439" i="1"/>
  <c r="F1439" i="1"/>
  <c r="E1439" i="1"/>
  <c r="T1438" i="1"/>
  <c r="S1438" i="1"/>
  <c r="R1438" i="1"/>
  <c r="P1438" i="1"/>
  <c r="K1438" i="1"/>
  <c r="H1438" i="1" a="1"/>
  <c r="H1438" i="1" s="1"/>
  <c r="I1438" i="1" s="1" a="1"/>
  <c r="I1438" i="1" s="1"/>
  <c r="G1438" i="1"/>
  <c r="F1438" i="1"/>
  <c r="E1438" i="1"/>
  <c r="T1437" i="1"/>
  <c r="S1437" i="1"/>
  <c r="R1437" i="1"/>
  <c r="P1437" i="1"/>
  <c r="K1437" i="1"/>
  <c r="H1437" i="1" a="1"/>
  <c r="H1437" i="1" s="1"/>
  <c r="I1437" i="1" s="1" a="1"/>
  <c r="I1437" i="1" s="1"/>
  <c r="G1437" i="1"/>
  <c r="F1437" i="1"/>
  <c r="E1437" i="1"/>
  <c r="T1436" i="1"/>
  <c r="S1436" i="1"/>
  <c r="R1436" i="1"/>
  <c r="P1436" i="1"/>
  <c r="K1436" i="1"/>
  <c r="I1436" i="1" a="1"/>
  <c r="I1436" i="1" s="1"/>
  <c r="H1436" i="1"/>
  <c r="H1436" i="1" a="1"/>
  <c r="G1436" i="1"/>
  <c r="F1436" i="1"/>
  <c r="E1436" i="1"/>
  <c r="T1435" i="1"/>
  <c r="S1435" i="1"/>
  <c r="R1435" i="1"/>
  <c r="P1435" i="1"/>
  <c r="K1435" i="1"/>
  <c r="H1435" i="1"/>
  <c r="I1435" i="1" s="1" a="1"/>
  <c r="I1435" i="1" s="1"/>
  <c r="H1435" i="1" a="1"/>
  <c r="G1435" i="1"/>
  <c r="F1435" i="1"/>
  <c r="E1435" i="1"/>
  <c r="T1434" i="1"/>
  <c r="S1434" i="1"/>
  <c r="R1434" i="1"/>
  <c r="P1434" i="1"/>
  <c r="K1434" i="1"/>
  <c r="H1434" i="1" a="1"/>
  <c r="H1434" i="1" s="1"/>
  <c r="I1434" i="1" s="1" a="1"/>
  <c r="I1434" i="1" s="1"/>
  <c r="G1434" i="1"/>
  <c r="F1434" i="1"/>
  <c r="E1434" i="1"/>
  <c r="T1433" i="1"/>
  <c r="S1433" i="1"/>
  <c r="R1433" i="1"/>
  <c r="P1433" i="1"/>
  <c r="K1433" i="1"/>
  <c r="I1433" i="1" a="1"/>
  <c r="I1433" i="1" s="1"/>
  <c r="H1433" i="1"/>
  <c r="H1433" i="1" a="1"/>
  <c r="G1433" i="1"/>
  <c r="F1433" i="1"/>
  <c r="E1433" i="1"/>
  <c r="T1432" i="1"/>
  <c r="S1432" i="1"/>
  <c r="R1432" i="1"/>
  <c r="P1432" i="1"/>
  <c r="K1432" i="1"/>
  <c r="H1432" i="1"/>
  <c r="I1432" i="1" s="1" a="1"/>
  <c r="I1432" i="1" s="1"/>
  <c r="H1432" i="1" a="1"/>
  <c r="G1432" i="1"/>
  <c r="F1432" i="1"/>
  <c r="E1432" i="1"/>
  <c r="T1431" i="1"/>
  <c r="S1431" i="1"/>
  <c r="R1431" i="1"/>
  <c r="P1431" i="1"/>
  <c r="K1431" i="1"/>
  <c r="H1431" i="1" a="1"/>
  <c r="H1431" i="1" s="1"/>
  <c r="I1431" i="1" s="1" a="1"/>
  <c r="I1431" i="1" s="1"/>
  <c r="G1431" i="1"/>
  <c r="F1431" i="1"/>
  <c r="E1431" i="1"/>
  <c r="T1430" i="1"/>
  <c r="S1430" i="1"/>
  <c r="R1430" i="1"/>
  <c r="P1430" i="1"/>
  <c r="K1430" i="1"/>
  <c r="I1430" i="1" a="1"/>
  <c r="I1430" i="1" s="1"/>
  <c r="H1430" i="1"/>
  <c r="H1430" i="1" a="1"/>
  <c r="G1430" i="1"/>
  <c r="F1430" i="1"/>
  <c r="E1430" i="1"/>
  <c r="T1429" i="1"/>
  <c r="S1429" i="1"/>
  <c r="R1429" i="1"/>
  <c r="P1429" i="1"/>
  <c r="K1429" i="1"/>
  <c r="H1429" i="1"/>
  <c r="I1429" i="1" s="1" a="1"/>
  <c r="I1429" i="1" s="1"/>
  <c r="H1429" i="1" a="1"/>
  <c r="G1429" i="1"/>
  <c r="F1429" i="1"/>
  <c r="E1429" i="1"/>
  <c r="T1428" i="1"/>
  <c r="S1428" i="1"/>
  <c r="R1428" i="1"/>
  <c r="P1428" i="1"/>
  <c r="K1428" i="1"/>
  <c r="I1428" i="1" a="1"/>
  <c r="I1428" i="1" s="1"/>
  <c r="H1428" i="1" a="1"/>
  <c r="H1428" i="1" s="1"/>
  <c r="G1428" i="1"/>
  <c r="F1428" i="1"/>
  <c r="E1428" i="1"/>
  <c r="T1427" i="1"/>
  <c r="S1427" i="1"/>
  <c r="R1427" i="1"/>
  <c r="P1427" i="1"/>
  <c r="K1427" i="1"/>
  <c r="I1427" i="1" a="1"/>
  <c r="I1427" i="1" s="1"/>
  <c r="H1427" i="1"/>
  <c r="H1427" i="1" a="1"/>
  <c r="G1427" i="1"/>
  <c r="F1427" i="1"/>
  <c r="E1427" i="1"/>
  <c r="T1426" i="1"/>
  <c r="S1426" i="1"/>
  <c r="R1426" i="1"/>
  <c r="P1426" i="1"/>
  <c r="K1426" i="1"/>
  <c r="H1426" i="1" a="1"/>
  <c r="H1426" i="1" s="1"/>
  <c r="I1426" i="1" s="1" a="1"/>
  <c r="I1426" i="1" s="1"/>
  <c r="G1426" i="1"/>
  <c r="F1426" i="1"/>
  <c r="E1426" i="1"/>
  <c r="T1425" i="1"/>
  <c r="S1425" i="1"/>
  <c r="R1425" i="1"/>
  <c r="P1425" i="1"/>
  <c r="K1425" i="1"/>
  <c r="H1425" i="1" a="1"/>
  <c r="H1425" i="1" s="1"/>
  <c r="I1425" i="1" s="1" a="1"/>
  <c r="I1425" i="1" s="1"/>
  <c r="G1425" i="1"/>
  <c r="F1425" i="1"/>
  <c r="E1425" i="1"/>
  <c r="T1424" i="1"/>
  <c r="S1424" i="1"/>
  <c r="R1424" i="1"/>
  <c r="P1424" i="1"/>
  <c r="K1424" i="1"/>
  <c r="I1424" i="1" a="1"/>
  <c r="I1424" i="1" s="1"/>
  <c r="H1424" i="1"/>
  <c r="H1424" i="1" a="1"/>
  <c r="G1424" i="1"/>
  <c r="F1424" i="1"/>
  <c r="E1424" i="1"/>
  <c r="T1423" i="1"/>
  <c r="S1423" i="1"/>
  <c r="R1423" i="1"/>
  <c r="P1423" i="1"/>
  <c r="K1423" i="1"/>
  <c r="H1423" i="1"/>
  <c r="I1423" i="1" s="1" a="1"/>
  <c r="I1423" i="1" s="1"/>
  <c r="H1423" i="1" a="1"/>
  <c r="G1423" i="1"/>
  <c r="F1423" i="1"/>
  <c r="E1423" i="1"/>
  <c r="T1422" i="1"/>
  <c r="S1422" i="1"/>
  <c r="R1422" i="1"/>
  <c r="P1422" i="1"/>
  <c r="K1422" i="1"/>
  <c r="I1422" i="1" a="1"/>
  <c r="I1422" i="1" s="1"/>
  <c r="H1422" i="1" a="1"/>
  <c r="H1422" i="1" s="1"/>
  <c r="G1422" i="1"/>
  <c r="F1422" i="1"/>
  <c r="E1422" i="1"/>
  <c r="T1421" i="1"/>
  <c r="S1421" i="1"/>
  <c r="R1421" i="1"/>
  <c r="P1421" i="1"/>
  <c r="K1421" i="1"/>
  <c r="I1421" i="1" a="1"/>
  <c r="I1421" i="1" s="1"/>
  <c r="H1421" i="1"/>
  <c r="H1421" i="1" a="1"/>
  <c r="G1421" i="1"/>
  <c r="F1421" i="1"/>
  <c r="E1421" i="1"/>
  <c r="T1420" i="1"/>
  <c r="S1420" i="1"/>
  <c r="R1420" i="1"/>
  <c r="P1420" i="1"/>
  <c r="K1420" i="1"/>
  <c r="I1420" i="1" a="1"/>
  <c r="I1420" i="1" s="1"/>
  <c r="H1420" i="1"/>
  <c r="H1420" i="1" a="1"/>
  <c r="G1420" i="1"/>
  <c r="F1420" i="1"/>
  <c r="E1420" i="1"/>
  <c r="T1419" i="1"/>
  <c r="S1419" i="1"/>
  <c r="R1419" i="1"/>
  <c r="P1419" i="1"/>
  <c r="K1419" i="1"/>
  <c r="H1419" i="1"/>
  <c r="I1419" i="1" s="1" a="1"/>
  <c r="I1419" i="1" s="1"/>
  <c r="H1419" i="1" a="1"/>
  <c r="G1419" i="1"/>
  <c r="F1419" i="1"/>
  <c r="E1419" i="1"/>
  <c r="T1418" i="1"/>
  <c r="S1418" i="1"/>
  <c r="R1418" i="1"/>
  <c r="P1418" i="1"/>
  <c r="K1418" i="1"/>
  <c r="H1418" i="1" a="1"/>
  <c r="H1418" i="1" s="1"/>
  <c r="I1418" i="1" s="1" a="1"/>
  <c r="I1418" i="1" s="1"/>
  <c r="G1418" i="1"/>
  <c r="F1418" i="1"/>
  <c r="E1418" i="1"/>
  <c r="T1417" i="1"/>
  <c r="S1417" i="1"/>
  <c r="R1417" i="1"/>
  <c r="P1417" i="1"/>
  <c r="K1417" i="1"/>
  <c r="H1417" i="1" a="1"/>
  <c r="H1417" i="1" s="1"/>
  <c r="I1417" i="1" s="1" a="1"/>
  <c r="I1417" i="1" s="1"/>
  <c r="G1417" i="1"/>
  <c r="F1417" i="1"/>
  <c r="E1417" i="1"/>
  <c r="T1416" i="1"/>
  <c r="S1416" i="1"/>
  <c r="R1416" i="1"/>
  <c r="P1416" i="1"/>
  <c r="K1416" i="1"/>
  <c r="H1416" i="1"/>
  <c r="I1416" i="1" s="1" a="1"/>
  <c r="I1416" i="1" s="1"/>
  <c r="H1416" i="1" a="1"/>
  <c r="G1416" i="1"/>
  <c r="F1416" i="1"/>
  <c r="E1416" i="1"/>
  <c r="T1415" i="1"/>
  <c r="S1415" i="1"/>
  <c r="R1415" i="1"/>
  <c r="P1415" i="1"/>
  <c r="K1415" i="1"/>
  <c r="H1415" i="1" a="1"/>
  <c r="H1415" i="1" s="1"/>
  <c r="I1415" i="1" s="1" a="1"/>
  <c r="I1415" i="1" s="1"/>
  <c r="G1415" i="1"/>
  <c r="F1415" i="1"/>
  <c r="E1415" i="1"/>
  <c r="T1414" i="1"/>
  <c r="S1414" i="1"/>
  <c r="R1414" i="1"/>
  <c r="P1414" i="1"/>
  <c r="K1414" i="1"/>
  <c r="H1414" i="1"/>
  <c r="I1414" i="1" s="1" a="1"/>
  <c r="I1414" i="1" s="1"/>
  <c r="H1414" i="1" a="1"/>
  <c r="G1414" i="1"/>
  <c r="F1414" i="1"/>
  <c r="E1414" i="1"/>
  <c r="T1413" i="1"/>
  <c r="S1413" i="1"/>
  <c r="R1413" i="1"/>
  <c r="P1413" i="1"/>
  <c r="K1413" i="1"/>
  <c r="H1413" i="1" a="1"/>
  <c r="H1413" i="1" s="1"/>
  <c r="I1413" i="1" s="1" a="1"/>
  <c r="I1413" i="1" s="1"/>
  <c r="G1413" i="1"/>
  <c r="F1413" i="1"/>
  <c r="E1413" i="1"/>
  <c r="T1412" i="1"/>
  <c r="S1412" i="1"/>
  <c r="R1412" i="1"/>
  <c r="P1412" i="1"/>
  <c r="K1412" i="1"/>
  <c r="I1412" i="1" a="1"/>
  <c r="I1412" i="1" s="1"/>
  <c r="H1412" i="1"/>
  <c r="H1412" i="1" a="1"/>
  <c r="G1412" i="1"/>
  <c r="F1412" i="1"/>
  <c r="E1412" i="1"/>
  <c r="T1411" i="1"/>
  <c r="S1411" i="1"/>
  <c r="R1411" i="1"/>
  <c r="P1411" i="1"/>
  <c r="K1411" i="1"/>
  <c r="H1411" i="1"/>
  <c r="I1411" i="1" s="1" a="1"/>
  <c r="I1411" i="1" s="1"/>
  <c r="H1411" i="1" a="1"/>
  <c r="G1411" i="1"/>
  <c r="F1411" i="1"/>
  <c r="E1411" i="1"/>
  <c r="T1410" i="1"/>
  <c r="S1410" i="1"/>
  <c r="R1410" i="1"/>
  <c r="P1410" i="1"/>
  <c r="K1410" i="1"/>
  <c r="H1410" i="1"/>
  <c r="I1410" i="1" s="1" a="1"/>
  <c r="I1410" i="1" s="1"/>
  <c r="H1410" i="1" a="1"/>
  <c r="G1410" i="1"/>
  <c r="F1410" i="1"/>
  <c r="E1410" i="1"/>
  <c r="T1409" i="1"/>
  <c r="S1409" i="1"/>
  <c r="R1409" i="1"/>
  <c r="P1409" i="1"/>
  <c r="K1409" i="1"/>
  <c r="I1409" i="1"/>
  <c r="H1409" i="1" a="1"/>
  <c r="H1409" i="1" s="1"/>
  <c r="I1409" i="1" s="1" a="1"/>
  <c r="G1409" i="1"/>
  <c r="F1409" i="1"/>
  <c r="E1409" i="1"/>
  <c r="T1408" i="1"/>
  <c r="S1408" i="1"/>
  <c r="R1408" i="1"/>
  <c r="P1408" i="1"/>
  <c r="K1408" i="1"/>
  <c r="H1408" i="1" a="1"/>
  <c r="H1408" i="1" s="1"/>
  <c r="I1408" i="1" s="1" a="1"/>
  <c r="I1408" i="1" s="1"/>
  <c r="G1408" i="1"/>
  <c r="F1408" i="1"/>
  <c r="E1408" i="1"/>
  <c r="T1407" i="1"/>
  <c r="S1407" i="1"/>
  <c r="R1407" i="1"/>
  <c r="P1407" i="1"/>
  <c r="K1407" i="1"/>
  <c r="H1407" i="1" a="1"/>
  <c r="H1407" i="1" s="1"/>
  <c r="I1407" i="1" s="1" a="1"/>
  <c r="I1407" i="1" s="1"/>
  <c r="G1407" i="1"/>
  <c r="F1407" i="1"/>
  <c r="E1407" i="1"/>
  <c r="T1406" i="1"/>
  <c r="S1406" i="1"/>
  <c r="R1406" i="1"/>
  <c r="P1406" i="1"/>
  <c r="K1406" i="1"/>
  <c r="H1406" i="1" a="1"/>
  <c r="H1406" i="1" s="1"/>
  <c r="I1406" i="1" s="1" a="1"/>
  <c r="I1406" i="1" s="1"/>
  <c r="G1406" i="1"/>
  <c r="F1406" i="1"/>
  <c r="E1406" i="1"/>
  <c r="T1405" i="1"/>
  <c r="S1405" i="1"/>
  <c r="R1405" i="1"/>
  <c r="P1405" i="1"/>
  <c r="K1405" i="1"/>
  <c r="H1405" i="1"/>
  <c r="I1405" i="1" s="1" a="1"/>
  <c r="I1405" i="1" s="1"/>
  <c r="H1405" i="1" a="1"/>
  <c r="G1405" i="1"/>
  <c r="F1405" i="1"/>
  <c r="E1405" i="1"/>
  <c r="T1404" i="1"/>
  <c r="S1404" i="1"/>
  <c r="R1404" i="1"/>
  <c r="P1404" i="1"/>
  <c r="K1404" i="1"/>
  <c r="H1404" i="1" a="1"/>
  <c r="H1404" i="1" s="1"/>
  <c r="I1404" i="1" s="1" a="1"/>
  <c r="I1404" i="1" s="1"/>
  <c r="G1404" i="1"/>
  <c r="F1404" i="1"/>
  <c r="E1404" i="1"/>
  <c r="T1403" i="1"/>
  <c r="S1403" i="1"/>
  <c r="R1403" i="1"/>
  <c r="P1403" i="1"/>
  <c r="K1403" i="1"/>
  <c r="I1403" i="1"/>
  <c r="H1403" i="1"/>
  <c r="I1403" i="1" s="1" a="1"/>
  <c r="H1403" i="1" a="1"/>
  <c r="G1403" i="1"/>
  <c r="F1403" i="1"/>
  <c r="E1403" i="1"/>
  <c r="T1402" i="1"/>
  <c r="S1402" i="1"/>
  <c r="R1402" i="1"/>
  <c r="P1402" i="1"/>
  <c r="K1402" i="1"/>
  <c r="H1402" i="1" a="1"/>
  <c r="H1402" i="1" s="1"/>
  <c r="I1402" i="1" s="1" a="1"/>
  <c r="I1402" i="1" s="1"/>
  <c r="G1402" i="1"/>
  <c r="F1402" i="1"/>
  <c r="E1402" i="1"/>
  <c r="T1401" i="1"/>
  <c r="S1401" i="1"/>
  <c r="R1401" i="1"/>
  <c r="P1401" i="1"/>
  <c r="K1401" i="1"/>
  <c r="I1401" i="1"/>
  <c r="H1401" i="1" a="1"/>
  <c r="H1401" i="1" s="1"/>
  <c r="I1401" i="1" s="1" a="1"/>
  <c r="G1401" i="1"/>
  <c r="F1401" i="1"/>
  <c r="E1401" i="1"/>
  <c r="T1400" i="1"/>
  <c r="S1400" i="1"/>
  <c r="R1400" i="1"/>
  <c r="P1400" i="1"/>
  <c r="K1400" i="1"/>
  <c r="I1400" i="1"/>
  <c r="H1400" i="1"/>
  <c r="I1400" i="1" s="1" a="1"/>
  <c r="H1400" i="1" a="1"/>
  <c r="G1400" i="1"/>
  <c r="F1400" i="1"/>
  <c r="E1400" i="1"/>
  <c r="T1399" i="1"/>
  <c r="S1399" i="1"/>
  <c r="R1399" i="1"/>
  <c r="P1399" i="1"/>
  <c r="K1399" i="1"/>
  <c r="H1399" i="1"/>
  <c r="I1399" i="1" s="1" a="1"/>
  <c r="I1399" i="1" s="1"/>
  <c r="H1399" i="1" a="1"/>
  <c r="G1399" i="1"/>
  <c r="F1399" i="1"/>
  <c r="E1399" i="1"/>
  <c r="T1398" i="1"/>
  <c r="S1398" i="1"/>
  <c r="R1398" i="1"/>
  <c r="P1398" i="1"/>
  <c r="K1398" i="1"/>
  <c r="I1398" i="1"/>
  <c r="H1398" i="1" a="1"/>
  <c r="H1398" i="1" s="1"/>
  <c r="I1398" i="1" s="1" a="1"/>
  <c r="G1398" i="1"/>
  <c r="F1398" i="1"/>
  <c r="E1398" i="1"/>
  <c r="T1397" i="1"/>
  <c r="S1397" i="1"/>
  <c r="R1397" i="1"/>
  <c r="P1397" i="1"/>
  <c r="K1397" i="1"/>
  <c r="H1397" i="1" a="1"/>
  <c r="H1397" i="1" s="1"/>
  <c r="I1397" i="1" s="1" a="1"/>
  <c r="I1397" i="1" s="1"/>
  <c r="G1397" i="1"/>
  <c r="F1397" i="1"/>
  <c r="E1397" i="1"/>
  <c r="T1396" i="1"/>
  <c r="S1396" i="1"/>
  <c r="R1396" i="1"/>
  <c r="P1396" i="1"/>
  <c r="K1396" i="1"/>
  <c r="H1396" i="1"/>
  <c r="I1396" i="1" s="1" a="1"/>
  <c r="I1396" i="1" s="1"/>
  <c r="H1396" i="1" a="1"/>
  <c r="G1396" i="1"/>
  <c r="F1396" i="1"/>
  <c r="E1396" i="1"/>
  <c r="T1395" i="1"/>
  <c r="S1395" i="1"/>
  <c r="R1395" i="1"/>
  <c r="P1395" i="1"/>
  <c r="K1395" i="1"/>
  <c r="H1395" i="1" a="1"/>
  <c r="H1395" i="1" s="1"/>
  <c r="I1395" i="1" s="1" a="1"/>
  <c r="I1395" i="1" s="1"/>
  <c r="G1395" i="1"/>
  <c r="F1395" i="1"/>
  <c r="E1395" i="1"/>
  <c r="T1394" i="1"/>
  <c r="S1394" i="1"/>
  <c r="R1394" i="1"/>
  <c r="P1394" i="1"/>
  <c r="K1394" i="1"/>
  <c r="H1394" i="1" a="1"/>
  <c r="H1394" i="1" s="1"/>
  <c r="I1394" i="1" s="1" a="1"/>
  <c r="I1394" i="1" s="1"/>
  <c r="G1394" i="1"/>
  <c r="F1394" i="1"/>
  <c r="E1394" i="1"/>
  <c r="T1393" i="1"/>
  <c r="S1393" i="1"/>
  <c r="R1393" i="1"/>
  <c r="P1393" i="1"/>
  <c r="K1393" i="1"/>
  <c r="H1393" i="1"/>
  <c r="I1393" i="1" s="1" a="1"/>
  <c r="I1393" i="1" s="1"/>
  <c r="H1393" i="1" a="1"/>
  <c r="G1393" i="1"/>
  <c r="F1393" i="1"/>
  <c r="E1393" i="1"/>
  <c r="T1392" i="1"/>
  <c r="S1392" i="1"/>
  <c r="R1392" i="1"/>
  <c r="P1392" i="1"/>
  <c r="K1392" i="1"/>
  <c r="H1392" i="1" a="1"/>
  <c r="H1392" i="1" s="1"/>
  <c r="I1392" i="1" s="1" a="1"/>
  <c r="I1392" i="1" s="1"/>
  <c r="G1392" i="1"/>
  <c r="F1392" i="1"/>
  <c r="E1392" i="1"/>
  <c r="T1391" i="1"/>
  <c r="S1391" i="1"/>
  <c r="R1391" i="1"/>
  <c r="P1391" i="1"/>
  <c r="K1391" i="1"/>
  <c r="I1391" i="1"/>
  <c r="H1391" i="1"/>
  <c r="I1391" i="1" s="1" a="1"/>
  <c r="H1391" i="1" a="1"/>
  <c r="G1391" i="1"/>
  <c r="F1391" i="1"/>
  <c r="E1391" i="1"/>
  <c r="T1390" i="1"/>
  <c r="S1390" i="1"/>
  <c r="R1390" i="1"/>
  <c r="P1390" i="1"/>
  <c r="K1390" i="1"/>
  <c r="H1390" i="1" a="1"/>
  <c r="H1390" i="1" s="1"/>
  <c r="I1390" i="1" s="1" a="1"/>
  <c r="I1390" i="1" s="1"/>
  <c r="G1390" i="1"/>
  <c r="F1390" i="1"/>
  <c r="E1390" i="1"/>
  <c r="T1389" i="1"/>
  <c r="S1389" i="1"/>
  <c r="R1389" i="1"/>
  <c r="P1389" i="1"/>
  <c r="K1389" i="1"/>
  <c r="I1389" i="1"/>
  <c r="H1389" i="1" a="1"/>
  <c r="H1389" i="1" s="1"/>
  <c r="I1389" i="1" s="1" a="1"/>
  <c r="G1389" i="1"/>
  <c r="F1389" i="1"/>
  <c r="E1389" i="1"/>
  <c r="T1388" i="1"/>
  <c r="S1388" i="1"/>
  <c r="R1388" i="1"/>
  <c r="P1388" i="1"/>
  <c r="K1388" i="1"/>
  <c r="I1388" i="1"/>
  <c r="H1388" i="1"/>
  <c r="I1388" i="1" s="1" a="1"/>
  <c r="H1388" i="1" a="1"/>
  <c r="G1388" i="1"/>
  <c r="F1388" i="1"/>
  <c r="E1388" i="1"/>
  <c r="T1387" i="1"/>
  <c r="S1387" i="1"/>
  <c r="R1387" i="1"/>
  <c r="P1387" i="1"/>
  <c r="K1387" i="1"/>
  <c r="I1387" i="1"/>
  <c r="H1387" i="1"/>
  <c r="I1387" i="1" s="1" a="1"/>
  <c r="H1387" i="1" a="1"/>
  <c r="G1387" i="1"/>
  <c r="F1387" i="1"/>
  <c r="E1387" i="1"/>
  <c r="T1386" i="1"/>
  <c r="S1386" i="1"/>
  <c r="R1386" i="1"/>
  <c r="P1386" i="1"/>
  <c r="K1386" i="1"/>
  <c r="H1386" i="1"/>
  <c r="I1386" i="1" s="1" a="1"/>
  <c r="I1386" i="1" s="1"/>
  <c r="H1386" i="1" a="1"/>
  <c r="G1386" i="1"/>
  <c r="F1386" i="1"/>
  <c r="E1386" i="1"/>
  <c r="T1385" i="1"/>
  <c r="S1385" i="1"/>
  <c r="R1385" i="1"/>
  <c r="P1385" i="1"/>
  <c r="K1385" i="1"/>
  <c r="H1385" i="1" a="1"/>
  <c r="H1385" i="1" s="1"/>
  <c r="I1385" i="1" s="1" a="1"/>
  <c r="I1385" i="1" s="1"/>
  <c r="G1385" i="1"/>
  <c r="F1385" i="1"/>
  <c r="E1385" i="1"/>
  <c r="T1384" i="1"/>
  <c r="S1384" i="1"/>
  <c r="R1384" i="1"/>
  <c r="P1384" i="1"/>
  <c r="K1384" i="1"/>
  <c r="H1384" i="1" a="1"/>
  <c r="H1384" i="1" s="1"/>
  <c r="I1384" i="1" s="1" a="1"/>
  <c r="I1384" i="1" s="1"/>
  <c r="G1384" i="1"/>
  <c r="F1384" i="1"/>
  <c r="E1384" i="1"/>
  <c r="T1383" i="1"/>
  <c r="S1383" i="1"/>
  <c r="R1383" i="1"/>
  <c r="P1383" i="1"/>
  <c r="K1383" i="1"/>
  <c r="H1383" i="1" a="1"/>
  <c r="H1383" i="1" s="1"/>
  <c r="I1383" i="1" s="1" a="1"/>
  <c r="I1383" i="1" s="1"/>
  <c r="G1383" i="1"/>
  <c r="F1383" i="1"/>
  <c r="E1383" i="1"/>
  <c r="T1382" i="1"/>
  <c r="S1382" i="1"/>
  <c r="R1382" i="1"/>
  <c r="P1382" i="1"/>
  <c r="K1382" i="1"/>
  <c r="H1382" i="1" a="1"/>
  <c r="H1382" i="1" s="1"/>
  <c r="I1382" i="1" s="1" a="1"/>
  <c r="I1382" i="1" s="1"/>
  <c r="G1382" i="1"/>
  <c r="F1382" i="1"/>
  <c r="E1382" i="1"/>
  <c r="T1381" i="1"/>
  <c r="S1381" i="1"/>
  <c r="R1381" i="1"/>
  <c r="P1381" i="1"/>
  <c r="K1381" i="1"/>
  <c r="H1381" i="1"/>
  <c r="I1381" i="1" s="1" a="1"/>
  <c r="I1381" i="1" s="1"/>
  <c r="H1381" i="1" a="1"/>
  <c r="G1381" i="1"/>
  <c r="F1381" i="1"/>
  <c r="E1381" i="1"/>
  <c r="T1380" i="1"/>
  <c r="S1380" i="1"/>
  <c r="R1380" i="1"/>
  <c r="P1380" i="1"/>
  <c r="K1380" i="1"/>
  <c r="H1380" i="1" a="1"/>
  <c r="H1380" i="1" s="1"/>
  <c r="I1380" i="1" s="1" a="1"/>
  <c r="I1380" i="1" s="1"/>
  <c r="G1380" i="1"/>
  <c r="F1380" i="1"/>
  <c r="E1380" i="1"/>
  <c r="T1379" i="1"/>
  <c r="S1379" i="1"/>
  <c r="R1379" i="1"/>
  <c r="P1379" i="1"/>
  <c r="K1379" i="1"/>
  <c r="I1379" i="1"/>
  <c r="H1379" i="1"/>
  <c r="I1379" i="1" s="1" a="1"/>
  <c r="H1379" i="1" a="1"/>
  <c r="G1379" i="1"/>
  <c r="F1379" i="1"/>
  <c r="E1379" i="1"/>
  <c r="T1378" i="1"/>
  <c r="S1378" i="1"/>
  <c r="R1378" i="1"/>
  <c r="P1378" i="1"/>
  <c r="K1378" i="1"/>
  <c r="H1378" i="1"/>
  <c r="I1378" i="1" s="1" a="1"/>
  <c r="I1378" i="1" s="1"/>
  <c r="H1378" i="1" a="1"/>
  <c r="G1378" i="1"/>
  <c r="F1378" i="1"/>
  <c r="E1378" i="1"/>
  <c r="T1377" i="1"/>
  <c r="S1377" i="1"/>
  <c r="R1377" i="1"/>
  <c r="P1377" i="1"/>
  <c r="K1377" i="1"/>
  <c r="H1377" i="1" a="1"/>
  <c r="H1377" i="1" s="1"/>
  <c r="I1377" i="1" s="1" a="1"/>
  <c r="I1377" i="1" s="1"/>
  <c r="G1377" i="1"/>
  <c r="F1377" i="1"/>
  <c r="E1377" i="1"/>
  <c r="T1376" i="1"/>
  <c r="S1376" i="1"/>
  <c r="R1376" i="1"/>
  <c r="P1376" i="1"/>
  <c r="K1376" i="1"/>
  <c r="I1376" i="1"/>
  <c r="H1376" i="1"/>
  <c r="I1376" i="1" s="1" a="1"/>
  <c r="H1376" i="1" a="1"/>
  <c r="G1376" i="1"/>
  <c r="F1376" i="1"/>
  <c r="E1376" i="1"/>
  <c r="T1375" i="1"/>
  <c r="S1375" i="1"/>
  <c r="R1375" i="1"/>
  <c r="P1375" i="1"/>
  <c r="K1375" i="1"/>
  <c r="I1375" i="1"/>
  <c r="H1375" i="1"/>
  <c r="I1375" i="1" s="1" a="1"/>
  <c r="H1375" i="1" a="1"/>
  <c r="G1375" i="1"/>
  <c r="F1375" i="1"/>
  <c r="E1375" i="1"/>
  <c r="T1374" i="1"/>
  <c r="S1374" i="1"/>
  <c r="R1374" i="1"/>
  <c r="P1374" i="1"/>
  <c r="K1374" i="1"/>
  <c r="H1374" i="1"/>
  <c r="I1374" i="1" s="1" a="1"/>
  <c r="I1374" i="1" s="1"/>
  <c r="H1374" i="1" a="1"/>
  <c r="G1374" i="1"/>
  <c r="F1374" i="1"/>
  <c r="E1374" i="1"/>
  <c r="T1373" i="1"/>
  <c r="S1373" i="1"/>
  <c r="R1373" i="1"/>
  <c r="P1373" i="1"/>
  <c r="K1373" i="1"/>
  <c r="H1373" i="1"/>
  <c r="I1373" i="1" s="1" a="1"/>
  <c r="I1373" i="1" s="1"/>
  <c r="H1373" i="1" a="1"/>
  <c r="G1373" i="1"/>
  <c r="F1373" i="1"/>
  <c r="E1373" i="1"/>
  <c r="T1372" i="1"/>
  <c r="S1372" i="1"/>
  <c r="R1372" i="1"/>
  <c r="P1372" i="1"/>
  <c r="K1372" i="1"/>
  <c r="H1372" i="1"/>
  <c r="I1372" i="1" s="1" a="1"/>
  <c r="I1372" i="1" s="1"/>
  <c r="H1372" i="1" a="1"/>
  <c r="G1372" i="1"/>
  <c r="F1372" i="1"/>
  <c r="E1372" i="1"/>
  <c r="T1371" i="1"/>
  <c r="S1371" i="1"/>
  <c r="R1371" i="1"/>
  <c r="P1371" i="1"/>
  <c r="K1371" i="1"/>
  <c r="H1371" i="1" a="1"/>
  <c r="H1371" i="1" s="1"/>
  <c r="I1371" i="1" s="1" a="1"/>
  <c r="I1371" i="1" s="1"/>
  <c r="G1371" i="1"/>
  <c r="F1371" i="1"/>
  <c r="E1371" i="1"/>
  <c r="T1370" i="1"/>
  <c r="S1370" i="1"/>
  <c r="R1370" i="1"/>
  <c r="P1370" i="1"/>
  <c r="K1370" i="1"/>
  <c r="H1370" i="1" a="1"/>
  <c r="H1370" i="1" s="1"/>
  <c r="I1370" i="1" s="1" a="1"/>
  <c r="I1370" i="1" s="1"/>
  <c r="G1370" i="1"/>
  <c r="F1370" i="1"/>
  <c r="E1370" i="1"/>
  <c r="T1369" i="1"/>
  <c r="S1369" i="1"/>
  <c r="R1369" i="1"/>
  <c r="P1369" i="1"/>
  <c r="K1369" i="1"/>
  <c r="H1369" i="1"/>
  <c r="I1369" i="1" s="1" a="1"/>
  <c r="I1369" i="1" s="1"/>
  <c r="H1369" i="1" a="1"/>
  <c r="G1369" i="1"/>
  <c r="F1369" i="1"/>
  <c r="E1369" i="1"/>
  <c r="T1368" i="1"/>
  <c r="S1368" i="1"/>
  <c r="R1368" i="1"/>
  <c r="P1368" i="1"/>
  <c r="K1368" i="1"/>
  <c r="I1368" i="1"/>
  <c r="H1368" i="1" a="1"/>
  <c r="H1368" i="1" s="1"/>
  <c r="I1368" i="1" s="1" a="1"/>
  <c r="G1368" i="1"/>
  <c r="F1368" i="1"/>
  <c r="E1368" i="1"/>
  <c r="T1367" i="1"/>
  <c r="S1367" i="1"/>
  <c r="R1367" i="1"/>
  <c r="P1367" i="1"/>
  <c r="K1367" i="1"/>
  <c r="I1367" i="1"/>
  <c r="H1367" i="1"/>
  <c r="I1367" i="1" s="1" a="1"/>
  <c r="H1367" i="1" a="1"/>
  <c r="G1367" i="1"/>
  <c r="F1367" i="1"/>
  <c r="E1367" i="1"/>
  <c r="T1366" i="1"/>
  <c r="S1366" i="1"/>
  <c r="R1366" i="1"/>
  <c r="P1366" i="1"/>
  <c r="K1366" i="1"/>
  <c r="H1366" i="1" a="1"/>
  <c r="H1366" i="1" s="1"/>
  <c r="I1366" i="1" s="1" a="1"/>
  <c r="I1366" i="1" s="1"/>
  <c r="G1366" i="1"/>
  <c r="F1366" i="1"/>
  <c r="E1366" i="1"/>
  <c r="T1365" i="1"/>
  <c r="S1365" i="1"/>
  <c r="R1365" i="1"/>
  <c r="P1365" i="1"/>
  <c r="K1365" i="1"/>
  <c r="I1365" i="1"/>
  <c r="H1365" i="1" a="1"/>
  <c r="H1365" i="1" s="1"/>
  <c r="I1365" i="1" s="1" a="1"/>
  <c r="G1365" i="1"/>
  <c r="F1365" i="1"/>
  <c r="E1365" i="1"/>
  <c r="T1364" i="1"/>
  <c r="S1364" i="1"/>
  <c r="R1364" i="1"/>
  <c r="P1364" i="1"/>
  <c r="K1364" i="1"/>
  <c r="I1364" i="1"/>
  <c r="H1364" i="1"/>
  <c r="I1364" i="1" s="1" a="1"/>
  <c r="H1364" i="1" a="1"/>
  <c r="G1364" i="1"/>
  <c r="F1364" i="1"/>
  <c r="E1364" i="1"/>
  <c r="T1363" i="1"/>
  <c r="S1363" i="1"/>
  <c r="R1363" i="1"/>
  <c r="P1363" i="1"/>
  <c r="K1363" i="1"/>
  <c r="H1363" i="1"/>
  <c r="I1363" i="1" s="1" a="1"/>
  <c r="I1363" i="1" s="1"/>
  <c r="H1363" i="1" a="1"/>
  <c r="G1363" i="1"/>
  <c r="F1363" i="1"/>
  <c r="E1363" i="1"/>
  <c r="T1362" i="1"/>
  <c r="S1362" i="1"/>
  <c r="R1362" i="1"/>
  <c r="P1362" i="1"/>
  <c r="K1362" i="1"/>
  <c r="H1362" i="1" a="1"/>
  <c r="H1362" i="1" s="1"/>
  <c r="I1362" i="1" s="1" a="1"/>
  <c r="I1362" i="1" s="1"/>
  <c r="G1362" i="1"/>
  <c r="F1362" i="1"/>
  <c r="E1362" i="1"/>
  <c r="T1361" i="1"/>
  <c r="S1361" i="1"/>
  <c r="R1361" i="1"/>
  <c r="P1361" i="1"/>
  <c r="K1361" i="1"/>
  <c r="H1361" i="1" a="1"/>
  <c r="H1361" i="1" s="1"/>
  <c r="I1361" i="1" s="1" a="1"/>
  <c r="I1361" i="1" s="1"/>
  <c r="G1361" i="1"/>
  <c r="F1361" i="1"/>
  <c r="E1361" i="1"/>
  <c r="T1360" i="1"/>
  <c r="S1360" i="1"/>
  <c r="R1360" i="1"/>
  <c r="P1360" i="1"/>
  <c r="K1360" i="1"/>
  <c r="H1360" i="1"/>
  <c r="I1360" i="1" s="1" a="1"/>
  <c r="I1360" i="1" s="1"/>
  <c r="H1360" i="1" a="1"/>
  <c r="G1360" i="1"/>
  <c r="F1360" i="1"/>
  <c r="E1360" i="1"/>
  <c r="T1359" i="1"/>
  <c r="S1359" i="1"/>
  <c r="R1359" i="1"/>
  <c r="P1359" i="1"/>
  <c r="K1359" i="1"/>
  <c r="H1359" i="1" a="1"/>
  <c r="H1359" i="1" s="1"/>
  <c r="I1359" i="1" s="1" a="1"/>
  <c r="I1359" i="1" s="1"/>
  <c r="G1359" i="1"/>
  <c r="F1359" i="1"/>
  <c r="E1359" i="1"/>
  <c r="T1358" i="1"/>
  <c r="S1358" i="1"/>
  <c r="R1358" i="1"/>
  <c r="P1358" i="1"/>
  <c r="K1358" i="1"/>
  <c r="H1358" i="1" a="1"/>
  <c r="H1358" i="1" s="1"/>
  <c r="I1358" i="1" s="1" a="1"/>
  <c r="I1358" i="1" s="1"/>
  <c r="G1358" i="1"/>
  <c r="F1358" i="1"/>
  <c r="E1358" i="1"/>
  <c r="T1357" i="1"/>
  <c r="S1357" i="1"/>
  <c r="R1357" i="1"/>
  <c r="P1357" i="1"/>
  <c r="K1357" i="1"/>
  <c r="H1357" i="1"/>
  <c r="I1357" i="1" s="1" a="1"/>
  <c r="I1357" i="1" s="1"/>
  <c r="H1357" i="1" a="1"/>
  <c r="G1357" i="1"/>
  <c r="F1357" i="1"/>
  <c r="E1357" i="1"/>
  <c r="T1356" i="1"/>
  <c r="S1356" i="1"/>
  <c r="R1356" i="1"/>
  <c r="P1356" i="1"/>
  <c r="K1356" i="1"/>
  <c r="H1356" i="1" a="1"/>
  <c r="H1356" i="1" s="1"/>
  <c r="I1356" i="1" s="1" a="1"/>
  <c r="I1356" i="1" s="1"/>
  <c r="G1356" i="1"/>
  <c r="F1356" i="1"/>
  <c r="E1356" i="1"/>
  <c r="T1355" i="1"/>
  <c r="S1355" i="1"/>
  <c r="R1355" i="1"/>
  <c r="P1355" i="1"/>
  <c r="K1355" i="1"/>
  <c r="I1355" i="1"/>
  <c r="H1355" i="1"/>
  <c r="I1355" i="1" s="1" a="1"/>
  <c r="H1355" i="1" a="1"/>
  <c r="G1355" i="1"/>
  <c r="F1355" i="1"/>
  <c r="E1355" i="1"/>
  <c r="T1354" i="1"/>
  <c r="S1354" i="1"/>
  <c r="R1354" i="1"/>
  <c r="P1354" i="1"/>
  <c r="K1354" i="1"/>
  <c r="H1354" i="1" a="1"/>
  <c r="H1354" i="1" s="1"/>
  <c r="I1354" i="1" s="1" a="1"/>
  <c r="I1354" i="1" s="1"/>
  <c r="G1354" i="1"/>
  <c r="F1354" i="1"/>
  <c r="E1354" i="1"/>
  <c r="T1353" i="1"/>
  <c r="S1353" i="1"/>
  <c r="R1353" i="1"/>
  <c r="P1353" i="1"/>
  <c r="K1353" i="1"/>
  <c r="I1353" i="1"/>
  <c r="H1353" i="1" a="1"/>
  <c r="H1353" i="1" s="1"/>
  <c r="I1353" i="1" s="1" a="1"/>
  <c r="G1353" i="1"/>
  <c r="F1353" i="1"/>
  <c r="E1353" i="1"/>
  <c r="T1352" i="1"/>
  <c r="S1352" i="1"/>
  <c r="R1352" i="1"/>
  <c r="P1352" i="1"/>
  <c r="K1352" i="1"/>
  <c r="H1352" i="1"/>
  <c r="I1352" i="1" s="1" a="1"/>
  <c r="I1352" i="1" s="1"/>
  <c r="H1352" i="1" a="1"/>
  <c r="G1352" i="1"/>
  <c r="F1352" i="1"/>
  <c r="E1352" i="1"/>
  <c r="T1351" i="1"/>
  <c r="S1351" i="1"/>
  <c r="R1351" i="1"/>
  <c r="P1351" i="1"/>
  <c r="K1351" i="1"/>
  <c r="H1351" i="1" a="1"/>
  <c r="H1351" i="1" s="1"/>
  <c r="I1351" i="1" s="1" a="1"/>
  <c r="I1351" i="1" s="1"/>
  <c r="G1351" i="1"/>
  <c r="F1351" i="1"/>
  <c r="E1351" i="1"/>
  <c r="T1350" i="1"/>
  <c r="S1350" i="1"/>
  <c r="R1350" i="1"/>
  <c r="P1350" i="1"/>
  <c r="K1350" i="1"/>
  <c r="H1350" i="1"/>
  <c r="I1350" i="1" s="1" a="1"/>
  <c r="I1350" i="1" s="1"/>
  <c r="H1350" i="1" a="1"/>
  <c r="G1350" i="1"/>
  <c r="F1350" i="1"/>
  <c r="E1350" i="1"/>
  <c r="T1349" i="1"/>
  <c r="S1349" i="1"/>
  <c r="R1349" i="1"/>
  <c r="P1349" i="1"/>
  <c r="K1349" i="1"/>
  <c r="H1349" i="1" a="1"/>
  <c r="H1349" i="1" s="1"/>
  <c r="I1349" i="1" s="1" a="1"/>
  <c r="I1349" i="1" s="1"/>
  <c r="G1349" i="1"/>
  <c r="F1349" i="1"/>
  <c r="E1349" i="1"/>
  <c r="T1348" i="1"/>
  <c r="S1348" i="1"/>
  <c r="R1348" i="1"/>
  <c r="P1348" i="1"/>
  <c r="K1348" i="1"/>
  <c r="H1348" i="1" a="1"/>
  <c r="H1348" i="1" s="1"/>
  <c r="I1348" i="1" s="1" a="1"/>
  <c r="I1348" i="1" s="1"/>
  <c r="G1348" i="1"/>
  <c r="F1348" i="1"/>
  <c r="E1348" i="1"/>
  <c r="T1347" i="1"/>
  <c r="S1347" i="1"/>
  <c r="R1347" i="1"/>
  <c r="P1347" i="1"/>
  <c r="K1347" i="1"/>
  <c r="H1347" i="1" a="1"/>
  <c r="H1347" i="1" s="1"/>
  <c r="I1347" i="1" s="1" a="1"/>
  <c r="I1347" i="1" s="1"/>
  <c r="G1347" i="1"/>
  <c r="F1347" i="1"/>
  <c r="E1347" i="1"/>
  <c r="T1346" i="1"/>
  <c r="S1346" i="1"/>
  <c r="R1346" i="1"/>
  <c r="P1346" i="1"/>
  <c r="K1346" i="1"/>
  <c r="H1346" i="1" a="1"/>
  <c r="H1346" i="1" s="1"/>
  <c r="I1346" i="1" s="1" a="1"/>
  <c r="I1346" i="1" s="1"/>
  <c r="G1346" i="1"/>
  <c r="F1346" i="1"/>
  <c r="E1346" i="1"/>
  <c r="T1345" i="1"/>
  <c r="S1345" i="1"/>
  <c r="R1345" i="1"/>
  <c r="P1345" i="1"/>
  <c r="K1345" i="1"/>
  <c r="H1345" i="1"/>
  <c r="I1345" i="1" s="1" a="1"/>
  <c r="I1345" i="1" s="1"/>
  <c r="H1345" i="1" a="1"/>
  <c r="G1345" i="1"/>
  <c r="F1345" i="1"/>
  <c r="E1345" i="1"/>
  <c r="T1344" i="1"/>
  <c r="S1344" i="1"/>
  <c r="R1344" i="1"/>
  <c r="P1344" i="1"/>
  <c r="K1344" i="1"/>
  <c r="I1344" i="1"/>
  <c r="H1344" i="1" a="1"/>
  <c r="H1344" i="1" s="1"/>
  <c r="I1344" i="1" s="1" a="1"/>
  <c r="G1344" i="1"/>
  <c r="F1344" i="1"/>
  <c r="E1344" i="1"/>
  <c r="T1343" i="1"/>
  <c r="S1343" i="1"/>
  <c r="R1343" i="1"/>
  <c r="P1343" i="1"/>
  <c r="K1343" i="1"/>
  <c r="I1343" i="1"/>
  <c r="H1343" i="1"/>
  <c r="I1343" i="1" s="1" a="1"/>
  <c r="H1343" i="1" a="1"/>
  <c r="G1343" i="1"/>
  <c r="F1343" i="1"/>
  <c r="E1343" i="1"/>
  <c r="T1342" i="1"/>
  <c r="S1342" i="1"/>
  <c r="R1342" i="1"/>
  <c r="P1342" i="1"/>
  <c r="K1342" i="1"/>
  <c r="H1342" i="1"/>
  <c r="I1342" i="1" s="1" a="1"/>
  <c r="I1342" i="1" s="1"/>
  <c r="H1342" i="1" a="1"/>
  <c r="G1342" i="1"/>
  <c r="F1342" i="1"/>
  <c r="E1342" i="1"/>
  <c r="T1341" i="1"/>
  <c r="S1341" i="1"/>
  <c r="R1341" i="1"/>
  <c r="P1341" i="1"/>
  <c r="K1341" i="1"/>
  <c r="H1341" i="1" a="1"/>
  <c r="H1341" i="1" s="1"/>
  <c r="I1341" i="1" s="1" a="1"/>
  <c r="I1341" i="1" s="1"/>
  <c r="G1341" i="1"/>
  <c r="F1341" i="1"/>
  <c r="E1341" i="1"/>
  <c r="T1340" i="1"/>
  <c r="S1340" i="1"/>
  <c r="R1340" i="1"/>
  <c r="P1340" i="1"/>
  <c r="K1340" i="1"/>
  <c r="H1340" i="1" a="1"/>
  <c r="H1340" i="1" s="1"/>
  <c r="I1340" i="1" s="1" a="1"/>
  <c r="I1340" i="1" s="1"/>
  <c r="G1340" i="1"/>
  <c r="F1340" i="1"/>
  <c r="E1340" i="1"/>
  <c r="T1339" i="1"/>
  <c r="S1339" i="1"/>
  <c r="R1339" i="1"/>
  <c r="P1339" i="1"/>
  <c r="K1339" i="1"/>
  <c r="I1339" i="1"/>
  <c r="H1339" i="1"/>
  <c r="I1339" i="1" s="1" a="1"/>
  <c r="H1339" i="1" a="1"/>
  <c r="G1339" i="1"/>
  <c r="F1339" i="1"/>
  <c r="E1339" i="1"/>
  <c r="T1338" i="1"/>
  <c r="S1338" i="1"/>
  <c r="R1338" i="1"/>
  <c r="P1338" i="1"/>
  <c r="K1338" i="1"/>
  <c r="H1338" i="1"/>
  <c r="I1338" i="1" s="1" a="1"/>
  <c r="I1338" i="1" s="1"/>
  <c r="H1338" i="1" a="1"/>
  <c r="G1338" i="1"/>
  <c r="F1338" i="1"/>
  <c r="E1338" i="1"/>
  <c r="T1337" i="1"/>
  <c r="S1337" i="1"/>
  <c r="R1337" i="1"/>
  <c r="P1337" i="1"/>
  <c r="K1337" i="1"/>
  <c r="H1337" i="1"/>
  <c r="I1337" i="1" s="1" a="1"/>
  <c r="I1337" i="1" s="1"/>
  <c r="H1337" i="1" a="1"/>
  <c r="G1337" i="1"/>
  <c r="F1337" i="1"/>
  <c r="E1337" i="1"/>
  <c r="T1336" i="1"/>
  <c r="S1336" i="1"/>
  <c r="R1336" i="1"/>
  <c r="P1336" i="1"/>
  <c r="K1336" i="1"/>
  <c r="H1336" i="1" a="1"/>
  <c r="H1336" i="1" s="1"/>
  <c r="I1336" i="1" s="1" a="1"/>
  <c r="I1336" i="1" s="1"/>
  <c r="G1336" i="1"/>
  <c r="F1336" i="1"/>
  <c r="E1336" i="1"/>
  <c r="T1335" i="1"/>
  <c r="S1335" i="1"/>
  <c r="R1335" i="1"/>
  <c r="P1335" i="1"/>
  <c r="K1335" i="1"/>
  <c r="H1335" i="1" a="1"/>
  <c r="H1335" i="1" s="1"/>
  <c r="I1335" i="1" s="1" a="1"/>
  <c r="I1335" i="1" s="1"/>
  <c r="G1335" i="1"/>
  <c r="F1335" i="1"/>
  <c r="E1335" i="1"/>
  <c r="T1334" i="1"/>
  <c r="S1334" i="1"/>
  <c r="R1334" i="1"/>
  <c r="P1334" i="1"/>
  <c r="K1334" i="1"/>
  <c r="I1334" i="1"/>
  <c r="H1334" i="1" a="1"/>
  <c r="H1334" i="1" s="1"/>
  <c r="I1334" i="1" s="1" a="1"/>
  <c r="G1334" i="1"/>
  <c r="F1334" i="1"/>
  <c r="E1334" i="1"/>
  <c r="T1333" i="1"/>
  <c r="S1333" i="1"/>
  <c r="R1333" i="1"/>
  <c r="P1333" i="1"/>
  <c r="K1333" i="1"/>
  <c r="H1333" i="1"/>
  <c r="I1333" i="1" s="1" a="1"/>
  <c r="I1333" i="1" s="1"/>
  <c r="H1333" i="1" a="1"/>
  <c r="G1333" i="1"/>
  <c r="F1333" i="1"/>
  <c r="E1333" i="1"/>
  <c r="T1332" i="1"/>
  <c r="S1332" i="1"/>
  <c r="R1332" i="1"/>
  <c r="P1332" i="1"/>
  <c r="K1332" i="1"/>
  <c r="I1332" i="1"/>
  <c r="H1332" i="1" a="1"/>
  <c r="H1332" i="1" s="1"/>
  <c r="I1332" i="1" s="1" a="1"/>
  <c r="G1332" i="1"/>
  <c r="F1332" i="1"/>
  <c r="E1332" i="1"/>
  <c r="T1331" i="1"/>
  <c r="S1331" i="1"/>
  <c r="R1331" i="1"/>
  <c r="P1331" i="1"/>
  <c r="K1331" i="1"/>
  <c r="H1331" i="1"/>
  <c r="I1331" i="1" s="1" a="1"/>
  <c r="I1331" i="1" s="1"/>
  <c r="H1331" i="1" a="1"/>
  <c r="G1331" i="1"/>
  <c r="F1331" i="1"/>
  <c r="E1331" i="1"/>
  <c r="T1330" i="1"/>
  <c r="S1330" i="1"/>
  <c r="R1330" i="1"/>
  <c r="P1330" i="1"/>
  <c r="K1330" i="1"/>
  <c r="H1330" i="1" a="1"/>
  <c r="H1330" i="1" s="1"/>
  <c r="I1330" i="1" s="1" a="1"/>
  <c r="I1330" i="1" s="1"/>
  <c r="G1330" i="1"/>
  <c r="F1330" i="1"/>
  <c r="E1330" i="1"/>
  <c r="T1329" i="1"/>
  <c r="S1329" i="1"/>
  <c r="R1329" i="1"/>
  <c r="P1329" i="1"/>
  <c r="K1329" i="1"/>
  <c r="H1329" i="1" a="1"/>
  <c r="H1329" i="1" s="1"/>
  <c r="I1329" i="1" s="1" a="1"/>
  <c r="I1329" i="1" s="1"/>
  <c r="G1329" i="1"/>
  <c r="F1329" i="1"/>
  <c r="E1329" i="1"/>
  <c r="T1328" i="1"/>
  <c r="S1328" i="1"/>
  <c r="R1328" i="1"/>
  <c r="P1328" i="1"/>
  <c r="K1328" i="1"/>
  <c r="H1328" i="1"/>
  <c r="I1328" i="1" s="1" a="1"/>
  <c r="I1328" i="1" s="1"/>
  <c r="H1328" i="1" a="1"/>
  <c r="G1328" i="1"/>
  <c r="F1328" i="1"/>
  <c r="E1328" i="1"/>
  <c r="T1327" i="1"/>
  <c r="S1327" i="1"/>
  <c r="R1327" i="1"/>
  <c r="P1327" i="1"/>
  <c r="K1327" i="1"/>
  <c r="I1327" i="1"/>
  <c r="H1327" i="1" a="1"/>
  <c r="H1327" i="1" s="1"/>
  <c r="I1327" i="1" s="1" a="1"/>
  <c r="G1327" i="1"/>
  <c r="F1327" i="1"/>
  <c r="E1327" i="1"/>
  <c r="T1326" i="1"/>
  <c r="S1326" i="1"/>
  <c r="R1326" i="1"/>
  <c r="P1326" i="1"/>
  <c r="K1326" i="1"/>
  <c r="H1326" i="1"/>
  <c r="I1326" i="1" s="1" a="1"/>
  <c r="I1326" i="1" s="1"/>
  <c r="H1326" i="1" a="1"/>
  <c r="G1326" i="1"/>
  <c r="F1326" i="1"/>
  <c r="E1326" i="1"/>
  <c r="T1325" i="1"/>
  <c r="S1325" i="1"/>
  <c r="R1325" i="1"/>
  <c r="P1325" i="1"/>
  <c r="K1325" i="1"/>
  <c r="H1325" i="1" a="1"/>
  <c r="H1325" i="1" s="1"/>
  <c r="I1325" i="1" s="1" a="1"/>
  <c r="I1325" i="1" s="1"/>
  <c r="G1325" i="1"/>
  <c r="F1325" i="1"/>
  <c r="E1325" i="1"/>
  <c r="T1324" i="1"/>
  <c r="S1324" i="1"/>
  <c r="R1324" i="1"/>
  <c r="P1324" i="1"/>
  <c r="K1324" i="1"/>
  <c r="H1324" i="1" a="1"/>
  <c r="H1324" i="1" s="1"/>
  <c r="I1324" i="1" s="1" a="1"/>
  <c r="I1324" i="1" s="1"/>
  <c r="G1324" i="1"/>
  <c r="F1324" i="1"/>
  <c r="E1324" i="1"/>
  <c r="T1323" i="1"/>
  <c r="S1323" i="1"/>
  <c r="R1323" i="1"/>
  <c r="P1323" i="1"/>
  <c r="K1323" i="1"/>
  <c r="H1323" i="1" a="1"/>
  <c r="H1323" i="1" s="1"/>
  <c r="I1323" i="1" s="1" a="1"/>
  <c r="I1323" i="1" s="1"/>
  <c r="G1323" i="1"/>
  <c r="F1323" i="1"/>
  <c r="E1323" i="1"/>
  <c r="T1322" i="1"/>
  <c r="S1322" i="1"/>
  <c r="R1322" i="1"/>
  <c r="P1322" i="1"/>
  <c r="K1322" i="1"/>
  <c r="H1322" i="1" a="1"/>
  <c r="H1322" i="1" s="1"/>
  <c r="I1322" i="1" s="1" a="1"/>
  <c r="I1322" i="1" s="1"/>
  <c r="G1322" i="1"/>
  <c r="F1322" i="1"/>
  <c r="E1322" i="1"/>
  <c r="T1321" i="1"/>
  <c r="S1321" i="1"/>
  <c r="R1321" i="1"/>
  <c r="P1321" i="1"/>
  <c r="K1321" i="1"/>
  <c r="H1321" i="1"/>
  <c r="I1321" i="1" s="1" a="1"/>
  <c r="I1321" i="1" s="1"/>
  <c r="H1321" i="1" a="1"/>
  <c r="G1321" i="1"/>
  <c r="F1321" i="1"/>
  <c r="E1321" i="1"/>
  <c r="T1320" i="1"/>
  <c r="S1320" i="1"/>
  <c r="R1320" i="1"/>
  <c r="P1320" i="1"/>
  <c r="K1320" i="1"/>
  <c r="I1320" i="1"/>
  <c r="H1320" i="1" a="1"/>
  <c r="H1320" i="1" s="1"/>
  <c r="I1320" i="1" s="1" a="1"/>
  <c r="G1320" i="1"/>
  <c r="F1320" i="1"/>
  <c r="E1320" i="1"/>
  <c r="T1319" i="1"/>
  <c r="S1319" i="1"/>
  <c r="R1319" i="1"/>
  <c r="P1319" i="1"/>
  <c r="K1319" i="1"/>
  <c r="I1319" i="1"/>
  <c r="H1319" i="1"/>
  <c r="I1319" i="1" s="1" a="1"/>
  <c r="H1319" i="1" a="1"/>
  <c r="G1319" i="1"/>
  <c r="F1319" i="1"/>
  <c r="E1319" i="1"/>
  <c r="T1318" i="1"/>
  <c r="S1318" i="1"/>
  <c r="R1318" i="1"/>
  <c r="P1318" i="1"/>
  <c r="K1318" i="1"/>
  <c r="H1318" i="1"/>
  <c r="I1318" i="1" s="1" a="1"/>
  <c r="I1318" i="1" s="1"/>
  <c r="H1318" i="1" a="1"/>
  <c r="G1318" i="1"/>
  <c r="F1318" i="1"/>
  <c r="E1318" i="1"/>
  <c r="T1317" i="1"/>
  <c r="S1317" i="1"/>
  <c r="R1317" i="1"/>
  <c r="P1317" i="1"/>
  <c r="K1317" i="1"/>
  <c r="H1317" i="1" a="1"/>
  <c r="H1317" i="1" s="1"/>
  <c r="I1317" i="1" s="1" a="1"/>
  <c r="I1317" i="1" s="1"/>
  <c r="G1317" i="1"/>
  <c r="F1317" i="1"/>
  <c r="E1317" i="1"/>
  <c r="T1316" i="1"/>
  <c r="S1316" i="1"/>
  <c r="R1316" i="1"/>
  <c r="P1316" i="1"/>
  <c r="K1316" i="1"/>
  <c r="H1316" i="1" a="1"/>
  <c r="H1316" i="1" s="1"/>
  <c r="I1316" i="1" s="1" a="1"/>
  <c r="I1316" i="1" s="1"/>
  <c r="G1316" i="1"/>
  <c r="F1316" i="1"/>
  <c r="E1316" i="1"/>
  <c r="T1315" i="1"/>
  <c r="S1315" i="1"/>
  <c r="R1315" i="1"/>
  <c r="P1315" i="1"/>
  <c r="K1315" i="1"/>
  <c r="I1315" i="1"/>
  <c r="H1315" i="1"/>
  <c r="I1315" i="1" s="1" a="1"/>
  <c r="H1315" i="1" a="1"/>
  <c r="G1315" i="1"/>
  <c r="F1315" i="1"/>
  <c r="E1315" i="1"/>
  <c r="T1314" i="1"/>
  <c r="S1314" i="1"/>
  <c r="R1314" i="1"/>
  <c r="P1314" i="1"/>
  <c r="K1314" i="1"/>
  <c r="I1314" i="1"/>
  <c r="H1314" i="1"/>
  <c r="I1314" i="1" s="1" a="1"/>
  <c r="H1314" i="1" a="1"/>
  <c r="G1314" i="1"/>
  <c r="F1314" i="1"/>
  <c r="E1314" i="1"/>
  <c r="T1313" i="1"/>
  <c r="S1313" i="1"/>
  <c r="R1313" i="1"/>
  <c r="P1313" i="1"/>
  <c r="K1313" i="1"/>
  <c r="I1313" i="1"/>
  <c r="H1313" i="1"/>
  <c r="I1313" i="1" s="1" a="1"/>
  <c r="H1313" i="1" a="1"/>
  <c r="G1313" i="1"/>
  <c r="F1313" i="1"/>
  <c r="E1313" i="1"/>
  <c r="T1312" i="1"/>
  <c r="S1312" i="1"/>
  <c r="R1312" i="1"/>
  <c r="P1312" i="1"/>
  <c r="K1312" i="1"/>
  <c r="H1312" i="1" a="1"/>
  <c r="H1312" i="1" s="1"/>
  <c r="I1312" i="1" s="1" a="1"/>
  <c r="I1312" i="1" s="1"/>
  <c r="G1312" i="1"/>
  <c r="F1312" i="1"/>
  <c r="E1312" i="1"/>
  <c r="T1311" i="1"/>
  <c r="S1311" i="1"/>
  <c r="R1311" i="1"/>
  <c r="P1311" i="1"/>
  <c r="K1311" i="1"/>
  <c r="H1311" i="1" a="1"/>
  <c r="H1311" i="1" s="1"/>
  <c r="I1311" i="1" s="1" a="1"/>
  <c r="I1311" i="1" s="1"/>
  <c r="G1311" i="1"/>
  <c r="F1311" i="1"/>
  <c r="E1311" i="1"/>
  <c r="T1310" i="1"/>
  <c r="S1310" i="1"/>
  <c r="R1310" i="1"/>
  <c r="P1310" i="1"/>
  <c r="K1310" i="1"/>
  <c r="I1310" i="1"/>
  <c r="H1310" i="1" a="1"/>
  <c r="H1310" i="1" s="1"/>
  <c r="I1310" i="1" s="1" a="1"/>
  <c r="G1310" i="1"/>
  <c r="F1310" i="1"/>
  <c r="E1310" i="1"/>
  <c r="T1309" i="1"/>
  <c r="S1309" i="1"/>
  <c r="R1309" i="1"/>
  <c r="P1309" i="1"/>
  <c r="K1309" i="1"/>
  <c r="H1309" i="1"/>
  <c r="I1309" i="1" s="1" a="1"/>
  <c r="I1309" i="1" s="1"/>
  <c r="H1309" i="1" a="1"/>
  <c r="G1309" i="1"/>
  <c r="F1309" i="1"/>
  <c r="E1309" i="1"/>
  <c r="T1308" i="1"/>
  <c r="S1308" i="1"/>
  <c r="R1308" i="1"/>
  <c r="P1308" i="1"/>
  <c r="K1308" i="1"/>
  <c r="I1308" i="1"/>
  <c r="H1308" i="1" a="1"/>
  <c r="H1308" i="1" s="1"/>
  <c r="I1308" i="1" s="1" a="1"/>
  <c r="G1308" i="1"/>
  <c r="F1308" i="1"/>
  <c r="E1308" i="1"/>
  <c r="T1307" i="1"/>
  <c r="S1307" i="1"/>
  <c r="R1307" i="1"/>
  <c r="P1307" i="1"/>
  <c r="K1307" i="1"/>
  <c r="H1307" i="1"/>
  <c r="I1307" i="1" s="1" a="1"/>
  <c r="I1307" i="1" s="1"/>
  <c r="H1307" i="1" a="1"/>
  <c r="G1307" i="1"/>
  <c r="F1307" i="1"/>
  <c r="E1307" i="1"/>
  <c r="T1306" i="1"/>
  <c r="S1306" i="1"/>
  <c r="R1306" i="1"/>
  <c r="P1306" i="1"/>
  <c r="K1306" i="1"/>
  <c r="H1306" i="1" a="1"/>
  <c r="H1306" i="1" s="1"/>
  <c r="I1306" i="1" s="1" a="1"/>
  <c r="I1306" i="1" s="1"/>
  <c r="G1306" i="1"/>
  <c r="F1306" i="1"/>
  <c r="E1306" i="1"/>
  <c r="T1305" i="1"/>
  <c r="S1305" i="1"/>
  <c r="R1305" i="1"/>
  <c r="P1305" i="1"/>
  <c r="K1305" i="1"/>
  <c r="H1305" i="1" a="1"/>
  <c r="H1305" i="1" s="1"/>
  <c r="I1305" i="1" s="1" a="1"/>
  <c r="I1305" i="1" s="1"/>
  <c r="G1305" i="1"/>
  <c r="F1305" i="1"/>
  <c r="E1305" i="1"/>
  <c r="T1304" i="1"/>
  <c r="S1304" i="1"/>
  <c r="R1304" i="1"/>
  <c r="P1304" i="1"/>
  <c r="K1304" i="1"/>
  <c r="H1304" i="1"/>
  <c r="I1304" i="1" s="1" a="1"/>
  <c r="I1304" i="1" s="1"/>
  <c r="H1304" i="1" a="1"/>
  <c r="G1304" i="1"/>
  <c r="F1304" i="1"/>
  <c r="E1304" i="1"/>
  <c r="T1303" i="1"/>
  <c r="S1303" i="1"/>
  <c r="R1303" i="1"/>
  <c r="P1303" i="1"/>
  <c r="K1303" i="1"/>
  <c r="I1303" i="1"/>
  <c r="H1303" i="1" a="1"/>
  <c r="H1303" i="1" s="1"/>
  <c r="I1303" i="1" s="1" a="1"/>
  <c r="G1303" i="1"/>
  <c r="F1303" i="1"/>
  <c r="E1303" i="1"/>
  <c r="T1302" i="1"/>
  <c r="S1302" i="1"/>
  <c r="R1302" i="1"/>
  <c r="P1302" i="1"/>
  <c r="K1302" i="1"/>
  <c r="H1302" i="1"/>
  <c r="I1302" i="1" s="1" a="1"/>
  <c r="I1302" i="1" s="1"/>
  <c r="H1302" i="1" a="1"/>
  <c r="G1302" i="1"/>
  <c r="F1302" i="1"/>
  <c r="E1302" i="1"/>
  <c r="T1301" i="1"/>
  <c r="S1301" i="1"/>
  <c r="R1301" i="1"/>
  <c r="P1301" i="1"/>
  <c r="K1301" i="1"/>
  <c r="H1301" i="1" a="1"/>
  <c r="H1301" i="1" s="1"/>
  <c r="I1301" i="1" s="1" a="1"/>
  <c r="I1301" i="1" s="1"/>
  <c r="G1301" i="1"/>
  <c r="F1301" i="1"/>
  <c r="E1301" i="1"/>
  <c r="T1300" i="1"/>
  <c r="S1300" i="1"/>
  <c r="R1300" i="1"/>
  <c r="P1300" i="1"/>
  <c r="K1300" i="1"/>
  <c r="H1300" i="1"/>
  <c r="I1300" i="1" s="1" a="1"/>
  <c r="I1300" i="1" s="1"/>
  <c r="H1300" i="1" a="1"/>
  <c r="G1300" i="1"/>
  <c r="F1300" i="1"/>
  <c r="E1300" i="1"/>
  <c r="T1299" i="1"/>
  <c r="S1299" i="1"/>
  <c r="R1299" i="1"/>
  <c r="P1299" i="1"/>
  <c r="K1299" i="1"/>
  <c r="H1299" i="1" a="1"/>
  <c r="H1299" i="1" s="1"/>
  <c r="I1299" i="1" s="1" a="1"/>
  <c r="I1299" i="1" s="1"/>
  <c r="G1299" i="1"/>
  <c r="F1299" i="1"/>
  <c r="E1299" i="1"/>
  <c r="T1298" i="1"/>
  <c r="S1298" i="1"/>
  <c r="R1298" i="1"/>
  <c r="P1298" i="1"/>
  <c r="K1298" i="1"/>
  <c r="I1298" i="1"/>
  <c r="H1298" i="1" a="1"/>
  <c r="H1298" i="1" s="1"/>
  <c r="I1298" i="1" s="1" a="1"/>
  <c r="G1298" i="1"/>
  <c r="F1298" i="1"/>
  <c r="E1298" i="1"/>
  <c r="T1297" i="1"/>
  <c r="S1297" i="1"/>
  <c r="R1297" i="1"/>
  <c r="P1297" i="1"/>
  <c r="K1297" i="1"/>
  <c r="H1297" i="1"/>
  <c r="I1297" i="1" s="1" a="1"/>
  <c r="I1297" i="1" s="1"/>
  <c r="H1297" i="1" a="1"/>
  <c r="G1297" i="1"/>
  <c r="F1297" i="1"/>
  <c r="E1297" i="1"/>
  <c r="T1296" i="1"/>
  <c r="S1296" i="1"/>
  <c r="R1296" i="1"/>
  <c r="P1296" i="1"/>
  <c r="K1296" i="1"/>
  <c r="I1296" i="1"/>
  <c r="H1296" i="1" a="1"/>
  <c r="H1296" i="1" s="1"/>
  <c r="I1296" i="1" s="1" a="1"/>
  <c r="G1296" i="1"/>
  <c r="F1296" i="1"/>
  <c r="E1296" i="1"/>
  <c r="T1295" i="1"/>
  <c r="S1295" i="1"/>
  <c r="R1295" i="1"/>
  <c r="P1295" i="1"/>
  <c r="K1295" i="1"/>
  <c r="I1295" i="1"/>
  <c r="H1295" i="1"/>
  <c r="I1295" i="1" s="1" a="1"/>
  <c r="H1295" i="1" a="1"/>
  <c r="G1295" i="1"/>
  <c r="F1295" i="1"/>
  <c r="E1295" i="1"/>
  <c r="T1294" i="1"/>
  <c r="S1294" i="1"/>
  <c r="R1294" i="1"/>
  <c r="P1294" i="1"/>
  <c r="K1294" i="1"/>
  <c r="H1294" i="1"/>
  <c r="I1294" i="1" s="1" a="1"/>
  <c r="I1294" i="1" s="1"/>
  <c r="H1294" i="1" a="1"/>
  <c r="G1294" i="1"/>
  <c r="F1294" i="1"/>
  <c r="E1294" i="1"/>
  <c r="T1293" i="1"/>
  <c r="S1293" i="1"/>
  <c r="R1293" i="1"/>
  <c r="P1293" i="1"/>
  <c r="K1293" i="1"/>
  <c r="H1293" i="1" a="1"/>
  <c r="H1293" i="1" s="1"/>
  <c r="I1293" i="1" s="1" a="1"/>
  <c r="I1293" i="1" s="1"/>
  <c r="G1293" i="1"/>
  <c r="F1293" i="1"/>
  <c r="E1293" i="1"/>
  <c r="T1292" i="1"/>
  <c r="S1292" i="1"/>
  <c r="R1292" i="1"/>
  <c r="P1292" i="1"/>
  <c r="K1292" i="1"/>
  <c r="H1292" i="1"/>
  <c r="I1292" i="1" s="1" a="1"/>
  <c r="I1292" i="1" s="1"/>
  <c r="H1292" i="1" a="1"/>
  <c r="G1292" i="1"/>
  <c r="F1292" i="1"/>
  <c r="E1292" i="1"/>
  <c r="T1291" i="1"/>
  <c r="S1291" i="1"/>
  <c r="R1291" i="1"/>
  <c r="P1291" i="1"/>
  <c r="K1291" i="1"/>
  <c r="H1291" i="1" a="1"/>
  <c r="H1291" i="1" s="1"/>
  <c r="I1291" i="1" s="1" a="1"/>
  <c r="I1291" i="1" s="1"/>
  <c r="G1291" i="1"/>
  <c r="F1291" i="1"/>
  <c r="E1291" i="1"/>
  <c r="T1290" i="1"/>
  <c r="S1290" i="1"/>
  <c r="R1290" i="1"/>
  <c r="P1290" i="1"/>
  <c r="K1290" i="1"/>
  <c r="H1290" i="1" a="1"/>
  <c r="H1290" i="1" s="1"/>
  <c r="I1290" i="1" s="1" a="1"/>
  <c r="I1290" i="1" s="1"/>
  <c r="G1290" i="1"/>
  <c r="F1290" i="1"/>
  <c r="E1290" i="1"/>
  <c r="T1289" i="1"/>
  <c r="S1289" i="1"/>
  <c r="R1289" i="1"/>
  <c r="P1289" i="1"/>
  <c r="K1289" i="1"/>
  <c r="I1289" i="1"/>
  <c r="H1289" i="1"/>
  <c r="I1289" i="1" s="1" a="1"/>
  <c r="H1289" i="1" a="1"/>
  <c r="G1289" i="1"/>
  <c r="F1289" i="1"/>
  <c r="E1289" i="1"/>
  <c r="T1288" i="1"/>
  <c r="S1288" i="1"/>
  <c r="R1288" i="1"/>
  <c r="P1288" i="1"/>
  <c r="K1288" i="1"/>
  <c r="H1288" i="1"/>
  <c r="I1288" i="1" s="1" a="1"/>
  <c r="I1288" i="1" s="1"/>
  <c r="H1288" i="1" a="1"/>
  <c r="G1288" i="1"/>
  <c r="F1288" i="1"/>
  <c r="E1288" i="1"/>
  <c r="T1287" i="1"/>
  <c r="S1287" i="1"/>
  <c r="R1287" i="1"/>
  <c r="P1287" i="1"/>
  <c r="K1287" i="1"/>
  <c r="H1287" i="1" a="1"/>
  <c r="H1287" i="1" s="1"/>
  <c r="I1287" i="1" s="1" a="1"/>
  <c r="I1287" i="1" s="1"/>
  <c r="G1287" i="1"/>
  <c r="F1287" i="1"/>
  <c r="E1287" i="1"/>
  <c r="T1286" i="1"/>
  <c r="S1286" i="1"/>
  <c r="R1286" i="1"/>
  <c r="P1286" i="1"/>
  <c r="K1286" i="1"/>
  <c r="I1286" i="1"/>
  <c r="H1286" i="1" a="1"/>
  <c r="H1286" i="1" s="1"/>
  <c r="I1286" i="1" s="1" a="1"/>
  <c r="G1286" i="1"/>
  <c r="F1286" i="1"/>
  <c r="E1286" i="1"/>
  <c r="T1285" i="1"/>
  <c r="S1285" i="1"/>
  <c r="R1285" i="1"/>
  <c r="P1285" i="1"/>
  <c r="K1285" i="1"/>
  <c r="I1285" i="1"/>
  <c r="H1285" i="1"/>
  <c r="I1285" i="1" s="1" a="1"/>
  <c r="H1285" i="1" a="1"/>
  <c r="G1285" i="1"/>
  <c r="F1285" i="1"/>
  <c r="E1285" i="1"/>
  <c r="T1284" i="1"/>
  <c r="S1284" i="1"/>
  <c r="R1284" i="1"/>
  <c r="P1284" i="1"/>
  <c r="K1284" i="1"/>
  <c r="H1284" i="1"/>
  <c r="I1284" i="1" s="1" a="1"/>
  <c r="I1284" i="1" s="1"/>
  <c r="H1284" i="1" a="1"/>
  <c r="G1284" i="1"/>
  <c r="F1284" i="1"/>
  <c r="E1284" i="1"/>
  <c r="T1283" i="1"/>
  <c r="S1283" i="1"/>
  <c r="R1283" i="1"/>
  <c r="P1283" i="1"/>
  <c r="K1283" i="1"/>
  <c r="H1283" i="1" a="1"/>
  <c r="H1283" i="1" s="1"/>
  <c r="I1283" i="1" s="1" a="1"/>
  <c r="I1283" i="1" s="1"/>
  <c r="G1283" i="1"/>
  <c r="F1283" i="1"/>
  <c r="E1283" i="1"/>
  <c r="T1282" i="1"/>
  <c r="S1282" i="1"/>
  <c r="R1282" i="1"/>
  <c r="P1282" i="1"/>
  <c r="K1282" i="1"/>
  <c r="H1282" i="1"/>
  <c r="I1282" i="1" s="1" a="1"/>
  <c r="I1282" i="1" s="1"/>
  <c r="H1282" i="1" a="1"/>
  <c r="G1282" i="1"/>
  <c r="F1282" i="1"/>
  <c r="E1282" i="1"/>
  <c r="T1281" i="1"/>
  <c r="S1281" i="1"/>
  <c r="R1281" i="1"/>
  <c r="P1281" i="1"/>
  <c r="K1281" i="1"/>
  <c r="H1281" i="1" a="1"/>
  <c r="H1281" i="1" s="1"/>
  <c r="I1281" i="1" s="1" a="1"/>
  <c r="I1281" i="1" s="1"/>
  <c r="G1281" i="1"/>
  <c r="F1281" i="1"/>
  <c r="E1281" i="1"/>
  <c r="T1280" i="1"/>
  <c r="S1280" i="1"/>
  <c r="R1280" i="1"/>
  <c r="P1280" i="1"/>
  <c r="K1280" i="1"/>
  <c r="H1280" i="1" a="1"/>
  <c r="H1280" i="1" s="1"/>
  <c r="I1280" i="1" s="1" a="1"/>
  <c r="I1280" i="1" s="1"/>
  <c r="G1280" i="1"/>
  <c r="F1280" i="1"/>
  <c r="E1280" i="1"/>
  <c r="T1279" i="1"/>
  <c r="S1279" i="1"/>
  <c r="R1279" i="1"/>
  <c r="P1279" i="1"/>
  <c r="K1279" i="1"/>
  <c r="I1279" i="1"/>
  <c r="H1279" i="1"/>
  <c r="I1279" i="1" s="1" a="1"/>
  <c r="H1279" i="1" a="1"/>
  <c r="G1279" i="1"/>
  <c r="F1279" i="1"/>
  <c r="E1279" i="1"/>
  <c r="T1278" i="1"/>
  <c r="S1278" i="1"/>
  <c r="R1278" i="1"/>
  <c r="P1278" i="1"/>
  <c r="K1278" i="1"/>
  <c r="H1278" i="1"/>
  <c r="I1278" i="1" s="1" a="1"/>
  <c r="I1278" i="1" s="1"/>
  <c r="H1278" i="1" a="1"/>
  <c r="G1278" i="1"/>
  <c r="F1278" i="1"/>
  <c r="E1278" i="1"/>
  <c r="T1277" i="1"/>
  <c r="S1277" i="1"/>
  <c r="R1277" i="1"/>
  <c r="P1277" i="1"/>
  <c r="K1277" i="1"/>
  <c r="I1277" i="1"/>
  <c r="H1277" i="1" a="1"/>
  <c r="H1277" i="1" s="1"/>
  <c r="I1277" i="1" s="1" a="1"/>
  <c r="G1277" i="1"/>
  <c r="F1277" i="1"/>
  <c r="E1277" i="1"/>
  <c r="T1276" i="1"/>
  <c r="S1276" i="1"/>
  <c r="R1276" i="1"/>
  <c r="P1276" i="1"/>
  <c r="K1276" i="1"/>
  <c r="H1276" i="1"/>
  <c r="I1276" i="1" s="1" a="1"/>
  <c r="I1276" i="1" s="1"/>
  <c r="H1276" i="1" a="1"/>
  <c r="G1276" i="1"/>
  <c r="F1276" i="1"/>
  <c r="E1276" i="1"/>
  <c r="T1275" i="1"/>
  <c r="S1275" i="1"/>
  <c r="R1275" i="1"/>
  <c r="P1275" i="1"/>
  <c r="K1275" i="1"/>
  <c r="H1275" i="1" a="1"/>
  <c r="H1275" i="1" s="1"/>
  <c r="I1275" i="1" s="1" a="1"/>
  <c r="I1275" i="1" s="1"/>
  <c r="G1275" i="1"/>
  <c r="F1275" i="1"/>
  <c r="E1275" i="1"/>
  <c r="T1274" i="1"/>
  <c r="S1274" i="1"/>
  <c r="R1274" i="1"/>
  <c r="P1274" i="1"/>
  <c r="K1274" i="1"/>
  <c r="H1274" i="1" a="1"/>
  <c r="H1274" i="1" s="1"/>
  <c r="I1274" i="1" s="1" a="1"/>
  <c r="I1274" i="1" s="1"/>
  <c r="G1274" i="1"/>
  <c r="F1274" i="1"/>
  <c r="E1274" i="1"/>
  <c r="T1273" i="1"/>
  <c r="S1273" i="1"/>
  <c r="R1273" i="1"/>
  <c r="P1273" i="1"/>
  <c r="K1273" i="1"/>
  <c r="I1273" i="1" a="1"/>
  <c r="I1273" i="1" s="1"/>
  <c r="H1273" i="1" a="1"/>
  <c r="H1273" i="1" s="1"/>
  <c r="G1273" i="1"/>
  <c r="F1273" i="1"/>
  <c r="E1273" i="1"/>
  <c r="T1272" i="1"/>
  <c r="S1272" i="1"/>
  <c r="R1272" i="1"/>
  <c r="P1272" i="1"/>
  <c r="K1272" i="1"/>
  <c r="H1272" i="1"/>
  <c r="I1272" i="1" s="1" a="1"/>
  <c r="I1272" i="1" s="1"/>
  <c r="H1272" i="1" a="1"/>
  <c r="G1272" i="1"/>
  <c r="F1272" i="1"/>
  <c r="E1272" i="1"/>
  <c r="T1271" i="1"/>
  <c r="S1271" i="1"/>
  <c r="R1271" i="1"/>
  <c r="P1271" i="1"/>
  <c r="K1271" i="1"/>
  <c r="H1271" i="1" a="1"/>
  <c r="H1271" i="1" s="1"/>
  <c r="I1271" i="1" s="1" a="1"/>
  <c r="I1271" i="1" s="1"/>
  <c r="G1271" i="1"/>
  <c r="F1271" i="1"/>
  <c r="E1271" i="1"/>
  <c r="T1270" i="1"/>
  <c r="S1270" i="1"/>
  <c r="R1270" i="1"/>
  <c r="P1270" i="1"/>
  <c r="K1270" i="1"/>
  <c r="H1270" i="1"/>
  <c r="I1270" i="1" s="1" a="1"/>
  <c r="I1270" i="1" s="1"/>
  <c r="H1270" i="1" a="1"/>
  <c r="G1270" i="1"/>
  <c r="F1270" i="1"/>
  <c r="E1270" i="1"/>
  <c r="T1269" i="1"/>
  <c r="S1269" i="1"/>
  <c r="R1269" i="1"/>
  <c r="P1269" i="1"/>
  <c r="K1269" i="1"/>
  <c r="H1269" i="1" a="1"/>
  <c r="H1269" i="1" s="1"/>
  <c r="I1269" i="1" s="1" a="1"/>
  <c r="I1269" i="1" s="1"/>
  <c r="G1269" i="1"/>
  <c r="F1269" i="1"/>
  <c r="E1269" i="1"/>
  <c r="T1268" i="1"/>
  <c r="S1268" i="1"/>
  <c r="R1268" i="1"/>
  <c r="P1268" i="1"/>
  <c r="K1268" i="1"/>
  <c r="H1268" i="1" a="1"/>
  <c r="H1268" i="1" s="1"/>
  <c r="I1268" i="1" s="1" a="1"/>
  <c r="I1268" i="1" s="1"/>
  <c r="G1268" i="1"/>
  <c r="F1268" i="1"/>
  <c r="E1268" i="1"/>
  <c r="T1267" i="1"/>
  <c r="S1267" i="1"/>
  <c r="R1267" i="1"/>
  <c r="P1267" i="1"/>
  <c r="K1267" i="1"/>
  <c r="I1267" i="1" a="1"/>
  <c r="I1267" i="1" s="1"/>
  <c r="H1267" i="1"/>
  <c r="H1267" i="1" a="1"/>
  <c r="G1267" i="1"/>
  <c r="F1267" i="1"/>
  <c r="E1267" i="1"/>
  <c r="T1266" i="1"/>
  <c r="S1266" i="1"/>
  <c r="R1266" i="1"/>
  <c r="P1266" i="1"/>
  <c r="K1266" i="1"/>
  <c r="H1266" i="1"/>
  <c r="I1266" i="1" s="1" a="1"/>
  <c r="I1266" i="1" s="1"/>
  <c r="H1266" i="1" a="1"/>
  <c r="G1266" i="1"/>
  <c r="F1266" i="1"/>
  <c r="E1266" i="1"/>
  <c r="T1265" i="1"/>
  <c r="S1265" i="1"/>
  <c r="R1265" i="1"/>
  <c r="P1265" i="1"/>
  <c r="K1265" i="1"/>
  <c r="H1265" i="1" a="1"/>
  <c r="H1265" i="1" s="1"/>
  <c r="I1265" i="1" s="1" a="1"/>
  <c r="I1265" i="1" s="1"/>
  <c r="G1265" i="1"/>
  <c r="F1265" i="1"/>
  <c r="E1265" i="1"/>
  <c r="T1264" i="1"/>
  <c r="S1264" i="1"/>
  <c r="R1264" i="1"/>
  <c r="P1264" i="1"/>
  <c r="K1264" i="1"/>
  <c r="H1264" i="1"/>
  <c r="I1264" i="1" s="1" a="1"/>
  <c r="I1264" i="1" s="1"/>
  <c r="H1264" i="1" a="1"/>
  <c r="G1264" i="1"/>
  <c r="F1264" i="1"/>
  <c r="E1264" i="1"/>
  <c r="T1263" i="1"/>
  <c r="S1263" i="1"/>
  <c r="R1263" i="1"/>
  <c r="P1263" i="1"/>
  <c r="K1263" i="1"/>
  <c r="H1263" i="1" a="1"/>
  <c r="H1263" i="1" s="1"/>
  <c r="I1263" i="1" s="1" a="1"/>
  <c r="I1263" i="1" s="1"/>
  <c r="G1263" i="1"/>
  <c r="F1263" i="1"/>
  <c r="E1263" i="1"/>
  <c r="T1262" i="1"/>
  <c r="S1262" i="1"/>
  <c r="R1262" i="1"/>
  <c r="P1262" i="1"/>
  <c r="K1262" i="1"/>
  <c r="H1262" i="1" a="1"/>
  <c r="H1262" i="1" s="1"/>
  <c r="I1262" i="1" s="1" a="1"/>
  <c r="I1262" i="1" s="1"/>
  <c r="G1262" i="1"/>
  <c r="F1262" i="1"/>
  <c r="E1262" i="1"/>
  <c r="T1261" i="1"/>
  <c r="S1261" i="1"/>
  <c r="R1261" i="1"/>
  <c r="P1261" i="1"/>
  <c r="K1261" i="1"/>
  <c r="H1261" i="1" a="1"/>
  <c r="H1261" i="1" s="1"/>
  <c r="I1261" i="1" s="1" a="1"/>
  <c r="I1261" i="1" s="1"/>
  <c r="G1261" i="1"/>
  <c r="F1261" i="1"/>
  <c r="E1261" i="1"/>
  <c r="T1260" i="1"/>
  <c r="S1260" i="1"/>
  <c r="R1260" i="1"/>
  <c r="P1260" i="1"/>
  <c r="K1260" i="1"/>
  <c r="H1260" i="1"/>
  <c r="I1260" i="1" s="1" a="1"/>
  <c r="I1260" i="1" s="1"/>
  <c r="H1260" i="1" a="1"/>
  <c r="G1260" i="1"/>
  <c r="F1260" i="1"/>
  <c r="E1260" i="1"/>
  <c r="T1259" i="1"/>
  <c r="S1259" i="1"/>
  <c r="R1259" i="1"/>
  <c r="P1259" i="1"/>
  <c r="K1259" i="1"/>
  <c r="H1259" i="1" a="1"/>
  <c r="H1259" i="1" s="1"/>
  <c r="I1259" i="1" s="1" a="1"/>
  <c r="I1259" i="1" s="1"/>
  <c r="G1259" i="1"/>
  <c r="F1259" i="1"/>
  <c r="E1259" i="1"/>
  <c r="T1258" i="1"/>
  <c r="S1258" i="1"/>
  <c r="R1258" i="1"/>
  <c r="P1258" i="1"/>
  <c r="K1258" i="1"/>
  <c r="H1258" i="1"/>
  <c r="I1258" i="1" s="1" a="1"/>
  <c r="I1258" i="1" s="1"/>
  <c r="H1258" i="1" a="1"/>
  <c r="G1258" i="1"/>
  <c r="F1258" i="1"/>
  <c r="E1258" i="1"/>
  <c r="T1257" i="1"/>
  <c r="S1257" i="1"/>
  <c r="R1257" i="1"/>
  <c r="P1257" i="1"/>
  <c r="K1257" i="1"/>
  <c r="H1257" i="1" a="1"/>
  <c r="H1257" i="1" s="1"/>
  <c r="I1257" i="1" s="1" a="1"/>
  <c r="I1257" i="1" s="1"/>
  <c r="G1257" i="1"/>
  <c r="F1257" i="1"/>
  <c r="E1257" i="1"/>
  <c r="T1256" i="1"/>
  <c r="S1256" i="1"/>
  <c r="R1256" i="1"/>
  <c r="P1256" i="1"/>
  <c r="K1256" i="1"/>
  <c r="H1256" i="1" a="1"/>
  <c r="H1256" i="1" s="1"/>
  <c r="I1256" i="1" s="1" a="1"/>
  <c r="I1256" i="1" s="1"/>
  <c r="G1256" i="1"/>
  <c r="F1256" i="1"/>
  <c r="E1256" i="1"/>
  <c r="T1255" i="1"/>
  <c r="S1255" i="1"/>
  <c r="R1255" i="1"/>
  <c r="P1255" i="1"/>
  <c r="K1255" i="1"/>
  <c r="I1255" i="1" a="1"/>
  <c r="I1255" i="1" s="1"/>
  <c r="H1255" i="1"/>
  <c r="H1255" i="1" a="1"/>
  <c r="G1255" i="1"/>
  <c r="F1255" i="1"/>
  <c r="E1255" i="1"/>
  <c r="T1254" i="1"/>
  <c r="S1254" i="1"/>
  <c r="R1254" i="1"/>
  <c r="P1254" i="1"/>
  <c r="K1254" i="1"/>
  <c r="I1254" i="1" a="1"/>
  <c r="I1254" i="1" s="1"/>
  <c r="H1254" i="1"/>
  <c r="H1254" i="1" a="1"/>
  <c r="G1254" i="1"/>
  <c r="F1254" i="1"/>
  <c r="E1254" i="1"/>
  <c r="T1253" i="1"/>
  <c r="S1253" i="1"/>
  <c r="R1253" i="1"/>
  <c r="P1253" i="1"/>
  <c r="K1253" i="1"/>
  <c r="H1253" i="1"/>
  <c r="I1253" i="1" s="1" a="1"/>
  <c r="I1253" i="1" s="1"/>
  <c r="H1253" i="1" a="1"/>
  <c r="G1253" i="1"/>
  <c r="F1253" i="1"/>
  <c r="E1253" i="1"/>
  <c r="T1252" i="1"/>
  <c r="S1252" i="1"/>
  <c r="R1252" i="1"/>
  <c r="P1252" i="1"/>
  <c r="K1252" i="1"/>
  <c r="H1252" i="1"/>
  <c r="I1252" i="1" s="1" a="1"/>
  <c r="I1252" i="1" s="1"/>
  <c r="H1252" i="1" a="1"/>
  <c r="G1252" i="1"/>
  <c r="F1252" i="1"/>
  <c r="E1252" i="1"/>
  <c r="T1251" i="1"/>
  <c r="S1251" i="1"/>
  <c r="R1251" i="1"/>
  <c r="P1251" i="1"/>
  <c r="K1251" i="1"/>
  <c r="H1251" i="1" a="1"/>
  <c r="H1251" i="1" s="1"/>
  <c r="I1251" i="1" s="1" a="1"/>
  <c r="I1251" i="1" s="1"/>
  <c r="G1251" i="1"/>
  <c r="F1251" i="1"/>
  <c r="E1251" i="1"/>
  <c r="T1250" i="1"/>
  <c r="S1250" i="1"/>
  <c r="R1250" i="1"/>
  <c r="P1250" i="1"/>
  <c r="K1250" i="1"/>
  <c r="H1250" i="1" a="1"/>
  <c r="H1250" i="1" s="1"/>
  <c r="I1250" i="1" s="1" a="1"/>
  <c r="I1250" i="1" s="1"/>
  <c r="G1250" i="1"/>
  <c r="F1250" i="1"/>
  <c r="E1250" i="1"/>
  <c r="T1249" i="1"/>
  <c r="S1249" i="1"/>
  <c r="R1249" i="1"/>
  <c r="P1249" i="1"/>
  <c r="K1249" i="1"/>
  <c r="H1249" i="1" a="1"/>
  <c r="H1249" i="1" s="1"/>
  <c r="I1249" i="1" s="1" a="1"/>
  <c r="I1249" i="1" s="1"/>
  <c r="G1249" i="1"/>
  <c r="F1249" i="1"/>
  <c r="E1249" i="1"/>
  <c r="T1248" i="1"/>
  <c r="S1248" i="1"/>
  <c r="R1248" i="1"/>
  <c r="P1248" i="1"/>
  <c r="K1248" i="1"/>
  <c r="H1248" i="1"/>
  <c r="I1248" i="1" s="1" a="1"/>
  <c r="I1248" i="1" s="1"/>
  <c r="H1248" i="1" a="1"/>
  <c r="G1248" i="1"/>
  <c r="F1248" i="1"/>
  <c r="E1248" i="1"/>
  <c r="T1247" i="1"/>
  <c r="S1247" i="1"/>
  <c r="R1247" i="1"/>
  <c r="P1247" i="1"/>
  <c r="K1247" i="1"/>
  <c r="H1247" i="1" a="1"/>
  <c r="H1247" i="1" s="1"/>
  <c r="I1247" i="1" s="1" a="1"/>
  <c r="I1247" i="1" s="1"/>
  <c r="G1247" i="1"/>
  <c r="F1247" i="1"/>
  <c r="E1247" i="1"/>
  <c r="T1246" i="1"/>
  <c r="S1246" i="1"/>
  <c r="R1246" i="1"/>
  <c r="P1246" i="1"/>
  <c r="K1246" i="1"/>
  <c r="H1246" i="1"/>
  <c r="I1246" i="1" s="1" a="1"/>
  <c r="I1246" i="1" s="1"/>
  <c r="H1246" i="1" a="1"/>
  <c r="G1246" i="1"/>
  <c r="F1246" i="1"/>
  <c r="E1246" i="1"/>
  <c r="T1245" i="1"/>
  <c r="S1245" i="1"/>
  <c r="R1245" i="1"/>
  <c r="P1245" i="1"/>
  <c r="K1245" i="1"/>
  <c r="H1245" i="1" a="1"/>
  <c r="H1245" i="1" s="1"/>
  <c r="I1245" i="1" s="1" a="1"/>
  <c r="I1245" i="1" s="1"/>
  <c r="G1245" i="1"/>
  <c r="F1245" i="1"/>
  <c r="E1245" i="1"/>
  <c r="T1244" i="1"/>
  <c r="S1244" i="1"/>
  <c r="R1244" i="1"/>
  <c r="P1244" i="1"/>
  <c r="K1244" i="1"/>
  <c r="H1244" i="1" a="1"/>
  <c r="H1244" i="1" s="1"/>
  <c r="I1244" i="1" s="1" a="1"/>
  <c r="I1244" i="1" s="1"/>
  <c r="G1244" i="1"/>
  <c r="F1244" i="1"/>
  <c r="E1244" i="1"/>
  <c r="T1243" i="1"/>
  <c r="S1243" i="1"/>
  <c r="R1243" i="1"/>
  <c r="P1243" i="1"/>
  <c r="K1243" i="1"/>
  <c r="I1243" i="1" a="1"/>
  <c r="I1243" i="1" s="1"/>
  <c r="H1243" i="1"/>
  <c r="H1243" i="1" a="1"/>
  <c r="G1243" i="1"/>
  <c r="F1243" i="1"/>
  <c r="E1243" i="1"/>
  <c r="T1242" i="1"/>
  <c r="S1242" i="1"/>
  <c r="R1242" i="1"/>
  <c r="P1242" i="1"/>
  <c r="K1242" i="1"/>
  <c r="I1242" i="1" a="1"/>
  <c r="I1242" i="1" s="1"/>
  <c r="H1242" i="1"/>
  <c r="H1242" i="1" a="1"/>
  <c r="G1242" i="1"/>
  <c r="F1242" i="1"/>
  <c r="E1242" i="1"/>
  <c r="T1241" i="1"/>
  <c r="S1241" i="1"/>
  <c r="R1241" i="1"/>
  <c r="P1241" i="1"/>
  <c r="K1241" i="1"/>
  <c r="I1241" i="1" a="1"/>
  <c r="I1241" i="1" s="1"/>
  <c r="H1241" i="1"/>
  <c r="H1241" i="1" a="1"/>
  <c r="G1241" i="1"/>
  <c r="F1241" i="1"/>
  <c r="E1241" i="1"/>
  <c r="T1240" i="1"/>
  <c r="S1240" i="1"/>
  <c r="R1240" i="1"/>
  <c r="P1240" i="1"/>
  <c r="K1240" i="1"/>
  <c r="H1240" i="1"/>
  <c r="I1240" i="1" s="1" a="1"/>
  <c r="I1240" i="1" s="1"/>
  <c r="H1240" i="1" a="1"/>
  <c r="G1240" i="1"/>
  <c r="F1240" i="1"/>
  <c r="E1240" i="1"/>
  <c r="T1239" i="1"/>
  <c r="S1239" i="1"/>
  <c r="R1239" i="1"/>
  <c r="P1239" i="1"/>
  <c r="K1239" i="1"/>
  <c r="H1239" i="1" a="1"/>
  <c r="H1239" i="1" s="1"/>
  <c r="I1239" i="1" s="1" a="1"/>
  <c r="I1239" i="1" s="1"/>
  <c r="G1239" i="1"/>
  <c r="F1239" i="1"/>
  <c r="E1239" i="1"/>
  <c r="T1238" i="1"/>
  <c r="S1238" i="1"/>
  <c r="R1238" i="1"/>
  <c r="P1238" i="1"/>
  <c r="K1238" i="1"/>
  <c r="H1238" i="1"/>
  <c r="I1238" i="1" s="1" a="1"/>
  <c r="I1238" i="1" s="1"/>
  <c r="H1238" i="1" a="1"/>
  <c r="G1238" i="1"/>
  <c r="F1238" i="1"/>
  <c r="E1238" i="1"/>
  <c r="T1237" i="1"/>
  <c r="S1237" i="1"/>
  <c r="R1237" i="1"/>
  <c r="P1237" i="1"/>
  <c r="K1237" i="1"/>
  <c r="H1237" i="1" a="1"/>
  <c r="H1237" i="1" s="1"/>
  <c r="I1237" i="1" s="1" a="1"/>
  <c r="I1237" i="1" s="1"/>
  <c r="G1237" i="1"/>
  <c r="F1237" i="1"/>
  <c r="E1237" i="1"/>
  <c r="T1236" i="1"/>
  <c r="S1236" i="1"/>
  <c r="R1236" i="1"/>
  <c r="P1236" i="1"/>
  <c r="K1236" i="1"/>
  <c r="H1236" i="1" a="1"/>
  <c r="H1236" i="1" s="1"/>
  <c r="I1236" i="1" s="1" a="1"/>
  <c r="I1236" i="1" s="1"/>
  <c r="G1236" i="1"/>
  <c r="F1236" i="1"/>
  <c r="E1236" i="1"/>
  <c r="T1235" i="1"/>
  <c r="S1235" i="1"/>
  <c r="R1235" i="1"/>
  <c r="P1235" i="1"/>
  <c r="K1235" i="1"/>
  <c r="H1235" i="1" a="1"/>
  <c r="H1235" i="1" s="1"/>
  <c r="I1235" i="1" s="1" a="1"/>
  <c r="I1235" i="1" s="1"/>
  <c r="G1235" i="1"/>
  <c r="F1235" i="1"/>
  <c r="E1235" i="1"/>
  <c r="T1234" i="1"/>
  <c r="S1234" i="1"/>
  <c r="R1234" i="1"/>
  <c r="P1234" i="1"/>
  <c r="K1234" i="1"/>
  <c r="H1234" i="1"/>
  <c r="I1234" i="1" s="1" a="1"/>
  <c r="I1234" i="1" s="1"/>
  <c r="H1234" i="1" a="1"/>
  <c r="G1234" i="1"/>
  <c r="F1234" i="1"/>
  <c r="E1234" i="1"/>
  <c r="T1233" i="1"/>
  <c r="S1233" i="1"/>
  <c r="R1233" i="1"/>
  <c r="P1233" i="1"/>
  <c r="K1233" i="1"/>
  <c r="H1233" i="1" a="1"/>
  <c r="H1233" i="1" s="1"/>
  <c r="I1233" i="1" s="1" a="1"/>
  <c r="I1233" i="1" s="1"/>
  <c r="G1233" i="1"/>
  <c r="F1233" i="1"/>
  <c r="E1233" i="1"/>
  <c r="T1232" i="1"/>
  <c r="S1232" i="1"/>
  <c r="R1232" i="1"/>
  <c r="P1232" i="1"/>
  <c r="K1232" i="1"/>
  <c r="H1232" i="1" a="1"/>
  <c r="H1232" i="1" s="1"/>
  <c r="I1232" i="1" s="1" a="1"/>
  <c r="I1232" i="1" s="1"/>
  <c r="G1232" i="1"/>
  <c r="F1232" i="1"/>
  <c r="E1232" i="1"/>
  <c r="T1231" i="1"/>
  <c r="S1231" i="1"/>
  <c r="R1231" i="1"/>
  <c r="P1231" i="1"/>
  <c r="K1231" i="1"/>
  <c r="I1231" i="1" a="1"/>
  <c r="I1231" i="1" s="1"/>
  <c r="H1231" i="1"/>
  <c r="H1231" i="1" a="1"/>
  <c r="G1231" i="1"/>
  <c r="F1231" i="1"/>
  <c r="E1231" i="1"/>
  <c r="T1230" i="1"/>
  <c r="S1230" i="1"/>
  <c r="R1230" i="1"/>
  <c r="P1230" i="1"/>
  <c r="K1230" i="1"/>
  <c r="I1230" i="1" a="1"/>
  <c r="I1230" i="1" s="1"/>
  <c r="H1230" i="1"/>
  <c r="H1230" i="1" a="1"/>
  <c r="G1230" i="1"/>
  <c r="F1230" i="1"/>
  <c r="E1230" i="1"/>
  <c r="T1229" i="1"/>
  <c r="S1229" i="1"/>
  <c r="R1229" i="1"/>
  <c r="P1229" i="1"/>
  <c r="K1229" i="1"/>
  <c r="H1229" i="1" a="1"/>
  <c r="H1229" i="1" s="1"/>
  <c r="I1229" i="1" s="1" a="1"/>
  <c r="I1229" i="1" s="1"/>
  <c r="G1229" i="1"/>
  <c r="F1229" i="1"/>
  <c r="E1229" i="1"/>
  <c r="T1228" i="1"/>
  <c r="S1228" i="1"/>
  <c r="R1228" i="1"/>
  <c r="P1228" i="1"/>
  <c r="K1228" i="1"/>
  <c r="H1228" i="1" a="1"/>
  <c r="H1228" i="1" s="1"/>
  <c r="I1228" i="1" s="1" a="1"/>
  <c r="I1228" i="1" s="1"/>
  <c r="G1228" i="1"/>
  <c r="F1228" i="1"/>
  <c r="E1228" i="1"/>
  <c r="T1227" i="1"/>
  <c r="S1227" i="1"/>
  <c r="R1227" i="1"/>
  <c r="P1227" i="1"/>
  <c r="K1227" i="1"/>
  <c r="H1227" i="1" a="1"/>
  <c r="H1227" i="1" s="1"/>
  <c r="I1227" i="1" s="1" a="1"/>
  <c r="I1227" i="1" s="1"/>
  <c r="G1227" i="1"/>
  <c r="F1227" i="1"/>
  <c r="E1227" i="1"/>
  <c r="T1226" i="1"/>
  <c r="S1226" i="1"/>
  <c r="R1226" i="1"/>
  <c r="P1226" i="1"/>
  <c r="K1226" i="1"/>
  <c r="H1226" i="1" a="1"/>
  <c r="H1226" i="1" s="1"/>
  <c r="I1226" i="1" s="1" a="1"/>
  <c r="I1226" i="1" s="1"/>
  <c r="G1226" i="1"/>
  <c r="F1226" i="1"/>
  <c r="E1226" i="1"/>
  <c r="T1225" i="1"/>
  <c r="S1225" i="1"/>
  <c r="R1225" i="1"/>
  <c r="P1225" i="1"/>
  <c r="K1225" i="1"/>
  <c r="I1225" i="1" a="1"/>
  <c r="I1225" i="1" s="1"/>
  <c r="H1225" i="1"/>
  <c r="H1225" i="1" a="1"/>
  <c r="G1225" i="1"/>
  <c r="F1225" i="1"/>
  <c r="E1225" i="1"/>
  <c r="T1224" i="1"/>
  <c r="S1224" i="1"/>
  <c r="R1224" i="1"/>
  <c r="P1224" i="1"/>
  <c r="K1224" i="1"/>
  <c r="H1224" i="1" a="1"/>
  <c r="H1224" i="1" s="1"/>
  <c r="I1224" i="1" s="1" a="1"/>
  <c r="I1224" i="1" s="1"/>
  <c r="G1224" i="1"/>
  <c r="F1224" i="1"/>
  <c r="E1224" i="1"/>
  <c r="T1223" i="1"/>
  <c r="S1223" i="1"/>
  <c r="R1223" i="1"/>
  <c r="P1223" i="1"/>
  <c r="K1223" i="1"/>
  <c r="H1223" i="1" a="1"/>
  <c r="H1223" i="1" s="1"/>
  <c r="I1223" i="1" s="1" a="1"/>
  <c r="I1223" i="1" s="1"/>
  <c r="G1223" i="1"/>
  <c r="F1223" i="1"/>
  <c r="E1223" i="1"/>
  <c r="T1222" i="1"/>
  <c r="S1222" i="1"/>
  <c r="R1222" i="1"/>
  <c r="P1222" i="1"/>
  <c r="K1222" i="1"/>
  <c r="H1222" i="1"/>
  <c r="I1222" i="1" s="1" a="1"/>
  <c r="I1222" i="1" s="1"/>
  <c r="H1222" i="1" a="1"/>
  <c r="G1222" i="1"/>
  <c r="F1222" i="1"/>
  <c r="E1222" i="1"/>
  <c r="T1221" i="1"/>
  <c r="S1221" i="1"/>
  <c r="R1221" i="1"/>
  <c r="P1221" i="1"/>
  <c r="K1221" i="1"/>
  <c r="H1221" i="1" a="1"/>
  <c r="H1221" i="1" s="1"/>
  <c r="I1221" i="1" s="1" a="1"/>
  <c r="I1221" i="1" s="1"/>
  <c r="G1221" i="1"/>
  <c r="F1221" i="1"/>
  <c r="E1221" i="1"/>
  <c r="T1220" i="1"/>
  <c r="S1220" i="1"/>
  <c r="R1220" i="1"/>
  <c r="P1220" i="1"/>
  <c r="K1220" i="1"/>
  <c r="I1220" i="1" a="1"/>
  <c r="I1220" i="1" s="1"/>
  <c r="H1220" i="1" a="1"/>
  <c r="H1220" i="1" s="1"/>
  <c r="G1220" i="1"/>
  <c r="F1220" i="1"/>
  <c r="E1220" i="1"/>
  <c r="T1219" i="1"/>
  <c r="S1219" i="1"/>
  <c r="R1219" i="1"/>
  <c r="P1219" i="1"/>
  <c r="K1219" i="1"/>
  <c r="H1219" i="1"/>
  <c r="I1219" i="1" s="1" a="1"/>
  <c r="I1219" i="1" s="1"/>
  <c r="H1219" i="1" a="1"/>
  <c r="G1219" i="1"/>
  <c r="F1219" i="1"/>
  <c r="E1219" i="1"/>
  <c r="T1218" i="1"/>
  <c r="S1218" i="1"/>
  <c r="R1218" i="1"/>
  <c r="P1218" i="1"/>
  <c r="K1218" i="1"/>
  <c r="H1218" i="1" a="1"/>
  <c r="H1218" i="1" s="1"/>
  <c r="I1218" i="1" s="1" a="1"/>
  <c r="I1218" i="1" s="1"/>
  <c r="G1218" i="1"/>
  <c r="F1218" i="1"/>
  <c r="E1218" i="1"/>
  <c r="T1217" i="1"/>
  <c r="S1217" i="1"/>
  <c r="R1217" i="1"/>
  <c r="P1217" i="1"/>
  <c r="K1217" i="1"/>
  <c r="H1217" i="1" a="1"/>
  <c r="H1217" i="1" s="1"/>
  <c r="I1217" i="1" s="1" a="1"/>
  <c r="I1217" i="1" s="1"/>
  <c r="G1217" i="1"/>
  <c r="F1217" i="1"/>
  <c r="E1217" i="1"/>
  <c r="T1216" i="1"/>
  <c r="S1216" i="1"/>
  <c r="R1216" i="1"/>
  <c r="P1216" i="1"/>
  <c r="K1216" i="1"/>
  <c r="H1216" i="1" a="1"/>
  <c r="H1216" i="1" s="1"/>
  <c r="I1216" i="1" s="1" a="1"/>
  <c r="I1216" i="1" s="1"/>
  <c r="G1216" i="1"/>
  <c r="F1216" i="1"/>
  <c r="E1216" i="1"/>
  <c r="T1215" i="1"/>
  <c r="S1215" i="1"/>
  <c r="R1215" i="1"/>
  <c r="P1215" i="1"/>
  <c r="K1215" i="1"/>
  <c r="H1215" i="1"/>
  <c r="I1215" i="1" s="1" a="1"/>
  <c r="I1215" i="1" s="1"/>
  <c r="H1215" i="1" a="1"/>
  <c r="G1215" i="1"/>
  <c r="F1215" i="1"/>
  <c r="E1215" i="1"/>
  <c r="T1214" i="1"/>
  <c r="S1214" i="1"/>
  <c r="R1214" i="1"/>
  <c r="P1214" i="1"/>
  <c r="K1214" i="1"/>
  <c r="I1214" i="1" a="1"/>
  <c r="I1214" i="1" s="1"/>
  <c r="H1214" i="1" a="1"/>
  <c r="H1214" i="1" s="1"/>
  <c r="G1214" i="1"/>
  <c r="F1214" i="1"/>
  <c r="E1214" i="1"/>
  <c r="T1213" i="1"/>
  <c r="S1213" i="1"/>
  <c r="R1213" i="1"/>
  <c r="P1213" i="1"/>
  <c r="K1213" i="1"/>
  <c r="I1213" i="1" a="1"/>
  <c r="I1213" i="1" s="1"/>
  <c r="H1213" i="1"/>
  <c r="H1213" i="1" a="1"/>
  <c r="G1213" i="1"/>
  <c r="F1213" i="1"/>
  <c r="E1213" i="1"/>
  <c r="T1212" i="1"/>
  <c r="S1212" i="1"/>
  <c r="R1212" i="1"/>
  <c r="P1212" i="1"/>
  <c r="K1212" i="1"/>
  <c r="H1212" i="1" a="1"/>
  <c r="H1212" i="1" s="1"/>
  <c r="I1212" i="1" s="1" a="1"/>
  <c r="I1212" i="1" s="1"/>
  <c r="G1212" i="1"/>
  <c r="F1212" i="1"/>
  <c r="E1212" i="1"/>
  <c r="T1211" i="1"/>
  <c r="S1211" i="1"/>
  <c r="R1211" i="1"/>
  <c r="P1211" i="1"/>
  <c r="K1211" i="1"/>
  <c r="H1211" i="1" a="1"/>
  <c r="H1211" i="1" s="1"/>
  <c r="I1211" i="1" s="1" a="1"/>
  <c r="I1211" i="1" s="1"/>
  <c r="G1211" i="1"/>
  <c r="F1211" i="1"/>
  <c r="E1211" i="1"/>
  <c r="T1210" i="1"/>
  <c r="S1210" i="1"/>
  <c r="R1210" i="1"/>
  <c r="P1210" i="1"/>
  <c r="K1210" i="1"/>
  <c r="H1210" i="1"/>
  <c r="I1210" i="1" s="1" a="1"/>
  <c r="I1210" i="1" s="1"/>
  <c r="H1210" i="1" a="1"/>
  <c r="G1210" i="1"/>
  <c r="F1210" i="1"/>
  <c r="E1210" i="1"/>
  <c r="T1209" i="1"/>
  <c r="S1209" i="1"/>
  <c r="R1209" i="1"/>
  <c r="P1209" i="1"/>
  <c r="K1209" i="1"/>
  <c r="H1209" i="1" a="1"/>
  <c r="H1209" i="1" s="1"/>
  <c r="I1209" i="1" s="1" a="1"/>
  <c r="I1209" i="1" s="1"/>
  <c r="G1209" i="1"/>
  <c r="F1209" i="1"/>
  <c r="E1209" i="1"/>
  <c r="T1208" i="1"/>
  <c r="S1208" i="1"/>
  <c r="R1208" i="1"/>
  <c r="P1208" i="1"/>
  <c r="K1208" i="1"/>
  <c r="I1208" i="1" a="1"/>
  <c r="I1208" i="1" s="1"/>
  <c r="H1208" i="1" a="1"/>
  <c r="H1208" i="1" s="1"/>
  <c r="G1208" i="1"/>
  <c r="F1208" i="1"/>
  <c r="E1208" i="1"/>
  <c r="T1207" i="1"/>
  <c r="S1207" i="1"/>
  <c r="R1207" i="1"/>
  <c r="P1207" i="1"/>
  <c r="K1207" i="1"/>
  <c r="H1207" i="1"/>
  <c r="I1207" i="1" s="1" a="1"/>
  <c r="I1207" i="1" s="1"/>
  <c r="H1207" i="1" a="1"/>
  <c r="G1207" i="1"/>
  <c r="F1207" i="1"/>
  <c r="E1207" i="1"/>
  <c r="T1206" i="1"/>
  <c r="S1206" i="1"/>
  <c r="R1206" i="1"/>
  <c r="P1206" i="1"/>
  <c r="K1206" i="1"/>
  <c r="H1206" i="1" a="1"/>
  <c r="H1206" i="1" s="1"/>
  <c r="I1206" i="1" s="1" a="1"/>
  <c r="I1206" i="1" s="1"/>
  <c r="G1206" i="1"/>
  <c r="F1206" i="1"/>
  <c r="E1206" i="1"/>
  <c r="T1205" i="1"/>
  <c r="S1205" i="1"/>
  <c r="R1205" i="1"/>
  <c r="P1205" i="1"/>
  <c r="K1205" i="1"/>
  <c r="H1205" i="1" a="1"/>
  <c r="H1205" i="1" s="1"/>
  <c r="I1205" i="1" s="1" a="1"/>
  <c r="I1205" i="1" s="1"/>
  <c r="G1205" i="1"/>
  <c r="F1205" i="1"/>
  <c r="E1205" i="1"/>
  <c r="T1204" i="1"/>
  <c r="S1204" i="1"/>
  <c r="R1204" i="1"/>
  <c r="P1204" i="1"/>
  <c r="K1204" i="1"/>
  <c r="I1204" i="1" a="1"/>
  <c r="I1204" i="1" s="1"/>
  <c r="H1204" i="1"/>
  <c r="H1204" i="1" a="1"/>
  <c r="G1204" i="1"/>
  <c r="F1204" i="1"/>
  <c r="E1204" i="1"/>
  <c r="T1203" i="1"/>
  <c r="S1203" i="1"/>
  <c r="R1203" i="1"/>
  <c r="P1203" i="1"/>
  <c r="K1203" i="1"/>
  <c r="I1203" i="1" a="1"/>
  <c r="I1203" i="1" s="1"/>
  <c r="H1203" i="1"/>
  <c r="H1203" i="1" a="1"/>
  <c r="G1203" i="1"/>
  <c r="F1203" i="1"/>
  <c r="E1203" i="1"/>
  <c r="T1202" i="1"/>
  <c r="S1202" i="1"/>
  <c r="R1202" i="1"/>
  <c r="P1202" i="1"/>
  <c r="K1202" i="1"/>
  <c r="I1202" i="1" a="1"/>
  <c r="I1202" i="1" s="1"/>
  <c r="H1202" i="1"/>
  <c r="H1202" i="1" a="1"/>
  <c r="G1202" i="1"/>
  <c r="F1202" i="1"/>
  <c r="E1202" i="1"/>
  <c r="T1201" i="1"/>
  <c r="S1201" i="1"/>
  <c r="R1201" i="1"/>
  <c r="P1201" i="1"/>
  <c r="K1201" i="1"/>
  <c r="H1201" i="1"/>
  <c r="I1201" i="1" s="1" a="1"/>
  <c r="I1201" i="1" s="1"/>
  <c r="H1201" i="1" a="1"/>
  <c r="G1201" i="1"/>
  <c r="F1201" i="1"/>
  <c r="E1201" i="1"/>
  <c r="T1200" i="1"/>
  <c r="S1200" i="1"/>
  <c r="R1200" i="1"/>
  <c r="P1200" i="1"/>
  <c r="K1200" i="1"/>
  <c r="H1200" i="1" a="1"/>
  <c r="H1200" i="1" s="1"/>
  <c r="I1200" i="1" s="1" a="1"/>
  <c r="I1200" i="1" s="1"/>
  <c r="G1200" i="1"/>
  <c r="F1200" i="1"/>
  <c r="E1200" i="1"/>
  <c r="T1199" i="1"/>
  <c r="S1199" i="1"/>
  <c r="R1199" i="1"/>
  <c r="P1199" i="1"/>
  <c r="K1199" i="1"/>
  <c r="H1199" i="1" a="1"/>
  <c r="H1199" i="1" s="1"/>
  <c r="I1199" i="1" s="1" a="1"/>
  <c r="I1199" i="1" s="1"/>
  <c r="G1199" i="1"/>
  <c r="F1199" i="1"/>
  <c r="E1199" i="1"/>
  <c r="T1198" i="1"/>
  <c r="S1198" i="1"/>
  <c r="R1198" i="1"/>
  <c r="P1198" i="1"/>
  <c r="K1198" i="1"/>
  <c r="H1198" i="1"/>
  <c r="I1198" i="1" s="1" a="1"/>
  <c r="I1198" i="1" s="1"/>
  <c r="H1198" i="1" a="1"/>
  <c r="G1198" i="1"/>
  <c r="F1198" i="1"/>
  <c r="E1198" i="1"/>
  <c r="T1197" i="1"/>
  <c r="S1197" i="1"/>
  <c r="R1197" i="1"/>
  <c r="P1197" i="1"/>
  <c r="K1197" i="1"/>
  <c r="H1197" i="1" a="1"/>
  <c r="H1197" i="1" s="1"/>
  <c r="I1197" i="1" s="1" a="1"/>
  <c r="I1197" i="1" s="1"/>
  <c r="G1197" i="1"/>
  <c r="F1197" i="1"/>
  <c r="E1197" i="1"/>
  <c r="T1196" i="1"/>
  <c r="S1196" i="1"/>
  <c r="R1196" i="1"/>
  <c r="P1196" i="1"/>
  <c r="K1196" i="1"/>
  <c r="I1196" i="1" a="1"/>
  <c r="I1196" i="1" s="1"/>
  <c r="H1196" i="1" a="1"/>
  <c r="H1196" i="1" s="1"/>
  <c r="G1196" i="1"/>
  <c r="F1196" i="1"/>
  <c r="E1196" i="1"/>
  <c r="T1195" i="1"/>
  <c r="S1195" i="1"/>
  <c r="R1195" i="1"/>
  <c r="P1195" i="1"/>
  <c r="K1195" i="1"/>
  <c r="H1195" i="1"/>
  <c r="I1195" i="1" s="1" a="1"/>
  <c r="I1195" i="1" s="1"/>
  <c r="H1195" i="1" a="1"/>
  <c r="G1195" i="1"/>
  <c r="F1195" i="1"/>
  <c r="E1195" i="1"/>
  <c r="T1194" i="1"/>
  <c r="S1194" i="1"/>
  <c r="R1194" i="1"/>
  <c r="P1194" i="1"/>
  <c r="K1194" i="1"/>
  <c r="H1194" i="1"/>
  <c r="I1194" i="1" s="1" a="1"/>
  <c r="I1194" i="1" s="1"/>
  <c r="H1194" i="1" a="1"/>
  <c r="G1194" i="1"/>
  <c r="F1194" i="1"/>
  <c r="E1194" i="1"/>
  <c r="T1193" i="1"/>
  <c r="S1193" i="1"/>
  <c r="R1193" i="1"/>
  <c r="P1193" i="1"/>
  <c r="K1193" i="1"/>
  <c r="H1193" i="1" a="1"/>
  <c r="H1193" i="1" s="1"/>
  <c r="I1193" i="1" s="1" a="1"/>
  <c r="I1193" i="1" s="1"/>
  <c r="G1193" i="1"/>
  <c r="F1193" i="1"/>
  <c r="E1193" i="1"/>
  <c r="T1192" i="1"/>
  <c r="S1192" i="1"/>
  <c r="R1192" i="1"/>
  <c r="P1192" i="1"/>
  <c r="K1192" i="1"/>
  <c r="H1192" i="1"/>
  <c r="I1192" i="1" s="1" a="1"/>
  <c r="I1192" i="1" s="1"/>
  <c r="H1192" i="1" a="1"/>
  <c r="G1192" i="1"/>
  <c r="F1192" i="1"/>
  <c r="E1192" i="1"/>
  <c r="T1191" i="1"/>
  <c r="S1191" i="1"/>
  <c r="R1191" i="1"/>
  <c r="P1191" i="1"/>
  <c r="K1191" i="1"/>
  <c r="H1191" i="1" a="1"/>
  <c r="H1191" i="1" s="1"/>
  <c r="I1191" i="1" s="1" a="1"/>
  <c r="I1191" i="1" s="1"/>
  <c r="G1191" i="1"/>
  <c r="F1191" i="1"/>
  <c r="E1191" i="1"/>
  <c r="T1190" i="1"/>
  <c r="S1190" i="1"/>
  <c r="R1190" i="1"/>
  <c r="P1190" i="1"/>
  <c r="K1190" i="1"/>
  <c r="H1190" i="1"/>
  <c r="I1190" i="1" s="1" a="1"/>
  <c r="I1190" i="1" s="1"/>
  <c r="H1190" i="1" a="1"/>
  <c r="G1190" i="1"/>
  <c r="F1190" i="1"/>
  <c r="E1190" i="1"/>
  <c r="T1189" i="1"/>
  <c r="S1189" i="1"/>
  <c r="R1189" i="1"/>
  <c r="P1189" i="1"/>
  <c r="K1189" i="1"/>
  <c r="H1189" i="1" a="1"/>
  <c r="H1189" i="1" s="1"/>
  <c r="I1189" i="1" s="1" a="1"/>
  <c r="I1189" i="1" s="1"/>
  <c r="G1189" i="1"/>
  <c r="F1189" i="1"/>
  <c r="E1189" i="1"/>
  <c r="T1188" i="1"/>
  <c r="S1188" i="1"/>
  <c r="R1188" i="1"/>
  <c r="P1188" i="1"/>
  <c r="K1188" i="1"/>
  <c r="H1188" i="1" a="1"/>
  <c r="H1188" i="1" s="1"/>
  <c r="I1188" i="1" s="1" a="1"/>
  <c r="I1188" i="1" s="1"/>
  <c r="G1188" i="1"/>
  <c r="F1188" i="1"/>
  <c r="E1188" i="1"/>
  <c r="T1187" i="1"/>
  <c r="S1187" i="1"/>
  <c r="R1187" i="1"/>
  <c r="P1187" i="1"/>
  <c r="K1187" i="1"/>
  <c r="I1187" i="1" a="1"/>
  <c r="I1187" i="1" s="1"/>
  <c r="H1187" i="1" a="1"/>
  <c r="H1187" i="1" s="1"/>
  <c r="G1187" i="1"/>
  <c r="F1187" i="1"/>
  <c r="E1187" i="1"/>
  <c r="T1186" i="1"/>
  <c r="S1186" i="1"/>
  <c r="R1186" i="1"/>
  <c r="P1186" i="1"/>
  <c r="K1186" i="1"/>
  <c r="H1186" i="1"/>
  <c r="I1186" i="1" s="1" a="1"/>
  <c r="I1186" i="1" s="1"/>
  <c r="H1186" i="1" a="1"/>
  <c r="G1186" i="1"/>
  <c r="F1186" i="1"/>
  <c r="E1186" i="1"/>
  <c r="T1185" i="1"/>
  <c r="S1185" i="1"/>
  <c r="R1185" i="1"/>
  <c r="P1185" i="1"/>
  <c r="K1185" i="1"/>
  <c r="H1185" i="1" a="1"/>
  <c r="H1185" i="1" s="1"/>
  <c r="I1185" i="1" s="1" a="1"/>
  <c r="I1185" i="1" s="1"/>
  <c r="G1185" i="1"/>
  <c r="F1185" i="1"/>
  <c r="E1185" i="1"/>
  <c r="T1184" i="1"/>
  <c r="S1184" i="1"/>
  <c r="R1184" i="1"/>
  <c r="P1184" i="1"/>
  <c r="K1184" i="1"/>
  <c r="I1184" i="1" a="1"/>
  <c r="I1184" i="1" s="1"/>
  <c r="H1184" i="1" a="1"/>
  <c r="H1184" i="1" s="1"/>
  <c r="G1184" i="1"/>
  <c r="F1184" i="1"/>
  <c r="E1184" i="1"/>
  <c r="T1183" i="1"/>
  <c r="S1183" i="1"/>
  <c r="R1183" i="1"/>
  <c r="P1183" i="1"/>
  <c r="K1183" i="1"/>
  <c r="H1183" i="1"/>
  <c r="I1183" i="1" s="1" a="1"/>
  <c r="I1183" i="1" s="1"/>
  <c r="H1183" i="1" a="1"/>
  <c r="G1183" i="1"/>
  <c r="F1183" i="1"/>
  <c r="E1183" i="1"/>
  <c r="T1182" i="1"/>
  <c r="S1182" i="1"/>
  <c r="R1182" i="1"/>
  <c r="P1182" i="1"/>
  <c r="K1182" i="1"/>
  <c r="H1182" i="1" a="1"/>
  <c r="H1182" i="1" s="1"/>
  <c r="I1182" i="1" s="1" a="1"/>
  <c r="I1182" i="1" s="1"/>
  <c r="G1182" i="1"/>
  <c r="F1182" i="1"/>
  <c r="E1182" i="1"/>
  <c r="T1181" i="1"/>
  <c r="S1181" i="1"/>
  <c r="R1181" i="1"/>
  <c r="P1181" i="1"/>
  <c r="K1181" i="1"/>
  <c r="H1181" i="1" a="1"/>
  <c r="H1181" i="1" s="1"/>
  <c r="I1181" i="1" s="1" a="1"/>
  <c r="I1181" i="1" s="1"/>
  <c r="G1181" i="1"/>
  <c r="F1181" i="1"/>
  <c r="E1181" i="1"/>
  <c r="T1180" i="1"/>
  <c r="S1180" i="1"/>
  <c r="R1180" i="1"/>
  <c r="P1180" i="1"/>
  <c r="K1180" i="1"/>
  <c r="I1180" i="1" a="1"/>
  <c r="I1180" i="1" s="1"/>
  <c r="H1180" i="1"/>
  <c r="H1180" i="1" a="1"/>
  <c r="G1180" i="1"/>
  <c r="F1180" i="1"/>
  <c r="E1180" i="1"/>
  <c r="T1179" i="1"/>
  <c r="S1179" i="1"/>
  <c r="R1179" i="1"/>
  <c r="P1179" i="1"/>
  <c r="K1179" i="1"/>
  <c r="I1179" i="1" a="1"/>
  <c r="I1179" i="1" s="1"/>
  <c r="H1179" i="1"/>
  <c r="H1179" i="1" a="1"/>
  <c r="G1179" i="1"/>
  <c r="F1179" i="1"/>
  <c r="E1179" i="1"/>
  <c r="T1178" i="1"/>
  <c r="S1178" i="1"/>
  <c r="R1178" i="1"/>
  <c r="P1178" i="1"/>
  <c r="K1178" i="1"/>
  <c r="H1178" i="1"/>
  <c r="I1178" i="1" s="1" a="1"/>
  <c r="I1178" i="1" s="1"/>
  <c r="H1178" i="1" a="1"/>
  <c r="G1178" i="1"/>
  <c r="F1178" i="1"/>
  <c r="E1178" i="1"/>
  <c r="T1177" i="1"/>
  <c r="S1177" i="1"/>
  <c r="R1177" i="1"/>
  <c r="P1177" i="1"/>
  <c r="K1177" i="1"/>
  <c r="H1177" i="1" a="1"/>
  <c r="H1177" i="1" s="1"/>
  <c r="I1177" i="1" s="1" a="1"/>
  <c r="I1177" i="1" s="1"/>
  <c r="G1177" i="1"/>
  <c r="F1177" i="1"/>
  <c r="E1177" i="1"/>
  <c r="T1176" i="1"/>
  <c r="S1176" i="1"/>
  <c r="R1176" i="1"/>
  <c r="P1176" i="1"/>
  <c r="K1176" i="1"/>
  <c r="H1176" i="1" a="1"/>
  <c r="H1176" i="1" s="1"/>
  <c r="I1176" i="1" s="1" a="1"/>
  <c r="I1176" i="1" s="1"/>
  <c r="G1176" i="1"/>
  <c r="F1176" i="1"/>
  <c r="E1176" i="1"/>
  <c r="T1175" i="1"/>
  <c r="S1175" i="1"/>
  <c r="R1175" i="1"/>
  <c r="P1175" i="1"/>
  <c r="K1175" i="1"/>
  <c r="H1175" i="1" a="1"/>
  <c r="H1175" i="1" s="1"/>
  <c r="I1175" i="1" s="1" a="1"/>
  <c r="I1175" i="1" s="1"/>
  <c r="G1175" i="1"/>
  <c r="F1175" i="1"/>
  <c r="E1175" i="1"/>
  <c r="T1174" i="1"/>
  <c r="S1174" i="1"/>
  <c r="R1174" i="1"/>
  <c r="P1174" i="1"/>
  <c r="K1174" i="1"/>
  <c r="H1174" i="1"/>
  <c r="I1174" i="1" s="1" a="1"/>
  <c r="I1174" i="1" s="1"/>
  <c r="H1174" i="1" a="1"/>
  <c r="G1174" i="1"/>
  <c r="F1174" i="1"/>
  <c r="E1174" i="1"/>
  <c r="T1173" i="1"/>
  <c r="S1173" i="1"/>
  <c r="R1173" i="1"/>
  <c r="P1173" i="1"/>
  <c r="K1173" i="1"/>
  <c r="H1173" i="1" a="1"/>
  <c r="H1173" i="1" s="1"/>
  <c r="I1173" i="1" s="1" a="1"/>
  <c r="I1173" i="1" s="1"/>
  <c r="G1173" i="1"/>
  <c r="F1173" i="1"/>
  <c r="E1173" i="1"/>
  <c r="T1172" i="1"/>
  <c r="S1172" i="1"/>
  <c r="R1172" i="1"/>
  <c r="P1172" i="1"/>
  <c r="K1172" i="1"/>
  <c r="I1172" i="1" a="1"/>
  <c r="I1172" i="1" s="1"/>
  <c r="H1172" i="1" a="1"/>
  <c r="H1172" i="1" s="1"/>
  <c r="G1172" i="1"/>
  <c r="F1172" i="1"/>
  <c r="E1172" i="1"/>
  <c r="T1171" i="1"/>
  <c r="S1171" i="1"/>
  <c r="R1171" i="1"/>
  <c r="P1171" i="1"/>
  <c r="K1171" i="1"/>
  <c r="H1171" i="1"/>
  <c r="I1171" i="1" s="1" a="1"/>
  <c r="I1171" i="1" s="1"/>
  <c r="H1171" i="1" a="1"/>
  <c r="G1171" i="1"/>
  <c r="F1171" i="1"/>
  <c r="E1171" i="1"/>
  <c r="T1170" i="1"/>
  <c r="S1170" i="1"/>
  <c r="R1170" i="1"/>
  <c r="P1170" i="1"/>
  <c r="K1170" i="1"/>
  <c r="H1170" i="1"/>
  <c r="I1170" i="1" s="1" a="1"/>
  <c r="I1170" i="1" s="1"/>
  <c r="H1170" i="1" a="1"/>
  <c r="G1170" i="1"/>
  <c r="F1170" i="1"/>
  <c r="E1170" i="1"/>
  <c r="T1169" i="1"/>
  <c r="S1169" i="1"/>
  <c r="R1169" i="1"/>
  <c r="P1169" i="1"/>
  <c r="K1169" i="1"/>
  <c r="H1169" i="1" a="1"/>
  <c r="H1169" i="1" s="1"/>
  <c r="I1169" i="1" s="1" a="1"/>
  <c r="I1169" i="1" s="1"/>
  <c r="G1169" i="1"/>
  <c r="F1169" i="1"/>
  <c r="E1169" i="1"/>
  <c r="T1168" i="1"/>
  <c r="S1168" i="1"/>
  <c r="R1168" i="1"/>
  <c r="P1168" i="1"/>
  <c r="K1168" i="1"/>
  <c r="H1168" i="1"/>
  <c r="I1168" i="1" s="1" a="1"/>
  <c r="I1168" i="1" s="1"/>
  <c r="H1168" i="1" a="1"/>
  <c r="G1168" i="1"/>
  <c r="F1168" i="1"/>
  <c r="E1168" i="1"/>
  <c r="T1167" i="1"/>
  <c r="S1167" i="1"/>
  <c r="R1167" i="1"/>
  <c r="P1167" i="1"/>
  <c r="K1167" i="1"/>
  <c r="H1167" i="1" a="1"/>
  <c r="H1167" i="1" s="1"/>
  <c r="I1167" i="1" s="1" a="1"/>
  <c r="I1167" i="1" s="1"/>
  <c r="G1167" i="1"/>
  <c r="F1167" i="1"/>
  <c r="E1167" i="1"/>
  <c r="T1166" i="1"/>
  <c r="S1166" i="1"/>
  <c r="R1166" i="1"/>
  <c r="P1166" i="1"/>
  <c r="K1166" i="1"/>
  <c r="H1166" i="1"/>
  <c r="I1166" i="1" s="1" a="1"/>
  <c r="I1166" i="1" s="1"/>
  <c r="H1166" i="1" a="1"/>
  <c r="G1166" i="1"/>
  <c r="F1166" i="1"/>
  <c r="E1166" i="1"/>
  <c r="T1165" i="1"/>
  <c r="S1165" i="1"/>
  <c r="R1165" i="1"/>
  <c r="P1165" i="1"/>
  <c r="K1165" i="1"/>
  <c r="H1165" i="1"/>
  <c r="I1165" i="1" s="1" a="1"/>
  <c r="I1165" i="1" s="1"/>
  <c r="H1165" i="1" a="1"/>
  <c r="G1165" i="1"/>
  <c r="F1165" i="1"/>
  <c r="E1165" i="1"/>
  <c r="T1164" i="1"/>
  <c r="S1164" i="1"/>
  <c r="R1164" i="1"/>
  <c r="P1164" i="1"/>
  <c r="K1164" i="1"/>
  <c r="H1164" i="1" a="1"/>
  <c r="H1164" i="1" s="1"/>
  <c r="I1164" i="1" s="1" a="1"/>
  <c r="I1164" i="1" s="1"/>
  <c r="G1164" i="1"/>
  <c r="F1164" i="1"/>
  <c r="E1164" i="1"/>
  <c r="T1163" i="1"/>
  <c r="S1163" i="1"/>
  <c r="R1163" i="1"/>
  <c r="P1163" i="1"/>
  <c r="K1163" i="1"/>
  <c r="I1163" i="1" a="1"/>
  <c r="I1163" i="1" s="1"/>
  <c r="H1163" i="1" a="1"/>
  <c r="H1163" i="1" s="1"/>
  <c r="G1163" i="1"/>
  <c r="F1163" i="1"/>
  <c r="E1163" i="1"/>
  <c r="T1162" i="1"/>
  <c r="S1162" i="1"/>
  <c r="R1162" i="1"/>
  <c r="P1162" i="1"/>
  <c r="K1162" i="1"/>
  <c r="H1162" i="1"/>
  <c r="I1162" i="1" s="1" a="1"/>
  <c r="I1162" i="1" s="1"/>
  <c r="H1162" i="1" a="1"/>
  <c r="G1162" i="1"/>
  <c r="F1162" i="1"/>
  <c r="E1162" i="1"/>
  <c r="T1161" i="1"/>
  <c r="S1161" i="1"/>
  <c r="R1161" i="1"/>
  <c r="P1161" i="1"/>
  <c r="K1161" i="1"/>
  <c r="H1161" i="1" a="1"/>
  <c r="H1161" i="1" s="1"/>
  <c r="I1161" i="1" s="1" a="1"/>
  <c r="I1161" i="1" s="1"/>
  <c r="G1161" i="1"/>
  <c r="F1161" i="1"/>
  <c r="E1161" i="1"/>
  <c r="T1160" i="1"/>
  <c r="S1160" i="1"/>
  <c r="R1160" i="1"/>
  <c r="P1160" i="1"/>
  <c r="K1160" i="1"/>
  <c r="I1160" i="1" a="1"/>
  <c r="I1160" i="1" s="1"/>
  <c r="H1160" i="1" a="1"/>
  <c r="H1160" i="1" s="1"/>
  <c r="G1160" i="1"/>
  <c r="F1160" i="1"/>
  <c r="E1160" i="1"/>
  <c r="T1159" i="1"/>
  <c r="S1159" i="1"/>
  <c r="R1159" i="1"/>
  <c r="P1159" i="1"/>
  <c r="K1159" i="1"/>
  <c r="H1159" i="1"/>
  <c r="I1159" i="1" s="1" a="1"/>
  <c r="I1159" i="1" s="1"/>
  <c r="H1159" i="1" a="1"/>
  <c r="G1159" i="1"/>
  <c r="F1159" i="1"/>
  <c r="E1159" i="1"/>
  <c r="T1158" i="1"/>
  <c r="S1158" i="1"/>
  <c r="R1158" i="1"/>
  <c r="P1158" i="1"/>
  <c r="K1158" i="1"/>
  <c r="H1158" i="1" a="1"/>
  <c r="H1158" i="1" s="1"/>
  <c r="I1158" i="1" s="1" a="1"/>
  <c r="I1158" i="1" s="1"/>
  <c r="G1158" i="1"/>
  <c r="F1158" i="1"/>
  <c r="E1158" i="1"/>
  <c r="T1157" i="1"/>
  <c r="S1157" i="1"/>
  <c r="R1157" i="1"/>
  <c r="P1157" i="1"/>
  <c r="K1157" i="1"/>
  <c r="H1157" i="1" a="1"/>
  <c r="H1157" i="1" s="1"/>
  <c r="I1157" i="1" s="1" a="1"/>
  <c r="I1157" i="1" s="1"/>
  <c r="G1157" i="1"/>
  <c r="F1157" i="1"/>
  <c r="E1157" i="1"/>
  <c r="T1156" i="1"/>
  <c r="S1156" i="1"/>
  <c r="R1156" i="1"/>
  <c r="P1156" i="1"/>
  <c r="K1156" i="1"/>
  <c r="I1156" i="1" a="1"/>
  <c r="I1156" i="1" s="1"/>
  <c r="H1156" i="1"/>
  <c r="H1156" i="1" a="1"/>
  <c r="G1156" i="1"/>
  <c r="F1156" i="1"/>
  <c r="E1156" i="1"/>
  <c r="T1155" i="1"/>
  <c r="S1155" i="1"/>
  <c r="R1155" i="1"/>
  <c r="P1155" i="1"/>
  <c r="K1155" i="1"/>
  <c r="I1155" i="1" a="1"/>
  <c r="I1155" i="1" s="1"/>
  <c r="H1155" i="1"/>
  <c r="H1155" i="1" a="1"/>
  <c r="G1155" i="1"/>
  <c r="F1155" i="1"/>
  <c r="E1155" i="1"/>
  <c r="T1154" i="1"/>
  <c r="S1154" i="1"/>
  <c r="R1154" i="1"/>
  <c r="P1154" i="1"/>
  <c r="K1154" i="1"/>
  <c r="I1154" i="1" a="1"/>
  <c r="I1154" i="1" s="1"/>
  <c r="H1154" i="1"/>
  <c r="H1154" i="1" a="1"/>
  <c r="G1154" i="1"/>
  <c r="F1154" i="1"/>
  <c r="E1154" i="1"/>
  <c r="T1153" i="1"/>
  <c r="S1153" i="1"/>
  <c r="R1153" i="1"/>
  <c r="P1153" i="1"/>
  <c r="K1153" i="1"/>
  <c r="H1153" i="1"/>
  <c r="I1153" i="1" s="1" a="1"/>
  <c r="I1153" i="1" s="1"/>
  <c r="H1153" i="1" a="1"/>
  <c r="G1153" i="1"/>
  <c r="F1153" i="1"/>
  <c r="E1153" i="1"/>
  <c r="T1152" i="1"/>
  <c r="S1152" i="1"/>
  <c r="R1152" i="1"/>
  <c r="P1152" i="1"/>
  <c r="K1152" i="1"/>
  <c r="H1152" i="1" a="1"/>
  <c r="H1152" i="1" s="1"/>
  <c r="I1152" i="1" s="1" a="1"/>
  <c r="I1152" i="1" s="1"/>
  <c r="G1152" i="1"/>
  <c r="F1152" i="1"/>
  <c r="E1152" i="1"/>
  <c r="T1151" i="1"/>
  <c r="S1151" i="1"/>
  <c r="R1151" i="1"/>
  <c r="P1151" i="1"/>
  <c r="K1151" i="1"/>
  <c r="H1151" i="1" a="1"/>
  <c r="H1151" i="1" s="1"/>
  <c r="I1151" i="1" s="1" a="1"/>
  <c r="I1151" i="1" s="1"/>
  <c r="G1151" i="1"/>
  <c r="F1151" i="1"/>
  <c r="E1151" i="1"/>
  <c r="T1150" i="1"/>
  <c r="S1150" i="1"/>
  <c r="R1150" i="1"/>
  <c r="P1150" i="1"/>
  <c r="K1150" i="1"/>
  <c r="H1150" i="1"/>
  <c r="I1150" i="1" s="1" a="1"/>
  <c r="I1150" i="1" s="1"/>
  <c r="H1150" i="1" a="1"/>
  <c r="G1150" i="1"/>
  <c r="F1150" i="1"/>
  <c r="E1150" i="1"/>
  <c r="T1149" i="1"/>
  <c r="S1149" i="1"/>
  <c r="R1149" i="1"/>
  <c r="P1149" i="1"/>
  <c r="K1149" i="1"/>
  <c r="H1149" i="1" a="1"/>
  <c r="H1149" i="1" s="1"/>
  <c r="I1149" i="1" s="1" a="1"/>
  <c r="I1149" i="1" s="1"/>
  <c r="G1149" i="1"/>
  <c r="F1149" i="1"/>
  <c r="E1149" i="1"/>
  <c r="T1148" i="1"/>
  <c r="S1148" i="1"/>
  <c r="R1148" i="1"/>
  <c r="P1148" i="1"/>
  <c r="K1148" i="1"/>
  <c r="I1148" i="1" a="1"/>
  <c r="I1148" i="1" s="1"/>
  <c r="H1148" i="1" a="1"/>
  <c r="H1148" i="1" s="1"/>
  <c r="G1148" i="1"/>
  <c r="F1148" i="1"/>
  <c r="E1148" i="1"/>
  <c r="T1147" i="1"/>
  <c r="S1147" i="1"/>
  <c r="R1147" i="1"/>
  <c r="P1147" i="1"/>
  <c r="K1147" i="1"/>
  <c r="H1147" i="1"/>
  <c r="I1147" i="1" s="1" a="1"/>
  <c r="I1147" i="1" s="1"/>
  <c r="H1147" i="1" a="1"/>
  <c r="G1147" i="1"/>
  <c r="F1147" i="1"/>
  <c r="E1147" i="1"/>
  <c r="T1146" i="1"/>
  <c r="S1146" i="1"/>
  <c r="R1146" i="1"/>
  <c r="P1146" i="1"/>
  <c r="K1146" i="1"/>
  <c r="H1146" i="1" a="1"/>
  <c r="H1146" i="1" s="1"/>
  <c r="I1146" i="1" s="1" a="1"/>
  <c r="I1146" i="1" s="1"/>
  <c r="G1146" i="1"/>
  <c r="F1146" i="1"/>
  <c r="E1146" i="1"/>
  <c r="T1145" i="1"/>
  <c r="S1145" i="1"/>
  <c r="R1145" i="1"/>
  <c r="P1145" i="1"/>
  <c r="K1145" i="1"/>
  <c r="H1145" i="1" a="1"/>
  <c r="H1145" i="1" s="1"/>
  <c r="I1145" i="1" s="1" a="1"/>
  <c r="I1145" i="1" s="1"/>
  <c r="G1145" i="1"/>
  <c r="F1145" i="1"/>
  <c r="E1145" i="1"/>
  <c r="T1144" i="1"/>
  <c r="S1144" i="1"/>
  <c r="R1144" i="1"/>
  <c r="P1144" i="1"/>
  <c r="K1144" i="1"/>
  <c r="H1144" i="1"/>
  <c r="I1144" i="1" s="1" a="1"/>
  <c r="I1144" i="1" s="1"/>
  <c r="H1144" i="1" a="1"/>
  <c r="G1144" i="1"/>
  <c r="F1144" i="1"/>
  <c r="E1144" i="1"/>
  <c r="T1143" i="1"/>
  <c r="S1143" i="1"/>
  <c r="R1143" i="1"/>
  <c r="P1143" i="1"/>
  <c r="K1143" i="1"/>
  <c r="H1143" i="1" a="1"/>
  <c r="H1143" i="1" s="1"/>
  <c r="I1143" i="1" s="1" a="1"/>
  <c r="I1143" i="1" s="1"/>
  <c r="G1143" i="1"/>
  <c r="F1143" i="1"/>
  <c r="E1143" i="1"/>
  <c r="T1142" i="1"/>
  <c r="S1142" i="1"/>
  <c r="R1142" i="1"/>
  <c r="P1142" i="1"/>
  <c r="K1142" i="1"/>
  <c r="H1142" i="1"/>
  <c r="I1142" i="1" s="1" a="1"/>
  <c r="I1142" i="1" s="1"/>
  <c r="H1142" i="1" a="1"/>
  <c r="G1142" i="1"/>
  <c r="F1142" i="1"/>
  <c r="E1142" i="1"/>
  <c r="T1141" i="1"/>
  <c r="S1141" i="1"/>
  <c r="R1141" i="1"/>
  <c r="P1141" i="1"/>
  <c r="K1141" i="1"/>
  <c r="H1141" i="1"/>
  <c r="I1141" i="1" s="1" a="1"/>
  <c r="I1141" i="1" s="1"/>
  <c r="H1141" i="1" a="1"/>
  <c r="G1141" i="1"/>
  <c r="F1141" i="1"/>
  <c r="E1141" i="1"/>
  <c r="T1140" i="1"/>
  <c r="S1140" i="1"/>
  <c r="R1140" i="1"/>
  <c r="P1140" i="1"/>
  <c r="K1140" i="1"/>
  <c r="H1140" i="1" a="1"/>
  <c r="H1140" i="1" s="1"/>
  <c r="I1140" i="1" s="1" a="1"/>
  <c r="I1140" i="1" s="1"/>
  <c r="G1140" i="1"/>
  <c r="F1140" i="1"/>
  <c r="E1140" i="1"/>
  <c r="T1139" i="1"/>
  <c r="S1139" i="1"/>
  <c r="R1139" i="1"/>
  <c r="P1139" i="1"/>
  <c r="K1139" i="1"/>
  <c r="I1139" i="1" a="1"/>
  <c r="I1139" i="1" s="1"/>
  <c r="H1139" i="1" a="1"/>
  <c r="H1139" i="1" s="1"/>
  <c r="G1139" i="1"/>
  <c r="F1139" i="1"/>
  <c r="E1139" i="1"/>
  <c r="T1138" i="1"/>
  <c r="S1138" i="1"/>
  <c r="R1138" i="1"/>
  <c r="P1138" i="1"/>
  <c r="K1138" i="1"/>
  <c r="H1138" i="1"/>
  <c r="I1138" i="1" s="1" a="1"/>
  <c r="I1138" i="1" s="1"/>
  <c r="H1138" i="1" a="1"/>
  <c r="G1138" i="1"/>
  <c r="F1138" i="1"/>
  <c r="E1138" i="1"/>
  <c r="T1137" i="1"/>
  <c r="S1137" i="1"/>
  <c r="R1137" i="1"/>
  <c r="P1137" i="1"/>
  <c r="K1137" i="1"/>
  <c r="H1137" i="1" a="1"/>
  <c r="H1137" i="1" s="1"/>
  <c r="I1137" i="1" s="1" a="1"/>
  <c r="I1137" i="1" s="1"/>
  <c r="G1137" i="1"/>
  <c r="F1137" i="1"/>
  <c r="E1137" i="1"/>
  <c r="T1136" i="1"/>
  <c r="S1136" i="1"/>
  <c r="R1136" i="1"/>
  <c r="P1136" i="1"/>
  <c r="K1136" i="1"/>
  <c r="H1136" i="1" a="1"/>
  <c r="H1136" i="1" s="1"/>
  <c r="I1136" i="1" s="1" a="1"/>
  <c r="I1136" i="1" s="1"/>
  <c r="G1136" i="1"/>
  <c r="F1136" i="1"/>
  <c r="E1136" i="1"/>
  <c r="T1135" i="1"/>
  <c r="S1135" i="1"/>
  <c r="R1135" i="1"/>
  <c r="P1135" i="1"/>
  <c r="K1135" i="1"/>
  <c r="H1135" i="1" a="1"/>
  <c r="H1135" i="1" s="1"/>
  <c r="I1135" i="1" s="1" a="1"/>
  <c r="I1135" i="1" s="1"/>
  <c r="G1135" i="1"/>
  <c r="F1135" i="1"/>
  <c r="E1135" i="1"/>
  <c r="T1134" i="1"/>
  <c r="S1134" i="1"/>
  <c r="R1134" i="1"/>
  <c r="P1134" i="1"/>
  <c r="K1134" i="1"/>
  <c r="H1134" i="1" a="1"/>
  <c r="H1134" i="1" s="1"/>
  <c r="I1134" i="1" s="1" a="1"/>
  <c r="I1134" i="1" s="1"/>
  <c r="G1134" i="1"/>
  <c r="F1134" i="1"/>
  <c r="E1134" i="1"/>
  <c r="T1133" i="1"/>
  <c r="S1133" i="1"/>
  <c r="R1133" i="1"/>
  <c r="P1133" i="1"/>
  <c r="K1133" i="1"/>
  <c r="H1133" i="1" a="1"/>
  <c r="H1133" i="1" s="1"/>
  <c r="I1133" i="1" s="1" a="1"/>
  <c r="I1133" i="1" s="1"/>
  <c r="G1133" i="1"/>
  <c r="F1133" i="1"/>
  <c r="E1133" i="1"/>
  <c r="T1132" i="1"/>
  <c r="S1132" i="1"/>
  <c r="R1132" i="1"/>
  <c r="P1132" i="1"/>
  <c r="K1132" i="1"/>
  <c r="H1132" i="1" a="1"/>
  <c r="H1132" i="1" s="1"/>
  <c r="I1132" i="1" s="1" a="1"/>
  <c r="I1132" i="1" s="1"/>
  <c r="G1132" i="1"/>
  <c r="F1132" i="1"/>
  <c r="E1132" i="1"/>
  <c r="T1131" i="1"/>
  <c r="S1131" i="1"/>
  <c r="R1131" i="1"/>
  <c r="P1131" i="1"/>
  <c r="K1131" i="1"/>
  <c r="H1131" i="1" a="1"/>
  <c r="H1131" i="1" s="1"/>
  <c r="I1131" i="1" s="1" a="1"/>
  <c r="I1131" i="1" s="1"/>
  <c r="G1131" i="1"/>
  <c r="F1131" i="1"/>
  <c r="E1131" i="1"/>
  <c r="T1130" i="1"/>
  <c r="S1130" i="1"/>
  <c r="R1130" i="1"/>
  <c r="P1130" i="1"/>
  <c r="K1130" i="1"/>
  <c r="H1130" i="1" a="1"/>
  <c r="H1130" i="1" s="1"/>
  <c r="I1130" i="1" s="1" a="1"/>
  <c r="I1130" i="1" s="1"/>
  <c r="G1130" i="1"/>
  <c r="F1130" i="1"/>
  <c r="E1130" i="1"/>
  <c r="T1129" i="1"/>
  <c r="S1129" i="1"/>
  <c r="R1129" i="1"/>
  <c r="P1129" i="1"/>
  <c r="K1129" i="1"/>
  <c r="H1129" i="1" a="1"/>
  <c r="H1129" i="1" s="1"/>
  <c r="I1129" i="1" s="1" a="1"/>
  <c r="I1129" i="1" s="1"/>
  <c r="G1129" i="1"/>
  <c r="F1129" i="1"/>
  <c r="E1129" i="1"/>
  <c r="T1128" i="1"/>
  <c r="S1128" i="1"/>
  <c r="R1128" i="1"/>
  <c r="P1128" i="1"/>
  <c r="K1128" i="1"/>
  <c r="H1128" i="1" a="1"/>
  <c r="H1128" i="1" s="1"/>
  <c r="I1128" i="1" s="1" a="1"/>
  <c r="I1128" i="1" s="1"/>
  <c r="G1128" i="1"/>
  <c r="F1128" i="1"/>
  <c r="E1128" i="1"/>
  <c r="T1127" i="1"/>
  <c r="S1127" i="1"/>
  <c r="R1127" i="1"/>
  <c r="P1127" i="1"/>
  <c r="K1127" i="1"/>
  <c r="H1127" i="1" a="1"/>
  <c r="H1127" i="1" s="1"/>
  <c r="I1127" i="1" s="1" a="1"/>
  <c r="I1127" i="1" s="1"/>
  <c r="G1127" i="1"/>
  <c r="F1127" i="1"/>
  <c r="E1127" i="1"/>
  <c r="T1126" i="1"/>
  <c r="S1126" i="1"/>
  <c r="R1126" i="1"/>
  <c r="P1126" i="1"/>
  <c r="K1126" i="1"/>
  <c r="H1126" i="1" a="1"/>
  <c r="H1126" i="1" s="1"/>
  <c r="I1126" i="1" s="1" a="1"/>
  <c r="I1126" i="1" s="1"/>
  <c r="G1126" i="1"/>
  <c r="F1126" i="1"/>
  <c r="E1126" i="1"/>
  <c r="T1125" i="1"/>
  <c r="S1125" i="1"/>
  <c r="R1125" i="1"/>
  <c r="P1125" i="1"/>
  <c r="K1125" i="1"/>
  <c r="H1125" i="1" a="1"/>
  <c r="H1125" i="1" s="1"/>
  <c r="I1125" i="1" s="1" a="1"/>
  <c r="I1125" i="1" s="1"/>
  <c r="G1125" i="1"/>
  <c r="F1125" i="1"/>
  <c r="E1125" i="1"/>
  <c r="T1124" i="1"/>
  <c r="S1124" i="1"/>
  <c r="R1124" i="1"/>
  <c r="P1124" i="1"/>
  <c r="K1124" i="1"/>
  <c r="H1124" i="1" a="1"/>
  <c r="H1124" i="1" s="1"/>
  <c r="I1124" i="1" s="1" a="1"/>
  <c r="I1124" i="1" s="1"/>
  <c r="G1124" i="1"/>
  <c r="F1124" i="1"/>
  <c r="E1124" i="1"/>
  <c r="T1123" i="1"/>
  <c r="S1123" i="1"/>
  <c r="R1123" i="1"/>
  <c r="P1123" i="1"/>
  <c r="K1123" i="1"/>
  <c r="H1123" i="1" a="1"/>
  <c r="H1123" i="1" s="1"/>
  <c r="I1123" i="1" s="1" a="1"/>
  <c r="I1123" i="1" s="1"/>
  <c r="G1123" i="1"/>
  <c r="F1123" i="1"/>
  <c r="E1123" i="1"/>
  <c r="T1122" i="1"/>
  <c r="S1122" i="1"/>
  <c r="R1122" i="1"/>
  <c r="P1122" i="1"/>
  <c r="K1122" i="1"/>
  <c r="H1122" i="1" a="1"/>
  <c r="H1122" i="1" s="1"/>
  <c r="I1122" i="1" s="1" a="1"/>
  <c r="I1122" i="1" s="1"/>
  <c r="G1122" i="1"/>
  <c r="F1122" i="1"/>
  <c r="E1122" i="1"/>
  <c r="T1121" i="1"/>
  <c r="S1121" i="1"/>
  <c r="R1121" i="1"/>
  <c r="P1121" i="1"/>
  <c r="K1121" i="1"/>
  <c r="H1121" i="1" a="1"/>
  <c r="H1121" i="1" s="1"/>
  <c r="I1121" i="1" s="1" a="1"/>
  <c r="I1121" i="1" s="1"/>
  <c r="G1121" i="1"/>
  <c r="F1121" i="1"/>
  <c r="E1121" i="1"/>
  <c r="T1120" i="1"/>
  <c r="S1120" i="1"/>
  <c r="R1120" i="1"/>
  <c r="P1120" i="1"/>
  <c r="K1120" i="1"/>
  <c r="H1120" i="1" a="1"/>
  <c r="H1120" i="1" s="1"/>
  <c r="I1120" i="1" s="1" a="1"/>
  <c r="I1120" i="1" s="1"/>
  <c r="G1120" i="1"/>
  <c r="F1120" i="1"/>
  <c r="E1120" i="1"/>
  <c r="T1119" i="1"/>
  <c r="S1119" i="1"/>
  <c r="R1119" i="1"/>
  <c r="P1119" i="1"/>
  <c r="K1119" i="1"/>
  <c r="H1119" i="1" a="1"/>
  <c r="H1119" i="1" s="1"/>
  <c r="I1119" i="1" s="1" a="1"/>
  <c r="I1119" i="1" s="1"/>
  <c r="G1119" i="1"/>
  <c r="F1119" i="1"/>
  <c r="E1119" i="1"/>
  <c r="T1118" i="1"/>
  <c r="S1118" i="1"/>
  <c r="R1118" i="1"/>
  <c r="P1118" i="1"/>
  <c r="K1118" i="1"/>
  <c r="H1118" i="1" a="1"/>
  <c r="H1118" i="1" s="1"/>
  <c r="I1118" i="1" s="1" a="1"/>
  <c r="I1118" i="1" s="1"/>
  <c r="G1118" i="1"/>
  <c r="F1118" i="1"/>
  <c r="E1118" i="1"/>
  <c r="T1117" i="1"/>
  <c r="S1117" i="1"/>
  <c r="R1117" i="1"/>
  <c r="P1117" i="1"/>
  <c r="K1117" i="1"/>
  <c r="H1117" i="1" a="1"/>
  <c r="H1117" i="1" s="1"/>
  <c r="I1117" i="1" s="1" a="1"/>
  <c r="I1117" i="1" s="1"/>
  <c r="G1117" i="1"/>
  <c r="F1117" i="1"/>
  <c r="E1117" i="1"/>
  <c r="T1116" i="1"/>
  <c r="S1116" i="1"/>
  <c r="R1116" i="1"/>
  <c r="P1116" i="1"/>
  <c r="K1116" i="1"/>
  <c r="H1116" i="1" a="1"/>
  <c r="H1116" i="1" s="1"/>
  <c r="I1116" i="1" s="1" a="1"/>
  <c r="I1116" i="1" s="1"/>
  <c r="G1116" i="1"/>
  <c r="F1116" i="1"/>
  <c r="E1116" i="1"/>
  <c r="T1115" i="1"/>
  <c r="S1115" i="1"/>
  <c r="R1115" i="1"/>
  <c r="P1115" i="1"/>
  <c r="K1115" i="1"/>
  <c r="H1115" i="1" a="1"/>
  <c r="H1115" i="1" s="1"/>
  <c r="I1115" i="1" s="1" a="1"/>
  <c r="I1115" i="1" s="1"/>
  <c r="G1115" i="1"/>
  <c r="F1115" i="1"/>
  <c r="E1115" i="1"/>
  <c r="T1114" i="1"/>
  <c r="S1114" i="1"/>
  <c r="R1114" i="1"/>
  <c r="P1114" i="1"/>
  <c r="K1114" i="1"/>
  <c r="H1114" i="1" a="1"/>
  <c r="H1114" i="1" s="1"/>
  <c r="I1114" i="1" s="1" a="1"/>
  <c r="I1114" i="1" s="1"/>
  <c r="G1114" i="1"/>
  <c r="F1114" i="1"/>
  <c r="E1114" i="1"/>
  <c r="T1113" i="1"/>
  <c r="S1113" i="1"/>
  <c r="R1113" i="1"/>
  <c r="P1113" i="1"/>
  <c r="K1113" i="1"/>
  <c r="H1113" i="1" a="1"/>
  <c r="H1113" i="1" s="1"/>
  <c r="I1113" i="1" s="1" a="1"/>
  <c r="I1113" i="1" s="1"/>
  <c r="G1113" i="1"/>
  <c r="F1113" i="1"/>
  <c r="E1113" i="1"/>
  <c r="T1112" i="1"/>
  <c r="S1112" i="1"/>
  <c r="R1112" i="1"/>
  <c r="P1112" i="1"/>
  <c r="K1112" i="1"/>
  <c r="H1112" i="1" a="1"/>
  <c r="H1112" i="1" s="1"/>
  <c r="I1112" i="1" s="1" a="1"/>
  <c r="I1112" i="1" s="1"/>
  <c r="G1112" i="1"/>
  <c r="F1112" i="1"/>
  <c r="E1112" i="1"/>
  <c r="T1111" i="1"/>
  <c r="S1111" i="1"/>
  <c r="R1111" i="1"/>
  <c r="P1111" i="1"/>
  <c r="K1111" i="1"/>
  <c r="H1111" i="1" a="1"/>
  <c r="H1111" i="1" s="1"/>
  <c r="I1111" i="1" s="1" a="1"/>
  <c r="I1111" i="1" s="1"/>
  <c r="G1111" i="1"/>
  <c r="F1111" i="1"/>
  <c r="E1111" i="1"/>
  <c r="T1110" i="1"/>
  <c r="S1110" i="1"/>
  <c r="R1110" i="1"/>
  <c r="P1110" i="1"/>
  <c r="K1110" i="1"/>
  <c r="H1110" i="1" a="1"/>
  <c r="H1110" i="1" s="1"/>
  <c r="I1110" i="1" s="1" a="1"/>
  <c r="I1110" i="1" s="1"/>
  <c r="G1110" i="1"/>
  <c r="F1110" i="1"/>
  <c r="E1110" i="1"/>
  <c r="T1109" i="1"/>
  <c r="S1109" i="1"/>
  <c r="R1109" i="1"/>
  <c r="P1109" i="1"/>
  <c r="K1109" i="1"/>
  <c r="H1109" i="1" a="1"/>
  <c r="H1109" i="1" s="1"/>
  <c r="I1109" i="1" s="1" a="1"/>
  <c r="I1109" i="1" s="1"/>
  <c r="G1109" i="1"/>
  <c r="F1109" i="1"/>
  <c r="E1109" i="1"/>
  <c r="T1108" i="1"/>
  <c r="S1108" i="1"/>
  <c r="R1108" i="1"/>
  <c r="P1108" i="1"/>
  <c r="K1108" i="1"/>
  <c r="H1108" i="1" a="1"/>
  <c r="H1108" i="1" s="1"/>
  <c r="I1108" i="1" s="1" a="1"/>
  <c r="I1108" i="1" s="1"/>
  <c r="G1108" i="1"/>
  <c r="F1108" i="1"/>
  <c r="E1108" i="1"/>
  <c r="T1107" i="1"/>
  <c r="S1107" i="1"/>
  <c r="R1107" i="1"/>
  <c r="P1107" i="1"/>
  <c r="K1107" i="1"/>
  <c r="H1107" i="1" a="1"/>
  <c r="H1107" i="1" s="1"/>
  <c r="I1107" i="1" s="1" a="1"/>
  <c r="I1107" i="1" s="1"/>
  <c r="G1107" i="1"/>
  <c r="F1107" i="1"/>
  <c r="E1107" i="1"/>
  <c r="T1106" i="1"/>
  <c r="S1106" i="1"/>
  <c r="R1106" i="1"/>
  <c r="P1106" i="1"/>
  <c r="K1106" i="1"/>
  <c r="H1106" i="1" a="1"/>
  <c r="H1106" i="1" s="1"/>
  <c r="I1106" i="1" s="1" a="1"/>
  <c r="I1106" i="1" s="1"/>
  <c r="G1106" i="1"/>
  <c r="F1106" i="1"/>
  <c r="E1106" i="1"/>
  <c r="T1105" i="1"/>
  <c r="S1105" i="1"/>
  <c r="R1105" i="1"/>
  <c r="P1105" i="1"/>
  <c r="K1105" i="1"/>
  <c r="H1105" i="1" a="1"/>
  <c r="H1105" i="1" s="1"/>
  <c r="I1105" i="1" s="1" a="1"/>
  <c r="I1105" i="1" s="1"/>
  <c r="G1105" i="1"/>
  <c r="F1105" i="1"/>
  <c r="E1105" i="1"/>
  <c r="T1104" i="1"/>
  <c r="S1104" i="1"/>
  <c r="R1104" i="1"/>
  <c r="P1104" i="1"/>
  <c r="K1104" i="1"/>
  <c r="H1104" i="1" a="1"/>
  <c r="H1104" i="1" s="1"/>
  <c r="I1104" i="1" s="1" a="1"/>
  <c r="I1104" i="1" s="1"/>
  <c r="G1104" i="1"/>
  <c r="F1104" i="1"/>
  <c r="E1104" i="1"/>
  <c r="T1103" i="1"/>
  <c r="S1103" i="1"/>
  <c r="R1103" i="1"/>
  <c r="P1103" i="1"/>
  <c r="K1103" i="1"/>
  <c r="H1103" i="1" a="1"/>
  <c r="H1103" i="1" s="1"/>
  <c r="I1103" i="1" s="1" a="1"/>
  <c r="I1103" i="1" s="1"/>
  <c r="G1103" i="1"/>
  <c r="F1103" i="1"/>
  <c r="E1103" i="1"/>
  <c r="T1102" i="1"/>
  <c r="S1102" i="1"/>
  <c r="R1102" i="1"/>
  <c r="P1102" i="1"/>
  <c r="K1102" i="1"/>
  <c r="H1102" i="1" a="1"/>
  <c r="H1102" i="1" s="1"/>
  <c r="I1102" i="1" s="1" a="1"/>
  <c r="I1102" i="1" s="1"/>
  <c r="G1102" i="1"/>
  <c r="F1102" i="1"/>
  <c r="E1102" i="1"/>
  <c r="T1101" i="1"/>
  <c r="S1101" i="1"/>
  <c r="R1101" i="1"/>
  <c r="P1101" i="1"/>
  <c r="K1101" i="1"/>
  <c r="H1101" i="1" a="1"/>
  <c r="H1101" i="1" s="1"/>
  <c r="I1101" i="1" s="1" a="1"/>
  <c r="I1101" i="1" s="1"/>
  <c r="G1101" i="1"/>
  <c r="F1101" i="1"/>
  <c r="E1101" i="1"/>
  <c r="T1100" i="1"/>
  <c r="S1100" i="1"/>
  <c r="R1100" i="1"/>
  <c r="P1100" i="1"/>
  <c r="K1100" i="1"/>
  <c r="H1100" i="1" a="1"/>
  <c r="H1100" i="1" s="1"/>
  <c r="I1100" i="1" s="1" a="1"/>
  <c r="I1100" i="1" s="1"/>
  <c r="G1100" i="1"/>
  <c r="F1100" i="1"/>
  <c r="E1100" i="1"/>
  <c r="T1099" i="1"/>
  <c r="S1099" i="1"/>
  <c r="R1099" i="1"/>
  <c r="P1099" i="1"/>
  <c r="K1099" i="1"/>
  <c r="H1099" i="1" a="1"/>
  <c r="H1099" i="1" s="1"/>
  <c r="I1099" i="1" s="1" a="1"/>
  <c r="I1099" i="1" s="1"/>
  <c r="G1099" i="1"/>
  <c r="F1099" i="1"/>
  <c r="E1099" i="1"/>
  <c r="T1098" i="1"/>
  <c r="S1098" i="1"/>
  <c r="R1098" i="1"/>
  <c r="P1098" i="1"/>
  <c r="K1098" i="1"/>
  <c r="H1098" i="1" a="1"/>
  <c r="H1098" i="1" s="1"/>
  <c r="I1098" i="1" s="1" a="1"/>
  <c r="I1098" i="1" s="1"/>
  <c r="G1098" i="1"/>
  <c r="F1098" i="1"/>
  <c r="E1098" i="1"/>
  <c r="T1097" i="1"/>
  <c r="S1097" i="1"/>
  <c r="R1097" i="1"/>
  <c r="P1097" i="1"/>
  <c r="K1097" i="1"/>
  <c r="H1097" i="1" a="1"/>
  <c r="H1097" i="1" s="1"/>
  <c r="I1097" i="1" s="1" a="1"/>
  <c r="I1097" i="1" s="1"/>
  <c r="G1097" i="1"/>
  <c r="F1097" i="1"/>
  <c r="E1097" i="1"/>
  <c r="T1096" i="1"/>
  <c r="S1096" i="1"/>
  <c r="R1096" i="1"/>
  <c r="P1096" i="1"/>
  <c r="K1096" i="1"/>
  <c r="H1096" i="1" a="1"/>
  <c r="H1096" i="1" s="1"/>
  <c r="I1096" i="1" s="1" a="1"/>
  <c r="I1096" i="1" s="1"/>
  <c r="G1096" i="1"/>
  <c r="F1096" i="1"/>
  <c r="E1096" i="1"/>
  <c r="T1095" i="1"/>
  <c r="S1095" i="1"/>
  <c r="R1095" i="1"/>
  <c r="P1095" i="1"/>
  <c r="K1095" i="1"/>
  <c r="H1095" i="1" a="1"/>
  <c r="H1095" i="1" s="1"/>
  <c r="I1095" i="1" s="1" a="1"/>
  <c r="I1095" i="1" s="1"/>
  <c r="G1095" i="1"/>
  <c r="F1095" i="1"/>
  <c r="E1095" i="1"/>
  <c r="T1094" i="1"/>
  <c r="S1094" i="1"/>
  <c r="R1094" i="1"/>
  <c r="P1094" i="1"/>
  <c r="K1094" i="1"/>
  <c r="H1094" i="1" a="1"/>
  <c r="H1094" i="1" s="1"/>
  <c r="I1094" i="1" s="1" a="1"/>
  <c r="I1094" i="1" s="1"/>
  <c r="G1094" i="1"/>
  <c r="F1094" i="1"/>
  <c r="E1094" i="1"/>
  <c r="T1093" i="1"/>
  <c r="S1093" i="1"/>
  <c r="R1093" i="1"/>
  <c r="P1093" i="1"/>
  <c r="K1093" i="1"/>
  <c r="H1093" i="1" a="1"/>
  <c r="H1093" i="1" s="1"/>
  <c r="I1093" i="1" s="1" a="1"/>
  <c r="I1093" i="1" s="1"/>
  <c r="G1093" i="1"/>
  <c r="F1093" i="1"/>
  <c r="E1093" i="1"/>
  <c r="T1092" i="1"/>
  <c r="S1092" i="1"/>
  <c r="R1092" i="1"/>
  <c r="P1092" i="1"/>
  <c r="K1092" i="1"/>
  <c r="H1092" i="1" a="1"/>
  <c r="H1092" i="1" s="1"/>
  <c r="I1092" i="1" s="1" a="1"/>
  <c r="I1092" i="1" s="1"/>
  <c r="G1092" i="1"/>
  <c r="F1092" i="1"/>
  <c r="E1092" i="1"/>
  <c r="T1091" i="1"/>
  <c r="S1091" i="1"/>
  <c r="R1091" i="1"/>
  <c r="P1091" i="1"/>
  <c r="K1091" i="1"/>
  <c r="H1091" i="1" a="1"/>
  <c r="H1091" i="1" s="1"/>
  <c r="I1091" i="1" s="1" a="1"/>
  <c r="I1091" i="1" s="1"/>
  <c r="G1091" i="1"/>
  <c r="F1091" i="1"/>
  <c r="E1091" i="1"/>
  <c r="T1090" i="1"/>
  <c r="S1090" i="1"/>
  <c r="R1090" i="1"/>
  <c r="P1090" i="1"/>
  <c r="K1090" i="1"/>
  <c r="H1090" i="1" a="1"/>
  <c r="H1090" i="1" s="1"/>
  <c r="I1090" i="1" s="1" a="1"/>
  <c r="I1090" i="1" s="1"/>
  <c r="G1090" i="1"/>
  <c r="F1090" i="1"/>
  <c r="E1090" i="1"/>
  <c r="T1089" i="1"/>
  <c r="S1089" i="1"/>
  <c r="R1089" i="1"/>
  <c r="P1089" i="1"/>
  <c r="K1089" i="1"/>
  <c r="H1089" i="1" a="1"/>
  <c r="H1089" i="1" s="1"/>
  <c r="I1089" i="1" s="1" a="1"/>
  <c r="I1089" i="1" s="1"/>
  <c r="G1089" i="1"/>
  <c r="F1089" i="1"/>
  <c r="E1089" i="1"/>
  <c r="T1088" i="1"/>
  <c r="S1088" i="1"/>
  <c r="R1088" i="1"/>
  <c r="P1088" i="1"/>
  <c r="K1088" i="1"/>
  <c r="H1088" i="1" a="1"/>
  <c r="H1088" i="1" s="1"/>
  <c r="I1088" i="1" s="1" a="1"/>
  <c r="I1088" i="1" s="1"/>
  <c r="G1088" i="1"/>
  <c r="F1088" i="1"/>
  <c r="E1088" i="1"/>
  <c r="T1087" i="1"/>
  <c r="S1087" i="1"/>
  <c r="R1087" i="1"/>
  <c r="P1087" i="1"/>
  <c r="K1087" i="1"/>
  <c r="H1087" i="1" a="1"/>
  <c r="H1087" i="1" s="1"/>
  <c r="I1087" i="1" s="1" a="1"/>
  <c r="I1087" i="1" s="1"/>
  <c r="G1087" i="1"/>
  <c r="F1087" i="1"/>
  <c r="E1087" i="1"/>
  <c r="T1086" i="1"/>
  <c r="S1086" i="1"/>
  <c r="R1086" i="1"/>
  <c r="P1086" i="1"/>
  <c r="K1086" i="1"/>
  <c r="H1086" i="1" a="1"/>
  <c r="H1086" i="1" s="1"/>
  <c r="I1086" i="1" s="1" a="1"/>
  <c r="I1086" i="1" s="1"/>
  <c r="G1086" i="1"/>
  <c r="F1086" i="1"/>
  <c r="E1086" i="1"/>
  <c r="T1085" i="1"/>
  <c r="S1085" i="1"/>
  <c r="R1085" i="1"/>
  <c r="P1085" i="1"/>
  <c r="K1085" i="1"/>
  <c r="H1085" i="1" a="1"/>
  <c r="H1085" i="1" s="1"/>
  <c r="I1085" i="1" s="1" a="1"/>
  <c r="I1085" i="1" s="1"/>
  <c r="G1085" i="1"/>
  <c r="F1085" i="1"/>
  <c r="E1085" i="1"/>
  <c r="T1084" i="1"/>
  <c r="S1084" i="1"/>
  <c r="R1084" i="1"/>
  <c r="P1084" i="1"/>
  <c r="K1084" i="1"/>
  <c r="H1084" i="1" a="1"/>
  <c r="H1084" i="1" s="1"/>
  <c r="I1084" i="1" s="1" a="1"/>
  <c r="I1084" i="1" s="1"/>
  <c r="G1084" i="1"/>
  <c r="F1084" i="1"/>
  <c r="E1084" i="1"/>
  <c r="T1083" i="1"/>
  <c r="S1083" i="1"/>
  <c r="R1083" i="1"/>
  <c r="P1083" i="1"/>
  <c r="K1083" i="1"/>
  <c r="H1083" i="1" a="1"/>
  <c r="H1083" i="1" s="1"/>
  <c r="I1083" i="1" s="1" a="1"/>
  <c r="I1083" i="1" s="1"/>
  <c r="G1083" i="1"/>
  <c r="F1083" i="1"/>
  <c r="E1083" i="1"/>
  <c r="T1082" i="1"/>
  <c r="S1082" i="1"/>
  <c r="R1082" i="1"/>
  <c r="P1082" i="1"/>
  <c r="K1082" i="1"/>
  <c r="H1082" i="1" a="1"/>
  <c r="H1082" i="1" s="1"/>
  <c r="I1082" i="1" s="1" a="1"/>
  <c r="I1082" i="1" s="1"/>
  <c r="G1082" i="1"/>
  <c r="F1082" i="1"/>
  <c r="E1082" i="1"/>
  <c r="T1081" i="1"/>
  <c r="S1081" i="1"/>
  <c r="R1081" i="1"/>
  <c r="P1081" i="1"/>
  <c r="K1081" i="1"/>
  <c r="H1081" i="1" a="1"/>
  <c r="H1081" i="1" s="1"/>
  <c r="I1081" i="1" s="1" a="1"/>
  <c r="I1081" i="1" s="1"/>
  <c r="G1081" i="1"/>
  <c r="F1081" i="1"/>
  <c r="E1081" i="1"/>
  <c r="T1080" i="1"/>
  <c r="S1080" i="1"/>
  <c r="R1080" i="1"/>
  <c r="P1080" i="1"/>
  <c r="K1080" i="1"/>
  <c r="H1080" i="1" a="1"/>
  <c r="H1080" i="1" s="1"/>
  <c r="I1080" i="1" s="1" a="1"/>
  <c r="I1080" i="1" s="1"/>
  <c r="G1080" i="1"/>
  <c r="F1080" i="1"/>
  <c r="E1080" i="1"/>
  <c r="T1079" i="1"/>
  <c r="S1079" i="1"/>
  <c r="R1079" i="1"/>
  <c r="P1079" i="1"/>
  <c r="K1079" i="1"/>
  <c r="H1079" i="1" a="1"/>
  <c r="H1079" i="1" s="1"/>
  <c r="I1079" i="1" s="1" a="1"/>
  <c r="I1079" i="1" s="1"/>
  <c r="G1079" i="1"/>
  <c r="F1079" i="1"/>
  <c r="E1079" i="1"/>
  <c r="T1078" i="1"/>
  <c r="S1078" i="1"/>
  <c r="R1078" i="1"/>
  <c r="P1078" i="1"/>
  <c r="K1078" i="1"/>
  <c r="H1078" i="1" a="1"/>
  <c r="H1078" i="1" s="1"/>
  <c r="I1078" i="1" s="1" a="1"/>
  <c r="I1078" i="1" s="1"/>
  <c r="G1078" i="1"/>
  <c r="F1078" i="1"/>
  <c r="E1078" i="1"/>
  <c r="T1077" i="1"/>
  <c r="S1077" i="1"/>
  <c r="R1077" i="1"/>
  <c r="P1077" i="1"/>
  <c r="K1077" i="1"/>
  <c r="H1077" i="1" a="1"/>
  <c r="H1077" i="1" s="1"/>
  <c r="I1077" i="1" s="1" a="1"/>
  <c r="I1077" i="1" s="1"/>
  <c r="G1077" i="1"/>
  <c r="F1077" i="1"/>
  <c r="E1077" i="1"/>
  <c r="T1076" i="1"/>
  <c r="S1076" i="1"/>
  <c r="R1076" i="1"/>
  <c r="P1076" i="1"/>
  <c r="K1076" i="1"/>
  <c r="H1076" i="1" a="1"/>
  <c r="H1076" i="1" s="1"/>
  <c r="I1076" i="1" s="1" a="1"/>
  <c r="I1076" i="1" s="1"/>
  <c r="G1076" i="1"/>
  <c r="F1076" i="1"/>
  <c r="E1076" i="1"/>
  <c r="T1075" i="1"/>
  <c r="S1075" i="1"/>
  <c r="R1075" i="1"/>
  <c r="P1075" i="1"/>
  <c r="K1075" i="1"/>
  <c r="H1075" i="1" a="1"/>
  <c r="H1075" i="1" s="1"/>
  <c r="I1075" i="1" s="1" a="1"/>
  <c r="I1075" i="1" s="1"/>
  <c r="G1075" i="1"/>
  <c r="F1075" i="1"/>
  <c r="E1075" i="1"/>
  <c r="T1074" i="1"/>
  <c r="S1074" i="1"/>
  <c r="R1074" i="1"/>
  <c r="P1074" i="1"/>
  <c r="K1074" i="1"/>
  <c r="H1074" i="1" a="1"/>
  <c r="H1074" i="1" s="1"/>
  <c r="I1074" i="1" s="1" a="1"/>
  <c r="I1074" i="1" s="1"/>
  <c r="G1074" i="1"/>
  <c r="F1074" i="1"/>
  <c r="E1074" i="1"/>
  <c r="T1073" i="1"/>
  <c r="S1073" i="1"/>
  <c r="R1073" i="1"/>
  <c r="P1073" i="1"/>
  <c r="K1073" i="1"/>
  <c r="H1073" i="1" a="1"/>
  <c r="H1073" i="1" s="1"/>
  <c r="I1073" i="1" s="1" a="1"/>
  <c r="I1073" i="1" s="1"/>
  <c r="G1073" i="1"/>
  <c r="F1073" i="1"/>
  <c r="E1073" i="1"/>
  <c r="T1072" i="1"/>
  <c r="S1072" i="1"/>
  <c r="R1072" i="1"/>
  <c r="P1072" i="1"/>
  <c r="K1072" i="1"/>
  <c r="H1072" i="1" a="1"/>
  <c r="H1072" i="1" s="1"/>
  <c r="I1072" i="1" s="1" a="1"/>
  <c r="I1072" i="1" s="1"/>
  <c r="G1072" i="1"/>
  <c r="F1072" i="1"/>
  <c r="E1072" i="1"/>
  <c r="T1071" i="1"/>
  <c r="S1071" i="1"/>
  <c r="R1071" i="1"/>
  <c r="P1071" i="1"/>
  <c r="K1071" i="1"/>
  <c r="H1071" i="1" a="1"/>
  <c r="H1071" i="1" s="1"/>
  <c r="I1071" i="1" s="1" a="1"/>
  <c r="I1071" i="1" s="1"/>
  <c r="G1071" i="1"/>
  <c r="F1071" i="1"/>
  <c r="E1071" i="1"/>
  <c r="T1070" i="1"/>
  <c r="S1070" i="1"/>
  <c r="R1070" i="1"/>
  <c r="P1070" i="1"/>
  <c r="K1070" i="1"/>
  <c r="H1070" i="1" a="1"/>
  <c r="H1070" i="1" s="1"/>
  <c r="I1070" i="1" s="1" a="1"/>
  <c r="I1070" i="1" s="1"/>
  <c r="G1070" i="1"/>
  <c r="F1070" i="1"/>
  <c r="E1070" i="1"/>
  <c r="T1069" i="1"/>
  <c r="S1069" i="1"/>
  <c r="R1069" i="1"/>
  <c r="P1069" i="1"/>
  <c r="K1069" i="1"/>
  <c r="H1069" i="1" a="1"/>
  <c r="H1069" i="1" s="1"/>
  <c r="I1069" i="1" s="1" a="1"/>
  <c r="I1069" i="1" s="1"/>
  <c r="G1069" i="1"/>
  <c r="F1069" i="1"/>
  <c r="E1069" i="1"/>
  <c r="T1068" i="1"/>
  <c r="S1068" i="1"/>
  <c r="R1068" i="1"/>
  <c r="P1068" i="1"/>
  <c r="K1068" i="1"/>
  <c r="H1068" i="1" a="1"/>
  <c r="H1068" i="1" s="1"/>
  <c r="I1068" i="1" s="1" a="1"/>
  <c r="I1068" i="1" s="1"/>
  <c r="G1068" i="1"/>
  <c r="F1068" i="1"/>
  <c r="E1068" i="1"/>
  <c r="T1067" i="1"/>
  <c r="S1067" i="1"/>
  <c r="R1067" i="1"/>
  <c r="P1067" i="1"/>
  <c r="K1067" i="1"/>
  <c r="H1067" i="1" a="1"/>
  <c r="H1067" i="1" s="1"/>
  <c r="I1067" i="1" s="1" a="1"/>
  <c r="I1067" i="1" s="1"/>
  <c r="G1067" i="1"/>
  <c r="F1067" i="1"/>
  <c r="E1067" i="1"/>
  <c r="T1066" i="1"/>
  <c r="S1066" i="1"/>
  <c r="R1066" i="1"/>
  <c r="P1066" i="1"/>
  <c r="K1066" i="1"/>
  <c r="H1066" i="1" a="1"/>
  <c r="H1066" i="1" s="1"/>
  <c r="I1066" i="1" s="1" a="1"/>
  <c r="I1066" i="1" s="1"/>
  <c r="G1066" i="1"/>
  <c r="F1066" i="1"/>
  <c r="E1066" i="1"/>
  <c r="T1065" i="1"/>
  <c r="S1065" i="1"/>
  <c r="R1065" i="1"/>
  <c r="P1065" i="1"/>
  <c r="K1065" i="1"/>
  <c r="H1065" i="1" a="1"/>
  <c r="H1065" i="1" s="1"/>
  <c r="I1065" i="1" s="1" a="1"/>
  <c r="I1065" i="1" s="1"/>
  <c r="G1065" i="1"/>
  <c r="F1065" i="1"/>
  <c r="E1065" i="1"/>
  <c r="T1064" i="1"/>
  <c r="S1064" i="1"/>
  <c r="R1064" i="1"/>
  <c r="P1064" i="1"/>
  <c r="K1064" i="1"/>
  <c r="H1064" i="1" a="1"/>
  <c r="H1064" i="1" s="1"/>
  <c r="I1064" i="1" s="1" a="1"/>
  <c r="I1064" i="1" s="1"/>
  <c r="G1064" i="1"/>
  <c r="F1064" i="1"/>
  <c r="E1064" i="1"/>
  <c r="T1063" i="1"/>
  <c r="S1063" i="1"/>
  <c r="R1063" i="1"/>
  <c r="P1063" i="1"/>
  <c r="K1063" i="1"/>
  <c r="H1063" i="1" a="1"/>
  <c r="H1063" i="1" s="1"/>
  <c r="I1063" i="1" s="1" a="1"/>
  <c r="I1063" i="1" s="1"/>
  <c r="G1063" i="1"/>
  <c r="F1063" i="1"/>
  <c r="E1063" i="1"/>
  <c r="T1062" i="1"/>
  <c r="S1062" i="1"/>
  <c r="R1062" i="1"/>
  <c r="P1062" i="1"/>
  <c r="K1062" i="1"/>
  <c r="H1062" i="1" a="1"/>
  <c r="H1062" i="1" s="1"/>
  <c r="I1062" i="1" s="1" a="1"/>
  <c r="I1062" i="1" s="1"/>
  <c r="G1062" i="1"/>
  <c r="F1062" i="1"/>
  <c r="E1062" i="1"/>
  <c r="T1061" i="1"/>
  <c r="S1061" i="1"/>
  <c r="R1061" i="1"/>
  <c r="P1061" i="1"/>
  <c r="K1061" i="1"/>
  <c r="H1061" i="1" a="1"/>
  <c r="H1061" i="1" s="1"/>
  <c r="I1061" i="1" s="1" a="1"/>
  <c r="I1061" i="1" s="1"/>
  <c r="G1061" i="1"/>
  <c r="F1061" i="1"/>
  <c r="E1061" i="1"/>
  <c r="T1060" i="1"/>
  <c r="S1060" i="1"/>
  <c r="R1060" i="1"/>
  <c r="P1060" i="1"/>
  <c r="K1060" i="1"/>
  <c r="H1060" i="1" a="1"/>
  <c r="H1060" i="1" s="1"/>
  <c r="I1060" i="1" s="1" a="1"/>
  <c r="I1060" i="1" s="1"/>
  <c r="G1060" i="1"/>
  <c r="F1060" i="1"/>
  <c r="E1060" i="1"/>
  <c r="T1059" i="1"/>
  <c r="S1059" i="1"/>
  <c r="R1059" i="1"/>
  <c r="P1059" i="1"/>
  <c r="K1059" i="1"/>
  <c r="H1059" i="1" a="1"/>
  <c r="H1059" i="1" s="1"/>
  <c r="I1059" i="1" s="1" a="1"/>
  <c r="I1059" i="1" s="1"/>
  <c r="G1059" i="1"/>
  <c r="F1059" i="1"/>
  <c r="E1059" i="1"/>
  <c r="T1058" i="1"/>
  <c r="S1058" i="1"/>
  <c r="R1058" i="1"/>
  <c r="P1058" i="1"/>
  <c r="K1058" i="1"/>
  <c r="H1058" i="1" a="1"/>
  <c r="H1058" i="1" s="1"/>
  <c r="I1058" i="1" s="1" a="1"/>
  <c r="I1058" i="1" s="1"/>
  <c r="G1058" i="1"/>
  <c r="F1058" i="1"/>
  <c r="E1058" i="1"/>
  <c r="T1057" i="1"/>
  <c r="S1057" i="1"/>
  <c r="R1057" i="1"/>
  <c r="P1057" i="1"/>
  <c r="K1057" i="1"/>
  <c r="H1057" i="1" a="1"/>
  <c r="H1057" i="1" s="1"/>
  <c r="I1057" i="1" s="1" a="1"/>
  <c r="I1057" i="1" s="1"/>
  <c r="G1057" i="1"/>
  <c r="F1057" i="1"/>
  <c r="E1057" i="1"/>
  <c r="T1056" i="1"/>
  <c r="S1056" i="1"/>
  <c r="R1056" i="1"/>
  <c r="P1056" i="1"/>
  <c r="K1056" i="1"/>
  <c r="H1056" i="1" a="1"/>
  <c r="H1056" i="1" s="1"/>
  <c r="I1056" i="1" s="1" a="1"/>
  <c r="I1056" i="1" s="1"/>
  <c r="G1056" i="1"/>
  <c r="F1056" i="1"/>
  <c r="E1056" i="1"/>
  <c r="T1055" i="1"/>
  <c r="S1055" i="1"/>
  <c r="R1055" i="1"/>
  <c r="P1055" i="1"/>
  <c r="K1055" i="1"/>
  <c r="H1055" i="1" a="1"/>
  <c r="H1055" i="1" s="1"/>
  <c r="I1055" i="1" s="1" a="1"/>
  <c r="I1055" i="1" s="1"/>
  <c r="G1055" i="1"/>
  <c r="F1055" i="1"/>
  <c r="E1055" i="1"/>
  <c r="T1054" i="1"/>
  <c r="S1054" i="1"/>
  <c r="R1054" i="1"/>
  <c r="P1054" i="1"/>
  <c r="K1054" i="1"/>
  <c r="H1054" i="1" a="1"/>
  <c r="H1054" i="1" s="1"/>
  <c r="I1054" i="1" s="1" a="1"/>
  <c r="I1054" i="1" s="1"/>
  <c r="G1054" i="1"/>
  <c r="F1054" i="1"/>
  <c r="E1054" i="1"/>
  <c r="T1053" i="1"/>
  <c r="S1053" i="1"/>
  <c r="R1053" i="1"/>
  <c r="P1053" i="1"/>
  <c r="K1053" i="1"/>
  <c r="H1053" i="1" a="1"/>
  <c r="H1053" i="1" s="1"/>
  <c r="I1053" i="1" s="1" a="1"/>
  <c r="I1053" i="1" s="1"/>
  <c r="G1053" i="1"/>
  <c r="F1053" i="1"/>
  <c r="E1053" i="1"/>
  <c r="T1052" i="1"/>
  <c r="S1052" i="1"/>
  <c r="R1052" i="1"/>
  <c r="P1052" i="1"/>
  <c r="K1052" i="1"/>
  <c r="H1052" i="1" a="1"/>
  <c r="H1052" i="1" s="1"/>
  <c r="I1052" i="1" s="1" a="1"/>
  <c r="I1052" i="1" s="1"/>
  <c r="G1052" i="1"/>
  <c r="F1052" i="1"/>
  <c r="E1052" i="1"/>
  <c r="T1051" i="1"/>
  <c r="S1051" i="1"/>
  <c r="R1051" i="1"/>
  <c r="P1051" i="1"/>
  <c r="K1051" i="1"/>
  <c r="H1051" i="1" a="1"/>
  <c r="H1051" i="1" s="1"/>
  <c r="I1051" i="1" s="1" a="1"/>
  <c r="I1051" i="1" s="1"/>
  <c r="G1051" i="1"/>
  <c r="F1051" i="1"/>
  <c r="E1051" i="1"/>
  <c r="T1050" i="1"/>
  <c r="S1050" i="1"/>
  <c r="R1050" i="1"/>
  <c r="P1050" i="1"/>
  <c r="K1050" i="1"/>
  <c r="H1050" i="1" a="1"/>
  <c r="H1050" i="1" s="1"/>
  <c r="I1050" i="1" s="1" a="1"/>
  <c r="I1050" i="1" s="1"/>
  <c r="G1050" i="1"/>
  <c r="F1050" i="1"/>
  <c r="E1050" i="1"/>
  <c r="T1049" i="1"/>
  <c r="S1049" i="1"/>
  <c r="R1049" i="1"/>
  <c r="P1049" i="1"/>
  <c r="K1049" i="1"/>
  <c r="H1049" i="1" a="1"/>
  <c r="H1049" i="1" s="1"/>
  <c r="I1049" i="1" s="1" a="1"/>
  <c r="I1049" i="1" s="1"/>
  <c r="G1049" i="1"/>
  <c r="F1049" i="1"/>
  <c r="E1049" i="1"/>
  <c r="T1048" i="1"/>
  <c r="S1048" i="1"/>
  <c r="R1048" i="1"/>
  <c r="P1048" i="1"/>
  <c r="K1048" i="1"/>
  <c r="H1048" i="1" a="1"/>
  <c r="H1048" i="1" s="1"/>
  <c r="I1048" i="1" s="1" a="1"/>
  <c r="I1048" i="1" s="1"/>
  <c r="G1048" i="1"/>
  <c r="F1048" i="1"/>
  <c r="E1048" i="1"/>
  <c r="T1047" i="1"/>
  <c r="S1047" i="1"/>
  <c r="R1047" i="1"/>
  <c r="P1047" i="1"/>
  <c r="K1047" i="1"/>
  <c r="H1047" i="1" a="1"/>
  <c r="H1047" i="1" s="1"/>
  <c r="I1047" i="1" s="1" a="1"/>
  <c r="I1047" i="1" s="1"/>
  <c r="G1047" i="1"/>
  <c r="F1047" i="1"/>
  <c r="E1047" i="1"/>
  <c r="T1046" i="1"/>
  <c r="S1046" i="1"/>
  <c r="R1046" i="1"/>
  <c r="P1046" i="1"/>
  <c r="K1046" i="1"/>
  <c r="H1046" i="1" a="1"/>
  <c r="H1046" i="1" s="1"/>
  <c r="I1046" i="1" s="1" a="1"/>
  <c r="I1046" i="1" s="1"/>
  <c r="G1046" i="1"/>
  <c r="F1046" i="1"/>
  <c r="E1046" i="1"/>
  <c r="T1045" i="1"/>
  <c r="S1045" i="1"/>
  <c r="R1045" i="1"/>
  <c r="P1045" i="1"/>
  <c r="K1045" i="1"/>
  <c r="H1045" i="1" a="1"/>
  <c r="H1045" i="1" s="1"/>
  <c r="I1045" i="1" s="1" a="1"/>
  <c r="I1045" i="1" s="1"/>
  <c r="G1045" i="1"/>
  <c r="F1045" i="1"/>
  <c r="E1045" i="1"/>
  <c r="T1044" i="1"/>
  <c r="S1044" i="1"/>
  <c r="R1044" i="1"/>
  <c r="P1044" i="1"/>
  <c r="K1044" i="1"/>
  <c r="H1044" i="1" a="1"/>
  <c r="H1044" i="1" s="1"/>
  <c r="I1044" i="1" s="1" a="1"/>
  <c r="I1044" i="1" s="1"/>
  <c r="G1044" i="1"/>
  <c r="F1044" i="1"/>
  <c r="E1044" i="1"/>
  <c r="T1043" i="1"/>
  <c r="S1043" i="1"/>
  <c r="R1043" i="1"/>
  <c r="P1043" i="1"/>
  <c r="K1043" i="1"/>
  <c r="H1043" i="1" a="1"/>
  <c r="H1043" i="1" s="1"/>
  <c r="I1043" i="1" s="1" a="1"/>
  <c r="I1043" i="1" s="1"/>
  <c r="G1043" i="1"/>
  <c r="F1043" i="1"/>
  <c r="E1043" i="1"/>
  <c r="T1042" i="1"/>
  <c r="S1042" i="1"/>
  <c r="R1042" i="1"/>
  <c r="P1042" i="1"/>
  <c r="K1042" i="1"/>
  <c r="H1042" i="1" a="1"/>
  <c r="H1042" i="1" s="1"/>
  <c r="I1042" i="1" s="1" a="1"/>
  <c r="I1042" i="1" s="1"/>
  <c r="G1042" i="1"/>
  <c r="F1042" i="1"/>
  <c r="E1042" i="1"/>
  <c r="T1041" i="1"/>
  <c r="S1041" i="1"/>
  <c r="R1041" i="1"/>
  <c r="P1041" i="1"/>
  <c r="K1041" i="1"/>
  <c r="H1041" i="1" a="1"/>
  <c r="H1041" i="1" s="1"/>
  <c r="I1041" i="1" s="1" a="1"/>
  <c r="I1041" i="1" s="1"/>
  <c r="G1041" i="1"/>
  <c r="F1041" i="1"/>
  <c r="E1041" i="1"/>
  <c r="T1040" i="1"/>
  <c r="S1040" i="1"/>
  <c r="R1040" i="1"/>
  <c r="P1040" i="1"/>
  <c r="K1040" i="1"/>
  <c r="H1040" i="1" a="1"/>
  <c r="H1040" i="1" s="1"/>
  <c r="I1040" i="1" s="1" a="1"/>
  <c r="I1040" i="1" s="1"/>
  <c r="G1040" i="1"/>
  <c r="F1040" i="1"/>
  <c r="E1040" i="1"/>
  <c r="T1039" i="1"/>
  <c r="S1039" i="1"/>
  <c r="R1039" i="1"/>
  <c r="P1039" i="1"/>
  <c r="K1039" i="1"/>
  <c r="H1039" i="1" a="1"/>
  <c r="H1039" i="1" s="1"/>
  <c r="I1039" i="1" s="1" a="1"/>
  <c r="I1039" i="1" s="1"/>
  <c r="G1039" i="1"/>
  <c r="F1039" i="1"/>
  <c r="E1039" i="1"/>
  <c r="T1038" i="1"/>
  <c r="S1038" i="1"/>
  <c r="R1038" i="1"/>
  <c r="P1038" i="1"/>
  <c r="K1038" i="1"/>
  <c r="H1038" i="1" a="1"/>
  <c r="H1038" i="1" s="1"/>
  <c r="I1038" i="1" s="1" a="1"/>
  <c r="I1038" i="1" s="1"/>
  <c r="G1038" i="1"/>
  <c r="F1038" i="1"/>
  <c r="E1038" i="1"/>
  <c r="T1037" i="1"/>
  <c r="S1037" i="1"/>
  <c r="R1037" i="1"/>
  <c r="P1037" i="1"/>
  <c r="K1037" i="1"/>
  <c r="H1037" i="1" a="1"/>
  <c r="H1037" i="1" s="1"/>
  <c r="I1037" i="1" s="1" a="1"/>
  <c r="I1037" i="1" s="1"/>
  <c r="G1037" i="1"/>
  <c r="F1037" i="1"/>
  <c r="E1037" i="1"/>
  <c r="T1036" i="1"/>
  <c r="S1036" i="1"/>
  <c r="R1036" i="1"/>
  <c r="P1036" i="1"/>
  <c r="K1036" i="1"/>
  <c r="H1036" i="1" a="1"/>
  <c r="H1036" i="1" s="1"/>
  <c r="I1036" i="1" s="1" a="1"/>
  <c r="I1036" i="1" s="1"/>
  <c r="G1036" i="1"/>
  <c r="F1036" i="1"/>
  <c r="E1036" i="1"/>
  <c r="T1035" i="1"/>
  <c r="S1035" i="1"/>
  <c r="R1035" i="1"/>
  <c r="P1035" i="1"/>
  <c r="K1035" i="1"/>
  <c r="H1035" i="1" a="1"/>
  <c r="H1035" i="1" s="1"/>
  <c r="I1035" i="1" s="1" a="1"/>
  <c r="I1035" i="1" s="1"/>
  <c r="G1035" i="1"/>
  <c r="F1035" i="1"/>
  <c r="E1035" i="1"/>
  <c r="T1034" i="1"/>
  <c r="S1034" i="1"/>
  <c r="R1034" i="1"/>
  <c r="P1034" i="1"/>
  <c r="K1034" i="1"/>
  <c r="H1034" i="1" a="1"/>
  <c r="H1034" i="1" s="1"/>
  <c r="I1034" i="1" s="1" a="1"/>
  <c r="I1034" i="1" s="1"/>
  <c r="G1034" i="1"/>
  <c r="F1034" i="1"/>
  <c r="E1034" i="1"/>
  <c r="T1033" i="1"/>
  <c r="S1033" i="1"/>
  <c r="R1033" i="1"/>
  <c r="P1033" i="1"/>
  <c r="K1033" i="1"/>
  <c r="H1033" i="1" a="1"/>
  <c r="H1033" i="1" s="1"/>
  <c r="I1033" i="1" s="1" a="1"/>
  <c r="I1033" i="1" s="1"/>
  <c r="G1033" i="1"/>
  <c r="F1033" i="1"/>
  <c r="E1033" i="1"/>
  <c r="T1032" i="1"/>
  <c r="S1032" i="1"/>
  <c r="R1032" i="1"/>
  <c r="P1032" i="1"/>
  <c r="K1032" i="1"/>
  <c r="H1032" i="1" a="1"/>
  <c r="H1032" i="1" s="1"/>
  <c r="I1032" i="1" s="1" a="1"/>
  <c r="I1032" i="1" s="1"/>
  <c r="G1032" i="1"/>
  <c r="F1032" i="1"/>
  <c r="E1032" i="1"/>
  <c r="T1031" i="1"/>
  <c r="S1031" i="1"/>
  <c r="R1031" i="1"/>
  <c r="P1031" i="1"/>
  <c r="K1031" i="1"/>
  <c r="H1031" i="1" a="1"/>
  <c r="H1031" i="1" s="1"/>
  <c r="I1031" i="1" s="1" a="1"/>
  <c r="I1031" i="1" s="1"/>
  <c r="G1031" i="1"/>
  <c r="F1031" i="1"/>
  <c r="E1031" i="1"/>
  <c r="T1030" i="1"/>
  <c r="S1030" i="1"/>
  <c r="R1030" i="1"/>
  <c r="P1030" i="1"/>
  <c r="K1030" i="1"/>
  <c r="H1030" i="1" a="1"/>
  <c r="H1030" i="1" s="1"/>
  <c r="I1030" i="1" s="1" a="1"/>
  <c r="I1030" i="1" s="1"/>
  <c r="G1030" i="1"/>
  <c r="F1030" i="1"/>
  <c r="E1030" i="1"/>
  <c r="T1029" i="1"/>
  <c r="S1029" i="1"/>
  <c r="R1029" i="1"/>
  <c r="P1029" i="1"/>
  <c r="K1029" i="1"/>
  <c r="H1029" i="1" a="1"/>
  <c r="H1029" i="1" s="1"/>
  <c r="I1029" i="1" s="1" a="1"/>
  <c r="I1029" i="1" s="1"/>
  <c r="G1029" i="1"/>
  <c r="F1029" i="1"/>
  <c r="E1029" i="1"/>
  <c r="T1028" i="1"/>
  <c r="S1028" i="1"/>
  <c r="R1028" i="1"/>
  <c r="P1028" i="1"/>
  <c r="K1028" i="1"/>
  <c r="H1028" i="1" a="1"/>
  <c r="H1028" i="1" s="1"/>
  <c r="I1028" i="1" s="1" a="1"/>
  <c r="I1028" i="1" s="1"/>
  <c r="G1028" i="1"/>
  <c r="F1028" i="1"/>
  <c r="E1028" i="1"/>
  <c r="T1027" i="1"/>
  <c r="S1027" i="1"/>
  <c r="R1027" i="1"/>
  <c r="P1027" i="1"/>
  <c r="K1027" i="1"/>
  <c r="H1027" i="1" a="1"/>
  <c r="H1027" i="1" s="1"/>
  <c r="I1027" i="1" s="1" a="1"/>
  <c r="I1027" i="1" s="1"/>
  <c r="G1027" i="1"/>
  <c r="F1027" i="1"/>
  <c r="E1027" i="1"/>
  <c r="T1026" i="1"/>
  <c r="S1026" i="1"/>
  <c r="R1026" i="1"/>
  <c r="P1026" i="1"/>
  <c r="K1026" i="1"/>
  <c r="H1026" i="1" a="1"/>
  <c r="H1026" i="1" s="1"/>
  <c r="I1026" i="1" s="1" a="1"/>
  <c r="I1026" i="1" s="1"/>
  <c r="G1026" i="1"/>
  <c r="F1026" i="1"/>
  <c r="E1026" i="1"/>
  <c r="T1025" i="1"/>
  <c r="S1025" i="1"/>
  <c r="R1025" i="1"/>
  <c r="P1025" i="1"/>
  <c r="K1025" i="1"/>
  <c r="H1025" i="1" a="1"/>
  <c r="H1025" i="1" s="1"/>
  <c r="I1025" i="1" s="1" a="1"/>
  <c r="I1025" i="1" s="1"/>
  <c r="G1025" i="1"/>
  <c r="F1025" i="1"/>
  <c r="E1025" i="1"/>
  <c r="T1024" i="1"/>
  <c r="S1024" i="1"/>
  <c r="R1024" i="1"/>
  <c r="P1024" i="1"/>
  <c r="K1024" i="1"/>
  <c r="H1024" i="1" a="1"/>
  <c r="H1024" i="1" s="1"/>
  <c r="I1024" i="1" s="1" a="1"/>
  <c r="I1024" i="1" s="1"/>
  <c r="G1024" i="1"/>
  <c r="F1024" i="1"/>
  <c r="E1024" i="1"/>
  <c r="T1023" i="1"/>
  <c r="S1023" i="1"/>
  <c r="R1023" i="1"/>
  <c r="P1023" i="1"/>
  <c r="K1023" i="1"/>
  <c r="H1023" i="1" a="1"/>
  <c r="H1023" i="1" s="1"/>
  <c r="I1023" i="1" s="1" a="1"/>
  <c r="I1023" i="1" s="1"/>
  <c r="G1023" i="1"/>
  <c r="F1023" i="1"/>
  <c r="E1023" i="1"/>
  <c r="T1022" i="1"/>
  <c r="S1022" i="1"/>
  <c r="R1022" i="1"/>
  <c r="P1022" i="1"/>
  <c r="K1022" i="1"/>
  <c r="H1022" i="1" a="1"/>
  <c r="H1022" i="1" s="1"/>
  <c r="I1022" i="1" s="1" a="1"/>
  <c r="I1022" i="1" s="1"/>
  <c r="G1022" i="1"/>
  <c r="F1022" i="1"/>
  <c r="E1022" i="1"/>
  <c r="T1021" i="1"/>
  <c r="S1021" i="1"/>
  <c r="R1021" i="1"/>
  <c r="P1021" i="1"/>
  <c r="K1021" i="1"/>
  <c r="H1021" i="1" a="1"/>
  <c r="H1021" i="1" s="1"/>
  <c r="I1021" i="1" s="1" a="1"/>
  <c r="I1021" i="1" s="1"/>
  <c r="G1021" i="1"/>
  <c r="F1021" i="1"/>
  <c r="E1021" i="1"/>
  <c r="T1020" i="1"/>
  <c r="S1020" i="1"/>
  <c r="R1020" i="1"/>
  <c r="P1020" i="1"/>
  <c r="K1020" i="1"/>
  <c r="H1020" i="1" a="1"/>
  <c r="H1020" i="1" s="1"/>
  <c r="I1020" i="1" s="1" a="1"/>
  <c r="I1020" i="1" s="1"/>
  <c r="G1020" i="1"/>
  <c r="F1020" i="1"/>
  <c r="E1020" i="1"/>
  <c r="T1019" i="1"/>
  <c r="S1019" i="1"/>
  <c r="R1019" i="1"/>
  <c r="P1019" i="1"/>
  <c r="K1019" i="1"/>
  <c r="H1019" i="1" a="1"/>
  <c r="H1019" i="1" s="1"/>
  <c r="I1019" i="1" s="1" a="1"/>
  <c r="I1019" i="1" s="1"/>
  <c r="G1019" i="1"/>
  <c r="F1019" i="1"/>
  <c r="E1019" i="1"/>
  <c r="T1018" i="1"/>
  <c r="S1018" i="1"/>
  <c r="R1018" i="1"/>
  <c r="P1018" i="1"/>
  <c r="K1018" i="1"/>
  <c r="H1018" i="1" a="1"/>
  <c r="H1018" i="1" s="1"/>
  <c r="I1018" i="1" s="1" a="1"/>
  <c r="I1018" i="1" s="1"/>
  <c r="G1018" i="1"/>
  <c r="F1018" i="1"/>
  <c r="E1018" i="1"/>
  <c r="T1017" i="1"/>
  <c r="S1017" i="1"/>
  <c r="R1017" i="1"/>
  <c r="P1017" i="1"/>
  <c r="K1017" i="1"/>
  <c r="H1017" i="1" a="1"/>
  <c r="H1017" i="1" s="1"/>
  <c r="I1017" i="1" s="1" a="1"/>
  <c r="I1017" i="1" s="1"/>
  <c r="G1017" i="1"/>
  <c r="F1017" i="1"/>
  <c r="E1017" i="1"/>
  <c r="T1016" i="1"/>
  <c r="S1016" i="1"/>
  <c r="R1016" i="1"/>
  <c r="P1016" i="1"/>
  <c r="K1016" i="1"/>
  <c r="H1016" i="1" a="1"/>
  <c r="H1016" i="1" s="1"/>
  <c r="I1016" i="1" s="1" a="1"/>
  <c r="I1016" i="1" s="1"/>
  <c r="G1016" i="1"/>
  <c r="F1016" i="1"/>
  <c r="E1016" i="1"/>
  <c r="T1015" i="1"/>
  <c r="S1015" i="1"/>
  <c r="R1015" i="1"/>
  <c r="P1015" i="1"/>
  <c r="K1015" i="1"/>
  <c r="H1015" i="1" a="1"/>
  <c r="H1015" i="1" s="1"/>
  <c r="I1015" i="1" s="1" a="1"/>
  <c r="I1015" i="1" s="1"/>
  <c r="G1015" i="1"/>
  <c r="F1015" i="1"/>
  <c r="E1015" i="1"/>
  <c r="T1014" i="1"/>
  <c r="S1014" i="1"/>
  <c r="R1014" i="1"/>
  <c r="P1014" i="1"/>
  <c r="K1014" i="1"/>
  <c r="H1014" i="1" a="1"/>
  <c r="H1014" i="1" s="1"/>
  <c r="I1014" i="1" s="1" a="1"/>
  <c r="I1014" i="1" s="1"/>
  <c r="G1014" i="1"/>
  <c r="F1014" i="1"/>
  <c r="E1014" i="1"/>
  <c r="T1013" i="1"/>
  <c r="S1013" i="1"/>
  <c r="R1013" i="1"/>
  <c r="P1013" i="1"/>
  <c r="K1013" i="1"/>
  <c r="H1013" i="1" a="1"/>
  <c r="H1013" i="1" s="1"/>
  <c r="I1013" i="1" s="1" a="1"/>
  <c r="I1013" i="1" s="1"/>
  <c r="G1013" i="1"/>
  <c r="F1013" i="1"/>
  <c r="E1013" i="1"/>
  <c r="T1012" i="1"/>
  <c r="S1012" i="1"/>
  <c r="R1012" i="1"/>
  <c r="P1012" i="1"/>
  <c r="K1012" i="1"/>
  <c r="H1012" i="1" a="1"/>
  <c r="H1012" i="1" s="1"/>
  <c r="I1012" i="1" s="1" a="1"/>
  <c r="I1012" i="1" s="1"/>
  <c r="G1012" i="1"/>
  <c r="F1012" i="1"/>
  <c r="E1012" i="1"/>
  <c r="T1011" i="1"/>
  <c r="S1011" i="1"/>
  <c r="R1011" i="1"/>
  <c r="P1011" i="1"/>
  <c r="K1011" i="1"/>
  <c r="H1011" i="1" a="1"/>
  <c r="H1011" i="1" s="1"/>
  <c r="I1011" i="1" s="1" a="1"/>
  <c r="I1011" i="1" s="1"/>
  <c r="G1011" i="1"/>
  <c r="F1011" i="1"/>
  <c r="E1011" i="1"/>
  <c r="T1010" i="1"/>
  <c r="S1010" i="1"/>
  <c r="R1010" i="1"/>
  <c r="P1010" i="1"/>
  <c r="K1010" i="1"/>
  <c r="H1010" i="1" a="1"/>
  <c r="H1010" i="1" s="1"/>
  <c r="I1010" i="1" s="1" a="1"/>
  <c r="I1010" i="1" s="1"/>
  <c r="G1010" i="1"/>
  <c r="F1010" i="1"/>
  <c r="E1010" i="1"/>
  <c r="T1009" i="1"/>
  <c r="S1009" i="1"/>
  <c r="R1009" i="1"/>
  <c r="P1009" i="1"/>
  <c r="K1009" i="1"/>
  <c r="H1009" i="1" a="1"/>
  <c r="H1009" i="1" s="1"/>
  <c r="I1009" i="1" s="1" a="1"/>
  <c r="I1009" i="1" s="1"/>
  <c r="G1009" i="1"/>
  <c r="F1009" i="1"/>
  <c r="E1009" i="1"/>
  <c r="T1008" i="1"/>
  <c r="S1008" i="1"/>
  <c r="R1008" i="1"/>
  <c r="P1008" i="1"/>
  <c r="K1008" i="1"/>
  <c r="H1008" i="1" a="1"/>
  <c r="H1008" i="1" s="1"/>
  <c r="I1008" i="1" s="1" a="1"/>
  <c r="I1008" i="1" s="1"/>
  <c r="G1008" i="1"/>
  <c r="F1008" i="1"/>
  <c r="E1008" i="1"/>
  <c r="T1007" i="1"/>
  <c r="S1007" i="1"/>
  <c r="R1007" i="1"/>
  <c r="P1007" i="1"/>
  <c r="K1007" i="1"/>
  <c r="H1007" i="1" a="1"/>
  <c r="H1007" i="1" s="1"/>
  <c r="I1007" i="1" s="1" a="1"/>
  <c r="I1007" i="1" s="1"/>
  <c r="G1007" i="1"/>
  <c r="F1007" i="1"/>
  <c r="E1007" i="1"/>
  <c r="T1006" i="1"/>
  <c r="S1006" i="1"/>
  <c r="R1006" i="1"/>
  <c r="P1006" i="1"/>
  <c r="K1006" i="1"/>
  <c r="H1006" i="1" a="1"/>
  <c r="H1006" i="1" s="1"/>
  <c r="I1006" i="1" s="1" a="1"/>
  <c r="I1006" i="1" s="1"/>
  <c r="G1006" i="1"/>
  <c r="F1006" i="1"/>
  <c r="E1006" i="1"/>
  <c r="T1005" i="1"/>
  <c r="S1005" i="1"/>
  <c r="R1005" i="1"/>
  <c r="P1005" i="1"/>
  <c r="K1005" i="1"/>
  <c r="H1005" i="1" a="1"/>
  <c r="H1005" i="1" s="1"/>
  <c r="I1005" i="1" s="1" a="1"/>
  <c r="I1005" i="1" s="1"/>
  <c r="G1005" i="1"/>
  <c r="F1005" i="1"/>
  <c r="E1005" i="1"/>
  <c r="T1004" i="1"/>
  <c r="S1004" i="1"/>
  <c r="R1004" i="1"/>
  <c r="P1004" i="1"/>
  <c r="K1004" i="1"/>
  <c r="H1004" i="1" a="1"/>
  <c r="H1004" i="1" s="1"/>
  <c r="I1004" i="1" s="1" a="1"/>
  <c r="I1004" i="1" s="1"/>
  <c r="G1004" i="1"/>
  <c r="F1004" i="1"/>
  <c r="E1004" i="1"/>
  <c r="T1003" i="1"/>
  <c r="S1003" i="1"/>
  <c r="R1003" i="1"/>
  <c r="P1003" i="1"/>
  <c r="K1003" i="1"/>
  <c r="H1003" i="1" a="1"/>
  <c r="H1003" i="1" s="1"/>
  <c r="I1003" i="1" s="1" a="1"/>
  <c r="I1003" i="1" s="1"/>
  <c r="G1003" i="1"/>
  <c r="F1003" i="1"/>
  <c r="E1003" i="1"/>
  <c r="T1002" i="1"/>
  <c r="S1002" i="1"/>
  <c r="R1002" i="1"/>
  <c r="P1002" i="1"/>
  <c r="K1002" i="1"/>
  <c r="H1002" i="1" a="1"/>
  <c r="H1002" i="1" s="1"/>
  <c r="I1002" i="1" s="1" a="1"/>
  <c r="I1002" i="1" s="1"/>
  <c r="G1002" i="1"/>
  <c r="F1002" i="1"/>
  <c r="E1002" i="1"/>
  <c r="T1001" i="1"/>
  <c r="S1001" i="1"/>
  <c r="R1001" i="1"/>
  <c r="P1001" i="1"/>
  <c r="K1001" i="1"/>
  <c r="H1001" i="1" a="1"/>
  <c r="H1001" i="1" s="1"/>
  <c r="I1001" i="1" s="1" a="1"/>
  <c r="I1001" i="1" s="1"/>
  <c r="G1001" i="1"/>
  <c r="F1001" i="1"/>
  <c r="E1001" i="1"/>
  <c r="T1000" i="1"/>
  <c r="S1000" i="1"/>
  <c r="R1000" i="1"/>
  <c r="P1000" i="1"/>
  <c r="K1000" i="1"/>
  <c r="H1000" i="1" a="1"/>
  <c r="H1000" i="1" s="1"/>
  <c r="I1000" i="1" s="1" a="1"/>
  <c r="I1000" i="1" s="1"/>
  <c r="G1000" i="1"/>
  <c r="F1000" i="1"/>
  <c r="E1000" i="1"/>
  <c r="T999" i="1"/>
  <c r="S999" i="1"/>
  <c r="R999" i="1"/>
  <c r="P999" i="1"/>
  <c r="K999" i="1"/>
  <c r="H999" i="1" a="1"/>
  <c r="H999" i="1" s="1"/>
  <c r="I999" i="1" s="1" a="1"/>
  <c r="I999" i="1" s="1"/>
  <c r="G999" i="1"/>
  <c r="F999" i="1"/>
  <c r="E999" i="1"/>
  <c r="T998" i="1"/>
  <c r="S998" i="1"/>
  <c r="R998" i="1"/>
  <c r="P998" i="1"/>
  <c r="K998" i="1"/>
  <c r="H998" i="1" a="1"/>
  <c r="H998" i="1" s="1"/>
  <c r="I998" i="1" s="1" a="1"/>
  <c r="I998" i="1" s="1"/>
  <c r="G998" i="1"/>
  <c r="F998" i="1"/>
  <c r="E998" i="1"/>
  <c r="T997" i="1"/>
  <c r="S997" i="1"/>
  <c r="R997" i="1"/>
  <c r="P997" i="1"/>
  <c r="K997" i="1"/>
  <c r="H997" i="1" a="1"/>
  <c r="H997" i="1" s="1"/>
  <c r="I997" i="1" s="1" a="1"/>
  <c r="I997" i="1" s="1"/>
  <c r="G997" i="1"/>
  <c r="F997" i="1"/>
  <c r="E997" i="1"/>
  <c r="T996" i="1"/>
  <c r="S996" i="1"/>
  <c r="R996" i="1"/>
  <c r="P996" i="1"/>
  <c r="K996" i="1"/>
  <c r="H996" i="1" a="1"/>
  <c r="H996" i="1" s="1"/>
  <c r="I996" i="1" s="1" a="1"/>
  <c r="I996" i="1" s="1"/>
  <c r="G996" i="1"/>
  <c r="F996" i="1"/>
  <c r="E996" i="1"/>
  <c r="T995" i="1"/>
  <c r="S995" i="1"/>
  <c r="R995" i="1"/>
  <c r="P995" i="1"/>
  <c r="K995" i="1"/>
  <c r="H995" i="1" a="1"/>
  <c r="H995" i="1" s="1"/>
  <c r="I995" i="1" s="1" a="1"/>
  <c r="I995" i="1" s="1"/>
  <c r="G995" i="1"/>
  <c r="F995" i="1"/>
  <c r="E995" i="1"/>
  <c r="T994" i="1"/>
  <c r="S994" i="1"/>
  <c r="R994" i="1"/>
  <c r="P994" i="1"/>
  <c r="K994" i="1"/>
  <c r="H994" i="1" a="1"/>
  <c r="H994" i="1" s="1"/>
  <c r="I994" i="1" s="1" a="1"/>
  <c r="I994" i="1" s="1"/>
  <c r="G994" i="1"/>
  <c r="F994" i="1"/>
  <c r="E994" i="1"/>
  <c r="T993" i="1"/>
  <c r="S993" i="1"/>
  <c r="R993" i="1"/>
  <c r="P993" i="1"/>
  <c r="K993" i="1"/>
  <c r="H993" i="1" a="1"/>
  <c r="H993" i="1" s="1"/>
  <c r="I993" i="1" s="1" a="1"/>
  <c r="I993" i="1" s="1"/>
  <c r="G993" i="1"/>
  <c r="F993" i="1"/>
  <c r="E993" i="1"/>
  <c r="T992" i="1"/>
  <c r="S992" i="1"/>
  <c r="R992" i="1"/>
  <c r="P992" i="1"/>
  <c r="K992" i="1"/>
  <c r="H992" i="1" a="1"/>
  <c r="H992" i="1" s="1"/>
  <c r="I992" i="1" s="1" a="1"/>
  <c r="I992" i="1" s="1"/>
  <c r="G992" i="1"/>
  <c r="F992" i="1"/>
  <c r="E992" i="1"/>
  <c r="T991" i="1"/>
  <c r="S991" i="1"/>
  <c r="R991" i="1"/>
  <c r="P991" i="1"/>
  <c r="K991" i="1"/>
  <c r="H991" i="1" a="1"/>
  <c r="H991" i="1" s="1"/>
  <c r="I991" i="1" s="1" a="1"/>
  <c r="I991" i="1" s="1"/>
  <c r="G991" i="1"/>
  <c r="F991" i="1"/>
  <c r="E991" i="1"/>
  <c r="T990" i="1"/>
  <c r="S990" i="1"/>
  <c r="R990" i="1"/>
  <c r="P990" i="1"/>
  <c r="K990" i="1"/>
  <c r="H990" i="1" a="1"/>
  <c r="H990" i="1" s="1"/>
  <c r="I990" i="1" s="1" a="1"/>
  <c r="I990" i="1" s="1"/>
  <c r="G990" i="1"/>
  <c r="F990" i="1"/>
  <c r="E990" i="1"/>
  <c r="T989" i="1"/>
  <c r="S989" i="1"/>
  <c r="R989" i="1"/>
  <c r="P989" i="1"/>
  <c r="K989" i="1"/>
  <c r="H989" i="1" a="1"/>
  <c r="H989" i="1" s="1"/>
  <c r="I989" i="1" s="1" a="1"/>
  <c r="I989" i="1" s="1"/>
  <c r="G989" i="1"/>
  <c r="F989" i="1"/>
  <c r="E989" i="1"/>
  <c r="T988" i="1"/>
  <c r="S988" i="1"/>
  <c r="R988" i="1"/>
  <c r="P988" i="1"/>
  <c r="K988" i="1"/>
  <c r="H988" i="1" a="1"/>
  <c r="H988" i="1" s="1"/>
  <c r="I988" i="1" s="1" a="1"/>
  <c r="I988" i="1" s="1"/>
  <c r="G988" i="1"/>
  <c r="F988" i="1"/>
  <c r="E988" i="1"/>
  <c r="T987" i="1"/>
  <c r="S987" i="1"/>
  <c r="R987" i="1"/>
  <c r="P987" i="1"/>
  <c r="K987" i="1"/>
  <c r="H987" i="1" a="1"/>
  <c r="H987" i="1" s="1"/>
  <c r="I987" i="1" s="1" a="1"/>
  <c r="I987" i="1" s="1"/>
  <c r="G987" i="1"/>
  <c r="F987" i="1"/>
  <c r="E987" i="1"/>
  <c r="T986" i="1"/>
  <c r="S986" i="1"/>
  <c r="R986" i="1"/>
  <c r="P986" i="1"/>
  <c r="K986" i="1"/>
  <c r="H986" i="1" a="1"/>
  <c r="H986" i="1" s="1"/>
  <c r="I986" i="1" s="1" a="1"/>
  <c r="I986" i="1" s="1"/>
  <c r="G986" i="1"/>
  <c r="F986" i="1"/>
  <c r="E986" i="1"/>
  <c r="T985" i="1"/>
  <c r="S985" i="1"/>
  <c r="R985" i="1"/>
  <c r="P985" i="1"/>
  <c r="K985" i="1"/>
  <c r="H985" i="1" a="1"/>
  <c r="H985" i="1" s="1"/>
  <c r="I985" i="1" s="1" a="1"/>
  <c r="I985" i="1" s="1"/>
  <c r="G985" i="1"/>
  <c r="F985" i="1"/>
  <c r="E985" i="1"/>
  <c r="T984" i="1"/>
  <c r="S984" i="1"/>
  <c r="R984" i="1"/>
  <c r="P984" i="1"/>
  <c r="K984" i="1"/>
  <c r="H984" i="1" a="1"/>
  <c r="H984" i="1" s="1"/>
  <c r="I984" i="1" s="1" a="1"/>
  <c r="I984" i="1" s="1"/>
  <c r="G984" i="1"/>
  <c r="F984" i="1"/>
  <c r="E984" i="1"/>
  <c r="T983" i="1"/>
  <c r="S983" i="1"/>
  <c r="R983" i="1"/>
  <c r="P983" i="1"/>
  <c r="K983" i="1"/>
  <c r="H983" i="1" a="1"/>
  <c r="H983" i="1" s="1"/>
  <c r="I983" i="1" s="1" a="1"/>
  <c r="I983" i="1" s="1"/>
  <c r="G983" i="1"/>
  <c r="F983" i="1"/>
  <c r="E983" i="1"/>
  <c r="T982" i="1"/>
  <c r="S982" i="1"/>
  <c r="R982" i="1"/>
  <c r="P982" i="1"/>
  <c r="K982" i="1"/>
  <c r="H982" i="1" a="1"/>
  <c r="H982" i="1" s="1"/>
  <c r="I982" i="1" s="1" a="1"/>
  <c r="I982" i="1" s="1"/>
  <c r="G982" i="1"/>
  <c r="F982" i="1"/>
  <c r="E982" i="1"/>
  <c r="T981" i="1"/>
  <c r="S981" i="1"/>
  <c r="R981" i="1"/>
  <c r="P981" i="1"/>
  <c r="K981" i="1"/>
  <c r="H981" i="1" a="1"/>
  <c r="H981" i="1" s="1"/>
  <c r="I981" i="1" s="1" a="1"/>
  <c r="I981" i="1" s="1"/>
  <c r="G981" i="1"/>
  <c r="F981" i="1"/>
  <c r="E981" i="1"/>
  <c r="T980" i="1"/>
  <c r="S980" i="1"/>
  <c r="R980" i="1"/>
  <c r="P980" i="1"/>
  <c r="K980" i="1"/>
  <c r="H980" i="1" a="1"/>
  <c r="H980" i="1" s="1"/>
  <c r="I980" i="1" s="1" a="1"/>
  <c r="I980" i="1" s="1"/>
  <c r="G980" i="1"/>
  <c r="F980" i="1"/>
  <c r="E980" i="1"/>
  <c r="T979" i="1"/>
  <c r="S979" i="1"/>
  <c r="R979" i="1"/>
  <c r="P979" i="1"/>
  <c r="K979" i="1"/>
  <c r="H979" i="1" a="1"/>
  <c r="H979" i="1" s="1"/>
  <c r="I979" i="1" s="1" a="1"/>
  <c r="I979" i="1" s="1"/>
  <c r="G979" i="1"/>
  <c r="F979" i="1"/>
  <c r="E979" i="1"/>
  <c r="T978" i="1"/>
  <c r="S978" i="1"/>
  <c r="R978" i="1"/>
  <c r="P978" i="1"/>
  <c r="K978" i="1"/>
  <c r="H978" i="1" a="1"/>
  <c r="H978" i="1" s="1"/>
  <c r="I978" i="1" s="1" a="1"/>
  <c r="I978" i="1" s="1"/>
  <c r="G978" i="1"/>
  <c r="F978" i="1"/>
  <c r="E978" i="1"/>
  <c r="T977" i="1"/>
  <c r="S977" i="1"/>
  <c r="R977" i="1"/>
  <c r="P977" i="1"/>
  <c r="K977" i="1"/>
  <c r="H977" i="1" a="1"/>
  <c r="H977" i="1" s="1"/>
  <c r="I977" i="1" s="1" a="1"/>
  <c r="I977" i="1" s="1"/>
  <c r="G977" i="1"/>
  <c r="F977" i="1"/>
  <c r="E977" i="1"/>
  <c r="T976" i="1"/>
  <c r="S976" i="1"/>
  <c r="R976" i="1"/>
  <c r="P976" i="1"/>
  <c r="K976" i="1"/>
  <c r="H976" i="1" a="1"/>
  <c r="H976" i="1" s="1"/>
  <c r="I976" i="1" s="1" a="1"/>
  <c r="I976" i="1" s="1"/>
  <c r="G976" i="1"/>
  <c r="F976" i="1"/>
  <c r="E976" i="1"/>
  <c r="T975" i="1"/>
  <c r="S975" i="1"/>
  <c r="R975" i="1"/>
  <c r="P975" i="1"/>
  <c r="K975" i="1"/>
  <c r="H975" i="1" a="1"/>
  <c r="H975" i="1" s="1"/>
  <c r="I975" i="1" s="1" a="1"/>
  <c r="I975" i="1" s="1"/>
  <c r="G975" i="1"/>
  <c r="F975" i="1"/>
  <c r="E975" i="1"/>
  <c r="T974" i="1"/>
  <c r="S974" i="1"/>
  <c r="R974" i="1"/>
  <c r="P974" i="1"/>
  <c r="K974" i="1"/>
  <c r="H974" i="1" a="1"/>
  <c r="H974" i="1" s="1"/>
  <c r="I974" i="1" s="1" a="1"/>
  <c r="I974" i="1" s="1"/>
  <c r="G974" i="1"/>
  <c r="F974" i="1"/>
  <c r="E974" i="1"/>
  <c r="T973" i="1"/>
  <c r="S973" i="1"/>
  <c r="R973" i="1"/>
  <c r="P973" i="1"/>
  <c r="K973" i="1"/>
  <c r="H973" i="1" a="1"/>
  <c r="H973" i="1" s="1"/>
  <c r="I973" i="1" s="1" a="1"/>
  <c r="I973" i="1" s="1"/>
  <c r="G973" i="1"/>
  <c r="F973" i="1"/>
  <c r="E973" i="1"/>
  <c r="T972" i="1"/>
  <c r="S972" i="1"/>
  <c r="R972" i="1"/>
  <c r="P972" i="1"/>
  <c r="K972" i="1"/>
  <c r="H972" i="1" a="1"/>
  <c r="H972" i="1" s="1"/>
  <c r="I972" i="1" s="1" a="1"/>
  <c r="I972" i="1" s="1"/>
  <c r="G972" i="1"/>
  <c r="F972" i="1"/>
  <c r="E972" i="1"/>
  <c r="T971" i="1"/>
  <c r="S971" i="1"/>
  <c r="R971" i="1"/>
  <c r="P971" i="1"/>
  <c r="K971" i="1"/>
  <c r="H971" i="1" a="1"/>
  <c r="H971" i="1" s="1"/>
  <c r="I971" i="1" s="1" a="1"/>
  <c r="I971" i="1" s="1"/>
  <c r="G971" i="1"/>
  <c r="F971" i="1"/>
  <c r="E971" i="1"/>
  <c r="T970" i="1"/>
  <c r="S970" i="1"/>
  <c r="R970" i="1"/>
  <c r="P970" i="1"/>
  <c r="K970" i="1"/>
  <c r="H970" i="1" a="1"/>
  <c r="H970" i="1" s="1"/>
  <c r="I970" i="1" s="1" a="1"/>
  <c r="I970" i="1" s="1"/>
  <c r="G970" i="1"/>
  <c r="F970" i="1"/>
  <c r="E970" i="1"/>
  <c r="T969" i="1"/>
  <c r="S969" i="1"/>
  <c r="R969" i="1"/>
  <c r="P969" i="1"/>
  <c r="K969" i="1"/>
  <c r="H969" i="1" a="1"/>
  <c r="H969" i="1" s="1"/>
  <c r="I969" i="1" s="1" a="1"/>
  <c r="I969" i="1" s="1"/>
  <c r="G969" i="1"/>
  <c r="F969" i="1"/>
  <c r="E969" i="1"/>
  <c r="T968" i="1"/>
  <c r="S968" i="1"/>
  <c r="R968" i="1"/>
  <c r="P968" i="1"/>
  <c r="K968" i="1"/>
  <c r="H968" i="1" a="1"/>
  <c r="H968" i="1" s="1"/>
  <c r="I968" i="1" s="1" a="1"/>
  <c r="I968" i="1" s="1"/>
  <c r="G968" i="1"/>
  <c r="F968" i="1"/>
  <c r="E968" i="1"/>
  <c r="T967" i="1"/>
  <c r="S967" i="1"/>
  <c r="R967" i="1"/>
  <c r="P967" i="1"/>
  <c r="K967" i="1"/>
  <c r="H967" i="1" a="1"/>
  <c r="H967" i="1" s="1"/>
  <c r="I967" i="1" s="1" a="1"/>
  <c r="I967" i="1" s="1"/>
  <c r="G967" i="1"/>
  <c r="F967" i="1"/>
  <c r="E967" i="1"/>
  <c r="T966" i="1"/>
  <c r="S966" i="1"/>
  <c r="R966" i="1"/>
  <c r="P966" i="1"/>
  <c r="K966" i="1"/>
  <c r="H966" i="1" a="1"/>
  <c r="H966" i="1" s="1"/>
  <c r="I966" i="1" s="1" a="1"/>
  <c r="I966" i="1" s="1"/>
  <c r="G966" i="1"/>
  <c r="F966" i="1"/>
  <c r="E966" i="1"/>
  <c r="T965" i="1"/>
  <c r="S965" i="1"/>
  <c r="R965" i="1"/>
  <c r="P965" i="1"/>
  <c r="K965" i="1"/>
  <c r="H965" i="1" a="1"/>
  <c r="H965" i="1" s="1"/>
  <c r="I965" i="1" s="1" a="1"/>
  <c r="I965" i="1" s="1"/>
  <c r="G965" i="1"/>
  <c r="F965" i="1"/>
  <c r="E965" i="1"/>
  <c r="T964" i="1"/>
  <c r="S964" i="1"/>
  <c r="R964" i="1"/>
  <c r="P964" i="1"/>
  <c r="K964" i="1"/>
  <c r="H964" i="1" a="1"/>
  <c r="H964" i="1" s="1"/>
  <c r="I964" i="1" s="1" a="1"/>
  <c r="I964" i="1" s="1"/>
  <c r="G964" i="1"/>
  <c r="F964" i="1"/>
  <c r="E964" i="1"/>
  <c r="T963" i="1"/>
  <c r="S963" i="1"/>
  <c r="R963" i="1"/>
  <c r="P963" i="1"/>
  <c r="K963" i="1"/>
  <c r="H963" i="1" a="1"/>
  <c r="H963" i="1" s="1"/>
  <c r="I963" i="1" s="1" a="1"/>
  <c r="I963" i="1" s="1"/>
  <c r="G963" i="1"/>
  <c r="F963" i="1"/>
  <c r="E963" i="1"/>
  <c r="T962" i="1"/>
  <c r="S962" i="1"/>
  <c r="R962" i="1"/>
  <c r="P962" i="1"/>
  <c r="K962" i="1"/>
  <c r="H962" i="1" a="1"/>
  <c r="H962" i="1" s="1"/>
  <c r="I962" i="1" s="1" a="1"/>
  <c r="I962" i="1" s="1"/>
  <c r="G962" i="1"/>
  <c r="F962" i="1"/>
  <c r="E962" i="1"/>
  <c r="T961" i="1"/>
  <c r="S961" i="1"/>
  <c r="R961" i="1"/>
  <c r="P961" i="1"/>
  <c r="K961" i="1"/>
  <c r="H961" i="1" a="1"/>
  <c r="H961" i="1" s="1"/>
  <c r="I961" i="1" s="1" a="1"/>
  <c r="I961" i="1" s="1"/>
  <c r="G961" i="1"/>
  <c r="F961" i="1"/>
  <c r="E961" i="1"/>
  <c r="T960" i="1"/>
  <c r="S960" i="1"/>
  <c r="R960" i="1"/>
  <c r="P960" i="1"/>
  <c r="K960" i="1"/>
  <c r="H960" i="1" a="1"/>
  <c r="H960" i="1" s="1"/>
  <c r="I960" i="1" s="1" a="1"/>
  <c r="I960" i="1" s="1"/>
  <c r="G960" i="1"/>
  <c r="F960" i="1"/>
  <c r="E960" i="1"/>
  <c r="T959" i="1"/>
  <c r="S959" i="1"/>
  <c r="R959" i="1"/>
  <c r="P959" i="1"/>
  <c r="K959" i="1"/>
  <c r="H959" i="1" a="1"/>
  <c r="H959" i="1" s="1"/>
  <c r="I959" i="1" s="1" a="1"/>
  <c r="I959" i="1" s="1"/>
  <c r="G959" i="1"/>
  <c r="F959" i="1"/>
  <c r="E959" i="1"/>
  <c r="T958" i="1"/>
  <c r="S958" i="1"/>
  <c r="R958" i="1"/>
  <c r="P958" i="1"/>
  <c r="K958" i="1"/>
  <c r="H958" i="1" a="1"/>
  <c r="H958" i="1" s="1"/>
  <c r="I958" i="1" s="1" a="1"/>
  <c r="I958" i="1" s="1"/>
  <c r="G958" i="1"/>
  <c r="F958" i="1"/>
  <c r="E958" i="1"/>
  <c r="T957" i="1"/>
  <c r="S957" i="1"/>
  <c r="R957" i="1"/>
  <c r="P957" i="1"/>
  <c r="K957" i="1"/>
  <c r="H957" i="1" a="1"/>
  <c r="H957" i="1" s="1"/>
  <c r="I957" i="1" s="1" a="1"/>
  <c r="I957" i="1" s="1"/>
  <c r="G957" i="1"/>
  <c r="F957" i="1"/>
  <c r="E957" i="1"/>
  <c r="T956" i="1"/>
  <c r="S956" i="1"/>
  <c r="R956" i="1"/>
  <c r="P956" i="1"/>
  <c r="K956" i="1"/>
  <c r="H956" i="1" a="1"/>
  <c r="H956" i="1" s="1"/>
  <c r="I956" i="1" s="1" a="1"/>
  <c r="I956" i="1" s="1"/>
  <c r="G956" i="1"/>
  <c r="F956" i="1"/>
  <c r="E956" i="1"/>
  <c r="T955" i="1"/>
  <c r="S955" i="1"/>
  <c r="R955" i="1"/>
  <c r="P955" i="1"/>
  <c r="K955" i="1"/>
  <c r="H955" i="1" a="1"/>
  <c r="H955" i="1" s="1"/>
  <c r="I955" i="1" s="1" a="1"/>
  <c r="I955" i="1" s="1"/>
  <c r="G955" i="1"/>
  <c r="F955" i="1"/>
  <c r="E955" i="1"/>
  <c r="T954" i="1"/>
  <c r="S954" i="1"/>
  <c r="R954" i="1"/>
  <c r="P954" i="1"/>
  <c r="K954" i="1"/>
  <c r="H954" i="1" a="1"/>
  <c r="H954" i="1" s="1"/>
  <c r="I954" i="1" s="1" a="1"/>
  <c r="I954" i="1" s="1"/>
  <c r="G954" i="1"/>
  <c r="F954" i="1"/>
  <c r="E954" i="1"/>
  <c r="T953" i="1"/>
  <c r="S953" i="1"/>
  <c r="R953" i="1"/>
  <c r="P953" i="1"/>
  <c r="K953" i="1"/>
  <c r="H953" i="1" a="1"/>
  <c r="H953" i="1" s="1"/>
  <c r="I953" i="1" s="1" a="1"/>
  <c r="I953" i="1" s="1"/>
  <c r="G953" i="1"/>
  <c r="F953" i="1"/>
  <c r="E953" i="1"/>
  <c r="T952" i="1"/>
  <c r="S952" i="1"/>
  <c r="R952" i="1"/>
  <c r="P952" i="1"/>
  <c r="K952" i="1"/>
  <c r="H952" i="1" a="1"/>
  <c r="H952" i="1" s="1"/>
  <c r="I952" i="1" s="1" a="1"/>
  <c r="I952" i="1" s="1"/>
  <c r="G952" i="1"/>
  <c r="F952" i="1"/>
  <c r="E952" i="1"/>
  <c r="T951" i="1"/>
  <c r="S951" i="1"/>
  <c r="R951" i="1"/>
  <c r="P951" i="1"/>
  <c r="K951" i="1"/>
  <c r="H951" i="1" a="1"/>
  <c r="H951" i="1" s="1"/>
  <c r="I951" i="1" s="1" a="1"/>
  <c r="I951" i="1" s="1"/>
  <c r="G951" i="1"/>
  <c r="F951" i="1"/>
  <c r="E951" i="1"/>
  <c r="T950" i="1"/>
  <c r="S950" i="1"/>
  <c r="R950" i="1"/>
  <c r="P950" i="1"/>
  <c r="K950" i="1"/>
  <c r="H950" i="1" a="1"/>
  <c r="H950" i="1" s="1"/>
  <c r="I950" i="1" s="1" a="1"/>
  <c r="I950" i="1" s="1"/>
  <c r="G950" i="1"/>
  <c r="F950" i="1"/>
  <c r="E950" i="1"/>
  <c r="T949" i="1"/>
  <c r="S949" i="1"/>
  <c r="R949" i="1"/>
  <c r="P949" i="1"/>
  <c r="K949" i="1"/>
  <c r="H949" i="1" a="1"/>
  <c r="H949" i="1" s="1"/>
  <c r="I949" i="1" s="1" a="1"/>
  <c r="I949" i="1" s="1"/>
  <c r="G949" i="1"/>
  <c r="F949" i="1"/>
  <c r="E949" i="1"/>
  <c r="T948" i="1"/>
  <c r="S948" i="1"/>
  <c r="R948" i="1"/>
  <c r="P948" i="1"/>
  <c r="K948" i="1"/>
  <c r="H948" i="1" a="1"/>
  <c r="H948" i="1" s="1"/>
  <c r="I948" i="1" s="1" a="1"/>
  <c r="I948" i="1" s="1"/>
  <c r="G948" i="1"/>
  <c r="F948" i="1"/>
  <c r="E948" i="1"/>
  <c r="T947" i="1"/>
  <c r="S947" i="1"/>
  <c r="R947" i="1"/>
  <c r="P947" i="1"/>
  <c r="K947" i="1"/>
  <c r="H947" i="1" a="1"/>
  <c r="H947" i="1" s="1"/>
  <c r="I947" i="1" s="1" a="1"/>
  <c r="I947" i="1" s="1"/>
  <c r="G947" i="1"/>
  <c r="F947" i="1"/>
  <c r="E947" i="1"/>
  <c r="T946" i="1"/>
  <c r="S946" i="1"/>
  <c r="R946" i="1"/>
  <c r="P946" i="1"/>
  <c r="K946" i="1"/>
  <c r="H946" i="1" a="1"/>
  <c r="H946" i="1" s="1"/>
  <c r="I946" i="1" s="1" a="1"/>
  <c r="I946" i="1" s="1"/>
  <c r="G946" i="1"/>
  <c r="F946" i="1"/>
  <c r="E946" i="1"/>
  <c r="T945" i="1"/>
  <c r="S945" i="1"/>
  <c r="R945" i="1"/>
  <c r="P945" i="1"/>
  <c r="K945" i="1"/>
  <c r="H945" i="1" a="1"/>
  <c r="H945" i="1" s="1"/>
  <c r="I945" i="1" s="1" a="1"/>
  <c r="I945" i="1" s="1"/>
  <c r="G945" i="1"/>
  <c r="F945" i="1"/>
  <c r="E945" i="1"/>
  <c r="T944" i="1"/>
  <c r="S944" i="1"/>
  <c r="R944" i="1"/>
  <c r="P944" i="1"/>
  <c r="K944" i="1"/>
  <c r="H944" i="1" a="1"/>
  <c r="H944" i="1" s="1"/>
  <c r="I944" i="1" s="1" a="1"/>
  <c r="I944" i="1" s="1"/>
  <c r="G944" i="1"/>
  <c r="F944" i="1"/>
  <c r="E944" i="1"/>
  <c r="T943" i="1"/>
  <c r="S943" i="1"/>
  <c r="R943" i="1"/>
  <c r="P943" i="1"/>
  <c r="K943" i="1"/>
  <c r="H943" i="1" a="1"/>
  <c r="H943" i="1" s="1"/>
  <c r="I943" i="1" s="1" a="1"/>
  <c r="I943" i="1" s="1"/>
  <c r="G943" i="1"/>
  <c r="F943" i="1"/>
  <c r="E943" i="1"/>
  <c r="T942" i="1"/>
  <c r="S942" i="1"/>
  <c r="R942" i="1"/>
  <c r="P942" i="1"/>
  <c r="K942" i="1"/>
  <c r="H942" i="1" a="1"/>
  <c r="H942" i="1" s="1"/>
  <c r="I942" i="1" s="1" a="1"/>
  <c r="I942" i="1" s="1"/>
  <c r="G942" i="1"/>
  <c r="F942" i="1"/>
  <c r="E942" i="1"/>
  <c r="T941" i="1"/>
  <c r="S941" i="1"/>
  <c r="R941" i="1"/>
  <c r="P941" i="1"/>
  <c r="K941" i="1"/>
  <c r="H941" i="1" a="1"/>
  <c r="H941" i="1" s="1"/>
  <c r="I941" i="1" s="1" a="1"/>
  <c r="I941" i="1" s="1"/>
  <c r="G941" i="1"/>
  <c r="F941" i="1"/>
  <c r="E941" i="1"/>
  <c r="T940" i="1"/>
  <c r="S940" i="1"/>
  <c r="R940" i="1"/>
  <c r="P940" i="1"/>
  <c r="K940" i="1"/>
  <c r="H940" i="1" a="1"/>
  <c r="H940" i="1" s="1"/>
  <c r="I940" i="1" s="1" a="1"/>
  <c r="I940" i="1" s="1"/>
  <c r="G940" i="1"/>
  <c r="F940" i="1"/>
  <c r="E940" i="1"/>
  <c r="T939" i="1"/>
  <c r="S939" i="1"/>
  <c r="R939" i="1"/>
  <c r="P939" i="1"/>
  <c r="K939" i="1"/>
  <c r="H939" i="1" a="1"/>
  <c r="H939" i="1" s="1"/>
  <c r="I939" i="1" s="1" a="1"/>
  <c r="I939" i="1" s="1"/>
  <c r="G939" i="1"/>
  <c r="F939" i="1"/>
  <c r="E939" i="1"/>
  <c r="T938" i="1"/>
  <c r="S938" i="1"/>
  <c r="R938" i="1"/>
  <c r="P938" i="1"/>
  <c r="K938" i="1"/>
  <c r="H938" i="1" a="1"/>
  <c r="H938" i="1" s="1"/>
  <c r="I938" i="1" s="1" a="1"/>
  <c r="I938" i="1" s="1"/>
  <c r="G938" i="1"/>
  <c r="F938" i="1"/>
  <c r="E938" i="1"/>
  <c r="T937" i="1"/>
  <c r="S937" i="1"/>
  <c r="R937" i="1"/>
  <c r="P937" i="1"/>
  <c r="K937" i="1"/>
  <c r="H937" i="1" a="1"/>
  <c r="H937" i="1" s="1"/>
  <c r="I937" i="1" s="1" a="1"/>
  <c r="I937" i="1" s="1"/>
  <c r="G937" i="1"/>
  <c r="F937" i="1"/>
  <c r="E937" i="1"/>
  <c r="T936" i="1"/>
  <c r="S936" i="1"/>
  <c r="R936" i="1"/>
  <c r="P936" i="1"/>
  <c r="K936" i="1"/>
  <c r="H936" i="1" a="1"/>
  <c r="H936" i="1" s="1"/>
  <c r="I936" i="1" s="1" a="1"/>
  <c r="I936" i="1" s="1"/>
  <c r="G936" i="1"/>
  <c r="F936" i="1"/>
  <c r="E936" i="1"/>
  <c r="T935" i="1"/>
  <c r="S935" i="1"/>
  <c r="R935" i="1"/>
  <c r="P935" i="1"/>
  <c r="K935" i="1"/>
  <c r="H935" i="1" a="1"/>
  <c r="H935" i="1" s="1"/>
  <c r="I935" i="1" s="1" a="1"/>
  <c r="I935" i="1" s="1"/>
  <c r="G935" i="1"/>
  <c r="F935" i="1"/>
  <c r="E935" i="1"/>
  <c r="T934" i="1"/>
  <c r="S934" i="1"/>
  <c r="R934" i="1"/>
  <c r="P934" i="1"/>
  <c r="K934" i="1"/>
  <c r="H934" i="1" a="1"/>
  <c r="H934" i="1" s="1"/>
  <c r="I934" i="1" s="1" a="1"/>
  <c r="I934" i="1" s="1"/>
  <c r="G934" i="1"/>
  <c r="F934" i="1"/>
  <c r="E934" i="1"/>
  <c r="T933" i="1"/>
  <c r="S933" i="1"/>
  <c r="R933" i="1"/>
  <c r="P933" i="1"/>
  <c r="K933" i="1"/>
  <c r="H933" i="1" a="1"/>
  <c r="H933" i="1" s="1"/>
  <c r="I933" i="1" s="1" a="1"/>
  <c r="I933" i="1" s="1"/>
  <c r="G933" i="1"/>
  <c r="F933" i="1"/>
  <c r="E933" i="1"/>
  <c r="T932" i="1"/>
  <c r="S932" i="1"/>
  <c r="R932" i="1"/>
  <c r="P932" i="1"/>
  <c r="K932" i="1"/>
  <c r="H932" i="1" a="1"/>
  <c r="H932" i="1" s="1"/>
  <c r="I932" i="1" s="1" a="1"/>
  <c r="I932" i="1" s="1"/>
  <c r="G932" i="1"/>
  <c r="F932" i="1"/>
  <c r="E932" i="1"/>
  <c r="T931" i="1"/>
  <c r="S931" i="1"/>
  <c r="R931" i="1"/>
  <c r="P931" i="1"/>
  <c r="K931" i="1"/>
  <c r="H931" i="1" a="1"/>
  <c r="H931" i="1" s="1"/>
  <c r="I931" i="1" s="1" a="1"/>
  <c r="I931" i="1" s="1"/>
  <c r="G931" i="1"/>
  <c r="F931" i="1"/>
  <c r="E931" i="1"/>
  <c r="T930" i="1"/>
  <c r="S930" i="1"/>
  <c r="R930" i="1"/>
  <c r="P930" i="1"/>
  <c r="K930" i="1"/>
  <c r="H930" i="1" a="1"/>
  <c r="H930" i="1" s="1"/>
  <c r="I930" i="1" s="1" a="1"/>
  <c r="I930" i="1" s="1"/>
  <c r="G930" i="1"/>
  <c r="F930" i="1"/>
  <c r="E930" i="1"/>
  <c r="T929" i="1"/>
  <c r="S929" i="1"/>
  <c r="R929" i="1"/>
  <c r="P929" i="1"/>
  <c r="K929" i="1"/>
  <c r="H929" i="1" a="1"/>
  <c r="H929" i="1" s="1"/>
  <c r="I929" i="1" s="1" a="1"/>
  <c r="I929" i="1" s="1"/>
  <c r="G929" i="1"/>
  <c r="F929" i="1"/>
  <c r="E929" i="1"/>
  <c r="T928" i="1"/>
  <c r="S928" i="1"/>
  <c r="R928" i="1"/>
  <c r="P928" i="1"/>
  <c r="K928" i="1"/>
  <c r="H928" i="1" a="1"/>
  <c r="H928" i="1" s="1"/>
  <c r="I928" i="1" s="1" a="1"/>
  <c r="I928" i="1" s="1"/>
  <c r="G928" i="1"/>
  <c r="F928" i="1"/>
  <c r="E928" i="1"/>
  <c r="T927" i="1"/>
  <c r="S927" i="1"/>
  <c r="R927" i="1"/>
  <c r="P927" i="1"/>
  <c r="K927" i="1"/>
  <c r="H927" i="1" a="1"/>
  <c r="H927" i="1" s="1"/>
  <c r="I927" i="1" s="1" a="1"/>
  <c r="I927" i="1" s="1"/>
  <c r="G927" i="1"/>
  <c r="F927" i="1"/>
  <c r="E927" i="1"/>
  <c r="T926" i="1"/>
  <c r="S926" i="1"/>
  <c r="R926" i="1"/>
  <c r="P926" i="1"/>
  <c r="K926" i="1"/>
  <c r="H926" i="1" a="1"/>
  <c r="H926" i="1" s="1"/>
  <c r="I926" i="1" s="1" a="1"/>
  <c r="I926" i="1" s="1"/>
  <c r="G926" i="1"/>
  <c r="F926" i="1"/>
  <c r="E926" i="1"/>
  <c r="T925" i="1"/>
  <c r="S925" i="1"/>
  <c r="R925" i="1"/>
  <c r="P925" i="1"/>
  <c r="K925" i="1"/>
  <c r="H925" i="1" a="1"/>
  <c r="H925" i="1" s="1"/>
  <c r="I925" i="1" s="1" a="1"/>
  <c r="I925" i="1" s="1"/>
  <c r="G925" i="1"/>
  <c r="F925" i="1"/>
  <c r="E925" i="1"/>
  <c r="T924" i="1"/>
  <c r="S924" i="1"/>
  <c r="R924" i="1"/>
  <c r="P924" i="1"/>
  <c r="K924" i="1"/>
  <c r="H924" i="1" a="1"/>
  <c r="H924" i="1" s="1"/>
  <c r="I924" i="1" s="1" a="1"/>
  <c r="I924" i="1" s="1"/>
  <c r="G924" i="1"/>
  <c r="F924" i="1"/>
  <c r="E924" i="1"/>
  <c r="T923" i="1"/>
  <c r="S923" i="1"/>
  <c r="R923" i="1"/>
  <c r="P923" i="1"/>
  <c r="K923" i="1"/>
  <c r="H923" i="1" a="1"/>
  <c r="H923" i="1" s="1"/>
  <c r="I923" i="1" s="1" a="1"/>
  <c r="I923" i="1" s="1"/>
  <c r="G923" i="1"/>
  <c r="F923" i="1"/>
  <c r="E923" i="1"/>
  <c r="T922" i="1"/>
  <c r="S922" i="1"/>
  <c r="R922" i="1"/>
  <c r="P922" i="1"/>
  <c r="K922" i="1"/>
  <c r="H922" i="1" a="1"/>
  <c r="H922" i="1" s="1"/>
  <c r="I922" i="1" s="1" a="1"/>
  <c r="I922" i="1" s="1"/>
  <c r="G922" i="1"/>
  <c r="F922" i="1"/>
  <c r="E922" i="1"/>
  <c r="T921" i="1"/>
  <c r="S921" i="1"/>
  <c r="R921" i="1"/>
  <c r="P921" i="1"/>
  <c r="K921" i="1"/>
  <c r="H921" i="1" a="1"/>
  <c r="H921" i="1" s="1"/>
  <c r="I921" i="1" s="1" a="1"/>
  <c r="I921" i="1" s="1"/>
  <c r="G921" i="1"/>
  <c r="F921" i="1"/>
  <c r="E921" i="1"/>
  <c r="T920" i="1"/>
  <c r="S920" i="1"/>
  <c r="R920" i="1"/>
  <c r="P920" i="1"/>
  <c r="K920" i="1"/>
  <c r="H920" i="1" a="1"/>
  <c r="H920" i="1" s="1"/>
  <c r="I920" i="1" s="1" a="1"/>
  <c r="I920" i="1" s="1"/>
  <c r="G920" i="1"/>
  <c r="F920" i="1"/>
  <c r="E920" i="1"/>
  <c r="T919" i="1"/>
  <c r="S919" i="1"/>
  <c r="R919" i="1"/>
  <c r="P919" i="1"/>
  <c r="K919" i="1"/>
  <c r="H919" i="1" a="1"/>
  <c r="H919" i="1" s="1"/>
  <c r="I919" i="1" s="1" a="1"/>
  <c r="I919" i="1" s="1"/>
  <c r="G919" i="1"/>
  <c r="F919" i="1"/>
  <c r="E919" i="1"/>
  <c r="T918" i="1"/>
  <c r="S918" i="1"/>
  <c r="R918" i="1"/>
  <c r="P918" i="1"/>
  <c r="K918" i="1"/>
  <c r="H918" i="1" a="1"/>
  <c r="H918" i="1" s="1"/>
  <c r="I918" i="1" s="1" a="1"/>
  <c r="I918" i="1" s="1"/>
  <c r="G918" i="1"/>
  <c r="F918" i="1"/>
  <c r="E918" i="1"/>
  <c r="T917" i="1"/>
  <c r="S917" i="1"/>
  <c r="R917" i="1"/>
  <c r="P917" i="1"/>
  <c r="K917" i="1"/>
  <c r="H917" i="1" a="1"/>
  <c r="H917" i="1" s="1"/>
  <c r="I917" i="1" s="1" a="1"/>
  <c r="I917" i="1" s="1"/>
  <c r="G917" i="1"/>
  <c r="F917" i="1"/>
  <c r="E917" i="1"/>
  <c r="T916" i="1"/>
  <c r="S916" i="1"/>
  <c r="R916" i="1"/>
  <c r="P916" i="1"/>
  <c r="K916" i="1"/>
  <c r="H916" i="1" a="1"/>
  <c r="H916" i="1" s="1"/>
  <c r="I916" i="1" s="1" a="1"/>
  <c r="I916" i="1" s="1"/>
  <c r="G916" i="1"/>
  <c r="F916" i="1"/>
  <c r="E916" i="1"/>
  <c r="T915" i="1"/>
  <c r="S915" i="1"/>
  <c r="R915" i="1"/>
  <c r="P915" i="1"/>
  <c r="K915" i="1"/>
  <c r="H915" i="1" a="1"/>
  <c r="H915" i="1" s="1"/>
  <c r="I915" i="1" s="1" a="1"/>
  <c r="I915" i="1" s="1"/>
  <c r="G915" i="1"/>
  <c r="F915" i="1"/>
  <c r="E915" i="1"/>
  <c r="T914" i="1"/>
  <c r="S914" i="1"/>
  <c r="R914" i="1"/>
  <c r="P914" i="1"/>
  <c r="K914" i="1"/>
  <c r="H914" i="1" a="1"/>
  <c r="H914" i="1" s="1"/>
  <c r="I914" i="1" s="1" a="1"/>
  <c r="I914" i="1" s="1"/>
  <c r="G914" i="1"/>
  <c r="F914" i="1"/>
  <c r="E914" i="1"/>
  <c r="T913" i="1"/>
  <c r="S913" i="1"/>
  <c r="R913" i="1"/>
  <c r="P913" i="1"/>
  <c r="K913" i="1"/>
  <c r="H913" i="1" a="1"/>
  <c r="H913" i="1" s="1"/>
  <c r="I913" i="1" s="1" a="1"/>
  <c r="I913" i="1" s="1"/>
  <c r="G913" i="1"/>
  <c r="F913" i="1"/>
  <c r="E913" i="1"/>
  <c r="T912" i="1"/>
  <c r="S912" i="1"/>
  <c r="R912" i="1"/>
  <c r="P912" i="1"/>
  <c r="K912" i="1"/>
  <c r="H912" i="1" a="1"/>
  <c r="H912" i="1" s="1"/>
  <c r="I912" i="1" s="1" a="1"/>
  <c r="I912" i="1" s="1"/>
  <c r="G912" i="1"/>
  <c r="F912" i="1"/>
  <c r="E912" i="1"/>
  <c r="T911" i="1"/>
  <c r="S911" i="1"/>
  <c r="R911" i="1"/>
  <c r="P911" i="1"/>
  <c r="K911" i="1"/>
  <c r="H911" i="1" a="1"/>
  <c r="H911" i="1" s="1"/>
  <c r="I911" i="1" s="1" a="1"/>
  <c r="I911" i="1" s="1"/>
  <c r="G911" i="1"/>
  <c r="F911" i="1"/>
  <c r="E911" i="1"/>
  <c r="T910" i="1"/>
  <c r="S910" i="1"/>
  <c r="R910" i="1"/>
  <c r="P910" i="1"/>
  <c r="K910" i="1"/>
  <c r="H910" i="1" a="1"/>
  <c r="H910" i="1" s="1"/>
  <c r="I910" i="1" s="1" a="1"/>
  <c r="I910" i="1" s="1"/>
  <c r="G910" i="1"/>
  <c r="F910" i="1"/>
  <c r="E910" i="1"/>
  <c r="T909" i="1"/>
  <c r="S909" i="1"/>
  <c r="R909" i="1"/>
  <c r="P909" i="1"/>
  <c r="K909" i="1"/>
  <c r="H909" i="1" a="1"/>
  <c r="H909" i="1" s="1"/>
  <c r="I909" i="1" s="1" a="1"/>
  <c r="I909" i="1" s="1"/>
  <c r="G909" i="1"/>
  <c r="F909" i="1"/>
  <c r="E909" i="1"/>
  <c r="T908" i="1"/>
  <c r="S908" i="1"/>
  <c r="R908" i="1"/>
  <c r="P908" i="1"/>
  <c r="K908" i="1"/>
  <c r="H908" i="1" a="1"/>
  <c r="H908" i="1" s="1"/>
  <c r="I908" i="1" s="1" a="1"/>
  <c r="I908" i="1" s="1"/>
  <c r="G908" i="1"/>
  <c r="F908" i="1"/>
  <c r="E908" i="1"/>
  <c r="T907" i="1"/>
  <c r="S907" i="1"/>
  <c r="R907" i="1"/>
  <c r="P907" i="1"/>
  <c r="K907" i="1"/>
  <c r="H907" i="1" a="1"/>
  <c r="H907" i="1" s="1"/>
  <c r="I907" i="1" s="1" a="1"/>
  <c r="I907" i="1" s="1"/>
  <c r="G907" i="1"/>
  <c r="F907" i="1"/>
  <c r="E907" i="1"/>
  <c r="T906" i="1"/>
  <c r="S906" i="1"/>
  <c r="R906" i="1"/>
  <c r="P906" i="1"/>
  <c r="K906" i="1"/>
  <c r="H906" i="1" a="1"/>
  <c r="H906" i="1" s="1"/>
  <c r="I906" i="1" s="1" a="1"/>
  <c r="I906" i="1" s="1"/>
  <c r="G906" i="1"/>
  <c r="F906" i="1"/>
  <c r="E906" i="1"/>
  <c r="T905" i="1"/>
  <c r="S905" i="1"/>
  <c r="R905" i="1"/>
  <c r="P905" i="1"/>
  <c r="K905" i="1"/>
  <c r="H905" i="1" a="1"/>
  <c r="H905" i="1" s="1"/>
  <c r="I905" i="1" s="1" a="1"/>
  <c r="I905" i="1" s="1"/>
  <c r="G905" i="1"/>
  <c r="F905" i="1"/>
  <c r="E905" i="1"/>
  <c r="T904" i="1"/>
  <c r="S904" i="1"/>
  <c r="R904" i="1"/>
  <c r="P904" i="1"/>
  <c r="K904" i="1"/>
  <c r="H904" i="1" a="1"/>
  <c r="H904" i="1" s="1"/>
  <c r="I904" i="1" s="1" a="1"/>
  <c r="I904" i="1" s="1"/>
  <c r="G904" i="1"/>
  <c r="F904" i="1"/>
  <c r="E904" i="1"/>
  <c r="T903" i="1"/>
  <c r="S903" i="1"/>
  <c r="R903" i="1"/>
  <c r="P903" i="1"/>
  <c r="K903" i="1"/>
  <c r="H903" i="1" a="1"/>
  <c r="H903" i="1" s="1"/>
  <c r="I903" i="1" s="1" a="1"/>
  <c r="I903" i="1" s="1"/>
  <c r="G903" i="1"/>
  <c r="F903" i="1"/>
  <c r="E903" i="1"/>
  <c r="T902" i="1"/>
  <c r="S902" i="1"/>
  <c r="R902" i="1"/>
  <c r="P902" i="1"/>
  <c r="K902" i="1"/>
  <c r="H902" i="1" a="1"/>
  <c r="H902" i="1" s="1"/>
  <c r="I902" i="1" s="1" a="1"/>
  <c r="I902" i="1" s="1"/>
  <c r="G902" i="1"/>
  <c r="F902" i="1"/>
  <c r="E902" i="1"/>
  <c r="T901" i="1"/>
  <c r="S901" i="1"/>
  <c r="R901" i="1"/>
  <c r="P901" i="1"/>
  <c r="K901" i="1"/>
  <c r="H901" i="1" a="1"/>
  <c r="H901" i="1" s="1"/>
  <c r="I901" i="1" s="1" a="1"/>
  <c r="I901" i="1" s="1"/>
  <c r="G901" i="1"/>
  <c r="F901" i="1"/>
  <c r="E901" i="1"/>
  <c r="T900" i="1"/>
  <c r="S900" i="1"/>
  <c r="R900" i="1"/>
  <c r="P900" i="1"/>
  <c r="K900" i="1"/>
  <c r="H900" i="1" a="1"/>
  <c r="H900" i="1" s="1"/>
  <c r="I900" i="1" s="1" a="1"/>
  <c r="I900" i="1" s="1"/>
  <c r="G900" i="1"/>
  <c r="F900" i="1"/>
  <c r="E900" i="1"/>
  <c r="T899" i="1"/>
  <c r="S899" i="1"/>
  <c r="R899" i="1"/>
  <c r="P899" i="1"/>
  <c r="K899" i="1"/>
  <c r="H899" i="1" a="1"/>
  <c r="H899" i="1" s="1"/>
  <c r="I899" i="1" s="1" a="1"/>
  <c r="I899" i="1" s="1"/>
  <c r="G899" i="1"/>
  <c r="F899" i="1"/>
  <c r="E899" i="1"/>
  <c r="T898" i="1"/>
  <c r="S898" i="1"/>
  <c r="R898" i="1"/>
  <c r="P898" i="1"/>
  <c r="K898" i="1"/>
  <c r="H898" i="1" a="1"/>
  <c r="H898" i="1" s="1"/>
  <c r="I898" i="1" s="1" a="1"/>
  <c r="I898" i="1" s="1"/>
  <c r="G898" i="1"/>
  <c r="F898" i="1"/>
  <c r="E898" i="1"/>
  <c r="T897" i="1"/>
  <c r="S897" i="1"/>
  <c r="R897" i="1"/>
  <c r="P897" i="1"/>
  <c r="K897" i="1"/>
  <c r="H897" i="1" a="1"/>
  <c r="H897" i="1" s="1"/>
  <c r="I897" i="1" s="1" a="1"/>
  <c r="I897" i="1" s="1"/>
  <c r="G897" i="1"/>
  <c r="F897" i="1"/>
  <c r="E897" i="1"/>
  <c r="T896" i="1"/>
  <c r="S896" i="1"/>
  <c r="R896" i="1"/>
  <c r="P896" i="1"/>
  <c r="K896" i="1"/>
  <c r="H896" i="1" a="1"/>
  <c r="H896" i="1" s="1"/>
  <c r="I896" i="1" s="1" a="1"/>
  <c r="I896" i="1" s="1"/>
  <c r="G896" i="1"/>
  <c r="F896" i="1"/>
  <c r="E896" i="1"/>
  <c r="T895" i="1"/>
  <c r="S895" i="1"/>
  <c r="R895" i="1"/>
  <c r="P895" i="1"/>
  <c r="K895" i="1"/>
  <c r="H895" i="1" a="1"/>
  <c r="H895" i="1" s="1"/>
  <c r="I895" i="1" s="1" a="1"/>
  <c r="I895" i="1" s="1"/>
  <c r="G895" i="1"/>
  <c r="F895" i="1"/>
  <c r="E895" i="1"/>
  <c r="T894" i="1"/>
  <c r="S894" i="1"/>
  <c r="R894" i="1"/>
  <c r="P894" i="1"/>
  <c r="K894" i="1"/>
  <c r="H894" i="1" a="1"/>
  <c r="H894" i="1" s="1"/>
  <c r="I894" i="1" s="1" a="1"/>
  <c r="I894" i="1" s="1"/>
  <c r="G894" i="1"/>
  <c r="F894" i="1"/>
  <c r="E894" i="1"/>
  <c r="T893" i="1"/>
  <c r="S893" i="1"/>
  <c r="R893" i="1"/>
  <c r="P893" i="1"/>
  <c r="K893" i="1"/>
  <c r="H893" i="1" a="1"/>
  <c r="H893" i="1" s="1"/>
  <c r="I893" i="1" s="1" a="1"/>
  <c r="I893" i="1" s="1"/>
  <c r="G893" i="1"/>
  <c r="F893" i="1"/>
  <c r="E893" i="1"/>
  <c r="T892" i="1"/>
  <c r="S892" i="1"/>
  <c r="R892" i="1"/>
  <c r="P892" i="1"/>
  <c r="K892" i="1"/>
  <c r="H892" i="1" a="1"/>
  <c r="H892" i="1" s="1"/>
  <c r="I892" i="1" s="1" a="1"/>
  <c r="I892" i="1" s="1"/>
  <c r="G892" i="1"/>
  <c r="F892" i="1"/>
  <c r="E892" i="1"/>
  <c r="T891" i="1"/>
  <c r="S891" i="1"/>
  <c r="R891" i="1"/>
  <c r="P891" i="1"/>
  <c r="K891" i="1"/>
  <c r="H891" i="1" a="1"/>
  <c r="H891" i="1" s="1"/>
  <c r="I891" i="1" s="1" a="1"/>
  <c r="I891" i="1" s="1"/>
  <c r="G891" i="1"/>
  <c r="F891" i="1"/>
  <c r="E891" i="1"/>
  <c r="T890" i="1"/>
  <c r="S890" i="1"/>
  <c r="R890" i="1"/>
  <c r="P890" i="1"/>
  <c r="K890" i="1"/>
  <c r="H890" i="1" a="1"/>
  <c r="H890" i="1" s="1"/>
  <c r="I890" i="1" s="1" a="1"/>
  <c r="I890" i="1" s="1"/>
  <c r="G890" i="1"/>
  <c r="F890" i="1"/>
  <c r="E890" i="1"/>
  <c r="T889" i="1"/>
  <c r="S889" i="1"/>
  <c r="R889" i="1"/>
  <c r="P889" i="1"/>
  <c r="K889" i="1"/>
  <c r="H889" i="1" a="1"/>
  <c r="H889" i="1" s="1"/>
  <c r="I889" i="1" s="1" a="1"/>
  <c r="I889" i="1" s="1"/>
  <c r="G889" i="1"/>
  <c r="F889" i="1"/>
  <c r="E889" i="1"/>
  <c r="T888" i="1"/>
  <c r="S888" i="1"/>
  <c r="R888" i="1"/>
  <c r="P888" i="1"/>
  <c r="K888" i="1"/>
  <c r="H888" i="1" a="1"/>
  <c r="H888" i="1" s="1"/>
  <c r="I888" i="1" s="1" a="1"/>
  <c r="I888" i="1" s="1"/>
  <c r="G888" i="1"/>
  <c r="F888" i="1"/>
  <c r="E888" i="1"/>
  <c r="T887" i="1"/>
  <c r="S887" i="1"/>
  <c r="R887" i="1"/>
  <c r="P887" i="1"/>
  <c r="K887" i="1"/>
  <c r="H887" i="1" a="1"/>
  <c r="H887" i="1" s="1"/>
  <c r="I887" i="1" s="1" a="1"/>
  <c r="I887" i="1" s="1"/>
  <c r="G887" i="1"/>
  <c r="F887" i="1"/>
  <c r="E887" i="1"/>
  <c r="T886" i="1"/>
  <c r="S886" i="1"/>
  <c r="R886" i="1"/>
  <c r="P886" i="1"/>
  <c r="K886" i="1"/>
  <c r="H886" i="1" a="1"/>
  <c r="H886" i="1" s="1"/>
  <c r="I886" i="1" s="1" a="1"/>
  <c r="I886" i="1" s="1"/>
  <c r="G886" i="1"/>
  <c r="F886" i="1"/>
  <c r="E886" i="1"/>
  <c r="T885" i="1"/>
  <c r="S885" i="1"/>
  <c r="R885" i="1"/>
  <c r="P885" i="1"/>
  <c r="K885" i="1"/>
  <c r="H885" i="1" a="1"/>
  <c r="H885" i="1" s="1"/>
  <c r="I885" i="1" s="1" a="1"/>
  <c r="I885" i="1" s="1"/>
  <c r="G885" i="1"/>
  <c r="F885" i="1"/>
  <c r="E885" i="1"/>
  <c r="T884" i="1"/>
  <c r="S884" i="1"/>
  <c r="R884" i="1"/>
  <c r="P884" i="1"/>
  <c r="K884" i="1"/>
  <c r="H884" i="1" a="1"/>
  <c r="H884" i="1" s="1"/>
  <c r="I884" i="1" s="1" a="1"/>
  <c r="I884" i="1" s="1"/>
  <c r="G884" i="1"/>
  <c r="F884" i="1"/>
  <c r="E884" i="1"/>
  <c r="T883" i="1"/>
  <c r="S883" i="1"/>
  <c r="R883" i="1"/>
  <c r="P883" i="1"/>
  <c r="K883" i="1"/>
  <c r="H883" i="1" a="1"/>
  <c r="H883" i="1" s="1"/>
  <c r="I883" i="1" s="1" a="1"/>
  <c r="I883" i="1" s="1"/>
  <c r="G883" i="1"/>
  <c r="F883" i="1"/>
  <c r="E883" i="1"/>
  <c r="T882" i="1"/>
  <c r="S882" i="1"/>
  <c r="R882" i="1"/>
  <c r="P882" i="1"/>
  <c r="K882" i="1"/>
  <c r="H882" i="1" a="1"/>
  <c r="H882" i="1" s="1"/>
  <c r="I882" i="1" s="1" a="1"/>
  <c r="I882" i="1" s="1"/>
  <c r="G882" i="1"/>
  <c r="F882" i="1"/>
  <c r="E882" i="1"/>
  <c r="T881" i="1"/>
  <c r="S881" i="1"/>
  <c r="R881" i="1"/>
  <c r="P881" i="1"/>
  <c r="K881" i="1"/>
  <c r="H881" i="1" a="1"/>
  <c r="H881" i="1" s="1"/>
  <c r="I881" i="1" s="1" a="1"/>
  <c r="I881" i="1" s="1"/>
  <c r="G881" i="1"/>
  <c r="F881" i="1"/>
  <c r="E881" i="1"/>
  <c r="T880" i="1"/>
  <c r="S880" i="1"/>
  <c r="R880" i="1"/>
  <c r="P880" i="1"/>
  <c r="K880" i="1"/>
  <c r="H880" i="1" a="1"/>
  <c r="H880" i="1" s="1"/>
  <c r="I880" i="1" s="1" a="1"/>
  <c r="I880" i="1" s="1"/>
  <c r="G880" i="1"/>
  <c r="F880" i="1"/>
  <c r="E880" i="1"/>
  <c r="T879" i="1"/>
  <c r="S879" i="1"/>
  <c r="R879" i="1"/>
  <c r="P879" i="1"/>
  <c r="K879" i="1"/>
  <c r="H879" i="1" a="1"/>
  <c r="H879" i="1" s="1"/>
  <c r="I879" i="1" s="1" a="1"/>
  <c r="I879" i="1" s="1"/>
  <c r="G879" i="1"/>
  <c r="F879" i="1"/>
  <c r="E879" i="1"/>
  <c r="T878" i="1"/>
  <c r="S878" i="1"/>
  <c r="R878" i="1"/>
  <c r="P878" i="1"/>
  <c r="K878" i="1"/>
  <c r="H878" i="1" a="1"/>
  <c r="H878" i="1" s="1"/>
  <c r="I878" i="1" s="1" a="1"/>
  <c r="I878" i="1" s="1"/>
  <c r="G878" i="1"/>
  <c r="F878" i="1"/>
  <c r="E878" i="1"/>
  <c r="T877" i="1"/>
  <c r="S877" i="1"/>
  <c r="R877" i="1"/>
  <c r="P877" i="1"/>
  <c r="K877" i="1"/>
  <c r="H877" i="1" a="1"/>
  <c r="H877" i="1" s="1"/>
  <c r="I877" i="1" s="1" a="1"/>
  <c r="I877" i="1" s="1"/>
  <c r="G877" i="1"/>
  <c r="F877" i="1"/>
  <c r="E877" i="1"/>
  <c r="T876" i="1"/>
  <c r="S876" i="1"/>
  <c r="R876" i="1"/>
  <c r="P876" i="1"/>
  <c r="K876" i="1"/>
  <c r="H876" i="1" a="1"/>
  <c r="H876" i="1" s="1"/>
  <c r="I876" i="1" s="1" a="1"/>
  <c r="I876" i="1" s="1"/>
  <c r="G876" i="1"/>
  <c r="F876" i="1"/>
  <c r="E876" i="1"/>
  <c r="T875" i="1"/>
  <c r="S875" i="1"/>
  <c r="R875" i="1"/>
  <c r="P875" i="1"/>
  <c r="K875" i="1"/>
  <c r="H875" i="1" a="1"/>
  <c r="H875" i="1" s="1"/>
  <c r="I875" i="1" s="1" a="1"/>
  <c r="I875" i="1" s="1"/>
  <c r="G875" i="1"/>
  <c r="F875" i="1"/>
  <c r="E875" i="1"/>
  <c r="T874" i="1"/>
  <c r="S874" i="1"/>
  <c r="R874" i="1"/>
  <c r="P874" i="1"/>
  <c r="K874" i="1"/>
  <c r="H874" i="1" a="1"/>
  <c r="H874" i="1" s="1"/>
  <c r="I874" i="1" s="1" a="1"/>
  <c r="I874" i="1" s="1"/>
  <c r="G874" i="1"/>
  <c r="F874" i="1"/>
  <c r="E874" i="1"/>
  <c r="T873" i="1"/>
  <c r="S873" i="1"/>
  <c r="R873" i="1"/>
  <c r="P873" i="1"/>
  <c r="K873" i="1"/>
  <c r="H873" i="1" a="1"/>
  <c r="H873" i="1" s="1"/>
  <c r="I873" i="1" s="1" a="1"/>
  <c r="I873" i="1" s="1"/>
  <c r="G873" i="1"/>
  <c r="F873" i="1"/>
  <c r="E873" i="1"/>
  <c r="T872" i="1"/>
  <c r="S872" i="1"/>
  <c r="R872" i="1"/>
  <c r="P872" i="1"/>
  <c r="K872" i="1"/>
  <c r="H872" i="1" a="1"/>
  <c r="H872" i="1" s="1"/>
  <c r="I872" i="1" s="1" a="1"/>
  <c r="I872" i="1" s="1"/>
  <c r="G872" i="1"/>
  <c r="F872" i="1"/>
  <c r="E872" i="1"/>
  <c r="T871" i="1"/>
  <c r="S871" i="1"/>
  <c r="R871" i="1"/>
  <c r="P871" i="1"/>
  <c r="K871" i="1"/>
  <c r="H871" i="1" a="1"/>
  <c r="H871" i="1" s="1"/>
  <c r="I871" i="1" s="1" a="1"/>
  <c r="I871" i="1" s="1"/>
  <c r="G871" i="1"/>
  <c r="F871" i="1"/>
  <c r="E871" i="1"/>
  <c r="T870" i="1"/>
  <c r="S870" i="1"/>
  <c r="R870" i="1"/>
  <c r="P870" i="1"/>
  <c r="K870" i="1"/>
  <c r="H870" i="1" a="1"/>
  <c r="H870" i="1" s="1"/>
  <c r="I870" i="1" s="1" a="1"/>
  <c r="I870" i="1" s="1"/>
  <c r="G870" i="1"/>
  <c r="F870" i="1"/>
  <c r="E870" i="1"/>
  <c r="T869" i="1"/>
  <c r="S869" i="1"/>
  <c r="R869" i="1"/>
  <c r="P869" i="1"/>
  <c r="K869" i="1"/>
  <c r="H869" i="1" a="1"/>
  <c r="H869" i="1" s="1"/>
  <c r="I869" i="1" s="1" a="1"/>
  <c r="I869" i="1" s="1"/>
  <c r="G869" i="1"/>
  <c r="F869" i="1"/>
  <c r="E869" i="1"/>
  <c r="T868" i="1"/>
  <c r="S868" i="1"/>
  <c r="R868" i="1"/>
  <c r="P868" i="1"/>
  <c r="K868" i="1"/>
  <c r="H868" i="1" a="1"/>
  <c r="H868" i="1" s="1"/>
  <c r="I868" i="1" s="1" a="1"/>
  <c r="I868" i="1" s="1"/>
  <c r="G868" i="1"/>
  <c r="F868" i="1"/>
  <c r="E868" i="1"/>
  <c r="T867" i="1"/>
  <c r="S867" i="1"/>
  <c r="R867" i="1"/>
  <c r="P867" i="1"/>
  <c r="K867" i="1"/>
  <c r="H867" i="1" a="1"/>
  <c r="H867" i="1" s="1"/>
  <c r="I867" i="1" s="1" a="1"/>
  <c r="I867" i="1" s="1"/>
  <c r="G867" i="1"/>
  <c r="F867" i="1"/>
  <c r="E867" i="1"/>
  <c r="T866" i="1"/>
  <c r="S866" i="1"/>
  <c r="R866" i="1"/>
  <c r="P866" i="1"/>
  <c r="K866" i="1"/>
  <c r="H866" i="1" a="1"/>
  <c r="H866" i="1" s="1"/>
  <c r="I866" i="1" s="1" a="1"/>
  <c r="I866" i="1" s="1"/>
  <c r="G866" i="1"/>
  <c r="F866" i="1"/>
  <c r="E866" i="1"/>
  <c r="T865" i="1"/>
  <c r="S865" i="1"/>
  <c r="R865" i="1"/>
  <c r="P865" i="1"/>
  <c r="K865" i="1"/>
  <c r="H865" i="1" a="1"/>
  <c r="H865" i="1" s="1"/>
  <c r="I865" i="1" s="1" a="1"/>
  <c r="I865" i="1" s="1"/>
  <c r="G865" i="1"/>
  <c r="F865" i="1"/>
  <c r="E865" i="1"/>
  <c r="T864" i="1"/>
  <c r="S864" i="1"/>
  <c r="R864" i="1"/>
  <c r="P864" i="1"/>
  <c r="K864" i="1"/>
  <c r="H864" i="1" a="1"/>
  <c r="H864" i="1" s="1"/>
  <c r="I864" i="1" s="1" a="1"/>
  <c r="I864" i="1" s="1"/>
  <c r="G864" i="1"/>
  <c r="F864" i="1"/>
  <c r="E864" i="1"/>
  <c r="T863" i="1"/>
  <c r="S863" i="1"/>
  <c r="R863" i="1"/>
  <c r="P863" i="1"/>
  <c r="K863" i="1"/>
  <c r="H863" i="1" a="1"/>
  <c r="H863" i="1" s="1"/>
  <c r="I863" i="1" s="1" a="1"/>
  <c r="I863" i="1" s="1"/>
  <c r="G863" i="1"/>
  <c r="F863" i="1"/>
  <c r="E863" i="1"/>
  <c r="T862" i="1"/>
  <c r="S862" i="1"/>
  <c r="R862" i="1"/>
  <c r="P862" i="1"/>
  <c r="K862" i="1"/>
  <c r="H862" i="1" a="1"/>
  <c r="H862" i="1" s="1"/>
  <c r="I862" i="1" s="1" a="1"/>
  <c r="I862" i="1" s="1"/>
  <c r="G862" i="1"/>
  <c r="F862" i="1"/>
  <c r="E862" i="1"/>
  <c r="T861" i="1"/>
  <c r="S861" i="1"/>
  <c r="R861" i="1"/>
  <c r="P861" i="1"/>
  <c r="K861" i="1"/>
  <c r="H861" i="1" a="1"/>
  <c r="H861" i="1" s="1"/>
  <c r="I861" i="1" s="1" a="1"/>
  <c r="I861" i="1" s="1"/>
  <c r="G861" i="1"/>
  <c r="F861" i="1"/>
  <c r="E861" i="1"/>
  <c r="T860" i="1"/>
  <c r="S860" i="1"/>
  <c r="R860" i="1"/>
  <c r="P860" i="1"/>
  <c r="K860" i="1"/>
  <c r="H860" i="1" a="1"/>
  <c r="H860" i="1" s="1"/>
  <c r="I860" i="1" s="1" a="1"/>
  <c r="I860" i="1" s="1"/>
  <c r="G860" i="1"/>
  <c r="F860" i="1"/>
  <c r="E860" i="1"/>
  <c r="T859" i="1"/>
  <c r="S859" i="1"/>
  <c r="R859" i="1"/>
  <c r="P859" i="1"/>
  <c r="K859" i="1"/>
  <c r="H859" i="1" a="1"/>
  <c r="H859" i="1" s="1"/>
  <c r="I859" i="1" s="1" a="1"/>
  <c r="I859" i="1" s="1"/>
  <c r="G859" i="1"/>
  <c r="F859" i="1"/>
  <c r="E859" i="1"/>
  <c r="T858" i="1"/>
  <c r="S858" i="1"/>
  <c r="R858" i="1"/>
  <c r="P858" i="1"/>
  <c r="K858" i="1"/>
  <c r="H858" i="1" a="1"/>
  <c r="H858" i="1" s="1"/>
  <c r="I858" i="1" s="1" a="1"/>
  <c r="I858" i="1" s="1"/>
  <c r="G858" i="1"/>
  <c r="F858" i="1"/>
  <c r="E858" i="1"/>
  <c r="T857" i="1"/>
  <c r="S857" i="1"/>
  <c r="R857" i="1"/>
  <c r="P857" i="1"/>
  <c r="K857" i="1"/>
  <c r="H857" i="1" a="1"/>
  <c r="H857" i="1" s="1"/>
  <c r="I857" i="1" s="1" a="1"/>
  <c r="I857" i="1" s="1"/>
  <c r="G857" i="1"/>
  <c r="F857" i="1"/>
  <c r="E857" i="1"/>
  <c r="T856" i="1"/>
  <c r="S856" i="1"/>
  <c r="R856" i="1"/>
  <c r="P856" i="1"/>
  <c r="K856" i="1"/>
  <c r="H856" i="1" a="1"/>
  <c r="H856" i="1" s="1"/>
  <c r="I856" i="1" s="1" a="1"/>
  <c r="I856" i="1" s="1"/>
  <c r="G856" i="1"/>
  <c r="F856" i="1"/>
  <c r="E856" i="1"/>
  <c r="T855" i="1"/>
  <c r="S855" i="1"/>
  <c r="R855" i="1"/>
  <c r="P855" i="1"/>
  <c r="K855" i="1"/>
  <c r="H855" i="1" a="1"/>
  <c r="H855" i="1" s="1"/>
  <c r="I855" i="1" s="1" a="1"/>
  <c r="I855" i="1" s="1"/>
  <c r="G855" i="1"/>
  <c r="F855" i="1"/>
  <c r="E855" i="1"/>
  <c r="T854" i="1"/>
  <c r="S854" i="1"/>
  <c r="R854" i="1"/>
  <c r="P854" i="1"/>
  <c r="K854" i="1"/>
  <c r="H854" i="1" a="1"/>
  <c r="H854" i="1" s="1"/>
  <c r="I854" i="1" s="1" a="1"/>
  <c r="I854" i="1" s="1"/>
  <c r="G854" i="1"/>
  <c r="F854" i="1"/>
  <c r="E854" i="1"/>
  <c r="T853" i="1"/>
  <c r="S853" i="1"/>
  <c r="R853" i="1"/>
  <c r="P853" i="1"/>
  <c r="K853" i="1"/>
  <c r="H853" i="1" a="1"/>
  <c r="H853" i="1" s="1"/>
  <c r="I853" i="1" s="1" a="1"/>
  <c r="I853" i="1" s="1"/>
  <c r="G853" i="1"/>
  <c r="F853" i="1"/>
  <c r="E853" i="1"/>
  <c r="T852" i="1"/>
  <c r="S852" i="1"/>
  <c r="R852" i="1"/>
  <c r="P852" i="1"/>
  <c r="K852" i="1"/>
  <c r="H852" i="1" a="1"/>
  <c r="H852" i="1" s="1"/>
  <c r="I852" i="1" s="1" a="1"/>
  <c r="I852" i="1" s="1"/>
  <c r="G852" i="1"/>
  <c r="F852" i="1"/>
  <c r="E852" i="1"/>
  <c r="T851" i="1"/>
  <c r="S851" i="1"/>
  <c r="R851" i="1"/>
  <c r="P851" i="1"/>
  <c r="K851" i="1"/>
  <c r="H851" i="1" a="1"/>
  <c r="H851" i="1" s="1"/>
  <c r="I851" i="1" s="1" a="1"/>
  <c r="I851" i="1" s="1"/>
  <c r="G851" i="1"/>
  <c r="F851" i="1"/>
  <c r="E851" i="1"/>
  <c r="T850" i="1"/>
  <c r="S850" i="1"/>
  <c r="R850" i="1"/>
  <c r="P850" i="1"/>
  <c r="K850" i="1"/>
  <c r="H850" i="1"/>
  <c r="I850" i="1" s="1" a="1"/>
  <c r="I850" i="1" s="1"/>
  <c r="H850" i="1" a="1"/>
  <c r="G850" i="1"/>
  <c r="F850" i="1"/>
  <c r="E850" i="1"/>
  <c r="T849" i="1"/>
  <c r="S849" i="1"/>
  <c r="R849" i="1"/>
  <c r="P849" i="1"/>
  <c r="K849" i="1"/>
  <c r="H849" i="1" a="1"/>
  <c r="H849" i="1" s="1"/>
  <c r="I849" i="1" s="1" a="1"/>
  <c r="I849" i="1" s="1"/>
  <c r="G849" i="1"/>
  <c r="F849" i="1"/>
  <c r="E849" i="1"/>
  <c r="T848" i="1"/>
  <c r="S848" i="1"/>
  <c r="R848" i="1"/>
  <c r="P848" i="1"/>
  <c r="K848" i="1"/>
  <c r="H848" i="1" a="1"/>
  <c r="H848" i="1" s="1"/>
  <c r="I848" i="1" s="1" a="1"/>
  <c r="I848" i="1" s="1"/>
  <c r="G848" i="1"/>
  <c r="F848" i="1"/>
  <c r="E848" i="1"/>
  <c r="T847" i="1"/>
  <c r="S847" i="1"/>
  <c r="R847" i="1"/>
  <c r="P847" i="1"/>
  <c r="K847" i="1"/>
  <c r="H847" i="1" a="1"/>
  <c r="H847" i="1" s="1"/>
  <c r="I847" i="1" s="1" a="1"/>
  <c r="I847" i="1" s="1"/>
  <c r="G847" i="1"/>
  <c r="F847" i="1"/>
  <c r="E847" i="1"/>
  <c r="T846" i="1"/>
  <c r="S846" i="1"/>
  <c r="R846" i="1"/>
  <c r="P846" i="1"/>
  <c r="K846" i="1"/>
  <c r="H846" i="1" a="1"/>
  <c r="H846" i="1" s="1"/>
  <c r="I846" i="1" s="1" a="1"/>
  <c r="I846" i="1" s="1"/>
  <c r="G846" i="1"/>
  <c r="F846" i="1"/>
  <c r="E846" i="1"/>
  <c r="T845" i="1"/>
  <c r="S845" i="1"/>
  <c r="R845" i="1"/>
  <c r="P845" i="1"/>
  <c r="K845" i="1"/>
  <c r="H845" i="1" a="1"/>
  <c r="H845" i="1" s="1"/>
  <c r="I845" i="1" s="1" a="1"/>
  <c r="I845" i="1" s="1"/>
  <c r="G845" i="1"/>
  <c r="F845" i="1"/>
  <c r="E845" i="1"/>
  <c r="T844" i="1"/>
  <c r="S844" i="1"/>
  <c r="R844" i="1"/>
  <c r="P844" i="1"/>
  <c r="K844" i="1"/>
  <c r="H844" i="1" a="1"/>
  <c r="H844" i="1" s="1"/>
  <c r="I844" i="1" s="1" a="1"/>
  <c r="I844" i="1" s="1"/>
  <c r="G844" i="1"/>
  <c r="F844" i="1"/>
  <c r="E844" i="1"/>
  <c r="T843" i="1"/>
  <c r="S843" i="1"/>
  <c r="R843" i="1"/>
  <c r="P843" i="1"/>
  <c r="K843" i="1"/>
  <c r="H843" i="1" a="1"/>
  <c r="H843" i="1" s="1"/>
  <c r="I843" i="1" s="1" a="1"/>
  <c r="I843" i="1" s="1"/>
  <c r="G843" i="1"/>
  <c r="F843" i="1"/>
  <c r="E843" i="1"/>
  <c r="T842" i="1"/>
  <c r="S842" i="1"/>
  <c r="R842" i="1"/>
  <c r="P842" i="1"/>
  <c r="K842" i="1"/>
  <c r="H842" i="1" a="1"/>
  <c r="H842" i="1" s="1"/>
  <c r="I842" i="1" s="1" a="1"/>
  <c r="I842" i="1" s="1"/>
  <c r="G842" i="1"/>
  <c r="F842" i="1"/>
  <c r="E842" i="1"/>
  <c r="T841" i="1"/>
  <c r="S841" i="1"/>
  <c r="R841" i="1"/>
  <c r="P841" i="1"/>
  <c r="K841" i="1"/>
  <c r="H841" i="1"/>
  <c r="I841" i="1" s="1" a="1"/>
  <c r="I841" i="1" s="1"/>
  <c r="H841" i="1" a="1"/>
  <c r="G841" i="1"/>
  <c r="F841" i="1"/>
  <c r="E841" i="1"/>
  <c r="T840" i="1"/>
  <c r="S840" i="1"/>
  <c r="R840" i="1"/>
  <c r="P840" i="1"/>
  <c r="K840" i="1"/>
  <c r="H840" i="1" a="1"/>
  <c r="H840" i="1" s="1"/>
  <c r="I840" i="1" s="1" a="1"/>
  <c r="I840" i="1" s="1"/>
  <c r="G840" i="1"/>
  <c r="F840" i="1"/>
  <c r="E840" i="1"/>
  <c r="T839" i="1"/>
  <c r="S839" i="1"/>
  <c r="R839" i="1"/>
  <c r="P839" i="1"/>
  <c r="K839" i="1"/>
  <c r="H839" i="1" a="1"/>
  <c r="H839" i="1" s="1"/>
  <c r="I839" i="1" s="1" a="1"/>
  <c r="I839" i="1" s="1"/>
  <c r="G839" i="1"/>
  <c r="F839" i="1"/>
  <c r="E839" i="1"/>
  <c r="T838" i="1"/>
  <c r="S838" i="1"/>
  <c r="R838" i="1"/>
  <c r="P838" i="1"/>
  <c r="K838" i="1"/>
  <c r="H838" i="1"/>
  <c r="I838" i="1" s="1" a="1"/>
  <c r="I838" i="1" s="1"/>
  <c r="H838" i="1" a="1"/>
  <c r="G838" i="1"/>
  <c r="F838" i="1"/>
  <c r="E838" i="1"/>
  <c r="T837" i="1"/>
  <c r="S837" i="1"/>
  <c r="R837" i="1"/>
  <c r="P837" i="1"/>
  <c r="K837" i="1"/>
  <c r="H837" i="1" a="1"/>
  <c r="H837" i="1" s="1"/>
  <c r="I837" i="1" s="1" a="1"/>
  <c r="I837" i="1" s="1"/>
  <c r="G837" i="1"/>
  <c r="F837" i="1"/>
  <c r="E837" i="1"/>
  <c r="T836" i="1"/>
  <c r="S836" i="1"/>
  <c r="R836" i="1"/>
  <c r="P836" i="1"/>
  <c r="K836" i="1"/>
  <c r="H836" i="1"/>
  <c r="I836" i="1" s="1" a="1"/>
  <c r="I836" i="1" s="1"/>
  <c r="H836" i="1" a="1"/>
  <c r="G836" i="1"/>
  <c r="F836" i="1"/>
  <c r="E836" i="1"/>
  <c r="T835" i="1"/>
  <c r="S835" i="1"/>
  <c r="R835" i="1"/>
  <c r="P835" i="1"/>
  <c r="K835" i="1"/>
  <c r="H835" i="1" a="1"/>
  <c r="H835" i="1" s="1"/>
  <c r="I835" i="1" s="1" a="1"/>
  <c r="I835" i="1" s="1"/>
  <c r="G835" i="1"/>
  <c r="F835" i="1"/>
  <c r="E835" i="1"/>
  <c r="T834" i="1"/>
  <c r="S834" i="1"/>
  <c r="R834" i="1"/>
  <c r="P834" i="1"/>
  <c r="K834" i="1"/>
  <c r="H834" i="1"/>
  <c r="I834" i="1" s="1" a="1"/>
  <c r="I834" i="1" s="1"/>
  <c r="H834" i="1" a="1"/>
  <c r="G834" i="1"/>
  <c r="F834" i="1"/>
  <c r="E834" i="1"/>
  <c r="T833" i="1"/>
  <c r="S833" i="1"/>
  <c r="R833" i="1"/>
  <c r="P833" i="1"/>
  <c r="K833" i="1"/>
  <c r="I833" i="1" a="1"/>
  <c r="I833" i="1" s="1"/>
  <c r="H833" i="1" a="1"/>
  <c r="H833" i="1" s="1"/>
  <c r="G833" i="1"/>
  <c r="F833" i="1"/>
  <c r="E833" i="1"/>
  <c r="T832" i="1"/>
  <c r="S832" i="1"/>
  <c r="R832" i="1"/>
  <c r="P832" i="1"/>
  <c r="K832" i="1"/>
  <c r="H832" i="1"/>
  <c r="I832" i="1" s="1" a="1"/>
  <c r="I832" i="1" s="1"/>
  <c r="H832" i="1" a="1"/>
  <c r="G832" i="1"/>
  <c r="F832" i="1"/>
  <c r="E832" i="1"/>
  <c r="T831" i="1"/>
  <c r="S831" i="1"/>
  <c r="R831" i="1"/>
  <c r="P831" i="1"/>
  <c r="K831" i="1"/>
  <c r="H831" i="1" a="1"/>
  <c r="H831" i="1" s="1"/>
  <c r="I831" i="1" s="1" a="1"/>
  <c r="I831" i="1" s="1"/>
  <c r="G831" i="1"/>
  <c r="F831" i="1"/>
  <c r="E831" i="1"/>
  <c r="T830" i="1"/>
  <c r="S830" i="1"/>
  <c r="R830" i="1"/>
  <c r="P830" i="1"/>
  <c r="K830" i="1"/>
  <c r="H830" i="1" a="1"/>
  <c r="H830" i="1" s="1"/>
  <c r="I830" i="1" s="1" a="1"/>
  <c r="I830" i="1" s="1"/>
  <c r="G830" i="1"/>
  <c r="F830" i="1"/>
  <c r="E830" i="1"/>
  <c r="T829" i="1"/>
  <c r="S829" i="1"/>
  <c r="R829" i="1"/>
  <c r="P829" i="1"/>
  <c r="K829" i="1"/>
  <c r="H829" i="1" a="1"/>
  <c r="H829" i="1" s="1"/>
  <c r="I829" i="1" s="1" a="1"/>
  <c r="I829" i="1" s="1"/>
  <c r="G829" i="1"/>
  <c r="F829" i="1"/>
  <c r="E829" i="1"/>
  <c r="T828" i="1"/>
  <c r="S828" i="1"/>
  <c r="R828" i="1"/>
  <c r="P828" i="1"/>
  <c r="K828" i="1"/>
  <c r="H828" i="1"/>
  <c r="I828" i="1" s="1" a="1"/>
  <c r="I828" i="1" s="1"/>
  <c r="H828" i="1" a="1"/>
  <c r="G828" i="1"/>
  <c r="F828" i="1"/>
  <c r="E828" i="1"/>
  <c r="T827" i="1"/>
  <c r="S827" i="1"/>
  <c r="R827" i="1"/>
  <c r="P827" i="1"/>
  <c r="K827" i="1"/>
  <c r="H827" i="1" a="1"/>
  <c r="H827" i="1" s="1"/>
  <c r="I827" i="1" s="1" a="1"/>
  <c r="I827" i="1" s="1"/>
  <c r="G827" i="1"/>
  <c r="F827" i="1"/>
  <c r="E827" i="1"/>
  <c r="T826" i="1"/>
  <c r="S826" i="1"/>
  <c r="R826" i="1"/>
  <c r="P826" i="1"/>
  <c r="K826" i="1"/>
  <c r="H826" i="1"/>
  <c r="I826" i="1" s="1" a="1"/>
  <c r="I826" i="1" s="1"/>
  <c r="H826" i="1" a="1"/>
  <c r="G826" i="1"/>
  <c r="F826" i="1"/>
  <c r="E826" i="1"/>
  <c r="T825" i="1"/>
  <c r="S825" i="1"/>
  <c r="R825" i="1"/>
  <c r="P825" i="1"/>
  <c r="K825" i="1"/>
  <c r="H825" i="1" a="1"/>
  <c r="H825" i="1" s="1"/>
  <c r="I825" i="1" s="1" a="1"/>
  <c r="I825" i="1" s="1"/>
  <c r="G825" i="1"/>
  <c r="F825" i="1"/>
  <c r="E825" i="1"/>
  <c r="T824" i="1"/>
  <c r="S824" i="1"/>
  <c r="R824" i="1"/>
  <c r="P824" i="1"/>
  <c r="K824" i="1"/>
  <c r="H824" i="1"/>
  <c r="I824" i="1" s="1" a="1"/>
  <c r="I824" i="1" s="1"/>
  <c r="H824" i="1" a="1"/>
  <c r="G824" i="1"/>
  <c r="F824" i="1"/>
  <c r="E824" i="1"/>
  <c r="T823" i="1"/>
  <c r="S823" i="1"/>
  <c r="R823" i="1"/>
  <c r="P823" i="1"/>
  <c r="K823" i="1"/>
  <c r="I823" i="1" a="1"/>
  <c r="I823" i="1" s="1"/>
  <c r="H823" i="1" a="1"/>
  <c r="H823" i="1" s="1"/>
  <c r="G823" i="1"/>
  <c r="F823" i="1"/>
  <c r="E823" i="1"/>
  <c r="T822" i="1"/>
  <c r="S822" i="1"/>
  <c r="R822" i="1"/>
  <c r="P822" i="1"/>
  <c r="K822" i="1"/>
  <c r="H822" i="1"/>
  <c r="I822" i="1" s="1" a="1"/>
  <c r="I822" i="1" s="1"/>
  <c r="H822" i="1" a="1"/>
  <c r="G822" i="1"/>
  <c r="F822" i="1"/>
  <c r="E822" i="1"/>
  <c r="T821" i="1"/>
  <c r="S821" i="1"/>
  <c r="R821" i="1"/>
  <c r="P821" i="1"/>
  <c r="K821" i="1"/>
  <c r="H821" i="1" a="1"/>
  <c r="H821" i="1" s="1"/>
  <c r="I821" i="1" s="1" a="1"/>
  <c r="I821" i="1" s="1"/>
  <c r="G821" i="1"/>
  <c r="F821" i="1"/>
  <c r="E821" i="1"/>
  <c r="T820" i="1"/>
  <c r="S820" i="1"/>
  <c r="R820" i="1"/>
  <c r="P820" i="1"/>
  <c r="K820" i="1"/>
  <c r="H820" i="1"/>
  <c r="I820" i="1" s="1" a="1"/>
  <c r="I820" i="1" s="1"/>
  <c r="H820" i="1" a="1"/>
  <c r="G820" i="1"/>
  <c r="F820" i="1"/>
  <c r="E820" i="1"/>
  <c r="T819" i="1"/>
  <c r="S819" i="1"/>
  <c r="R819" i="1"/>
  <c r="P819" i="1"/>
  <c r="K819" i="1"/>
  <c r="H819" i="1" a="1"/>
  <c r="H819" i="1" s="1"/>
  <c r="I819" i="1" s="1" a="1"/>
  <c r="I819" i="1" s="1"/>
  <c r="G819" i="1"/>
  <c r="F819" i="1"/>
  <c r="E819" i="1"/>
  <c r="T818" i="1"/>
  <c r="S818" i="1"/>
  <c r="R818" i="1"/>
  <c r="P818" i="1"/>
  <c r="K818" i="1"/>
  <c r="H818" i="1" a="1"/>
  <c r="H818" i="1" s="1"/>
  <c r="I818" i="1" s="1" a="1"/>
  <c r="I818" i="1" s="1"/>
  <c r="G818" i="1"/>
  <c r="F818" i="1"/>
  <c r="E818" i="1"/>
  <c r="T817" i="1"/>
  <c r="S817" i="1"/>
  <c r="R817" i="1"/>
  <c r="P817" i="1"/>
  <c r="K817" i="1"/>
  <c r="H817" i="1" a="1"/>
  <c r="H817" i="1" s="1"/>
  <c r="I817" i="1" s="1" a="1"/>
  <c r="I817" i="1" s="1"/>
  <c r="G817" i="1"/>
  <c r="F817" i="1"/>
  <c r="E817" i="1"/>
  <c r="T816" i="1"/>
  <c r="S816" i="1"/>
  <c r="R816" i="1"/>
  <c r="P816" i="1"/>
  <c r="K816" i="1"/>
  <c r="H816" i="1"/>
  <c r="I816" i="1" s="1" a="1"/>
  <c r="I816" i="1" s="1"/>
  <c r="H816" i="1" a="1"/>
  <c r="G816" i="1"/>
  <c r="F816" i="1"/>
  <c r="E816" i="1"/>
  <c r="T815" i="1"/>
  <c r="S815" i="1"/>
  <c r="R815" i="1"/>
  <c r="P815" i="1"/>
  <c r="K815" i="1"/>
  <c r="I815" i="1" a="1"/>
  <c r="I815" i="1" s="1"/>
  <c r="H815" i="1" a="1"/>
  <c r="H815" i="1" s="1"/>
  <c r="G815" i="1"/>
  <c r="F815" i="1"/>
  <c r="E815" i="1"/>
  <c r="T814" i="1"/>
  <c r="S814" i="1"/>
  <c r="R814" i="1"/>
  <c r="P814" i="1"/>
  <c r="K814" i="1"/>
  <c r="H814" i="1"/>
  <c r="I814" i="1" s="1" a="1"/>
  <c r="I814" i="1" s="1"/>
  <c r="H814" i="1" a="1"/>
  <c r="G814" i="1"/>
  <c r="F814" i="1"/>
  <c r="E814" i="1"/>
  <c r="T813" i="1"/>
  <c r="S813" i="1"/>
  <c r="R813" i="1"/>
  <c r="P813" i="1"/>
  <c r="K813" i="1"/>
  <c r="H813" i="1" a="1"/>
  <c r="H813" i="1" s="1"/>
  <c r="I813" i="1" s="1" a="1"/>
  <c r="I813" i="1" s="1"/>
  <c r="G813" i="1"/>
  <c r="F813" i="1"/>
  <c r="E813" i="1"/>
  <c r="T812" i="1"/>
  <c r="S812" i="1"/>
  <c r="R812" i="1"/>
  <c r="P812" i="1"/>
  <c r="K812" i="1"/>
  <c r="H812" i="1"/>
  <c r="I812" i="1" s="1" a="1"/>
  <c r="I812" i="1" s="1"/>
  <c r="H812" i="1" a="1"/>
  <c r="G812" i="1"/>
  <c r="F812" i="1"/>
  <c r="E812" i="1"/>
  <c r="T811" i="1"/>
  <c r="S811" i="1"/>
  <c r="R811" i="1"/>
  <c r="P811" i="1"/>
  <c r="K811" i="1"/>
  <c r="I811" i="1" a="1"/>
  <c r="I811" i="1" s="1"/>
  <c r="H811" i="1" a="1"/>
  <c r="H811" i="1" s="1"/>
  <c r="G811" i="1"/>
  <c r="F811" i="1"/>
  <c r="E811" i="1"/>
  <c r="T810" i="1"/>
  <c r="S810" i="1"/>
  <c r="R810" i="1"/>
  <c r="P810" i="1"/>
  <c r="K810" i="1"/>
  <c r="H810" i="1"/>
  <c r="I810" i="1" s="1" a="1"/>
  <c r="I810" i="1" s="1"/>
  <c r="H810" i="1" a="1"/>
  <c r="G810" i="1"/>
  <c r="F810" i="1"/>
  <c r="E810" i="1"/>
  <c r="T809" i="1"/>
  <c r="S809" i="1"/>
  <c r="R809" i="1"/>
  <c r="P809" i="1"/>
  <c r="K809" i="1"/>
  <c r="I809" i="1" a="1"/>
  <c r="I809" i="1" s="1"/>
  <c r="H809" i="1" a="1"/>
  <c r="H809" i="1" s="1"/>
  <c r="G809" i="1"/>
  <c r="F809" i="1"/>
  <c r="E809" i="1"/>
  <c r="T808" i="1"/>
  <c r="S808" i="1"/>
  <c r="R808" i="1"/>
  <c r="P808" i="1"/>
  <c r="K808" i="1"/>
  <c r="I808" i="1" a="1"/>
  <c r="I808" i="1" s="1"/>
  <c r="H808" i="1"/>
  <c r="H808" i="1" a="1"/>
  <c r="G808" i="1"/>
  <c r="F808" i="1"/>
  <c r="E808" i="1"/>
  <c r="T807" i="1"/>
  <c r="S807" i="1"/>
  <c r="R807" i="1"/>
  <c r="P807" i="1"/>
  <c r="K807" i="1"/>
  <c r="H807" i="1" a="1"/>
  <c r="H807" i="1" s="1"/>
  <c r="I807" i="1" s="1" a="1"/>
  <c r="I807" i="1" s="1"/>
  <c r="G807" i="1"/>
  <c r="F807" i="1"/>
  <c r="E807" i="1"/>
  <c r="T806" i="1"/>
  <c r="S806" i="1"/>
  <c r="R806" i="1"/>
  <c r="P806" i="1"/>
  <c r="K806" i="1"/>
  <c r="H806" i="1" a="1"/>
  <c r="H806" i="1" s="1"/>
  <c r="I806" i="1" s="1" a="1"/>
  <c r="I806" i="1" s="1"/>
  <c r="G806" i="1"/>
  <c r="F806" i="1"/>
  <c r="E806" i="1"/>
  <c r="T805" i="1"/>
  <c r="S805" i="1"/>
  <c r="R805" i="1"/>
  <c r="P805" i="1"/>
  <c r="K805" i="1"/>
  <c r="H805" i="1" a="1"/>
  <c r="H805" i="1" s="1"/>
  <c r="I805" i="1" s="1" a="1"/>
  <c r="I805" i="1" s="1"/>
  <c r="G805" i="1"/>
  <c r="F805" i="1"/>
  <c r="E805" i="1"/>
  <c r="T804" i="1"/>
  <c r="S804" i="1"/>
  <c r="R804" i="1"/>
  <c r="P804" i="1"/>
  <c r="K804" i="1"/>
  <c r="H804" i="1"/>
  <c r="I804" i="1" s="1" a="1"/>
  <c r="I804" i="1" s="1"/>
  <c r="H804" i="1" a="1"/>
  <c r="G804" i="1"/>
  <c r="F804" i="1"/>
  <c r="E804" i="1"/>
  <c r="T803" i="1"/>
  <c r="S803" i="1"/>
  <c r="R803" i="1"/>
  <c r="P803" i="1"/>
  <c r="K803" i="1"/>
  <c r="H803" i="1" a="1"/>
  <c r="H803" i="1" s="1"/>
  <c r="I803" i="1" s="1" a="1"/>
  <c r="I803" i="1" s="1"/>
  <c r="G803" i="1"/>
  <c r="F803" i="1"/>
  <c r="E803" i="1"/>
  <c r="T802" i="1"/>
  <c r="S802" i="1"/>
  <c r="R802" i="1"/>
  <c r="P802" i="1"/>
  <c r="K802" i="1"/>
  <c r="H802" i="1"/>
  <c r="I802" i="1" s="1" a="1"/>
  <c r="I802" i="1" s="1"/>
  <c r="H802" i="1" a="1"/>
  <c r="G802" i="1"/>
  <c r="F802" i="1"/>
  <c r="E802" i="1"/>
  <c r="T801" i="1"/>
  <c r="S801" i="1"/>
  <c r="R801" i="1"/>
  <c r="P801" i="1"/>
  <c r="K801" i="1"/>
  <c r="H801" i="1" a="1"/>
  <c r="H801" i="1" s="1"/>
  <c r="I801" i="1" s="1" a="1"/>
  <c r="I801" i="1" s="1"/>
  <c r="G801" i="1"/>
  <c r="F801" i="1"/>
  <c r="E801" i="1"/>
  <c r="T800" i="1"/>
  <c r="S800" i="1"/>
  <c r="R800" i="1"/>
  <c r="P800" i="1"/>
  <c r="K800" i="1"/>
  <c r="H800" i="1" a="1"/>
  <c r="H800" i="1" s="1"/>
  <c r="I800" i="1" s="1" a="1"/>
  <c r="I800" i="1" s="1"/>
  <c r="G800" i="1"/>
  <c r="F800" i="1"/>
  <c r="E800" i="1"/>
  <c r="T799" i="1"/>
  <c r="S799" i="1"/>
  <c r="R799" i="1"/>
  <c r="P799" i="1"/>
  <c r="K799" i="1"/>
  <c r="I799" i="1" a="1"/>
  <c r="I799" i="1" s="1"/>
  <c r="H799" i="1" a="1"/>
  <c r="H799" i="1" s="1"/>
  <c r="G799" i="1"/>
  <c r="F799" i="1"/>
  <c r="E799" i="1"/>
  <c r="T798" i="1"/>
  <c r="S798" i="1"/>
  <c r="R798" i="1"/>
  <c r="P798" i="1"/>
  <c r="K798" i="1"/>
  <c r="H798" i="1"/>
  <c r="I798" i="1" s="1" a="1"/>
  <c r="I798" i="1" s="1"/>
  <c r="H798" i="1" a="1"/>
  <c r="G798" i="1"/>
  <c r="F798" i="1"/>
  <c r="E798" i="1"/>
  <c r="T797" i="1"/>
  <c r="S797" i="1"/>
  <c r="R797" i="1"/>
  <c r="P797" i="1"/>
  <c r="K797" i="1"/>
  <c r="I797" i="1" a="1"/>
  <c r="I797" i="1" s="1"/>
  <c r="H797" i="1" a="1"/>
  <c r="H797" i="1" s="1"/>
  <c r="G797" i="1"/>
  <c r="F797" i="1"/>
  <c r="E797" i="1"/>
  <c r="T796" i="1"/>
  <c r="S796" i="1"/>
  <c r="R796" i="1"/>
  <c r="P796" i="1"/>
  <c r="K796" i="1"/>
  <c r="H796" i="1"/>
  <c r="I796" i="1" s="1" a="1"/>
  <c r="I796" i="1" s="1"/>
  <c r="H796" i="1" a="1"/>
  <c r="G796" i="1"/>
  <c r="F796" i="1"/>
  <c r="E796" i="1"/>
  <c r="T795" i="1"/>
  <c r="S795" i="1"/>
  <c r="R795" i="1"/>
  <c r="P795" i="1"/>
  <c r="K795" i="1"/>
  <c r="H795" i="1"/>
  <c r="I795" i="1" s="1" a="1"/>
  <c r="I795" i="1" s="1"/>
  <c r="H795" i="1" a="1"/>
  <c r="G795" i="1"/>
  <c r="F795" i="1"/>
  <c r="E795" i="1"/>
  <c r="T794" i="1"/>
  <c r="S794" i="1"/>
  <c r="R794" i="1"/>
  <c r="P794" i="1"/>
  <c r="K794" i="1"/>
  <c r="H794" i="1" a="1"/>
  <c r="H794" i="1" s="1"/>
  <c r="I794" i="1" s="1" a="1"/>
  <c r="I794" i="1" s="1"/>
  <c r="G794" i="1"/>
  <c r="F794" i="1"/>
  <c r="E794" i="1"/>
  <c r="T793" i="1"/>
  <c r="S793" i="1"/>
  <c r="R793" i="1"/>
  <c r="P793" i="1"/>
  <c r="K793" i="1"/>
  <c r="H793" i="1" a="1"/>
  <c r="H793" i="1" s="1"/>
  <c r="I793" i="1" s="1" a="1"/>
  <c r="I793" i="1" s="1"/>
  <c r="G793" i="1"/>
  <c r="F793" i="1"/>
  <c r="E793" i="1"/>
  <c r="T792" i="1"/>
  <c r="S792" i="1"/>
  <c r="R792" i="1"/>
  <c r="P792" i="1"/>
  <c r="K792" i="1"/>
  <c r="H792" i="1"/>
  <c r="I792" i="1" s="1" a="1"/>
  <c r="I792" i="1" s="1"/>
  <c r="H792" i="1" a="1"/>
  <c r="G792" i="1"/>
  <c r="F792" i="1"/>
  <c r="E792" i="1"/>
  <c r="T791" i="1"/>
  <c r="S791" i="1"/>
  <c r="R791" i="1"/>
  <c r="P791" i="1"/>
  <c r="K791" i="1"/>
  <c r="I791" i="1" a="1"/>
  <c r="I791" i="1" s="1"/>
  <c r="H791" i="1" a="1"/>
  <c r="H791" i="1" s="1"/>
  <c r="G791" i="1"/>
  <c r="F791" i="1"/>
  <c r="E791" i="1"/>
  <c r="T790" i="1"/>
  <c r="S790" i="1"/>
  <c r="R790" i="1"/>
  <c r="P790" i="1"/>
  <c r="K790" i="1"/>
  <c r="I790" i="1" a="1"/>
  <c r="I790" i="1" s="1"/>
  <c r="H790" i="1"/>
  <c r="H790" i="1" a="1"/>
  <c r="G790" i="1"/>
  <c r="F790" i="1"/>
  <c r="E790" i="1"/>
  <c r="T789" i="1"/>
  <c r="S789" i="1"/>
  <c r="R789" i="1"/>
  <c r="P789" i="1"/>
  <c r="K789" i="1"/>
  <c r="H789" i="1"/>
  <c r="I789" i="1" s="1" a="1"/>
  <c r="I789" i="1" s="1"/>
  <c r="H789" i="1" a="1"/>
  <c r="G789" i="1"/>
  <c r="F789" i="1"/>
  <c r="E789" i="1"/>
  <c r="T788" i="1"/>
  <c r="S788" i="1"/>
  <c r="R788" i="1"/>
  <c r="P788" i="1"/>
  <c r="K788" i="1"/>
  <c r="H788" i="1" a="1"/>
  <c r="H788" i="1" s="1"/>
  <c r="I788" i="1" s="1" a="1"/>
  <c r="I788" i="1" s="1"/>
  <c r="G788" i="1"/>
  <c r="F788" i="1"/>
  <c r="E788" i="1"/>
  <c r="T787" i="1"/>
  <c r="S787" i="1"/>
  <c r="R787" i="1"/>
  <c r="P787" i="1"/>
  <c r="K787" i="1"/>
  <c r="I787" i="1" a="1"/>
  <c r="I787" i="1" s="1"/>
  <c r="H787" i="1" a="1"/>
  <c r="H787" i="1" s="1"/>
  <c r="G787" i="1"/>
  <c r="F787" i="1"/>
  <c r="E787" i="1"/>
  <c r="T786" i="1"/>
  <c r="S786" i="1"/>
  <c r="R786" i="1"/>
  <c r="P786" i="1"/>
  <c r="K786" i="1"/>
  <c r="H786" i="1"/>
  <c r="I786" i="1" s="1" a="1"/>
  <c r="I786" i="1" s="1"/>
  <c r="H786" i="1" a="1"/>
  <c r="G786" i="1"/>
  <c r="F786" i="1"/>
  <c r="E786" i="1"/>
  <c r="T785" i="1"/>
  <c r="S785" i="1"/>
  <c r="R785" i="1"/>
  <c r="P785" i="1"/>
  <c r="K785" i="1"/>
  <c r="H785" i="1" a="1"/>
  <c r="H785" i="1" s="1"/>
  <c r="I785" i="1" s="1" a="1"/>
  <c r="I785" i="1" s="1"/>
  <c r="G785" i="1"/>
  <c r="F785" i="1"/>
  <c r="E785" i="1"/>
  <c r="T784" i="1"/>
  <c r="S784" i="1"/>
  <c r="R784" i="1"/>
  <c r="P784" i="1"/>
  <c r="K784" i="1"/>
  <c r="I784" i="1" a="1"/>
  <c r="I784" i="1" s="1"/>
  <c r="H784" i="1"/>
  <c r="H784" i="1" a="1"/>
  <c r="G784" i="1"/>
  <c r="F784" i="1"/>
  <c r="E784" i="1"/>
  <c r="T783" i="1"/>
  <c r="S783" i="1"/>
  <c r="R783" i="1"/>
  <c r="P783" i="1"/>
  <c r="K783" i="1"/>
  <c r="H783" i="1" a="1"/>
  <c r="H783" i="1" s="1"/>
  <c r="I783" i="1" s="1" a="1"/>
  <c r="I783" i="1" s="1"/>
  <c r="G783" i="1"/>
  <c r="F783" i="1"/>
  <c r="E783" i="1"/>
  <c r="T782" i="1"/>
  <c r="S782" i="1"/>
  <c r="R782" i="1"/>
  <c r="P782" i="1"/>
  <c r="K782" i="1"/>
  <c r="H782" i="1" a="1"/>
  <c r="H782" i="1" s="1"/>
  <c r="I782" i="1" s="1" a="1"/>
  <c r="I782" i="1" s="1"/>
  <c r="G782" i="1"/>
  <c r="F782" i="1"/>
  <c r="E782" i="1"/>
  <c r="T781" i="1"/>
  <c r="S781" i="1"/>
  <c r="R781" i="1"/>
  <c r="P781" i="1"/>
  <c r="K781" i="1"/>
  <c r="H781" i="1" a="1"/>
  <c r="H781" i="1" s="1"/>
  <c r="I781" i="1" s="1" a="1"/>
  <c r="I781" i="1" s="1"/>
  <c r="G781" i="1"/>
  <c r="F781" i="1"/>
  <c r="E781" i="1"/>
  <c r="T780" i="1"/>
  <c r="S780" i="1"/>
  <c r="R780" i="1"/>
  <c r="P780" i="1"/>
  <c r="K780" i="1"/>
  <c r="H780" i="1"/>
  <c r="I780" i="1" s="1" a="1"/>
  <c r="I780" i="1" s="1"/>
  <c r="H780" i="1" a="1"/>
  <c r="G780" i="1"/>
  <c r="F780" i="1"/>
  <c r="E780" i="1"/>
  <c r="T779" i="1"/>
  <c r="S779" i="1"/>
  <c r="R779" i="1"/>
  <c r="P779" i="1"/>
  <c r="K779" i="1"/>
  <c r="I779" i="1" a="1"/>
  <c r="I779" i="1" s="1"/>
  <c r="H779" i="1" a="1"/>
  <c r="H779" i="1" s="1"/>
  <c r="G779" i="1"/>
  <c r="F779" i="1"/>
  <c r="E779" i="1"/>
  <c r="T778" i="1"/>
  <c r="S778" i="1"/>
  <c r="R778" i="1"/>
  <c r="P778" i="1"/>
  <c r="K778" i="1"/>
  <c r="H778" i="1"/>
  <c r="I778" i="1" s="1" a="1"/>
  <c r="I778" i="1" s="1"/>
  <c r="H778" i="1" a="1"/>
  <c r="G778" i="1"/>
  <c r="F778" i="1"/>
  <c r="E778" i="1"/>
  <c r="T777" i="1"/>
  <c r="S777" i="1"/>
  <c r="R777" i="1"/>
  <c r="P777" i="1"/>
  <c r="K777" i="1"/>
  <c r="H777" i="1" a="1"/>
  <c r="H777" i="1" s="1"/>
  <c r="I777" i="1" s="1" a="1"/>
  <c r="I777" i="1" s="1"/>
  <c r="G777" i="1"/>
  <c r="F777" i="1"/>
  <c r="E777" i="1"/>
  <c r="T776" i="1"/>
  <c r="S776" i="1"/>
  <c r="R776" i="1"/>
  <c r="P776" i="1"/>
  <c r="K776" i="1"/>
  <c r="H776" i="1" a="1"/>
  <c r="H776" i="1" s="1"/>
  <c r="I776" i="1" s="1" a="1"/>
  <c r="I776" i="1" s="1"/>
  <c r="G776" i="1"/>
  <c r="F776" i="1"/>
  <c r="E776" i="1"/>
  <c r="T775" i="1"/>
  <c r="S775" i="1"/>
  <c r="R775" i="1"/>
  <c r="P775" i="1"/>
  <c r="K775" i="1"/>
  <c r="H775" i="1" a="1"/>
  <c r="H775" i="1" s="1"/>
  <c r="I775" i="1" s="1" a="1"/>
  <c r="I775" i="1" s="1"/>
  <c r="G775" i="1"/>
  <c r="F775" i="1"/>
  <c r="E775" i="1"/>
  <c r="T774" i="1"/>
  <c r="S774" i="1"/>
  <c r="R774" i="1"/>
  <c r="P774" i="1"/>
  <c r="K774" i="1"/>
  <c r="H774" i="1"/>
  <c r="I774" i="1" s="1" a="1"/>
  <c r="I774" i="1" s="1"/>
  <c r="H774" i="1" a="1"/>
  <c r="G774" i="1"/>
  <c r="F774" i="1"/>
  <c r="E774" i="1"/>
  <c r="T773" i="1"/>
  <c r="S773" i="1"/>
  <c r="R773" i="1"/>
  <c r="P773" i="1"/>
  <c r="K773" i="1"/>
  <c r="H773" i="1" a="1"/>
  <c r="H773" i="1" s="1"/>
  <c r="I773" i="1" s="1" a="1"/>
  <c r="I773" i="1" s="1"/>
  <c r="G773" i="1"/>
  <c r="F773" i="1"/>
  <c r="E773" i="1"/>
  <c r="T772" i="1"/>
  <c r="S772" i="1"/>
  <c r="R772" i="1"/>
  <c r="P772" i="1"/>
  <c r="K772" i="1"/>
  <c r="I772" i="1" a="1"/>
  <c r="I772" i="1" s="1"/>
  <c r="H772" i="1"/>
  <c r="H772" i="1" a="1"/>
  <c r="G772" i="1"/>
  <c r="F772" i="1"/>
  <c r="E772" i="1"/>
  <c r="T771" i="1"/>
  <c r="S771" i="1"/>
  <c r="R771" i="1"/>
  <c r="P771" i="1"/>
  <c r="K771" i="1"/>
  <c r="H771" i="1"/>
  <c r="I771" i="1" s="1" a="1"/>
  <c r="I771" i="1" s="1"/>
  <c r="H771" i="1" a="1"/>
  <c r="G771" i="1"/>
  <c r="F771" i="1"/>
  <c r="E771" i="1"/>
  <c r="T770" i="1"/>
  <c r="S770" i="1"/>
  <c r="R770" i="1"/>
  <c r="P770" i="1"/>
  <c r="K770" i="1"/>
  <c r="H770" i="1" a="1"/>
  <c r="H770" i="1" s="1"/>
  <c r="I770" i="1" s="1" a="1"/>
  <c r="I770" i="1" s="1"/>
  <c r="G770" i="1"/>
  <c r="F770" i="1"/>
  <c r="E770" i="1"/>
  <c r="T769" i="1"/>
  <c r="S769" i="1"/>
  <c r="R769" i="1"/>
  <c r="P769" i="1"/>
  <c r="K769" i="1"/>
  <c r="H769" i="1" a="1"/>
  <c r="H769" i="1" s="1"/>
  <c r="I769" i="1" s="1" a="1"/>
  <c r="I769" i="1" s="1"/>
  <c r="G769" i="1"/>
  <c r="F769" i="1"/>
  <c r="E769" i="1"/>
  <c r="T768" i="1"/>
  <c r="S768" i="1"/>
  <c r="R768" i="1"/>
  <c r="P768" i="1"/>
  <c r="K768" i="1"/>
  <c r="H768" i="1"/>
  <c r="I768" i="1" s="1" a="1"/>
  <c r="I768" i="1" s="1"/>
  <c r="H768" i="1" a="1"/>
  <c r="G768" i="1"/>
  <c r="F768" i="1"/>
  <c r="E768" i="1"/>
  <c r="T767" i="1"/>
  <c r="S767" i="1"/>
  <c r="R767" i="1"/>
  <c r="P767" i="1"/>
  <c r="K767" i="1"/>
  <c r="H767" i="1" a="1"/>
  <c r="H767" i="1" s="1"/>
  <c r="I767" i="1" s="1" a="1"/>
  <c r="I767" i="1" s="1"/>
  <c r="G767" i="1"/>
  <c r="F767" i="1"/>
  <c r="E767" i="1"/>
  <c r="T766" i="1"/>
  <c r="S766" i="1"/>
  <c r="R766" i="1"/>
  <c r="P766" i="1"/>
  <c r="K766" i="1"/>
  <c r="I766" i="1" a="1"/>
  <c r="I766" i="1" s="1"/>
  <c r="H766" i="1"/>
  <c r="H766" i="1" a="1"/>
  <c r="G766" i="1"/>
  <c r="F766" i="1"/>
  <c r="E766" i="1"/>
  <c r="T765" i="1"/>
  <c r="S765" i="1"/>
  <c r="R765" i="1"/>
  <c r="P765" i="1"/>
  <c r="K765" i="1"/>
  <c r="H765" i="1"/>
  <c r="I765" i="1" s="1" a="1"/>
  <c r="I765" i="1" s="1"/>
  <c r="H765" i="1" a="1"/>
  <c r="G765" i="1"/>
  <c r="F765" i="1"/>
  <c r="E765" i="1"/>
  <c r="T764" i="1"/>
  <c r="S764" i="1"/>
  <c r="R764" i="1"/>
  <c r="P764" i="1"/>
  <c r="K764" i="1"/>
  <c r="H764" i="1"/>
  <c r="I764" i="1" s="1" a="1"/>
  <c r="I764" i="1" s="1"/>
  <c r="H764" i="1" a="1"/>
  <c r="G764" i="1"/>
  <c r="F764" i="1"/>
  <c r="E764" i="1"/>
  <c r="T763" i="1"/>
  <c r="S763" i="1"/>
  <c r="R763" i="1"/>
  <c r="P763" i="1"/>
  <c r="K763" i="1"/>
  <c r="H763" i="1" a="1"/>
  <c r="H763" i="1" s="1"/>
  <c r="I763" i="1" s="1" a="1"/>
  <c r="I763" i="1" s="1"/>
  <c r="G763" i="1"/>
  <c r="F763" i="1"/>
  <c r="E763" i="1"/>
  <c r="T762" i="1"/>
  <c r="S762" i="1"/>
  <c r="R762" i="1"/>
  <c r="P762" i="1"/>
  <c r="K762" i="1"/>
  <c r="H762" i="1"/>
  <c r="I762" i="1" s="1" a="1"/>
  <c r="I762" i="1" s="1"/>
  <c r="H762" i="1" a="1"/>
  <c r="G762" i="1"/>
  <c r="F762" i="1"/>
  <c r="E762" i="1"/>
  <c r="T761" i="1"/>
  <c r="S761" i="1"/>
  <c r="R761" i="1"/>
  <c r="P761" i="1"/>
  <c r="K761" i="1"/>
  <c r="I761" i="1" a="1"/>
  <c r="I761" i="1" s="1"/>
  <c r="H761" i="1" a="1"/>
  <c r="H761" i="1" s="1"/>
  <c r="G761" i="1"/>
  <c r="F761" i="1"/>
  <c r="E761" i="1"/>
  <c r="T760" i="1"/>
  <c r="S760" i="1"/>
  <c r="R760" i="1"/>
  <c r="P760" i="1"/>
  <c r="K760" i="1"/>
  <c r="H760" i="1"/>
  <c r="I760" i="1" s="1" a="1"/>
  <c r="I760" i="1" s="1"/>
  <c r="H760" i="1" a="1"/>
  <c r="G760" i="1"/>
  <c r="F760" i="1"/>
  <c r="E760" i="1"/>
  <c r="T759" i="1"/>
  <c r="S759" i="1"/>
  <c r="R759" i="1"/>
  <c r="P759" i="1"/>
  <c r="K759" i="1"/>
  <c r="H759" i="1"/>
  <c r="I759" i="1" s="1" a="1"/>
  <c r="I759" i="1" s="1"/>
  <c r="H759" i="1" a="1"/>
  <c r="G759" i="1"/>
  <c r="F759" i="1"/>
  <c r="E759" i="1"/>
  <c r="T758" i="1"/>
  <c r="S758" i="1"/>
  <c r="R758" i="1"/>
  <c r="P758" i="1"/>
  <c r="K758" i="1"/>
  <c r="H758" i="1" a="1"/>
  <c r="H758" i="1" s="1"/>
  <c r="I758" i="1" s="1" a="1"/>
  <c r="I758" i="1" s="1"/>
  <c r="G758" i="1"/>
  <c r="F758" i="1"/>
  <c r="E758" i="1"/>
  <c r="T757" i="1"/>
  <c r="S757" i="1"/>
  <c r="R757" i="1"/>
  <c r="P757" i="1"/>
  <c r="K757" i="1"/>
  <c r="H757" i="1" a="1"/>
  <c r="H757" i="1" s="1"/>
  <c r="I757" i="1" s="1" a="1"/>
  <c r="I757" i="1" s="1"/>
  <c r="G757" i="1"/>
  <c r="F757" i="1"/>
  <c r="E757" i="1"/>
  <c r="T756" i="1"/>
  <c r="S756" i="1"/>
  <c r="R756" i="1"/>
  <c r="P756" i="1"/>
  <c r="K756" i="1"/>
  <c r="H756" i="1"/>
  <c r="I756" i="1" s="1" a="1"/>
  <c r="I756" i="1" s="1"/>
  <c r="H756" i="1" a="1"/>
  <c r="G756" i="1"/>
  <c r="F756" i="1"/>
  <c r="E756" i="1"/>
  <c r="T755" i="1"/>
  <c r="S755" i="1"/>
  <c r="R755" i="1"/>
  <c r="P755" i="1"/>
  <c r="K755" i="1"/>
  <c r="I755" i="1" a="1"/>
  <c r="I755" i="1" s="1"/>
  <c r="H755" i="1" a="1"/>
  <c r="H755" i="1" s="1"/>
  <c r="G755" i="1"/>
  <c r="F755" i="1"/>
  <c r="E755" i="1"/>
  <c r="T754" i="1"/>
  <c r="S754" i="1"/>
  <c r="R754" i="1"/>
  <c r="P754" i="1"/>
  <c r="K754" i="1"/>
  <c r="I754" i="1" a="1"/>
  <c r="I754" i="1" s="1"/>
  <c r="H754" i="1"/>
  <c r="H754" i="1" a="1"/>
  <c r="G754" i="1"/>
  <c r="F754" i="1"/>
  <c r="E754" i="1"/>
  <c r="T753" i="1"/>
  <c r="S753" i="1"/>
  <c r="R753" i="1"/>
  <c r="P753" i="1"/>
  <c r="K753" i="1"/>
  <c r="I753" i="1" a="1"/>
  <c r="I753" i="1" s="1"/>
  <c r="H753" i="1"/>
  <c r="H753" i="1" a="1"/>
  <c r="G753" i="1"/>
  <c r="F753" i="1"/>
  <c r="E753" i="1"/>
  <c r="T752" i="1"/>
  <c r="S752" i="1"/>
  <c r="R752" i="1"/>
  <c r="P752" i="1"/>
  <c r="K752" i="1"/>
  <c r="H752" i="1" a="1"/>
  <c r="H752" i="1" s="1"/>
  <c r="I752" i="1" s="1" a="1"/>
  <c r="I752" i="1" s="1"/>
  <c r="G752" i="1"/>
  <c r="F752" i="1"/>
  <c r="E752" i="1"/>
  <c r="T751" i="1"/>
  <c r="S751" i="1"/>
  <c r="R751" i="1"/>
  <c r="P751" i="1"/>
  <c r="K751" i="1"/>
  <c r="H751" i="1" a="1"/>
  <c r="H751" i="1" s="1"/>
  <c r="I751" i="1" s="1" a="1"/>
  <c r="I751" i="1" s="1"/>
  <c r="G751" i="1"/>
  <c r="F751" i="1"/>
  <c r="E751" i="1"/>
  <c r="T750" i="1"/>
  <c r="S750" i="1"/>
  <c r="R750" i="1"/>
  <c r="P750" i="1"/>
  <c r="K750" i="1"/>
  <c r="H750" i="1"/>
  <c r="I750" i="1" s="1" a="1"/>
  <c r="I750" i="1" s="1"/>
  <c r="H750" i="1" a="1"/>
  <c r="G750" i="1"/>
  <c r="F750" i="1"/>
  <c r="E750" i="1"/>
  <c r="T749" i="1"/>
  <c r="S749" i="1"/>
  <c r="R749" i="1"/>
  <c r="P749" i="1"/>
  <c r="K749" i="1"/>
  <c r="I749" i="1" a="1"/>
  <c r="I749" i="1" s="1"/>
  <c r="H749" i="1" a="1"/>
  <c r="H749" i="1" s="1"/>
  <c r="G749" i="1"/>
  <c r="F749" i="1"/>
  <c r="E749" i="1"/>
  <c r="T748" i="1"/>
  <c r="S748" i="1"/>
  <c r="R748" i="1"/>
  <c r="P748" i="1"/>
  <c r="K748" i="1"/>
  <c r="I748" i="1" a="1"/>
  <c r="I748" i="1" s="1"/>
  <c r="H748" i="1"/>
  <c r="H748" i="1" a="1"/>
  <c r="G748" i="1"/>
  <c r="F748" i="1"/>
  <c r="E748" i="1"/>
  <c r="T747" i="1"/>
  <c r="S747" i="1"/>
  <c r="R747" i="1"/>
  <c r="P747" i="1"/>
  <c r="K747" i="1"/>
  <c r="H747" i="1" a="1"/>
  <c r="H747" i="1" s="1"/>
  <c r="I747" i="1" s="1" a="1"/>
  <c r="I747" i="1" s="1"/>
  <c r="G747" i="1"/>
  <c r="F747" i="1"/>
  <c r="E747" i="1"/>
  <c r="T746" i="1"/>
  <c r="S746" i="1"/>
  <c r="R746" i="1"/>
  <c r="P746" i="1"/>
  <c r="K746" i="1"/>
  <c r="H746" i="1" a="1"/>
  <c r="H746" i="1" s="1"/>
  <c r="I746" i="1" s="1" a="1"/>
  <c r="I746" i="1" s="1"/>
  <c r="G746" i="1"/>
  <c r="F746" i="1"/>
  <c r="E746" i="1"/>
  <c r="T745" i="1"/>
  <c r="S745" i="1"/>
  <c r="R745" i="1"/>
  <c r="P745" i="1"/>
  <c r="K745" i="1"/>
  <c r="H745" i="1" a="1"/>
  <c r="H745" i="1" s="1"/>
  <c r="I745" i="1" s="1" a="1"/>
  <c r="I745" i="1" s="1"/>
  <c r="G745" i="1"/>
  <c r="F745" i="1"/>
  <c r="E745" i="1"/>
  <c r="T744" i="1"/>
  <c r="S744" i="1"/>
  <c r="R744" i="1"/>
  <c r="P744" i="1"/>
  <c r="K744" i="1"/>
  <c r="H744" i="1"/>
  <c r="I744" i="1" s="1" a="1"/>
  <c r="I744" i="1" s="1"/>
  <c r="H744" i="1" a="1"/>
  <c r="G744" i="1"/>
  <c r="F744" i="1"/>
  <c r="E744" i="1"/>
  <c r="T743" i="1"/>
  <c r="S743" i="1"/>
  <c r="R743" i="1"/>
  <c r="P743" i="1"/>
  <c r="K743" i="1"/>
  <c r="I743" i="1" a="1"/>
  <c r="I743" i="1" s="1"/>
  <c r="H743" i="1" a="1"/>
  <c r="H743" i="1" s="1"/>
  <c r="G743" i="1"/>
  <c r="F743" i="1"/>
  <c r="E743" i="1"/>
  <c r="T742" i="1"/>
  <c r="S742" i="1"/>
  <c r="R742" i="1"/>
  <c r="P742" i="1"/>
  <c r="K742" i="1"/>
  <c r="H742" i="1"/>
  <c r="I742" i="1" s="1" a="1"/>
  <c r="I742" i="1" s="1"/>
  <c r="H742" i="1" a="1"/>
  <c r="G742" i="1"/>
  <c r="F742" i="1"/>
  <c r="E742" i="1"/>
  <c r="T741" i="1"/>
  <c r="S741" i="1"/>
  <c r="R741" i="1"/>
  <c r="P741" i="1"/>
  <c r="K741" i="1"/>
  <c r="H741" i="1" a="1"/>
  <c r="H741" i="1" s="1"/>
  <c r="I741" i="1" s="1" a="1"/>
  <c r="I741" i="1" s="1"/>
  <c r="G741" i="1"/>
  <c r="F741" i="1"/>
  <c r="E741" i="1"/>
  <c r="T740" i="1"/>
  <c r="S740" i="1"/>
  <c r="R740" i="1"/>
  <c r="P740" i="1"/>
  <c r="K740" i="1"/>
  <c r="H740" i="1"/>
  <c r="I740" i="1" s="1" a="1"/>
  <c r="I740" i="1" s="1"/>
  <c r="H740" i="1" a="1"/>
  <c r="G740" i="1"/>
  <c r="F740" i="1"/>
  <c r="E740" i="1"/>
  <c r="T739" i="1"/>
  <c r="S739" i="1"/>
  <c r="R739" i="1"/>
  <c r="P739" i="1"/>
  <c r="K739" i="1"/>
  <c r="I739" i="1" a="1"/>
  <c r="I739" i="1" s="1"/>
  <c r="H739" i="1" a="1"/>
  <c r="H739" i="1" s="1"/>
  <c r="G739" i="1"/>
  <c r="F739" i="1"/>
  <c r="E739" i="1"/>
  <c r="T738" i="1"/>
  <c r="S738" i="1"/>
  <c r="R738" i="1"/>
  <c r="P738" i="1"/>
  <c r="K738" i="1"/>
  <c r="H738" i="1"/>
  <c r="I738" i="1" s="1" a="1"/>
  <c r="I738" i="1" s="1"/>
  <c r="H738" i="1" a="1"/>
  <c r="G738" i="1"/>
  <c r="F738" i="1"/>
  <c r="E738" i="1"/>
  <c r="T737" i="1"/>
  <c r="S737" i="1"/>
  <c r="R737" i="1"/>
  <c r="P737" i="1"/>
  <c r="K737" i="1"/>
  <c r="I737" i="1" a="1"/>
  <c r="I737" i="1" s="1"/>
  <c r="H737" i="1" a="1"/>
  <c r="H737" i="1" s="1"/>
  <c r="G737" i="1"/>
  <c r="F737" i="1"/>
  <c r="E737" i="1"/>
  <c r="T736" i="1"/>
  <c r="S736" i="1"/>
  <c r="R736" i="1"/>
  <c r="P736" i="1"/>
  <c r="K736" i="1"/>
  <c r="I736" i="1" a="1"/>
  <c r="I736" i="1" s="1"/>
  <c r="H736" i="1"/>
  <c r="H736" i="1" a="1"/>
  <c r="G736" i="1"/>
  <c r="F736" i="1"/>
  <c r="E736" i="1"/>
  <c r="T735" i="1"/>
  <c r="S735" i="1"/>
  <c r="R735" i="1"/>
  <c r="P735" i="1"/>
  <c r="K735" i="1"/>
  <c r="H735" i="1" a="1"/>
  <c r="H735" i="1" s="1"/>
  <c r="I735" i="1" s="1" a="1"/>
  <c r="I735" i="1" s="1"/>
  <c r="G735" i="1"/>
  <c r="F735" i="1"/>
  <c r="E735" i="1"/>
  <c r="T734" i="1"/>
  <c r="S734" i="1"/>
  <c r="R734" i="1"/>
  <c r="P734" i="1"/>
  <c r="K734" i="1"/>
  <c r="H734" i="1" a="1"/>
  <c r="H734" i="1" s="1"/>
  <c r="I734" i="1" s="1" a="1"/>
  <c r="I734" i="1" s="1"/>
  <c r="G734" i="1"/>
  <c r="F734" i="1"/>
  <c r="E734" i="1"/>
  <c r="T733" i="1"/>
  <c r="S733" i="1"/>
  <c r="R733" i="1"/>
  <c r="P733" i="1"/>
  <c r="K733" i="1"/>
  <c r="H733" i="1" a="1"/>
  <c r="H733" i="1" s="1"/>
  <c r="I733" i="1" s="1" a="1"/>
  <c r="I733" i="1" s="1"/>
  <c r="G733" i="1"/>
  <c r="F733" i="1"/>
  <c r="E733" i="1"/>
  <c r="T732" i="1"/>
  <c r="S732" i="1"/>
  <c r="R732" i="1"/>
  <c r="P732" i="1"/>
  <c r="K732" i="1"/>
  <c r="H732" i="1"/>
  <c r="I732" i="1" s="1" a="1"/>
  <c r="I732" i="1" s="1"/>
  <c r="H732" i="1" a="1"/>
  <c r="G732" i="1"/>
  <c r="F732" i="1"/>
  <c r="E732" i="1"/>
  <c r="T731" i="1"/>
  <c r="S731" i="1"/>
  <c r="R731" i="1"/>
  <c r="P731" i="1"/>
  <c r="K731" i="1"/>
  <c r="I731" i="1" a="1"/>
  <c r="I731" i="1" s="1"/>
  <c r="H731" i="1" a="1"/>
  <c r="H731" i="1" s="1"/>
  <c r="G731" i="1"/>
  <c r="F731" i="1"/>
  <c r="E731" i="1"/>
  <c r="T730" i="1"/>
  <c r="S730" i="1"/>
  <c r="R730" i="1"/>
  <c r="P730" i="1"/>
  <c r="K730" i="1"/>
  <c r="H730" i="1"/>
  <c r="I730" i="1" s="1" a="1"/>
  <c r="I730" i="1" s="1"/>
  <c r="H730" i="1" a="1"/>
  <c r="G730" i="1"/>
  <c r="F730" i="1"/>
  <c r="E730" i="1"/>
  <c r="T729" i="1"/>
  <c r="S729" i="1"/>
  <c r="R729" i="1"/>
  <c r="P729" i="1"/>
  <c r="K729" i="1"/>
  <c r="H729" i="1" a="1"/>
  <c r="H729" i="1" s="1"/>
  <c r="I729" i="1" s="1" a="1"/>
  <c r="I729" i="1" s="1"/>
  <c r="G729" i="1"/>
  <c r="F729" i="1"/>
  <c r="E729" i="1"/>
  <c r="T728" i="1"/>
  <c r="S728" i="1"/>
  <c r="R728" i="1"/>
  <c r="P728" i="1"/>
  <c r="K728" i="1"/>
  <c r="H728" i="1"/>
  <c r="I728" i="1" s="1" a="1"/>
  <c r="I728" i="1" s="1"/>
  <c r="H728" i="1" a="1"/>
  <c r="G728" i="1"/>
  <c r="F728" i="1"/>
  <c r="E728" i="1"/>
  <c r="T727" i="1"/>
  <c r="S727" i="1"/>
  <c r="R727" i="1"/>
  <c r="P727" i="1"/>
  <c r="K727" i="1"/>
  <c r="H727" i="1" a="1"/>
  <c r="H727" i="1" s="1"/>
  <c r="I727" i="1" s="1" a="1"/>
  <c r="I727" i="1" s="1"/>
  <c r="G727" i="1"/>
  <c r="F727" i="1"/>
  <c r="E727" i="1"/>
  <c r="T726" i="1"/>
  <c r="S726" i="1"/>
  <c r="R726" i="1"/>
  <c r="P726" i="1"/>
  <c r="K726" i="1"/>
  <c r="H726" i="1"/>
  <c r="I726" i="1" s="1" a="1"/>
  <c r="I726" i="1" s="1"/>
  <c r="H726" i="1" a="1"/>
  <c r="G726" i="1"/>
  <c r="F726" i="1"/>
  <c r="E726" i="1"/>
  <c r="T725" i="1"/>
  <c r="S725" i="1"/>
  <c r="R725" i="1"/>
  <c r="P725" i="1"/>
  <c r="K725" i="1"/>
  <c r="H725" i="1" a="1"/>
  <c r="H725" i="1" s="1"/>
  <c r="I725" i="1" s="1" a="1"/>
  <c r="I725" i="1" s="1"/>
  <c r="G725" i="1"/>
  <c r="F725" i="1"/>
  <c r="E725" i="1"/>
  <c r="T724" i="1"/>
  <c r="S724" i="1"/>
  <c r="R724" i="1"/>
  <c r="P724" i="1"/>
  <c r="K724" i="1"/>
  <c r="I724" i="1" a="1"/>
  <c r="I724" i="1" s="1"/>
  <c r="H724" i="1"/>
  <c r="H724" i="1" a="1"/>
  <c r="G724" i="1"/>
  <c r="F724" i="1"/>
  <c r="E724" i="1"/>
  <c r="T723" i="1"/>
  <c r="S723" i="1"/>
  <c r="R723" i="1"/>
  <c r="P723" i="1"/>
  <c r="K723" i="1"/>
  <c r="H723" i="1"/>
  <c r="I723" i="1" s="1" a="1"/>
  <c r="I723" i="1" s="1"/>
  <c r="H723" i="1" a="1"/>
  <c r="G723" i="1"/>
  <c r="F723" i="1"/>
  <c r="E723" i="1"/>
  <c r="T722" i="1"/>
  <c r="S722" i="1"/>
  <c r="R722" i="1"/>
  <c r="P722" i="1"/>
  <c r="K722" i="1"/>
  <c r="H722" i="1" a="1"/>
  <c r="H722" i="1" s="1"/>
  <c r="I722" i="1" s="1" a="1"/>
  <c r="I722" i="1" s="1"/>
  <c r="G722" i="1"/>
  <c r="F722" i="1"/>
  <c r="E722" i="1"/>
  <c r="T721" i="1"/>
  <c r="S721" i="1"/>
  <c r="R721" i="1"/>
  <c r="P721" i="1"/>
  <c r="K721" i="1"/>
  <c r="H721" i="1" a="1"/>
  <c r="H721" i="1" s="1"/>
  <c r="I721" i="1" s="1" a="1"/>
  <c r="I721" i="1" s="1"/>
  <c r="G721" i="1"/>
  <c r="F721" i="1"/>
  <c r="E721" i="1"/>
  <c r="T720" i="1"/>
  <c r="S720" i="1"/>
  <c r="R720" i="1"/>
  <c r="P720" i="1"/>
  <c r="K720" i="1"/>
  <c r="H720" i="1"/>
  <c r="I720" i="1" s="1" a="1"/>
  <c r="I720" i="1" s="1"/>
  <c r="H720" i="1" a="1"/>
  <c r="G720" i="1"/>
  <c r="F720" i="1"/>
  <c r="E720" i="1"/>
  <c r="T719" i="1"/>
  <c r="S719" i="1"/>
  <c r="R719" i="1"/>
  <c r="P719" i="1"/>
  <c r="K719" i="1"/>
  <c r="I719" i="1" a="1"/>
  <c r="I719" i="1" s="1"/>
  <c r="H719" i="1" a="1"/>
  <c r="H719" i="1" s="1"/>
  <c r="G719" i="1"/>
  <c r="F719" i="1"/>
  <c r="E719" i="1"/>
  <c r="T718" i="1"/>
  <c r="S718" i="1"/>
  <c r="R718" i="1"/>
  <c r="P718" i="1"/>
  <c r="K718" i="1"/>
  <c r="I718" i="1" a="1"/>
  <c r="I718" i="1" s="1"/>
  <c r="H718" i="1"/>
  <c r="H718" i="1" a="1"/>
  <c r="G718" i="1"/>
  <c r="F718" i="1"/>
  <c r="E718" i="1"/>
  <c r="T717" i="1"/>
  <c r="S717" i="1"/>
  <c r="R717" i="1"/>
  <c r="P717" i="1"/>
  <c r="K717" i="1"/>
  <c r="I717" i="1" a="1"/>
  <c r="I717" i="1" s="1"/>
  <c r="H717" i="1"/>
  <c r="H717" i="1" a="1"/>
  <c r="G717" i="1"/>
  <c r="F717" i="1"/>
  <c r="E717" i="1"/>
  <c r="T716" i="1"/>
  <c r="S716" i="1"/>
  <c r="R716" i="1"/>
  <c r="P716" i="1"/>
  <c r="K716" i="1"/>
  <c r="H716" i="1" a="1"/>
  <c r="H716" i="1" s="1"/>
  <c r="I716" i="1" s="1" a="1"/>
  <c r="I716" i="1" s="1"/>
  <c r="G716" i="1"/>
  <c r="E716" i="1"/>
  <c r="F716" i="1" s="1"/>
  <c r="T715" i="1"/>
  <c r="S715" i="1"/>
  <c r="R715" i="1"/>
  <c r="P715" i="1"/>
  <c r="K715" i="1"/>
  <c r="H715" i="1" a="1"/>
  <c r="H715" i="1" s="1"/>
  <c r="I715" i="1" s="1" a="1"/>
  <c r="I715" i="1" s="1"/>
  <c r="G715" i="1"/>
  <c r="F715" i="1"/>
  <c r="E715" i="1"/>
  <c r="T714" i="1"/>
  <c r="S714" i="1"/>
  <c r="R714" i="1"/>
  <c r="P714" i="1"/>
  <c r="K714" i="1"/>
  <c r="H714" i="1"/>
  <c r="I714" i="1" s="1" a="1"/>
  <c r="I714" i="1" s="1"/>
  <c r="H714" i="1" a="1"/>
  <c r="G714" i="1"/>
  <c r="F714" i="1"/>
  <c r="E714" i="1"/>
  <c r="T713" i="1"/>
  <c r="S713" i="1"/>
  <c r="R713" i="1"/>
  <c r="P713" i="1"/>
  <c r="K713" i="1"/>
  <c r="H713" i="1" a="1"/>
  <c r="H713" i="1" s="1"/>
  <c r="I713" i="1" s="1" a="1"/>
  <c r="I713" i="1" s="1"/>
  <c r="G713" i="1"/>
  <c r="F713" i="1"/>
  <c r="E713" i="1"/>
  <c r="T712" i="1"/>
  <c r="S712" i="1"/>
  <c r="R712" i="1"/>
  <c r="P712" i="1"/>
  <c r="K712" i="1"/>
  <c r="I712" i="1" a="1"/>
  <c r="I712" i="1" s="1"/>
  <c r="H712" i="1"/>
  <c r="H712" i="1" a="1"/>
  <c r="G712" i="1"/>
  <c r="E712" i="1"/>
  <c r="F712" i="1" s="1"/>
  <c r="T711" i="1"/>
  <c r="S711" i="1"/>
  <c r="R711" i="1"/>
  <c r="P711" i="1"/>
  <c r="K711" i="1"/>
  <c r="H711" i="1"/>
  <c r="I711" i="1" s="1" a="1"/>
  <c r="I711" i="1" s="1"/>
  <c r="H711" i="1" a="1"/>
  <c r="G711" i="1"/>
  <c r="F711" i="1"/>
  <c r="E711" i="1"/>
  <c r="T710" i="1"/>
  <c r="S710" i="1"/>
  <c r="R710" i="1"/>
  <c r="P710" i="1"/>
  <c r="K710" i="1"/>
  <c r="H710" i="1" a="1"/>
  <c r="H710" i="1" s="1"/>
  <c r="I710" i="1" s="1" a="1"/>
  <c r="I710" i="1" s="1"/>
  <c r="G710" i="1"/>
  <c r="E710" i="1"/>
  <c r="F710" i="1" s="1"/>
  <c r="T709" i="1"/>
  <c r="S709" i="1"/>
  <c r="R709" i="1"/>
  <c r="P709" i="1"/>
  <c r="K709" i="1"/>
  <c r="H709" i="1" a="1"/>
  <c r="H709" i="1" s="1"/>
  <c r="I709" i="1" s="1" a="1"/>
  <c r="I709" i="1" s="1"/>
  <c r="G709" i="1"/>
  <c r="F709" i="1"/>
  <c r="E709" i="1"/>
  <c r="T708" i="1"/>
  <c r="S708" i="1"/>
  <c r="R708" i="1"/>
  <c r="P708" i="1"/>
  <c r="K708" i="1"/>
  <c r="H708" i="1"/>
  <c r="I708" i="1" s="1" a="1"/>
  <c r="I708" i="1" s="1"/>
  <c r="H708" i="1" a="1"/>
  <c r="G708" i="1"/>
  <c r="E708" i="1"/>
  <c r="F708" i="1" s="1"/>
  <c r="T707" i="1"/>
  <c r="S707" i="1"/>
  <c r="R707" i="1"/>
  <c r="P707" i="1"/>
  <c r="K707" i="1"/>
  <c r="I707" i="1" a="1"/>
  <c r="I707" i="1" s="1"/>
  <c r="H707" i="1" a="1"/>
  <c r="H707" i="1" s="1"/>
  <c r="G707" i="1"/>
  <c r="E707" i="1"/>
  <c r="F707" i="1" s="1"/>
  <c r="T706" i="1"/>
  <c r="S706" i="1"/>
  <c r="R706" i="1"/>
  <c r="P706" i="1"/>
  <c r="K706" i="1"/>
  <c r="I706" i="1" a="1"/>
  <c r="I706" i="1" s="1"/>
  <c r="H706" i="1"/>
  <c r="H706" i="1" a="1"/>
  <c r="G706" i="1"/>
  <c r="E706" i="1"/>
  <c r="F706" i="1" s="1"/>
  <c r="T705" i="1"/>
  <c r="S705" i="1"/>
  <c r="R705" i="1"/>
  <c r="P705" i="1"/>
  <c r="K705" i="1"/>
  <c r="H705" i="1"/>
  <c r="I705" i="1" s="1" a="1"/>
  <c r="I705" i="1" s="1"/>
  <c r="H705" i="1" a="1"/>
  <c r="G705" i="1"/>
  <c r="F705" i="1"/>
  <c r="E705" i="1"/>
  <c r="T704" i="1"/>
  <c r="S704" i="1"/>
  <c r="R704" i="1"/>
  <c r="P704" i="1"/>
  <c r="K704" i="1"/>
  <c r="H704" i="1"/>
  <c r="I704" i="1" s="1" a="1"/>
  <c r="I704" i="1" s="1"/>
  <c r="H704" i="1" a="1"/>
  <c r="G704" i="1"/>
  <c r="E704" i="1"/>
  <c r="F704" i="1" s="1"/>
  <c r="T703" i="1"/>
  <c r="S703" i="1"/>
  <c r="R703" i="1"/>
  <c r="P703" i="1"/>
  <c r="K703" i="1"/>
  <c r="H703" i="1" a="1"/>
  <c r="H703" i="1" s="1"/>
  <c r="I703" i="1" s="1" a="1"/>
  <c r="I703" i="1" s="1"/>
  <c r="G703" i="1"/>
  <c r="F703" i="1"/>
  <c r="E703" i="1"/>
  <c r="T702" i="1"/>
  <c r="S702" i="1"/>
  <c r="R702" i="1"/>
  <c r="P702" i="1"/>
  <c r="K702" i="1"/>
  <c r="H702" i="1"/>
  <c r="I702" i="1" s="1" a="1"/>
  <c r="I702" i="1" s="1"/>
  <c r="H702" i="1" a="1"/>
  <c r="G702" i="1"/>
  <c r="E702" i="1"/>
  <c r="F702" i="1" s="1"/>
  <c r="T701" i="1"/>
  <c r="S701" i="1"/>
  <c r="R701" i="1"/>
  <c r="P701" i="1"/>
  <c r="K701" i="1"/>
  <c r="H701" i="1" a="1"/>
  <c r="H701" i="1" s="1"/>
  <c r="I701" i="1" s="1" a="1"/>
  <c r="I701" i="1" s="1"/>
  <c r="G701" i="1"/>
  <c r="F701" i="1"/>
  <c r="E701" i="1"/>
  <c r="T700" i="1"/>
  <c r="S700" i="1"/>
  <c r="R700" i="1"/>
  <c r="P700" i="1"/>
  <c r="K700" i="1"/>
  <c r="I700" i="1" a="1"/>
  <c r="I700" i="1" s="1"/>
  <c r="H700" i="1"/>
  <c r="H700" i="1" a="1"/>
  <c r="G700" i="1"/>
  <c r="E700" i="1"/>
  <c r="F700" i="1" s="1"/>
  <c r="T699" i="1"/>
  <c r="S699" i="1"/>
  <c r="R699" i="1"/>
  <c r="P699" i="1"/>
  <c r="K699" i="1"/>
  <c r="H699" i="1" a="1"/>
  <c r="H699" i="1" s="1"/>
  <c r="I699" i="1" s="1" a="1"/>
  <c r="I699" i="1" s="1"/>
  <c r="G699" i="1"/>
  <c r="F699" i="1"/>
  <c r="E699" i="1"/>
  <c r="T698" i="1"/>
  <c r="S698" i="1"/>
  <c r="R698" i="1"/>
  <c r="P698" i="1"/>
  <c r="K698" i="1"/>
  <c r="H698" i="1" a="1"/>
  <c r="H698" i="1" s="1"/>
  <c r="I698" i="1" s="1" a="1"/>
  <c r="I698" i="1" s="1"/>
  <c r="G698" i="1"/>
  <c r="E698" i="1"/>
  <c r="F698" i="1" s="1"/>
  <c r="T697" i="1"/>
  <c r="S697" i="1"/>
  <c r="R697" i="1"/>
  <c r="P697" i="1"/>
  <c r="K697" i="1"/>
  <c r="H697" i="1" a="1"/>
  <c r="H697" i="1" s="1"/>
  <c r="I697" i="1" s="1" a="1"/>
  <c r="I697" i="1" s="1"/>
  <c r="G697" i="1"/>
  <c r="F697" i="1"/>
  <c r="E697" i="1"/>
  <c r="T696" i="1"/>
  <c r="S696" i="1"/>
  <c r="R696" i="1"/>
  <c r="P696" i="1"/>
  <c r="K696" i="1"/>
  <c r="H696" i="1"/>
  <c r="I696" i="1" s="1" a="1"/>
  <c r="I696" i="1" s="1"/>
  <c r="H696" i="1" a="1"/>
  <c r="G696" i="1"/>
  <c r="F696" i="1"/>
  <c r="E696" i="1"/>
  <c r="T695" i="1"/>
  <c r="S695" i="1"/>
  <c r="R695" i="1"/>
  <c r="P695" i="1"/>
  <c r="K695" i="1"/>
  <c r="I695" i="1" a="1"/>
  <c r="I695" i="1" s="1"/>
  <c r="H695" i="1" a="1"/>
  <c r="H695" i="1" s="1"/>
  <c r="G695" i="1"/>
  <c r="E695" i="1"/>
  <c r="F695" i="1" s="1"/>
  <c r="T694" i="1"/>
  <c r="S694" i="1"/>
  <c r="R694" i="1"/>
  <c r="P694" i="1"/>
  <c r="K694" i="1"/>
  <c r="H694" i="1"/>
  <c r="I694" i="1" s="1" a="1"/>
  <c r="I694" i="1" s="1"/>
  <c r="H694" i="1" a="1"/>
  <c r="G694" i="1"/>
  <c r="E694" i="1"/>
  <c r="F694" i="1" s="1"/>
  <c r="T693" i="1"/>
  <c r="S693" i="1"/>
  <c r="R693" i="1"/>
  <c r="P693" i="1"/>
  <c r="K693" i="1"/>
  <c r="H693" i="1" a="1"/>
  <c r="H693" i="1" s="1"/>
  <c r="I693" i="1" s="1" a="1"/>
  <c r="I693" i="1" s="1"/>
  <c r="G693" i="1"/>
  <c r="F693" i="1"/>
  <c r="E693" i="1"/>
  <c r="T692" i="1"/>
  <c r="S692" i="1"/>
  <c r="R692" i="1"/>
  <c r="P692" i="1"/>
  <c r="K692" i="1"/>
  <c r="H692" i="1"/>
  <c r="I692" i="1" s="1" a="1"/>
  <c r="I692" i="1" s="1"/>
  <c r="H692" i="1" a="1"/>
  <c r="G692" i="1"/>
  <c r="E692" i="1"/>
  <c r="F692" i="1" s="1"/>
  <c r="T691" i="1"/>
  <c r="S691" i="1"/>
  <c r="R691" i="1"/>
  <c r="P691" i="1"/>
  <c r="K691" i="1"/>
  <c r="H691" i="1" a="1"/>
  <c r="H691" i="1" s="1"/>
  <c r="I691" i="1" s="1" a="1"/>
  <c r="I691" i="1" s="1"/>
  <c r="G691" i="1"/>
  <c r="F691" i="1"/>
  <c r="E691" i="1"/>
  <c r="T690" i="1"/>
  <c r="S690" i="1"/>
  <c r="R690" i="1"/>
  <c r="P690" i="1"/>
  <c r="K690" i="1"/>
  <c r="H690" i="1"/>
  <c r="I690" i="1" s="1" a="1"/>
  <c r="I690" i="1" s="1"/>
  <c r="H690" i="1" a="1"/>
  <c r="G690" i="1"/>
  <c r="F690" i="1"/>
  <c r="E690" i="1"/>
  <c r="T689" i="1"/>
  <c r="S689" i="1"/>
  <c r="R689" i="1"/>
  <c r="P689" i="1"/>
  <c r="K689" i="1"/>
  <c r="H689" i="1" a="1"/>
  <c r="H689" i="1" s="1"/>
  <c r="I689" i="1" s="1" a="1"/>
  <c r="I689" i="1" s="1"/>
  <c r="G689" i="1"/>
  <c r="E689" i="1"/>
  <c r="F689" i="1" s="1"/>
  <c r="T688" i="1"/>
  <c r="S688" i="1"/>
  <c r="R688" i="1"/>
  <c r="P688" i="1"/>
  <c r="K688" i="1"/>
  <c r="H688" i="1"/>
  <c r="I688" i="1" s="1" a="1"/>
  <c r="I688" i="1" s="1"/>
  <c r="H688" i="1" a="1"/>
  <c r="G688" i="1"/>
  <c r="E688" i="1"/>
  <c r="F688" i="1" s="1"/>
  <c r="T687" i="1"/>
  <c r="S687" i="1"/>
  <c r="R687" i="1"/>
  <c r="P687" i="1"/>
  <c r="K687" i="1"/>
  <c r="H687" i="1" a="1"/>
  <c r="H687" i="1" s="1"/>
  <c r="I687" i="1" s="1" a="1"/>
  <c r="I687" i="1" s="1"/>
  <c r="G687" i="1"/>
  <c r="F687" i="1"/>
  <c r="E687" i="1"/>
  <c r="T686" i="1"/>
  <c r="S686" i="1"/>
  <c r="R686" i="1"/>
  <c r="P686" i="1"/>
  <c r="K686" i="1"/>
  <c r="H686" i="1" a="1"/>
  <c r="H686" i="1" s="1"/>
  <c r="I686" i="1" s="1" a="1"/>
  <c r="I686" i="1" s="1"/>
  <c r="G686" i="1"/>
  <c r="E686" i="1"/>
  <c r="F686" i="1" s="1"/>
  <c r="T685" i="1"/>
  <c r="S685" i="1"/>
  <c r="R685" i="1"/>
  <c r="P685" i="1"/>
  <c r="K685" i="1"/>
  <c r="H685" i="1" a="1"/>
  <c r="H685" i="1" s="1"/>
  <c r="I685" i="1" s="1" a="1"/>
  <c r="I685" i="1" s="1"/>
  <c r="G685" i="1"/>
  <c r="F685" i="1"/>
  <c r="E685" i="1"/>
  <c r="T684" i="1"/>
  <c r="S684" i="1"/>
  <c r="R684" i="1"/>
  <c r="P684" i="1"/>
  <c r="K684" i="1"/>
  <c r="H684" i="1"/>
  <c r="I684" i="1" s="1" a="1"/>
  <c r="I684" i="1" s="1"/>
  <c r="H684" i="1" a="1"/>
  <c r="G684" i="1"/>
  <c r="F684" i="1"/>
  <c r="E684" i="1"/>
  <c r="T683" i="1"/>
  <c r="S683" i="1"/>
  <c r="R683" i="1"/>
  <c r="P683" i="1"/>
  <c r="K683" i="1"/>
  <c r="H683" i="1" a="1"/>
  <c r="H683" i="1" s="1"/>
  <c r="I683" i="1" s="1" a="1"/>
  <c r="I683" i="1" s="1"/>
  <c r="G683" i="1"/>
  <c r="E683" i="1"/>
  <c r="F683" i="1" s="1"/>
  <c r="T682" i="1"/>
  <c r="S682" i="1"/>
  <c r="R682" i="1"/>
  <c r="P682" i="1"/>
  <c r="K682" i="1"/>
  <c r="I682" i="1" a="1"/>
  <c r="I682" i="1" s="1"/>
  <c r="H682" i="1"/>
  <c r="H682" i="1" a="1"/>
  <c r="G682" i="1"/>
  <c r="E682" i="1"/>
  <c r="F682" i="1" s="1"/>
  <c r="T681" i="1"/>
  <c r="S681" i="1"/>
  <c r="R681" i="1"/>
  <c r="P681" i="1"/>
  <c r="K681" i="1"/>
  <c r="I681" i="1" a="1"/>
  <c r="I681" i="1" s="1"/>
  <c r="H681" i="1"/>
  <c r="H681" i="1" a="1"/>
  <c r="G681" i="1"/>
  <c r="F681" i="1"/>
  <c r="E681" i="1"/>
  <c r="T680" i="1"/>
  <c r="S680" i="1"/>
  <c r="R680" i="1"/>
  <c r="P680" i="1"/>
  <c r="K680" i="1"/>
  <c r="H680" i="1" a="1"/>
  <c r="H680" i="1" s="1"/>
  <c r="I680" i="1" s="1" a="1"/>
  <c r="I680" i="1" s="1"/>
  <c r="G680" i="1"/>
  <c r="E680" i="1"/>
  <c r="F680" i="1" s="1"/>
  <c r="T679" i="1"/>
  <c r="S679" i="1"/>
  <c r="R679" i="1"/>
  <c r="P679" i="1"/>
  <c r="K679" i="1"/>
  <c r="H679" i="1" a="1"/>
  <c r="H679" i="1" s="1"/>
  <c r="I679" i="1" s="1" a="1"/>
  <c r="I679" i="1" s="1"/>
  <c r="G679" i="1"/>
  <c r="F679" i="1"/>
  <c r="E679" i="1"/>
  <c r="T678" i="1"/>
  <c r="S678" i="1"/>
  <c r="R678" i="1"/>
  <c r="P678" i="1"/>
  <c r="K678" i="1"/>
  <c r="H678" i="1"/>
  <c r="I678" i="1" s="1" a="1"/>
  <c r="I678" i="1" s="1"/>
  <c r="H678" i="1" a="1"/>
  <c r="G678" i="1"/>
  <c r="F678" i="1"/>
  <c r="E678" i="1"/>
  <c r="T677" i="1"/>
  <c r="S677" i="1"/>
  <c r="R677" i="1"/>
  <c r="P677" i="1"/>
  <c r="K677" i="1"/>
  <c r="H677" i="1" a="1"/>
  <c r="H677" i="1" s="1"/>
  <c r="I677" i="1" s="1" a="1"/>
  <c r="I677" i="1" s="1"/>
  <c r="G677" i="1"/>
  <c r="F677" i="1"/>
  <c r="E677" i="1"/>
  <c r="T676" i="1"/>
  <c r="S676" i="1"/>
  <c r="R676" i="1"/>
  <c r="P676" i="1"/>
  <c r="K676" i="1"/>
  <c r="I676" i="1" a="1"/>
  <c r="I676" i="1" s="1"/>
  <c r="H676" i="1"/>
  <c r="H676" i="1" a="1"/>
  <c r="G676" i="1"/>
  <c r="E676" i="1"/>
  <c r="F676" i="1" s="1"/>
  <c r="T675" i="1"/>
  <c r="S675" i="1"/>
  <c r="R675" i="1"/>
  <c r="P675" i="1"/>
  <c r="K675" i="1"/>
  <c r="H675" i="1" a="1"/>
  <c r="H675" i="1" s="1"/>
  <c r="I675" i="1" s="1" a="1"/>
  <c r="I675" i="1" s="1"/>
  <c r="G675" i="1"/>
  <c r="F675" i="1"/>
  <c r="E675" i="1"/>
  <c r="T674" i="1"/>
  <c r="S674" i="1"/>
  <c r="R674" i="1"/>
  <c r="P674" i="1"/>
  <c r="K674" i="1"/>
  <c r="H674" i="1" a="1"/>
  <c r="H674" i="1" s="1"/>
  <c r="I674" i="1" s="1" a="1"/>
  <c r="I674" i="1" s="1"/>
  <c r="G674" i="1"/>
  <c r="E674" i="1"/>
  <c r="F674" i="1" s="1"/>
  <c r="T673" i="1"/>
  <c r="S673" i="1"/>
  <c r="R673" i="1"/>
  <c r="P673" i="1"/>
  <c r="K673" i="1"/>
  <c r="H673" i="1" a="1"/>
  <c r="H673" i="1" s="1"/>
  <c r="I673" i="1" s="1" a="1"/>
  <c r="I673" i="1" s="1"/>
  <c r="G673" i="1"/>
  <c r="F673" i="1"/>
  <c r="E673" i="1"/>
  <c r="T672" i="1"/>
  <c r="S672" i="1"/>
  <c r="R672" i="1"/>
  <c r="P672" i="1"/>
  <c r="K672" i="1"/>
  <c r="H672" i="1"/>
  <c r="I672" i="1" s="1" a="1"/>
  <c r="I672" i="1" s="1"/>
  <c r="H672" i="1" a="1"/>
  <c r="G672" i="1"/>
  <c r="E672" i="1"/>
  <c r="F672" i="1" s="1"/>
  <c r="T671" i="1"/>
  <c r="S671" i="1"/>
  <c r="R671" i="1"/>
  <c r="P671" i="1"/>
  <c r="K671" i="1"/>
  <c r="I671" i="1" a="1"/>
  <c r="I671" i="1" s="1"/>
  <c r="H671" i="1" a="1"/>
  <c r="H671" i="1" s="1"/>
  <c r="G671" i="1"/>
  <c r="E671" i="1"/>
  <c r="F671" i="1" s="1"/>
  <c r="T670" i="1"/>
  <c r="S670" i="1"/>
  <c r="R670" i="1"/>
  <c r="P670" i="1"/>
  <c r="K670" i="1"/>
  <c r="I670" i="1" a="1"/>
  <c r="I670" i="1" s="1"/>
  <c r="H670" i="1"/>
  <c r="H670" i="1" a="1"/>
  <c r="G670" i="1"/>
  <c r="E670" i="1"/>
  <c r="F670" i="1" s="1"/>
  <c r="T669" i="1"/>
  <c r="S669" i="1"/>
  <c r="R669" i="1"/>
  <c r="P669" i="1"/>
  <c r="K669" i="1"/>
  <c r="H669" i="1"/>
  <c r="I669" i="1" s="1" a="1"/>
  <c r="I669" i="1" s="1"/>
  <c r="H669" i="1" a="1"/>
  <c r="G669" i="1"/>
  <c r="F669" i="1"/>
  <c r="E669" i="1"/>
  <c r="T668" i="1"/>
  <c r="S668" i="1"/>
  <c r="R668" i="1"/>
  <c r="P668" i="1"/>
  <c r="K668" i="1"/>
  <c r="H668" i="1"/>
  <c r="I668" i="1" s="1" a="1"/>
  <c r="I668" i="1" s="1"/>
  <c r="H668" i="1" a="1"/>
  <c r="G668" i="1"/>
  <c r="E668" i="1"/>
  <c r="F668" i="1" s="1"/>
  <c r="T667" i="1"/>
  <c r="S667" i="1"/>
  <c r="R667" i="1"/>
  <c r="P667" i="1"/>
  <c r="K667" i="1"/>
  <c r="H667" i="1" a="1"/>
  <c r="H667" i="1" s="1"/>
  <c r="I667" i="1" s="1" a="1"/>
  <c r="I667" i="1" s="1"/>
  <c r="G667" i="1"/>
  <c r="F667" i="1"/>
  <c r="E667" i="1"/>
  <c r="T666" i="1"/>
  <c r="S666" i="1"/>
  <c r="R666" i="1"/>
  <c r="P666" i="1"/>
  <c r="K666" i="1"/>
  <c r="H666" i="1"/>
  <c r="I666" i="1" s="1" a="1"/>
  <c r="I666" i="1" s="1"/>
  <c r="H666" i="1" a="1"/>
  <c r="G666" i="1"/>
  <c r="E666" i="1"/>
  <c r="F666" i="1" s="1"/>
  <c r="T665" i="1"/>
  <c r="S665" i="1"/>
  <c r="R665" i="1"/>
  <c r="P665" i="1"/>
  <c r="K665" i="1"/>
  <c r="H665" i="1" a="1"/>
  <c r="H665" i="1" s="1"/>
  <c r="I665" i="1" s="1" a="1"/>
  <c r="I665" i="1" s="1"/>
  <c r="G665" i="1"/>
  <c r="F665" i="1"/>
  <c r="E665" i="1"/>
  <c r="T664" i="1"/>
  <c r="S664" i="1"/>
  <c r="R664" i="1"/>
  <c r="P664" i="1"/>
  <c r="K664" i="1"/>
  <c r="I664" i="1" a="1"/>
  <c r="I664" i="1" s="1"/>
  <c r="H664" i="1"/>
  <c r="H664" i="1" a="1"/>
  <c r="G664" i="1"/>
  <c r="E664" i="1"/>
  <c r="F664" i="1" s="1"/>
  <c r="T663" i="1"/>
  <c r="S663" i="1"/>
  <c r="R663" i="1"/>
  <c r="P663" i="1"/>
  <c r="K663" i="1"/>
  <c r="H663" i="1" a="1"/>
  <c r="H663" i="1" s="1"/>
  <c r="I663" i="1" s="1" a="1"/>
  <c r="I663" i="1" s="1"/>
  <c r="G663" i="1"/>
  <c r="F663" i="1"/>
  <c r="E663" i="1"/>
  <c r="T662" i="1"/>
  <c r="S662" i="1"/>
  <c r="R662" i="1"/>
  <c r="P662" i="1"/>
  <c r="K662" i="1"/>
  <c r="H662" i="1" a="1"/>
  <c r="H662" i="1" s="1"/>
  <c r="I662" i="1" s="1" a="1"/>
  <c r="I662" i="1" s="1"/>
  <c r="G662" i="1"/>
  <c r="E662" i="1"/>
  <c r="F662" i="1" s="1"/>
  <c r="T661" i="1"/>
  <c r="S661" i="1"/>
  <c r="R661" i="1"/>
  <c r="P661" i="1"/>
  <c r="K661" i="1"/>
  <c r="H661" i="1" a="1"/>
  <c r="H661" i="1" s="1"/>
  <c r="I661" i="1" s="1" a="1"/>
  <c r="I661" i="1" s="1"/>
  <c r="G661" i="1"/>
  <c r="F661" i="1"/>
  <c r="E661" i="1"/>
  <c r="T660" i="1"/>
  <c r="S660" i="1"/>
  <c r="R660" i="1"/>
  <c r="P660" i="1"/>
  <c r="K660" i="1"/>
  <c r="H660" i="1"/>
  <c r="I660" i="1" s="1" a="1"/>
  <c r="I660" i="1" s="1"/>
  <c r="H660" i="1" a="1"/>
  <c r="G660" i="1"/>
  <c r="F660" i="1"/>
  <c r="E660" i="1"/>
  <c r="T659" i="1"/>
  <c r="S659" i="1"/>
  <c r="R659" i="1"/>
  <c r="P659" i="1"/>
  <c r="K659" i="1"/>
  <c r="I659" i="1" a="1"/>
  <c r="I659" i="1" s="1"/>
  <c r="H659" i="1" a="1"/>
  <c r="H659" i="1" s="1"/>
  <c r="G659" i="1"/>
  <c r="E659" i="1"/>
  <c r="F659" i="1" s="1"/>
  <c r="T658" i="1"/>
  <c r="S658" i="1"/>
  <c r="R658" i="1"/>
  <c r="P658" i="1"/>
  <c r="K658" i="1"/>
  <c r="H658" i="1"/>
  <c r="I658" i="1" s="1" a="1"/>
  <c r="I658" i="1" s="1"/>
  <c r="H658" i="1" a="1"/>
  <c r="G658" i="1"/>
  <c r="E658" i="1"/>
  <c r="F658" i="1" s="1"/>
  <c r="T657" i="1"/>
  <c r="S657" i="1"/>
  <c r="R657" i="1"/>
  <c r="P657" i="1"/>
  <c r="K657" i="1"/>
  <c r="H657" i="1" a="1"/>
  <c r="H657" i="1" s="1"/>
  <c r="I657" i="1" s="1" a="1"/>
  <c r="I657" i="1" s="1"/>
  <c r="G657" i="1"/>
  <c r="F657" i="1"/>
  <c r="E657" i="1"/>
  <c r="T656" i="1"/>
  <c r="S656" i="1"/>
  <c r="R656" i="1"/>
  <c r="P656" i="1"/>
  <c r="K656" i="1"/>
  <c r="H656" i="1"/>
  <c r="I656" i="1" s="1" a="1"/>
  <c r="I656" i="1" s="1"/>
  <c r="H656" i="1" a="1"/>
  <c r="G656" i="1"/>
  <c r="E656" i="1"/>
  <c r="F656" i="1" s="1"/>
  <c r="T655" i="1"/>
  <c r="S655" i="1"/>
  <c r="R655" i="1"/>
  <c r="P655" i="1"/>
  <c r="K655" i="1"/>
  <c r="I655" i="1" a="1"/>
  <c r="I655" i="1" s="1"/>
  <c r="H655" i="1" a="1"/>
  <c r="H655" i="1" s="1"/>
  <c r="G655" i="1"/>
  <c r="F655" i="1"/>
  <c r="E655" i="1"/>
  <c r="T654" i="1"/>
  <c r="S654" i="1"/>
  <c r="R654" i="1"/>
  <c r="P654" i="1"/>
  <c r="K654" i="1"/>
  <c r="H654" i="1"/>
  <c r="I654" i="1" s="1" a="1"/>
  <c r="I654" i="1" s="1"/>
  <c r="H654" i="1" a="1"/>
  <c r="G654" i="1"/>
  <c r="F654" i="1"/>
  <c r="E654" i="1"/>
  <c r="T653" i="1"/>
  <c r="S653" i="1"/>
  <c r="R653" i="1"/>
  <c r="P653" i="1"/>
  <c r="K653" i="1"/>
  <c r="H653" i="1" a="1"/>
  <c r="H653" i="1" s="1"/>
  <c r="I653" i="1" s="1" a="1"/>
  <c r="I653" i="1" s="1"/>
  <c r="G653" i="1"/>
  <c r="E653" i="1"/>
  <c r="F653" i="1" s="1"/>
  <c r="T652" i="1"/>
  <c r="S652" i="1"/>
  <c r="R652" i="1"/>
  <c r="P652" i="1"/>
  <c r="K652" i="1"/>
  <c r="H652" i="1"/>
  <c r="I652" i="1" s="1" a="1"/>
  <c r="I652" i="1" s="1"/>
  <c r="H652" i="1" a="1"/>
  <c r="G652" i="1"/>
  <c r="E652" i="1"/>
  <c r="F652" i="1" s="1"/>
  <c r="T651" i="1"/>
  <c r="S651" i="1"/>
  <c r="R651" i="1"/>
  <c r="P651" i="1"/>
  <c r="K651" i="1"/>
  <c r="H651" i="1" a="1"/>
  <c r="H651" i="1" s="1"/>
  <c r="I651" i="1" s="1" a="1"/>
  <c r="I651" i="1" s="1"/>
  <c r="G651" i="1"/>
  <c r="F651" i="1"/>
  <c r="E651" i="1"/>
  <c r="T650" i="1"/>
  <c r="S650" i="1"/>
  <c r="R650" i="1"/>
  <c r="P650" i="1"/>
  <c r="K650" i="1"/>
  <c r="H650" i="1" a="1"/>
  <c r="H650" i="1" s="1"/>
  <c r="I650" i="1" s="1" a="1"/>
  <c r="I650" i="1" s="1"/>
  <c r="G650" i="1"/>
  <c r="E650" i="1"/>
  <c r="F650" i="1" s="1"/>
  <c r="T649" i="1"/>
  <c r="S649" i="1"/>
  <c r="R649" i="1"/>
  <c r="P649" i="1"/>
  <c r="K649" i="1"/>
  <c r="H649" i="1" a="1"/>
  <c r="H649" i="1" s="1"/>
  <c r="I649" i="1" s="1" a="1"/>
  <c r="I649" i="1" s="1"/>
  <c r="G649" i="1"/>
  <c r="F649" i="1"/>
  <c r="E649" i="1"/>
  <c r="T648" i="1"/>
  <c r="S648" i="1"/>
  <c r="R648" i="1"/>
  <c r="P648" i="1"/>
  <c r="K648" i="1"/>
  <c r="H648" i="1"/>
  <c r="I648" i="1" s="1" a="1"/>
  <c r="I648" i="1" s="1"/>
  <c r="H648" i="1" a="1"/>
  <c r="G648" i="1"/>
  <c r="F648" i="1"/>
  <c r="E648" i="1"/>
  <c r="T647" i="1"/>
  <c r="S647" i="1"/>
  <c r="R647" i="1"/>
  <c r="P647" i="1"/>
  <c r="K647" i="1"/>
  <c r="H647" i="1" a="1"/>
  <c r="H647" i="1" s="1"/>
  <c r="I647" i="1" s="1" a="1"/>
  <c r="I647" i="1" s="1"/>
  <c r="G647" i="1"/>
  <c r="E647" i="1"/>
  <c r="F647" i="1" s="1"/>
  <c r="T646" i="1"/>
  <c r="S646" i="1"/>
  <c r="R646" i="1"/>
  <c r="P646" i="1"/>
  <c r="K646" i="1"/>
  <c r="I646" i="1" a="1"/>
  <c r="I646" i="1" s="1"/>
  <c r="H646" i="1"/>
  <c r="H646" i="1" a="1"/>
  <c r="G646" i="1"/>
  <c r="E646" i="1"/>
  <c r="F646" i="1" s="1"/>
  <c r="T645" i="1"/>
  <c r="S645" i="1"/>
  <c r="R645" i="1"/>
  <c r="P645" i="1"/>
  <c r="K645" i="1"/>
  <c r="H645" i="1"/>
  <c r="I645" i="1" s="1" a="1"/>
  <c r="I645" i="1" s="1"/>
  <c r="H645" i="1" a="1"/>
  <c r="G645" i="1"/>
  <c r="F645" i="1"/>
  <c r="E645" i="1"/>
  <c r="T644" i="1"/>
  <c r="S644" i="1"/>
  <c r="R644" i="1"/>
  <c r="P644" i="1"/>
  <c r="K644" i="1"/>
  <c r="H644" i="1" a="1"/>
  <c r="H644" i="1" s="1"/>
  <c r="I644" i="1" s="1" a="1"/>
  <c r="I644" i="1" s="1"/>
  <c r="G644" i="1"/>
  <c r="E644" i="1"/>
  <c r="F644" i="1" s="1"/>
  <c r="T643" i="1"/>
  <c r="S643" i="1"/>
  <c r="R643" i="1"/>
  <c r="P643" i="1"/>
  <c r="K643" i="1"/>
  <c r="H643" i="1" a="1"/>
  <c r="H643" i="1" s="1"/>
  <c r="I643" i="1" s="1" a="1"/>
  <c r="I643" i="1" s="1"/>
  <c r="G643" i="1"/>
  <c r="F643" i="1"/>
  <c r="E643" i="1"/>
  <c r="T642" i="1"/>
  <c r="S642" i="1"/>
  <c r="R642" i="1"/>
  <c r="P642" i="1"/>
  <c r="K642" i="1"/>
  <c r="H642" i="1"/>
  <c r="I642" i="1" s="1" a="1"/>
  <c r="I642" i="1" s="1"/>
  <c r="H642" i="1" a="1"/>
  <c r="G642" i="1"/>
  <c r="F642" i="1"/>
  <c r="E642" i="1"/>
  <c r="T641" i="1"/>
  <c r="S641" i="1"/>
  <c r="R641" i="1"/>
  <c r="P641" i="1"/>
  <c r="K641" i="1"/>
  <c r="H641" i="1" a="1"/>
  <c r="H641" i="1" s="1"/>
  <c r="I641" i="1" s="1" a="1"/>
  <c r="I641" i="1" s="1"/>
  <c r="G641" i="1"/>
  <c r="F641" i="1"/>
  <c r="E641" i="1"/>
  <c r="T640" i="1"/>
  <c r="S640" i="1"/>
  <c r="R640" i="1"/>
  <c r="P640" i="1"/>
  <c r="K640" i="1"/>
  <c r="I640" i="1" a="1"/>
  <c r="I640" i="1" s="1"/>
  <c r="H640" i="1"/>
  <c r="H640" i="1" a="1"/>
  <c r="G640" i="1"/>
  <c r="E640" i="1"/>
  <c r="F640" i="1" s="1"/>
  <c r="T639" i="1"/>
  <c r="S639" i="1"/>
  <c r="R639" i="1"/>
  <c r="P639" i="1"/>
  <c r="K639" i="1"/>
  <c r="H639" i="1" a="1"/>
  <c r="H639" i="1" s="1"/>
  <c r="I639" i="1" s="1" a="1"/>
  <c r="I639" i="1" s="1"/>
  <c r="G639" i="1"/>
  <c r="F639" i="1"/>
  <c r="E639" i="1"/>
  <c r="T638" i="1"/>
  <c r="S638" i="1"/>
  <c r="R638" i="1"/>
  <c r="P638" i="1"/>
  <c r="K638" i="1"/>
  <c r="H638" i="1" a="1"/>
  <c r="H638" i="1" s="1"/>
  <c r="I638" i="1" s="1" a="1"/>
  <c r="I638" i="1" s="1"/>
  <c r="G638" i="1"/>
  <c r="E638" i="1"/>
  <c r="F638" i="1" s="1"/>
  <c r="T637" i="1"/>
  <c r="S637" i="1"/>
  <c r="R637" i="1"/>
  <c r="P637" i="1"/>
  <c r="K637" i="1"/>
  <c r="H637" i="1" a="1"/>
  <c r="H637" i="1" s="1"/>
  <c r="I637" i="1" s="1" a="1"/>
  <c r="I637" i="1" s="1"/>
  <c r="G637" i="1"/>
  <c r="F637" i="1"/>
  <c r="E637" i="1"/>
  <c r="T636" i="1"/>
  <c r="S636" i="1"/>
  <c r="R636" i="1"/>
  <c r="P636" i="1"/>
  <c r="K636" i="1"/>
  <c r="H636" i="1"/>
  <c r="I636" i="1" s="1" a="1"/>
  <c r="I636" i="1" s="1"/>
  <c r="H636" i="1" a="1"/>
  <c r="G636" i="1"/>
  <c r="E636" i="1"/>
  <c r="F636" i="1" s="1"/>
  <c r="T635" i="1"/>
  <c r="S635" i="1"/>
  <c r="R635" i="1"/>
  <c r="P635" i="1"/>
  <c r="K635" i="1"/>
  <c r="I635" i="1" a="1"/>
  <c r="I635" i="1" s="1"/>
  <c r="H635" i="1" a="1"/>
  <c r="H635" i="1" s="1"/>
  <c r="G635" i="1"/>
  <c r="E635" i="1"/>
  <c r="F635" i="1" s="1"/>
  <c r="T634" i="1"/>
  <c r="S634" i="1"/>
  <c r="R634" i="1"/>
  <c r="P634" i="1"/>
  <c r="K634" i="1"/>
  <c r="I634" i="1" a="1"/>
  <c r="I634" i="1" s="1"/>
  <c r="H634" i="1"/>
  <c r="H634" i="1" a="1"/>
  <c r="G634" i="1"/>
  <c r="E634" i="1"/>
  <c r="F634" i="1" s="1"/>
  <c r="T633" i="1"/>
  <c r="S633" i="1"/>
  <c r="R633" i="1"/>
  <c r="P633" i="1"/>
  <c r="K633" i="1"/>
  <c r="H633" i="1"/>
  <c r="I633" i="1" s="1" a="1"/>
  <c r="I633" i="1" s="1"/>
  <c r="H633" i="1" a="1"/>
  <c r="G633" i="1"/>
  <c r="F633" i="1"/>
  <c r="E633" i="1"/>
  <c r="T632" i="1"/>
  <c r="S632" i="1"/>
  <c r="R632" i="1"/>
  <c r="P632" i="1"/>
  <c r="K632" i="1"/>
  <c r="H632" i="1"/>
  <c r="I632" i="1" s="1" a="1"/>
  <c r="I632" i="1" s="1"/>
  <c r="H632" i="1" a="1"/>
  <c r="G632" i="1"/>
  <c r="E632" i="1"/>
  <c r="F632" i="1" s="1"/>
  <c r="T631" i="1"/>
  <c r="S631" i="1"/>
  <c r="R631" i="1"/>
  <c r="P631" i="1"/>
  <c r="K631" i="1"/>
  <c r="H631" i="1" a="1"/>
  <c r="H631" i="1" s="1"/>
  <c r="I631" i="1" s="1" a="1"/>
  <c r="I631" i="1" s="1"/>
  <c r="G631" i="1"/>
  <c r="F631" i="1"/>
  <c r="E631" i="1"/>
  <c r="T630" i="1"/>
  <c r="S630" i="1"/>
  <c r="R630" i="1"/>
  <c r="P630" i="1"/>
  <c r="K630" i="1"/>
  <c r="H630" i="1"/>
  <c r="I630" i="1" s="1" a="1"/>
  <c r="I630" i="1" s="1"/>
  <c r="H630" i="1" a="1"/>
  <c r="G630" i="1"/>
  <c r="E630" i="1"/>
  <c r="F630" i="1" s="1"/>
  <c r="T629" i="1"/>
  <c r="S629" i="1"/>
  <c r="R629" i="1"/>
  <c r="P629" i="1"/>
  <c r="K629" i="1"/>
  <c r="I629" i="1" a="1"/>
  <c r="I629" i="1" s="1"/>
  <c r="H629" i="1" a="1"/>
  <c r="H629" i="1" s="1"/>
  <c r="G629" i="1"/>
  <c r="F629" i="1"/>
  <c r="E629" i="1"/>
  <c r="T628" i="1"/>
  <c r="S628" i="1"/>
  <c r="R628" i="1"/>
  <c r="P628" i="1"/>
  <c r="K628" i="1"/>
  <c r="I628" i="1" a="1"/>
  <c r="I628" i="1" s="1"/>
  <c r="H628" i="1"/>
  <c r="H628" i="1" a="1"/>
  <c r="G628" i="1"/>
  <c r="E628" i="1"/>
  <c r="F628" i="1" s="1"/>
  <c r="T627" i="1"/>
  <c r="S627" i="1"/>
  <c r="R627" i="1"/>
  <c r="P627" i="1"/>
  <c r="K627" i="1"/>
  <c r="H627" i="1" a="1"/>
  <c r="H627" i="1" s="1"/>
  <c r="I627" i="1" s="1" a="1"/>
  <c r="I627" i="1" s="1"/>
  <c r="G627" i="1"/>
  <c r="F627" i="1"/>
  <c r="E627" i="1"/>
  <c r="T626" i="1"/>
  <c r="S626" i="1"/>
  <c r="R626" i="1"/>
  <c r="P626" i="1"/>
  <c r="K626" i="1"/>
  <c r="H626" i="1" a="1"/>
  <c r="H626" i="1" s="1"/>
  <c r="I626" i="1" s="1" a="1"/>
  <c r="I626" i="1" s="1"/>
  <c r="G626" i="1"/>
  <c r="E626" i="1"/>
  <c r="F626" i="1" s="1"/>
  <c r="T625" i="1"/>
  <c r="S625" i="1"/>
  <c r="R625" i="1"/>
  <c r="P625" i="1"/>
  <c r="K625" i="1"/>
  <c r="H625" i="1" a="1"/>
  <c r="H625" i="1" s="1"/>
  <c r="I625" i="1" s="1" a="1"/>
  <c r="I625" i="1" s="1"/>
  <c r="G625" i="1"/>
  <c r="F625" i="1"/>
  <c r="E625" i="1"/>
  <c r="T624" i="1"/>
  <c r="S624" i="1"/>
  <c r="R624" i="1"/>
  <c r="P624" i="1"/>
  <c r="K624" i="1"/>
  <c r="H624" i="1"/>
  <c r="I624" i="1" s="1" a="1"/>
  <c r="I624" i="1" s="1"/>
  <c r="H624" i="1" a="1"/>
  <c r="G624" i="1"/>
  <c r="F624" i="1"/>
  <c r="E624" i="1"/>
  <c r="T623" i="1"/>
  <c r="S623" i="1"/>
  <c r="R623" i="1"/>
  <c r="P623" i="1"/>
  <c r="K623" i="1"/>
  <c r="I623" i="1" a="1"/>
  <c r="I623" i="1" s="1"/>
  <c r="H623" i="1" a="1"/>
  <c r="H623" i="1" s="1"/>
  <c r="G623" i="1"/>
  <c r="E623" i="1"/>
  <c r="F623" i="1" s="1"/>
  <c r="T622" i="1"/>
  <c r="S622" i="1"/>
  <c r="R622" i="1"/>
  <c r="P622" i="1"/>
  <c r="K622" i="1"/>
  <c r="H622" i="1"/>
  <c r="I622" i="1" s="1" a="1"/>
  <c r="I622" i="1" s="1"/>
  <c r="H622" i="1" a="1"/>
  <c r="G622" i="1"/>
  <c r="E622" i="1"/>
  <c r="F622" i="1" s="1"/>
  <c r="T621" i="1"/>
  <c r="S621" i="1"/>
  <c r="R621" i="1"/>
  <c r="P621" i="1"/>
  <c r="K621" i="1"/>
  <c r="H621" i="1" a="1"/>
  <c r="H621" i="1" s="1"/>
  <c r="I621" i="1" s="1" a="1"/>
  <c r="I621" i="1" s="1"/>
  <c r="G621" i="1"/>
  <c r="F621" i="1"/>
  <c r="E621" i="1"/>
  <c r="T620" i="1"/>
  <c r="S620" i="1"/>
  <c r="R620" i="1"/>
  <c r="P620" i="1"/>
  <c r="K620" i="1"/>
  <c r="H620" i="1"/>
  <c r="I620" i="1" s="1" a="1"/>
  <c r="I620" i="1" s="1"/>
  <c r="H620" i="1" a="1"/>
  <c r="G620" i="1"/>
  <c r="E620" i="1"/>
  <c r="F620" i="1" s="1"/>
  <c r="T619" i="1"/>
  <c r="S619" i="1"/>
  <c r="R619" i="1"/>
  <c r="P619" i="1"/>
  <c r="K619" i="1"/>
  <c r="H619" i="1" a="1"/>
  <c r="H619" i="1" s="1"/>
  <c r="I619" i="1" s="1" a="1"/>
  <c r="I619" i="1" s="1"/>
  <c r="G619" i="1"/>
  <c r="F619" i="1"/>
  <c r="E619" i="1"/>
  <c r="T618" i="1"/>
  <c r="S618" i="1"/>
  <c r="R618" i="1"/>
  <c r="P618" i="1"/>
  <c r="K618" i="1"/>
  <c r="H618" i="1"/>
  <c r="I618" i="1" s="1" a="1"/>
  <c r="I618" i="1" s="1"/>
  <c r="H618" i="1" a="1"/>
  <c r="G618" i="1"/>
  <c r="F618" i="1"/>
  <c r="E618" i="1"/>
  <c r="T617" i="1"/>
  <c r="S617" i="1"/>
  <c r="R617" i="1"/>
  <c r="P617" i="1"/>
  <c r="K617" i="1"/>
  <c r="H617" i="1" a="1"/>
  <c r="H617" i="1" s="1"/>
  <c r="I617" i="1" s="1" a="1"/>
  <c r="I617" i="1" s="1"/>
  <c r="G617" i="1"/>
  <c r="E617" i="1"/>
  <c r="F617" i="1" s="1"/>
  <c r="T616" i="1"/>
  <c r="S616" i="1"/>
  <c r="R616" i="1"/>
  <c r="P616" i="1"/>
  <c r="K616" i="1"/>
  <c r="H616" i="1"/>
  <c r="I616" i="1" s="1" a="1"/>
  <c r="I616" i="1" s="1"/>
  <c r="H616" i="1" a="1"/>
  <c r="G616" i="1"/>
  <c r="E616" i="1"/>
  <c r="F616" i="1" s="1"/>
  <c r="T615" i="1"/>
  <c r="S615" i="1"/>
  <c r="R615" i="1"/>
  <c r="P615" i="1"/>
  <c r="K615" i="1"/>
  <c r="H615" i="1" a="1"/>
  <c r="H615" i="1" s="1"/>
  <c r="I615" i="1" s="1" a="1"/>
  <c r="I615" i="1" s="1"/>
  <c r="G615" i="1"/>
  <c r="F615" i="1"/>
  <c r="E615" i="1"/>
  <c r="T614" i="1"/>
  <c r="S614" i="1"/>
  <c r="R614" i="1"/>
  <c r="P614" i="1"/>
  <c r="K614" i="1"/>
  <c r="H614" i="1" a="1"/>
  <c r="H614" i="1" s="1"/>
  <c r="I614" i="1" s="1" a="1"/>
  <c r="I614" i="1" s="1"/>
  <c r="G614" i="1"/>
  <c r="E614" i="1"/>
  <c r="F614" i="1" s="1"/>
  <c r="T613" i="1"/>
  <c r="S613" i="1"/>
  <c r="R613" i="1"/>
  <c r="P613" i="1"/>
  <c r="K613" i="1"/>
  <c r="H613" i="1" a="1"/>
  <c r="H613" i="1" s="1"/>
  <c r="I613" i="1" s="1" a="1"/>
  <c r="I613" i="1" s="1"/>
  <c r="G613" i="1"/>
  <c r="F613" i="1"/>
  <c r="E613" i="1"/>
  <c r="T612" i="1"/>
  <c r="S612" i="1"/>
  <c r="R612" i="1"/>
  <c r="P612" i="1"/>
  <c r="K612" i="1"/>
  <c r="H612" i="1"/>
  <c r="I612" i="1" s="1" a="1"/>
  <c r="I612" i="1" s="1"/>
  <c r="H612" i="1" a="1"/>
  <c r="G612" i="1"/>
  <c r="F612" i="1"/>
  <c r="E612" i="1"/>
  <c r="T611" i="1"/>
  <c r="S611" i="1"/>
  <c r="R611" i="1"/>
  <c r="P611" i="1"/>
  <c r="K611" i="1"/>
  <c r="H611" i="1" a="1"/>
  <c r="H611" i="1" s="1"/>
  <c r="I611" i="1" s="1" a="1"/>
  <c r="I611" i="1" s="1"/>
  <c r="G611" i="1"/>
  <c r="E611" i="1"/>
  <c r="F611" i="1" s="1"/>
  <c r="T610" i="1"/>
  <c r="S610" i="1"/>
  <c r="R610" i="1"/>
  <c r="P610" i="1"/>
  <c r="K610" i="1"/>
  <c r="I610" i="1" a="1"/>
  <c r="I610" i="1" s="1"/>
  <c r="H610" i="1"/>
  <c r="H610" i="1" a="1"/>
  <c r="G610" i="1"/>
  <c r="E610" i="1"/>
  <c r="F610" i="1" s="1"/>
  <c r="T609" i="1"/>
  <c r="S609" i="1"/>
  <c r="R609" i="1"/>
  <c r="P609" i="1"/>
  <c r="K609" i="1"/>
  <c r="I609" i="1" a="1"/>
  <c r="I609" i="1" s="1"/>
  <c r="H609" i="1"/>
  <c r="H609" i="1" a="1"/>
  <c r="G609" i="1"/>
  <c r="F609" i="1"/>
  <c r="E609" i="1"/>
  <c r="T608" i="1"/>
  <c r="S608" i="1"/>
  <c r="R608" i="1"/>
  <c r="P608" i="1"/>
  <c r="K608" i="1"/>
  <c r="H608" i="1" a="1"/>
  <c r="H608" i="1" s="1"/>
  <c r="I608" i="1" s="1" a="1"/>
  <c r="I608" i="1" s="1"/>
  <c r="G608" i="1"/>
  <c r="E608" i="1"/>
  <c r="F608" i="1" s="1"/>
  <c r="T607" i="1"/>
  <c r="S607" i="1"/>
  <c r="R607" i="1"/>
  <c r="P607" i="1"/>
  <c r="K607" i="1"/>
  <c r="H607" i="1" a="1"/>
  <c r="H607" i="1" s="1"/>
  <c r="I607" i="1" s="1" a="1"/>
  <c r="I607" i="1" s="1"/>
  <c r="G607" i="1"/>
  <c r="F607" i="1"/>
  <c r="E607" i="1"/>
  <c r="T606" i="1"/>
  <c r="S606" i="1"/>
  <c r="R606" i="1"/>
  <c r="P606" i="1"/>
  <c r="K606" i="1"/>
  <c r="H606" i="1"/>
  <c r="I606" i="1" s="1" a="1"/>
  <c r="I606" i="1" s="1"/>
  <c r="H606" i="1" a="1"/>
  <c r="G606" i="1"/>
  <c r="F606" i="1"/>
  <c r="E606" i="1"/>
  <c r="T605" i="1"/>
  <c r="S605" i="1"/>
  <c r="R605" i="1"/>
  <c r="P605" i="1"/>
  <c r="K605" i="1"/>
  <c r="H605" i="1" a="1"/>
  <c r="H605" i="1" s="1"/>
  <c r="I605" i="1" s="1" a="1"/>
  <c r="I605" i="1" s="1"/>
  <c r="G605" i="1"/>
  <c r="F605" i="1"/>
  <c r="E605" i="1"/>
  <c r="T604" i="1"/>
  <c r="S604" i="1"/>
  <c r="R604" i="1"/>
  <c r="P604" i="1"/>
  <c r="K604" i="1"/>
  <c r="I604" i="1" a="1"/>
  <c r="I604" i="1" s="1"/>
  <c r="H604" i="1"/>
  <c r="H604" i="1" a="1"/>
  <c r="G604" i="1"/>
  <c r="E604" i="1"/>
  <c r="F604" i="1" s="1"/>
  <c r="T603" i="1"/>
  <c r="S603" i="1"/>
  <c r="R603" i="1"/>
  <c r="P603" i="1"/>
  <c r="K603" i="1"/>
  <c r="H603" i="1"/>
  <c r="I603" i="1" s="1" a="1"/>
  <c r="I603" i="1" s="1"/>
  <c r="H603" i="1" a="1"/>
  <c r="G603" i="1"/>
  <c r="F603" i="1"/>
  <c r="E603" i="1"/>
  <c r="T602" i="1"/>
  <c r="S602" i="1"/>
  <c r="R602" i="1"/>
  <c r="P602" i="1"/>
  <c r="K602" i="1"/>
  <c r="H602" i="1" a="1"/>
  <c r="H602" i="1" s="1"/>
  <c r="I602" i="1" s="1" a="1"/>
  <c r="I602" i="1" s="1"/>
  <c r="G602" i="1"/>
  <c r="E602" i="1"/>
  <c r="F602" i="1" s="1"/>
  <c r="T601" i="1"/>
  <c r="S601" i="1"/>
  <c r="R601" i="1"/>
  <c r="P601" i="1"/>
  <c r="K601" i="1"/>
  <c r="H601" i="1" a="1"/>
  <c r="H601" i="1" s="1"/>
  <c r="I601" i="1" s="1" a="1"/>
  <c r="I601" i="1" s="1"/>
  <c r="G601" i="1"/>
  <c r="F601" i="1"/>
  <c r="E601" i="1"/>
  <c r="T600" i="1"/>
  <c r="S600" i="1"/>
  <c r="R600" i="1"/>
  <c r="P600" i="1"/>
  <c r="K600" i="1"/>
  <c r="H600" i="1"/>
  <c r="I600" i="1" s="1" a="1"/>
  <c r="I600" i="1" s="1"/>
  <c r="H600" i="1" a="1"/>
  <c r="G600" i="1"/>
  <c r="E600" i="1"/>
  <c r="F600" i="1" s="1"/>
  <c r="T599" i="1"/>
  <c r="S599" i="1"/>
  <c r="R599" i="1"/>
  <c r="P599" i="1"/>
  <c r="K599" i="1"/>
  <c r="I599" i="1" a="1"/>
  <c r="I599" i="1" s="1"/>
  <c r="H599" i="1" a="1"/>
  <c r="H599" i="1" s="1"/>
  <c r="G599" i="1"/>
  <c r="E599" i="1"/>
  <c r="F599" i="1" s="1"/>
  <c r="T598" i="1"/>
  <c r="S598" i="1"/>
  <c r="R598" i="1"/>
  <c r="P598" i="1"/>
  <c r="K598" i="1"/>
  <c r="I598" i="1" a="1"/>
  <c r="I598" i="1" s="1"/>
  <c r="H598" i="1"/>
  <c r="H598" i="1" a="1"/>
  <c r="G598" i="1"/>
  <c r="E598" i="1"/>
  <c r="F598" i="1" s="1"/>
  <c r="T597" i="1"/>
  <c r="S597" i="1"/>
  <c r="R597" i="1"/>
  <c r="P597" i="1"/>
  <c r="K597" i="1"/>
  <c r="H597" i="1"/>
  <c r="I597" i="1" s="1" a="1"/>
  <c r="I597" i="1" s="1"/>
  <c r="H597" i="1" a="1"/>
  <c r="G597" i="1"/>
  <c r="F597" i="1"/>
  <c r="E597" i="1"/>
  <c r="T596" i="1"/>
  <c r="S596" i="1"/>
  <c r="R596" i="1"/>
  <c r="P596" i="1"/>
  <c r="K596" i="1"/>
  <c r="H596" i="1"/>
  <c r="I596" i="1" s="1" a="1"/>
  <c r="I596" i="1" s="1"/>
  <c r="H596" i="1" a="1"/>
  <c r="G596" i="1"/>
  <c r="E596" i="1"/>
  <c r="F596" i="1" s="1"/>
  <c r="T595" i="1"/>
  <c r="S595" i="1"/>
  <c r="R595" i="1"/>
  <c r="P595" i="1"/>
  <c r="K595" i="1"/>
  <c r="H595" i="1" a="1"/>
  <c r="H595" i="1" s="1"/>
  <c r="I595" i="1" s="1" a="1"/>
  <c r="I595" i="1" s="1"/>
  <c r="G595" i="1"/>
  <c r="F595" i="1"/>
  <c r="E595" i="1"/>
  <c r="T594" i="1"/>
  <c r="S594" i="1"/>
  <c r="R594" i="1"/>
  <c r="P594" i="1"/>
  <c r="K594" i="1"/>
  <c r="H594" i="1"/>
  <c r="I594" i="1" s="1" a="1"/>
  <c r="I594" i="1" s="1"/>
  <c r="H594" i="1" a="1"/>
  <c r="G594" i="1"/>
  <c r="E594" i="1"/>
  <c r="F594" i="1" s="1"/>
  <c r="T593" i="1"/>
  <c r="S593" i="1"/>
  <c r="R593" i="1"/>
  <c r="P593" i="1"/>
  <c r="K593" i="1"/>
  <c r="H593" i="1" a="1"/>
  <c r="H593" i="1" s="1"/>
  <c r="I593" i="1" s="1" a="1"/>
  <c r="I593" i="1" s="1"/>
  <c r="G593" i="1"/>
  <c r="F593" i="1"/>
  <c r="E593" i="1"/>
  <c r="T592" i="1"/>
  <c r="S592" i="1"/>
  <c r="R592" i="1"/>
  <c r="P592" i="1"/>
  <c r="K592" i="1"/>
  <c r="I592" i="1" a="1"/>
  <c r="I592" i="1" s="1"/>
  <c r="H592" i="1"/>
  <c r="H592" i="1" a="1"/>
  <c r="G592" i="1"/>
  <c r="E592" i="1"/>
  <c r="F592" i="1" s="1"/>
  <c r="T591" i="1"/>
  <c r="S591" i="1"/>
  <c r="R591" i="1"/>
  <c r="P591" i="1"/>
  <c r="K591" i="1"/>
  <c r="H591" i="1" a="1"/>
  <c r="H591" i="1" s="1"/>
  <c r="I591" i="1" s="1" a="1"/>
  <c r="I591" i="1" s="1"/>
  <c r="G591" i="1"/>
  <c r="F591" i="1"/>
  <c r="E591" i="1"/>
  <c r="T590" i="1"/>
  <c r="S590" i="1"/>
  <c r="R590" i="1"/>
  <c r="P590" i="1"/>
  <c r="K590" i="1"/>
  <c r="H590" i="1" a="1"/>
  <c r="H590" i="1" s="1"/>
  <c r="I590" i="1" s="1" a="1"/>
  <c r="I590" i="1" s="1"/>
  <c r="G590" i="1"/>
  <c r="E590" i="1"/>
  <c r="F590" i="1" s="1"/>
  <c r="T589" i="1"/>
  <c r="S589" i="1"/>
  <c r="R589" i="1"/>
  <c r="P589" i="1"/>
  <c r="K589" i="1"/>
  <c r="H589" i="1" a="1"/>
  <c r="H589" i="1" s="1"/>
  <c r="I589" i="1" s="1" a="1"/>
  <c r="I589" i="1" s="1"/>
  <c r="G589" i="1"/>
  <c r="F589" i="1"/>
  <c r="E589" i="1"/>
  <c r="T588" i="1"/>
  <c r="S588" i="1"/>
  <c r="R588" i="1"/>
  <c r="P588" i="1"/>
  <c r="K588" i="1"/>
  <c r="H588" i="1"/>
  <c r="I588" i="1" s="1" a="1"/>
  <c r="I588" i="1" s="1"/>
  <c r="H588" i="1" a="1"/>
  <c r="G588" i="1"/>
  <c r="F588" i="1"/>
  <c r="E588" i="1"/>
  <c r="T587" i="1"/>
  <c r="S587" i="1"/>
  <c r="R587" i="1"/>
  <c r="P587" i="1"/>
  <c r="K587" i="1"/>
  <c r="I587" i="1" a="1"/>
  <c r="I587" i="1" s="1"/>
  <c r="H587" i="1" a="1"/>
  <c r="H587" i="1" s="1"/>
  <c r="G587" i="1"/>
  <c r="E587" i="1"/>
  <c r="F587" i="1" s="1"/>
  <c r="T586" i="1"/>
  <c r="S586" i="1"/>
  <c r="R586" i="1"/>
  <c r="P586" i="1"/>
  <c r="K586" i="1"/>
  <c r="H586" i="1"/>
  <c r="I586" i="1" s="1" a="1"/>
  <c r="I586" i="1" s="1"/>
  <c r="H586" i="1" a="1"/>
  <c r="G586" i="1"/>
  <c r="E586" i="1"/>
  <c r="F586" i="1" s="1"/>
  <c r="T585" i="1"/>
  <c r="S585" i="1"/>
  <c r="R585" i="1"/>
  <c r="P585" i="1"/>
  <c r="K585" i="1"/>
  <c r="H585" i="1" a="1"/>
  <c r="H585" i="1" s="1"/>
  <c r="I585" i="1" s="1" a="1"/>
  <c r="I585" i="1" s="1"/>
  <c r="G585" i="1"/>
  <c r="F585" i="1"/>
  <c r="E585" i="1"/>
  <c r="T584" i="1"/>
  <c r="S584" i="1"/>
  <c r="R584" i="1"/>
  <c r="P584" i="1"/>
  <c r="K584" i="1"/>
  <c r="H584" i="1" a="1"/>
  <c r="H584" i="1" s="1"/>
  <c r="I584" i="1" s="1" a="1"/>
  <c r="I584" i="1" s="1"/>
  <c r="G584" i="1"/>
  <c r="E584" i="1"/>
  <c r="F584" i="1" s="1"/>
  <c r="T583" i="1"/>
  <c r="S583" i="1"/>
  <c r="R583" i="1"/>
  <c r="P583" i="1"/>
  <c r="K583" i="1"/>
  <c r="I583" i="1" a="1"/>
  <c r="I583" i="1" s="1"/>
  <c r="H583" i="1" a="1"/>
  <c r="H583" i="1" s="1"/>
  <c r="G583" i="1"/>
  <c r="F583" i="1"/>
  <c r="E583" i="1"/>
  <c r="T582" i="1"/>
  <c r="S582" i="1"/>
  <c r="R582" i="1"/>
  <c r="P582" i="1"/>
  <c r="K582" i="1"/>
  <c r="H582" i="1"/>
  <c r="I582" i="1" s="1" a="1"/>
  <c r="I582" i="1" s="1"/>
  <c r="H582" i="1" a="1"/>
  <c r="G582" i="1"/>
  <c r="F582" i="1"/>
  <c r="E582" i="1"/>
  <c r="T581" i="1"/>
  <c r="S581" i="1"/>
  <c r="R581" i="1"/>
  <c r="P581" i="1"/>
  <c r="K581" i="1"/>
  <c r="H581" i="1" a="1"/>
  <c r="H581" i="1" s="1"/>
  <c r="I581" i="1" s="1" a="1"/>
  <c r="I581" i="1" s="1"/>
  <c r="G581" i="1"/>
  <c r="E581" i="1"/>
  <c r="F581" i="1" s="1"/>
  <c r="T580" i="1"/>
  <c r="S580" i="1"/>
  <c r="R580" i="1"/>
  <c r="P580" i="1"/>
  <c r="K580" i="1"/>
  <c r="H580" i="1"/>
  <c r="I580" i="1" s="1" a="1"/>
  <c r="I580" i="1" s="1"/>
  <c r="H580" i="1" a="1"/>
  <c r="G580" i="1"/>
  <c r="E580" i="1"/>
  <c r="F580" i="1" s="1"/>
  <c r="T579" i="1"/>
  <c r="S579" i="1"/>
  <c r="R579" i="1"/>
  <c r="P579" i="1"/>
  <c r="K579" i="1"/>
  <c r="H579" i="1" a="1"/>
  <c r="H579" i="1" s="1"/>
  <c r="I579" i="1" s="1" a="1"/>
  <c r="I579" i="1" s="1"/>
  <c r="G579" i="1"/>
  <c r="F579" i="1"/>
  <c r="E579" i="1"/>
  <c r="T578" i="1"/>
  <c r="S578" i="1"/>
  <c r="R578" i="1"/>
  <c r="P578" i="1"/>
  <c r="K578" i="1"/>
  <c r="H578" i="1" a="1"/>
  <c r="H578" i="1" s="1"/>
  <c r="I578" i="1" s="1" a="1"/>
  <c r="I578" i="1" s="1"/>
  <c r="G578" i="1"/>
  <c r="E578" i="1"/>
  <c r="F578" i="1" s="1"/>
  <c r="T577" i="1"/>
  <c r="S577" i="1"/>
  <c r="R577" i="1"/>
  <c r="P577" i="1"/>
  <c r="K577" i="1"/>
  <c r="H577" i="1" a="1"/>
  <c r="H577" i="1" s="1"/>
  <c r="I577" i="1" s="1" a="1"/>
  <c r="I577" i="1" s="1"/>
  <c r="G577" i="1"/>
  <c r="F577" i="1"/>
  <c r="E577" i="1"/>
  <c r="T576" i="1"/>
  <c r="S576" i="1"/>
  <c r="R576" i="1"/>
  <c r="P576" i="1"/>
  <c r="K576" i="1"/>
  <c r="H576" i="1"/>
  <c r="I576" i="1" s="1" a="1"/>
  <c r="I576" i="1" s="1"/>
  <c r="H576" i="1" a="1"/>
  <c r="G576" i="1"/>
  <c r="F576" i="1"/>
  <c r="E576" i="1"/>
  <c r="T575" i="1"/>
  <c r="S575" i="1"/>
  <c r="R575" i="1"/>
  <c r="P575" i="1"/>
  <c r="K575" i="1"/>
  <c r="H575" i="1" a="1"/>
  <c r="H575" i="1" s="1"/>
  <c r="I575" i="1" s="1" a="1"/>
  <c r="I575" i="1" s="1"/>
  <c r="G575" i="1"/>
  <c r="E575" i="1"/>
  <c r="F575" i="1" s="1"/>
  <c r="T574" i="1"/>
  <c r="S574" i="1"/>
  <c r="R574" i="1"/>
  <c r="P574" i="1"/>
  <c r="K574" i="1"/>
  <c r="I574" i="1" a="1"/>
  <c r="I574" i="1" s="1"/>
  <c r="H574" i="1"/>
  <c r="H574" i="1" a="1"/>
  <c r="G574" i="1"/>
  <c r="E574" i="1"/>
  <c r="F574" i="1" s="1"/>
  <c r="T573" i="1"/>
  <c r="S573" i="1"/>
  <c r="R573" i="1"/>
  <c r="P573" i="1"/>
  <c r="K573" i="1"/>
  <c r="I573" i="1" a="1"/>
  <c r="I573" i="1" s="1"/>
  <c r="H573" i="1"/>
  <c r="H573" i="1" a="1"/>
  <c r="G573" i="1"/>
  <c r="F573" i="1"/>
  <c r="E573" i="1"/>
  <c r="T572" i="1"/>
  <c r="S572" i="1"/>
  <c r="R572" i="1"/>
  <c r="P572" i="1"/>
  <c r="K572" i="1"/>
  <c r="H572" i="1" a="1"/>
  <c r="H572" i="1" s="1"/>
  <c r="I572" i="1" s="1" a="1"/>
  <c r="I572" i="1" s="1"/>
  <c r="G572" i="1"/>
  <c r="E572" i="1"/>
  <c r="F572" i="1" s="1"/>
  <c r="T571" i="1"/>
  <c r="S571" i="1"/>
  <c r="R571" i="1"/>
  <c r="P571" i="1"/>
  <c r="K571" i="1"/>
  <c r="H571" i="1" a="1"/>
  <c r="H571" i="1" s="1"/>
  <c r="I571" i="1" s="1" a="1"/>
  <c r="I571" i="1" s="1"/>
  <c r="G571" i="1"/>
  <c r="F571" i="1"/>
  <c r="E571" i="1"/>
  <c r="T570" i="1"/>
  <c r="S570" i="1"/>
  <c r="R570" i="1"/>
  <c r="P570" i="1"/>
  <c r="K570" i="1"/>
  <c r="H570" i="1"/>
  <c r="I570" i="1" s="1" a="1"/>
  <c r="I570" i="1" s="1"/>
  <c r="H570" i="1" a="1"/>
  <c r="G570" i="1"/>
  <c r="F570" i="1"/>
  <c r="E570" i="1"/>
  <c r="T569" i="1"/>
  <c r="S569" i="1"/>
  <c r="R569" i="1"/>
  <c r="P569" i="1"/>
  <c r="K569" i="1"/>
  <c r="H569" i="1" a="1"/>
  <c r="H569" i="1" s="1"/>
  <c r="I569" i="1" s="1" a="1"/>
  <c r="I569" i="1" s="1"/>
  <c r="G569" i="1"/>
  <c r="F569" i="1"/>
  <c r="E569" i="1"/>
  <c r="T568" i="1"/>
  <c r="S568" i="1"/>
  <c r="R568" i="1"/>
  <c r="P568" i="1"/>
  <c r="K568" i="1"/>
  <c r="I568" i="1" a="1"/>
  <c r="I568" i="1" s="1"/>
  <c r="H568" i="1"/>
  <c r="H568" i="1" a="1"/>
  <c r="G568" i="1"/>
  <c r="E568" i="1"/>
  <c r="F568" i="1" s="1"/>
  <c r="T567" i="1"/>
  <c r="S567" i="1"/>
  <c r="R567" i="1"/>
  <c r="P567" i="1"/>
  <c r="K567" i="1"/>
  <c r="H567" i="1" a="1"/>
  <c r="H567" i="1" s="1"/>
  <c r="I567" i="1" s="1" a="1"/>
  <c r="I567" i="1" s="1"/>
  <c r="G567" i="1"/>
  <c r="F567" i="1"/>
  <c r="E567" i="1"/>
  <c r="T566" i="1"/>
  <c r="S566" i="1"/>
  <c r="R566" i="1"/>
  <c r="P566" i="1"/>
  <c r="K566" i="1"/>
  <c r="H566" i="1" a="1"/>
  <c r="H566" i="1" s="1"/>
  <c r="I566" i="1" s="1" a="1"/>
  <c r="I566" i="1" s="1"/>
  <c r="G566" i="1"/>
  <c r="E566" i="1"/>
  <c r="F566" i="1" s="1"/>
  <c r="T565" i="1"/>
  <c r="S565" i="1"/>
  <c r="R565" i="1"/>
  <c r="P565" i="1"/>
  <c r="K565" i="1"/>
  <c r="H565" i="1" a="1"/>
  <c r="H565" i="1" s="1"/>
  <c r="I565" i="1" s="1" a="1"/>
  <c r="I565" i="1" s="1"/>
  <c r="G565" i="1"/>
  <c r="F565" i="1"/>
  <c r="E565" i="1"/>
  <c r="T564" i="1"/>
  <c r="S564" i="1"/>
  <c r="R564" i="1"/>
  <c r="P564" i="1"/>
  <c r="K564" i="1"/>
  <c r="H564" i="1"/>
  <c r="I564" i="1" s="1" a="1"/>
  <c r="I564" i="1" s="1"/>
  <c r="H564" i="1" a="1"/>
  <c r="G564" i="1"/>
  <c r="E564" i="1"/>
  <c r="F564" i="1" s="1"/>
  <c r="T563" i="1"/>
  <c r="S563" i="1"/>
  <c r="R563" i="1"/>
  <c r="P563" i="1"/>
  <c r="K563" i="1"/>
  <c r="I563" i="1" a="1"/>
  <c r="I563" i="1" s="1"/>
  <c r="H563" i="1" a="1"/>
  <c r="H563" i="1" s="1"/>
  <c r="G563" i="1"/>
  <c r="E563" i="1"/>
  <c r="F563" i="1" s="1"/>
  <c r="T562" i="1"/>
  <c r="S562" i="1"/>
  <c r="R562" i="1"/>
  <c r="P562" i="1"/>
  <c r="K562" i="1"/>
  <c r="I562" i="1" a="1"/>
  <c r="I562" i="1" s="1"/>
  <c r="H562" i="1"/>
  <c r="H562" i="1" a="1"/>
  <c r="G562" i="1"/>
  <c r="E562" i="1"/>
  <c r="F562" i="1" s="1"/>
  <c r="T561" i="1"/>
  <c r="S561" i="1"/>
  <c r="R561" i="1"/>
  <c r="P561" i="1"/>
  <c r="K561" i="1"/>
  <c r="H561" i="1"/>
  <c r="I561" i="1" s="1" a="1"/>
  <c r="I561" i="1" s="1"/>
  <c r="H561" i="1" a="1"/>
  <c r="G561" i="1"/>
  <c r="F561" i="1"/>
  <c r="E561" i="1"/>
  <c r="T560" i="1"/>
  <c r="S560" i="1"/>
  <c r="R560" i="1"/>
  <c r="P560" i="1"/>
  <c r="K560" i="1"/>
  <c r="H560" i="1"/>
  <c r="I560" i="1" s="1" a="1"/>
  <c r="I560" i="1" s="1"/>
  <c r="H560" i="1" a="1"/>
  <c r="G560" i="1"/>
  <c r="E560" i="1"/>
  <c r="F560" i="1" s="1"/>
  <c r="T559" i="1"/>
  <c r="S559" i="1"/>
  <c r="R559" i="1"/>
  <c r="P559" i="1"/>
  <c r="K559" i="1"/>
  <c r="H559" i="1" a="1"/>
  <c r="H559" i="1" s="1"/>
  <c r="I559" i="1" s="1" a="1"/>
  <c r="I559" i="1" s="1"/>
  <c r="G559" i="1"/>
  <c r="F559" i="1"/>
  <c r="E559" i="1"/>
  <c r="T558" i="1"/>
  <c r="S558" i="1"/>
  <c r="R558" i="1"/>
  <c r="P558" i="1"/>
  <c r="K558" i="1"/>
  <c r="H558" i="1"/>
  <c r="I558" i="1" s="1" a="1"/>
  <c r="I558" i="1" s="1"/>
  <c r="H558" i="1" a="1"/>
  <c r="G558" i="1"/>
  <c r="E558" i="1"/>
  <c r="F558" i="1" s="1"/>
  <c r="T557" i="1"/>
  <c r="S557" i="1"/>
  <c r="R557" i="1"/>
  <c r="P557" i="1"/>
  <c r="K557" i="1"/>
  <c r="I557" i="1" a="1"/>
  <c r="I557" i="1" s="1"/>
  <c r="H557" i="1" a="1"/>
  <c r="H557" i="1" s="1"/>
  <c r="G557" i="1"/>
  <c r="E557" i="1"/>
  <c r="F557" i="1" s="1"/>
  <c r="T556" i="1"/>
  <c r="S556" i="1"/>
  <c r="R556" i="1"/>
  <c r="P556" i="1"/>
  <c r="K556" i="1"/>
  <c r="I556" i="1" a="1"/>
  <c r="I556" i="1" s="1"/>
  <c r="H556" i="1"/>
  <c r="H556" i="1" a="1"/>
  <c r="G556" i="1"/>
  <c r="E556" i="1"/>
  <c r="F556" i="1" s="1"/>
  <c r="T555" i="1"/>
  <c r="S555" i="1"/>
  <c r="R555" i="1"/>
  <c r="P555" i="1"/>
  <c r="K555" i="1"/>
  <c r="H555" i="1" a="1"/>
  <c r="H555" i="1" s="1"/>
  <c r="I555" i="1" s="1" a="1"/>
  <c r="I555" i="1" s="1"/>
  <c r="G555" i="1"/>
  <c r="F555" i="1"/>
  <c r="E555" i="1"/>
  <c r="T554" i="1"/>
  <c r="S554" i="1"/>
  <c r="R554" i="1"/>
  <c r="P554" i="1"/>
  <c r="K554" i="1"/>
  <c r="H554" i="1" a="1"/>
  <c r="H554" i="1" s="1"/>
  <c r="I554" i="1" s="1" a="1"/>
  <c r="I554" i="1" s="1"/>
  <c r="G554" i="1"/>
  <c r="E554" i="1"/>
  <c r="F554" i="1" s="1"/>
  <c r="T553" i="1"/>
  <c r="S553" i="1"/>
  <c r="R553" i="1"/>
  <c r="P553" i="1"/>
  <c r="K553" i="1"/>
  <c r="H553" i="1" a="1"/>
  <c r="H553" i="1" s="1"/>
  <c r="I553" i="1" s="1" a="1"/>
  <c r="I553" i="1" s="1"/>
  <c r="G553" i="1"/>
  <c r="F553" i="1"/>
  <c r="E553" i="1"/>
  <c r="T552" i="1"/>
  <c r="S552" i="1"/>
  <c r="R552" i="1"/>
  <c r="P552" i="1"/>
  <c r="K552" i="1"/>
  <c r="H552" i="1"/>
  <c r="I552" i="1" s="1" a="1"/>
  <c r="I552" i="1" s="1"/>
  <c r="H552" i="1" a="1"/>
  <c r="G552" i="1"/>
  <c r="F552" i="1"/>
  <c r="E552" i="1"/>
  <c r="T551" i="1"/>
  <c r="S551" i="1"/>
  <c r="R551" i="1"/>
  <c r="P551" i="1"/>
  <c r="K551" i="1"/>
  <c r="I551" i="1" a="1"/>
  <c r="I551" i="1" s="1"/>
  <c r="H551" i="1" a="1"/>
  <c r="H551" i="1" s="1"/>
  <c r="G551" i="1"/>
  <c r="E551" i="1"/>
  <c r="F551" i="1" s="1"/>
  <c r="T550" i="1"/>
  <c r="S550" i="1"/>
  <c r="R550" i="1"/>
  <c r="P550" i="1"/>
  <c r="K550" i="1"/>
  <c r="H550" i="1"/>
  <c r="I550" i="1" s="1" a="1"/>
  <c r="I550" i="1" s="1"/>
  <c r="H550" i="1" a="1"/>
  <c r="G550" i="1"/>
  <c r="E550" i="1"/>
  <c r="F550" i="1" s="1"/>
  <c r="T549" i="1"/>
  <c r="S549" i="1"/>
  <c r="R549" i="1"/>
  <c r="P549" i="1"/>
  <c r="K549" i="1"/>
  <c r="H549" i="1" a="1"/>
  <c r="H549" i="1" s="1"/>
  <c r="I549" i="1" s="1" a="1"/>
  <c r="I549" i="1" s="1"/>
  <c r="G549" i="1"/>
  <c r="F549" i="1"/>
  <c r="E549" i="1"/>
  <c r="T548" i="1"/>
  <c r="S548" i="1"/>
  <c r="R548" i="1"/>
  <c r="P548" i="1"/>
  <c r="K548" i="1"/>
  <c r="H548" i="1" a="1"/>
  <c r="H548" i="1" s="1"/>
  <c r="I548" i="1" s="1" a="1"/>
  <c r="I548" i="1" s="1"/>
  <c r="G548" i="1"/>
  <c r="E548" i="1"/>
  <c r="F548" i="1" s="1"/>
  <c r="T547" i="1"/>
  <c r="S547" i="1"/>
  <c r="R547" i="1"/>
  <c r="P547" i="1"/>
  <c r="K547" i="1"/>
  <c r="I547" i="1" a="1"/>
  <c r="I547" i="1" s="1"/>
  <c r="H547" i="1" a="1"/>
  <c r="H547" i="1" s="1"/>
  <c r="G547" i="1"/>
  <c r="F547" i="1"/>
  <c r="E547" i="1"/>
  <c r="T546" i="1"/>
  <c r="S546" i="1"/>
  <c r="R546" i="1"/>
  <c r="P546" i="1"/>
  <c r="K546" i="1"/>
  <c r="H546" i="1"/>
  <c r="I546" i="1" s="1" a="1"/>
  <c r="I546" i="1" s="1"/>
  <c r="H546" i="1" a="1"/>
  <c r="G546" i="1"/>
  <c r="F546" i="1"/>
  <c r="E546" i="1"/>
  <c r="T545" i="1"/>
  <c r="S545" i="1"/>
  <c r="R545" i="1"/>
  <c r="P545" i="1"/>
  <c r="K545" i="1"/>
  <c r="H545" i="1" a="1"/>
  <c r="H545" i="1" s="1"/>
  <c r="I545" i="1" s="1" a="1"/>
  <c r="I545" i="1" s="1"/>
  <c r="G545" i="1"/>
  <c r="E545" i="1"/>
  <c r="F545" i="1" s="1"/>
  <c r="T544" i="1"/>
  <c r="S544" i="1"/>
  <c r="R544" i="1"/>
  <c r="P544" i="1"/>
  <c r="K544" i="1"/>
  <c r="H544" i="1"/>
  <c r="I544" i="1" s="1" a="1"/>
  <c r="I544" i="1" s="1"/>
  <c r="H544" i="1" a="1"/>
  <c r="G544" i="1"/>
  <c r="E544" i="1"/>
  <c r="F544" i="1" s="1"/>
  <c r="T543" i="1"/>
  <c r="S543" i="1"/>
  <c r="R543" i="1"/>
  <c r="P543" i="1"/>
  <c r="K543" i="1"/>
  <c r="H543" i="1" a="1"/>
  <c r="H543" i="1" s="1"/>
  <c r="I543" i="1" s="1" a="1"/>
  <c r="I543" i="1" s="1"/>
  <c r="G543" i="1"/>
  <c r="F543" i="1"/>
  <c r="E543" i="1"/>
  <c r="T542" i="1"/>
  <c r="S542" i="1"/>
  <c r="R542" i="1"/>
  <c r="P542" i="1"/>
  <c r="K542" i="1"/>
  <c r="H542" i="1" a="1"/>
  <c r="H542" i="1" s="1"/>
  <c r="I542" i="1" s="1" a="1"/>
  <c r="I542" i="1" s="1"/>
  <c r="G542" i="1"/>
  <c r="E542" i="1"/>
  <c r="F542" i="1" s="1"/>
  <c r="T541" i="1"/>
  <c r="S541" i="1"/>
  <c r="R541" i="1"/>
  <c r="P541" i="1"/>
  <c r="K541" i="1"/>
  <c r="H541" i="1" a="1"/>
  <c r="H541" i="1" s="1"/>
  <c r="I541" i="1" s="1" a="1"/>
  <c r="I541" i="1" s="1"/>
  <c r="G541" i="1"/>
  <c r="F541" i="1"/>
  <c r="E541" i="1"/>
  <c r="T540" i="1"/>
  <c r="S540" i="1"/>
  <c r="R540" i="1"/>
  <c r="P540" i="1"/>
  <c r="K540" i="1"/>
  <c r="H540" i="1"/>
  <c r="I540" i="1" s="1" a="1"/>
  <c r="I540" i="1" s="1"/>
  <c r="H540" i="1" a="1"/>
  <c r="G540" i="1"/>
  <c r="F540" i="1"/>
  <c r="E540" i="1"/>
  <c r="T539" i="1"/>
  <c r="S539" i="1"/>
  <c r="R539" i="1"/>
  <c r="P539" i="1"/>
  <c r="K539" i="1"/>
  <c r="H539" i="1" a="1"/>
  <c r="H539" i="1" s="1"/>
  <c r="I539" i="1" s="1" a="1"/>
  <c r="I539" i="1" s="1"/>
  <c r="G539" i="1"/>
  <c r="E539" i="1"/>
  <c r="F539" i="1" s="1"/>
  <c r="T538" i="1"/>
  <c r="S538" i="1"/>
  <c r="R538" i="1"/>
  <c r="P538" i="1"/>
  <c r="K538" i="1"/>
  <c r="I538" i="1" a="1"/>
  <c r="I538" i="1" s="1"/>
  <c r="H538" i="1"/>
  <c r="H538" i="1" a="1"/>
  <c r="G538" i="1"/>
  <c r="E538" i="1"/>
  <c r="F538" i="1" s="1"/>
  <c r="T537" i="1"/>
  <c r="S537" i="1"/>
  <c r="R537" i="1"/>
  <c r="P537" i="1"/>
  <c r="K537" i="1"/>
  <c r="H537" i="1"/>
  <c r="I537" i="1" s="1" a="1"/>
  <c r="I537" i="1" s="1"/>
  <c r="H537" i="1" a="1"/>
  <c r="G537" i="1"/>
  <c r="F537" i="1"/>
  <c r="E537" i="1"/>
  <c r="T536" i="1"/>
  <c r="S536" i="1"/>
  <c r="R536" i="1"/>
  <c r="P536" i="1"/>
  <c r="K536" i="1"/>
  <c r="H536" i="1" a="1"/>
  <c r="H536" i="1" s="1"/>
  <c r="I536" i="1" s="1" a="1"/>
  <c r="I536" i="1" s="1"/>
  <c r="G536" i="1"/>
  <c r="E536" i="1"/>
  <c r="F536" i="1" s="1"/>
  <c r="T535" i="1"/>
  <c r="S535" i="1"/>
  <c r="R535" i="1"/>
  <c r="P535" i="1"/>
  <c r="K535" i="1"/>
  <c r="H535" i="1" a="1"/>
  <c r="H535" i="1" s="1"/>
  <c r="I535" i="1" s="1" a="1"/>
  <c r="I535" i="1" s="1"/>
  <c r="G535" i="1"/>
  <c r="F535" i="1"/>
  <c r="E535" i="1"/>
  <c r="T534" i="1"/>
  <c r="S534" i="1"/>
  <c r="R534" i="1"/>
  <c r="P534" i="1"/>
  <c r="K534" i="1"/>
  <c r="H534" i="1"/>
  <c r="I534" i="1" s="1" a="1"/>
  <c r="I534" i="1" s="1"/>
  <c r="H534" i="1" a="1"/>
  <c r="G534" i="1"/>
  <c r="F534" i="1"/>
  <c r="E534" i="1"/>
  <c r="T533" i="1"/>
  <c r="S533" i="1"/>
  <c r="R533" i="1"/>
  <c r="P533" i="1"/>
  <c r="K533" i="1"/>
  <c r="H533" i="1" a="1"/>
  <c r="H533" i="1" s="1"/>
  <c r="I533" i="1" s="1" a="1"/>
  <c r="I533" i="1" s="1"/>
  <c r="G533" i="1"/>
  <c r="F533" i="1"/>
  <c r="E533" i="1"/>
  <c r="T532" i="1"/>
  <c r="S532" i="1"/>
  <c r="R532" i="1"/>
  <c r="P532" i="1"/>
  <c r="K532" i="1"/>
  <c r="I532" i="1" a="1"/>
  <c r="I532" i="1" s="1"/>
  <c r="H532" i="1"/>
  <c r="H532" i="1" a="1"/>
  <c r="G532" i="1"/>
  <c r="E532" i="1"/>
  <c r="F532" i="1" s="1"/>
  <c r="T531" i="1"/>
  <c r="S531" i="1"/>
  <c r="R531" i="1"/>
  <c r="P531" i="1"/>
  <c r="K531" i="1"/>
  <c r="H531" i="1"/>
  <c r="I531" i="1" s="1" a="1"/>
  <c r="I531" i="1" s="1"/>
  <c r="H531" i="1" a="1"/>
  <c r="G531" i="1"/>
  <c r="F531" i="1"/>
  <c r="E531" i="1"/>
  <c r="T530" i="1"/>
  <c r="S530" i="1"/>
  <c r="R530" i="1"/>
  <c r="P530" i="1"/>
  <c r="K530" i="1"/>
  <c r="H530" i="1" a="1"/>
  <c r="H530" i="1" s="1"/>
  <c r="I530" i="1" s="1" a="1"/>
  <c r="I530" i="1" s="1"/>
  <c r="G530" i="1"/>
  <c r="E530" i="1"/>
  <c r="F530" i="1" s="1"/>
  <c r="T529" i="1"/>
  <c r="S529" i="1"/>
  <c r="R529" i="1"/>
  <c r="P529" i="1"/>
  <c r="K529" i="1"/>
  <c r="H529" i="1" a="1"/>
  <c r="H529" i="1" s="1"/>
  <c r="I529" i="1" s="1" a="1"/>
  <c r="I529" i="1" s="1"/>
  <c r="G529" i="1"/>
  <c r="F529" i="1"/>
  <c r="E529" i="1"/>
  <c r="T528" i="1"/>
  <c r="S528" i="1"/>
  <c r="R528" i="1"/>
  <c r="P528" i="1"/>
  <c r="K528" i="1"/>
  <c r="H528" i="1"/>
  <c r="I528" i="1" s="1" a="1"/>
  <c r="I528" i="1" s="1"/>
  <c r="H528" i="1" a="1"/>
  <c r="G528" i="1"/>
  <c r="E528" i="1"/>
  <c r="F528" i="1" s="1"/>
  <c r="T527" i="1"/>
  <c r="S527" i="1"/>
  <c r="R527" i="1"/>
  <c r="P527" i="1"/>
  <c r="K527" i="1"/>
  <c r="I527" i="1" a="1"/>
  <c r="I527" i="1" s="1"/>
  <c r="H527" i="1" a="1"/>
  <c r="H527" i="1" s="1"/>
  <c r="G527" i="1"/>
  <c r="E527" i="1"/>
  <c r="F527" i="1" s="1"/>
  <c r="T526" i="1"/>
  <c r="S526" i="1"/>
  <c r="R526" i="1"/>
  <c r="P526" i="1"/>
  <c r="K526" i="1"/>
  <c r="I526" i="1" a="1"/>
  <c r="I526" i="1" s="1"/>
  <c r="H526" i="1"/>
  <c r="H526" i="1" a="1"/>
  <c r="G526" i="1"/>
  <c r="E526" i="1"/>
  <c r="F526" i="1" s="1"/>
  <c r="T525" i="1"/>
  <c r="S525" i="1"/>
  <c r="R525" i="1"/>
  <c r="P525" i="1"/>
  <c r="K525" i="1"/>
  <c r="H525" i="1"/>
  <c r="I525" i="1" s="1" a="1"/>
  <c r="I525" i="1" s="1"/>
  <c r="H525" i="1" a="1"/>
  <c r="G525" i="1"/>
  <c r="F525" i="1"/>
  <c r="E525" i="1"/>
  <c r="T524" i="1"/>
  <c r="S524" i="1"/>
  <c r="R524" i="1"/>
  <c r="P524" i="1"/>
  <c r="K524" i="1"/>
  <c r="H524" i="1"/>
  <c r="I524" i="1" s="1" a="1"/>
  <c r="I524" i="1" s="1"/>
  <c r="H524" i="1" a="1"/>
  <c r="G524" i="1"/>
  <c r="E524" i="1"/>
  <c r="F524" i="1" s="1"/>
  <c r="T523" i="1"/>
  <c r="S523" i="1"/>
  <c r="R523" i="1"/>
  <c r="P523" i="1"/>
  <c r="K523" i="1"/>
  <c r="H523" i="1" a="1"/>
  <c r="H523" i="1" s="1"/>
  <c r="I523" i="1" s="1" a="1"/>
  <c r="I523" i="1" s="1"/>
  <c r="G523" i="1"/>
  <c r="F523" i="1"/>
  <c r="E523" i="1"/>
  <c r="T522" i="1"/>
  <c r="S522" i="1"/>
  <c r="R522" i="1"/>
  <c r="P522" i="1"/>
  <c r="K522" i="1"/>
  <c r="H522" i="1"/>
  <c r="I522" i="1" s="1" a="1"/>
  <c r="I522" i="1" s="1"/>
  <c r="H522" i="1" a="1"/>
  <c r="G522" i="1"/>
  <c r="E522" i="1"/>
  <c r="F522" i="1" s="1"/>
  <c r="T521" i="1"/>
  <c r="S521" i="1"/>
  <c r="R521" i="1"/>
  <c r="P521" i="1"/>
  <c r="K521" i="1"/>
  <c r="I521" i="1" a="1"/>
  <c r="I521" i="1" s="1"/>
  <c r="H521" i="1" a="1"/>
  <c r="H521" i="1" s="1"/>
  <c r="G521" i="1"/>
  <c r="E521" i="1"/>
  <c r="F521" i="1" s="1"/>
  <c r="T520" i="1"/>
  <c r="S520" i="1"/>
  <c r="R520" i="1"/>
  <c r="P520" i="1"/>
  <c r="K520" i="1"/>
  <c r="I520" i="1" a="1"/>
  <c r="I520" i="1" s="1"/>
  <c r="H520" i="1"/>
  <c r="H520" i="1" a="1"/>
  <c r="G520" i="1"/>
  <c r="E520" i="1"/>
  <c r="F520" i="1" s="1"/>
  <c r="T519" i="1"/>
  <c r="S519" i="1"/>
  <c r="R519" i="1"/>
  <c r="P519" i="1"/>
  <c r="K519" i="1"/>
  <c r="H519" i="1" a="1"/>
  <c r="H519" i="1" s="1"/>
  <c r="I519" i="1" s="1" a="1"/>
  <c r="I519" i="1" s="1"/>
  <c r="G519" i="1"/>
  <c r="F519" i="1"/>
  <c r="E519" i="1"/>
  <c r="T518" i="1"/>
  <c r="S518" i="1"/>
  <c r="R518" i="1"/>
  <c r="P518" i="1"/>
  <c r="K518" i="1"/>
  <c r="H518" i="1" a="1"/>
  <c r="H518" i="1" s="1"/>
  <c r="I518" i="1" s="1" a="1"/>
  <c r="I518" i="1" s="1"/>
  <c r="G518" i="1"/>
  <c r="E518" i="1"/>
  <c r="F518" i="1" s="1"/>
  <c r="T517" i="1"/>
  <c r="S517" i="1"/>
  <c r="R517" i="1"/>
  <c r="P517" i="1"/>
  <c r="K517" i="1"/>
  <c r="H517" i="1" a="1"/>
  <c r="H517" i="1" s="1"/>
  <c r="I517" i="1" s="1" a="1"/>
  <c r="I517" i="1" s="1"/>
  <c r="G517" i="1"/>
  <c r="F517" i="1"/>
  <c r="E517" i="1"/>
  <c r="T516" i="1"/>
  <c r="S516" i="1"/>
  <c r="R516" i="1"/>
  <c r="P516" i="1"/>
  <c r="K516" i="1"/>
  <c r="H516" i="1"/>
  <c r="I516" i="1" s="1" a="1"/>
  <c r="I516" i="1" s="1"/>
  <c r="H516" i="1" a="1"/>
  <c r="G516" i="1"/>
  <c r="F516" i="1"/>
  <c r="E516" i="1"/>
  <c r="T515" i="1"/>
  <c r="S515" i="1"/>
  <c r="R515" i="1"/>
  <c r="P515" i="1"/>
  <c r="K515" i="1"/>
  <c r="I515" i="1" a="1"/>
  <c r="I515" i="1" s="1"/>
  <c r="H515" i="1" a="1"/>
  <c r="H515" i="1" s="1"/>
  <c r="G515" i="1"/>
  <c r="E515" i="1"/>
  <c r="F515" i="1" s="1"/>
  <c r="T514" i="1"/>
  <c r="S514" i="1"/>
  <c r="R514" i="1"/>
  <c r="P514" i="1"/>
  <c r="K514" i="1"/>
  <c r="H514" i="1"/>
  <c r="I514" i="1" s="1" a="1"/>
  <c r="I514" i="1" s="1"/>
  <c r="H514" i="1" a="1"/>
  <c r="G514" i="1"/>
  <c r="E514" i="1"/>
  <c r="F514" i="1" s="1"/>
  <c r="T513" i="1"/>
  <c r="S513" i="1"/>
  <c r="R513" i="1"/>
  <c r="P513" i="1"/>
  <c r="K513" i="1"/>
  <c r="H513" i="1" a="1"/>
  <c r="H513" i="1" s="1"/>
  <c r="I513" i="1" s="1" a="1"/>
  <c r="I513" i="1" s="1"/>
  <c r="G513" i="1"/>
  <c r="F513" i="1"/>
  <c r="E513" i="1"/>
  <c r="T512" i="1"/>
  <c r="S512" i="1"/>
  <c r="R512" i="1"/>
  <c r="P512" i="1"/>
  <c r="K512" i="1"/>
  <c r="H512" i="1" a="1"/>
  <c r="H512" i="1" s="1"/>
  <c r="I512" i="1" s="1" a="1"/>
  <c r="I512" i="1" s="1"/>
  <c r="G512" i="1"/>
  <c r="E512" i="1"/>
  <c r="F512" i="1" s="1"/>
  <c r="T511" i="1"/>
  <c r="S511" i="1"/>
  <c r="R511" i="1"/>
  <c r="P511" i="1"/>
  <c r="K511" i="1"/>
  <c r="I511" i="1" a="1"/>
  <c r="I511" i="1" s="1"/>
  <c r="H511" i="1" a="1"/>
  <c r="H511" i="1" s="1"/>
  <c r="G511" i="1"/>
  <c r="F511" i="1"/>
  <c r="E511" i="1"/>
  <c r="T510" i="1"/>
  <c r="S510" i="1"/>
  <c r="R510" i="1"/>
  <c r="P510" i="1"/>
  <c r="K510" i="1"/>
  <c r="H510" i="1"/>
  <c r="I510" i="1" s="1" a="1"/>
  <c r="I510" i="1" s="1"/>
  <c r="H510" i="1" a="1"/>
  <c r="G510" i="1"/>
  <c r="F510" i="1"/>
  <c r="E510" i="1"/>
  <c r="T509" i="1"/>
  <c r="S509" i="1"/>
  <c r="R509" i="1"/>
  <c r="P509" i="1"/>
  <c r="K509" i="1"/>
  <c r="H509" i="1" a="1"/>
  <c r="H509" i="1" s="1"/>
  <c r="I509" i="1" s="1" a="1"/>
  <c r="I509" i="1" s="1"/>
  <c r="G509" i="1"/>
  <c r="E509" i="1"/>
  <c r="F509" i="1" s="1"/>
  <c r="T508" i="1"/>
  <c r="S508" i="1"/>
  <c r="R508" i="1"/>
  <c r="P508" i="1"/>
  <c r="K508" i="1"/>
  <c r="H508" i="1"/>
  <c r="I508" i="1" s="1" a="1"/>
  <c r="I508" i="1" s="1"/>
  <c r="H508" i="1" a="1"/>
  <c r="G508" i="1"/>
  <c r="E508" i="1"/>
  <c r="F508" i="1" s="1"/>
  <c r="T507" i="1"/>
  <c r="S507" i="1"/>
  <c r="R507" i="1"/>
  <c r="P507" i="1"/>
  <c r="K507" i="1"/>
  <c r="H507" i="1" a="1"/>
  <c r="H507" i="1" s="1"/>
  <c r="I507" i="1" s="1" a="1"/>
  <c r="I507" i="1" s="1"/>
  <c r="G507" i="1"/>
  <c r="F507" i="1"/>
  <c r="E507" i="1"/>
  <c r="T506" i="1"/>
  <c r="S506" i="1"/>
  <c r="R506" i="1"/>
  <c r="P506" i="1"/>
  <c r="K506" i="1"/>
  <c r="H506" i="1" a="1"/>
  <c r="H506" i="1" s="1"/>
  <c r="I506" i="1" s="1" a="1"/>
  <c r="I506" i="1" s="1"/>
  <c r="G506" i="1"/>
  <c r="E506" i="1"/>
  <c r="F506" i="1" s="1"/>
  <c r="T505" i="1"/>
  <c r="S505" i="1"/>
  <c r="R505" i="1"/>
  <c r="P505" i="1"/>
  <c r="K505" i="1"/>
  <c r="H505" i="1" a="1"/>
  <c r="H505" i="1" s="1"/>
  <c r="I505" i="1" s="1" a="1"/>
  <c r="I505" i="1" s="1"/>
  <c r="G505" i="1"/>
  <c r="F505" i="1"/>
  <c r="E505" i="1"/>
  <c r="T504" i="1"/>
  <c r="S504" i="1"/>
  <c r="R504" i="1"/>
  <c r="P504" i="1"/>
  <c r="K504" i="1"/>
  <c r="H504" i="1"/>
  <c r="I504" i="1" s="1" a="1"/>
  <c r="I504" i="1" s="1"/>
  <c r="H504" i="1" a="1"/>
  <c r="G504" i="1"/>
  <c r="F504" i="1"/>
  <c r="E504" i="1"/>
  <c r="T503" i="1"/>
  <c r="S503" i="1"/>
  <c r="R503" i="1"/>
  <c r="P503" i="1"/>
  <c r="K503" i="1"/>
  <c r="H503" i="1" a="1"/>
  <c r="H503" i="1" s="1"/>
  <c r="I503" i="1" s="1" a="1"/>
  <c r="I503" i="1" s="1"/>
  <c r="G503" i="1"/>
  <c r="E503" i="1"/>
  <c r="F503" i="1" s="1"/>
  <c r="T502" i="1"/>
  <c r="S502" i="1"/>
  <c r="R502" i="1"/>
  <c r="P502" i="1"/>
  <c r="K502" i="1"/>
  <c r="I502" i="1" a="1"/>
  <c r="I502" i="1" s="1"/>
  <c r="H502" i="1"/>
  <c r="H502" i="1" a="1"/>
  <c r="G502" i="1"/>
  <c r="E502" i="1"/>
  <c r="F502" i="1" s="1"/>
  <c r="T501" i="1"/>
  <c r="S501" i="1"/>
  <c r="R501" i="1"/>
  <c r="P501" i="1"/>
  <c r="K501" i="1"/>
  <c r="I501" i="1" a="1"/>
  <c r="I501" i="1" s="1"/>
  <c r="H501" i="1"/>
  <c r="H501" i="1" a="1"/>
  <c r="G501" i="1"/>
  <c r="F501" i="1"/>
  <c r="E501" i="1"/>
  <c r="T500" i="1"/>
  <c r="S500" i="1"/>
  <c r="R500" i="1"/>
  <c r="P500" i="1"/>
  <c r="K500" i="1"/>
  <c r="H500" i="1" a="1"/>
  <c r="H500" i="1" s="1"/>
  <c r="I500" i="1" s="1" a="1"/>
  <c r="I500" i="1" s="1"/>
  <c r="G500" i="1"/>
  <c r="E500" i="1"/>
  <c r="F500" i="1" s="1"/>
  <c r="T499" i="1"/>
  <c r="S499" i="1"/>
  <c r="R499" i="1"/>
  <c r="P499" i="1"/>
  <c r="K499" i="1"/>
  <c r="H499" i="1" a="1"/>
  <c r="H499" i="1" s="1"/>
  <c r="I499" i="1" s="1" a="1"/>
  <c r="I499" i="1" s="1"/>
  <c r="G499" i="1"/>
  <c r="F499" i="1"/>
  <c r="E499" i="1"/>
  <c r="T498" i="1"/>
  <c r="S498" i="1"/>
  <c r="R498" i="1"/>
  <c r="P498" i="1"/>
  <c r="K498" i="1"/>
  <c r="H498" i="1"/>
  <c r="I498" i="1" s="1" a="1"/>
  <c r="I498" i="1" s="1"/>
  <c r="H498" i="1" a="1"/>
  <c r="G498" i="1"/>
  <c r="F498" i="1"/>
  <c r="E498" i="1"/>
  <c r="T497" i="1"/>
  <c r="S497" i="1"/>
  <c r="R497" i="1"/>
  <c r="P497" i="1"/>
  <c r="K497" i="1"/>
  <c r="H497" i="1" a="1"/>
  <c r="H497" i="1" s="1"/>
  <c r="I497" i="1" s="1" a="1"/>
  <c r="I497" i="1" s="1"/>
  <c r="G497" i="1"/>
  <c r="F497" i="1"/>
  <c r="E497" i="1"/>
  <c r="T496" i="1"/>
  <c r="S496" i="1"/>
  <c r="R496" i="1"/>
  <c r="P496" i="1"/>
  <c r="K496" i="1"/>
  <c r="I496" i="1" a="1"/>
  <c r="I496" i="1" s="1"/>
  <c r="H496" i="1"/>
  <c r="H496" i="1" a="1"/>
  <c r="G496" i="1"/>
  <c r="E496" i="1"/>
  <c r="F496" i="1" s="1"/>
  <c r="T495" i="1"/>
  <c r="S495" i="1"/>
  <c r="R495" i="1"/>
  <c r="P495" i="1"/>
  <c r="K495" i="1"/>
  <c r="H495" i="1" a="1"/>
  <c r="H495" i="1" s="1"/>
  <c r="I495" i="1" s="1" a="1"/>
  <c r="I495" i="1" s="1"/>
  <c r="G495" i="1"/>
  <c r="F495" i="1"/>
  <c r="E495" i="1"/>
  <c r="T494" i="1"/>
  <c r="S494" i="1"/>
  <c r="R494" i="1"/>
  <c r="P494" i="1"/>
  <c r="K494" i="1"/>
  <c r="H494" i="1" a="1"/>
  <c r="H494" i="1" s="1"/>
  <c r="I494" i="1" s="1" a="1"/>
  <c r="I494" i="1" s="1"/>
  <c r="G494" i="1"/>
  <c r="E494" i="1"/>
  <c r="F494" i="1" s="1"/>
  <c r="T493" i="1"/>
  <c r="S493" i="1"/>
  <c r="R493" i="1"/>
  <c r="P493" i="1"/>
  <c r="K493" i="1"/>
  <c r="H493" i="1" a="1"/>
  <c r="H493" i="1" s="1"/>
  <c r="I493" i="1" s="1" a="1"/>
  <c r="I493" i="1" s="1"/>
  <c r="G493" i="1"/>
  <c r="F493" i="1"/>
  <c r="E493" i="1"/>
  <c r="T492" i="1"/>
  <c r="S492" i="1"/>
  <c r="R492" i="1"/>
  <c r="P492" i="1"/>
  <c r="K492" i="1"/>
  <c r="H492" i="1"/>
  <c r="I492" i="1" s="1" a="1"/>
  <c r="I492" i="1" s="1"/>
  <c r="H492" i="1" a="1"/>
  <c r="G492" i="1"/>
  <c r="E492" i="1"/>
  <c r="F492" i="1" s="1"/>
  <c r="T491" i="1"/>
  <c r="S491" i="1"/>
  <c r="R491" i="1"/>
  <c r="P491" i="1"/>
  <c r="K491" i="1"/>
  <c r="I491" i="1" a="1"/>
  <c r="I491" i="1" s="1"/>
  <c r="H491" i="1" a="1"/>
  <c r="H491" i="1" s="1"/>
  <c r="G491" i="1"/>
  <c r="E491" i="1"/>
  <c r="F491" i="1" s="1"/>
  <c r="T490" i="1"/>
  <c r="S490" i="1"/>
  <c r="R490" i="1"/>
  <c r="P490" i="1"/>
  <c r="K490" i="1"/>
  <c r="I490" i="1" a="1"/>
  <c r="I490" i="1" s="1"/>
  <c r="H490" i="1"/>
  <c r="H490" i="1" a="1"/>
  <c r="G490" i="1"/>
  <c r="E490" i="1"/>
  <c r="F490" i="1" s="1"/>
  <c r="T489" i="1"/>
  <c r="S489" i="1"/>
  <c r="R489" i="1"/>
  <c r="P489" i="1"/>
  <c r="K489" i="1"/>
  <c r="H489" i="1"/>
  <c r="I489" i="1" s="1" a="1"/>
  <c r="I489" i="1" s="1"/>
  <c r="H489" i="1" a="1"/>
  <c r="G489" i="1"/>
  <c r="F489" i="1"/>
  <c r="E489" i="1"/>
  <c r="T488" i="1"/>
  <c r="S488" i="1"/>
  <c r="R488" i="1"/>
  <c r="P488" i="1"/>
  <c r="K488" i="1"/>
  <c r="H488" i="1"/>
  <c r="I488" i="1" s="1" a="1"/>
  <c r="I488" i="1" s="1"/>
  <c r="H488" i="1" a="1"/>
  <c r="G488" i="1"/>
  <c r="E488" i="1"/>
  <c r="F488" i="1" s="1"/>
  <c r="T487" i="1"/>
  <c r="S487" i="1"/>
  <c r="R487" i="1"/>
  <c r="P487" i="1"/>
  <c r="K487" i="1"/>
  <c r="H487" i="1" a="1"/>
  <c r="H487" i="1" s="1"/>
  <c r="I487" i="1" s="1" a="1"/>
  <c r="I487" i="1" s="1"/>
  <c r="G487" i="1"/>
  <c r="F487" i="1"/>
  <c r="E487" i="1"/>
  <c r="T486" i="1"/>
  <c r="S486" i="1"/>
  <c r="R486" i="1"/>
  <c r="P486" i="1"/>
  <c r="K486" i="1"/>
  <c r="H486" i="1"/>
  <c r="I486" i="1" s="1" a="1"/>
  <c r="I486" i="1" s="1"/>
  <c r="H486" i="1" a="1"/>
  <c r="G486" i="1"/>
  <c r="E486" i="1"/>
  <c r="F486" i="1" s="1"/>
  <c r="T485" i="1"/>
  <c r="S485" i="1"/>
  <c r="R485" i="1"/>
  <c r="P485" i="1"/>
  <c r="K485" i="1"/>
  <c r="I485" i="1" a="1"/>
  <c r="I485" i="1" s="1"/>
  <c r="H485" i="1" a="1"/>
  <c r="H485" i="1" s="1"/>
  <c r="G485" i="1"/>
  <c r="E485" i="1"/>
  <c r="F485" i="1" s="1"/>
  <c r="T484" i="1"/>
  <c r="S484" i="1"/>
  <c r="R484" i="1"/>
  <c r="P484" i="1"/>
  <c r="K484" i="1"/>
  <c r="I484" i="1" a="1"/>
  <c r="I484" i="1" s="1"/>
  <c r="H484" i="1"/>
  <c r="H484" i="1" a="1"/>
  <c r="G484" i="1"/>
  <c r="E484" i="1"/>
  <c r="F484" i="1" s="1"/>
  <c r="T483" i="1"/>
  <c r="S483" i="1"/>
  <c r="R483" i="1"/>
  <c r="P483" i="1"/>
  <c r="K483" i="1"/>
  <c r="H483" i="1" a="1"/>
  <c r="H483" i="1" s="1"/>
  <c r="I483" i="1" s="1" a="1"/>
  <c r="I483" i="1" s="1"/>
  <c r="G483" i="1"/>
  <c r="F483" i="1"/>
  <c r="E483" i="1"/>
  <c r="T482" i="1"/>
  <c r="S482" i="1"/>
  <c r="R482" i="1"/>
  <c r="P482" i="1"/>
  <c r="K482" i="1"/>
  <c r="H482" i="1" a="1"/>
  <c r="H482" i="1" s="1"/>
  <c r="I482" i="1" s="1" a="1"/>
  <c r="I482" i="1" s="1"/>
  <c r="G482" i="1"/>
  <c r="E482" i="1"/>
  <c r="F482" i="1" s="1"/>
  <c r="T481" i="1"/>
  <c r="S481" i="1"/>
  <c r="R481" i="1"/>
  <c r="P481" i="1"/>
  <c r="K481" i="1"/>
  <c r="H481" i="1" a="1"/>
  <c r="H481" i="1" s="1"/>
  <c r="I481" i="1" s="1" a="1"/>
  <c r="I481" i="1" s="1"/>
  <c r="G481" i="1"/>
  <c r="F481" i="1"/>
  <c r="E481" i="1"/>
  <c r="T480" i="1"/>
  <c r="S480" i="1"/>
  <c r="R480" i="1"/>
  <c r="P480" i="1"/>
  <c r="K480" i="1"/>
  <c r="H480" i="1"/>
  <c r="I480" i="1" s="1" a="1"/>
  <c r="I480" i="1" s="1"/>
  <c r="H480" i="1" a="1"/>
  <c r="G480" i="1"/>
  <c r="F480" i="1"/>
  <c r="E480" i="1"/>
  <c r="T479" i="1"/>
  <c r="S479" i="1"/>
  <c r="R479" i="1"/>
  <c r="P479" i="1"/>
  <c r="K479" i="1"/>
  <c r="I479" i="1" a="1"/>
  <c r="I479" i="1" s="1"/>
  <c r="H479" i="1" a="1"/>
  <c r="H479" i="1" s="1"/>
  <c r="G479" i="1"/>
  <c r="E479" i="1"/>
  <c r="F479" i="1" s="1"/>
  <c r="T478" i="1"/>
  <c r="S478" i="1"/>
  <c r="R478" i="1"/>
  <c r="P478" i="1"/>
  <c r="K478" i="1"/>
  <c r="H478" i="1"/>
  <c r="I478" i="1" s="1" a="1"/>
  <c r="I478" i="1" s="1"/>
  <c r="H478" i="1" a="1"/>
  <c r="G478" i="1"/>
  <c r="E478" i="1"/>
  <c r="F478" i="1" s="1"/>
  <c r="T477" i="1"/>
  <c r="S477" i="1"/>
  <c r="R477" i="1"/>
  <c r="P477" i="1"/>
  <c r="K477" i="1"/>
  <c r="H477" i="1" a="1"/>
  <c r="H477" i="1" s="1"/>
  <c r="I477" i="1" s="1" a="1"/>
  <c r="I477" i="1" s="1"/>
  <c r="G477" i="1"/>
  <c r="F477" i="1"/>
  <c r="E477" i="1"/>
  <c r="T476" i="1"/>
  <c r="S476" i="1"/>
  <c r="R476" i="1"/>
  <c r="P476" i="1"/>
  <c r="K476" i="1"/>
  <c r="H476" i="1" a="1"/>
  <c r="H476" i="1" s="1"/>
  <c r="I476" i="1" s="1" a="1"/>
  <c r="I476" i="1" s="1"/>
  <c r="G476" i="1"/>
  <c r="E476" i="1"/>
  <c r="F476" i="1" s="1"/>
  <c r="T475" i="1"/>
  <c r="S475" i="1"/>
  <c r="R475" i="1"/>
  <c r="P475" i="1"/>
  <c r="K475" i="1"/>
  <c r="I475" i="1" a="1"/>
  <c r="I475" i="1" s="1"/>
  <c r="H475" i="1" a="1"/>
  <c r="H475" i="1" s="1"/>
  <c r="G475" i="1"/>
  <c r="F475" i="1"/>
  <c r="E475" i="1"/>
  <c r="T474" i="1"/>
  <c r="S474" i="1"/>
  <c r="R474" i="1"/>
  <c r="P474" i="1"/>
  <c r="K474" i="1"/>
  <c r="H474" i="1"/>
  <c r="I474" i="1" s="1" a="1"/>
  <c r="I474" i="1" s="1"/>
  <c r="H474" i="1" a="1"/>
  <c r="G474" i="1"/>
  <c r="F474" i="1"/>
  <c r="E474" i="1"/>
  <c r="T473" i="1"/>
  <c r="S473" i="1"/>
  <c r="R473" i="1"/>
  <c r="P473" i="1"/>
  <c r="K473" i="1"/>
  <c r="H473" i="1" a="1"/>
  <c r="H473" i="1" s="1"/>
  <c r="I473" i="1" s="1" a="1"/>
  <c r="I473" i="1" s="1"/>
  <c r="G473" i="1"/>
  <c r="E473" i="1"/>
  <c r="F473" i="1" s="1"/>
  <c r="T472" i="1"/>
  <c r="S472" i="1"/>
  <c r="R472" i="1"/>
  <c r="P472" i="1"/>
  <c r="K472" i="1"/>
  <c r="H472" i="1"/>
  <c r="I472" i="1" s="1" a="1"/>
  <c r="I472" i="1" s="1"/>
  <c r="H472" i="1" a="1"/>
  <c r="G472" i="1"/>
  <c r="E472" i="1"/>
  <c r="F472" i="1" s="1"/>
  <c r="T471" i="1"/>
  <c r="S471" i="1"/>
  <c r="R471" i="1"/>
  <c r="P471" i="1"/>
  <c r="K471" i="1"/>
  <c r="H471" i="1" a="1"/>
  <c r="H471" i="1" s="1"/>
  <c r="I471" i="1" s="1" a="1"/>
  <c r="I471" i="1" s="1"/>
  <c r="G471" i="1"/>
  <c r="F471" i="1"/>
  <c r="E471" i="1"/>
  <c r="T470" i="1"/>
  <c r="S470" i="1"/>
  <c r="R470" i="1"/>
  <c r="P470" i="1"/>
  <c r="K470" i="1"/>
  <c r="H470" i="1" a="1"/>
  <c r="H470" i="1" s="1"/>
  <c r="I470" i="1" s="1" a="1"/>
  <c r="I470" i="1" s="1"/>
  <c r="G470" i="1"/>
  <c r="E470" i="1"/>
  <c r="F470" i="1" s="1"/>
  <c r="T469" i="1"/>
  <c r="S469" i="1"/>
  <c r="R469" i="1"/>
  <c r="P469" i="1"/>
  <c r="K469" i="1"/>
  <c r="H469" i="1" a="1"/>
  <c r="H469" i="1" s="1"/>
  <c r="I469" i="1" s="1" a="1"/>
  <c r="I469" i="1" s="1"/>
  <c r="G469" i="1"/>
  <c r="F469" i="1"/>
  <c r="E469" i="1"/>
  <c r="T468" i="1"/>
  <c r="S468" i="1"/>
  <c r="R468" i="1"/>
  <c r="P468" i="1"/>
  <c r="K468" i="1"/>
  <c r="H468" i="1"/>
  <c r="I468" i="1" s="1" a="1"/>
  <c r="I468" i="1" s="1"/>
  <c r="H468" i="1" a="1"/>
  <c r="G468" i="1"/>
  <c r="F468" i="1"/>
  <c r="E468" i="1"/>
  <c r="T467" i="1"/>
  <c r="S467" i="1"/>
  <c r="R467" i="1"/>
  <c r="P467" i="1"/>
  <c r="K467" i="1"/>
  <c r="H467" i="1" a="1"/>
  <c r="H467" i="1" s="1"/>
  <c r="I467" i="1" s="1" a="1"/>
  <c r="I467" i="1" s="1"/>
  <c r="G467" i="1"/>
  <c r="E467" i="1"/>
  <c r="F467" i="1" s="1"/>
  <c r="T466" i="1"/>
  <c r="S466" i="1"/>
  <c r="R466" i="1"/>
  <c r="P466" i="1"/>
  <c r="K466" i="1"/>
  <c r="I466" i="1" a="1"/>
  <c r="I466" i="1" s="1"/>
  <c r="H466" i="1"/>
  <c r="H466" i="1" a="1"/>
  <c r="G466" i="1"/>
  <c r="E466" i="1"/>
  <c r="F466" i="1" s="1"/>
  <c r="T465" i="1"/>
  <c r="S465" i="1"/>
  <c r="R465" i="1"/>
  <c r="P465" i="1"/>
  <c r="K465" i="1"/>
  <c r="H465" i="1"/>
  <c r="I465" i="1" s="1" a="1"/>
  <c r="I465" i="1" s="1"/>
  <c r="H465" i="1" a="1"/>
  <c r="G465" i="1"/>
  <c r="F465" i="1"/>
  <c r="E465" i="1"/>
  <c r="T464" i="1"/>
  <c r="S464" i="1"/>
  <c r="R464" i="1"/>
  <c r="P464" i="1"/>
  <c r="K464" i="1"/>
  <c r="H464" i="1" a="1"/>
  <c r="H464" i="1" s="1"/>
  <c r="I464" i="1" s="1" a="1"/>
  <c r="I464" i="1" s="1"/>
  <c r="G464" i="1"/>
  <c r="E464" i="1"/>
  <c r="F464" i="1" s="1"/>
  <c r="T463" i="1"/>
  <c r="S463" i="1"/>
  <c r="R463" i="1"/>
  <c r="P463" i="1"/>
  <c r="K463" i="1"/>
  <c r="H463" i="1" a="1"/>
  <c r="H463" i="1" s="1"/>
  <c r="I463" i="1" s="1" a="1"/>
  <c r="I463" i="1" s="1"/>
  <c r="G463" i="1"/>
  <c r="F463" i="1"/>
  <c r="E463" i="1"/>
  <c r="T462" i="1"/>
  <c r="S462" i="1"/>
  <c r="R462" i="1"/>
  <c r="P462" i="1"/>
  <c r="K462" i="1"/>
  <c r="H462" i="1"/>
  <c r="I462" i="1" s="1" a="1"/>
  <c r="I462" i="1" s="1"/>
  <c r="H462" i="1" a="1"/>
  <c r="G462" i="1"/>
  <c r="F462" i="1"/>
  <c r="E462" i="1"/>
  <c r="T461" i="1"/>
  <c r="S461" i="1"/>
  <c r="R461" i="1"/>
  <c r="P461" i="1"/>
  <c r="K461" i="1"/>
  <c r="H461" i="1" a="1"/>
  <c r="H461" i="1" s="1"/>
  <c r="I461" i="1" s="1" a="1"/>
  <c r="I461" i="1" s="1"/>
  <c r="G461" i="1"/>
  <c r="F461" i="1"/>
  <c r="E461" i="1"/>
  <c r="T460" i="1"/>
  <c r="S460" i="1"/>
  <c r="R460" i="1"/>
  <c r="P460" i="1"/>
  <c r="K460" i="1"/>
  <c r="I460" i="1" a="1"/>
  <c r="I460" i="1" s="1"/>
  <c r="H460" i="1"/>
  <c r="H460" i="1" a="1"/>
  <c r="G460" i="1"/>
  <c r="E460" i="1"/>
  <c r="F460" i="1" s="1"/>
  <c r="T459" i="1"/>
  <c r="S459" i="1"/>
  <c r="R459" i="1"/>
  <c r="P459" i="1"/>
  <c r="K459" i="1"/>
  <c r="H459" i="1"/>
  <c r="I459" i="1" s="1" a="1"/>
  <c r="I459" i="1" s="1"/>
  <c r="H459" i="1" a="1"/>
  <c r="G459" i="1"/>
  <c r="F459" i="1"/>
  <c r="E459" i="1"/>
  <c r="T458" i="1"/>
  <c r="S458" i="1"/>
  <c r="R458" i="1"/>
  <c r="P458" i="1"/>
  <c r="K458" i="1"/>
  <c r="H458" i="1" a="1"/>
  <c r="H458" i="1" s="1"/>
  <c r="I458" i="1" s="1" a="1"/>
  <c r="I458" i="1" s="1"/>
  <c r="G458" i="1"/>
  <c r="E458" i="1"/>
  <c r="F458" i="1" s="1"/>
  <c r="T457" i="1"/>
  <c r="S457" i="1"/>
  <c r="R457" i="1"/>
  <c r="P457" i="1"/>
  <c r="K457" i="1"/>
  <c r="H457" i="1" a="1"/>
  <c r="H457" i="1" s="1"/>
  <c r="I457" i="1" s="1" a="1"/>
  <c r="I457" i="1" s="1"/>
  <c r="G457" i="1"/>
  <c r="F457" i="1"/>
  <c r="E457" i="1"/>
  <c r="T456" i="1"/>
  <c r="S456" i="1"/>
  <c r="R456" i="1"/>
  <c r="P456" i="1"/>
  <c r="K456" i="1"/>
  <c r="H456" i="1"/>
  <c r="I456" i="1" s="1" a="1"/>
  <c r="I456" i="1" s="1"/>
  <c r="H456" i="1" a="1"/>
  <c r="G456" i="1"/>
  <c r="E456" i="1"/>
  <c r="F456" i="1" s="1"/>
  <c r="T455" i="1"/>
  <c r="S455" i="1"/>
  <c r="R455" i="1"/>
  <c r="P455" i="1"/>
  <c r="K455" i="1"/>
  <c r="I455" i="1" a="1"/>
  <c r="I455" i="1" s="1"/>
  <c r="H455" i="1" a="1"/>
  <c r="H455" i="1" s="1"/>
  <c r="G455" i="1"/>
  <c r="E455" i="1"/>
  <c r="F455" i="1" s="1"/>
  <c r="T454" i="1"/>
  <c r="S454" i="1"/>
  <c r="R454" i="1"/>
  <c r="P454" i="1"/>
  <c r="K454" i="1"/>
  <c r="I454" i="1" a="1"/>
  <c r="I454" i="1" s="1"/>
  <c r="H454" i="1"/>
  <c r="H454" i="1" a="1"/>
  <c r="G454" i="1"/>
  <c r="E454" i="1"/>
  <c r="F454" i="1" s="1"/>
  <c r="T453" i="1"/>
  <c r="S453" i="1"/>
  <c r="R453" i="1"/>
  <c r="P453" i="1"/>
  <c r="K453" i="1"/>
  <c r="H453" i="1"/>
  <c r="I453" i="1" s="1" a="1"/>
  <c r="I453" i="1" s="1"/>
  <c r="H453" i="1" a="1"/>
  <c r="G453" i="1"/>
  <c r="F453" i="1"/>
  <c r="E453" i="1"/>
  <c r="T452" i="1"/>
  <c r="S452" i="1"/>
  <c r="R452" i="1"/>
  <c r="P452" i="1"/>
  <c r="K452" i="1"/>
  <c r="H452" i="1"/>
  <c r="I452" i="1" s="1" a="1"/>
  <c r="I452" i="1" s="1"/>
  <c r="H452" i="1" a="1"/>
  <c r="G452" i="1"/>
  <c r="E452" i="1"/>
  <c r="F452" i="1" s="1"/>
  <c r="T451" i="1"/>
  <c r="S451" i="1"/>
  <c r="R451" i="1"/>
  <c r="P451" i="1"/>
  <c r="K451" i="1"/>
  <c r="H451" i="1" a="1"/>
  <c r="H451" i="1" s="1"/>
  <c r="I451" i="1" s="1" a="1"/>
  <c r="I451" i="1" s="1"/>
  <c r="G451" i="1"/>
  <c r="F451" i="1"/>
  <c r="E451" i="1"/>
  <c r="T450" i="1"/>
  <c r="S450" i="1"/>
  <c r="R450" i="1"/>
  <c r="P450" i="1"/>
  <c r="K450" i="1"/>
  <c r="H450" i="1"/>
  <c r="I450" i="1" s="1" a="1"/>
  <c r="I450" i="1" s="1"/>
  <c r="H450" i="1" a="1"/>
  <c r="G450" i="1"/>
  <c r="E450" i="1"/>
  <c r="F450" i="1" s="1"/>
  <c r="T449" i="1"/>
  <c r="S449" i="1"/>
  <c r="R449" i="1"/>
  <c r="P449" i="1"/>
  <c r="K449" i="1"/>
  <c r="I449" i="1" a="1"/>
  <c r="I449" i="1" s="1"/>
  <c r="H449" i="1" a="1"/>
  <c r="H449" i="1" s="1"/>
  <c r="G449" i="1"/>
  <c r="E449" i="1"/>
  <c r="F449" i="1" s="1"/>
  <c r="T448" i="1"/>
  <c r="S448" i="1"/>
  <c r="R448" i="1"/>
  <c r="P448" i="1"/>
  <c r="K448" i="1"/>
  <c r="I448" i="1" a="1"/>
  <c r="I448" i="1" s="1"/>
  <c r="H448" i="1"/>
  <c r="H448" i="1" a="1"/>
  <c r="G448" i="1"/>
  <c r="E448" i="1"/>
  <c r="F448" i="1" s="1"/>
  <c r="T447" i="1"/>
  <c r="S447" i="1"/>
  <c r="R447" i="1"/>
  <c r="P447" i="1"/>
  <c r="K447" i="1"/>
  <c r="H447" i="1" a="1"/>
  <c r="H447" i="1" s="1"/>
  <c r="I447" i="1" s="1" a="1"/>
  <c r="I447" i="1" s="1"/>
  <c r="G447" i="1"/>
  <c r="F447" i="1"/>
  <c r="E447" i="1"/>
  <c r="T446" i="1"/>
  <c r="S446" i="1"/>
  <c r="R446" i="1"/>
  <c r="P446" i="1"/>
  <c r="K446" i="1"/>
  <c r="H446" i="1" a="1"/>
  <c r="H446" i="1" s="1"/>
  <c r="I446" i="1" s="1" a="1"/>
  <c r="I446" i="1" s="1"/>
  <c r="G446" i="1"/>
  <c r="E446" i="1"/>
  <c r="F446" i="1" s="1"/>
  <c r="T445" i="1"/>
  <c r="S445" i="1"/>
  <c r="R445" i="1"/>
  <c r="P445" i="1"/>
  <c r="K445" i="1"/>
  <c r="H445" i="1" a="1"/>
  <c r="H445" i="1" s="1"/>
  <c r="I445" i="1" s="1" a="1"/>
  <c r="I445" i="1" s="1"/>
  <c r="G445" i="1"/>
  <c r="F445" i="1"/>
  <c r="E445" i="1"/>
  <c r="T444" i="1"/>
  <c r="S444" i="1"/>
  <c r="R444" i="1"/>
  <c r="P444" i="1"/>
  <c r="K444" i="1"/>
  <c r="H444" i="1"/>
  <c r="I444" i="1" s="1" a="1"/>
  <c r="I444" i="1" s="1"/>
  <c r="H444" i="1" a="1"/>
  <c r="G444" i="1"/>
  <c r="F444" i="1"/>
  <c r="E444" i="1"/>
  <c r="T443" i="1"/>
  <c r="S443" i="1"/>
  <c r="R443" i="1"/>
  <c r="P443" i="1"/>
  <c r="K443" i="1"/>
  <c r="I443" i="1" a="1"/>
  <c r="I443" i="1" s="1"/>
  <c r="H443" i="1" a="1"/>
  <c r="H443" i="1" s="1"/>
  <c r="G443" i="1"/>
  <c r="E443" i="1"/>
  <c r="F443" i="1" s="1"/>
  <c r="T442" i="1"/>
  <c r="S442" i="1"/>
  <c r="R442" i="1"/>
  <c r="P442" i="1"/>
  <c r="K442" i="1"/>
  <c r="H442" i="1"/>
  <c r="I442" i="1" s="1" a="1"/>
  <c r="I442" i="1" s="1"/>
  <c r="H442" i="1" a="1"/>
  <c r="G442" i="1"/>
  <c r="E442" i="1"/>
  <c r="F442" i="1" s="1"/>
  <c r="T441" i="1"/>
  <c r="S441" i="1"/>
  <c r="R441" i="1"/>
  <c r="P441" i="1"/>
  <c r="K441" i="1"/>
  <c r="H441" i="1" a="1"/>
  <c r="H441" i="1" s="1"/>
  <c r="I441" i="1" s="1" a="1"/>
  <c r="I441" i="1" s="1"/>
  <c r="G441" i="1"/>
  <c r="F441" i="1"/>
  <c r="E441" i="1"/>
  <c r="T440" i="1"/>
  <c r="S440" i="1"/>
  <c r="R440" i="1"/>
  <c r="P440" i="1"/>
  <c r="K440" i="1"/>
  <c r="H440" i="1" a="1"/>
  <c r="H440" i="1" s="1"/>
  <c r="I440" i="1" s="1" a="1"/>
  <c r="I440" i="1" s="1"/>
  <c r="G440" i="1"/>
  <c r="E440" i="1"/>
  <c r="F440" i="1" s="1"/>
  <c r="T439" i="1"/>
  <c r="S439" i="1"/>
  <c r="R439" i="1"/>
  <c r="P439" i="1"/>
  <c r="K439" i="1"/>
  <c r="I439" i="1" a="1"/>
  <c r="I439" i="1" s="1"/>
  <c r="H439" i="1" a="1"/>
  <c r="H439" i="1" s="1"/>
  <c r="G439" i="1"/>
  <c r="F439" i="1"/>
  <c r="E439" i="1"/>
  <c r="T438" i="1"/>
  <c r="S438" i="1"/>
  <c r="R438" i="1"/>
  <c r="P438" i="1"/>
  <c r="K438" i="1"/>
  <c r="H438" i="1"/>
  <c r="I438" i="1" s="1" a="1"/>
  <c r="I438" i="1" s="1"/>
  <c r="H438" i="1" a="1"/>
  <c r="G438" i="1"/>
  <c r="F438" i="1"/>
  <c r="E438" i="1"/>
  <c r="T437" i="1"/>
  <c r="S437" i="1"/>
  <c r="R437" i="1"/>
  <c r="P437" i="1"/>
  <c r="K437" i="1"/>
  <c r="H437" i="1" a="1"/>
  <c r="H437" i="1" s="1"/>
  <c r="I437" i="1" s="1" a="1"/>
  <c r="I437" i="1" s="1"/>
  <c r="G437" i="1"/>
  <c r="E437" i="1"/>
  <c r="F437" i="1" s="1"/>
  <c r="T436" i="1"/>
  <c r="S436" i="1"/>
  <c r="R436" i="1"/>
  <c r="P436" i="1"/>
  <c r="K436" i="1"/>
  <c r="H436" i="1"/>
  <c r="I436" i="1" s="1" a="1"/>
  <c r="I436" i="1" s="1"/>
  <c r="H436" i="1" a="1"/>
  <c r="G436" i="1"/>
  <c r="E436" i="1"/>
  <c r="F436" i="1" s="1"/>
  <c r="T435" i="1"/>
  <c r="S435" i="1"/>
  <c r="R435" i="1"/>
  <c r="P435" i="1"/>
  <c r="K435" i="1"/>
  <c r="H435" i="1" a="1"/>
  <c r="H435" i="1" s="1"/>
  <c r="I435" i="1" s="1" a="1"/>
  <c r="I435" i="1" s="1"/>
  <c r="G435" i="1"/>
  <c r="F435" i="1"/>
  <c r="E435" i="1"/>
  <c r="T434" i="1"/>
  <c r="S434" i="1"/>
  <c r="R434" i="1"/>
  <c r="P434" i="1"/>
  <c r="K434" i="1"/>
  <c r="H434" i="1" a="1"/>
  <c r="H434" i="1" s="1"/>
  <c r="I434" i="1" s="1" a="1"/>
  <c r="I434" i="1" s="1"/>
  <c r="G434" i="1"/>
  <c r="E434" i="1"/>
  <c r="F434" i="1" s="1"/>
  <c r="T433" i="1"/>
  <c r="S433" i="1"/>
  <c r="R433" i="1"/>
  <c r="P433" i="1"/>
  <c r="K433" i="1"/>
  <c r="H433" i="1" a="1"/>
  <c r="H433" i="1" s="1"/>
  <c r="I433" i="1" s="1" a="1"/>
  <c r="I433" i="1" s="1"/>
  <c r="G433" i="1"/>
  <c r="F433" i="1"/>
  <c r="E433" i="1"/>
  <c r="T432" i="1"/>
  <c r="S432" i="1"/>
  <c r="R432" i="1"/>
  <c r="P432" i="1"/>
  <c r="K432" i="1"/>
  <c r="H432" i="1"/>
  <c r="I432" i="1" s="1" a="1"/>
  <c r="I432" i="1" s="1"/>
  <c r="H432" i="1" a="1"/>
  <c r="G432" i="1"/>
  <c r="F432" i="1"/>
  <c r="E432" i="1"/>
  <c r="T431" i="1"/>
  <c r="S431" i="1"/>
  <c r="R431" i="1"/>
  <c r="P431" i="1"/>
  <c r="K431" i="1"/>
  <c r="H431" i="1" a="1"/>
  <c r="H431" i="1" s="1"/>
  <c r="I431" i="1" s="1" a="1"/>
  <c r="I431" i="1" s="1"/>
  <c r="G431" i="1"/>
  <c r="E431" i="1"/>
  <c r="F431" i="1" s="1"/>
  <c r="T430" i="1"/>
  <c r="S430" i="1"/>
  <c r="R430" i="1"/>
  <c r="P430" i="1"/>
  <c r="K430" i="1"/>
  <c r="I430" i="1" a="1"/>
  <c r="I430" i="1" s="1"/>
  <c r="H430" i="1"/>
  <c r="H430" i="1" a="1"/>
  <c r="G430" i="1"/>
  <c r="E430" i="1"/>
  <c r="F430" i="1" s="1"/>
  <c r="T429" i="1"/>
  <c r="S429" i="1"/>
  <c r="R429" i="1"/>
  <c r="P429" i="1"/>
  <c r="K429" i="1"/>
  <c r="I429" i="1" a="1"/>
  <c r="I429" i="1" s="1"/>
  <c r="H429" i="1"/>
  <c r="H429" i="1" a="1"/>
  <c r="G429" i="1"/>
  <c r="F429" i="1"/>
  <c r="E429" i="1"/>
  <c r="T428" i="1"/>
  <c r="S428" i="1"/>
  <c r="R428" i="1"/>
  <c r="P428" i="1"/>
  <c r="K428" i="1"/>
  <c r="H428" i="1" a="1"/>
  <c r="H428" i="1" s="1"/>
  <c r="I428" i="1" s="1" a="1"/>
  <c r="I428" i="1" s="1"/>
  <c r="G428" i="1"/>
  <c r="E428" i="1"/>
  <c r="F428" i="1" s="1"/>
  <c r="T427" i="1"/>
  <c r="S427" i="1"/>
  <c r="R427" i="1"/>
  <c r="P427" i="1"/>
  <c r="K427" i="1"/>
  <c r="H427" i="1" a="1"/>
  <c r="H427" i="1" s="1"/>
  <c r="I427" i="1" s="1" a="1"/>
  <c r="I427" i="1" s="1"/>
  <c r="G427" i="1"/>
  <c r="F427" i="1"/>
  <c r="E427" i="1"/>
  <c r="T426" i="1"/>
  <c r="S426" i="1"/>
  <c r="R426" i="1"/>
  <c r="P426" i="1"/>
  <c r="K426" i="1"/>
  <c r="H426" i="1"/>
  <c r="I426" i="1" s="1" a="1"/>
  <c r="I426" i="1" s="1"/>
  <c r="H426" i="1" a="1"/>
  <c r="G426" i="1"/>
  <c r="F426" i="1"/>
  <c r="E426" i="1"/>
  <c r="T425" i="1"/>
  <c r="S425" i="1"/>
  <c r="R425" i="1"/>
  <c r="P425" i="1"/>
  <c r="K425" i="1"/>
  <c r="H425" i="1" a="1"/>
  <c r="H425" i="1" s="1"/>
  <c r="I425" i="1" s="1" a="1"/>
  <c r="I425" i="1" s="1"/>
  <c r="G425" i="1"/>
  <c r="F425" i="1"/>
  <c r="E425" i="1"/>
  <c r="T424" i="1"/>
  <c r="S424" i="1"/>
  <c r="R424" i="1"/>
  <c r="P424" i="1"/>
  <c r="K424" i="1"/>
  <c r="I424" i="1" a="1"/>
  <c r="I424" i="1" s="1"/>
  <c r="H424" i="1"/>
  <c r="H424" i="1" a="1"/>
  <c r="G424" i="1"/>
  <c r="E424" i="1"/>
  <c r="F424" i="1" s="1"/>
  <c r="T423" i="1"/>
  <c r="S423" i="1"/>
  <c r="R423" i="1"/>
  <c r="P423" i="1"/>
  <c r="K423" i="1"/>
  <c r="H423" i="1" a="1"/>
  <c r="H423" i="1" s="1"/>
  <c r="I423" i="1" s="1" a="1"/>
  <c r="I423" i="1" s="1"/>
  <c r="G423" i="1"/>
  <c r="F423" i="1"/>
  <c r="E423" i="1"/>
  <c r="T422" i="1"/>
  <c r="S422" i="1"/>
  <c r="R422" i="1"/>
  <c r="P422" i="1"/>
  <c r="K422" i="1"/>
  <c r="H422" i="1" a="1"/>
  <c r="H422" i="1" s="1"/>
  <c r="I422" i="1" s="1" a="1"/>
  <c r="I422" i="1" s="1"/>
  <c r="G422" i="1"/>
  <c r="E422" i="1"/>
  <c r="F422" i="1" s="1"/>
  <c r="T421" i="1"/>
  <c r="S421" i="1"/>
  <c r="R421" i="1"/>
  <c r="P421" i="1"/>
  <c r="K421" i="1"/>
  <c r="H421" i="1" a="1"/>
  <c r="H421" i="1" s="1"/>
  <c r="I421" i="1" s="1" a="1"/>
  <c r="I421" i="1" s="1"/>
  <c r="G421" i="1"/>
  <c r="F421" i="1"/>
  <c r="E421" i="1"/>
  <c r="T420" i="1"/>
  <c r="S420" i="1"/>
  <c r="R420" i="1"/>
  <c r="P420" i="1"/>
  <c r="K420" i="1"/>
  <c r="H420" i="1"/>
  <c r="I420" i="1" s="1" a="1"/>
  <c r="I420" i="1" s="1"/>
  <c r="H420" i="1" a="1"/>
  <c r="G420" i="1"/>
  <c r="E420" i="1"/>
  <c r="F420" i="1" s="1"/>
  <c r="T419" i="1"/>
  <c r="S419" i="1"/>
  <c r="R419" i="1"/>
  <c r="P419" i="1"/>
  <c r="K419" i="1"/>
  <c r="I419" i="1" a="1"/>
  <c r="I419" i="1" s="1"/>
  <c r="H419" i="1" a="1"/>
  <c r="H419" i="1" s="1"/>
  <c r="G419" i="1"/>
  <c r="E419" i="1"/>
  <c r="F419" i="1" s="1"/>
  <c r="T418" i="1"/>
  <c r="S418" i="1"/>
  <c r="R418" i="1"/>
  <c r="P418" i="1"/>
  <c r="K418" i="1"/>
  <c r="I418" i="1" a="1"/>
  <c r="I418" i="1" s="1"/>
  <c r="H418" i="1"/>
  <c r="H418" i="1" a="1"/>
  <c r="G418" i="1"/>
  <c r="E418" i="1"/>
  <c r="F418" i="1" s="1"/>
  <c r="T417" i="1"/>
  <c r="S417" i="1"/>
  <c r="R417" i="1"/>
  <c r="P417" i="1"/>
  <c r="K417" i="1"/>
  <c r="H417" i="1"/>
  <c r="I417" i="1" s="1" a="1"/>
  <c r="I417" i="1" s="1"/>
  <c r="H417" i="1" a="1"/>
  <c r="G417" i="1"/>
  <c r="F417" i="1"/>
  <c r="E417" i="1"/>
  <c r="T416" i="1"/>
  <c r="S416" i="1"/>
  <c r="R416" i="1"/>
  <c r="P416" i="1"/>
  <c r="K416" i="1"/>
  <c r="H416" i="1"/>
  <c r="I416" i="1" s="1" a="1"/>
  <c r="I416" i="1" s="1"/>
  <c r="H416" i="1" a="1"/>
  <c r="G416" i="1"/>
  <c r="E416" i="1"/>
  <c r="F416" i="1" s="1"/>
  <c r="T415" i="1"/>
  <c r="S415" i="1"/>
  <c r="R415" i="1"/>
  <c r="P415" i="1"/>
  <c r="K415" i="1"/>
  <c r="H415" i="1" a="1"/>
  <c r="H415" i="1" s="1"/>
  <c r="I415" i="1" s="1" a="1"/>
  <c r="I415" i="1" s="1"/>
  <c r="G415" i="1"/>
  <c r="F415" i="1"/>
  <c r="E415" i="1"/>
  <c r="T414" i="1"/>
  <c r="S414" i="1"/>
  <c r="R414" i="1"/>
  <c r="P414" i="1"/>
  <c r="K414" i="1"/>
  <c r="H414" i="1"/>
  <c r="I414" i="1" s="1" a="1"/>
  <c r="I414" i="1" s="1"/>
  <c r="H414" i="1" a="1"/>
  <c r="G414" i="1"/>
  <c r="E414" i="1"/>
  <c r="F414" i="1" s="1"/>
  <c r="T413" i="1"/>
  <c r="S413" i="1"/>
  <c r="R413" i="1"/>
  <c r="P413" i="1"/>
  <c r="K413" i="1"/>
  <c r="I413" i="1" a="1"/>
  <c r="I413" i="1" s="1"/>
  <c r="H413" i="1" a="1"/>
  <c r="H413" i="1" s="1"/>
  <c r="G413" i="1"/>
  <c r="E413" i="1"/>
  <c r="F413" i="1" s="1"/>
  <c r="T412" i="1"/>
  <c r="S412" i="1"/>
  <c r="R412" i="1"/>
  <c r="P412" i="1"/>
  <c r="K412" i="1"/>
  <c r="I412" i="1" a="1"/>
  <c r="I412" i="1" s="1"/>
  <c r="H412" i="1"/>
  <c r="H412" i="1" a="1"/>
  <c r="G412" i="1"/>
  <c r="E412" i="1"/>
  <c r="F412" i="1" s="1"/>
  <c r="T411" i="1"/>
  <c r="S411" i="1"/>
  <c r="R411" i="1"/>
  <c r="P411" i="1"/>
  <c r="K411" i="1"/>
  <c r="H411" i="1" a="1"/>
  <c r="H411" i="1" s="1"/>
  <c r="I411" i="1" s="1" a="1"/>
  <c r="I411" i="1" s="1"/>
  <c r="G411" i="1"/>
  <c r="F411" i="1"/>
  <c r="E411" i="1"/>
  <c r="T410" i="1"/>
  <c r="S410" i="1"/>
  <c r="R410" i="1"/>
  <c r="P410" i="1"/>
  <c r="K410" i="1"/>
  <c r="H410" i="1" a="1"/>
  <c r="H410" i="1" s="1"/>
  <c r="I410" i="1" s="1" a="1"/>
  <c r="I410" i="1" s="1"/>
  <c r="G410" i="1"/>
  <c r="E410" i="1"/>
  <c r="F410" i="1" s="1"/>
  <c r="T409" i="1"/>
  <c r="S409" i="1"/>
  <c r="R409" i="1"/>
  <c r="P409" i="1"/>
  <c r="K409" i="1"/>
  <c r="H409" i="1" a="1"/>
  <c r="H409" i="1" s="1"/>
  <c r="I409" i="1" s="1" a="1"/>
  <c r="I409" i="1" s="1"/>
  <c r="G409" i="1"/>
  <c r="F409" i="1"/>
  <c r="E409" i="1"/>
  <c r="T408" i="1"/>
  <c r="S408" i="1"/>
  <c r="R408" i="1"/>
  <c r="P408" i="1"/>
  <c r="K408" i="1"/>
  <c r="H408" i="1"/>
  <c r="I408" i="1" s="1" a="1"/>
  <c r="I408" i="1" s="1"/>
  <c r="H408" i="1" a="1"/>
  <c r="G408" i="1"/>
  <c r="F408" i="1"/>
  <c r="E408" i="1"/>
  <c r="T407" i="1"/>
  <c r="S407" i="1"/>
  <c r="R407" i="1"/>
  <c r="P407" i="1"/>
  <c r="K407" i="1"/>
  <c r="I407" i="1" a="1"/>
  <c r="I407" i="1" s="1"/>
  <c r="H407" i="1" a="1"/>
  <c r="H407" i="1" s="1"/>
  <c r="G407" i="1"/>
  <c r="E407" i="1"/>
  <c r="F407" i="1" s="1"/>
  <c r="T406" i="1"/>
  <c r="S406" i="1"/>
  <c r="R406" i="1"/>
  <c r="P406" i="1"/>
  <c r="K406" i="1"/>
  <c r="H406" i="1"/>
  <c r="I406" i="1" s="1" a="1"/>
  <c r="I406" i="1" s="1"/>
  <c r="H406" i="1" a="1"/>
  <c r="G406" i="1"/>
  <c r="E406" i="1"/>
  <c r="F406" i="1" s="1"/>
  <c r="T405" i="1"/>
  <c r="S405" i="1"/>
  <c r="R405" i="1"/>
  <c r="P405" i="1"/>
  <c r="K405" i="1"/>
  <c r="H405" i="1" a="1"/>
  <c r="H405" i="1" s="1"/>
  <c r="I405" i="1" s="1" a="1"/>
  <c r="I405" i="1" s="1"/>
  <c r="G405" i="1"/>
  <c r="F405" i="1"/>
  <c r="E405" i="1"/>
  <c r="T404" i="1"/>
  <c r="S404" i="1"/>
  <c r="R404" i="1"/>
  <c r="P404" i="1"/>
  <c r="K404" i="1"/>
  <c r="H404" i="1" a="1"/>
  <c r="H404" i="1" s="1"/>
  <c r="I404" i="1" s="1" a="1"/>
  <c r="I404" i="1" s="1"/>
  <c r="G404" i="1"/>
  <c r="E404" i="1"/>
  <c r="F404" i="1" s="1"/>
  <c r="T403" i="1"/>
  <c r="S403" i="1"/>
  <c r="R403" i="1"/>
  <c r="P403" i="1"/>
  <c r="K403" i="1"/>
  <c r="I403" i="1" a="1"/>
  <c r="I403" i="1" s="1"/>
  <c r="H403" i="1" a="1"/>
  <c r="H403" i="1" s="1"/>
  <c r="G403" i="1"/>
  <c r="F403" i="1"/>
  <c r="E403" i="1"/>
  <c r="T402" i="1"/>
  <c r="S402" i="1"/>
  <c r="R402" i="1"/>
  <c r="P402" i="1"/>
  <c r="K402" i="1"/>
  <c r="H402" i="1"/>
  <c r="I402" i="1" s="1" a="1"/>
  <c r="I402" i="1" s="1"/>
  <c r="H402" i="1" a="1"/>
  <c r="G402" i="1"/>
  <c r="F402" i="1"/>
  <c r="E402" i="1"/>
  <c r="T401" i="1"/>
  <c r="S401" i="1"/>
  <c r="R401" i="1"/>
  <c r="P401" i="1"/>
  <c r="K401" i="1"/>
  <c r="H401" i="1" a="1"/>
  <c r="H401" i="1" s="1"/>
  <c r="I401" i="1" s="1" a="1"/>
  <c r="I401" i="1" s="1"/>
  <c r="G401" i="1"/>
  <c r="E401" i="1"/>
  <c r="F401" i="1" s="1"/>
  <c r="T400" i="1"/>
  <c r="S400" i="1"/>
  <c r="R400" i="1"/>
  <c r="P400" i="1"/>
  <c r="K400" i="1"/>
  <c r="H400" i="1"/>
  <c r="I400" i="1" s="1" a="1"/>
  <c r="I400" i="1" s="1"/>
  <c r="H400" i="1" a="1"/>
  <c r="G400" i="1"/>
  <c r="E400" i="1"/>
  <c r="F400" i="1" s="1"/>
  <c r="T399" i="1"/>
  <c r="S399" i="1"/>
  <c r="R399" i="1"/>
  <c r="P399" i="1"/>
  <c r="K399" i="1"/>
  <c r="H399" i="1" a="1"/>
  <c r="H399" i="1" s="1"/>
  <c r="I399" i="1" s="1" a="1"/>
  <c r="I399" i="1" s="1"/>
  <c r="G399" i="1"/>
  <c r="F399" i="1"/>
  <c r="E399" i="1"/>
  <c r="T398" i="1"/>
  <c r="S398" i="1"/>
  <c r="R398" i="1"/>
  <c r="P398" i="1"/>
  <c r="K398" i="1"/>
  <c r="H398" i="1"/>
  <c r="I398" i="1" s="1" a="1"/>
  <c r="I398" i="1" s="1"/>
  <c r="H398" i="1" a="1"/>
  <c r="G398" i="1"/>
  <c r="F398" i="1"/>
  <c r="E398" i="1"/>
  <c r="T397" i="1"/>
  <c r="S397" i="1"/>
  <c r="R397" i="1"/>
  <c r="P397" i="1"/>
  <c r="K397" i="1"/>
  <c r="H397" i="1" a="1"/>
  <c r="H397" i="1" s="1"/>
  <c r="I397" i="1" s="1" a="1"/>
  <c r="I397" i="1" s="1"/>
  <c r="G397" i="1"/>
  <c r="F397" i="1"/>
  <c r="E397" i="1"/>
  <c r="T396" i="1"/>
  <c r="S396" i="1"/>
  <c r="R396" i="1"/>
  <c r="P396" i="1"/>
  <c r="K396" i="1"/>
  <c r="H396" i="1"/>
  <c r="I396" i="1" s="1" a="1"/>
  <c r="I396" i="1" s="1"/>
  <c r="H396" i="1" a="1"/>
  <c r="G396" i="1"/>
  <c r="F396" i="1"/>
  <c r="E396" i="1"/>
  <c r="T395" i="1"/>
  <c r="S395" i="1"/>
  <c r="R395" i="1"/>
  <c r="P395" i="1"/>
  <c r="K395" i="1"/>
  <c r="H395" i="1" a="1"/>
  <c r="H395" i="1" s="1"/>
  <c r="I395" i="1" s="1" a="1"/>
  <c r="I395" i="1" s="1"/>
  <c r="G395" i="1"/>
  <c r="F395" i="1"/>
  <c r="E395" i="1"/>
  <c r="T394" i="1"/>
  <c r="S394" i="1"/>
  <c r="R394" i="1"/>
  <c r="P394" i="1"/>
  <c r="K394" i="1"/>
  <c r="H394" i="1" a="1"/>
  <c r="H394" i="1" s="1"/>
  <c r="I394" i="1" s="1" a="1"/>
  <c r="I394" i="1" s="1"/>
  <c r="G394" i="1"/>
  <c r="F394" i="1"/>
  <c r="E394" i="1"/>
  <c r="T393" i="1"/>
  <c r="S393" i="1"/>
  <c r="R393" i="1"/>
  <c r="P393" i="1"/>
  <c r="K393" i="1"/>
  <c r="H393" i="1" a="1"/>
  <c r="H393" i="1" s="1"/>
  <c r="I393" i="1" s="1" a="1"/>
  <c r="I393" i="1" s="1"/>
  <c r="G393" i="1"/>
  <c r="F393" i="1"/>
  <c r="E393" i="1"/>
  <c r="T392" i="1"/>
  <c r="S392" i="1"/>
  <c r="R392" i="1"/>
  <c r="P392" i="1"/>
  <c r="K392" i="1"/>
  <c r="H392" i="1"/>
  <c r="I392" i="1" s="1" a="1"/>
  <c r="I392" i="1" s="1"/>
  <c r="H392" i="1" a="1"/>
  <c r="G392" i="1"/>
  <c r="F392" i="1"/>
  <c r="E392" i="1"/>
  <c r="T391" i="1"/>
  <c r="S391" i="1"/>
  <c r="R391" i="1"/>
  <c r="P391" i="1"/>
  <c r="K391" i="1"/>
  <c r="H391" i="1" a="1"/>
  <c r="H391" i="1" s="1"/>
  <c r="I391" i="1" s="1" a="1"/>
  <c r="I391" i="1" s="1"/>
  <c r="G391" i="1"/>
  <c r="F391" i="1"/>
  <c r="E391" i="1"/>
  <c r="T390" i="1"/>
  <c r="S390" i="1"/>
  <c r="R390" i="1"/>
  <c r="P390" i="1"/>
  <c r="K390" i="1"/>
  <c r="H390" i="1"/>
  <c r="I390" i="1" s="1" a="1"/>
  <c r="I390" i="1" s="1"/>
  <c r="H390" i="1" a="1"/>
  <c r="G390" i="1"/>
  <c r="F390" i="1"/>
  <c r="E390" i="1"/>
  <c r="T389" i="1"/>
  <c r="S389" i="1"/>
  <c r="R389" i="1"/>
  <c r="P389" i="1"/>
  <c r="K389" i="1"/>
  <c r="H389" i="1" a="1"/>
  <c r="H389" i="1" s="1"/>
  <c r="I389" i="1" s="1" a="1"/>
  <c r="I389" i="1" s="1"/>
  <c r="G389" i="1"/>
  <c r="F389" i="1"/>
  <c r="E389" i="1"/>
  <c r="T388" i="1"/>
  <c r="S388" i="1"/>
  <c r="R388" i="1"/>
  <c r="P388" i="1"/>
  <c r="K388" i="1"/>
  <c r="H388" i="1" a="1"/>
  <c r="H388" i="1" s="1"/>
  <c r="I388" i="1" s="1" a="1"/>
  <c r="I388" i="1" s="1"/>
  <c r="G388" i="1"/>
  <c r="F388" i="1"/>
  <c r="E388" i="1"/>
  <c r="T387" i="1"/>
  <c r="S387" i="1"/>
  <c r="R387" i="1"/>
  <c r="P387" i="1"/>
  <c r="K387" i="1"/>
  <c r="H387" i="1" a="1"/>
  <c r="H387" i="1" s="1"/>
  <c r="I387" i="1" s="1" a="1"/>
  <c r="I387" i="1" s="1"/>
  <c r="G387" i="1"/>
  <c r="F387" i="1"/>
  <c r="E387" i="1"/>
  <c r="T386" i="1"/>
  <c r="S386" i="1"/>
  <c r="R386" i="1"/>
  <c r="P386" i="1"/>
  <c r="K386" i="1"/>
  <c r="H386" i="1"/>
  <c r="I386" i="1" s="1" a="1"/>
  <c r="I386" i="1" s="1"/>
  <c r="H386" i="1" a="1"/>
  <c r="G386" i="1"/>
  <c r="F386" i="1"/>
  <c r="E386" i="1"/>
  <c r="T385" i="1"/>
  <c r="S385" i="1"/>
  <c r="R385" i="1"/>
  <c r="P385" i="1"/>
  <c r="K385" i="1"/>
  <c r="H385" i="1"/>
  <c r="I385" i="1" s="1" a="1"/>
  <c r="I385" i="1" s="1"/>
  <c r="H385" i="1" a="1"/>
  <c r="G385" i="1"/>
  <c r="F385" i="1"/>
  <c r="E385" i="1"/>
  <c r="T384" i="1"/>
  <c r="S384" i="1"/>
  <c r="R384" i="1"/>
  <c r="P384" i="1"/>
  <c r="K384" i="1"/>
  <c r="H384" i="1"/>
  <c r="I384" i="1" s="1" a="1"/>
  <c r="I384" i="1" s="1"/>
  <c r="H384" i="1" a="1"/>
  <c r="G384" i="1"/>
  <c r="F384" i="1"/>
  <c r="E384" i="1"/>
  <c r="T383" i="1"/>
  <c r="S383" i="1"/>
  <c r="R383" i="1"/>
  <c r="P383" i="1"/>
  <c r="K383" i="1"/>
  <c r="H383" i="1" a="1"/>
  <c r="H383" i="1" s="1"/>
  <c r="I383" i="1" s="1" a="1"/>
  <c r="I383" i="1" s="1"/>
  <c r="G383" i="1"/>
  <c r="F383" i="1"/>
  <c r="E383" i="1"/>
  <c r="T382" i="1"/>
  <c r="S382" i="1"/>
  <c r="R382" i="1"/>
  <c r="P382" i="1"/>
  <c r="K382" i="1"/>
  <c r="H382" i="1" a="1"/>
  <c r="H382" i="1" s="1"/>
  <c r="I382" i="1" s="1" a="1"/>
  <c r="I382" i="1" s="1"/>
  <c r="G382" i="1"/>
  <c r="F382" i="1"/>
  <c r="E382" i="1"/>
  <c r="T381" i="1"/>
  <c r="S381" i="1"/>
  <c r="R381" i="1"/>
  <c r="P381" i="1"/>
  <c r="K381" i="1"/>
  <c r="H381" i="1" a="1"/>
  <c r="H381" i="1" s="1"/>
  <c r="I381" i="1" s="1" a="1"/>
  <c r="I381" i="1" s="1"/>
  <c r="G381" i="1"/>
  <c r="F381" i="1"/>
  <c r="E381" i="1"/>
  <c r="T380" i="1"/>
  <c r="S380" i="1"/>
  <c r="R380" i="1"/>
  <c r="P380" i="1"/>
  <c r="K380" i="1"/>
  <c r="H380" i="1"/>
  <c r="I380" i="1" s="1" a="1"/>
  <c r="I380" i="1" s="1"/>
  <c r="H380" i="1" a="1"/>
  <c r="G380" i="1"/>
  <c r="F380" i="1"/>
  <c r="E380" i="1"/>
  <c r="T379" i="1"/>
  <c r="S379" i="1"/>
  <c r="R379" i="1"/>
  <c r="P379" i="1"/>
  <c r="K379" i="1"/>
  <c r="H379" i="1" a="1"/>
  <c r="H379" i="1" s="1"/>
  <c r="I379" i="1" s="1" a="1"/>
  <c r="I379" i="1" s="1"/>
  <c r="G379" i="1"/>
  <c r="F379" i="1"/>
  <c r="E379" i="1"/>
  <c r="T378" i="1"/>
  <c r="S378" i="1"/>
  <c r="R378" i="1"/>
  <c r="P378" i="1"/>
  <c r="K378" i="1"/>
  <c r="H378" i="1"/>
  <c r="I378" i="1" s="1" a="1"/>
  <c r="I378" i="1" s="1"/>
  <c r="H378" i="1" a="1"/>
  <c r="G378" i="1"/>
  <c r="F378" i="1"/>
  <c r="E378" i="1"/>
  <c r="T377" i="1"/>
  <c r="S377" i="1"/>
  <c r="R377" i="1"/>
  <c r="P377" i="1"/>
  <c r="K377" i="1"/>
  <c r="H377" i="1" a="1"/>
  <c r="H377" i="1" s="1"/>
  <c r="I377" i="1" s="1" a="1"/>
  <c r="I377" i="1" s="1"/>
  <c r="G377" i="1"/>
  <c r="F377" i="1"/>
  <c r="E377" i="1"/>
  <c r="T376" i="1"/>
  <c r="S376" i="1"/>
  <c r="R376" i="1"/>
  <c r="P376" i="1"/>
  <c r="K376" i="1"/>
  <c r="H376" i="1" a="1"/>
  <c r="H376" i="1" s="1"/>
  <c r="I376" i="1" s="1" a="1"/>
  <c r="I376" i="1" s="1"/>
  <c r="G376" i="1"/>
  <c r="F376" i="1"/>
  <c r="E376" i="1"/>
  <c r="T375" i="1"/>
  <c r="S375" i="1"/>
  <c r="R375" i="1"/>
  <c r="P375" i="1"/>
  <c r="K375" i="1"/>
  <c r="H375" i="1" a="1"/>
  <c r="H375" i="1" s="1"/>
  <c r="I375" i="1" s="1" a="1"/>
  <c r="I375" i="1" s="1"/>
  <c r="G375" i="1"/>
  <c r="F375" i="1"/>
  <c r="E375" i="1"/>
  <c r="T374" i="1"/>
  <c r="S374" i="1"/>
  <c r="R374" i="1"/>
  <c r="P374" i="1"/>
  <c r="K374" i="1"/>
  <c r="H374" i="1"/>
  <c r="I374" i="1" s="1" a="1"/>
  <c r="I374" i="1" s="1"/>
  <c r="H374" i="1" a="1"/>
  <c r="G374" i="1"/>
  <c r="F374" i="1"/>
  <c r="E374" i="1"/>
  <c r="T373" i="1"/>
  <c r="S373" i="1"/>
  <c r="R373" i="1"/>
  <c r="P373" i="1"/>
  <c r="K373" i="1"/>
  <c r="H373" i="1" a="1"/>
  <c r="H373" i="1" s="1"/>
  <c r="I373" i="1" s="1" a="1"/>
  <c r="I373" i="1" s="1"/>
  <c r="G373" i="1"/>
  <c r="F373" i="1"/>
  <c r="E373" i="1"/>
  <c r="T372" i="1"/>
  <c r="S372" i="1"/>
  <c r="R372" i="1"/>
  <c r="P372" i="1"/>
  <c r="K372" i="1"/>
  <c r="H372" i="1"/>
  <c r="I372" i="1" s="1" a="1"/>
  <c r="I372" i="1" s="1"/>
  <c r="H372" i="1" a="1"/>
  <c r="G372" i="1"/>
  <c r="F372" i="1"/>
  <c r="E372" i="1"/>
  <c r="T371" i="1"/>
  <c r="S371" i="1"/>
  <c r="R371" i="1"/>
  <c r="P371" i="1"/>
  <c r="K371" i="1"/>
  <c r="H371" i="1" a="1"/>
  <c r="H371" i="1" s="1"/>
  <c r="I371" i="1" s="1" a="1"/>
  <c r="I371" i="1" s="1"/>
  <c r="G371" i="1"/>
  <c r="F371" i="1"/>
  <c r="E371" i="1"/>
  <c r="T370" i="1"/>
  <c r="S370" i="1"/>
  <c r="R370" i="1"/>
  <c r="P370" i="1"/>
  <c r="K370" i="1"/>
  <c r="H370" i="1" a="1"/>
  <c r="H370" i="1" s="1"/>
  <c r="I370" i="1" s="1" a="1"/>
  <c r="I370" i="1" s="1"/>
  <c r="G370" i="1"/>
  <c r="F370" i="1"/>
  <c r="E370" i="1"/>
  <c r="T369" i="1"/>
  <c r="S369" i="1"/>
  <c r="R369" i="1"/>
  <c r="P369" i="1"/>
  <c r="K369" i="1"/>
  <c r="H369" i="1" a="1"/>
  <c r="H369" i="1" s="1"/>
  <c r="I369" i="1" s="1" a="1"/>
  <c r="I369" i="1" s="1"/>
  <c r="G369" i="1"/>
  <c r="F369" i="1"/>
  <c r="E369" i="1"/>
  <c r="T368" i="1"/>
  <c r="S368" i="1"/>
  <c r="R368" i="1"/>
  <c r="P368" i="1"/>
  <c r="K368" i="1"/>
  <c r="H368" i="1"/>
  <c r="I368" i="1" s="1" a="1"/>
  <c r="I368" i="1" s="1"/>
  <c r="H368" i="1" a="1"/>
  <c r="G368" i="1"/>
  <c r="F368" i="1"/>
  <c r="E368" i="1"/>
  <c r="T367" i="1"/>
  <c r="S367" i="1"/>
  <c r="R367" i="1"/>
  <c r="P367" i="1"/>
  <c r="K367" i="1"/>
  <c r="H367" i="1" a="1"/>
  <c r="H367" i="1" s="1"/>
  <c r="I367" i="1" s="1" a="1"/>
  <c r="I367" i="1" s="1"/>
  <c r="G367" i="1"/>
  <c r="F367" i="1"/>
  <c r="E367" i="1"/>
  <c r="T366" i="1"/>
  <c r="S366" i="1"/>
  <c r="R366" i="1"/>
  <c r="P366" i="1"/>
  <c r="K366" i="1"/>
  <c r="H366" i="1"/>
  <c r="I366" i="1" s="1" a="1"/>
  <c r="I366" i="1" s="1"/>
  <c r="H366" i="1" a="1"/>
  <c r="G366" i="1"/>
  <c r="F366" i="1"/>
  <c r="E366" i="1"/>
  <c r="T365" i="1"/>
  <c r="S365" i="1"/>
  <c r="R365" i="1"/>
  <c r="P365" i="1"/>
  <c r="K365" i="1"/>
  <c r="H365" i="1" a="1"/>
  <c r="H365" i="1" s="1"/>
  <c r="I365" i="1" s="1" a="1"/>
  <c r="I365" i="1" s="1"/>
  <c r="G365" i="1"/>
  <c r="F365" i="1"/>
  <c r="E365" i="1"/>
  <c r="T364" i="1"/>
  <c r="S364" i="1"/>
  <c r="R364" i="1"/>
  <c r="P364" i="1"/>
  <c r="K364" i="1"/>
  <c r="H364" i="1" a="1"/>
  <c r="H364" i="1" s="1"/>
  <c r="I364" i="1" s="1" a="1"/>
  <c r="I364" i="1" s="1"/>
  <c r="G364" i="1"/>
  <c r="F364" i="1"/>
  <c r="E364" i="1"/>
  <c r="T363" i="1"/>
  <c r="S363" i="1"/>
  <c r="R363" i="1"/>
  <c r="P363" i="1"/>
  <c r="K363" i="1"/>
  <c r="H363" i="1" a="1"/>
  <c r="H363" i="1" s="1"/>
  <c r="I363" i="1" s="1" a="1"/>
  <c r="I363" i="1" s="1"/>
  <c r="G363" i="1"/>
  <c r="F363" i="1"/>
  <c r="E363" i="1"/>
  <c r="T362" i="1"/>
  <c r="S362" i="1"/>
  <c r="R362" i="1"/>
  <c r="P362" i="1"/>
  <c r="K362" i="1"/>
  <c r="H362" i="1"/>
  <c r="I362" i="1" s="1" a="1"/>
  <c r="I362" i="1" s="1"/>
  <c r="H362" i="1" a="1"/>
  <c r="G362" i="1"/>
  <c r="F362" i="1"/>
  <c r="E362" i="1"/>
  <c r="T361" i="1"/>
  <c r="S361" i="1"/>
  <c r="R361" i="1"/>
  <c r="P361" i="1"/>
  <c r="K361" i="1"/>
  <c r="H361" i="1"/>
  <c r="I361" i="1" s="1" a="1"/>
  <c r="I361" i="1" s="1"/>
  <c r="H361" i="1" a="1"/>
  <c r="G361" i="1"/>
  <c r="F361" i="1"/>
  <c r="E361" i="1"/>
  <c r="T360" i="1"/>
  <c r="S360" i="1"/>
  <c r="R360" i="1"/>
  <c r="P360" i="1"/>
  <c r="K360" i="1"/>
  <c r="H360" i="1"/>
  <c r="I360" i="1" s="1" a="1"/>
  <c r="I360" i="1" s="1"/>
  <c r="H360" i="1" a="1"/>
  <c r="G360" i="1"/>
  <c r="F360" i="1"/>
  <c r="E360" i="1"/>
  <c r="T359" i="1"/>
  <c r="S359" i="1"/>
  <c r="R359" i="1"/>
  <c r="P359" i="1"/>
  <c r="K359" i="1"/>
  <c r="H359" i="1" a="1"/>
  <c r="H359" i="1" s="1"/>
  <c r="I359" i="1" s="1" a="1"/>
  <c r="I359" i="1" s="1"/>
  <c r="G359" i="1"/>
  <c r="F359" i="1"/>
  <c r="E359" i="1"/>
  <c r="T358" i="1"/>
  <c r="S358" i="1"/>
  <c r="R358" i="1"/>
  <c r="P358" i="1"/>
  <c r="K358" i="1"/>
  <c r="H358" i="1" a="1"/>
  <c r="H358" i="1" s="1"/>
  <c r="I358" i="1" s="1" a="1"/>
  <c r="I358" i="1" s="1"/>
  <c r="G358" i="1"/>
  <c r="F358" i="1"/>
  <c r="E358" i="1"/>
  <c r="T357" i="1"/>
  <c r="S357" i="1"/>
  <c r="R357" i="1"/>
  <c r="P357" i="1"/>
  <c r="K357" i="1"/>
  <c r="H357" i="1" a="1"/>
  <c r="H357" i="1" s="1"/>
  <c r="I357" i="1" s="1" a="1"/>
  <c r="I357" i="1" s="1"/>
  <c r="G357" i="1"/>
  <c r="F357" i="1"/>
  <c r="E357" i="1"/>
  <c r="T356" i="1"/>
  <c r="S356" i="1"/>
  <c r="R356" i="1"/>
  <c r="P356" i="1"/>
  <c r="K356" i="1"/>
  <c r="H356" i="1"/>
  <c r="I356" i="1" s="1" a="1"/>
  <c r="I356" i="1" s="1"/>
  <c r="H356" i="1" a="1"/>
  <c r="G356" i="1"/>
  <c r="F356" i="1"/>
  <c r="E356" i="1"/>
  <c r="T355" i="1"/>
  <c r="S355" i="1"/>
  <c r="R355" i="1"/>
  <c r="P355" i="1"/>
  <c r="K355" i="1"/>
  <c r="H355" i="1" a="1"/>
  <c r="H355" i="1" s="1"/>
  <c r="I355" i="1" s="1" a="1"/>
  <c r="I355" i="1" s="1"/>
  <c r="G355" i="1"/>
  <c r="F355" i="1"/>
  <c r="E355" i="1"/>
  <c r="T354" i="1"/>
  <c r="S354" i="1"/>
  <c r="R354" i="1"/>
  <c r="P354" i="1"/>
  <c r="K354" i="1"/>
  <c r="H354" i="1"/>
  <c r="I354" i="1" s="1" a="1"/>
  <c r="I354" i="1" s="1"/>
  <c r="H354" i="1" a="1"/>
  <c r="G354" i="1"/>
  <c r="F354" i="1"/>
  <c r="E354" i="1"/>
  <c r="T353" i="1"/>
  <c r="S353" i="1"/>
  <c r="R353" i="1"/>
  <c r="P353" i="1"/>
  <c r="K353" i="1"/>
  <c r="H353" i="1" a="1"/>
  <c r="H353" i="1" s="1"/>
  <c r="I353" i="1" s="1" a="1"/>
  <c r="I353" i="1" s="1"/>
  <c r="G353" i="1"/>
  <c r="F353" i="1"/>
  <c r="E353" i="1"/>
  <c r="T352" i="1"/>
  <c r="S352" i="1"/>
  <c r="R352" i="1"/>
  <c r="P352" i="1"/>
  <c r="K352" i="1"/>
  <c r="H352" i="1" a="1"/>
  <c r="H352" i="1" s="1"/>
  <c r="I352" i="1" s="1" a="1"/>
  <c r="I352" i="1" s="1"/>
  <c r="G352" i="1"/>
  <c r="F352" i="1"/>
  <c r="E352" i="1"/>
  <c r="T351" i="1"/>
  <c r="S351" i="1"/>
  <c r="R351" i="1"/>
  <c r="P351" i="1"/>
  <c r="K351" i="1"/>
  <c r="H351" i="1" a="1"/>
  <c r="H351" i="1" s="1"/>
  <c r="I351" i="1" s="1" a="1"/>
  <c r="I351" i="1" s="1"/>
  <c r="G351" i="1"/>
  <c r="F351" i="1"/>
  <c r="E351" i="1"/>
  <c r="T350" i="1"/>
  <c r="S350" i="1"/>
  <c r="R350" i="1"/>
  <c r="P350" i="1"/>
  <c r="K350" i="1"/>
  <c r="H350" i="1"/>
  <c r="I350" i="1" s="1" a="1"/>
  <c r="I350" i="1" s="1"/>
  <c r="H350" i="1" a="1"/>
  <c r="G350" i="1"/>
  <c r="F350" i="1"/>
  <c r="E350" i="1"/>
  <c r="T349" i="1"/>
  <c r="S349" i="1"/>
  <c r="R349" i="1"/>
  <c r="P349" i="1"/>
  <c r="K349" i="1"/>
  <c r="H349" i="1" a="1"/>
  <c r="H349" i="1" s="1"/>
  <c r="I349" i="1" s="1" a="1"/>
  <c r="I349" i="1" s="1"/>
  <c r="G349" i="1"/>
  <c r="F349" i="1"/>
  <c r="E349" i="1"/>
  <c r="T348" i="1"/>
  <c r="S348" i="1"/>
  <c r="R348" i="1"/>
  <c r="P348" i="1"/>
  <c r="K348" i="1"/>
  <c r="H348" i="1"/>
  <c r="I348" i="1" s="1" a="1"/>
  <c r="I348" i="1" s="1"/>
  <c r="H348" i="1" a="1"/>
  <c r="G348" i="1"/>
  <c r="F348" i="1"/>
  <c r="E348" i="1"/>
  <c r="T347" i="1"/>
  <c r="S347" i="1"/>
  <c r="R347" i="1"/>
  <c r="P347" i="1"/>
  <c r="K347" i="1"/>
  <c r="H347" i="1" a="1"/>
  <c r="H347" i="1" s="1"/>
  <c r="I347" i="1" s="1" a="1"/>
  <c r="I347" i="1" s="1"/>
  <c r="G347" i="1"/>
  <c r="F347" i="1"/>
  <c r="E347" i="1"/>
  <c r="T346" i="1"/>
  <c r="S346" i="1"/>
  <c r="R346" i="1"/>
  <c r="P346" i="1"/>
  <c r="K346" i="1"/>
  <c r="H346" i="1" a="1"/>
  <c r="H346" i="1" s="1"/>
  <c r="I346" i="1" s="1" a="1"/>
  <c r="I346" i="1" s="1"/>
  <c r="G346" i="1"/>
  <c r="F346" i="1"/>
  <c r="E346" i="1"/>
  <c r="T345" i="1"/>
  <c r="S345" i="1"/>
  <c r="R345" i="1"/>
  <c r="P345" i="1"/>
  <c r="K345" i="1"/>
  <c r="H345" i="1" a="1"/>
  <c r="H345" i="1" s="1"/>
  <c r="I345" i="1" s="1" a="1"/>
  <c r="I345" i="1" s="1"/>
  <c r="G345" i="1"/>
  <c r="F345" i="1"/>
  <c r="E345" i="1"/>
  <c r="T344" i="1"/>
  <c r="S344" i="1"/>
  <c r="R344" i="1"/>
  <c r="P344" i="1"/>
  <c r="K344" i="1"/>
  <c r="H344" i="1"/>
  <c r="I344" i="1" s="1" a="1"/>
  <c r="I344" i="1" s="1"/>
  <c r="H344" i="1" a="1"/>
  <c r="G344" i="1"/>
  <c r="F344" i="1"/>
  <c r="E344" i="1"/>
  <c r="T343" i="1"/>
  <c r="S343" i="1"/>
  <c r="R343" i="1"/>
  <c r="P343" i="1"/>
  <c r="K343" i="1"/>
  <c r="H343" i="1" a="1"/>
  <c r="H343" i="1" s="1"/>
  <c r="I343" i="1" s="1" a="1"/>
  <c r="I343" i="1" s="1"/>
  <c r="G343" i="1"/>
  <c r="F343" i="1"/>
  <c r="E343" i="1"/>
  <c r="T342" i="1"/>
  <c r="S342" i="1"/>
  <c r="R342" i="1"/>
  <c r="P342" i="1"/>
  <c r="K342" i="1"/>
  <c r="H342" i="1"/>
  <c r="I342" i="1" s="1" a="1"/>
  <c r="I342" i="1" s="1"/>
  <c r="H342" i="1" a="1"/>
  <c r="G342" i="1"/>
  <c r="F342" i="1"/>
  <c r="E342" i="1"/>
  <c r="T341" i="1"/>
  <c r="S341" i="1"/>
  <c r="R341" i="1"/>
  <c r="P341" i="1"/>
  <c r="K341" i="1"/>
  <c r="H341" i="1" a="1"/>
  <c r="H341" i="1" s="1"/>
  <c r="I341" i="1" s="1" a="1"/>
  <c r="I341" i="1" s="1"/>
  <c r="G341" i="1"/>
  <c r="F341" i="1"/>
  <c r="E341" i="1"/>
  <c r="T340" i="1"/>
  <c r="S340" i="1"/>
  <c r="R340" i="1"/>
  <c r="P340" i="1"/>
  <c r="K340" i="1"/>
  <c r="H340" i="1" a="1"/>
  <c r="H340" i="1" s="1"/>
  <c r="I340" i="1" s="1" a="1"/>
  <c r="I340" i="1" s="1"/>
  <c r="G340" i="1"/>
  <c r="F340" i="1"/>
  <c r="E340" i="1"/>
  <c r="T339" i="1"/>
  <c r="S339" i="1"/>
  <c r="R339" i="1"/>
  <c r="P339" i="1"/>
  <c r="K339" i="1"/>
  <c r="H339" i="1" a="1"/>
  <c r="H339" i="1" s="1"/>
  <c r="I339" i="1" s="1" a="1"/>
  <c r="I339" i="1" s="1"/>
  <c r="G339" i="1"/>
  <c r="F339" i="1"/>
  <c r="E339" i="1"/>
  <c r="T338" i="1"/>
  <c r="S338" i="1"/>
  <c r="R338" i="1"/>
  <c r="P338" i="1"/>
  <c r="K338" i="1"/>
  <c r="H338" i="1"/>
  <c r="I338" i="1" s="1" a="1"/>
  <c r="I338" i="1" s="1"/>
  <c r="H338" i="1" a="1"/>
  <c r="G338" i="1"/>
  <c r="F338" i="1"/>
  <c r="E338" i="1"/>
  <c r="T337" i="1"/>
  <c r="S337" i="1"/>
  <c r="R337" i="1"/>
  <c r="P337" i="1"/>
  <c r="K337" i="1"/>
  <c r="H337" i="1"/>
  <c r="I337" i="1" s="1" a="1"/>
  <c r="I337" i="1" s="1"/>
  <c r="H337" i="1" a="1"/>
  <c r="G337" i="1"/>
  <c r="F337" i="1"/>
  <c r="E337" i="1"/>
  <c r="T336" i="1"/>
  <c r="S336" i="1"/>
  <c r="R336" i="1"/>
  <c r="P336" i="1"/>
  <c r="K336" i="1"/>
  <c r="H336" i="1"/>
  <c r="I336" i="1" s="1" a="1"/>
  <c r="I336" i="1" s="1"/>
  <c r="H336" i="1" a="1"/>
  <c r="G336" i="1"/>
  <c r="F336" i="1"/>
  <c r="E336" i="1"/>
  <c r="T335" i="1"/>
  <c r="S335" i="1"/>
  <c r="R335" i="1"/>
  <c r="P335" i="1"/>
  <c r="K335" i="1"/>
  <c r="H335" i="1" a="1"/>
  <c r="H335" i="1" s="1"/>
  <c r="I335" i="1" s="1" a="1"/>
  <c r="I335" i="1" s="1"/>
  <c r="G335" i="1"/>
  <c r="F335" i="1"/>
  <c r="E335" i="1"/>
  <c r="T334" i="1"/>
  <c r="S334" i="1"/>
  <c r="R334" i="1"/>
  <c r="P334" i="1"/>
  <c r="K334" i="1"/>
  <c r="H334" i="1" a="1"/>
  <c r="H334" i="1" s="1"/>
  <c r="I334" i="1" s="1" a="1"/>
  <c r="I334" i="1" s="1"/>
  <c r="G334" i="1"/>
  <c r="F334" i="1"/>
  <c r="E334" i="1"/>
  <c r="T333" i="1"/>
  <c r="S333" i="1"/>
  <c r="R333" i="1"/>
  <c r="P333" i="1"/>
  <c r="K333" i="1"/>
  <c r="H333" i="1" a="1"/>
  <c r="H333" i="1" s="1"/>
  <c r="I333" i="1" s="1" a="1"/>
  <c r="I333" i="1" s="1"/>
  <c r="G333" i="1"/>
  <c r="F333" i="1"/>
  <c r="E333" i="1"/>
  <c r="T332" i="1"/>
  <c r="S332" i="1"/>
  <c r="R332" i="1"/>
  <c r="P332" i="1"/>
  <c r="K332" i="1"/>
  <c r="H332" i="1"/>
  <c r="I332" i="1" s="1" a="1"/>
  <c r="I332" i="1" s="1"/>
  <c r="H332" i="1" a="1"/>
  <c r="G332" i="1"/>
  <c r="F332" i="1"/>
  <c r="E332" i="1"/>
  <c r="T331" i="1"/>
  <c r="S331" i="1"/>
  <c r="R331" i="1"/>
  <c r="P331" i="1"/>
  <c r="K331" i="1"/>
  <c r="H331" i="1" a="1"/>
  <c r="H331" i="1" s="1"/>
  <c r="I331" i="1" s="1" a="1"/>
  <c r="I331" i="1" s="1"/>
  <c r="G331" i="1"/>
  <c r="F331" i="1"/>
  <c r="E331" i="1"/>
  <c r="T330" i="1"/>
  <c r="S330" i="1"/>
  <c r="R330" i="1"/>
  <c r="P330" i="1"/>
  <c r="K330" i="1"/>
  <c r="H330" i="1"/>
  <c r="I330" i="1" s="1" a="1"/>
  <c r="I330" i="1" s="1"/>
  <c r="H330" i="1" a="1"/>
  <c r="G330" i="1"/>
  <c r="F330" i="1"/>
  <c r="E330" i="1"/>
  <c r="T329" i="1"/>
  <c r="S329" i="1"/>
  <c r="R329" i="1"/>
  <c r="P329" i="1"/>
  <c r="K329" i="1"/>
  <c r="H329" i="1" a="1"/>
  <c r="H329" i="1" s="1"/>
  <c r="I329" i="1" s="1" a="1"/>
  <c r="I329" i="1" s="1"/>
  <c r="G329" i="1"/>
  <c r="F329" i="1"/>
  <c r="E329" i="1"/>
  <c r="T328" i="1"/>
  <c r="S328" i="1"/>
  <c r="R328" i="1"/>
  <c r="P328" i="1"/>
  <c r="K328" i="1"/>
  <c r="H328" i="1" a="1"/>
  <c r="H328" i="1" s="1"/>
  <c r="I328" i="1" s="1" a="1"/>
  <c r="I328" i="1" s="1"/>
  <c r="G328" i="1"/>
  <c r="F328" i="1"/>
  <c r="E328" i="1"/>
  <c r="T327" i="1"/>
  <c r="S327" i="1"/>
  <c r="R327" i="1"/>
  <c r="P327" i="1"/>
  <c r="K327" i="1"/>
  <c r="H327" i="1" a="1"/>
  <c r="H327" i="1" s="1"/>
  <c r="I327" i="1" s="1" a="1"/>
  <c r="I327" i="1" s="1"/>
  <c r="G327" i="1"/>
  <c r="F327" i="1"/>
  <c r="E327" i="1"/>
  <c r="T326" i="1"/>
  <c r="S326" i="1"/>
  <c r="R326" i="1"/>
  <c r="P326" i="1"/>
  <c r="K326" i="1"/>
  <c r="H326" i="1"/>
  <c r="I326" i="1" s="1" a="1"/>
  <c r="I326" i="1" s="1"/>
  <c r="H326" i="1" a="1"/>
  <c r="G326" i="1"/>
  <c r="F326" i="1"/>
  <c r="E326" i="1"/>
  <c r="T325" i="1"/>
  <c r="S325" i="1"/>
  <c r="R325" i="1"/>
  <c r="P325" i="1"/>
  <c r="K325" i="1"/>
  <c r="H325" i="1" a="1"/>
  <c r="H325" i="1" s="1"/>
  <c r="I325" i="1" s="1" a="1"/>
  <c r="I325" i="1" s="1"/>
  <c r="G325" i="1"/>
  <c r="F325" i="1"/>
  <c r="E325" i="1"/>
  <c r="T324" i="1"/>
  <c r="S324" i="1"/>
  <c r="R324" i="1"/>
  <c r="P324" i="1"/>
  <c r="K324" i="1"/>
  <c r="H324" i="1"/>
  <c r="I324" i="1" s="1" a="1"/>
  <c r="I324" i="1" s="1"/>
  <c r="H324" i="1" a="1"/>
  <c r="G324" i="1"/>
  <c r="F324" i="1"/>
  <c r="E324" i="1"/>
  <c r="T323" i="1"/>
  <c r="S323" i="1"/>
  <c r="R323" i="1"/>
  <c r="P323" i="1"/>
  <c r="K323" i="1"/>
  <c r="H323" i="1" a="1"/>
  <c r="H323" i="1" s="1"/>
  <c r="I323" i="1" s="1" a="1"/>
  <c r="I323" i="1" s="1"/>
  <c r="G323" i="1"/>
  <c r="F323" i="1"/>
  <c r="E323" i="1"/>
  <c r="T322" i="1"/>
  <c r="S322" i="1"/>
  <c r="R322" i="1"/>
  <c r="P322" i="1"/>
  <c r="K322" i="1"/>
  <c r="H322" i="1" a="1"/>
  <c r="H322" i="1" s="1"/>
  <c r="I322" i="1" s="1" a="1"/>
  <c r="I322" i="1" s="1"/>
  <c r="G322" i="1"/>
  <c r="F322" i="1"/>
  <c r="E322" i="1"/>
  <c r="T321" i="1"/>
  <c r="S321" i="1"/>
  <c r="R321" i="1"/>
  <c r="P321" i="1"/>
  <c r="K321" i="1"/>
  <c r="H321" i="1" a="1"/>
  <c r="H321" i="1" s="1"/>
  <c r="I321" i="1" s="1" a="1"/>
  <c r="I321" i="1" s="1"/>
  <c r="G321" i="1"/>
  <c r="F321" i="1"/>
  <c r="E321" i="1"/>
  <c r="T320" i="1"/>
  <c r="S320" i="1"/>
  <c r="R320" i="1"/>
  <c r="P320" i="1"/>
  <c r="K320" i="1"/>
  <c r="H320" i="1"/>
  <c r="I320" i="1" s="1" a="1"/>
  <c r="I320" i="1" s="1"/>
  <c r="H320" i="1" a="1"/>
  <c r="G320" i="1"/>
  <c r="F320" i="1"/>
  <c r="E320" i="1"/>
  <c r="T319" i="1"/>
  <c r="S319" i="1"/>
  <c r="R319" i="1"/>
  <c r="P319" i="1"/>
  <c r="K319" i="1"/>
  <c r="H319" i="1" a="1"/>
  <c r="H319" i="1" s="1"/>
  <c r="I319" i="1" s="1" a="1"/>
  <c r="I319" i="1" s="1"/>
  <c r="G319" i="1"/>
  <c r="F319" i="1"/>
  <c r="E319" i="1"/>
  <c r="T318" i="1"/>
  <c r="S318" i="1"/>
  <c r="R318" i="1"/>
  <c r="P318" i="1"/>
  <c r="K318" i="1"/>
  <c r="H318" i="1"/>
  <c r="I318" i="1" s="1" a="1"/>
  <c r="I318" i="1" s="1"/>
  <c r="H318" i="1" a="1"/>
  <c r="G318" i="1"/>
  <c r="F318" i="1"/>
  <c r="E318" i="1"/>
  <c r="T317" i="1"/>
  <c r="S317" i="1"/>
  <c r="R317" i="1"/>
  <c r="P317" i="1"/>
  <c r="K317" i="1"/>
  <c r="H317" i="1" a="1"/>
  <c r="H317" i="1" s="1"/>
  <c r="I317" i="1" s="1" a="1"/>
  <c r="I317" i="1" s="1"/>
  <c r="G317" i="1"/>
  <c r="F317" i="1"/>
  <c r="E317" i="1"/>
  <c r="T316" i="1"/>
  <c r="S316" i="1"/>
  <c r="R316" i="1"/>
  <c r="P316" i="1"/>
  <c r="K316" i="1"/>
  <c r="H316" i="1" a="1"/>
  <c r="H316" i="1" s="1"/>
  <c r="I316" i="1" s="1" a="1"/>
  <c r="I316" i="1" s="1"/>
  <c r="G316" i="1"/>
  <c r="F316" i="1"/>
  <c r="E316" i="1"/>
  <c r="T315" i="1"/>
  <c r="S315" i="1"/>
  <c r="R315" i="1"/>
  <c r="P315" i="1"/>
  <c r="K315" i="1"/>
  <c r="H315" i="1" a="1"/>
  <c r="H315" i="1" s="1"/>
  <c r="I315" i="1" s="1" a="1"/>
  <c r="I315" i="1" s="1"/>
  <c r="G315" i="1"/>
  <c r="F315" i="1"/>
  <c r="E315" i="1"/>
  <c r="T314" i="1"/>
  <c r="S314" i="1"/>
  <c r="R314" i="1"/>
  <c r="P314" i="1"/>
  <c r="K314" i="1"/>
  <c r="H314" i="1"/>
  <c r="I314" i="1" s="1" a="1"/>
  <c r="I314" i="1" s="1"/>
  <c r="H314" i="1" a="1"/>
  <c r="G314" i="1"/>
  <c r="F314" i="1"/>
  <c r="E314" i="1"/>
  <c r="T313" i="1"/>
  <c r="S313" i="1"/>
  <c r="R313" i="1"/>
  <c r="P313" i="1"/>
  <c r="K313" i="1"/>
  <c r="H313" i="1"/>
  <c r="I313" i="1" s="1" a="1"/>
  <c r="I313" i="1" s="1"/>
  <c r="H313" i="1" a="1"/>
  <c r="G313" i="1"/>
  <c r="F313" i="1"/>
  <c r="E313" i="1"/>
  <c r="T312" i="1"/>
  <c r="S312" i="1"/>
  <c r="R312" i="1"/>
  <c r="P312" i="1"/>
  <c r="K312" i="1"/>
  <c r="H312" i="1"/>
  <c r="I312" i="1" s="1" a="1"/>
  <c r="I312" i="1" s="1"/>
  <c r="H312" i="1" a="1"/>
  <c r="G312" i="1"/>
  <c r="F312" i="1"/>
  <c r="E312" i="1"/>
  <c r="T311" i="1"/>
  <c r="S311" i="1"/>
  <c r="R311" i="1"/>
  <c r="P311" i="1"/>
  <c r="K311" i="1"/>
  <c r="H311" i="1" a="1"/>
  <c r="H311" i="1" s="1"/>
  <c r="I311" i="1" s="1" a="1"/>
  <c r="I311" i="1" s="1"/>
  <c r="G311" i="1"/>
  <c r="F311" i="1"/>
  <c r="E311" i="1"/>
  <c r="T310" i="1"/>
  <c r="S310" i="1"/>
  <c r="R310" i="1"/>
  <c r="P310" i="1"/>
  <c r="K310" i="1"/>
  <c r="H310" i="1" a="1"/>
  <c r="H310" i="1" s="1"/>
  <c r="I310" i="1" s="1" a="1"/>
  <c r="I310" i="1" s="1"/>
  <c r="G310" i="1"/>
  <c r="F310" i="1"/>
  <c r="E310" i="1"/>
  <c r="T309" i="1"/>
  <c r="S309" i="1"/>
  <c r="R309" i="1"/>
  <c r="P309" i="1"/>
  <c r="K309" i="1"/>
  <c r="H309" i="1" a="1"/>
  <c r="H309" i="1" s="1"/>
  <c r="I309" i="1" s="1" a="1"/>
  <c r="I309" i="1" s="1"/>
  <c r="G309" i="1"/>
  <c r="F309" i="1"/>
  <c r="E309" i="1"/>
  <c r="T308" i="1"/>
  <c r="S308" i="1"/>
  <c r="R308" i="1"/>
  <c r="P308" i="1"/>
  <c r="K308" i="1"/>
  <c r="H308" i="1"/>
  <c r="I308" i="1" s="1" a="1"/>
  <c r="I308" i="1" s="1"/>
  <c r="H308" i="1" a="1"/>
  <c r="G308" i="1"/>
  <c r="F308" i="1"/>
  <c r="E308" i="1"/>
  <c r="T307" i="1"/>
  <c r="S307" i="1"/>
  <c r="R307" i="1"/>
  <c r="P307" i="1"/>
  <c r="K307" i="1"/>
  <c r="H307" i="1" a="1"/>
  <c r="H307" i="1" s="1"/>
  <c r="I307" i="1" s="1" a="1"/>
  <c r="I307" i="1" s="1"/>
  <c r="G307" i="1"/>
  <c r="F307" i="1"/>
  <c r="E307" i="1"/>
  <c r="T306" i="1"/>
  <c r="S306" i="1"/>
  <c r="R306" i="1"/>
  <c r="P306" i="1"/>
  <c r="K306" i="1"/>
  <c r="H306" i="1"/>
  <c r="I306" i="1" s="1" a="1"/>
  <c r="I306" i="1" s="1"/>
  <c r="H306" i="1" a="1"/>
  <c r="G306" i="1"/>
  <c r="F306" i="1"/>
  <c r="E306" i="1"/>
  <c r="T305" i="1"/>
  <c r="S305" i="1"/>
  <c r="R305" i="1"/>
  <c r="P305" i="1"/>
  <c r="K305" i="1"/>
  <c r="H305" i="1" a="1"/>
  <c r="H305" i="1" s="1"/>
  <c r="I305" i="1" s="1" a="1"/>
  <c r="I305" i="1" s="1"/>
  <c r="G305" i="1"/>
  <c r="F305" i="1"/>
  <c r="E305" i="1"/>
  <c r="T304" i="1"/>
  <c r="S304" i="1"/>
  <c r="R304" i="1"/>
  <c r="P304" i="1"/>
  <c r="K304" i="1"/>
  <c r="H304" i="1" a="1"/>
  <c r="H304" i="1" s="1"/>
  <c r="I304" i="1" s="1" a="1"/>
  <c r="I304" i="1" s="1"/>
  <c r="G304" i="1"/>
  <c r="F304" i="1"/>
  <c r="E304" i="1"/>
  <c r="T303" i="1"/>
  <c r="S303" i="1"/>
  <c r="R303" i="1"/>
  <c r="P303" i="1"/>
  <c r="K303" i="1"/>
  <c r="H303" i="1" a="1"/>
  <c r="H303" i="1" s="1"/>
  <c r="I303" i="1" s="1" a="1"/>
  <c r="I303" i="1" s="1"/>
  <c r="G303" i="1"/>
  <c r="F303" i="1"/>
  <c r="E303" i="1"/>
  <c r="T302" i="1"/>
  <c r="S302" i="1"/>
  <c r="R302" i="1"/>
  <c r="P302" i="1"/>
  <c r="K302" i="1"/>
  <c r="H302" i="1"/>
  <c r="I302" i="1" s="1" a="1"/>
  <c r="I302" i="1" s="1"/>
  <c r="H302" i="1" a="1"/>
  <c r="G302" i="1"/>
  <c r="F302" i="1"/>
  <c r="E302" i="1"/>
  <c r="T301" i="1"/>
  <c r="S301" i="1"/>
  <c r="R301" i="1"/>
  <c r="P301" i="1"/>
  <c r="K301" i="1"/>
  <c r="H301" i="1" a="1"/>
  <c r="H301" i="1" s="1"/>
  <c r="I301" i="1" s="1" a="1"/>
  <c r="I301" i="1" s="1"/>
  <c r="G301" i="1"/>
  <c r="F301" i="1"/>
  <c r="E301" i="1"/>
  <c r="T300" i="1"/>
  <c r="S300" i="1"/>
  <c r="R300" i="1"/>
  <c r="P300" i="1"/>
  <c r="K300" i="1"/>
  <c r="H300" i="1"/>
  <c r="I300" i="1" s="1" a="1"/>
  <c r="I300" i="1" s="1"/>
  <c r="H300" i="1" a="1"/>
  <c r="G300" i="1"/>
  <c r="F300" i="1"/>
  <c r="E300" i="1"/>
  <c r="T299" i="1"/>
  <c r="S299" i="1"/>
  <c r="R299" i="1"/>
  <c r="P299" i="1"/>
  <c r="K299" i="1"/>
  <c r="H299" i="1" a="1"/>
  <c r="H299" i="1" s="1"/>
  <c r="I299" i="1" s="1" a="1"/>
  <c r="I299" i="1" s="1"/>
  <c r="G299" i="1"/>
  <c r="F299" i="1"/>
  <c r="E299" i="1"/>
  <c r="T298" i="1"/>
  <c r="S298" i="1"/>
  <c r="R298" i="1"/>
  <c r="P298" i="1"/>
  <c r="K298" i="1"/>
  <c r="H298" i="1" a="1"/>
  <c r="H298" i="1" s="1"/>
  <c r="I298" i="1" s="1" a="1"/>
  <c r="I298" i="1" s="1"/>
  <c r="G298" i="1"/>
  <c r="F298" i="1"/>
  <c r="E298" i="1"/>
  <c r="T297" i="1"/>
  <c r="S297" i="1"/>
  <c r="R297" i="1"/>
  <c r="P297" i="1"/>
  <c r="K297" i="1"/>
  <c r="H297" i="1" a="1"/>
  <c r="H297" i="1" s="1"/>
  <c r="I297" i="1" s="1" a="1"/>
  <c r="I297" i="1" s="1"/>
  <c r="G297" i="1"/>
  <c r="F297" i="1"/>
  <c r="E297" i="1"/>
  <c r="T296" i="1"/>
  <c r="S296" i="1"/>
  <c r="R296" i="1"/>
  <c r="P296" i="1"/>
  <c r="K296" i="1"/>
  <c r="H296" i="1"/>
  <c r="I296" i="1" s="1" a="1"/>
  <c r="I296" i="1" s="1"/>
  <c r="H296" i="1" a="1"/>
  <c r="G296" i="1"/>
  <c r="F296" i="1"/>
  <c r="E296" i="1"/>
  <c r="T295" i="1"/>
  <c r="S295" i="1"/>
  <c r="R295" i="1"/>
  <c r="P295" i="1"/>
  <c r="K295" i="1"/>
  <c r="H295" i="1" a="1"/>
  <c r="H295" i="1" s="1"/>
  <c r="I295" i="1" s="1" a="1"/>
  <c r="I295" i="1" s="1"/>
  <c r="G295" i="1"/>
  <c r="F295" i="1"/>
  <c r="E295" i="1"/>
  <c r="T294" i="1"/>
  <c r="S294" i="1"/>
  <c r="R294" i="1"/>
  <c r="P294" i="1"/>
  <c r="K294" i="1"/>
  <c r="H294" i="1"/>
  <c r="I294" i="1" s="1" a="1"/>
  <c r="I294" i="1" s="1"/>
  <c r="H294" i="1" a="1"/>
  <c r="G294" i="1"/>
  <c r="F294" i="1"/>
  <c r="E294" i="1"/>
  <c r="T293" i="1"/>
  <c r="S293" i="1"/>
  <c r="R293" i="1"/>
  <c r="P293" i="1"/>
  <c r="K293" i="1"/>
  <c r="H293" i="1" a="1"/>
  <c r="H293" i="1" s="1"/>
  <c r="I293" i="1" s="1" a="1"/>
  <c r="I293" i="1" s="1"/>
  <c r="G293" i="1"/>
  <c r="F293" i="1"/>
  <c r="E293" i="1"/>
  <c r="T292" i="1"/>
  <c r="S292" i="1"/>
  <c r="R292" i="1"/>
  <c r="P292" i="1"/>
  <c r="K292" i="1"/>
  <c r="H292" i="1" a="1"/>
  <c r="H292" i="1" s="1"/>
  <c r="I292" i="1" s="1" a="1"/>
  <c r="I292" i="1" s="1"/>
  <c r="G292" i="1"/>
  <c r="F292" i="1"/>
  <c r="E292" i="1"/>
  <c r="T291" i="1"/>
  <c r="S291" i="1"/>
  <c r="R291" i="1"/>
  <c r="P291" i="1"/>
  <c r="K291" i="1"/>
  <c r="H291" i="1" a="1"/>
  <c r="H291" i="1" s="1"/>
  <c r="I291" i="1" s="1" a="1"/>
  <c r="I291" i="1" s="1"/>
  <c r="G291" i="1"/>
  <c r="F291" i="1"/>
  <c r="E291" i="1"/>
  <c r="T290" i="1"/>
  <c r="S290" i="1"/>
  <c r="R290" i="1"/>
  <c r="P290" i="1"/>
  <c r="K290" i="1"/>
  <c r="H290" i="1"/>
  <c r="I290" i="1" s="1" a="1"/>
  <c r="I290" i="1" s="1"/>
  <c r="H290" i="1" a="1"/>
  <c r="G290" i="1"/>
  <c r="F290" i="1"/>
  <c r="E290" i="1"/>
  <c r="T289" i="1"/>
  <c r="S289" i="1"/>
  <c r="R289" i="1"/>
  <c r="P289" i="1"/>
  <c r="K289" i="1"/>
  <c r="H289" i="1"/>
  <c r="I289" i="1" s="1" a="1"/>
  <c r="I289" i="1" s="1"/>
  <c r="H289" i="1" a="1"/>
  <c r="G289" i="1"/>
  <c r="F289" i="1"/>
  <c r="E289" i="1"/>
  <c r="T288" i="1"/>
  <c r="S288" i="1"/>
  <c r="R288" i="1"/>
  <c r="P288" i="1"/>
  <c r="K288" i="1"/>
  <c r="H288" i="1"/>
  <c r="I288" i="1" s="1" a="1"/>
  <c r="I288" i="1" s="1"/>
  <c r="H288" i="1" a="1"/>
  <c r="G288" i="1"/>
  <c r="F288" i="1"/>
  <c r="E288" i="1"/>
  <c r="T287" i="1"/>
  <c r="S287" i="1"/>
  <c r="R287" i="1"/>
  <c r="P287" i="1"/>
  <c r="K287" i="1"/>
  <c r="H287" i="1" a="1"/>
  <c r="H287" i="1" s="1"/>
  <c r="I287" i="1" s="1" a="1"/>
  <c r="I287" i="1" s="1"/>
  <c r="G287" i="1"/>
  <c r="F287" i="1"/>
  <c r="E287" i="1"/>
  <c r="T286" i="1"/>
  <c r="S286" i="1"/>
  <c r="R286" i="1"/>
  <c r="P286" i="1"/>
  <c r="K286" i="1"/>
  <c r="H286" i="1" a="1"/>
  <c r="H286" i="1" s="1"/>
  <c r="I286" i="1" s="1" a="1"/>
  <c r="I286" i="1" s="1"/>
  <c r="G286" i="1"/>
  <c r="F286" i="1"/>
  <c r="E286" i="1"/>
  <c r="T285" i="1"/>
  <c r="S285" i="1"/>
  <c r="R285" i="1"/>
  <c r="P285" i="1"/>
  <c r="K285" i="1"/>
  <c r="H285" i="1" a="1"/>
  <c r="H285" i="1" s="1"/>
  <c r="I285" i="1" s="1" a="1"/>
  <c r="I285" i="1" s="1"/>
  <c r="G285" i="1"/>
  <c r="F285" i="1"/>
  <c r="E285" i="1"/>
  <c r="T284" i="1"/>
  <c r="S284" i="1"/>
  <c r="R284" i="1"/>
  <c r="P284" i="1"/>
  <c r="K284" i="1"/>
  <c r="H284" i="1"/>
  <c r="I284" i="1" s="1" a="1"/>
  <c r="I284" i="1" s="1"/>
  <c r="H284" i="1" a="1"/>
  <c r="G284" i="1"/>
  <c r="F284" i="1"/>
  <c r="E284" i="1"/>
  <c r="T283" i="1"/>
  <c r="S283" i="1"/>
  <c r="R283" i="1"/>
  <c r="P283" i="1"/>
  <c r="K283" i="1"/>
  <c r="H283" i="1" a="1"/>
  <c r="H283" i="1" s="1"/>
  <c r="I283" i="1" s="1" a="1"/>
  <c r="I283" i="1" s="1"/>
  <c r="G283" i="1"/>
  <c r="F283" i="1"/>
  <c r="E283" i="1"/>
  <c r="T282" i="1"/>
  <c r="S282" i="1"/>
  <c r="R282" i="1"/>
  <c r="P282" i="1"/>
  <c r="K282" i="1"/>
  <c r="H282" i="1"/>
  <c r="I282" i="1" s="1" a="1"/>
  <c r="I282" i="1" s="1"/>
  <c r="H282" i="1" a="1"/>
  <c r="G282" i="1"/>
  <c r="F282" i="1"/>
  <c r="E282" i="1"/>
  <c r="T281" i="1"/>
  <c r="S281" i="1"/>
  <c r="R281" i="1"/>
  <c r="P281" i="1"/>
  <c r="K281" i="1"/>
  <c r="H281" i="1" a="1"/>
  <c r="H281" i="1" s="1"/>
  <c r="I281" i="1" s="1" a="1"/>
  <c r="I281" i="1" s="1"/>
  <c r="G281" i="1"/>
  <c r="F281" i="1"/>
  <c r="E281" i="1"/>
  <c r="T280" i="1"/>
  <c r="S280" i="1"/>
  <c r="R280" i="1"/>
  <c r="P280" i="1"/>
  <c r="K280" i="1"/>
  <c r="H280" i="1" a="1"/>
  <c r="H280" i="1" s="1"/>
  <c r="I280" i="1" s="1" a="1"/>
  <c r="I280" i="1" s="1"/>
  <c r="G280" i="1"/>
  <c r="F280" i="1"/>
  <c r="E280" i="1"/>
  <c r="T279" i="1"/>
  <c r="S279" i="1"/>
  <c r="R279" i="1"/>
  <c r="P279" i="1"/>
  <c r="K279" i="1"/>
  <c r="H279" i="1" a="1"/>
  <c r="H279" i="1" s="1"/>
  <c r="I279" i="1" s="1" a="1"/>
  <c r="I279" i="1" s="1"/>
  <c r="G279" i="1"/>
  <c r="F279" i="1"/>
  <c r="E279" i="1"/>
  <c r="T278" i="1"/>
  <c r="S278" i="1"/>
  <c r="R278" i="1"/>
  <c r="P278" i="1"/>
  <c r="K278" i="1"/>
  <c r="H278" i="1"/>
  <c r="I278" i="1" s="1" a="1"/>
  <c r="I278" i="1" s="1"/>
  <c r="H278" i="1" a="1"/>
  <c r="G278" i="1"/>
  <c r="F278" i="1"/>
  <c r="E278" i="1"/>
  <c r="T277" i="1"/>
  <c r="S277" i="1"/>
  <c r="R277" i="1"/>
  <c r="P277" i="1"/>
  <c r="K277" i="1"/>
  <c r="H277" i="1" a="1"/>
  <c r="H277" i="1" s="1"/>
  <c r="I277" i="1" s="1" a="1"/>
  <c r="I277" i="1" s="1"/>
  <c r="G277" i="1"/>
  <c r="F277" i="1"/>
  <c r="E277" i="1"/>
  <c r="T276" i="1"/>
  <c r="S276" i="1"/>
  <c r="R276" i="1"/>
  <c r="P276" i="1"/>
  <c r="K276" i="1"/>
  <c r="H276" i="1"/>
  <c r="I276" i="1" s="1" a="1"/>
  <c r="I276" i="1" s="1"/>
  <c r="H276" i="1" a="1"/>
  <c r="G276" i="1"/>
  <c r="F276" i="1"/>
  <c r="E276" i="1"/>
  <c r="T275" i="1"/>
  <c r="S275" i="1"/>
  <c r="R275" i="1"/>
  <c r="P275" i="1"/>
  <c r="K275" i="1"/>
  <c r="H275" i="1" a="1"/>
  <c r="H275" i="1" s="1"/>
  <c r="I275" i="1" s="1" a="1"/>
  <c r="I275" i="1" s="1"/>
  <c r="G275" i="1"/>
  <c r="F275" i="1"/>
  <c r="E275" i="1"/>
  <c r="T274" i="1"/>
  <c r="S274" i="1"/>
  <c r="R274" i="1"/>
  <c r="P274" i="1"/>
  <c r="K274" i="1"/>
  <c r="H274" i="1" a="1"/>
  <c r="H274" i="1" s="1"/>
  <c r="I274" i="1" s="1" a="1"/>
  <c r="I274" i="1" s="1"/>
  <c r="G274" i="1"/>
  <c r="F274" i="1"/>
  <c r="E274" i="1"/>
  <c r="T273" i="1"/>
  <c r="S273" i="1"/>
  <c r="R273" i="1"/>
  <c r="P273" i="1"/>
  <c r="K273" i="1"/>
  <c r="H273" i="1" a="1"/>
  <c r="H273" i="1" s="1"/>
  <c r="I273" i="1" s="1" a="1"/>
  <c r="I273" i="1" s="1"/>
  <c r="G273" i="1"/>
  <c r="F273" i="1"/>
  <c r="E273" i="1"/>
  <c r="T272" i="1"/>
  <c r="S272" i="1"/>
  <c r="R272" i="1"/>
  <c r="P272" i="1"/>
  <c r="K272" i="1"/>
  <c r="H272" i="1"/>
  <c r="I272" i="1" s="1" a="1"/>
  <c r="I272" i="1" s="1"/>
  <c r="H272" i="1" a="1"/>
  <c r="G272" i="1"/>
  <c r="F272" i="1"/>
  <c r="E272" i="1"/>
  <c r="T271" i="1"/>
  <c r="S271" i="1"/>
  <c r="R271" i="1"/>
  <c r="P271" i="1"/>
  <c r="K271" i="1"/>
  <c r="H271" i="1" a="1"/>
  <c r="H271" i="1" s="1"/>
  <c r="I271" i="1" s="1" a="1"/>
  <c r="I271" i="1" s="1"/>
  <c r="G271" i="1"/>
  <c r="F271" i="1"/>
  <c r="E271" i="1"/>
  <c r="T270" i="1"/>
  <c r="S270" i="1"/>
  <c r="R270" i="1"/>
  <c r="P270" i="1"/>
  <c r="K270" i="1"/>
  <c r="H270" i="1"/>
  <c r="I270" i="1" s="1" a="1"/>
  <c r="I270" i="1" s="1"/>
  <c r="H270" i="1" a="1"/>
  <c r="G270" i="1"/>
  <c r="F270" i="1"/>
  <c r="E270" i="1"/>
  <c r="T269" i="1"/>
  <c r="S269" i="1"/>
  <c r="R269" i="1"/>
  <c r="P269" i="1"/>
  <c r="K269" i="1"/>
  <c r="H269" i="1" a="1"/>
  <c r="H269" i="1" s="1"/>
  <c r="I269" i="1" s="1" a="1"/>
  <c r="I269" i="1" s="1"/>
  <c r="G269" i="1"/>
  <c r="F269" i="1"/>
  <c r="E269" i="1"/>
  <c r="T268" i="1"/>
  <c r="S268" i="1"/>
  <c r="R268" i="1"/>
  <c r="P268" i="1"/>
  <c r="K268" i="1"/>
  <c r="H268" i="1" a="1"/>
  <c r="H268" i="1" s="1"/>
  <c r="I268" i="1" s="1" a="1"/>
  <c r="I268" i="1" s="1"/>
  <c r="G268" i="1"/>
  <c r="F268" i="1"/>
  <c r="E268" i="1"/>
  <c r="T267" i="1"/>
  <c r="S267" i="1"/>
  <c r="R267" i="1"/>
  <c r="P267" i="1"/>
  <c r="K267" i="1"/>
  <c r="H267" i="1" a="1"/>
  <c r="H267" i="1" s="1"/>
  <c r="I267" i="1" s="1" a="1"/>
  <c r="I267" i="1" s="1"/>
  <c r="G267" i="1"/>
  <c r="F267" i="1"/>
  <c r="E267" i="1"/>
  <c r="T266" i="1"/>
  <c r="S266" i="1"/>
  <c r="R266" i="1"/>
  <c r="P266" i="1"/>
  <c r="K266" i="1"/>
  <c r="H266" i="1"/>
  <c r="I266" i="1" s="1" a="1"/>
  <c r="I266" i="1" s="1"/>
  <c r="H266" i="1" a="1"/>
  <c r="G266" i="1"/>
  <c r="F266" i="1"/>
  <c r="E266" i="1"/>
  <c r="T265" i="1"/>
  <c r="S265" i="1"/>
  <c r="R265" i="1"/>
  <c r="P265" i="1"/>
  <c r="K265" i="1"/>
  <c r="H265" i="1"/>
  <c r="I265" i="1" s="1" a="1"/>
  <c r="I265" i="1" s="1"/>
  <c r="H265" i="1" a="1"/>
  <c r="G265" i="1"/>
  <c r="F265" i="1"/>
  <c r="E265" i="1"/>
  <c r="T264" i="1"/>
  <c r="S264" i="1"/>
  <c r="R264" i="1"/>
  <c r="P264" i="1"/>
  <c r="K264" i="1"/>
  <c r="H264" i="1"/>
  <c r="I264" i="1" s="1" a="1"/>
  <c r="I264" i="1" s="1"/>
  <c r="H264" i="1" a="1"/>
  <c r="G264" i="1"/>
  <c r="F264" i="1"/>
  <c r="E264" i="1"/>
  <c r="T263" i="1"/>
  <c r="S263" i="1"/>
  <c r="R263" i="1"/>
  <c r="P263" i="1"/>
  <c r="K263" i="1"/>
  <c r="H263" i="1" a="1"/>
  <c r="H263" i="1" s="1"/>
  <c r="I263" i="1" s="1" a="1"/>
  <c r="I263" i="1" s="1"/>
  <c r="G263" i="1"/>
  <c r="F263" i="1"/>
  <c r="E263" i="1"/>
  <c r="T262" i="1"/>
  <c r="S262" i="1"/>
  <c r="R262" i="1"/>
  <c r="P262" i="1"/>
  <c r="K262" i="1"/>
  <c r="H262" i="1" a="1"/>
  <c r="H262" i="1" s="1"/>
  <c r="I262" i="1" s="1" a="1"/>
  <c r="I262" i="1" s="1"/>
  <c r="G262" i="1"/>
  <c r="F262" i="1"/>
  <c r="E262" i="1"/>
  <c r="T261" i="1"/>
  <c r="S261" i="1"/>
  <c r="R261" i="1"/>
  <c r="P261" i="1"/>
  <c r="K261" i="1"/>
  <c r="H261" i="1" a="1"/>
  <c r="H261" i="1" s="1"/>
  <c r="I261" i="1" s="1" a="1"/>
  <c r="I261" i="1" s="1"/>
  <c r="G261" i="1"/>
  <c r="F261" i="1"/>
  <c r="E261" i="1"/>
  <c r="T260" i="1"/>
  <c r="S260" i="1"/>
  <c r="R260" i="1"/>
  <c r="P260" i="1"/>
  <c r="K260" i="1"/>
  <c r="H260" i="1"/>
  <c r="I260" i="1" s="1" a="1"/>
  <c r="I260" i="1" s="1"/>
  <c r="H260" i="1" a="1"/>
  <c r="G260" i="1"/>
  <c r="F260" i="1"/>
  <c r="E260" i="1"/>
  <c r="T259" i="1"/>
  <c r="S259" i="1"/>
  <c r="R259" i="1"/>
  <c r="P259" i="1"/>
  <c r="K259" i="1"/>
  <c r="H259" i="1" a="1"/>
  <c r="H259" i="1" s="1"/>
  <c r="I259" i="1" s="1" a="1"/>
  <c r="I259" i="1" s="1"/>
  <c r="G259" i="1"/>
  <c r="F259" i="1"/>
  <c r="E259" i="1"/>
  <c r="T258" i="1"/>
  <c r="S258" i="1"/>
  <c r="R258" i="1"/>
  <c r="P258" i="1"/>
  <c r="K258" i="1"/>
  <c r="H258" i="1"/>
  <c r="I258" i="1" s="1" a="1"/>
  <c r="I258" i="1" s="1"/>
  <c r="H258" i="1" a="1"/>
  <c r="G258" i="1"/>
  <c r="F258" i="1"/>
  <c r="E258" i="1"/>
  <c r="T257" i="1"/>
  <c r="S257" i="1"/>
  <c r="R257" i="1"/>
  <c r="P257" i="1"/>
  <c r="K257" i="1"/>
  <c r="H257" i="1" a="1"/>
  <c r="H257" i="1" s="1"/>
  <c r="I257" i="1" s="1" a="1"/>
  <c r="I257" i="1" s="1"/>
  <c r="G257" i="1"/>
  <c r="F257" i="1"/>
  <c r="E257" i="1"/>
  <c r="T256" i="1"/>
  <c r="S256" i="1"/>
  <c r="R256" i="1"/>
  <c r="P256" i="1"/>
  <c r="K256" i="1"/>
  <c r="H256" i="1" a="1"/>
  <c r="H256" i="1" s="1"/>
  <c r="I256" i="1" s="1" a="1"/>
  <c r="I256" i="1" s="1"/>
  <c r="G256" i="1"/>
  <c r="F256" i="1"/>
  <c r="E256" i="1"/>
  <c r="T255" i="1"/>
  <c r="S255" i="1"/>
  <c r="R255" i="1"/>
  <c r="P255" i="1"/>
  <c r="K255" i="1"/>
  <c r="H255" i="1" a="1"/>
  <c r="H255" i="1" s="1"/>
  <c r="I255" i="1" s="1" a="1"/>
  <c r="I255" i="1" s="1"/>
  <c r="G255" i="1"/>
  <c r="F255" i="1"/>
  <c r="E255" i="1"/>
  <c r="T254" i="1"/>
  <c r="S254" i="1"/>
  <c r="R254" i="1"/>
  <c r="P254" i="1"/>
  <c r="K254" i="1"/>
  <c r="I254" i="1" a="1"/>
  <c r="I254" i="1" s="1"/>
  <c r="H254" i="1"/>
  <c r="H254" i="1" a="1"/>
  <c r="G254" i="1"/>
  <c r="F254" i="1"/>
  <c r="E254" i="1"/>
  <c r="T253" i="1"/>
  <c r="S253" i="1"/>
  <c r="R253" i="1"/>
  <c r="P253" i="1"/>
  <c r="K253" i="1"/>
  <c r="I253" i="1" a="1"/>
  <c r="I253" i="1" s="1"/>
  <c r="H253" i="1"/>
  <c r="H253" i="1" a="1"/>
  <c r="G253" i="1"/>
  <c r="F253" i="1"/>
  <c r="E253" i="1"/>
  <c r="T252" i="1"/>
  <c r="S252" i="1"/>
  <c r="R252" i="1"/>
  <c r="P252" i="1"/>
  <c r="K252" i="1"/>
  <c r="H252" i="1" a="1"/>
  <c r="H252" i="1" s="1"/>
  <c r="I252" i="1" s="1" a="1"/>
  <c r="I252" i="1" s="1"/>
  <c r="G252" i="1"/>
  <c r="F252" i="1"/>
  <c r="E252" i="1"/>
  <c r="T251" i="1"/>
  <c r="S251" i="1"/>
  <c r="R251" i="1"/>
  <c r="P251" i="1"/>
  <c r="K251" i="1"/>
  <c r="H251" i="1"/>
  <c r="I251" i="1" s="1" a="1"/>
  <c r="I251" i="1" s="1"/>
  <c r="H251" i="1" a="1"/>
  <c r="G251" i="1"/>
  <c r="F251" i="1"/>
  <c r="E251" i="1"/>
  <c r="T250" i="1"/>
  <c r="S250" i="1"/>
  <c r="R250" i="1"/>
  <c r="P250" i="1"/>
  <c r="K250" i="1"/>
  <c r="H250" i="1" a="1"/>
  <c r="H250" i="1" s="1"/>
  <c r="I250" i="1" s="1" a="1"/>
  <c r="I250" i="1" s="1"/>
  <c r="G250" i="1"/>
  <c r="F250" i="1"/>
  <c r="E250" i="1"/>
  <c r="T249" i="1"/>
  <c r="S249" i="1"/>
  <c r="R249" i="1"/>
  <c r="P249" i="1"/>
  <c r="K249" i="1"/>
  <c r="H249" i="1" a="1"/>
  <c r="H249" i="1" s="1"/>
  <c r="I249" i="1" s="1" a="1"/>
  <c r="I249" i="1" s="1"/>
  <c r="G249" i="1"/>
  <c r="F249" i="1"/>
  <c r="E249" i="1"/>
  <c r="T248" i="1"/>
  <c r="S248" i="1"/>
  <c r="R248" i="1"/>
  <c r="P248" i="1"/>
  <c r="K248" i="1"/>
  <c r="H248" i="1" a="1"/>
  <c r="H248" i="1" s="1"/>
  <c r="I248" i="1" s="1" a="1"/>
  <c r="I248" i="1" s="1"/>
  <c r="G248" i="1"/>
  <c r="F248" i="1"/>
  <c r="E248" i="1"/>
  <c r="T247" i="1"/>
  <c r="S247" i="1"/>
  <c r="R247" i="1"/>
  <c r="P247" i="1"/>
  <c r="K247" i="1"/>
  <c r="H247" i="1"/>
  <c r="I247" i="1" s="1" a="1"/>
  <c r="I247" i="1" s="1"/>
  <c r="H247" i="1" a="1"/>
  <c r="G247" i="1"/>
  <c r="F247" i="1"/>
  <c r="E247" i="1"/>
  <c r="T246" i="1"/>
  <c r="S246" i="1"/>
  <c r="R246" i="1"/>
  <c r="P246" i="1"/>
  <c r="K246" i="1"/>
  <c r="H246" i="1" a="1"/>
  <c r="H246" i="1" s="1"/>
  <c r="I246" i="1" s="1" a="1"/>
  <c r="I246" i="1" s="1"/>
  <c r="G246" i="1"/>
  <c r="F246" i="1"/>
  <c r="E246" i="1"/>
  <c r="T245" i="1"/>
  <c r="S245" i="1"/>
  <c r="R245" i="1"/>
  <c r="P245" i="1"/>
  <c r="K245" i="1"/>
  <c r="H245" i="1"/>
  <c r="I245" i="1" s="1" a="1"/>
  <c r="I245" i="1" s="1"/>
  <c r="H245" i="1" a="1"/>
  <c r="G245" i="1"/>
  <c r="F245" i="1"/>
  <c r="E245" i="1"/>
  <c r="T244" i="1"/>
  <c r="S244" i="1"/>
  <c r="R244" i="1"/>
  <c r="P244" i="1"/>
  <c r="K244" i="1"/>
  <c r="H244" i="1" a="1"/>
  <c r="H244" i="1" s="1"/>
  <c r="I244" i="1" s="1" a="1"/>
  <c r="I244" i="1" s="1"/>
  <c r="G244" i="1"/>
  <c r="F244" i="1"/>
  <c r="E244" i="1"/>
  <c r="T243" i="1"/>
  <c r="S243" i="1"/>
  <c r="R243" i="1"/>
  <c r="P243" i="1"/>
  <c r="K243" i="1"/>
  <c r="H243" i="1" a="1"/>
  <c r="H243" i="1" s="1"/>
  <c r="I243" i="1" s="1" a="1"/>
  <c r="I243" i="1" s="1"/>
  <c r="G243" i="1"/>
  <c r="F243" i="1"/>
  <c r="E243" i="1"/>
  <c r="T242" i="1"/>
  <c r="S242" i="1"/>
  <c r="R242" i="1"/>
  <c r="P242" i="1"/>
  <c r="K242" i="1"/>
  <c r="H242" i="1" a="1"/>
  <c r="H242" i="1" s="1"/>
  <c r="I242" i="1" s="1" a="1"/>
  <c r="I242" i="1" s="1"/>
  <c r="G242" i="1"/>
  <c r="F242" i="1"/>
  <c r="E242" i="1"/>
  <c r="T241" i="1"/>
  <c r="S241" i="1"/>
  <c r="R241" i="1"/>
  <c r="P241" i="1"/>
  <c r="K241" i="1"/>
  <c r="H241" i="1"/>
  <c r="I241" i="1" s="1" a="1"/>
  <c r="I241" i="1" s="1"/>
  <c r="H241" i="1" a="1"/>
  <c r="G241" i="1"/>
  <c r="F241" i="1"/>
  <c r="E241" i="1"/>
  <c r="T240" i="1"/>
  <c r="S240" i="1"/>
  <c r="R240" i="1"/>
  <c r="P240" i="1"/>
  <c r="K240" i="1"/>
  <c r="H240" i="1"/>
  <c r="I240" i="1" s="1" a="1"/>
  <c r="I240" i="1" s="1"/>
  <c r="H240" i="1" a="1"/>
  <c r="G240" i="1"/>
  <c r="F240" i="1"/>
  <c r="E240" i="1"/>
  <c r="T239" i="1"/>
  <c r="S239" i="1"/>
  <c r="R239" i="1"/>
  <c r="P239" i="1"/>
  <c r="K239" i="1"/>
  <c r="H239" i="1"/>
  <c r="I239" i="1" s="1" a="1"/>
  <c r="I239" i="1" s="1"/>
  <c r="H239" i="1" a="1"/>
  <c r="G239" i="1"/>
  <c r="F239" i="1"/>
  <c r="E239" i="1"/>
  <c r="T238" i="1"/>
  <c r="S238" i="1"/>
  <c r="R238" i="1"/>
  <c r="P238" i="1"/>
  <c r="K238" i="1"/>
  <c r="H238" i="1" a="1"/>
  <c r="H238" i="1" s="1"/>
  <c r="I238" i="1" s="1" a="1"/>
  <c r="I238" i="1" s="1"/>
  <c r="G238" i="1"/>
  <c r="F238" i="1"/>
  <c r="E238" i="1"/>
  <c r="T237" i="1"/>
  <c r="S237" i="1"/>
  <c r="R237" i="1"/>
  <c r="P237" i="1"/>
  <c r="K237" i="1"/>
  <c r="H237" i="1" a="1"/>
  <c r="H237" i="1" s="1"/>
  <c r="I237" i="1" s="1" a="1"/>
  <c r="I237" i="1" s="1"/>
  <c r="G237" i="1"/>
  <c r="F237" i="1"/>
  <c r="E237" i="1"/>
  <c r="T236" i="1"/>
  <c r="S236" i="1"/>
  <c r="R236" i="1"/>
  <c r="P236" i="1"/>
  <c r="K236" i="1"/>
  <c r="H236" i="1" a="1"/>
  <c r="H236" i="1" s="1"/>
  <c r="I236" i="1" s="1" a="1"/>
  <c r="I236" i="1" s="1"/>
  <c r="G236" i="1"/>
  <c r="F236" i="1"/>
  <c r="E236" i="1"/>
  <c r="T235" i="1"/>
  <c r="S235" i="1"/>
  <c r="R235" i="1"/>
  <c r="P235" i="1"/>
  <c r="K235" i="1"/>
  <c r="H235" i="1"/>
  <c r="I235" i="1" s="1" a="1"/>
  <c r="I235" i="1" s="1"/>
  <c r="H235" i="1" a="1"/>
  <c r="G235" i="1"/>
  <c r="F235" i="1"/>
  <c r="E235" i="1"/>
  <c r="T234" i="1"/>
  <c r="S234" i="1"/>
  <c r="R234" i="1"/>
  <c r="P234" i="1"/>
  <c r="K234" i="1"/>
  <c r="H234" i="1" a="1"/>
  <c r="H234" i="1" s="1"/>
  <c r="I234" i="1" s="1" a="1"/>
  <c r="I234" i="1" s="1"/>
  <c r="G234" i="1"/>
  <c r="F234" i="1"/>
  <c r="E234" i="1"/>
  <c r="T233" i="1"/>
  <c r="S233" i="1"/>
  <c r="R233" i="1"/>
  <c r="P233" i="1"/>
  <c r="K233" i="1"/>
  <c r="H233" i="1"/>
  <c r="I233" i="1" s="1" a="1"/>
  <c r="I233" i="1" s="1"/>
  <c r="H233" i="1" a="1"/>
  <c r="G233" i="1"/>
  <c r="F233" i="1"/>
  <c r="E233" i="1"/>
  <c r="T232" i="1"/>
  <c r="S232" i="1"/>
  <c r="R232" i="1"/>
  <c r="P232" i="1"/>
  <c r="K232" i="1"/>
  <c r="H232" i="1" a="1"/>
  <c r="H232" i="1" s="1"/>
  <c r="I232" i="1" s="1" a="1"/>
  <c r="I232" i="1" s="1"/>
  <c r="G232" i="1"/>
  <c r="F232" i="1"/>
  <c r="E232" i="1"/>
  <c r="T231" i="1"/>
  <c r="S231" i="1"/>
  <c r="R231" i="1"/>
  <c r="P231" i="1"/>
  <c r="K231" i="1"/>
  <c r="H231" i="1" a="1"/>
  <c r="H231" i="1" s="1"/>
  <c r="I231" i="1" s="1" a="1"/>
  <c r="I231" i="1" s="1"/>
  <c r="G231" i="1"/>
  <c r="F231" i="1"/>
  <c r="E231" i="1"/>
  <c r="T230" i="1"/>
  <c r="S230" i="1"/>
  <c r="R230" i="1"/>
  <c r="P230" i="1"/>
  <c r="K230" i="1"/>
  <c r="H230" i="1" a="1"/>
  <c r="H230" i="1" s="1"/>
  <c r="I230" i="1" s="1" a="1"/>
  <c r="I230" i="1" s="1"/>
  <c r="G230" i="1"/>
  <c r="F230" i="1"/>
  <c r="E230" i="1"/>
  <c r="T229" i="1"/>
  <c r="S229" i="1"/>
  <c r="R229" i="1"/>
  <c r="P229" i="1"/>
  <c r="K229" i="1"/>
  <c r="H229" i="1"/>
  <c r="I229" i="1" s="1" a="1"/>
  <c r="I229" i="1" s="1"/>
  <c r="H229" i="1" a="1"/>
  <c r="G229" i="1"/>
  <c r="F229" i="1"/>
  <c r="E229" i="1"/>
  <c r="T228" i="1"/>
  <c r="S228" i="1"/>
  <c r="R228" i="1"/>
  <c r="P228" i="1"/>
  <c r="K228" i="1"/>
  <c r="H228" i="1" a="1"/>
  <c r="H228" i="1" s="1"/>
  <c r="I228" i="1" s="1" a="1"/>
  <c r="I228" i="1" s="1"/>
  <c r="G228" i="1"/>
  <c r="F228" i="1"/>
  <c r="E228" i="1"/>
  <c r="T227" i="1"/>
  <c r="S227" i="1"/>
  <c r="R227" i="1"/>
  <c r="P227" i="1"/>
  <c r="K227" i="1"/>
  <c r="H227" i="1"/>
  <c r="I227" i="1" s="1" a="1"/>
  <c r="I227" i="1" s="1"/>
  <c r="H227" i="1" a="1"/>
  <c r="G227" i="1"/>
  <c r="F227" i="1"/>
  <c r="E227" i="1"/>
  <c r="T226" i="1"/>
  <c r="S226" i="1"/>
  <c r="R226" i="1"/>
  <c r="P226" i="1"/>
  <c r="K226" i="1"/>
  <c r="H226" i="1" a="1"/>
  <c r="H226" i="1" s="1"/>
  <c r="I226" i="1" s="1" a="1"/>
  <c r="I226" i="1" s="1"/>
  <c r="G226" i="1"/>
  <c r="F226" i="1"/>
  <c r="E226" i="1"/>
  <c r="T225" i="1"/>
  <c r="S225" i="1"/>
  <c r="R225" i="1"/>
  <c r="P225" i="1"/>
  <c r="K225" i="1"/>
  <c r="H225" i="1" a="1"/>
  <c r="H225" i="1" s="1"/>
  <c r="I225" i="1" s="1" a="1"/>
  <c r="I225" i="1" s="1"/>
  <c r="G225" i="1"/>
  <c r="F225" i="1"/>
  <c r="E225" i="1"/>
  <c r="T224" i="1"/>
  <c r="S224" i="1"/>
  <c r="R224" i="1"/>
  <c r="P224" i="1"/>
  <c r="K224" i="1"/>
  <c r="H224" i="1" a="1"/>
  <c r="H224" i="1" s="1"/>
  <c r="I224" i="1" s="1" a="1"/>
  <c r="I224" i="1" s="1"/>
  <c r="G224" i="1"/>
  <c r="F224" i="1"/>
  <c r="E224" i="1"/>
  <c r="T223" i="1"/>
  <c r="S223" i="1"/>
  <c r="R223" i="1"/>
  <c r="P223" i="1"/>
  <c r="K223" i="1"/>
  <c r="H223" i="1"/>
  <c r="I223" i="1" s="1" a="1"/>
  <c r="I223" i="1" s="1"/>
  <c r="H223" i="1" a="1"/>
  <c r="G223" i="1"/>
  <c r="F223" i="1"/>
  <c r="E223" i="1"/>
  <c r="T222" i="1"/>
  <c r="S222" i="1"/>
  <c r="R222" i="1"/>
  <c r="P222" i="1"/>
  <c r="K222" i="1"/>
  <c r="H222" i="1" a="1"/>
  <c r="H222" i="1" s="1"/>
  <c r="I222" i="1" s="1" a="1"/>
  <c r="I222" i="1" s="1"/>
  <c r="G222" i="1"/>
  <c r="F222" i="1"/>
  <c r="E222" i="1"/>
  <c r="T221" i="1"/>
  <c r="S221" i="1"/>
  <c r="R221" i="1"/>
  <c r="P221" i="1"/>
  <c r="K221" i="1"/>
  <c r="H221" i="1"/>
  <c r="I221" i="1" s="1" a="1"/>
  <c r="I221" i="1" s="1"/>
  <c r="H221" i="1" a="1"/>
  <c r="G221" i="1"/>
  <c r="F221" i="1"/>
  <c r="E221" i="1"/>
  <c r="T220" i="1"/>
  <c r="S220" i="1"/>
  <c r="R220" i="1"/>
  <c r="P220" i="1"/>
  <c r="K220" i="1"/>
  <c r="H220" i="1" a="1"/>
  <c r="H220" i="1" s="1"/>
  <c r="I220" i="1" s="1" a="1"/>
  <c r="I220" i="1" s="1"/>
  <c r="G220" i="1"/>
  <c r="F220" i="1"/>
  <c r="E220" i="1"/>
  <c r="T219" i="1"/>
  <c r="S219" i="1"/>
  <c r="R219" i="1"/>
  <c r="P219" i="1"/>
  <c r="K219" i="1"/>
  <c r="H219" i="1" a="1"/>
  <c r="H219" i="1" s="1"/>
  <c r="I219" i="1" s="1" a="1"/>
  <c r="I219" i="1" s="1"/>
  <c r="G219" i="1"/>
  <c r="F219" i="1"/>
  <c r="E219" i="1"/>
  <c r="T218" i="1"/>
  <c r="S218" i="1"/>
  <c r="R218" i="1"/>
  <c r="P218" i="1"/>
  <c r="K218" i="1"/>
  <c r="H218" i="1" a="1"/>
  <c r="H218" i="1" s="1"/>
  <c r="I218" i="1" s="1" a="1"/>
  <c r="I218" i="1" s="1"/>
  <c r="G218" i="1"/>
  <c r="F218" i="1"/>
  <c r="E218" i="1"/>
  <c r="T217" i="1"/>
  <c r="S217" i="1"/>
  <c r="R217" i="1"/>
  <c r="P217" i="1"/>
  <c r="K217" i="1"/>
  <c r="H217" i="1" a="1"/>
  <c r="H217" i="1" s="1"/>
  <c r="I217" i="1" s="1" a="1"/>
  <c r="I217" i="1" s="1"/>
  <c r="G217" i="1"/>
  <c r="F217" i="1"/>
  <c r="E217" i="1"/>
  <c r="T216" i="1"/>
  <c r="S216" i="1"/>
  <c r="R216" i="1"/>
  <c r="P216" i="1"/>
  <c r="K216" i="1"/>
  <c r="H216" i="1"/>
  <c r="I216" i="1" s="1" a="1"/>
  <c r="I216" i="1" s="1"/>
  <c r="H216" i="1" a="1"/>
  <c r="G216" i="1"/>
  <c r="F216" i="1"/>
  <c r="E216" i="1"/>
  <c r="T215" i="1"/>
  <c r="S215" i="1"/>
  <c r="R215" i="1"/>
  <c r="P215" i="1"/>
  <c r="K215" i="1"/>
  <c r="H215" i="1"/>
  <c r="I215" i="1" s="1" a="1"/>
  <c r="I215" i="1" s="1"/>
  <c r="H215" i="1" a="1"/>
  <c r="G215" i="1"/>
  <c r="F215" i="1"/>
  <c r="E215" i="1"/>
  <c r="T214" i="1"/>
  <c r="S214" i="1"/>
  <c r="R214" i="1"/>
  <c r="P214" i="1"/>
  <c r="K214" i="1"/>
  <c r="H214" i="1" a="1"/>
  <c r="H214" i="1" s="1"/>
  <c r="I214" i="1" s="1" a="1"/>
  <c r="I214" i="1" s="1"/>
  <c r="G214" i="1"/>
  <c r="F214" i="1"/>
  <c r="E214" i="1"/>
  <c r="T213" i="1"/>
  <c r="S213" i="1"/>
  <c r="R213" i="1"/>
  <c r="P213" i="1"/>
  <c r="K213" i="1"/>
  <c r="H213" i="1" a="1"/>
  <c r="H213" i="1" s="1"/>
  <c r="I213" i="1" s="1" a="1"/>
  <c r="I213" i="1" s="1"/>
  <c r="G213" i="1"/>
  <c r="F213" i="1"/>
  <c r="E213" i="1"/>
  <c r="T212" i="1"/>
  <c r="S212" i="1"/>
  <c r="R212" i="1"/>
  <c r="P212" i="1"/>
  <c r="K212" i="1"/>
  <c r="H212" i="1" a="1"/>
  <c r="H212" i="1" s="1"/>
  <c r="I212" i="1" s="1" a="1"/>
  <c r="I212" i="1" s="1"/>
  <c r="G212" i="1"/>
  <c r="F212" i="1"/>
  <c r="E212" i="1"/>
  <c r="T211" i="1"/>
  <c r="S211" i="1"/>
  <c r="R211" i="1"/>
  <c r="P211" i="1"/>
  <c r="K211" i="1"/>
  <c r="H211" i="1" a="1"/>
  <c r="H211" i="1" s="1"/>
  <c r="I211" i="1" s="1" a="1"/>
  <c r="I211" i="1" s="1"/>
  <c r="G211" i="1"/>
  <c r="F211" i="1"/>
  <c r="E211" i="1"/>
  <c r="T210" i="1"/>
  <c r="S210" i="1"/>
  <c r="R210" i="1"/>
  <c r="P210" i="1"/>
  <c r="K210" i="1"/>
  <c r="H210" i="1" a="1"/>
  <c r="H210" i="1" s="1"/>
  <c r="I210" i="1" s="1" a="1"/>
  <c r="I210" i="1" s="1"/>
  <c r="G210" i="1"/>
  <c r="F210" i="1"/>
  <c r="E210" i="1"/>
  <c r="T209" i="1"/>
  <c r="S209" i="1"/>
  <c r="R209" i="1"/>
  <c r="P209" i="1"/>
  <c r="K209" i="1"/>
  <c r="H209" i="1"/>
  <c r="I209" i="1" s="1" a="1"/>
  <c r="I209" i="1" s="1"/>
  <c r="H209" i="1" a="1"/>
  <c r="G209" i="1"/>
  <c r="F209" i="1"/>
  <c r="E209" i="1"/>
  <c r="T208" i="1"/>
  <c r="S208" i="1"/>
  <c r="R208" i="1"/>
  <c r="P208" i="1"/>
  <c r="K208" i="1"/>
  <c r="H208" i="1" a="1"/>
  <c r="H208" i="1" s="1"/>
  <c r="I208" i="1" s="1" a="1"/>
  <c r="I208" i="1" s="1"/>
  <c r="G208" i="1"/>
  <c r="F208" i="1"/>
  <c r="E208" i="1"/>
  <c r="T207" i="1"/>
  <c r="S207" i="1"/>
  <c r="R207" i="1"/>
  <c r="P207" i="1"/>
  <c r="K207" i="1"/>
  <c r="H207" i="1" a="1"/>
  <c r="H207" i="1" s="1"/>
  <c r="I207" i="1" s="1" a="1"/>
  <c r="I207" i="1" s="1"/>
  <c r="G207" i="1"/>
  <c r="F207" i="1"/>
  <c r="E207" i="1"/>
  <c r="T206" i="1"/>
  <c r="S206" i="1"/>
  <c r="R206" i="1"/>
  <c r="P206" i="1"/>
  <c r="K206" i="1"/>
  <c r="H206" i="1" a="1"/>
  <c r="H206" i="1" s="1"/>
  <c r="I206" i="1" s="1" a="1"/>
  <c r="I206" i="1" s="1"/>
  <c r="G206" i="1"/>
  <c r="F206" i="1"/>
  <c r="E206" i="1"/>
  <c r="T205" i="1"/>
  <c r="S205" i="1"/>
  <c r="R205" i="1"/>
  <c r="P205" i="1"/>
  <c r="K205" i="1"/>
  <c r="H205" i="1" a="1"/>
  <c r="H205" i="1" s="1"/>
  <c r="I205" i="1" s="1" a="1"/>
  <c r="I205" i="1" s="1"/>
  <c r="G205" i="1"/>
  <c r="F205" i="1"/>
  <c r="E205" i="1"/>
  <c r="T204" i="1"/>
  <c r="S204" i="1"/>
  <c r="R204" i="1"/>
  <c r="P204" i="1"/>
  <c r="K204" i="1"/>
  <c r="H204" i="1" a="1"/>
  <c r="H204" i="1" s="1"/>
  <c r="I204" i="1" s="1" a="1"/>
  <c r="I204" i="1" s="1"/>
  <c r="G204" i="1"/>
  <c r="F204" i="1"/>
  <c r="E204" i="1"/>
  <c r="T203" i="1"/>
  <c r="S203" i="1"/>
  <c r="R203" i="1"/>
  <c r="P203" i="1"/>
  <c r="K203" i="1"/>
  <c r="H203" i="1"/>
  <c r="I203" i="1" s="1" a="1"/>
  <c r="I203" i="1" s="1"/>
  <c r="H203" i="1" a="1"/>
  <c r="G203" i="1"/>
  <c r="F203" i="1"/>
  <c r="E203" i="1"/>
  <c r="T202" i="1"/>
  <c r="S202" i="1"/>
  <c r="R202" i="1"/>
  <c r="P202" i="1"/>
  <c r="K202" i="1"/>
  <c r="H202" i="1" a="1"/>
  <c r="H202" i="1" s="1"/>
  <c r="I202" i="1" s="1" a="1"/>
  <c r="I202" i="1" s="1"/>
  <c r="G202" i="1"/>
  <c r="F202" i="1"/>
  <c r="E202" i="1"/>
  <c r="T201" i="1"/>
  <c r="S201" i="1"/>
  <c r="R201" i="1"/>
  <c r="P201" i="1"/>
  <c r="K201" i="1"/>
  <c r="H201" i="1" a="1"/>
  <c r="H201" i="1" s="1"/>
  <c r="I201" i="1" s="1" a="1"/>
  <c r="I201" i="1" s="1"/>
  <c r="G201" i="1"/>
  <c r="F201" i="1"/>
  <c r="E201" i="1"/>
  <c r="T200" i="1"/>
  <c r="S200" i="1"/>
  <c r="R200" i="1"/>
  <c r="P200" i="1"/>
  <c r="K200" i="1"/>
  <c r="H200" i="1" a="1"/>
  <c r="H200" i="1" s="1"/>
  <c r="I200" i="1" s="1" a="1"/>
  <c r="I200" i="1" s="1"/>
  <c r="G200" i="1"/>
  <c r="F200" i="1"/>
  <c r="E200" i="1"/>
  <c r="T199" i="1"/>
  <c r="S199" i="1"/>
  <c r="R199" i="1"/>
  <c r="P199" i="1"/>
  <c r="K199" i="1"/>
  <c r="H199" i="1" a="1"/>
  <c r="H199" i="1" s="1"/>
  <c r="I199" i="1" s="1" a="1"/>
  <c r="I199" i="1" s="1"/>
  <c r="G199" i="1"/>
  <c r="F199" i="1"/>
  <c r="E199" i="1"/>
  <c r="T198" i="1"/>
  <c r="S198" i="1"/>
  <c r="R198" i="1"/>
  <c r="P198" i="1"/>
  <c r="K198" i="1"/>
  <c r="H198" i="1"/>
  <c r="I198" i="1" s="1" a="1"/>
  <c r="I198" i="1" s="1"/>
  <c r="H198" i="1" a="1"/>
  <c r="G198" i="1"/>
  <c r="F198" i="1"/>
  <c r="E198" i="1"/>
  <c r="T197" i="1"/>
  <c r="S197" i="1"/>
  <c r="R197" i="1"/>
  <c r="P197" i="1"/>
  <c r="K197" i="1"/>
  <c r="H197" i="1"/>
  <c r="I197" i="1" s="1" a="1"/>
  <c r="I197" i="1" s="1"/>
  <c r="H197" i="1" a="1"/>
  <c r="G197" i="1"/>
  <c r="F197" i="1"/>
  <c r="E197" i="1"/>
  <c r="T196" i="1"/>
  <c r="S196" i="1"/>
  <c r="R196" i="1"/>
  <c r="P196" i="1"/>
  <c r="K196" i="1"/>
  <c r="H196" i="1" a="1"/>
  <c r="H196" i="1" s="1"/>
  <c r="I196" i="1" s="1" a="1"/>
  <c r="I196" i="1" s="1"/>
  <c r="G196" i="1"/>
  <c r="F196" i="1"/>
  <c r="E196" i="1"/>
  <c r="T195" i="1"/>
  <c r="S195" i="1"/>
  <c r="R195" i="1"/>
  <c r="P195" i="1"/>
  <c r="K195" i="1"/>
  <c r="H195" i="1" a="1"/>
  <c r="H195" i="1" s="1"/>
  <c r="I195" i="1" s="1" a="1"/>
  <c r="I195" i="1" s="1"/>
  <c r="G195" i="1"/>
  <c r="F195" i="1"/>
  <c r="E195" i="1"/>
  <c r="T194" i="1"/>
  <c r="S194" i="1"/>
  <c r="R194" i="1"/>
  <c r="P194" i="1"/>
  <c r="K194" i="1"/>
  <c r="H194" i="1" a="1"/>
  <c r="H194" i="1" s="1"/>
  <c r="I194" i="1" s="1" a="1"/>
  <c r="I194" i="1" s="1"/>
  <c r="G194" i="1"/>
  <c r="F194" i="1"/>
  <c r="E194" i="1"/>
  <c r="T193" i="1"/>
  <c r="S193" i="1"/>
  <c r="R193" i="1"/>
  <c r="P193" i="1"/>
  <c r="K193" i="1"/>
  <c r="H193" i="1" a="1"/>
  <c r="H193" i="1" s="1"/>
  <c r="I193" i="1" s="1" a="1"/>
  <c r="I193" i="1" s="1"/>
  <c r="G193" i="1"/>
  <c r="F193" i="1"/>
  <c r="E193" i="1"/>
  <c r="T192" i="1"/>
  <c r="S192" i="1"/>
  <c r="R192" i="1"/>
  <c r="P192" i="1"/>
  <c r="K192" i="1"/>
  <c r="H192" i="1" a="1"/>
  <c r="H192" i="1" s="1"/>
  <c r="I192" i="1" s="1" a="1"/>
  <c r="I192" i="1" s="1"/>
  <c r="G192" i="1"/>
  <c r="F192" i="1"/>
  <c r="E192" i="1"/>
  <c r="T191" i="1"/>
  <c r="S191" i="1"/>
  <c r="R191" i="1"/>
  <c r="P191" i="1"/>
  <c r="K191" i="1"/>
  <c r="H191" i="1"/>
  <c r="I191" i="1" s="1" a="1"/>
  <c r="I191" i="1" s="1"/>
  <c r="H191" i="1" a="1"/>
  <c r="G191" i="1"/>
  <c r="F191" i="1"/>
  <c r="E191" i="1"/>
  <c r="T190" i="1"/>
  <c r="S190" i="1"/>
  <c r="R190" i="1"/>
  <c r="P190" i="1"/>
  <c r="K190" i="1"/>
  <c r="H190" i="1" a="1"/>
  <c r="H190" i="1" s="1"/>
  <c r="I190" i="1" s="1" a="1"/>
  <c r="I190" i="1" s="1"/>
  <c r="G190" i="1"/>
  <c r="F190" i="1"/>
  <c r="E190" i="1"/>
  <c r="T189" i="1"/>
  <c r="S189" i="1"/>
  <c r="R189" i="1"/>
  <c r="P189" i="1"/>
  <c r="K189" i="1"/>
  <c r="H189" i="1" a="1"/>
  <c r="H189" i="1" s="1"/>
  <c r="I189" i="1" s="1" a="1"/>
  <c r="I189" i="1" s="1"/>
  <c r="G189" i="1"/>
  <c r="F189" i="1"/>
  <c r="E189" i="1"/>
  <c r="T188" i="1"/>
  <c r="S188" i="1"/>
  <c r="R188" i="1"/>
  <c r="P188" i="1"/>
  <c r="K188" i="1"/>
  <c r="H188" i="1" a="1"/>
  <c r="H188" i="1" s="1"/>
  <c r="I188" i="1" s="1" a="1"/>
  <c r="I188" i="1" s="1"/>
  <c r="G188" i="1"/>
  <c r="F188" i="1"/>
  <c r="E188" i="1"/>
  <c r="T187" i="1"/>
  <c r="S187" i="1"/>
  <c r="R187" i="1"/>
  <c r="P187" i="1"/>
  <c r="K187" i="1"/>
  <c r="H187" i="1" a="1"/>
  <c r="H187" i="1" s="1"/>
  <c r="I187" i="1" s="1" a="1"/>
  <c r="I187" i="1" s="1"/>
  <c r="G187" i="1"/>
  <c r="F187" i="1"/>
  <c r="E187" i="1"/>
  <c r="T186" i="1"/>
  <c r="S186" i="1"/>
  <c r="R186" i="1"/>
  <c r="P186" i="1"/>
  <c r="K186" i="1"/>
  <c r="H186" i="1" a="1"/>
  <c r="H186" i="1" s="1"/>
  <c r="I186" i="1" s="1" a="1"/>
  <c r="I186" i="1" s="1"/>
  <c r="G186" i="1"/>
  <c r="F186" i="1"/>
  <c r="E186" i="1"/>
  <c r="T185" i="1"/>
  <c r="S185" i="1"/>
  <c r="R185" i="1"/>
  <c r="P185" i="1"/>
  <c r="K185" i="1"/>
  <c r="H185" i="1"/>
  <c r="I185" i="1" s="1" a="1"/>
  <c r="I185" i="1" s="1"/>
  <c r="H185" i="1" a="1"/>
  <c r="G185" i="1"/>
  <c r="F185" i="1"/>
  <c r="E185" i="1"/>
  <c r="T184" i="1"/>
  <c r="S184" i="1"/>
  <c r="R184" i="1"/>
  <c r="P184" i="1"/>
  <c r="K184" i="1"/>
  <c r="H184" i="1" a="1"/>
  <c r="H184" i="1" s="1"/>
  <c r="I184" i="1" s="1" a="1"/>
  <c r="I184" i="1" s="1"/>
  <c r="G184" i="1"/>
  <c r="F184" i="1"/>
  <c r="E184" i="1"/>
  <c r="T183" i="1"/>
  <c r="S183" i="1"/>
  <c r="R183" i="1"/>
  <c r="P183" i="1"/>
  <c r="K183" i="1"/>
  <c r="H183" i="1" a="1"/>
  <c r="H183" i="1" s="1"/>
  <c r="I183" i="1" s="1" a="1"/>
  <c r="I183" i="1" s="1"/>
  <c r="G183" i="1"/>
  <c r="F183" i="1"/>
  <c r="E183" i="1"/>
  <c r="T182" i="1"/>
  <c r="S182" i="1"/>
  <c r="R182" i="1"/>
  <c r="P182" i="1"/>
  <c r="K182" i="1"/>
  <c r="H182" i="1" a="1"/>
  <c r="H182" i="1" s="1"/>
  <c r="I182" i="1" s="1" a="1"/>
  <c r="I182" i="1" s="1"/>
  <c r="G182" i="1"/>
  <c r="F182" i="1"/>
  <c r="E182" i="1"/>
  <c r="T181" i="1"/>
  <c r="S181" i="1"/>
  <c r="R181" i="1"/>
  <c r="P181" i="1"/>
  <c r="K181" i="1"/>
  <c r="H181" i="1" a="1"/>
  <c r="H181" i="1" s="1"/>
  <c r="I181" i="1" s="1" a="1"/>
  <c r="I181" i="1" s="1"/>
  <c r="G181" i="1"/>
  <c r="F181" i="1"/>
  <c r="E181" i="1"/>
  <c r="T180" i="1"/>
  <c r="S180" i="1"/>
  <c r="R180" i="1"/>
  <c r="P180" i="1"/>
  <c r="K180" i="1"/>
  <c r="H180" i="1"/>
  <c r="I180" i="1" s="1" a="1"/>
  <c r="I180" i="1" s="1"/>
  <c r="H180" i="1" a="1"/>
  <c r="G180" i="1"/>
  <c r="F180" i="1"/>
  <c r="E180" i="1"/>
  <c r="T179" i="1"/>
  <c r="S179" i="1"/>
  <c r="R179" i="1"/>
  <c r="P179" i="1"/>
  <c r="K179" i="1"/>
  <c r="H179" i="1" a="1"/>
  <c r="H179" i="1" s="1"/>
  <c r="I179" i="1" s="1" a="1"/>
  <c r="I179" i="1" s="1"/>
  <c r="G179" i="1"/>
  <c r="F179" i="1"/>
  <c r="E179" i="1"/>
  <c r="T178" i="1"/>
  <c r="S178" i="1"/>
  <c r="R178" i="1"/>
  <c r="P178" i="1"/>
  <c r="K178" i="1"/>
  <c r="H178" i="1" a="1"/>
  <c r="H178" i="1" s="1"/>
  <c r="I178" i="1" s="1" a="1"/>
  <c r="I178" i="1" s="1"/>
  <c r="G178" i="1"/>
  <c r="F178" i="1"/>
  <c r="E178" i="1"/>
  <c r="T177" i="1"/>
  <c r="S177" i="1"/>
  <c r="R177" i="1"/>
  <c r="P177" i="1"/>
  <c r="K177" i="1"/>
  <c r="H177" i="1" a="1"/>
  <c r="H177" i="1" s="1"/>
  <c r="I177" i="1" s="1" a="1"/>
  <c r="I177" i="1" s="1"/>
  <c r="G177" i="1"/>
  <c r="F177" i="1"/>
  <c r="E177" i="1"/>
  <c r="T176" i="1"/>
  <c r="S176" i="1"/>
  <c r="R176" i="1"/>
  <c r="P176" i="1"/>
  <c r="K176" i="1"/>
  <c r="H176" i="1" a="1"/>
  <c r="H176" i="1" s="1"/>
  <c r="I176" i="1" s="1" a="1"/>
  <c r="I176" i="1" s="1"/>
  <c r="G176" i="1"/>
  <c r="F176" i="1"/>
  <c r="E176" i="1"/>
  <c r="T175" i="1"/>
  <c r="S175" i="1"/>
  <c r="R175" i="1"/>
  <c r="P175" i="1"/>
  <c r="K175" i="1"/>
  <c r="H175" i="1" a="1"/>
  <c r="H175" i="1" s="1"/>
  <c r="I175" i="1" s="1" a="1"/>
  <c r="I175" i="1" s="1"/>
  <c r="G175" i="1"/>
  <c r="F175" i="1"/>
  <c r="E175" i="1"/>
  <c r="T174" i="1"/>
  <c r="S174" i="1"/>
  <c r="R174" i="1"/>
  <c r="P174" i="1"/>
  <c r="K174" i="1"/>
  <c r="H174" i="1" a="1"/>
  <c r="H174" i="1" s="1"/>
  <c r="I174" i="1" s="1" a="1"/>
  <c r="I174" i="1" s="1"/>
  <c r="G174" i="1"/>
  <c r="F174" i="1"/>
  <c r="E174" i="1"/>
  <c r="T173" i="1"/>
  <c r="S173" i="1"/>
  <c r="R173" i="1"/>
  <c r="P173" i="1"/>
  <c r="K173" i="1"/>
  <c r="H173" i="1" a="1"/>
  <c r="H173" i="1" s="1"/>
  <c r="I173" i="1" s="1" a="1"/>
  <c r="I173" i="1" s="1"/>
  <c r="G173" i="1"/>
  <c r="F173" i="1"/>
  <c r="E173" i="1"/>
  <c r="T172" i="1"/>
  <c r="S172" i="1"/>
  <c r="R172" i="1"/>
  <c r="P172" i="1"/>
  <c r="K172" i="1"/>
  <c r="H172" i="1" a="1"/>
  <c r="H172" i="1" s="1"/>
  <c r="I172" i="1" s="1" a="1"/>
  <c r="I172" i="1" s="1"/>
  <c r="G172" i="1"/>
  <c r="F172" i="1"/>
  <c r="E172" i="1"/>
  <c r="T171" i="1"/>
  <c r="S171" i="1"/>
  <c r="R171" i="1"/>
  <c r="P171" i="1"/>
  <c r="K171" i="1"/>
  <c r="H171" i="1" a="1"/>
  <c r="H171" i="1" s="1"/>
  <c r="I171" i="1" s="1" a="1"/>
  <c r="I171" i="1" s="1"/>
  <c r="G171" i="1"/>
  <c r="F171" i="1"/>
  <c r="E171" i="1"/>
  <c r="T170" i="1"/>
  <c r="S170" i="1"/>
  <c r="R170" i="1"/>
  <c r="P170" i="1"/>
  <c r="K170" i="1"/>
  <c r="H170" i="1" a="1"/>
  <c r="H170" i="1" s="1"/>
  <c r="I170" i="1" s="1" a="1"/>
  <c r="I170" i="1" s="1"/>
  <c r="G170" i="1"/>
  <c r="F170" i="1"/>
  <c r="E170" i="1"/>
  <c r="T169" i="1"/>
  <c r="S169" i="1"/>
  <c r="R169" i="1"/>
  <c r="P169" i="1"/>
  <c r="K169" i="1"/>
  <c r="H169" i="1" a="1"/>
  <c r="H169" i="1" s="1"/>
  <c r="I169" i="1" s="1" a="1"/>
  <c r="I169" i="1" s="1"/>
  <c r="G169" i="1"/>
  <c r="F169" i="1"/>
  <c r="E169" i="1"/>
  <c r="T168" i="1"/>
  <c r="S168" i="1"/>
  <c r="R168" i="1"/>
  <c r="P168" i="1"/>
  <c r="K168" i="1"/>
  <c r="H168" i="1" a="1"/>
  <c r="H168" i="1" s="1"/>
  <c r="I168" i="1" s="1" a="1"/>
  <c r="I168" i="1" s="1"/>
  <c r="G168" i="1"/>
  <c r="F168" i="1"/>
  <c r="E168" i="1"/>
  <c r="T167" i="1"/>
  <c r="S167" i="1"/>
  <c r="R167" i="1"/>
  <c r="P167" i="1"/>
  <c r="K167" i="1"/>
  <c r="H167" i="1" a="1"/>
  <c r="H167" i="1" s="1"/>
  <c r="I167" i="1" s="1" a="1"/>
  <c r="I167" i="1" s="1"/>
  <c r="G167" i="1"/>
  <c r="F167" i="1"/>
  <c r="E167" i="1"/>
  <c r="T166" i="1"/>
  <c r="S166" i="1"/>
  <c r="R166" i="1"/>
  <c r="P166" i="1"/>
  <c r="K166" i="1"/>
  <c r="H166" i="1" a="1"/>
  <c r="H166" i="1" s="1"/>
  <c r="I166" i="1" s="1" a="1"/>
  <c r="I166" i="1" s="1"/>
  <c r="G166" i="1"/>
  <c r="F166" i="1"/>
  <c r="E166" i="1"/>
  <c r="T165" i="1"/>
  <c r="S165" i="1"/>
  <c r="R165" i="1"/>
  <c r="P165" i="1"/>
  <c r="K165" i="1"/>
  <c r="H165" i="1" a="1"/>
  <c r="H165" i="1" s="1"/>
  <c r="I165" i="1" s="1" a="1"/>
  <c r="I165" i="1" s="1"/>
  <c r="G165" i="1"/>
  <c r="F165" i="1"/>
  <c r="E165" i="1"/>
  <c r="T164" i="1"/>
  <c r="S164" i="1"/>
  <c r="R164" i="1"/>
  <c r="P164" i="1"/>
  <c r="K164" i="1"/>
  <c r="H164" i="1" a="1"/>
  <c r="H164" i="1" s="1"/>
  <c r="I164" i="1" s="1" a="1"/>
  <c r="I164" i="1" s="1"/>
  <c r="G164" i="1"/>
  <c r="F164" i="1"/>
  <c r="E164" i="1"/>
  <c r="T163" i="1"/>
  <c r="S163" i="1"/>
  <c r="R163" i="1"/>
  <c r="P163" i="1"/>
  <c r="K163" i="1"/>
  <c r="H163" i="1" a="1"/>
  <c r="H163" i="1" s="1"/>
  <c r="I163" i="1" s="1" a="1"/>
  <c r="I163" i="1" s="1"/>
  <c r="G163" i="1"/>
  <c r="F163" i="1"/>
  <c r="E163" i="1"/>
  <c r="T162" i="1"/>
  <c r="S162" i="1"/>
  <c r="R162" i="1"/>
  <c r="P162" i="1"/>
  <c r="K162" i="1"/>
  <c r="H162" i="1" a="1"/>
  <c r="H162" i="1" s="1"/>
  <c r="I162" i="1" s="1" a="1"/>
  <c r="I162" i="1" s="1"/>
  <c r="G162" i="1"/>
  <c r="F162" i="1"/>
  <c r="E162" i="1"/>
  <c r="T161" i="1"/>
  <c r="S161" i="1"/>
  <c r="R161" i="1"/>
  <c r="P161" i="1"/>
  <c r="K161" i="1"/>
  <c r="H161" i="1" a="1"/>
  <c r="H161" i="1" s="1"/>
  <c r="I161" i="1" s="1" a="1"/>
  <c r="I161" i="1" s="1"/>
  <c r="G161" i="1"/>
  <c r="F161" i="1"/>
  <c r="E161" i="1"/>
  <c r="T160" i="1"/>
  <c r="S160" i="1"/>
  <c r="R160" i="1"/>
  <c r="P160" i="1"/>
  <c r="K160" i="1"/>
  <c r="H160" i="1" a="1"/>
  <c r="H160" i="1" s="1"/>
  <c r="I160" i="1" s="1" a="1"/>
  <c r="I160" i="1" s="1"/>
  <c r="G160" i="1"/>
  <c r="F160" i="1"/>
  <c r="E160" i="1"/>
  <c r="T159" i="1"/>
  <c r="S159" i="1"/>
  <c r="R159" i="1"/>
  <c r="P159" i="1"/>
  <c r="K159" i="1"/>
  <c r="H159" i="1" a="1"/>
  <c r="H159" i="1" s="1"/>
  <c r="I159" i="1" s="1" a="1"/>
  <c r="I159" i="1" s="1"/>
  <c r="G159" i="1"/>
  <c r="F159" i="1"/>
  <c r="E159" i="1"/>
  <c r="T158" i="1"/>
  <c r="S158" i="1"/>
  <c r="R158" i="1"/>
  <c r="P158" i="1"/>
  <c r="K158" i="1"/>
  <c r="H158" i="1" a="1"/>
  <c r="H158" i="1" s="1"/>
  <c r="I158" i="1" s="1" a="1"/>
  <c r="I158" i="1" s="1"/>
  <c r="G158" i="1"/>
  <c r="F158" i="1"/>
  <c r="E158" i="1"/>
  <c r="T157" i="1"/>
  <c r="S157" i="1"/>
  <c r="R157" i="1"/>
  <c r="P157" i="1"/>
  <c r="K157" i="1"/>
  <c r="H157" i="1" a="1"/>
  <c r="H157" i="1" s="1"/>
  <c r="I157" i="1" s="1" a="1"/>
  <c r="I157" i="1" s="1"/>
  <c r="G157" i="1"/>
  <c r="F157" i="1"/>
  <c r="E157" i="1"/>
  <c r="T156" i="1"/>
  <c r="S156" i="1"/>
  <c r="R156" i="1"/>
  <c r="P156" i="1"/>
  <c r="K156" i="1"/>
  <c r="H156" i="1" a="1"/>
  <c r="H156" i="1" s="1"/>
  <c r="I156" i="1" s="1" a="1"/>
  <c r="I156" i="1" s="1"/>
  <c r="G156" i="1"/>
  <c r="F156" i="1"/>
  <c r="E156" i="1"/>
  <c r="T155" i="1"/>
  <c r="S155" i="1"/>
  <c r="R155" i="1"/>
  <c r="P155" i="1"/>
  <c r="K155" i="1"/>
  <c r="H155" i="1" a="1"/>
  <c r="H155" i="1" s="1"/>
  <c r="I155" i="1" s="1" a="1"/>
  <c r="I155" i="1" s="1"/>
  <c r="G155" i="1"/>
  <c r="F155" i="1"/>
  <c r="E155" i="1"/>
  <c r="T154" i="1"/>
  <c r="S154" i="1"/>
  <c r="R154" i="1"/>
  <c r="P154" i="1"/>
  <c r="K154" i="1"/>
  <c r="H154" i="1" a="1"/>
  <c r="H154" i="1" s="1"/>
  <c r="I154" i="1" s="1" a="1"/>
  <c r="I154" i="1" s="1"/>
  <c r="G154" i="1"/>
  <c r="F154" i="1"/>
  <c r="E154" i="1"/>
  <c r="T153" i="1"/>
  <c r="S153" i="1"/>
  <c r="R153" i="1"/>
  <c r="P153" i="1"/>
  <c r="K153" i="1"/>
  <c r="H153" i="1" a="1"/>
  <c r="H153" i="1" s="1"/>
  <c r="I153" i="1" s="1" a="1"/>
  <c r="I153" i="1" s="1"/>
  <c r="G153" i="1"/>
  <c r="F153" i="1"/>
  <c r="E153" i="1"/>
  <c r="T152" i="1"/>
  <c r="S152" i="1"/>
  <c r="R152" i="1"/>
  <c r="P152" i="1"/>
  <c r="K152" i="1"/>
  <c r="H152" i="1" a="1"/>
  <c r="H152" i="1" s="1"/>
  <c r="I152" i="1" s="1" a="1"/>
  <c r="I152" i="1" s="1"/>
  <c r="G152" i="1"/>
  <c r="F152" i="1"/>
  <c r="E152" i="1"/>
  <c r="T151" i="1"/>
  <c r="S151" i="1"/>
  <c r="R151" i="1"/>
  <c r="P151" i="1"/>
  <c r="K151" i="1"/>
  <c r="H151" i="1" a="1"/>
  <c r="H151" i="1" s="1"/>
  <c r="I151" i="1" s="1" a="1"/>
  <c r="I151" i="1" s="1"/>
  <c r="G151" i="1"/>
  <c r="F151" i="1"/>
  <c r="E151" i="1"/>
  <c r="T150" i="1"/>
  <c r="S150" i="1"/>
  <c r="R150" i="1"/>
  <c r="P150" i="1"/>
  <c r="K150" i="1"/>
  <c r="H150" i="1" a="1"/>
  <c r="H150" i="1" s="1"/>
  <c r="I150" i="1" s="1" a="1"/>
  <c r="I150" i="1" s="1"/>
  <c r="G150" i="1"/>
  <c r="F150" i="1"/>
  <c r="E150" i="1"/>
  <c r="T149" i="1"/>
  <c r="S149" i="1"/>
  <c r="R149" i="1"/>
  <c r="P149" i="1"/>
  <c r="K149" i="1"/>
  <c r="H149" i="1" a="1"/>
  <c r="H149" i="1" s="1"/>
  <c r="I149" i="1" s="1" a="1"/>
  <c r="I149" i="1" s="1"/>
  <c r="G149" i="1"/>
  <c r="F149" i="1"/>
  <c r="E149" i="1"/>
  <c r="T148" i="1"/>
  <c r="S148" i="1"/>
  <c r="R148" i="1"/>
  <c r="P148" i="1"/>
  <c r="K148" i="1"/>
  <c r="H148" i="1" a="1"/>
  <c r="H148" i="1" s="1"/>
  <c r="I148" i="1" s="1" a="1"/>
  <c r="I148" i="1" s="1"/>
  <c r="G148" i="1"/>
  <c r="F148" i="1"/>
  <c r="E148" i="1"/>
  <c r="T147" i="1"/>
  <c r="S147" i="1"/>
  <c r="R147" i="1"/>
  <c r="P147" i="1"/>
  <c r="K147" i="1"/>
  <c r="H147" i="1" a="1"/>
  <c r="H147" i="1" s="1"/>
  <c r="I147" i="1" s="1" a="1"/>
  <c r="I147" i="1" s="1"/>
  <c r="G147" i="1"/>
  <c r="F147" i="1"/>
  <c r="E147" i="1"/>
  <c r="T146" i="1"/>
  <c r="S146" i="1"/>
  <c r="R146" i="1"/>
  <c r="P146" i="1"/>
  <c r="K146" i="1"/>
  <c r="H146" i="1" a="1"/>
  <c r="H146" i="1" s="1"/>
  <c r="I146" i="1" s="1" a="1"/>
  <c r="I146" i="1" s="1"/>
  <c r="G146" i="1"/>
  <c r="F146" i="1"/>
  <c r="E146" i="1"/>
  <c r="T145" i="1"/>
  <c r="S145" i="1"/>
  <c r="R145" i="1"/>
  <c r="P145" i="1"/>
  <c r="K145" i="1"/>
  <c r="H145" i="1" a="1"/>
  <c r="H145" i="1" s="1"/>
  <c r="I145" i="1" s="1" a="1"/>
  <c r="I145" i="1" s="1"/>
  <c r="G145" i="1"/>
  <c r="F145" i="1"/>
  <c r="E145" i="1"/>
  <c r="T144" i="1"/>
  <c r="S144" i="1"/>
  <c r="R144" i="1"/>
  <c r="P144" i="1"/>
  <c r="K144" i="1"/>
  <c r="H144" i="1"/>
  <c r="I144" i="1" s="1" a="1"/>
  <c r="I144" i="1" s="1"/>
  <c r="H144" i="1" a="1"/>
  <c r="G144" i="1"/>
  <c r="F144" i="1"/>
  <c r="E144" i="1"/>
  <c r="T143" i="1"/>
  <c r="S143" i="1"/>
  <c r="R143" i="1"/>
  <c r="P143" i="1"/>
  <c r="K143" i="1"/>
  <c r="H143" i="1" a="1"/>
  <c r="H143" i="1" s="1"/>
  <c r="I143" i="1" s="1" a="1"/>
  <c r="I143" i="1" s="1"/>
  <c r="G143" i="1"/>
  <c r="F143" i="1"/>
  <c r="E143" i="1"/>
  <c r="T142" i="1"/>
  <c r="S142" i="1"/>
  <c r="R142" i="1"/>
  <c r="P142" i="1"/>
  <c r="K142" i="1"/>
  <c r="H142" i="1" a="1"/>
  <c r="H142" i="1" s="1"/>
  <c r="I142" i="1" s="1" a="1"/>
  <c r="I142" i="1" s="1"/>
  <c r="G142" i="1"/>
  <c r="F142" i="1"/>
  <c r="E142" i="1"/>
  <c r="T141" i="1"/>
  <c r="S141" i="1"/>
  <c r="R141" i="1"/>
  <c r="P141" i="1"/>
  <c r="K141" i="1"/>
  <c r="H141" i="1" a="1"/>
  <c r="H141" i="1" s="1"/>
  <c r="I141" i="1" s="1" a="1"/>
  <c r="I141" i="1" s="1"/>
  <c r="G141" i="1"/>
  <c r="F141" i="1"/>
  <c r="E141" i="1"/>
  <c r="T140" i="1"/>
  <c r="S140" i="1"/>
  <c r="R140" i="1"/>
  <c r="P140" i="1"/>
  <c r="K140" i="1"/>
  <c r="H140" i="1" a="1"/>
  <c r="H140" i="1" s="1"/>
  <c r="I140" i="1" s="1" a="1"/>
  <c r="I140" i="1" s="1"/>
  <c r="G140" i="1"/>
  <c r="F140" i="1"/>
  <c r="E140" i="1"/>
  <c r="T139" i="1"/>
  <c r="S139" i="1"/>
  <c r="R139" i="1"/>
  <c r="P139" i="1"/>
  <c r="K139" i="1"/>
  <c r="H139" i="1" a="1"/>
  <c r="H139" i="1" s="1"/>
  <c r="I139" i="1" s="1" a="1"/>
  <c r="I139" i="1" s="1"/>
  <c r="G139" i="1"/>
  <c r="F139" i="1"/>
  <c r="E139" i="1"/>
  <c r="T138" i="1"/>
  <c r="S138" i="1"/>
  <c r="R138" i="1"/>
  <c r="P138" i="1"/>
  <c r="K138" i="1"/>
  <c r="H138" i="1"/>
  <c r="I138" i="1" s="1" a="1"/>
  <c r="I138" i="1" s="1"/>
  <c r="H138" i="1" a="1"/>
  <c r="G138" i="1"/>
  <c r="F138" i="1"/>
  <c r="E138" i="1"/>
  <c r="T137" i="1"/>
  <c r="S137" i="1"/>
  <c r="R137" i="1"/>
  <c r="P137" i="1"/>
  <c r="K137" i="1"/>
  <c r="H137" i="1" a="1"/>
  <c r="H137" i="1" s="1"/>
  <c r="I137" i="1" s="1" a="1"/>
  <c r="I137" i="1" s="1"/>
  <c r="G137" i="1"/>
  <c r="F137" i="1"/>
  <c r="E137" i="1"/>
  <c r="T136" i="1"/>
  <c r="S136" i="1"/>
  <c r="R136" i="1"/>
  <c r="P136" i="1"/>
  <c r="K136" i="1"/>
  <c r="H136" i="1" a="1"/>
  <c r="H136" i="1" s="1"/>
  <c r="I136" i="1" s="1" a="1"/>
  <c r="I136" i="1" s="1"/>
  <c r="G136" i="1"/>
  <c r="F136" i="1"/>
  <c r="E136" i="1"/>
  <c r="T135" i="1"/>
  <c r="S135" i="1"/>
  <c r="R135" i="1"/>
  <c r="P135" i="1"/>
  <c r="K135" i="1"/>
  <c r="H135" i="1"/>
  <c r="I135" i="1" s="1" a="1"/>
  <c r="I135" i="1" s="1"/>
  <c r="H135" i="1" a="1"/>
  <c r="G135" i="1"/>
  <c r="F135" i="1"/>
  <c r="E135" i="1"/>
  <c r="T134" i="1"/>
  <c r="S134" i="1"/>
  <c r="R134" i="1"/>
  <c r="P134" i="1"/>
  <c r="K134" i="1"/>
  <c r="H134" i="1" a="1"/>
  <c r="H134" i="1" s="1"/>
  <c r="I134" i="1" s="1" a="1"/>
  <c r="I134" i="1" s="1"/>
  <c r="G134" i="1"/>
  <c r="F134" i="1"/>
  <c r="E134" i="1"/>
  <c r="T133" i="1"/>
  <c r="S133" i="1"/>
  <c r="R133" i="1"/>
  <c r="P133" i="1"/>
  <c r="K133" i="1"/>
  <c r="H133" i="1"/>
  <c r="I133" i="1" s="1" a="1"/>
  <c r="I133" i="1" s="1"/>
  <c r="H133" i="1" a="1"/>
  <c r="G133" i="1"/>
  <c r="F133" i="1"/>
  <c r="E133" i="1"/>
  <c r="T132" i="1"/>
  <c r="S132" i="1"/>
  <c r="R132" i="1"/>
  <c r="P132" i="1"/>
  <c r="K132" i="1"/>
  <c r="H132" i="1" a="1"/>
  <c r="H132" i="1" s="1"/>
  <c r="I132" i="1" s="1" a="1"/>
  <c r="I132" i="1" s="1"/>
  <c r="G132" i="1"/>
  <c r="F132" i="1"/>
  <c r="E132" i="1"/>
  <c r="T131" i="1"/>
  <c r="S131" i="1"/>
  <c r="R131" i="1"/>
  <c r="P131" i="1"/>
  <c r="K131" i="1"/>
  <c r="H131" i="1" a="1"/>
  <c r="H131" i="1" s="1"/>
  <c r="I131" i="1" s="1" a="1"/>
  <c r="I131" i="1" s="1"/>
  <c r="G131" i="1"/>
  <c r="F131" i="1"/>
  <c r="E131" i="1"/>
  <c r="T130" i="1"/>
  <c r="S130" i="1"/>
  <c r="R130" i="1"/>
  <c r="P130" i="1"/>
  <c r="K130" i="1"/>
  <c r="H130" i="1" a="1"/>
  <c r="H130" i="1" s="1"/>
  <c r="I130" i="1" s="1" a="1"/>
  <c r="I130" i="1" s="1"/>
  <c r="G130" i="1"/>
  <c r="F130" i="1"/>
  <c r="E130" i="1"/>
  <c r="T129" i="1"/>
  <c r="S129" i="1"/>
  <c r="R129" i="1"/>
  <c r="P129" i="1"/>
  <c r="K129" i="1"/>
  <c r="H129" i="1"/>
  <c r="I129" i="1" s="1" a="1"/>
  <c r="I129" i="1" s="1"/>
  <c r="H129" i="1" a="1"/>
  <c r="G129" i="1"/>
  <c r="F129" i="1"/>
  <c r="E129" i="1"/>
  <c r="T128" i="1"/>
  <c r="S128" i="1"/>
  <c r="R128" i="1"/>
  <c r="P128" i="1"/>
  <c r="K128" i="1"/>
  <c r="I128" i="1" a="1"/>
  <c r="I128" i="1" s="1"/>
  <c r="H128" i="1" a="1"/>
  <c r="H128" i="1" s="1"/>
  <c r="G128" i="1"/>
  <c r="F128" i="1"/>
  <c r="E128" i="1"/>
  <c r="T127" i="1"/>
  <c r="S127" i="1"/>
  <c r="R127" i="1"/>
  <c r="P127" i="1"/>
  <c r="K127" i="1"/>
  <c r="H127" i="1"/>
  <c r="I127" i="1" s="1" a="1"/>
  <c r="I127" i="1" s="1"/>
  <c r="H127" i="1" a="1"/>
  <c r="G127" i="1"/>
  <c r="F127" i="1"/>
  <c r="E127" i="1"/>
  <c r="T126" i="1"/>
  <c r="S126" i="1"/>
  <c r="R126" i="1"/>
  <c r="P126" i="1"/>
  <c r="K126" i="1"/>
  <c r="H126" i="1" a="1"/>
  <c r="H126" i="1" s="1"/>
  <c r="I126" i="1" s="1" a="1"/>
  <c r="I126" i="1" s="1"/>
  <c r="G126" i="1"/>
  <c r="F126" i="1"/>
  <c r="E126" i="1"/>
  <c r="T125" i="1"/>
  <c r="S125" i="1"/>
  <c r="R125" i="1"/>
  <c r="P125" i="1"/>
  <c r="K125" i="1"/>
  <c r="H125" i="1" a="1"/>
  <c r="H125" i="1" s="1"/>
  <c r="I125" i="1" s="1" a="1"/>
  <c r="I125" i="1" s="1"/>
  <c r="G125" i="1"/>
  <c r="F125" i="1"/>
  <c r="E125" i="1"/>
  <c r="T124" i="1"/>
  <c r="S124" i="1"/>
  <c r="R124" i="1"/>
  <c r="P124" i="1"/>
  <c r="K124" i="1"/>
  <c r="H124" i="1" a="1"/>
  <c r="H124" i="1" s="1"/>
  <c r="I124" i="1" s="1" a="1"/>
  <c r="I124" i="1" s="1"/>
  <c r="G124" i="1"/>
  <c r="F124" i="1"/>
  <c r="E124" i="1"/>
  <c r="T123" i="1"/>
  <c r="S123" i="1"/>
  <c r="R123" i="1"/>
  <c r="P123" i="1"/>
  <c r="K123" i="1"/>
  <c r="H123" i="1"/>
  <c r="I123" i="1" s="1" a="1"/>
  <c r="I123" i="1" s="1"/>
  <c r="H123" i="1" a="1"/>
  <c r="G123" i="1"/>
  <c r="F123" i="1"/>
  <c r="E123" i="1"/>
  <c r="T122" i="1"/>
  <c r="S122" i="1"/>
  <c r="R122" i="1"/>
  <c r="P122" i="1"/>
  <c r="K122" i="1"/>
  <c r="I122" i="1" a="1"/>
  <c r="I122" i="1" s="1"/>
  <c r="H122" i="1" a="1"/>
  <c r="H122" i="1" s="1"/>
  <c r="G122" i="1"/>
  <c r="F122" i="1"/>
  <c r="E122" i="1"/>
  <c r="T121" i="1"/>
  <c r="S121" i="1"/>
  <c r="R121" i="1"/>
  <c r="P121" i="1"/>
  <c r="K121" i="1"/>
  <c r="H121" i="1"/>
  <c r="I121" i="1" s="1" a="1"/>
  <c r="I121" i="1" s="1"/>
  <c r="H121" i="1" a="1"/>
  <c r="G121" i="1"/>
  <c r="F121" i="1"/>
  <c r="E121" i="1"/>
  <c r="T120" i="1"/>
  <c r="S120" i="1"/>
  <c r="R120" i="1"/>
  <c r="P120" i="1"/>
  <c r="K120" i="1"/>
  <c r="H120" i="1" a="1"/>
  <c r="H120" i="1" s="1"/>
  <c r="I120" i="1" s="1" a="1"/>
  <c r="I120" i="1" s="1"/>
  <c r="G120" i="1"/>
  <c r="F120" i="1"/>
  <c r="E120" i="1"/>
  <c r="T119" i="1"/>
  <c r="S119" i="1"/>
  <c r="R119" i="1"/>
  <c r="P119" i="1"/>
  <c r="K119" i="1"/>
  <c r="H119" i="1" a="1"/>
  <c r="H119" i="1" s="1"/>
  <c r="I119" i="1" s="1" a="1"/>
  <c r="I119" i="1" s="1"/>
  <c r="G119" i="1"/>
  <c r="F119" i="1"/>
  <c r="E119" i="1"/>
  <c r="T118" i="1"/>
  <c r="S118" i="1"/>
  <c r="R118" i="1"/>
  <c r="P118" i="1"/>
  <c r="K118" i="1"/>
  <c r="H118" i="1" a="1"/>
  <c r="H118" i="1" s="1"/>
  <c r="I118" i="1" s="1" a="1"/>
  <c r="I118" i="1" s="1"/>
  <c r="G118" i="1"/>
  <c r="F118" i="1"/>
  <c r="E118" i="1"/>
  <c r="T117" i="1"/>
  <c r="S117" i="1"/>
  <c r="R117" i="1"/>
  <c r="P117" i="1"/>
  <c r="K117" i="1"/>
  <c r="H117" i="1"/>
  <c r="I117" i="1" s="1" a="1"/>
  <c r="I117" i="1" s="1"/>
  <c r="H117" i="1" a="1"/>
  <c r="G117" i="1"/>
  <c r="F117" i="1"/>
  <c r="E117" i="1"/>
  <c r="T116" i="1"/>
  <c r="S116" i="1"/>
  <c r="R116" i="1"/>
  <c r="P116" i="1"/>
  <c r="K116" i="1"/>
  <c r="H116" i="1" a="1"/>
  <c r="H116" i="1" s="1"/>
  <c r="I116" i="1" s="1" a="1"/>
  <c r="I116" i="1" s="1"/>
  <c r="G116" i="1"/>
  <c r="F116" i="1"/>
  <c r="E116" i="1"/>
  <c r="T115" i="1"/>
  <c r="S115" i="1"/>
  <c r="R115" i="1"/>
  <c r="P115" i="1"/>
  <c r="K115" i="1"/>
  <c r="H115" i="1"/>
  <c r="I115" i="1" s="1" a="1"/>
  <c r="I115" i="1" s="1"/>
  <c r="H115" i="1" a="1"/>
  <c r="G115" i="1"/>
  <c r="F115" i="1"/>
  <c r="E115" i="1"/>
  <c r="T114" i="1"/>
  <c r="S114" i="1"/>
  <c r="R114" i="1"/>
  <c r="P114" i="1"/>
  <c r="K114" i="1"/>
  <c r="H114" i="1" a="1"/>
  <c r="H114" i="1" s="1"/>
  <c r="I114" i="1" s="1" a="1"/>
  <c r="I114" i="1" s="1"/>
  <c r="G114" i="1"/>
  <c r="F114" i="1"/>
  <c r="E114" i="1"/>
  <c r="T113" i="1"/>
  <c r="S113" i="1"/>
  <c r="R113" i="1"/>
  <c r="P113" i="1"/>
  <c r="K113" i="1"/>
  <c r="H113" i="1" a="1"/>
  <c r="H113" i="1" s="1"/>
  <c r="I113" i="1" s="1" a="1"/>
  <c r="I113" i="1" s="1"/>
  <c r="G113" i="1"/>
  <c r="F113" i="1"/>
  <c r="E113" i="1"/>
  <c r="T112" i="1"/>
  <c r="S112" i="1"/>
  <c r="R112" i="1"/>
  <c r="P112" i="1"/>
  <c r="K112" i="1"/>
  <c r="H112" i="1" a="1"/>
  <c r="H112" i="1" s="1"/>
  <c r="I112" i="1" s="1" a="1"/>
  <c r="I112" i="1" s="1"/>
  <c r="G112" i="1"/>
  <c r="F112" i="1"/>
  <c r="E112" i="1"/>
  <c r="T111" i="1"/>
  <c r="S111" i="1"/>
  <c r="R111" i="1"/>
  <c r="P111" i="1"/>
  <c r="K111" i="1"/>
  <c r="H111" i="1"/>
  <c r="I111" i="1" s="1" a="1"/>
  <c r="I111" i="1" s="1"/>
  <c r="H111" i="1" a="1"/>
  <c r="G111" i="1"/>
  <c r="F111" i="1"/>
  <c r="E111" i="1"/>
  <c r="T110" i="1"/>
  <c r="S110" i="1"/>
  <c r="R110" i="1"/>
  <c r="P110" i="1"/>
  <c r="K110" i="1"/>
  <c r="H110" i="1" a="1"/>
  <c r="H110" i="1" s="1"/>
  <c r="I110" i="1" s="1" a="1"/>
  <c r="I110" i="1" s="1"/>
  <c r="G110" i="1"/>
  <c r="F110" i="1"/>
  <c r="E110" i="1"/>
  <c r="T109" i="1"/>
  <c r="S109" i="1"/>
  <c r="R109" i="1"/>
  <c r="P109" i="1"/>
  <c r="K109" i="1"/>
  <c r="H109" i="1"/>
  <c r="I109" i="1" s="1" a="1"/>
  <c r="I109" i="1" s="1"/>
  <c r="H109" i="1" a="1"/>
  <c r="G109" i="1"/>
  <c r="F109" i="1"/>
  <c r="E109" i="1"/>
  <c r="T108" i="1"/>
  <c r="S108" i="1"/>
  <c r="R108" i="1"/>
  <c r="P108" i="1"/>
  <c r="K108" i="1"/>
  <c r="H108" i="1" a="1"/>
  <c r="H108" i="1" s="1"/>
  <c r="I108" i="1" s="1" a="1"/>
  <c r="I108" i="1" s="1"/>
  <c r="G108" i="1"/>
  <c r="F108" i="1"/>
  <c r="E108" i="1"/>
  <c r="T107" i="1"/>
  <c r="S107" i="1"/>
  <c r="R107" i="1"/>
  <c r="P107" i="1"/>
  <c r="K107" i="1"/>
  <c r="H107" i="1" a="1"/>
  <c r="H107" i="1" s="1"/>
  <c r="I107" i="1" s="1" a="1"/>
  <c r="I107" i="1" s="1"/>
  <c r="G107" i="1"/>
  <c r="F107" i="1"/>
  <c r="E107" i="1"/>
  <c r="T106" i="1"/>
  <c r="S106" i="1"/>
  <c r="R106" i="1"/>
  <c r="P106" i="1"/>
  <c r="K106" i="1"/>
  <c r="H106" i="1" a="1"/>
  <c r="H106" i="1" s="1"/>
  <c r="I106" i="1" s="1" a="1"/>
  <c r="I106" i="1" s="1"/>
  <c r="G106" i="1"/>
  <c r="F106" i="1"/>
  <c r="E106" i="1"/>
  <c r="T105" i="1"/>
  <c r="S105" i="1"/>
  <c r="R105" i="1"/>
  <c r="P105" i="1"/>
  <c r="K105" i="1"/>
  <c r="H105" i="1"/>
  <c r="I105" i="1" s="1" a="1"/>
  <c r="I105" i="1" s="1"/>
  <c r="H105" i="1" a="1"/>
  <c r="G105" i="1"/>
  <c r="F105" i="1"/>
  <c r="E105" i="1"/>
  <c r="T104" i="1"/>
  <c r="S104" i="1"/>
  <c r="R104" i="1"/>
  <c r="P104" i="1"/>
  <c r="K104" i="1"/>
  <c r="H104" i="1" a="1"/>
  <c r="H104" i="1" s="1"/>
  <c r="I104" i="1" s="1" a="1"/>
  <c r="I104" i="1" s="1"/>
  <c r="G104" i="1"/>
  <c r="F104" i="1"/>
  <c r="E104" i="1"/>
  <c r="T103" i="1"/>
  <c r="S103" i="1"/>
  <c r="R103" i="1"/>
  <c r="P103" i="1"/>
  <c r="K103" i="1"/>
  <c r="H103" i="1"/>
  <c r="I103" i="1" s="1" a="1"/>
  <c r="I103" i="1" s="1"/>
  <c r="H103" i="1" a="1"/>
  <c r="G103" i="1"/>
  <c r="F103" i="1"/>
  <c r="E103" i="1"/>
  <c r="T102" i="1"/>
  <c r="S102" i="1"/>
  <c r="R102" i="1"/>
  <c r="P102" i="1"/>
  <c r="K102" i="1"/>
  <c r="H102" i="1" a="1"/>
  <c r="H102" i="1" s="1"/>
  <c r="I102" i="1" s="1" a="1"/>
  <c r="I102" i="1" s="1"/>
  <c r="G102" i="1"/>
  <c r="F102" i="1"/>
  <c r="E102" i="1"/>
  <c r="T101" i="1"/>
  <c r="S101" i="1"/>
  <c r="R101" i="1"/>
  <c r="P101" i="1"/>
  <c r="K101" i="1"/>
  <c r="H101" i="1" a="1"/>
  <c r="H101" i="1" s="1"/>
  <c r="I101" i="1" s="1" a="1"/>
  <c r="I101" i="1" s="1"/>
  <c r="G101" i="1"/>
  <c r="F101" i="1"/>
  <c r="E101" i="1"/>
  <c r="T100" i="1"/>
  <c r="S100" i="1"/>
  <c r="R100" i="1"/>
  <c r="P100" i="1"/>
  <c r="K100" i="1"/>
  <c r="H100" i="1" a="1"/>
  <c r="H100" i="1" s="1"/>
  <c r="I100" i="1" s="1" a="1"/>
  <c r="I100" i="1" s="1"/>
  <c r="G100" i="1"/>
  <c r="F100" i="1"/>
  <c r="E100" i="1"/>
  <c r="T99" i="1"/>
  <c r="S99" i="1"/>
  <c r="R99" i="1"/>
  <c r="P99" i="1"/>
  <c r="K99" i="1"/>
  <c r="H99" i="1"/>
  <c r="I99" i="1" s="1" a="1"/>
  <c r="I99" i="1" s="1"/>
  <c r="H99" i="1" a="1"/>
  <c r="G99" i="1"/>
  <c r="F99" i="1"/>
  <c r="E99" i="1"/>
  <c r="T98" i="1"/>
  <c r="S98" i="1"/>
  <c r="R98" i="1"/>
  <c r="P98" i="1"/>
  <c r="K98" i="1"/>
  <c r="H98" i="1" a="1"/>
  <c r="H98" i="1" s="1"/>
  <c r="I98" i="1" s="1" a="1"/>
  <c r="I98" i="1" s="1"/>
  <c r="G98" i="1"/>
  <c r="F98" i="1"/>
  <c r="E98" i="1"/>
  <c r="T97" i="1"/>
  <c r="S97" i="1"/>
  <c r="R97" i="1"/>
  <c r="P97" i="1"/>
  <c r="K97" i="1"/>
  <c r="H97" i="1"/>
  <c r="I97" i="1" s="1" a="1"/>
  <c r="I97" i="1" s="1"/>
  <c r="H97" i="1" a="1"/>
  <c r="G97" i="1"/>
  <c r="F97" i="1"/>
  <c r="E97" i="1"/>
  <c r="T96" i="1"/>
  <c r="S96" i="1"/>
  <c r="R96" i="1"/>
  <c r="P96" i="1"/>
  <c r="K96" i="1"/>
  <c r="H96" i="1" a="1"/>
  <c r="H96" i="1" s="1"/>
  <c r="I96" i="1" s="1" a="1"/>
  <c r="I96" i="1" s="1"/>
  <c r="G96" i="1"/>
  <c r="F96" i="1"/>
  <c r="E96" i="1"/>
  <c r="T95" i="1"/>
  <c r="S95" i="1"/>
  <c r="R95" i="1"/>
  <c r="P95" i="1"/>
  <c r="K95" i="1"/>
  <c r="H95" i="1" a="1"/>
  <c r="H95" i="1" s="1"/>
  <c r="I95" i="1" s="1" a="1"/>
  <c r="I95" i="1" s="1"/>
  <c r="G95" i="1"/>
  <c r="F95" i="1"/>
  <c r="E95" i="1"/>
  <c r="T94" i="1"/>
  <c r="S94" i="1"/>
  <c r="R94" i="1"/>
  <c r="P94" i="1"/>
  <c r="K94" i="1"/>
  <c r="H94" i="1" a="1"/>
  <c r="H94" i="1" s="1"/>
  <c r="I94" i="1" s="1" a="1"/>
  <c r="I94" i="1" s="1"/>
  <c r="G94" i="1"/>
  <c r="F94" i="1"/>
  <c r="E94" i="1"/>
  <c r="T93" i="1"/>
  <c r="S93" i="1"/>
  <c r="R93" i="1"/>
  <c r="P93" i="1"/>
  <c r="K93" i="1"/>
  <c r="H93" i="1"/>
  <c r="I93" i="1" s="1" a="1"/>
  <c r="I93" i="1" s="1"/>
  <c r="H93" i="1" a="1"/>
  <c r="G93" i="1"/>
  <c r="F93" i="1"/>
  <c r="E93" i="1"/>
  <c r="T92" i="1"/>
  <c r="S92" i="1"/>
  <c r="R92" i="1"/>
  <c r="P92" i="1"/>
  <c r="K92" i="1"/>
  <c r="H92" i="1" a="1"/>
  <c r="H92" i="1" s="1"/>
  <c r="I92" i="1" s="1" a="1"/>
  <c r="I92" i="1" s="1"/>
  <c r="G92" i="1"/>
  <c r="F92" i="1"/>
  <c r="E92" i="1"/>
  <c r="T91" i="1"/>
  <c r="S91" i="1"/>
  <c r="R91" i="1"/>
  <c r="P91" i="1"/>
  <c r="K91" i="1"/>
  <c r="H91" i="1"/>
  <c r="I91" i="1" s="1" a="1"/>
  <c r="I91" i="1" s="1"/>
  <c r="H91" i="1" a="1"/>
  <c r="G91" i="1"/>
  <c r="F91" i="1"/>
  <c r="E91" i="1"/>
  <c r="T90" i="1"/>
  <c r="S90" i="1"/>
  <c r="R90" i="1"/>
  <c r="P90" i="1"/>
  <c r="K90" i="1"/>
  <c r="H90" i="1"/>
  <c r="I90" i="1" s="1" a="1"/>
  <c r="I90" i="1" s="1"/>
  <c r="H90" i="1" a="1"/>
  <c r="G90" i="1"/>
  <c r="F90" i="1"/>
  <c r="E90" i="1"/>
  <c r="T89" i="1"/>
  <c r="S89" i="1"/>
  <c r="R89" i="1"/>
  <c r="P89" i="1"/>
  <c r="K89" i="1"/>
  <c r="H89" i="1" a="1"/>
  <c r="H89" i="1" s="1"/>
  <c r="I89" i="1" s="1" a="1"/>
  <c r="I89" i="1" s="1"/>
  <c r="G89" i="1"/>
  <c r="F89" i="1"/>
  <c r="E89" i="1"/>
  <c r="T88" i="1"/>
  <c r="S88" i="1"/>
  <c r="R88" i="1"/>
  <c r="P88" i="1"/>
  <c r="K88" i="1"/>
  <c r="H88" i="1" a="1"/>
  <c r="H88" i="1" s="1"/>
  <c r="I88" i="1" s="1" a="1"/>
  <c r="I88" i="1" s="1"/>
  <c r="G88" i="1"/>
  <c r="F88" i="1"/>
  <c r="E88" i="1"/>
  <c r="T87" i="1"/>
  <c r="S87" i="1"/>
  <c r="R87" i="1"/>
  <c r="P87" i="1"/>
  <c r="K87" i="1"/>
  <c r="H87" i="1"/>
  <c r="I87" i="1" s="1" a="1"/>
  <c r="I87" i="1" s="1"/>
  <c r="H87" i="1" a="1"/>
  <c r="G87" i="1"/>
  <c r="F87" i="1"/>
  <c r="E87" i="1"/>
  <c r="T86" i="1"/>
  <c r="S86" i="1"/>
  <c r="R86" i="1"/>
  <c r="P86" i="1"/>
  <c r="K86" i="1"/>
  <c r="H86" i="1" a="1"/>
  <c r="H86" i="1" s="1"/>
  <c r="I86" i="1" s="1" a="1"/>
  <c r="I86" i="1" s="1"/>
  <c r="G86" i="1"/>
  <c r="F86" i="1"/>
  <c r="E86" i="1"/>
  <c r="T85" i="1"/>
  <c r="S85" i="1"/>
  <c r="R85" i="1"/>
  <c r="P85" i="1"/>
  <c r="K85" i="1"/>
  <c r="H85" i="1"/>
  <c r="I85" i="1" s="1" a="1"/>
  <c r="I85" i="1" s="1"/>
  <c r="H85" i="1" a="1"/>
  <c r="G85" i="1"/>
  <c r="F85" i="1"/>
  <c r="E85" i="1"/>
  <c r="T84" i="1"/>
  <c r="S84" i="1"/>
  <c r="R84" i="1"/>
  <c r="P84" i="1"/>
  <c r="K84" i="1"/>
  <c r="H84" i="1" a="1"/>
  <c r="H84" i="1" s="1"/>
  <c r="I84" i="1" s="1" a="1"/>
  <c r="I84" i="1" s="1"/>
  <c r="G84" i="1"/>
  <c r="F84" i="1"/>
  <c r="E84" i="1"/>
  <c r="T83" i="1"/>
  <c r="S83" i="1"/>
  <c r="R83" i="1"/>
  <c r="P83" i="1"/>
  <c r="K83" i="1"/>
  <c r="H83" i="1" a="1"/>
  <c r="H83" i="1" s="1"/>
  <c r="I83" i="1" s="1" a="1"/>
  <c r="I83" i="1" s="1"/>
  <c r="G83" i="1"/>
  <c r="F83" i="1"/>
  <c r="E83" i="1"/>
  <c r="T82" i="1"/>
  <c r="S82" i="1"/>
  <c r="R82" i="1"/>
  <c r="P82" i="1"/>
  <c r="K82" i="1"/>
  <c r="H82" i="1" a="1"/>
  <c r="H82" i="1" s="1"/>
  <c r="I82" i="1" s="1" a="1"/>
  <c r="I82" i="1" s="1"/>
  <c r="G82" i="1"/>
  <c r="F82" i="1"/>
  <c r="E82" i="1"/>
  <c r="T81" i="1"/>
  <c r="S81" i="1"/>
  <c r="R81" i="1"/>
  <c r="P81" i="1"/>
  <c r="K81" i="1"/>
  <c r="H81" i="1"/>
  <c r="I81" i="1" s="1" a="1"/>
  <c r="I81" i="1" s="1"/>
  <c r="H81" i="1" a="1"/>
  <c r="G81" i="1"/>
  <c r="F81" i="1"/>
  <c r="E81" i="1"/>
  <c r="T80" i="1"/>
  <c r="S80" i="1"/>
  <c r="R80" i="1"/>
  <c r="P80" i="1"/>
  <c r="K80" i="1"/>
  <c r="I80" i="1" a="1"/>
  <c r="I80" i="1" s="1"/>
  <c r="H80" i="1" a="1"/>
  <c r="H80" i="1" s="1"/>
  <c r="G80" i="1"/>
  <c r="F80" i="1"/>
  <c r="E80" i="1"/>
  <c r="T79" i="1"/>
  <c r="S79" i="1"/>
  <c r="R79" i="1"/>
  <c r="P79" i="1"/>
  <c r="K79" i="1"/>
  <c r="H79" i="1"/>
  <c r="I79" i="1" s="1" a="1"/>
  <c r="I79" i="1" s="1"/>
  <c r="H79" i="1" a="1"/>
  <c r="G79" i="1"/>
  <c r="F79" i="1"/>
  <c r="E79" i="1"/>
  <c r="T78" i="1"/>
  <c r="S78" i="1"/>
  <c r="R78" i="1"/>
  <c r="P78" i="1"/>
  <c r="K78" i="1"/>
  <c r="H78" i="1" a="1"/>
  <c r="H78" i="1" s="1"/>
  <c r="I78" i="1" s="1" a="1"/>
  <c r="I78" i="1" s="1"/>
  <c r="G78" i="1"/>
  <c r="F78" i="1"/>
  <c r="E78" i="1"/>
  <c r="T77" i="1"/>
  <c r="S77" i="1"/>
  <c r="R77" i="1"/>
  <c r="P77" i="1"/>
  <c r="K77" i="1"/>
  <c r="H77" i="1" a="1"/>
  <c r="H77" i="1" s="1"/>
  <c r="I77" i="1" s="1" a="1"/>
  <c r="I77" i="1" s="1"/>
  <c r="G77" i="1"/>
  <c r="F77" i="1"/>
  <c r="E77" i="1"/>
  <c r="T76" i="1"/>
  <c r="S76" i="1"/>
  <c r="R76" i="1"/>
  <c r="P76" i="1"/>
  <c r="K76" i="1"/>
  <c r="H76" i="1" a="1"/>
  <c r="H76" i="1" s="1"/>
  <c r="I76" i="1" s="1" a="1"/>
  <c r="I76" i="1" s="1"/>
  <c r="G76" i="1"/>
  <c r="F76" i="1"/>
  <c r="E76" i="1"/>
  <c r="T75" i="1"/>
  <c r="S75" i="1"/>
  <c r="R75" i="1"/>
  <c r="P75" i="1"/>
  <c r="K75" i="1"/>
  <c r="H75" i="1"/>
  <c r="I75" i="1" s="1" a="1"/>
  <c r="I75" i="1" s="1"/>
  <c r="H75" i="1" a="1"/>
  <c r="G75" i="1"/>
  <c r="F75" i="1"/>
  <c r="E75" i="1"/>
  <c r="T74" i="1"/>
  <c r="S74" i="1"/>
  <c r="R74" i="1"/>
  <c r="P74" i="1"/>
  <c r="K74" i="1"/>
  <c r="I74" i="1" a="1"/>
  <c r="I74" i="1" s="1"/>
  <c r="H74" i="1" a="1"/>
  <c r="H74" i="1" s="1"/>
  <c r="G74" i="1"/>
  <c r="F74" i="1"/>
  <c r="E74" i="1"/>
  <c r="T73" i="1"/>
  <c r="S73" i="1"/>
  <c r="R73" i="1"/>
  <c r="P73" i="1"/>
  <c r="K73" i="1"/>
  <c r="H73" i="1"/>
  <c r="I73" i="1" s="1" a="1"/>
  <c r="I73" i="1" s="1"/>
  <c r="H73" i="1" a="1"/>
  <c r="G73" i="1"/>
  <c r="F73" i="1"/>
  <c r="E73" i="1"/>
  <c r="T72" i="1"/>
  <c r="S72" i="1"/>
  <c r="R72" i="1"/>
  <c r="P72" i="1"/>
  <c r="K72" i="1"/>
  <c r="H72" i="1" a="1"/>
  <c r="H72" i="1" s="1"/>
  <c r="I72" i="1" s="1" a="1"/>
  <c r="I72" i="1" s="1"/>
  <c r="G72" i="1"/>
  <c r="F72" i="1"/>
  <c r="E72" i="1"/>
  <c r="T71" i="1"/>
  <c r="S71" i="1"/>
  <c r="R71" i="1"/>
  <c r="P71" i="1"/>
  <c r="K71" i="1"/>
  <c r="H71" i="1" a="1"/>
  <c r="H71" i="1" s="1"/>
  <c r="I71" i="1" s="1" a="1"/>
  <c r="I71" i="1" s="1"/>
  <c r="G71" i="1"/>
  <c r="F71" i="1"/>
  <c r="E71" i="1"/>
  <c r="T70" i="1"/>
  <c r="S70" i="1"/>
  <c r="R70" i="1"/>
  <c r="P70" i="1"/>
  <c r="K70" i="1"/>
  <c r="H70" i="1" a="1"/>
  <c r="H70" i="1" s="1"/>
  <c r="I70" i="1" s="1" a="1"/>
  <c r="I70" i="1" s="1"/>
  <c r="G70" i="1"/>
  <c r="F70" i="1"/>
  <c r="E70" i="1"/>
  <c r="T69" i="1"/>
  <c r="S69" i="1"/>
  <c r="R69" i="1"/>
  <c r="P69" i="1"/>
  <c r="K69" i="1"/>
  <c r="H69" i="1"/>
  <c r="I69" i="1" s="1" a="1"/>
  <c r="I69" i="1" s="1"/>
  <c r="H69" i="1" a="1"/>
  <c r="G69" i="1"/>
  <c r="F69" i="1"/>
  <c r="E69" i="1"/>
  <c r="T68" i="1"/>
  <c r="S68" i="1"/>
  <c r="R68" i="1"/>
  <c r="P68" i="1"/>
  <c r="K68" i="1"/>
  <c r="H68" i="1" a="1"/>
  <c r="H68" i="1" s="1"/>
  <c r="I68" i="1" s="1" a="1"/>
  <c r="I68" i="1" s="1"/>
  <c r="G68" i="1"/>
  <c r="F68" i="1"/>
  <c r="E68" i="1"/>
  <c r="T67" i="1"/>
  <c r="S67" i="1"/>
  <c r="R67" i="1"/>
  <c r="P67" i="1"/>
  <c r="K67" i="1"/>
  <c r="H67" i="1"/>
  <c r="I67" i="1" s="1" a="1"/>
  <c r="I67" i="1" s="1"/>
  <c r="H67" i="1" a="1"/>
  <c r="G67" i="1"/>
  <c r="F67" i="1"/>
  <c r="E67" i="1"/>
  <c r="T66" i="1"/>
  <c r="S66" i="1"/>
  <c r="R66" i="1"/>
  <c r="P66" i="1"/>
  <c r="K66" i="1"/>
  <c r="H66" i="1" a="1"/>
  <c r="H66" i="1" s="1"/>
  <c r="I66" i="1" s="1" a="1"/>
  <c r="I66" i="1" s="1"/>
  <c r="G66" i="1"/>
  <c r="F66" i="1"/>
  <c r="E66" i="1"/>
  <c r="T65" i="1"/>
  <c r="S65" i="1"/>
  <c r="R65" i="1"/>
  <c r="P65" i="1"/>
  <c r="K65" i="1"/>
  <c r="H65" i="1" a="1"/>
  <c r="H65" i="1" s="1"/>
  <c r="I65" i="1" s="1" a="1"/>
  <c r="I65" i="1" s="1"/>
  <c r="G65" i="1"/>
  <c r="F65" i="1"/>
  <c r="E65" i="1"/>
  <c r="T64" i="1"/>
  <c r="S64" i="1"/>
  <c r="R64" i="1"/>
  <c r="P64" i="1"/>
  <c r="K64" i="1"/>
  <c r="I64" i="1" a="1"/>
  <c r="I64" i="1" s="1"/>
  <c r="H64" i="1" a="1"/>
  <c r="H64" i="1" s="1"/>
  <c r="G64" i="1"/>
  <c r="F64" i="1"/>
  <c r="E64" i="1"/>
  <c r="T63" i="1"/>
  <c r="S63" i="1"/>
  <c r="R63" i="1"/>
  <c r="P63" i="1"/>
  <c r="K63" i="1"/>
  <c r="H63" i="1"/>
  <c r="I63" i="1" s="1" a="1"/>
  <c r="I63" i="1" s="1"/>
  <c r="H63" i="1" a="1"/>
  <c r="G63" i="1"/>
  <c r="F63" i="1"/>
  <c r="E63" i="1"/>
  <c r="T62" i="1"/>
  <c r="S62" i="1"/>
  <c r="R62" i="1"/>
  <c r="P62" i="1"/>
  <c r="K62" i="1"/>
  <c r="H62" i="1" a="1"/>
  <c r="H62" i="1" s="1"/>
  <c r="I62" i="1" s="1" a="1"/>
  <c r="I62" i="1" s="1"/>
  <c r="G62" i="1"/>
  <c r="F62" i="1"/>
  <c r="E62" i="1"/>
  <c r="T61" i="1"/>
  <c r="S61" i="1"/>
  <c r="R61" i="1"/>
  <c r="P61" i="1"/>
  <c r="K61" i="1"/>
  <c r="H61" i="1"/>
  <c r="I61" i="1" s="1" a="1"/>
  <c r="I61" i="1" s="1"/>
  <c r="H61" i="1" a="1"/>
  <c r="G61" i="1"/>
  <c r="F61" i="1"/>
  <c r="E61" i="1"/>
  <c r="T60" i="1"/>
  <c r="S60" i="1"/>
  <c r="R60" i="1"/>
  <c r="P60" i="1"/>
  <c r="K60" i="1"/>
  <c r="H60" i="1" a="1"/>
  <c r="H60" i="1" s="1"/>
  <c r="I60" i="1" s="1" a="1"/>
  <c r="I60" i="1" s="1"/>
  <c r="G60" i="1"/>
  <c r="F60" i="1"/>
  <c r="E60" i="1"/>
  <c r="T59" i="1"/>
  <c r="S59" i="1"/>
  <c r="R59" i="1"/>
  <c r="P59" i="1"/>
  <c r="K59" i="1"/>
  <c r="H59" i="1" a="1"/>
  <c r="H59" i="1" s="1"/>
  <c r="I59" i="1" s="1" a="1"/>
  <c r="I59" i="1" s="1"/>
  <c r="G59" i="1"/>
  <c r="F59" i="1"/>
  <c r="E59" i="1"/>
  <c r="T58" i="1"/>
  <c r="S58" i="1"/>
  <c r="R58" i="1"/>
  <c r="P58" i="1"/>
  <c r="K58" i="1"/>
  <c r="H58" i="1" a="1"/>
  <c r="H58" i="1" s="1"/>
  <c r="I58" i="1" s="1" a="1"/>
  <c r="I58" i="1" s="1"/>
  <c r="G58" i="1"/>
  <c r="F58" i="1"/>
  <c r="E58" i="1"/>
  <c r="T57" i="1"/>
  <c r="S57" i="1"/>
  <c r="R57" i="1"/>
  <c r="P57" i="1"/>
  <c r="K57" i="1"/>
  <c r="H57" i="1"/>
  <c r="I57" i="1" s="1" a="1"/>
  <c r="I57" i="1" s="1"/>
  <c r="H57" i="1" a="1"/>
  <c r="G57" i="1"/>
  <c r="F57" i="1"/>
  <c r="E57" i="1"/>
  <c r="T56" i="1"/>
  <c r="S56" i="1"/>
  <c r="R56" i="1"/>
  <c r="P56" i="1"/>
  <c r="K56" i="1"/>
  <c r="H56" i="1" a="1"/>
  <c r="H56" i="1" s="1"/>
  <c r="I56" i="1" s="1" a="1"/>
  <c r="I56" i="1" s="1"/>
  <c r="G56" i="1"/>
  <c r="F56" i="1"/>
  <c r="E56" i="1"/>
  <c r="T55" i="1"/>
  <c r="S55" i="1"/>
  <c r="R55" i="1"/>
  <c r="P55" i="1"/>
  <c r="K55" i="1"/>
  <c r="H55" i="1"/>
  <c r="I55" i="1" s="1" a="1"/>
  <c r="I55" i="1" s="1"/>
  <c r="H55" i="1" a="1"/>
  <c r="G55" i="1"/>
  <c r="F55" i="1"/>
  <c r="E55" i="1"/>
  <c r="T54" i="1"/>
  <c r="S54" i="1"/>
  <c r="R54" i="1"/>
  <c r="P54" i="1"/>
  <c r="K54" i="1"/>
  <c r="H54" i="1" a="1"/>
  <c r="H54" i="1" s="1"/>
  <c r="I54" i="1" s="1" a="1"/>
  <c r="I54" i="1" s="1"/>
  <c r="G54" i="1"/>
  <c r="F54" i="1"/>
  <c r="E54" i="1"/>
  <c r="T53" i="1"/>
  <c r="S53" i="1"/>
  <c r="R53" i="1"/>
  <c r="P53" i="1"/>
  <c r="K53" i="1"/>
  <c r="H53" i="1" a="1"/>
  <c r="H53" i="1" s="1"/>
  <c r="I53" i="1" s="1" a="1"/>
  <c r="I53" i="1" s="1"/>
  <c r="G53" i="1"/>
  <c r="F53" i="1"/>
  <c r="E53" i="1"/>
  <c r="T52" i="1"/>
  <c r="S52" i="1"/>
  <c r="R52" i="1"/>
  <c r="P52" i="1"/>
  <c r="K52" i="1"/>
  <c r="H52" i="1" a="1"/>
  <c r="H52" i="1" s="1"/>
  <c r="I52" i="1" s="1" a="1"/>
  <c r="I52" i="1" s="1"/>
  <c r="G52" i="1"/>
  <c r="F52" i="1"/>
  <c r="E52" i="1"/>
  <c r="T51" i="1"/>
  <c r="S51" i="1"/>
  <c r="R51" i="1"/>
  <c r="P51" i="1"/>
  <c r="K51" i="1"/>
  <c r="H51" i="1"/>
  <c r="I51" i="1" s="1" a="1"/>
  <c r="I51" i="1" s="1"/>
  <c r="H51" i="1" a="1"/>
  <c r="G51" i="1"/>
  <c r="F51" i="1"/>
  <c r="E51" i="1"/>
  <c r="T50" i="1"/>
  <c r="S50" i="1"/>
  <c r="R50" i="1"/>
  <c r="P50" i="1"/>
  <c r="K50" i="1"/>
  <c r="H50" i="1" a="1"/>
  <c r="H50" i="1" s="1"/>
  <c r="I50" i="1" s="1" a="1"/>
  <c r="I50" i="1" s="1"/>
  <c r="G50" i="1"/>
  <c r="F50" i="1"/>
  <c r="E50" i="1"/>
  <c r="T49" i="1"/>
  <c r="S49" i="1"/>
  <c r="R49" i="1"/>
  <c r="P49" i="1"/>
  <c r="K49" i="1"/>
  <c r="H49" i="1"/>
  <c r="I49" i="1" s="1" a="1"/>
  <c r="I49" i="1" s="1"/>
  <c r="H49" i="1" a="1"/>
  <c r="G49" i="1"/>
  <c r="F49" i="1"/>
  <c r="E49" i="1"/>
  <c r="T48" i="1"/>
  <c r="S48" i="1"/>
  <c r="R48" i="1"/>
  <c r="P48" i="1"/>
  <c r="K48" i="1"/>
  <c r="H48" i="1" a="1"/>
  <c r="H48" i="1" s="1"/>
  <c r="I48" i="1" s="1" a="1"/>
  <c r="I48" i="1" s="1"/>
  <c r="G48" i="1"/>
  <c r="F48" i="1"/>
  <c r="E48" i="1"/>
  <c r="T47" i="1"/>
  <c r="S47" i="1"/>
  <c r="R47" i="1"/>
  <c r="P47" i="1"/>
  <c r="K47" i="1"/>
  <c r="H47" i="1" a="1"/>
  <c r="H47" i="1" s="1"/>
  <c r="I47" i="1" s="1" a="1"/>
  <c r="I47" i="1" s="1"/>
  <c r="G47" i="1"/>
  <c r="F47" i="1"/>
  <c r="E47" i="1"/>
  <c r="T46" i="1"/>
  <c r="S46" i="1"/>
  <c r="R46" i="1"/>
  <c r="P46" i="1"/>
  <c r="K46" i="1"/>
  <c r="H46" i="1" a="1"/>
  <c r="H46" i="1" s="1"/>
  <c r="I46" i="1" s="1" a="1"/>
  <c r="I46" i="1" s="1"/>
  <c r="G46" i="1"/>
  <c r="F46" i="1"/>
  <c r="E46" i="1"/>
  <c r="T45" i="1"/>
  <c r="S45" i="1"/>
  <c r="R45" i="1"/>
  <c r="P45" i="1"/>
  <c r="K45" i="1"/>
  <c r="H45" i="1"/>
  <c r="I45" i="1" s="1" a="1"/>
  <c r="I45" i="1" s="1"/>
  <c r="H45" i="1" a="1"/>
  <c r="G45" i="1"/>
  <c r="F45" i="1"/>
  <c r="E45" i="1"/>
  <c r="T44" i="1"/>
  <c r="S44" i="1"/>
  <c r="R44" i="1"/>
  <c r="P44" i="1"/>
  <c r="K44" i="1"/>
  <c r="H44" i="1" a="1"/>
  <c r="H44" i="1" s="1"/>
  <c r="I44" i="1" s="1" a="1"/>
  <c r="I44" i="1" s="1"/>
  <c r="G44" i="1"/>
  <c r="F44" i="1"/>
  <c r="E44" i="1"/>
  <c r="T43" i="1"/>
  <c r="S43" i="1"/>
  <c r="R43" i="1"/>
  <c r="P43" i="1"/>
  <c r="K43" i="1"/>
  <c r="I43" i="1" a="1"/>
  <c r="I43" i="1" s="1"/>
  <c r="H43" i="1"/>
  <c r="H43" i="1" a="1"/>
  <c r="G43" i="1"/>
  <c r="F43" i="1"/>
  <c r="E43" i="1"/>
  <c r="T42" i="1"/>
  <c r="S42" i="1"/>
  <c r="R42" i="1"/>
  <c r="P42" i="1"/>
  <c r="K42" i="1"/>
  <c r="H42" i="1"/>
  <c r="I42" i="1" s="1" a="1"/>
  <c r="I42" i="1" s="1"/>
  <c r="H42" i="1" a="1"/>
  <c r="G42" i="1"/>
  <c r="F42" i="1"/>
  <c r="E42" i="1"/>
  <c r="T41" i="1"/>
  <c r="S41" i="1"/>
  <c r="R41" i="1"/>
  <c r="P41" i="1"/>
  <c r="K41" i="1"/>
  <c r="H41" i="1" a="1"/>
  <c r="H41" i="1" s="1"/>
  <c r="I41" i="1" s="1" a="1"/>
  <c r="I41" i="1" s="1"/>
  <c r="G41" i="1"/>
  <c r="F41" i="1"/>
  <c r="E41" i="1"/>
  <c r="T40" i="1"/>
  <c r="S40" i="1"/>
  <c r="R40" i="1"/>
  <c r="P40" i="1"/>
  <c r="K40" i="1"/>
  <c r="H40" i="1" a="1"/>
  <c r="H40" i="1" s="1"/>
  <c r="I40" i="1" s="1" a="1"/>
  <c r="I40" i="1" s="1"/>
  <c r="G40" i="1"/>
  <c r="F40" i="1"/>
  <c r="E40" i="1"/>
  <c r="T39" i="1"/>
  <c r="S39" i="1"/>
  <c r="R39" i="1"/>
  <c r="P39" i="1"/>
  <c r="K39" i="1"/>
  <c r="H39" i="1"/>
  <c r="I39" i="1" s="1" a="1"/>
  <c r="I39" i="1" s="1"/>
  <c r="H39" i="1" a="1"/>
  <c r="G39" i="1"/>
  <c r="F39" i="1"/>
  <c r="E39" i="1"/>
  <c r="T38" i="1"/>
  <c r="S38" i="1"/>
  <c r="R38" i="1"/>
  <c r="P38" i="1"/>
  <c r="K38" i="1"/>
  <c r="H38" i="1" a="1"/>
  <c r="H38" i="1" s="1"/>
  <c r="I38" i="1" s="1" a="1"/>
  <c r="I38" i="1" s="1"/>
  <c r="G38" i="1"/>
  <c r="F38" i="1"/>
  <c r="E38" i="1"/>
  <c r="T37" i="1"/>
  <c r="S37" i="1"/>
  <c r="R37" i="1"/>
  <c r="P37" i="1"/>
  <c r="K37" i="1"/>
  <c r="H37" i="1"/>
  <c r="I37" i="1" s="1" a="1"/>
  <c r="I37" i="1" s="1"/>
  <c r="H37" i="1" a="1"/>
  <c r="G37" i="1"/>
  <c r="F37" i="1"/>
  <c r="E37" i="1"/>
  <c r="T36" i="1"/>
  <c r="S36" i="1"/>
  <c r="R36" i="1"/>
  <c r="P36" i="1"/>
  <c r="K36" i="1"/>
  <c r="H36" i="1" a="1"/>
  <c r="H36" i="1" s="1"/>
  <c r="I36" i="1" s="1" a="1"/>
  <c r="I36" i="1" s="1"/>
  <c r="G36" i="1"/>
  <c r="F36" i="1"/>
  <c r="E36" i="1"/>
  <c r="T35" i="1"/>
  <c r="S35" i="1"/>
  <c r="R35" i="1"/>
  <c r="P35" i="1"/>
  <c r="K35" i="1"/>
  <c r="H35" i="1" a="1"/>
  <c r="H35" i="1" s="1"/>
  <c r="I35" i="1" s="1" a="1"/>
  <c r="I35" i="1" s="1"/>
  <c r="G35" i="1"/>
  <c r="F35" i="1"/>
  <c r="E35" i="1"/>
  <c r="T34" i="1"/>
  <c r="S34" i="1"/>
  <c r="R34" i="1"/>
  <c r="P34" i="1"/>
  <c r="K34" i="1"/>
  <c r="H34" i="1" a="1"/>
  <c r="H34" i="1" s="1"/>
  <c r="I34" i="1" s="1" a="1"/>
  <c r="I34" i="1" s="1"/>
  <c r="G34" i="1"/>
  <c r="F34" i="1"/>
  <c r="E34" i="1"/>
  <c r="T33" i="1"/>
  <c r="S33" i="1"/>
  <c r="R33" i="1"/>
  <c r="P33" i="1"/>
  <c r="K33" i="1"/>
  <c r="H33" i="1"/>
  <c r="I33" i="1" s="1" a="1"/>
  <c r="I33" i="1" s="1"/>
  <c r="H33" i="1" a="1"/>
  <c r="G33" i="1"/>
  <c r="F33" i="1"/>
  <c r="E33" i="1"/>
  <c r="T32" i="1"/>
  <c r="S32" i="1"/>
  <c r="R32" i="1"/>
  <c r="P32" i="1"/>
  <c r="K32" i="1"/>
  <c r="I32" i="1" a="1"/>
  <c r="I32" i="1" s="1"/>
  <c r="H32" i="1" a="1"/>
  <c r="H32" i="1" s="1"/>
  <c r="G32" i="1"/>
  <c r="F32" i="1"/>
  <c r="E32" i="1"/>
  <c r="T31" i="1"/>
  <c r="S31" i="1"/>
  <c r="R31" i="1"/>
  <c r="P31" i="1"/>
  <c r="K31" i="1"/>
  <c r="H31" i="1"/>
  <c r="I31" i="1" s="1" a="1"/>
  <c r="I31" i="1" s="1"/>
  <c r="H31" i="1" a="1"/>
  <c r="G31" i="1"/>
  <c r="F31" i="1"/>
  <c r="E31" i="1"/>
  <c r="T30" i="1"/>
  <c r="S30" i="1"/>
  <c r="R30" i="1"/>
  <c r="P30" i="1"/>
  <c r="K30" i="1"/>
  <c r="H30" i="1" a="1"/>
  <c r="H30" i="1" s="1"/>
  <c r="I30" i="1" s="1" a="1"/>
  <c r="I30" i="1" s="1"/>
  <c r="G30" i="1"/>
  <c r="F30" i="1"/>
  <c r="E30" i="1"/>
  <c r="T29" i="1"/>
  <c r="S29" i="1"/>
  <c r="R29" i="1"/>
  <c r="P29" i="1"/>
  <c r="K29" i="1"/>
  <c r="H29" i="1" a="1"/>
  <c r="H29" i="1" s="1"/>
  <c r="I29" i="1" s="1" a="1"/>
  <c r="I29" i="1" s="1"/>
  <c r="G29" i="1"/>
  <c r="F29" i="1"/>
  <c r="E29" i="1"/>
  <c r="T28" i="1"/>
  <c r="S28" i="1"/>
  <c r="R28" i="1"/>
  <c r="P28" i="1"/>
  <c r="K28" i="1"/>
  <c r="H28" i="1" a="1"/>
  <c r="H28" i="1" s="1"/>
  <c r="I28" i="1" s="1" a="1"/>
  <c r="I28" i="1" s="1"/>
  <c r="G28" i="1"/>
  <c r="F28" i="1"/>
  <c r="E28" i="1"/>
  <c r="T27" i="1"/>
  <c r="S27" i="1"/>
  <c r="R27" i="1"/>
  <c r="P27" i="1"/>
  <c r="K27" i="1"/>
  <c r="H27" i="1"/>
  <c r="I27" i="1" s="1" a="1"/>
  <c r="I27" i="1" s="1"/>
  <c r="H27" i="1" a="1"/>
  <c r="G27" i="1"/>
  <c r="F27" i="1"/>
  <c r="E27" i="1"/>
  <c r="T26" i="1"/>
  <c r="S26" i="1"/>
  <c r="R26" i="1"/>
  <c r="P26" i="1"/>
  <c r="K26" i="1"/>
  <c r="I26" i="1" a="1"/>
  <c r="I26" i="1" s="1"/>
  <c r="H26" i="1" a="1"/>
  <c r="H26" i="1" s="1"/>
  <c r="G26" i="1"/>
  <c r="F26" i="1"/>
  <c r="E26" i="1"/>
  <c r="T25" i="1"/>
  <c r="S25" i="1"/>
  <c r="R25" i="1"/>
  <c r="P25" i="1"/>
  <c r="K25" i="1"/>
  <c r="H25" i="1"/>
  <c r="I25" i="1" s="1" a="1"/>
  <c r="I25" i="1" s="1"/>
  <c r="H25" i="1" a="1"/>
  <c r="G25" i="1"/>
  <c r="F25" i="1"/>
  <c r="E25" i="1"/>
  <c r="T24" i="1"/>
  <c r="S24" i="1"/>
  <c r="R24" i="1"/>
  <c r="P24" i="1"/>
  <c r="K24" i="1"/>
  <c r="H24" i="1" a="1"/>
  <c r="H24" i="1" s="1"/>
  <c r="I24" i="1" s="1" a="1"/>
  <c r="I24" i="1" s="1"/>
  <c r="G24" i="1"/>
  <c r="F24" i="1"/>
  <c r="E24" i="1"/>
  <c r="T23" i="1"/>
  <c r="S23" i="1"/>
  <c r="R23" i="1"/>
  <c r="P23" i="1"/>
  <c r="K23" i="1"/>
  <c r="H23" i="1" a="1"/>
  <c r="H23" i="1" s="1"/>
  <c r="I23" i="1" s="1" a="1"/>
  <c r="I23" i="1" s="1"/>
  <c r="G23" i="1"/>
  <c r="F23" i="1"/>
  <c r="E23" i="1"/>
  <c r="T22" i="1"/>
  <c r="S22" i="1"/>
  <c r="R22" i="1"/>
  <c r="P22" i="1"/>
  <c r="K22" i="1"/>
  <c r="H22" i="1" a="1"/>
  <c r="H22" i="1" s="1"/>
  <c r="I22" i="1" s="1" a="1"/>
  <c r="I22" i="1" s="1"/>
  <c r="G22" i="1"/>
  <c r="F22" i="1"/>
  <c r="E22" i="1"/>
  <c r="T21" i="1"/>
  <c r="S21" i="1"/>
  <c r="R21" i="1"/>
  <c r="P21" i="1"/>
  <c r="K21" i="1"/>
  <c r="H21" i="1"/>
  <c r="I21" i="1" s="1" a="1"/>
  <c r="I21" i="1" s="1"/>
  <c r="H21" i="1" a="1"/>
  <c r="G21" i="1"/>
  <c r="F21" i="1"/>
  <c r="E21" i="1"/>
  <c r="T20" i="1"/>
  <c r="S20" i="1"/>
  <c r="R20" i="1"/>
  <c r="P20" i="1"/>
  <c r="K20" i="1"/>
  <c r="H20" i="1" a="1"/>
  <c r="H20" i="1" s="1"/>
  <c r="I20" i="1" s="1" a="1"/>
  <c r="I20" i="1" s="1"/>
  <c r="G20" i="1"/>
  <c r="F20" i="1"/>
  <c r="E20" i="1"/>
  <c r="T19" i="1"/>
  <c r="S19" i="1"/>
  <c r="R19" i="1"/>
  <c r="P19" i="1"/>
  <c r="K19" i="1"/>
  <c r="H19" i="1"/>
  <c r="I19" i="1" s="1" a="1"/>
  <c r="I19" i="1" s="1"/>
  <c r="H19" i="1" a="1"/>
  <c r="G19" i="1"/>
  <c r="F19" i="1"/>
  <c r="E19" i="1"/>
  <c r="T18" i="1"/>
  <c r="S18" i="1"/>
  <c r="R18" i="1"/>
  <c r="P18" i="1"/>
  <c r="K18" i="1"/>
  <c r="H18" i="1" a="1"/>
  <c r="H18" i="1" s="1"/>
  <c r="I18" i="1" s="1" a="1"/>
  <c r="I18" i="1" s="1"/>
  <c r="G18" i="1"/>
  <c r="F18" i="1"/>
  <c r="E18" i="1"/>
  <c r="T17" i="1"/>
  <c r="S17" i="1"/>
  <c r="R17" i="1"/>
  <c r="P17" i="1"/>
  <c r="K17" i="1"/>
  <c r="H17" i="1" a="1"/>
  <c r="H17" i="1" s="1"/>
  <c r="I17" i="1" s="1" a="1"/>
  <c r="I17" i="1" s="1"/>
  <c r="G17" i="1"/>
  <c r="F17" i="1"/>
  <c r="E17" i="1"/>
  <c r="T16" i="1"/>
  <c r="S16" i="1"/>
  <c r="R16" i="1"/>
  <c r="P16" i="1"/>
  <c r="K16" i="1"/>
  <c r="I16" i="1" a="1"/>
  <c r="I16" i="1" s="1"/>
  <c r="H16" i="1" a="1"/>
  <c r="H16" i="1" s="1"/>
  <c r="G16" i="1"/>
  <c r="F16" i="1"/>
  <c r="E16" i="1"/>
  <c r="T15" i="1"/>
  <c r="S15" i="1"/>
  <c r="R15" i="1"/>
  <c r="P15" i="1"/>
  <c r="K15" i="1"/>
  <c r="H15" i="1"/>
  <c r="I15" i="1" s="1" a="1"/>
  <c r="I15" i="1" s="1"/>
  <c r="H15" i="1" a="1"/>
  <c r="G15" i="1"/>
  <c r="F15" i="1"/>
  <c r="E15" i="1"/>
  <c r="T14" i="1"/>
  <c r="S14" i="1"/>
  <c r="R14" i="1"/>
  <c r="P14" i="1"/>
  <c r="K14" i="1"/>
  <c r="H14" i="1" a="1"/>
  <c r="H14" i="1" s="1"/>
  <c r="I14" i="1" s="1" a="1"/>
  <c r="I14" i="1" s="1"/>
  <c r="G14" i="1"/>
  <c r="F14" i="1"/>
  <c r="E14" i="1"/>
  <c r="T13" i="1"/>
  <c r="S13" i="1"/>
  <c r="R13" i="1"/>
  <c r="P13" i="1"/>
  <c r="K13" i="1"/>
  <c r="H13" i="1"/>
  <c r="I13" i="1" s="1" a="1"/>
  <c r="I13" i="1" s="1"/>
  <c r="H13" i="1" a="1"/>
  <c r="G13" i="1"/>
  <c r="F13" i="1"/>
  <c r="E13" i="1"/>
  <c r="T12" i="1"/>
  <c r="S12" i="1"/>
  <c r="R12" i="1"/>
  <c r="P12" i="1"/>
  <c r="K12" i="1"/>
  <c r="H12" i="1" a="1"/>
  <c r="H12" i="1" s="1"/>
  <c r="I12" i="1" s="1" a="1"/>
  <c r="I12" i="1" s="1"/>
  <c r="G12" i="1"/>
  <c r="F12" i="1"/>
  <c r="E12" i="1"/>
  <c r="T11" i="1"/>
  <c r="S11" i="1"/>
  <c r="R11" i="1"/>
  <c r="P11" i="1"/>
  <c r="K11" i="1"/>
  <c r="H11" i="1" a="1"/>
  <c r="H11" i="1" s="1"/>
  <c r="I11" i="1" s="1" a="1"/>
  <c r="I11" i="1" s="1"/>
  <c r="G11" i="1"/>
  <c r="F11" i="1"/>
  <c r="E11" i="1"/>
  <c r="T10" i="1"/>
  <c r="S10" i="1"/>
  <c r="R10" i="1"/>
  <c r="P10" i="1"/>
  <c r="K10" i="1"/>
  <c r="H10" i="1" a="1"/>
  <c r="H10" i="1" s="1"/>
  <c r="I10" i="1" s="1" a="1"/>
  <c r="I10" i="1" s="1"/>
  <c r="G10" i="1"/>
  <c r="F10" i="1"/>
  <c r="E10" i="1"/>
  <c r="T9" i="1"/>
  <c r="S9" i="1"/>
  <c r="R9" i="1"/>
  <c r="P9" i="1"/>
  <c r="K9" i="1"/>
  <c r="H9" i="1"/>
  <c r="I9" i="1" s="1" a="1"/>
  <c r="I9" i="1" s="1"/>
  <c r="H9" i="1" a="1"/>
  <c r="G9" i="1"/>
  <c r="F9" i="1"/>
  <c r="E9" i="1"/>
  <c r="T8" i="1"/>
  <c r="S8" i="1"/>
  <c r="R8" i="1"/>
  <c r="P8" i="1"/>
  <c r="K8" i="1"/>
  <c r="H8" i="1" a="1"/>
  <c r="H8" i="1" s="1"/>
  <c r="I8" i="1" s="1" a="1"/>
  <c r="I8" i="1" s="1"/>
  <c r="G8" i="1"/>
  <c r="F8" i="1"/>
  <c r="E8" i="1"/>
  <c r="T7" i="1"/>
  <c r="S7" i="1"/>
  <c r="R7" i="1"/>
  <c r="P7" i="1"/>
  <c r="K7" i="1"/>
  <c r="H7" i="1"/>
  <c r="I7" i="1" s="1" a="1"/>
  <c r="I7" i="1" s="1"/>
  <c r="H7" i="1" a="1"/>
  <c r="G7" i="1"/>
  <c r="F7" i="1"/>
  <c r="E7" i="1"/>
  <c r="T6" i="1"/>
  <c r="S6" i="1"/>
  <c r="R6" i="1"/>
  <c r="P6" i="1"/>
  <c r="K6" i="1"/>
  <c r="H6" i="1" a="1"/>
  <c r="H6" i="1" s="1"/>
  <c r="I6" i="1" s="1" a="1"/>
  <c r="I6" i="1" s="1"/>
  <c r="G6" i="1"/>
  <c r="F6" i="1"/>
  <c r="E6" i="1"/>
  <c r="T5" i="1"/>
  <c r="S5" i="1"/>
  <c r="R5" i="1"/>
  <c r="P5" i="1"/>
  <c r="K5" i="1"/>
  <c r="H5" i="1" a="1"/>
  <c r="H5" i="1" s="1"/>
  <c r="I5" i="1" s="1" a="1"/>
  <c r="I5" i="1" s="1"/>
  <c r="G5" i="1"/>
  <c r="F5" i="1"/>
  <c r="E5" i="1"/>
  <c r="T4" i="1"/>
  <c r="S4" i="1"/>
  <c r="R4" i="1"/>
  <c r="P4" i="1"/>
  <c r="K4" i="1"/>
  <c r="H4" i="1" a="1"/>
  <c r="H4" i="1" s="1"/>
  <c r="I4" i="1" s="1" a="1"/>
  <c r="I4" i="1" s="1"/>
  <c r="G4" i="1"/>
  <c r="F4" i="1"/>
  <c r="E4" i="1"/>
  <c r="T3" i="1"/>
  <c r="S3" i="1"/>
  <c r="R3" i="1"/>
  <c r="P3" i="1"/>
  <c r="K3" i="1"/>
  <c r="H3" i="1"/>
  <c r="I3" i="1" s="1" a="1"/>
  <c r="I3" i="1" s="1"/>
  <c r="H3" i="1" a="1"/>
  <c r="G3" i="1"/>
  <c r="F3" i="1"/>
  <c r="E3" i="1"/>
  <c r="T2" i="1"/>
  <c r="S2" i="1"/>
  <c r="R2" i="1"/>
  <c r="P2" i="1"/>
  <c r="K2" i="1"/>
  <c r="H2" i="1" a="1"/>
  <c r="H2" i="1" s="1"/>
  <c r="I2" i="1" s="1" a="1"/>
  <c r="I2" i="1" s="1"/>
  <c r="G2" i="1"/>
  <c r="F2" i="1"/>
  <c r="E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<sst xmlns="http://schemas.openxmlformats.org/spreadsheetml/2006/main" count="36" uniqueCount="29">
  <si>
    <t>Year</t>
  </si>
  <si>
    <t>Month</t>
  </si>
  <si>
    <t>Day</t>
  </si>
  <si>
    <t>Hours</t>
  </si>
  <si>
    <t>Day_of_Week</t>
  </si>
  <si>
    <t>Week/Weekend</t>
  </si>
  <si>
    <t>Season</t>
  </si>
  <si>
    <t>ToU</t>
  </si>
  <si>
    <t>Rate [C's/kWh]</t>
  </si>
  <si>
    <t xml:space="preserve"> Batt</t>
  </si>
  <si>
    <t>BattDisch</t>
  </si>
  <si>
    <t xml:space="preserve"> BattSOC</t>
  </si>
  <si>
    <t xml:space="preserve"> Grid</t>
  </si>
  <si>
    <t xml:space="preserve"> PV</t>
  </si>
  <si>
    <t xml:space="preserve"> Load</t>
  </si>
  <si>
    <t>Max from GRID</t>
  </si>
  <si>
    <t>Generator</t>
  </si>
  <si>
    <t>Ph1</t>
  </si>
  <si>
    <t>Ph2</t>
  </si>
  <si>
    <t>TOTAL</t>
  </si>
  <si>
    <t>(All)</t>
  </si>
  <si>
    <t>Row Labels</t>
  </si>
  <si>
    <t>Grand Total</t>
  </si>
  <si>
    <t>Average of  BattSOC</t>
  </si>
  <si>
    <t>Average of  Load</t>
  </si>
  <si>
    <t>Average of  Batt</t>
  </si>
  <si>
    <t>Average of  Grid</t>
  </si>
  <si>
    <t>Average of  PV</t>
  </si>
  <si>
    <t>Average of Generator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</si>
</sst>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" fontId="0" fillId="0" borderId="0" xfId="1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[NatesSheet.xlsx]LOAD &amp; SOC!PivotTable7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tx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110356618266755E-2"/>
          <c:y val="0.21742454068241471"/>
          <c:w val="0.90332827662597226"/>
          <c:h val="0.50703813065033543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'LOAD &amp; SOC'!$C$4</c:f>
              <c:strCache>
                <c:ptCount val="1"/>
                <c:pt idx="0">
                  <c:v>Average of  Load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multiLvlStrRef>
              <c:f>'LOAD &amp; SOC'!$A$5:$A$89</c:f>
              <c:multiLvlStrCache>
                <c:ptCount val="80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</c:lvl>
                <c:lvl>
                  <c:pt idx="0">
                    <c:v>1</c:v>
                  </c:pt>
                  <c:pt idx="24">
                    <c:v>2</c:v>
                  </c:pt>
                  <c:pt idx="48">
                    <c:v>3</c:v>
                  </c:pt>
                  <c:pt idx="72">
                    <c:v>4</c:v>
                  </c:pt>
                </c:lvl>
              </c:multiLvlStrCache>
            </c:multiLvlStrRef>
          </c:cat>
          <c:val>
            <c:numRef>
              <c:f>'LOAD &amp; SOC'!$C$5:$C$89</c:f>
              <c:numCache>
                <c:formatCode>#,##0</c:formatCode>
                <c:ptCount val="80"/>
                <c:pt idx="0">
                  <c:v>506.35577499999994</c:v>
                </c:pt>
                <c:pt idx="1">
                  <c:v>503.73845833333326</c:v>
                </c:pt>
                <c:pt idx="2">
                  <c:v>560.2837916666665</c:v>
                </c:pt>
                <c:pt idx="3">
                  <c:v>574.40132499999993</c:v>
                </c:pt>
                <c:pt idx="4">
                  <c:v>553.61593333333326</c:v>
                </c:pt>
                <c:pt idx="5">
                  <c:v>551.71725833333323</c:v>
                </c:pt>
                <c:pt idx="6">
                  <c:v>615.21288333333359</c:v>
                </c:pt>
                <c:pt idx="7">
                  <c:v>803.96754999999973</c:v>
                </c:pt>
                <c:pt idx="8">
                  <c:v>870.64884166666661</c:v>
                </c:pt>
                <c:pt idx="9">
                  <c:v>813.90126666666617</c:v>
                </c:pt>
                <c:pt idx="10">
                  <c:v>798.66072499999984</c:v>
                </c:pt>
                <c:pt idx="11">
                  <c:v>815.77959166666653</c:v>
                </c:pt>
                <c:pt idx="12">
                  <c:v>838.28647500000011</c:v>
                </c:pt>
                <c:pt idx="13">
                  <c:v>865.42300833333309</c:v>
                </c:pt>
                <c:pt idx="14">
                  <c:v>875.45081666666681</c:v>
                </c:pt>
                <c:pt idx="15">
                  <c:v>874.79202040816358</c:v>
                </c:pt>
                <c:pt idx="16">
                  <c:v>834.58003333333295</c:v>
                </c:pt>
                <c:pt idx="17">
                  <c:v>847.48055000000022</c:v>
                </c:pt>
                <c:pt idx="18">
                  <c:v>721.10241666666661</c:v>
                </c:pt>
                <c:pt idx="19">
                  <c:v>569.03479166666659</c:v>
                </c:pt>
                <c:pt idx="20">
                  <c:v>502.42786666666649</c:v>
                </c:pt>
                <c:pt idx="21">
                  <c:v>494.92095833333332</c:v>
                </c:pt>
                <c:pt idx="22">
                  <c:v>498.64274166666661</c:v>
                </c:pt>
                <c:pt idx="23">
                  <c:v>507.85146666666691</c:v>
                </c:pt>
                <c:pt idx="24">
                  <c:v>487.61064166666654</c:v>
                </c:pt>
                <c:pt idx="25">
                  <c:v>471.65965833333354</c:v>
                </c:pt>
                <c:pt idx="26">
                  <c:v>543.1121999999998</c:v>
                </c:pt>
                <c:pt idx="27">
                  <c:v>563.5811083333333</c:v>
                </c:pt>
                <c:pt idx="28">
                  <c:v>547.93400833333328</c:v>
                </c:pt>
                <c:pt idx="29">
                  <c:v>538.78254166666659</c:v>
                </c:pt>
                <c:pt idx="30">
                  <c:v>620.57625000000007</c:v>
                </c:pt>
                <c:pt idx="31">
                  <c:v>824.3050166666668</c:v>
                </c:pt>
                <c:pt idx="32">
                  <c:v>879.38350000000003</c:v>
                </c:pt>
                <c:pt idx="33">
                  <c:v>824.57592499999987</c:v>
                </c:pt>
                <c:pt idx="34">
                  <c:v>837.12014166666631</c:v>
                </c:pt>
                <c:pt idx="35">
                  <c:v>955.5360750000001</c:v>
                </c:pt>
                <c:pt idx="36">
                  <c:v>991.3242333333335</c:v>
                </c:pt>
                <c:pt idx="37">
                  <c:v>984.37587499999995</c:v>
                </c:pt>
                <c:pt idx="38">
                  <c:v>989.29367499999978</c:v>
                </c:pt>
                <c:pt idx="39">
                  <c:v>927.89371717171764</c:v>
                </c:pt>
                <c:pt idx="40">
                  <c:v>879.33762500000068</c:v>
                </c:pt>
                <c:pt idx="41">
                  <c:v>872.81292500000029</c:v>
                </c:pt>
                <c:pt idx="42">
                  <c:v>801.31097500000021</c:v>
                </c:pt>
                <c:pt idx="43">
                  <c:v>567.8297</c:v>
                </c:pt>
                <c:pt idx="44">
                  <c:v>521.1950833333334</c:v>
                </c:pt>
                <c:pt idx="45">
                  <c:v>522.67454999999995</c:v>
                </c:pt>
                <c:pt idx="46">
                  <c:v>529.29085833333329</c:v>
                </c:pt>
                <c:pt idx="47">
                  <c:v>511.77430833333352</c:v>
                </c:pt>
                <c:pt idx="48">
                  <c:v>527.12567500000011</c:v>
                </c:pt>
                <c:pt idx="49">
                  <c:v>507.53463333333315</c:v>
                </c:pt>
                <c:pt idx="50">
                  <c:v>574.3097416666667</c:v>
                </c:pt>
                <c:pt idx="51">
                  <c:v>595.26697499999989</c:v>
                </c:pt>
                <c:pt idx="52">
                  <c:v>581.83474999999999</c:v>
                </c:pt>
                <c:pt idx="53">
                  <c:v>592.62737500000003</c:v>
                </c:pt>
                <c:pt idx="54">
                  <c:v>655.30091666666669</c:v>
                </c:pt>
                <c:pt idx="55">
                  <c:v>881.56795</c:v>
                </c:pt>
                <c:pt idx="56">
                  <c:v>845.32409999999959</c:v>
                </c:pt>
                <c:pt idx="57">
                  <c:v>818.61978333333354</c:v>
                </c:pt>
                <c:pt idx="58">
                  <c:v>907.3562750000001</c:v>
                </c:pt>
                <c:pt idx="59">
                  <c:v>989.06318333333309</c:v>
                </c:pt>
                <c:pt idx="60">
                  <c:v>1008.6023666666667</c:v>
                </c:pt>
                <c:pt idx="61">
                  <c:v>1005.9642416666669</c:v>
                </c:pt>
                <c:pt idx="62">
                  <c:v>1011.8865051546394</c:v>
                </c:pt>
                <c:pt idx="63">
                  <c:v>1001.9086428571425</c:v>
                </c:pt>
                <c:pt idx="64">
                  <c:v>924.63609999999983</c:v>
                </c:pt>
                <c:pt idx="65">
                  <c:v>860.79770833333384</c:v>
                </c:pt>
                <c:pt idx="66">
                  <c:v>781.35674166666684</c:v>
                </c:pt>
                <c:pt idx="67">
                  <c:v>598.57238333333339</c:v>
                </c:pt>
                <c:pt idx="68">
                  <c:v>521.69970833333321</c:v>
                </c:pt>
                <c:pt idx="69">
                  <c:v>507.26428333333337</c:v>
                </c:pt>
                <c:pt idx="70">
                  <c:v>498.06609166666664</c:v>
                </c:pt>
                <c:pt idx="71">
                  <c:v>509.93264999999997</c:v>
                </c:pt>
                <c:pt idx="72">
                  <c:v>502.44176666666675</c:v>
                </c:pt>
                <c:pt idx="73">
                  <c:v>487.42601666666673</c:v>
                </c:pt>
                <c:pt idx="74">
                  <c:v>551.03791666666655</c:v>
                </c:pt>
                <c:pt idx="75">
                  <c:v>574.52929166666684</c:v>
                </c:pt>
                <c:pt idx="76">
                  <c:v>548.97906666666688</c:v>
                </c:pt>
                <c:pt idx="77">
                  <c:v>546.62893333333329</c:v>
                </c:pt>
                <c:pt idx="78">
                  <c:v>619.1475333333334</c:v>
                </c:pt>
                <c:pt idx="79">
                  <c:v>824.24653535353536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90-43FB-A4F3-8496471EC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40345535"/>
        <c:axId val="1440333535"/>
      </c:barChart>
      <c:lineChart>
        <c:grouping val="standard"/>
        <c:varyColors val="0"/>
        <c:ser>
          <c:idx val="0"/>
          <c:order val="0"/>
          <c:tx>
            <c:strRef>
              <c:f>'LOAD &amp; SOC'!$B$4</c:f>
              <c:strCache>
                <c:ptCount val="1"/>
                <c:pt idx="0">
                  <c:v>Average of  BattSOC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multiLvlStrRef>
              <c:f>'LOAD &amp; SOC'!$A$5:$A$89</c:f>
              <c:multiLvlStrCache>
                <c:ptCount val="80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</c:lvl>
                <c:lvl>
                  <c:pt idx="0">
                    <c:v>1</c:v>
                  </c:pt>
                  <c:pt idx="24">
                    <c:v>2</c:v>
                  </c:pt>
                  <c:pt idx="48">
                    <c:v>3</c:v>
                  </c:pt>
                  <c:pt idx="72">
                    <c:v>4</c:v>
                  </c:pt>
                </c:lvl>
              </c:multiLvlStrCache>
            </c:multiLvlStrRef>
          </c:cat>
          <c:val>
            <c:numRef>
              <c:f>'LOAD &amp; SOC'!$B$5:$B$89</c:f>
              <c:numCache>
                <c:formatCode>#,##0</c:formatCode>
                <c:ptCount val="80"/>
                <c:pt idx="0">
                  <c:v>60</c:v>
                </c:pt>
                <c:pt idx="1">
                  <c:v>58.133333333333333</c:v>
                </c:pt>
                <c:pt idx="2">
                  <c:v>54.383333333333333</c:v>
                </c:pt>
                <c:pt idx="3">
                  <c:v>49.091666666666669</c:v>
                </c:pt>
                <c:pt idx="4">
                  <c:v>44.141666666666666</c:v>
                </c:pt>
                <c:pt idx="5">
                  <c:v>39.358333333333334</c:v>
                </c:pt>
                <c:pt idx="6">
                  <c:v>37.475000000000001</c:v>
                </c:pt>
                <c:pt idx="7">
                  <c:v>40.024999999999999</c:v>
                </c:pt>
                <c:pt idx="8">
                  <c:v>49.291666666666664</c:v>
                </c:pt>
                <c:pt idx="9">
                  <c:v>64.041666666666671</c:v>
                </c:pt>
                <c:pt idx="10">
                  <c:v>73.88333333333334</c:v>
                </c:pt>
                <c:pt idx="11">
                  <c:v>84.466666666666669</c:v>
                </c:pt>
                <c:pt idx="12">
                  <c:v>94.825000000000003</c:v>
                </c:pt>
                <c:pt idx="13">
                  <c:v>96.416666666666671</c:v>
                </c:pt>
                <c:pt idx="14">
                  <c:v>97.841666666666669</c:v>
                </c:pt>
                <c:pt idx="15">
                  <c:v>96.295918367346943</c:v>
                </c:pt>
                <c:pt idx="16">
                  <c:v>95.5</c:v>
                </c:pt>
                <c:pt idx="17">
                  <c:v>91.816666666666663</c:v>
                </c:pt>
                <c:pt idx="18">
                  <c:v>82.791666666666671</c:v>
                </c:pt>
                <c:pt idx="19">
                  <c:v>77.066666666666663</c:v>
                </c:pt>
                <c:pt idx="20">
                  <c:v>73.3</c:v>
                </c:pt>
                <c:pt idx="21">
                  <c:v>71.674999999999997</c:v>
                </c:pt>
                <c:pt idx="22">
                  <c:v>69.674999999999997</c:v>
                </c:pt>
                <c:pt idx="23">
                  <c:v>67.691666666666663</c:v>
                </c:pt>
                <c:pt idx="24">
                  <c:v>65.88333333333334</c:v>
                </c:pt>
                <c:pt idx="25">
                  <c:v>65</c:v>
                </c:pt>
                <c:pt idx="26">
                  <c:v>62.65</c:v>
                </c:pt>
                <c:pt idx="27">
                  <c:v>58.366666666666667</c:v>
                </c:pt>
                <c:pt idx="28">
                  <c:v>53.45</c:v>
                </c:pt>
                <c:pt idx="29">
                  <c:v>49.5</c:v>
                </c:pt>
                <c:pt idx="30">
                  <c:v>47.975000000000001</c:v>
                </c:pt>
                <c:pt idx="31">
                  <c:v>49.491666666666667</c:v>
                </c:pt>
                <c:pt idx="32">
                  <c:v>55.274999999999999</c:v>
                </c:pt>
                <c:pt idx="33">
                  <c:v>69.266666666666666</c:v>
                </c:pt>
                <c:pt idx="34">
                  <c:v>76.066666666666663</c:v>
                </c:pt>
                <c:pt idx="35">
                  <c:v>81.541666666666671</c:v>
                </c:pt>
                <c:pt idx="36">
                  <c:v>90.958333333333329</c:v>
                </c:pt>
                <c:pt idx="37">
                  <c:v>95.941666666666663</c:v>
                </c:pt>
                <c:pt idx="38">
                  <c:v>96.00833333333334</c:v>
                </c:pt>
                <c:pt idx="39">
                  <c:v>95.949494949494948</c:v>
                </c:pt>
                <c:pt idx="40">
                  <c:v>95.466666666666669</c:v>
                </c:pt>
                <c:pt idx="41">
                  <c:v>91.11666666666666</c:v>
                </c:pt>
                <c:pt idx="42">
                  <c:v>77.483333333333334</c:v>
                </c:pt>
                <c:pt idx="43">
                  <c:v>68.483333333333334</c:v>
                </c:pt>
                <c:pt idx="44">
                  <c:v>64.875</c:v>
                </c:pt>
                <c:pt idx="45">
                  <c:v>61.55</c:v>
                </c:pt>
                <c:pt idx="46">
                  <c:v>58.341666666666669</c:v>
                </c:pt>
                <c:pt idx="47">
                  <c:v>55.541666666666664</c:v>
                </c:pt>
                <c:pt idx="48">
                  <c:v>52.94166666666667</c:v>
                </c:pt>
                <c:pt idx="49">
                  <c:v>49.81666666666667</c:v>
                </c:pt>
                <c:pt idx="50">
                  <c:v>45.866666666666667</c:v>
                </c:pt>
                <c:pt idx="51">
                  <c:v>39.81666666666667</c:v>
                </c:pt>
                <c:pt idx="52">
                  <c:v>38.508333333333333</c:v>
                </c:pt>
                <c:pt idx="53">
                  <c:v>55.158333333333331</c:v>
                </c:pt>
                <c:pt idx="54">
                  <c:v>54.216666666666669</c:v>
                </c:pt>
                <c:pt idx="55">
                  <c:v>45.5</c:v>
                </c:pt>
                <c:pt idx="56">
                  <c:v>51.80833333333333</c:v>
                </c:pt>
                <c:pt idx="57">
                  <c:v>65.724999999999994</c:v>
                </c:pt>
                <c:pt idx="58">
                  <c:v>73.2</c:v>
                </c:pt>
                <c:pt idx="59">
                  <c:v>79.783333333333331</c:v>
                </c:pt>
                <c:pt idx="60">
                  <c:v>94.541666666666671</c:v>
                </c:pt>
                <c:pt idx="61">
                  <c:v>96.291666666666671</c:v>
                </c:pt>
                <c:pt idx="62">
                  <c:v>96.103092783505161</c:v>
                </c:pt>
                <c:pt idx="63">
                  <c:v>95.959183673469383</c:v>
                </c:pt>
                <c:pt idx="64">
                  <c:v>95.458333333333329</c:v>
                </c:pt>
                <c:pt idx="65">
                  <c:v>91.516666666666666</c:v>
                </c:pt>
                <c:pt idx="66">
                  <c:v>78.316666666666663</c:v>
                </c:pt>
                <c:pt idx="67">
                  <c:v>68.966666666666669</c:v>
                </c:pt>
                <c:pt idx="68">
                  <c:v>63.975000000000001</c:v>
                </c:pt>
                <c:pt idx="69">
                  <c:v>61.325000000000003</c:v>
                </c:pt>
                <c:pt idx="70">
                  <c:v>59.458333333333336</c:v>
                </c:pt>
                <c:pt idx="71">
                  <c:v>56.875</c:v>
                </c:pt>
                <c:pt idx="72">
                  <c:v>54.741666666666667</c:v>
                </c:pt>
                <c:pt idx="73">
                  <c:v>53.233333333333334</c:v>
                </c:pt>
                <c:pt idx="74">
                  <c:v>50.375</c:v>
                </c:pt>
                <c:pt idx="75">
                  <c:v>45.30833333333333</c:v>
                </c:pt>
                <c:pt idx="76">
                  <c:v>40.083333333333336</c:v>
                </c:pt>
                <c:pt idx="77">
                  <c:v>35.716666666666669</c:v>
                </c:pt>
                <c:pt idx="78">
                  <c:v>42.575000000000003</c:v>
                </c:pt>
                <c:pt idx="79">
                  <c:v>46.080808080808083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90-43FB-A4F3-8496471EC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123167"/>
        <c:axId val="300129887"/>
      </c:lineChart>
      <c:catAx>
        <c:axId val="144034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333535"/>
        <c:crosses val="autoZero"/>
        <c:auto val="1"/>
        <c:lblAlgn val="ctr"/>
        <c:lblOffset val="100"/>
        <c:noMultiLvlLbl val="0"/>
      </c:catAx>
      <c:valAx>
        <c:axId val="144033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345535"/>
        <c:crosses val="autoZero"/>
        <c:crossBetween val="between"/>
      </c:valAx>
      <c:valAx>
        <c:axId val="300129887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23167"/>
        <c:crosses val="max"/>
        <c:crossBetween val="between"/>
      </c:valAx>
      <c:catAx>
        <c:axId val="3001231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012988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289966047822007"/>
          <c:y val="3.4995625546806658E-2"/>
          <c:w val="0.27499069298447459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[NatesSheet.xlsx]Day Analysis!PivotTable8</c:name>
    <c:fmtId val="0"/>
  </c:pivotSource>
  <c:chart>
    <c:autoTitleDeleted val="0"/>
    <c:pivotFmts>
      <c:pivotFmt>
        <c:idx val="0"/>
        <c:spPr>
          <a:solidFill>
            <a:schemeClr val="tx1">
              <a:lumMod val="95000"/>
              <a:lumOff val="5000"/>
            </a:schemeClr>
          </a:solidFill>
          <a:ln>
            <a:solidFill>
              <a:schemeClr val="tx1">
                <a:lumMod val="95000"/>
                <a:lumOff val="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tx1">
                <a:lumMod val="95000"/>
                <a:lumOff val="5000"/>
              </a:schemeClr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Analysis'!$B$4</c:f>
              <c:strCache>
                <c:ptCount val="1"/>
                <c:pt idx="0">
                  <c:v>Average of  Batt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  <c:invertIfNegative val="0"/>
          <c:cat>
            <c:multiLvlStrRef>
              <c:f>'Day Analysis'!$A$5:$A$30</c:f>
              <c:multiLvlStrCache>
                <c:ptCount val="2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'Day Analysis'!$B$5:$B$30</c:f>
              <c:numCache>
                <c:formatCode>#,##0</c:formatCode>
                <c:ptCount val="24"/>
                <c:pt idx="0">
                  <c:v>47.30530000000001</c:v>
                </c:pt>
                <c:pt idx="1">
                  <c:v>27.709091666666659</c:v>
                </c:pt>
                <c:pt idx="2">
                  <c:v>94.474433333333323</c:v>
                </c:pt>
                <c:pt idx="3">
                  <c:v>115.51652500000002</c:v>
                </c:pt>
                <c:pt idx="4">
                  <c:v>-221.31209999999996</c:v>
                </c:pt>
                <c:pt idx="5">
                  <c:v>-254.33335833333328</c:v>
                </c:pt>
                <c:pt idx="6">
                  <c:v>110.86499166666665</c:v>
                </c:pt>
                <c:pt idx="7">
                  <c:v>78.117700000000028</c:v>
                </c:pt>
                <c:pt idx="8">
                  <c:v>-264.5802583333334</c:v>
                </c:pt>
                <c:pt idx="9">
                  <c:v>-282.99669999999986</c:v>
                </c:pt>
                <c:pt idx="10">
                  <c:v>-121.5301833333333</c:v>
                </c:pt>
                <c:pt idx="11">
                  <c:v>-248.49172499999992</c:v>
                </c:pt>
                <c:pt idx="12">
                  <c:v>-225.77053333333328</c:v>
                </c:pt>
                <c:pt idx="13">
                  <c:v>-2.3658416666666691</c:v>
                </c:pt>
                <c:pt idx="14">
                  <c:v>-2.99890721649485</c:v>
                </c:pt>
                <c:pt idx="15">
                  <c:v>-24.936326530612256</c:v>
                </c:pt>
                <c:pt idx="16">
                  <c:v>9.9079416666666678</c:v>
                </c:pt>
                <c:pt idx="17">
                  <c:v>156.37360000000004</c:v>
                </c:pt>
                <c:pt idx="18">
                  <c:v>261.01162499999998</c:v>
                </c:pt>
                <c:pt idx="19">
                  <c:v>112.05167499999996</c:v>
                </c:pt>
                <c:pt idx="20">
                  <c:v>41.866341666666678</c:v>
                </c:pt>
                <c:pt idx="21">
                  <c:v>27.426716666666675</c:v>
                </c:pt>
                <c:pt idx="22">
                  <c:v>18.236500000000003</c:v>
                </c:pt>
                <c:pt idx="23">
                  <c:v>30.105950000000007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50-4490-921F-ED5D449BD5B5}"/>
            </c:ext>
          </c:extLst>
        </c:ser>
        <c:ser>
          <c:idx val="3"/>
          <c:order val="3"/>
          <c:tx>
            <c:strRef>
              <c:f>'Day Analysis'!$E$4</c:f>
              <c:strCache>
                <c:ptCount val="1"/>
                <c:pt idx="0">
                  <c:v>Average of  PV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multiLvlStrRef>
              <c:f>'Day Analysis'!$A$5:$A$30</c:f>
              <c:multiLvlStrCache>
                <c:ptCount val="2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'Day Analysis'!$E$5:$E$30</c:f>
              <c:numCache>
                <c:formatCode>#,##0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11.270633333333333</c:v>
                </c:pt>
                <c:pt idx="6">
                  <c:v>64.592558333333315</c:v>
                </c:pt>
                <c:pt idx="7">
                  <c:v>323.62425833333333</c:v>
                </c:pt>
                <c:pt idx="8">
                  <c:v>630.07044999999994</c:v>
                </c:pt>
                <c:pt idx="9">
                  <c:v>824.22507499999995</c:v>
                </c:pt>
                <c:pt idx="10">
                  <c:v>988.89866666666671</c:v>
                </c:pt>
                <c:pt idx="11">
                  <c:v>1000.3901250000005</c:v>
                </c:pt>
                <c:pt idx="12">
                  <c:v>998.45320000000049</c:v>
                </c:pt>
                <c:pt idx="13">
                  <c:v>968.34003333333305</c:v>
                </c:pt>
                <c:pt idx="14">
                  <c:v>826.20183505154682</c:v>
                </c:pt>
                <c:pt idx="15">
                  <c:v>715.03991836734701</c:v>
                </c:pt>
                <c:pt idx="16">
                  <c:v>484.10859166666637</c:v>
                </c:pt>
                <c:pt idx="17">
                  <c:v>224.59654166666661</c:v>
                </c:pt>
                <c:pt idx="18">
                  <c:v>40.517216666666663</c:v>
                </c:pt>
                <c:pt idx="19">
                  <c:v>6.6652250000000004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50-4490-921F-ED5D449BD5B5}"/>
            </c:ext>
          </c:extLst>
        </c:ser>
        <c:ser>
          <c:idx val="4"/>
          <c:order val="4"/>
          <c:tx>
            <c:strRef>
              <c:f>'Day Analysis'!$F$4</c:f>
              <c:strCache>
                <c:ptCount val="1"/>
                <c:pt idx="0">
                  <c:v>Average of Generator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'Day Analysis'!$A$5:$A$30</c:f>
              <c:multiLvlStrCache>
                <c:ptCount val="2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'Day Analysis'!$F$5:$F$30</c:f>
              <c:numCache>
                <c:formatCode>#,##0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411.74160000000006</c:v>
                </c:pt>
                <c:pt idx="5">
                  <c:v>359.3914000000002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50-4490-921F-ED5D449BD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00112607"/>
        <c:axId val="300133247"/>
      </c:barChart>
      <c:lineChart>
        <c:grouping val="standard"/>
        <c:varyColors val="0"/>
        <c:ser>
          <c:idx val="2"/>
          <c:order val="2"/>
          <c:tx>
            <c:strRef>
              <c:f>'Day Analysis'!$D$4</c:f>
              <c:strCache>
                <c:ptCount val="1"/>
                <c:pt idx="0">
                  <c:v>Average of  Grid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'Day Analysis'!$A$5:$A$30</c:f>
              <c:multiLvlStrCache>
                <c:ptCount val="2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'Day Analysis'!$D$5:$D$30</c:f>
              <c:numCache>
                <c:formatCode>#,##0</c:formatCode>
                <c:ptCount val="24"/>
                <c:pt idx="0">
                  <c:v>479.81985833333363</c:v>
                </c:pt>
                <c:pt idx="1">
                  <c:v>479.82532500000008</c:v>
                </c:pt>
                <c:pt idx="2">
                  <c:v>479.83475833333335</c:v>
                </c:pt>
                <c:pt idx="3">
                  <c:v>479.75002500000016</c:v>
                </c:pt>
                <c:pt idx="4">
                  <c:v>391.40502499999997</c:v>
                </c:pt>
                <c:pt idx="5">
                  <c:v>476.29849999999988</c:v>
                </c:pt>
                <c:pt idx="6">
                  <c:v>479.84295833333334</c:v>
                </c:pt>
                <c:pt idx="7">
                  <c:v>479.82593333333347</c:v>
                </c:pt>
                <c:pt idx="8">
                  <c:v>479.83465000000007</c:v>
                </c:pt>
                <c:pt idx="9">
                  <c:v>277.39344166666666</c:v>
                </c:pt>
                <c:pt idx="10">
                  <c:v>39.988741666666662</c:v>
                </c:pt>
                <c:pt idx="11">
                  <c:v>237.16550833333338</c:v>
                </c:pt>
                <c:pt idx="12">
                  <c:v>235.92001666666673</c:v>
                </c:pt>
                <c:pt idx="13">
                  <c:v>39.990158333333333</c:v>
                </c:pt>
                <c:pt idx="14">
                  <c:v>188.68375257731958</c:v>
                </c:pt>
                <c:pt idx="15">
                  <c:v>311.80537755102046</c:v>
                </c:pt>
                <c:pt idx="16">
                  <c:v>430.61975000000012</c:v>
                </c:pt>
                <c:pt idx="17">
                  <c:v>479.82703333333336</c:v>
                </c:pt>
                <c:pt idx="18">
                  <c:v>479.82746666666662</c:v>
                </c:pt>
                <c:pt idx="19">
                  <c:v>479.8549416666666</c:v>
                </c:pt>
                <c:pt idx="20">
                  <c:v>479.83287500000006</c:v>
                </c:pt>
                <c:pt idx="21">
                  <c:v>479.83731666666648</c:v>
                </c:pt>
                <c:pt idx="22">
                  <c:v>479.82919166666659</c:v>
                </c:pt>
                <c:pt idx="23">
                  <c:v>479.82619166666649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50-4490-921F-ED5D449BD5B5}"/>
            </c:ext>
          </c:extLst>
        </c:ser>
        <c:ser>
          <c:idx val="5"/>
          <c:order val="5"/>
          <c:tx>
            <c:strRef>
              <c:f>'Day Analysis'!$G$4</c:f>
              <c:strCache>
                <c:ptCount val="1"/>
                <c:pt idx="0">
                  <c:v>Average of  Load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multiLvlStrRef>
              <c:f>'Day Analysis'!$A$5:$A$30</c:f>
              <c:multiLvlStrCache>
                <c:ptCount val="2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'Day Analysis'!$G$5:$G$30</c:f>
              <c:numCache>
                <c:formatCode>#,##0</c:formatCode>
                <c:ptCount val="24"/>
                <c:pt idx="0">
                  <c:v>527.12567500000011</c:v>
                </c:pt>
                <c:pt idx="1">
                  <c:v>507.53463333333315</c:v>
                </c:pt>
                <c:pt idx="2">
                  <c:v>574.3097416666667</c:v>
                </c:pt>
                <c:pt idx="3">
                  <c:v>595.26697499999989</c:v>
                </c:pt>
                <c:pt idx="4">
                  <c:v>581.83474999999999</c:v>
                </c:pt>
                <c:pt idx="5">
                  <c:v>592.62737500000003</c:v>
                </c:pt>
                <c:pt idx="6">
                  <c:v>655.30091666666669</c:v>
                </c:pt>
                <c:pt idx="7">
                  <c:v>881.56795</c:v>
                </c:pt>
                <c:pt idx="8">
                  <c:v>845.32409999999959</c:v>
                </c:pt>
                <c:pt idx="9">
                  <c:v>818.61978333333354</c:v>
                </c:pt>
                <c:pt idx="10">
                  <c:v>907.3562750000001</c:v>
                </c:pt>
                <c:pt idx="11">
                  <c:v>989.06318333333309</c:v>
                </c:pt>
                <c:pt idx="12">
                  <c:v>1008.6023666666667</c:v>
                </c:pt>
                <c:pt idx="13">
                  <c:v>1005.9642416666669</c:v>
                </c:pt>
                <c:pt idx="14">
                  <c:v>1011.8865051546394</c:v>
                </c:pt>
                <c:pt idx="15">
                  <c:v>1001.9086428571425</c:v>
                </c:pt>
                <c:pt idx="16">
                  <c:v>924.63609999999983</c:v>
                </c:pt>
                <c:pt idx="17">
                  <c:v>860.79770833333384</c:v>
                </c:pt>
                <c:pt idx="18">
                  <c:v>781.35674166666684</c:v>
                </c:pt>
                <c:pt idx="19">
                  <c:v>598.57238333333339</c:v>
                </c:pt>
                <c:pt idx="20">
                  <c:v>521.69970833333321</c:v>
                </c:pt>
                <c:pt idx="21">
                  <c:v>507.26428333333337</c:v>
                </c:pt>
                <c:pt idx="22">
                  <c:v>498.06609166666664</c:v>
                </c:pt>
                <c:pt idx="23">
                  <c:v>509.93264999999997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50-4490-921F-ED5D449BD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112607"/>
        <c:axId val="300133247"/>
      </c:lineChart>
      <c:lineChart>
        <c:grouping val="standard"/>
        <c:varyColors val="0"/>
        <c:ser>
          <c:idx val="1"/>
          <c:order val="1"/>
          <c:tx>
            <c:strRef>
              <c:f>'Day Analysis'!$C$4</c:f>
              <c:strCache>
                <c:ptCount val="1"/>
                <c:pt idx="0">
                  <c:v>Average of  BattSOC</c:v>
                </c:pt>
              </c:strCache>
            </c:strRef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multiLvlStrRef>
              <c:f>'Day Analysis'!$A$5:$A$30</c:f>
              <c:multiLvlStrCache>
                <c:ptCount val="2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'Day Analysis'!$C$5:$C$30</c:f>
              <c:numCache>
                <c:formatCode>#,##0</c:formatCode>
                <c:ptCount val="24"/>
                <c:pt idx="0">
                  <c:v>52.94166666666667</c:v>
                </c:pt>
                <c:pt idx="1">
                  <c:v>49.81666666666667</c:v>
                </c:pt>
                <c:pt idx="2">
                  <c:v>45.866666666666667</c:v>
                </c:pt>
                <c:pt idx="3">
                  <c:v>39.81666666666667</c:v>
                </c:pt>
                <c:pt idx="4">
                  <c:v>38.508333333333333</c:v>
                </c:pt>
                <c:pt idx="5">
                  <c:v>55.158333333333331</c:v>
                </c:pt>
                <c:pt idx="6">
                  <c:v>54.216666666666669</c:v>
                </c:pt>
                <c:pt idx="7">
                  <c:v>45.5</c:v>
                </c:pt>
                <c:pt idx="8">
                  <c:v>51.80833333333333</c:v>
                </c:pt>
                <c:pt idx="9">
                  <c:v>65.724999999999994</c:v>
                </c:pt>
                <c:pt idx="10">
                  <c:v>73.2</c:v>
                </c:pt>
                <c:pt idx="11">
                  <c:v>79.783333333333331</c:v>
                </c:pt>
                <c:pt idx="12">
                  <c:v>94.541666666666671</c:v>
                </c:pt>
                <c:pt idx="13">
                  <c:v>96.291666666666671</c:v>
                </c:pt>
                <c:pt idx="14">
                  <c:v>96.103092783505161</c:v>
                </c:pt>
                <c:pt idx="15">
                  <c:v>95.959183673469383</c:v>
                </c:pt>
                <c:pt idx="16">
                  <c:v>95.458333333333329</c:v>
                </c:pt>
                <c:pt idx="17">
                  <c:v>91.516666666666666</c:v>
                </c:pt>
                <c:pt idx="18">
                  <c:v>78.316666666666663</c:v>
                </c:pt>
                <c:pt idx="19">
                  <c:v>68.966666666666669</c:v>
                </c:pt>
                <c:pt idx="20">
                  <c:v>63.975000000000001</c:v>
                </c:pt>
                <c:pt idx="21">
                  <c:v>61.325000000000003</c:v>
                </c:pt>
                <c:pt idx="22">
                  <c:v>59.458333333333336</c:v>
                </c:pt>
                <c:pt idx="23">
                  <c:v>56.875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50-4490-921F-ED5D449BD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777071"/>
        <c:axId val="100764111"/>
      </c:lineChart>
      <c:catAx>
        <c:axId val="30011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33247"/>
        <c:crosses val="autoZero"/>
        <c:auto val="1"/>
        <c:lblAlgn val="ctr"/>
        <c:lblOffset val="100"/>
        <c:noMultiLvlLbl val="0"/>
      </c:catAx>
      <c:valAx>
        <c:axId val="30013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12607"/>
        <c:crosses val="autoZero"/>
        <c:crossBetween val="between"/>
      </c:valAx>
      <c:valAx>
        <c:axId val="100764111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7071"/>
        <c:crosses val="max"/>
        <c:crossBetween val="between"/>
      </c:valAx>
      <c:catAx>
        <c:axId val="100777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076411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2</xdr:row>
      <xdr:rowOff>68580</xdr:rowOff>
    </xdr:from>
    <xdr:to>
      <xdr:col>15</xdr:col>
      <xdr:colOff>381000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D76F6E-137C-0D6F-6F9E-F4A90894E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1</xdr:row>
      <xdr:rowOff>175260</xdr:rowOff>
    </xdr:from>
    <xdr:to>
      <xdr:col>12</xdr:col>
      <xdr:colOff>579120</xdr:colOff>
      <xdr:row>20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060E5A-22B7-0F34-79B6-A3D238E25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genergype.sharepoint.com/sites/GenergyEngineering/Shared%20Documents/Engineering%2001/_G%20PROJECTS/Commercial%20Projects/G413%20Beyond%20Buds/Kevin/Beyond%20Buds%20workbook%20new/BeyondBuds%20Monitoring%20New.xlsx" TargetMode="External"/><Relationship Id="rId1" Type="http://schemas.openxmlformats.org/officeDocument/2006/relationships/externalLinkPath" Target="https://genergype.sharepoint.com/sites/GenergyEngineering/Shared%20Documents/Engineering%2001/_G%20PROJECTS/Commercial%20Projects/G413%20Beyond%20Buds/Kevin/Beyond%20Buds%20workbook%20new/BeyondBuds%20Monitoring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5"/>
      <sheetName val="Battery Discharge"/>
      <sheetName val="Sheet6"/>
      <sheetName val="Sheet7"/>
      <sheetName val="DATA"/>
      <sheetName val="DESIGN LOAD"/>
      <sheetName val="VLOOKUP DATA"/>
      <sheetName val="Load Analysis"/>
      <sheetName val="MorningLoadAnalysis"/>
      <sheetName val="EveningLoadAnalysis"/>
      <sheetName val="Sheet2"/>
      <sheetName val="BDATA GMT + 2"/>
      <sheetName val="BGMT + 2 CHART"/>
      <sheetName val="BNew Unix formula Test"/>
    </sheetNames>
    <sheetDataSet>
      <sheetData sheetId="0"/>
      <sheetData sheetId="1"/>
      <sheetData sheetId="2"/>
      <sheetData sheetId="3"/>
      <sheetData sheetId="4"/>
      <sheetData sheetId="5">
        <row r="2">
          <cell r="D2">
            <v>0</v>
          </cell>
          <cell r="E2" t="str">
            <v>Monday</v>
          </cell>
          <cell r="G2" t="str">
            <v>High-demand</v>
          </cell>
        </row>
        <row r="3">
          <cell r="D3">
            <v>1</v>
          </cell>
          <cell r="E3" t="str">
            <v>Monday</v>
          </cell>
          <cell r="G3" t="str">
            <v>High-demand</v>
          </cell>
        </row>
        <row r="4">
          <cell r="D4">
            <v>2</v>
          </cell>
          <cell r="E4" t="str">
            <v>Monday</v>
          </cell>
          <cell r="G4" t="str">
            <v>High-demand</v>
          </cell>
        </row>
        <row r="5">
          <cell r="D5">
            <v>3</v>
          </cell>
          <cell r="E5" t="str">
            <v>Monday</v>
          </cell>
          <cell r="G5" t="str">
            <v>High-demand</v>
          </cell>
        </row>
        <row r="6">
          <cell r="D6">
            <v>4</v>
          </cell>
          <cell r="E6" t="str">
            <v>Monday</v>
          </cell>
          <cell r="G6" t="str">
            <v>High-demand</v>
          </cell>
        </row>
        <row r="7">
          <cell r="D7">
            <v>5</v>
          </cell>
          <cell r="E7" t="str">
            <v>Monday</v>
          </cell>
          <cell r="G7" t="str">
            <v>High-demand</v>
          </cell>
        </row>
        <row r="8">
          <cell r="D8">
            <v>6</v>
          </cell>
          <cell r="E8" t="str">
            <v>Monday</v>
          </cell>
          <cell r="G8" t="str">
            <v>High-demand</v>
          </cell>
        </row>
        <row r="9">
          <cell r="D9">
            <v>7</v>
          </cell>
          <cell r="E9" t="str">
            <v>Monday</v>
          </cell>
          <cell r="G9" t="str">
            <v>High-demand</v>
          </cell>
        </row>
        <row r="10">
          <cell r="D10">
            <v>8</v>
          </cell>
          <cell r="E10" t="str">
            <v>Monday</v>
          </cell>
          <cell r="G10" t="str">
            <v>High-demand</v>
          </cell>
        </row>
        <row r="11">
          <cell r="D11">
            <v>9</v>
          </cell>
          <cell r="E11" t="str">
            <v>Monday</v>
          </cell>
          <cell r="G11" t="str">
            <v>High-demand</v>
          </cell>
        </row>
        <row r="12">
          <cell r="D12">
            <v>13</v>
          </cell>
          <cell r="E12" t="str">
            <v>Monday</v>
          </cell>
          <cell r="G12" t="str">
            <v>High-demand</v>
          </cell>
        </row>
        <row r="13">
          <cell r="D13">
            <v>14</v>
          </cell>
          <cell r="E13" t="str">
            <v>Monday</v>
          </cell>
          <cell r="G13" t="str">
            <v>High-demand</v>
          </cell>
        </row>
        <row r="14">
          <cell r="D14">
            <v>15</v>
          </cell>
          <cell r="E14" t="str">
            <v>Monday</v>
          </cell>
          <cell r="G14" t="str">
            <v>High-demand</v>
          </cell>
        </row>
        <row r="15">
          <cell r="D15">
            <v>16</v>
          </cell>
          <cell r="E15" t="str">
            <v>Monday</v>
          </cell>
          <cell r="G15" t="str">
            <v>High-demand</v>
          </cell>
        </row>
        <row r="16">
          <cell r="D16">
            <v>17</v>
          </cell>
          <cell r="E16" t="str">
            <v>Monday</v>
          </cell>
          <cell r="G16" t="str">
            <v>High-demand</v>
          </cell>
        </row>
        <row r="17">
          <cell r="D17">
            <v>18</v>
          </cell>
          <cell r="E17" t="str">
            <v>Monday</v>
          </cell>
          <cell r="G17" t="str">
            <v>High-demand</v>
          </cell>
        </row>
        <row r="18">
          <cell r="D18">
            <v>19</v>
          </cell>
          <cell r="E18" t="str">
            <v>Monday</v>
          </cell>
          <cell r="G18" t="str">
            <v>High-demand</v>
          </cell>
        </row>
        <row r="19">
          <cell r="D19">
            <v>20</v>
          </cell>
          <cell r="E19" t="str">
            <v>Monday</v>
          </cell>
          <cell r="G19" t="str">
            <v>High-demand</v>
          </cell>
        </row>
        <row r="20">
          <cell r="D20">
            <v>21</v>
          </cell>
          <cell r="E20" t="str">
            <v>Monday</v>
          </cell>
          <cell r="G20" t="str">
            <v>High-demand</v>
          </cell>
        </row>
        <row r="21">
          <cell r="D21">
            <v>22</v>
          </cell>
          <cell r="E21" t="str">
            <v>Monday</v>
          </cell>
          <cell r="G21" t="str">
            <v>High-demand</v>
          </cell>
        </row>
        <row r="22">
          <cell r="D22">
            <v>23</v>
          </cell>
          <cell r="E22" t="str">
            <v>Monday</v>
          </cell>
          <cell r="G22" t="str">
            <v>High-demand</v>
          </cell>
        </row>
        <row r="23">
          <cell r="D23">
            <v>0</v>
          </cell>
          <cell r="E23" t="str">
            <v>Tuesday</v>
          </cell>
          <cell r="G23" t="str">
            <v>High-demand</v>
          </cell>
        </row>
        <row r="24">
          <cell r="D24">
            <v>1</v>
          </cell>
          <cell r="E24" t="str">
            <v>Tuesday</v>
          </cell>
          <cell r="G24" t="str">
            <v>High-demand</v>
          </cell>
        </row>
        <row r="25">
          <cell r="D25">
            <v>2</v>
          </cell>
          <cell r="E25" t="str">
            <v>Tuesday</v>
          </cell>
          <cell r="G25" t="str">
            <v>High-demand</v>
          </cell>
        </row>
        <row r="26">
          <cell r="D26">
            <v>3</v>
          </cell>
          <cell r="E26" t="str">
            <v>Tuesday</v>
          </cell>
          <cell r="G26" t="str">
            <v>High-demand</v>
          </cell>
        </row>
        <row r="27">
          <cell r="D27">
            <v>4</v>
          </cell>
          <cell r="E27" t="str">
            <v>Tuesday</v>
          </cell>
          <cell r="G27" t="str">
            <v>High-demand</v>
          </cell>
        </row>
        <row r="28">
          <cell r="D28">
            <v>5</v>
          </cell>
          <cell r="E28" t="str">
            <v>Tuesday</v>
          </cell>
          <cell r="G28" t="str">
            <v>High-demand</v>
          </cell>
        </row>
        <row r="29">
          <cell r="D29">
            <v>6</v>
          </cell>
          <cell r="E29" t="str">
            <v>Tuesday</v>
          </cell>
          <cell r="G29" t="str">
            <v>High-demand</v>
          </cell>
        </row>
        <row r="30">
          <cell r="D30">
            <v>7</v>
          </cell>
          <cell r="E30" t="str">
            <v>Tuesday</v>
          </cell>
          <cell r="G30" t="str">
            <v>High-demand</v>
          </cell>
        </row>
        <row r="31">
          <cell r="D31">
            <v>8</v>
          </cell>
          <cell r="E31" t="str">
            <v>Tuesday</v>
          </cell>
          <cell r="G31" t="str">
            <v>High-demand</v>
          </cell>
        </row>
        <row r="32">
          <cell r="D32">
            <v>12</v>
          </cell>
          <cell r="E32" t="str">
            <v>Tuesday</v>
          </cell>
          <cell r="G32" t="str">
            <v>High-demand</v>
          </cell>
        </row>
        <row r="33">
          <cell r="D33">
            <v>13</v>
          </cell>
          <cell r="E33" t="str">
            <v>Tuesday</v>
          </cell>
          <cell r="G33" t="str">
            <v>High-demand</v>
          </cell>
        </row>
        <row r="34">
          <cell r="D34">
            <v>14</v>
          </cell>
          <cell r="E34" t="str">
            <v>Tuesday</v>
          </cell>
          <cell r="G34" t="str">
            <v>High-demand</v>
          </cell>
        </row>
        <row r="35">
          <cell r="D35">
            <v>15</v>
          </cell>
          <cell r="E35" t="str">
            <v>Tuesday</v>
          </cell>
          <cell r="G35" t="str">
            <v>High-demand</v>
          </cell>
        </row>
        <row r="36">
          <cell r="D36">
            <v>16</v>
          </cell>
          <cell r="E36" t="str">
            <v>Tuesday</v>
          </cell>
          <cell r="G36" t="str">
            <v>High-demand</v>
          </cell>
        </row>
        <row r="37">
          <cell r="D37">
            <v>17</v>
          </cell>
          <cell r="E37" t="str">
            <v>Tuesday</v>
          </cell>
          <cell r="G37" t="str">
            <v>High-demand</v>
          </cell>
        </row>
        <row r="38">
          <cell r="D38">
            <v>18</v>
          </cell>
          <cell r="E38" t="str">
            <v>Tuesday</v>
          </cell>
          <cell r="G38" t="str">
            <v>High-demand</v>
          </cell>
        </row>
        <row r="39">
          <cell r="D39">
            <v>19</v>
          </cell>
          <cell r="E39" t="str">
            <v>Tuesday</v>
          </cell>
          <cell r="G39" t="str">
            <v>High-demand</v>
          </cell>
        </row>
        <row r="40">
          <cell r="D40">
            <v>20</v>
          </cell>
          <cell r="E40" t="str">
            <v>Tuesday</v>
          </cell>
          <cell r="G40" t="str">
            <v>High-demand</v>
          </cell>
        </row>
        <row r="41">
          <cell r="D41">
            <v>21</v>
          </cell>
          <cell r="E41" t="str">
            <v>Tuesday</v>
          </cell>
          <cell r="G41" t="str">
            <v>High-demand</v>
          </cell>
        </row>
        <row r="42">
          <cell r="D42">
            <v>22</v>
          </cell>
          <cell r="E42" t="str">
            <v>Tuesday</v>
          </cell>
          <cell r="G42" t="str">
            <v>High-demand</v>
          </cell>
        </row>
        <row r="43">
          <cell r="D43">
            <v>23</v>
          </cell>
          <cell r="E43" t="str">
            <v>Tuesday</v>
          </cell>
          <cell r="G43" t="str">
            <v>High-demand</v>
          </cell>
        </row>
        <row r="44">
          <cell r="D44">
            <v>0</v>
          </cell>
          <cell r="E44" t="str">
            <v>Wednesday</v>
          </cell>
          <cell r="G44" t="str">
            <v>High-demand</v>
          </cell>
        </row>
        <row r="45">
          <cell r="D45">
            <v>1</v>
          </cell>
          <cell r="E45" t="str">
            <v>Wednesday</v>
          </cell>
          <cell r="G45" t="str">
            <v>High-demand</v>
          </cell>
        </row>
        <row r="46">
          <cell r="D46">
            <v>2</v>
          </cell>
          <cell r="E46" t="str">
            <v>Wednesday</v>
          </cell>
          <cell r="G46" t="str">
            <v>High-demand</v>
          </cell>
        </row>
        <row r="47">
          <cell r="D47">
            <v>3</v>
          </cell>
          <cell r="E47" t="str">
            <v>Wednesday</v>
          </cell>
          <cell r="G47" t="str">
            <v>High-demand</v>
          </cell>
        </row>
        <row r="48">
          <cell r="D48">
            <v>4</v>
          </cell>
          <cell r="E48" t="str">
            <v>Wednesday</v>
          </cell>
          <cell r="G48" t="str">
            <v>High-demand</v>
          </cell>
        </row>
        <row r="49">
          <cell r="D49">
            <v>5</v>
          </cell>
          <cell r="E49" t="str">
            <v>Wednesday</v>
          </cell>
          <cell r="G49" t="str">
            <v>High-demand</v>
          </cell>
        </row>
        <row r="50">
          <cell r="D50">
            <v>6</v>
          </cell>
          <cell r="E50" t="str">
            <v>Wednesday</v>
          </cell>
          <cell r="G50" t="str">
            <v>High-demand</v>
          </cell>
        </row>
        <row r="51">
          <cell r="D51">
            <v>7</v>
          </cell>
          <cell r="E51" t="str">
            <v>Wednesday</v>
          </cell>
          <cell r="G51" t="str">
            <v>High-demand</v>
          </cell>
        </row>
        <row r="52">
          <cell r="D52">
            <v>8</v>
          </cell>
          <cell r="E52" t="str">
            <v>Wednesday</v>
          </cell>
          <cell r="G52" t="str">
            <v>High-demand</v>
          </cell>
        </row>
        <row r="53">
          <cell r="D53">
            <v>9</v>
          </cell>
          <cell r="E53" t="str">
            <v>Wednesday</v>
          </cell>
          <cell r="G53" t="str">
            <v>High-demand</v>
          </cell>
        </row>
        <row r="54">
          <cell r="D54">
            <v>10</v>
          </cell>
          <cell r="E54" t="str">
            <v>Wednesday</v>
          </cell>
          <cell r="G54" t="str">
            <v>High-demand</v>
          </cell>
        </row>
        <row r="55">
          <cell r="D55">
            <v>11</v>
          </cell>
          <cell r="E55" t="str">
            <v>Wednesday</v>
          </cell>
          <cell r="G55" t="str">
            <v>High-demand</v>
          </cell>
        </row>
        <row r="56">
          <cell r="D56">
            <v>12</v>
          </cell>
          <cell r="E56" t="str">
            <v>Wednesday</v>
          </cell>
          <cell r="G56" t="str">
            <v>High-demand</v>
          </cell>
        </row>
        <row r="57">
          <cell r="D57">
            <v>13</v>
          </cell>
          <cell r="E57" t="str">
            <v>Wednesday</v>
          </cell>
          <cell r="G57" t="str">
            <v>High-demand</v>
          </cell>
        </row>
        <row r="58">
          <cell r="D58">
            <v>14</v>
          </cell>
          <cell r="E58" t="str">
            <v>Wednesday</v>
          </cell>
          <cell r="G58" t="str">
            <v>High-demand</v>
          </cell>
        </row>
        <row r="59">
          <cell r="D59">
            <v>15</v>
          </cell>
          <cell r="E59" t="str">
            <v>Wednesday</v>
          </cell>
          <cell r="G59" t="str">
            <v>High-demand</v>
          </cell>
        </row>
        <row r="60">
          <cell r="D60">
            <v>16</v>
          </cell>
          <cell r="E60" t="str">
            <v>Wednesday</v>
          </cell>
          <cell r="G60" t="str">
            <v>High-demand</v>
          </cell>
        </row>
        <row r="61">
          <cell r="D61">
            <v>17</v>
          </cell>
          <cell r="E61" t="str">
            <v>Wednesday</v>
          </cell>
          <cell r="G61" t="str">
            <v>High-demand</v>
          </cell>
        </row>
        <row r="62">
          <cell r="D62">
            <v>18</v>
          </cell>
          <cell r="E62" t="str">
            <v>Wednesday</v>
          </cell>
          <cell r="G62" t="str">
            <v>High-demand</v>
          </cell>
        </row>
        <row r="63">
          <cell r="D63">
            <v>19</v>
          </cell>
          <cell r="E63" t="str">
            <v>Wednesday</v>
          </cell>
          <cell r="G63" t="str">
            <v>High-demand</v>
          </cell>
        </row>
        <row r="64">
          <cell r="D64">
            <v>20</v>
          </cell>
          <cell r="E64" t="str">
            <v>Wednesday</v>
          </cell>
          <cell r="G64" t="str">
            <v>High-demand</v>
          </cell>
        </row>
        <row r="65">
          <cell r="D65">
            <v>21</v>
          </cell>
          <cell r="E65" t="str">
            <v>Wednesday</v>
          </cell>
          <cell r="G65" t="str">
            <v>High-demand</v>
          </cell>
        </row>
        <row r="66">
          <cell r="D66">
            <v>22</v>
          </cell>
          <cell r="E66" t="str">
            <v>Wednesday</v>
          </cell>
          <cell r="G66" t="str">
            <v>High-demand</v>
          </cell>
        </row>
        <row r="67">
          <cell r="D67">
            <v>23</v>
          </cell>
          <cell r="E67" t="str">
            <v>Wednesday</v>
          </cell>
          <cell r="G67" t="str">
            <v>High-demand</v>
          </cell>
        </row>
        <row r="68">
          <cell r="D68">
            <v>0</v>
          </cell>
          <cell r="E68" t="str">
            <v>Thursday</v>
          </cell>
          <cell r="G68" t="str">
            <v>High-demand</v>
          </cell>
        </row>
        <row r="69">
          <cell r="D69">
            <v>1</v>
          </cell>
          <cell r="E69" t="str">
            <v>Thursday</v>
          </cell>
          <cell r="G69" t="str">
            <v>High-demand</v>
          </cell>
        </row>
        <row r="70">
          <cell r="D70">
            <v>2</v>
          </cell>
          <cell r="E70" t="str">
            <v>Thursday</v>
          </cell>
          <cell r="G70" t="str">
            <v>High-demand</v>
          </cell>
        </row>
        <row r="71">
          <cell r="D71">
            <v>3</v>
          </cell>
          <cell r="E71" t="str">
            <v>Thursday</v>
          </cell>
          <cell r="G71" t="str">
            <v>High-demand</v>
          </cell>
        </row>
        <row r="72">
          <cell r="D72">
            <v>4</v>
          </cell>
          <cell r="E72" t="str">
            <v>Thursday</v>
          </cell>
          <cell r="G72" t="str">
            <v>High-demand</v>
          </cell>
        </row>
        <row r="73">
          <cell r="D73">
            <v>5</v>
          </cell>
          <cell r="E73" t="str">
            <v>Thursday</v>
          </cell>
          <cell r="G73" t="str">
            <v>High-demand</v>
          </cell>
        </row>
        <row r="74">
          <cell r="D74">
            <v>6</v>
          </cell>
          <cell r="E74" t="str">
            <v>Thursday</v>
          </cell>
          <cell r="G74" t="str">
            <v>High-demand</v>
          </cell>
        </row>
        <row r="75">
          <cell r="D75">
            <v>7</v>
          </cell>
          <cell r="E75" t="str">
            <v>Thursday</v>
          </cell>
          <cell r="G75" t="str">
            <v>High-demand</v>
          </cell>
        </row>
        <row r="76">
          <cell r="D76">
            <v>8</v>
          </cell>
          <cell r="E76" t="str">
            <v>Thursday</v>
          </cell>
          <cell r="G76" t="str">
            <v>High-demand</v>
          </cell>
        </row>
        <row r="77">
          <cell r="D77">
            <v>9</v>
          </cell>
          <cell r="E77" t="str">
            <v>Thursday</v>
          </cell>
          <cell r="G77" t="str">
            <v>High-demand</v>
          </cell>
        </row>
        <row r="78">
          <cell r="D78">
            <v>10</v>
          </cell>
          <cell r="E78" t="str">
            <v>Thursday</v>
          </cell>
          <cell r="G78" t="str">
            <v>High-demand</v>
          </cell>
        </row>
        <row r="79">
          <cell r="D79">
            <v>11</v>
          </cell>
          <cell r="E79" t="str">
            <v>Thursday</v>
          </cell>
          <cell r="G79" t="str">
            <v>High-demand</v>
          </cell>
        </row>
        <row r="80">
          <cell r="D80">
            <v>12</v>
          </cell>
          <cell r="E80" t="str">
            <v>Thursday</v>
          </cell>
          <cell r="G80" t="str">
            <v>High-demand</v>
          </cell>
        </row>
        <row r="81">
          <cell r="D81">
            <v>13</v>
          </cell>
          <cell r="E81" t="str">
            <v>Thursday</v>
          </cell>
          <cell r="G81" t="str">
            <v>High-demand</v>
          </cell>
        </row>
        <row r="82">
          <cell r="D82">
            <v>14</v>
          </cell>
          <cell r="E82" t="str">
            <v>Thursday</v>
          </cell>
          <cell r="G82" t="str">
            <v>High-demand</v>
          </cell>
        </row>
        <row r="83">
          <cell r="D83">
            <v>15</v>
          </cell>
          <cell r="E83" t="str">
            <v>Thursday</v>
          </cell>
          <cell r="G83" t="str">
            <v>High-demand</v>
          </cell>
        </row>
        <row r="84">
          <cell r="D84">
            <v>16</v>
          </cell>
          <cell r="E84" t="str">
            <v>Thursday</v>
          </cell>
          <cell r="G84" t="str">
            <v>High-demand</v>
          </cell>
        </row>
        <row r="85">
          <cell r="D85">
            <v>17</v>
          </cell>
          <cell r="E85" t="str">
            <v>Thursday</v>
          </cell>
          <cell r="G85" t="str">
            <v>High-demand</v>
          </cell>
        </row>
        <row r="86">
          <cell r="D86">
            <v>18</v>
          </cell>
          <cell r="E86" t="str">
            <v>Thursday</v>
          </cell>
          <cell r="G86" t="str">
            <v>High-demand</v>
          </cell>
        </row>
        <row r="87">
          <cell r="D87">
            <v>19</v>
          </cell>
          <cell r="E87" t="str">
            <v>Thursday</v>
          </cell>
          <cell r="G87" t="str">
            <v>High-demand</v>
          </cell>
        </row>
        <row r="88">
          <cell r="D88">
            <v>20</v>
          </cell>
          <cell r="E88" t="str">
            <v>Thursday</v>
          </cell>
          <cell r="G88" t="str">
            <v>High-demand</v>
          </cell>
        </row>
        <row r="89">
          <cell r="D89">
            <v>21</v>
          </cell>
          <cell r="E89" t="str">
            <v>Thursday</v>
          </cell>
          <cell r="G89" t="str">
            <v>High-demand</v>
          </cell>
        </row>
        <row r="90">
          <cell r="D90">
            <v>22</v>
          </cell>
          <cell r="E90" t="str">
            <v>Thursday</v>
          </cell>
          <cell r="G90" t="str">
            <v>High-demand</v>
          </cell>
        </row>
        <row r="91">
          <cell r="D91">
            <v>23</v>
          </cell>
          <cell r="E91" t="str">
            <v>Thursday</v>
          </cell>
          <cell r="G91" t="str">
            <v>High-demand</v>
          </cell>
        </row>
        <row r="92">
          <cell r="D92">
            <v>0</v>
          </cell>
          <cell r="E92" t="str">
            <v>Friday</v>
          </cell>
          <cell r="G92" t="str">
            <v>High-demand</v>
          </cell>
        </row>
        <row r="93">
          <cell r="D93">
            <v>1</v>
          </cell>
          <cell r="E93" t="str">
            <v>Friday</v>
          </cell>
          <cell r="G93" t="str">
            <v>High-demand</v>
          </cell>
        </row>
        <row r="94">
          <cell r="D94">
            <v>2</v>
          </cell>
          <cell r="E94" t="str">
            <v>Friday</v>
          </cell>
          <cell r="G94" t="str">
            <v>High-demand</v>
          </cell>
        </row>
        <row r="95">
          <cell r="D95">
            <v>3</v>
          </cell>
          <cell r="E95" t="str">
            <v>Friday</v>
          </cell>
          <cell r="G95" t="str">
            <v>High-demand</v>
          </cell>
        </row>
        <row r="96">
          <cell r="D96">
            <v>4</v>
          </cell>
          <cell r="E96" t="str">
            <v>Friday</v>
          </cell>
          <cell r="G96" t="str">
            <v>High-demand</v>
          </cell>
        </row>
        <row r="97">
          <cell r="D97">
            <v>5</v>
          </cell>
          <cell r="E97" t="str">
            <v>Friday</v>
          </cell>
          <cell r="G97" t="str">
            <v>High-demand</v>
          </cell>
        </row>
        <row r="98">
          <cell r="D98">
            <v>6</v>
          </cell>
          <cell r="E98" t="str">
            <v>Friday</v>
          </cell>
          <cell r="G98" t="str">
            <v>High-demand</v>
          </cell>
        </row>
        <row r="99">
          <cell r="D99">
            <v>7</v>
          </cell>
          <cell r="E99" t="str">
            <v>Friday</v>
          </cell>
          <cell r="G99" t="str">
            <v>High-demand</v>
          </cell>
        </row>
        <row r="100">
          <cell r="D100">
            <v>8</v>
          </cell>
          <cell r="E100" t="str">
            <v>Friday</v>
          </cell>
          <cell r="G100" t="str">
            <v>High-demand</v>
          </cell>
        </row>
        <row r="101">
          <cell r="D101">
            <v>9</v>
          </cell>
          <cell r="E101" t="str">
            <v>Friday</v>
          </cell>
          <cell r="G101" t="str">
            <v>High-demand</v>
          </cell>
        </row>
        <row r="102">
          <cell r="D102">
            <v>10</v>
          </cell>
          <cell r="E102" t="str">
            <v>Friday</v>
          </cell>
          <cell r="G102" t="str">
            <v>High-demand</v>
          </cell>
        </row>
        <row r="103">
          <cell r="D103">
            <v>11</v>
          </cell>
          <cell r="E103" t="str">
            <v>Friday</v>
          </cell>
          <cell r="G103" t="str">
            <v>High-demand</v>
          </cell>
        </row>
        <row r="104">
          <cell r="D104">
            <v>12</v>
          </cell>
          <cell r="E104" t="str">
            <v>Friday</v>
          </cell>
          <cell r="G104" t="str">
            <v>High-demand</v>
          </cell>
        </row>
        <row r="105">
          <cell r="D105">
            <v>13</v>
          </cell>
          <cell r="E105" t="str">
            <v>Friday</v>
          </cell>
          <cell r="G105" t="str">
            <v>High-demand</v>
          </cell>
        </row>
        <row r="106">
          <cell r="D106">
            <v>14</v>
          </cell>
          <cell r="E106" t="str">
            <v>Friday</v>
          </cell>
          <cell r="G106" t="str">
            <v>High-demand</v>
          </cell>
        </row>
        <row r="107">
          <cell r="D107">
            <v>15</v>
          </cell>
          <cell r="E107" t="str">
            <v>Friday</v>
          </cell>
          <cell r="G107" t="str">
            <v>High-demand</v>
          </cell>
        </row>
        <row r="108">
          <cell r="D108">
            <v>16</v>
          </cell>
          <cell r="E108" t="str">
            <v>Friday</v>
          </cell>
          <cell r="G108" t="str">
            <v>High-demand</v>
          </cell>
        </row>
        <row r="109">
          <cell r="D109">
            <v>17</v>
          </cell>
          <cell r="E109" t="str">
            <v>Friday</v>
          </cell>
          <cell r="G109" t="str">
            <v>High-demand</v>
          </cell>
        </row>
        <row r="110">
          <cell r="D110">
            <v>18</v>
          </cell>
          <cell r="E110" t="str">
            <v>Friday</v>
          </cell>
          <cell r="G110" t="str">
            <v>High-demand</v>
          </cell>
        </row>
        <row r="111">
          <cell r="D111">
            <v>19</v>
          </cell>
          <cell r="E111" t="str">
            <v>Friday</v>
          </cell>
          <cell r="G111" t="str">
            <v>High-demand</v>
          </cell>
        </row>
        <row r="112">
          <cell r="D112">
            <v>20</v>
          </cell>
          <cell r="E112" t="str">
            <v>Friday</v>
          </cell>
          <cell r="G112" t="str">
            <v>High-demand</v>
          </cell>
        </row>
        <row r="113">
          <cell r="D113">
            <v>21</v>
          </cell>
          <cell r="E113" t="str">
            <v>Friday</v>
          </cell>
          <cell r="G113" t="str">
            <v>High-demand</v>
          </cell>
        </row>
        <row r="114">
          <cell r="D114">
            <v>22</v>
          </cell>
          <cell r="E114" t="str">
            <v>Friday</v>
          </cell>
          <cell r="G114" t="str">
            <v>High-demand</v>
          </cell>
        </row>
        <row r="115">
          <cell r="D115">
            <v>23</v>
          </cell>
          <cell r="E115" t="str">
            <v>Friday</v>
          </cell>
          <cell r="G115" t="str">
            <v>High-demand</v>
          </cell>
        </row>
        <row r="116">
          <cell r="D116">
            <v>0</v>
          </cell>
          <cell r="E116" t="str">
            <v>Saturday</v>
          </cell>
          <cell r="G116" t="str">
            <v>High-demand</v>
          </cell>
        </row>
        <row r="117">
          <cell r="D117">
            <v>1</v>
          </cell>
          <cell r="E117" t="str">
            <v>Saturday</v>
          </cell>
          <cell r="G117" t="str">
            <v>High-demand</v>
          </cell>
        </row>
        <row r="118">
          <cell r="D118">
            <v>2</v>
          </cell>
          <cell r="E118" t="str">
            <v>Saturday</v>
          </cell>
          <cell r="G118" t="str">
            <v>High-demand</v>
          </cell>
        </row>
        <row r="119">
          <cell r="D119">
            <v>3</v>
          </cell>
          <cell r="E119" t="str">
            <v>Saturday</v>
          </cell>
          <cell r="G119" t="str">
            <v>High-demand</v>
          </cell>
        </row>
        <row r="120">
          <cell r="D120">
            <v>4</v>
          </cell>
          <cell r="E120" t="str">
            <v>Saturday</v>
          </cell>
          <cell r="G120" t="str">
            <v>High-demand</v>
          </cell>
        </row>
        <row r="121">
          <cell r="D121">
            <v>5</v>
          </cell>
          <cell r="E121" t="str">
            <v>Saturday</v>
          </cell>
          <cell r="G121" t="str">
            <v>High-demand</v>
          </cell>
        </row>
        <row r="122">
          <cell r="D122">
            <v>6</v>
          </cell>
          <cell r="E122" t="str">
            <v>Saturday</v>
          </cell>
          <cell r="G122" t="str">
            <v>High-demand</v>
          </cell>
        </row>
        <row r="123">
          <cell r="D123">
            <v>7</v>
          </cell>
          <cell r="E123" t="str">
            <v>Saturday</v>
          </cell>
          <cell r="G123" t="str">
            <v>High-demand</v>
          </cell>
        </row>
        <row r="124">
          <cell r="D124">
            <v>8</v>
          </cell>
          <cell r="E124" t="str">
            <v>Saturday</v>
          </cell>
          <cell r="G124" t="str">
            <v>High-demand</v>
          </cell>
        </row>
        <row r="125">
          <cell r="D125">
            <v>9</v>
          </cell>
          <cell r="E125" t="str">
            <v>Saturday</v>
          </cell>
          <cell r="G125" t="str">
            <v>High-demand</v>
          </cell>
        </row>
        <row r="126">
          <cell r="D126">
            <v>10</v>
          </cell>
          <cell r="E126" t="str">
            <v>Saturday</v>
          </cell>
          <cell r="G126" t="str">
            <v>High-demand</v>
          </cell>
        </row>
        <row r="127">
          <cell r="D127">
            <v>11</v>
          </cell>
          <cell r="E127" t="str">
            <v>Saturday</v>
          </cell>
          <cell r="G127" t="str">
            <v>High-demand</v>
          </cell>
        </row>
        <row r="128">
          <cell r="D128">
            <v>12</v>
          </cell>
          <cell r="E128" t="str">
            <v>Saturday</v>
          </cell>
          <cell r="G128" t="str">
            <v>High-demand</v>
          </cell>
        </row>
        <row r="129">
          <cell r="D129">
            <v>13</v>
          </cell>
          <cell r="E129" t="str">
            <v>Saturday</v>
          </cell>
          <cell r="G129" t="str">
            <v>High-demand</v>
          </cell>
        </row>
        <row r="130">
          <cell r="D130">
            <v>14</v>
          </cell>
          <cell r="E130" t="str">
            <v>Saturday</v>
          </cell>
          <cell r="G130" t="str">
            <v>High-demand</v>
          </cell>
        </row>
        <row r="131">
          <cell r="D131">
            <v>15</v>
          </cell>
          <cell r="E131" t="str">
            <v>Saturday</v>
          </cell>
          <cell r="G131" t="str">
            <v>High-demand</v>
          </cell>
        </row>
        <row r="132">
          <cell r="D132">
            <v>16</v>
          </cell>
          <cell r="E132" t="str">
            <v>Saturday</v>
          </cell>
          <cell r="G132" t="str">
            <v>High-demand</v>
          </cell>
        </row>
        <row r="133">
          <cell r="D133">
            <v>17</v>
          </cell>
          <cell r="E133" t="str">
            <v>Saturday</v>
          </cell>
          <cell r="G133" t="str">
            <v>High-demand</v>
          </cell>
        </row>
        <row r="134">
          <cell r="D134">
            <v>18</v>
          </cell>
          <cell r="E134" t="str">
            <v>Saturday</v>
          </cell>
          <cell r="G134" t="str">
            <v>High-demand</v>
          </cell>
        </row>
        <row r="135">
          <cell r="D135">
            <v>19</v>
          </cell>
          <cell r="E135" t="str">
            <v>Saturday</v>
          </cell>
          <cell r="G135" t="str">
            <v>High-demand</v>
          </cell>
        </row>
        <row r="136">
          <cell r="D136">
            <v>20</v>
          </cell>
          <cell r="E136" t="str">
            <v>Saturday</v>
          </cell>
          <cell r="G136" t="str">
            <v>High-demand</v>
          </cell>
        </row>
        <row r="137">
          <cell r="D137">
            <v>21</v>
          </cell>
          <cell r="E137" t="str">
            <v>Saturday</v>
          </cell>
          <cell r="G137" t="str">
            <v>High-demand</v>
          </cell>
        </row>
        <row r="138">
          <cell r="D138">
            <v>22</v>
          </cell>
          <cell r="E138" t="str">
            <v>Saturday</v>
          </cell>
          <cell r="G138" t="str">
            <v>High-demand</v>
          </cell>
        </row>
        <row r="139">
          <cell r="D139">
            <v>23</v>
          </cell>
          <cell r="E139" t="str">
            <v>Saturday</v>
          </cell>
          <cell r="G139" t="str">
            <v>High-demand</v>
          </cell>
        </row>
        <row r="140">
          <cell r="D140">
            <v>0</v>
          </cell>
          <cell r="E140" t="str">
            <v>Sunday</v>
          </cell>
          <cell r="G140" t="str">
            <v>High-demand</v>
          </cell>
        </row>
        <row r="141">
          <cell r="D141">
            <v>1</v>
          </cell>
          <cell r="E141" t="str">
            <v>Sunday</v>
          </cell>
          <cell r="G141" t="str">
            <v>High-demand</v>
          </cell>
        </row>
        <row r="142">
          <cell r="D142">
            <v>2</v>
          </cell>
          <cell r="E142" t="str">
            <v>Sunday</v>
          </cell>
          <cell r="G142" t="str">
            <v>High-demand</v>
          </cell>
        </row>
        <row r="143">
          <cell r="D143">
            <v>3</v>
          </cell>
          <cell r="E143" t="str">
            <v>Sunday</v>
          </cell>
          <cell r="G143" t="str">
            <v>High-demand</v>
          </cell>
        </row>
        <row r="144">
          <cell r="D144">
            <v>4</v>
          </cell>
          <cell r="E144" t="str">
            <v>Sunday</v>
          </cell>
          <cell r="G144" t="str">
            <v>High-demand</v>
          </cell>
        </row>
        <row r="145">
          <cell r="D145">
            <v>5</v>
          </cell>
          <cell r="E145" t="str">
            <v>Sunday</v>
          </cell>
          <cell r="G145" t="str">
            <v>High-demand</v>
          </cell>
        </row>
        <row r="146">
          <cell r="D146">
            <v>6</v>
          </cell>
          <cell r="E146" t="str">
            <v>Sunday</v>
          </cell>
          <cell r="G146" t="str">
            <v>High-demand</v>
          </cell>
        </row>
        <row r="147">
          <cell r="D147">
            <v>7</v>
          </cell>
          <cell r="E147" t="str">
            <v>Sunday</v>
          </cell>
          <cell r="G147" t="str">
            <v>High-demand</v>
          </cell>
        </row>
        <row r="148">
          <cell r="D148">
            <v>8</v>
          </cell>
          <cell r="E148" t="str">
            <v>Sunday</v>
          </cell>
          <cell r="G148" t="str">
            <v>High-demand</v>
          </cell>
        </row>
        <row r="149">
          <cell r="D149">
            <v>9</v>
          </cell>
          <cell r="E149" t="str">
            <v>Sunday</v>
          </cell>
          <cell r="G149" t="str">
            <v>High-demand</v>
          </cell>
        </row>
        <row r="150">
          <cell r="D150">
            <v>10</v>
          </cell>
          <cell r="E150" t="str">
            <v>Sunday</v>
          </cell>
          <cell r="G150" t="str">
            <v>High-demand</v>
          </cell>
        </row>
        <row r="151">
          <cell r="D151">
            <v>11</v>
          </cell>
          <cell r="E151" t="str">
            <v>Sunday</v>
          </cell>
          <cell r="G151" t="str">
            <v>High-demand</v>
          </cell>
        </row>
        <row r="152">
          <cell r="D152">
            <v>12</v>
          </cell>
          <cell r="E152" t="str">
            <v>Sunday</v>
          </cell>
          <cell r="G152" t="str">
            <v>High-demand</v>
          </cell>
        </row>
        <row r="153">
          <cell r="D153">
            <v>13</v>
          </cell>
          <cell r="E153" t="str">
            <v>Sunday</v>
          </cell>
          <cell r="G153" t="str">
            <v>High-demand</v>
          </cell>
        </row>
        <row r="154">
          <cell r="D154">
            <v>14</v>
          </cell>
          <cell r="E154" t="str">
            <v>Sunday</v>
          </cell>
          <cell r="G154" t="str">
            <v>High-demand</v>
          </cell>
        </row>
        <row r="155">
          <cell r="D155">
            <v>15</v>
          </cell>
          <cell r="E155" t="str">
            <v>Sunday</v>
          </cell>
          <cell r="G155" t="str">
            <v>High-demand</v>
          </cell>
        </row>
        <row r="156">
          <cell r="D156">
            <v>16</v>
          </cell>
          <cell r="E156" t="str">
            <v>Sunday</v>
          </cell>
          <cell r="G156" t="str">
            <v>High-demand</v>
          </cell>
        </row>
        <row r="157">
          <cell r="D157">
            <v>17</v>
          </cell>
          <cell r="E157" t="str">
            <v>Sunday</v>
          </cell>
          <cell r="G157" t="str">
            <v>High-demand</v>
          </cell>
        </row>
        <row r="158">
          <cell r="D158">
            <v>18</v>
          </cell>
          <cell r="E158" t="str">
            <v>Sunday</v>
          </cell>
          <cell r="G158" t="str">
            <v>High-demand</v>
          </cell>
        </row>
        <row r="159">
          <cell r="D159">
            <v>19</v>
          </cell>
          <cell r="E159" t="str">
            <v>Sunday</v>
          </cell>
          <cell r="G159" t="str">
            <v>High-demand</v>
          </cell>
        </row>
        <row r="160">
          <cell r="D160">
            <v>20</v>
          </cell>
          <cell r="E160" t="str">
            <v>Sunday</v>
          </cell>
          <cell r="G160" t="str">
            <v>High-demand</v>
          </cell>
        </row>
        <row r="161">
          <cell r="D161">
            <v>21</v>
          </cell>
          <cell r="E161" t="str">
            <v>Sunday</v>
          </cell>
          <cell r="G161" t="str">
            <v>High-demand</v>
          </cell>
        </row>
        <row r="162">
          <cell r="D162">
            <v>22</v>
          </cell>
          <cell r="E162" t="str">
            <v>Sunday</v>
          </cell>
          <cell r="G162" t="str">
            <v>High-demand</v>
          </cell>
        </row>
        <row r="163">
          <cell r="D163">
            <v>23</v>
          </cell>
          <cell r="E163" t="str">
            <v>Sunday</v>
          </cell>
          <cell r="G163" t="str">
            <v>High-demand</v>
          </cell>
        </row>
        <row r="164">
          <cell r="D164">
            <v>0</v>
          </cell>
          <cell r="E164" t="str">
            <v>Monday</v>
          </cell>
          <cell r="G164" t="str">
            <v>High-demand</v>
          </cell>
        </row>
        <row r="165">
          <cell r="D165">
            <v>1</v>
          </cell>
          <cell r="E165" t="str">
            <v>Monday</v>
          </cell>
          <cell r="G165" t="str">
            <v>High-demand</v>
          </cell>
        </row>
        <row r="166">
          <cell r="D166">
            <v>2</v>
          </cell>
          <cell r="E166" t="str">
            <v>Monday</v>
          </cell>
          <cell r="G166" t="str">
            <v>High-demand</v>
          </cell>
        </row>
        <row r="167">
          <cell r="D167">
            <v>3</v>
          </cell>
          <cell r="E167" t="str">
            <v>Monday</v>
          </cell>
          <cell r="G167" t="str">
            <v>High-demand</v>
          </cell>
        </row>
        <row r="168">
          <cell r="D168">
            <v>4</v>
          </cell>
          <cell r="E168" t="str">
            <v>Monday</v>
          </cell>
          <cell r="G168" t="str">
            <v>High-demand</v>
          </cell>
        </row>
        <row r="169">
          <cell r="D169">
            <v>5</v>
          </cell>
          <cell r="E169" t="str">
            <v>Monday</v>
          </cell>
          <cell r="G169" t="str">
            <v>High-demand</v>
          </cell>
        </row>
        <row r="170">
          <cell r="D170">
            <v>6</v>
          </cell>
          <cell r="E170" t="str">
            <v>Monday</v>
          </cell>
          <cell r="G170" t="str">
            <v>High-demand</v>
          </cell>
        </row>
        <row r="171">
          <cell r="D171">
            <v>7</v>
          </cell>
          <cell r="E171" t="str">
            <v>Monday</v>
          </cell>
          <cell r="G171" t="str">
            <v>High-demand</v>
          </cell>
        </row>
        <row r="172">
          <cell r="D172">
            <v>8</v>
          </cell>
          <cell r="E172" t="str">
            <v>Monday</v>
          </cell>
          <cell r="G172" t="str">
            <v>High-demand</v>
          </cell>
        </row>
        <row r="173">
          <cell r="D173">
            <v>9</v>
          </cell>
          <cell r="E173" t="str">
            <v>Monday</v>
          </cell>
          <cell r="G173" t="str">
            <v>High-demand</v>
          </cell>
        </row>
        <row r="174">
          <cell r="D174">
            <v>10</v>
          </cell>
          <cell r="E174" t="str">
            <v>Monday</v>
          </cell>
          <cell r="G174" t="str">
            <v>High-demand</v>
          </cell>
        </row>
        <row r="175">
          <cell r="D175">
            <v>11</v>
          </cell>
          <cell r="E175" t="str">
            <v>Monday</v>
          </cell>
          <cell r="G175" t="str">
            <v>High-demand</v>
          </cell>
        </row>
        <row r="176">
          <cell r="D176">
            <v>12</v>
          </cell>
          <cell r="E176" t="str">
            <v>Monday</v>
          </cell>
          <cell r="G176" t="str">
            <v>High-demand</v>
          </cell>
        </row>
        <row r="177">
          <cell r="D177">
            <v>13</v>
          </cell>
          <cell r="E177" t="str">
            <v>Monday</v>
          </cell>
          <cell r="G177" t="str">
            <v>High-demand</v>
          </cell>
        </row>
        <row r="178">
          <cell r="D178">
            <v>14</v>
          </cell>
          <cell r="E178" t="str">
            <v>Monday</v>
          </cell>
          <cell r="G178" t="str">
            <v>High-demand</v>
          </cell>
        </row>
        <row r="179">
          <cell r="D179">
            <v>15</v>
          </cell>
          <cell r="E179" t="str">
            <v>Monday</v>
          </cell>
          <cell r="G179" t="str">
            <v>High-demand</v>
          </cell>
        </row>
        <row r="180">
          <cell r="D180">
            <v>16</v>
          </cell>
          <cell r="E180" t="str">
            <v>Monday</v>
          </cell>
          <cell r="G180" t="str">
            <v>High-demand</v>
          </cell>
        </row>
        <row r="181">
          <cell r="D181">
            <v>17</v>
          </cell>
          <cell r="E181" t="str">
            <v>Monday</v>
          </cell>
          <cell r="G181" t="str">
            <v>High-demand</v>
          </cell>
        </row>
        <row r="182">
          <cell r="D182">
            <v>18</v>
          </cell>
          <cell r="E182" t="str">
            <v>Monday</v>
          </cell>
          <cell r="G182" t="str">
            <v>High-demand</v>
          </cell>
        </row>
        <row r="183">
          <cell r="D183">
            <v>19</v>
          </cell>
          <cell r="E183" t="str">
            <v>Monday</v>
          </cell>
          <cell r="G183" t="str">
            <v>High-demand</v>
          </cell>
        </row>
        <row r="184">
          <cell r="D184">
            <v>20</v>
          </cell>
          <cell r="E184" t="str">
            <v>Monday</v>
          </cell>
          <cell r="G184" t="str">
            <v>High-demand</v>
          </cell>
        </row>
        <row r="185">
          <cell r="D185">
            <v>21</v>
          </cell>
          <cell r="E185" t="str">
            <v>Monday</v>
          </cell>
          <cell r="G185" t="str">
            <v>High-demand</v>
          </cell>
        </row>
        <row r="186">
          <cell r="D186">
            <v>22</v>
          </cell>
          <cell r="E186" t="str">
            <v>Monday</v>
          </cell>
          <cell r="G186" t="str">
            <v>High-demand</v>
          </cell>
        </row>
        <row r="187">
          <cell r="D187">
            <v>23</v>
          </cell>
          <cell r="E187" t="str">
            <v>Monday</v>
          </cell>
          <cell r="G187" t="str">
            <v>High-demand</v>
          </cell>
        </row>
        <row r="188">
          <cell r="D188">
            <v>0</v>
          </cell>
          <cell r="E188" t="str">
            <v>Tuesday</v>
          </cell>
          <cell r="G188" t="str">
            <v>High-demand</v>
          </cell>
        </row>
        <row r="189">
          <cell r="D189">
            <v>1</v>
          </cell>
          <cell r="E189" t="str">
            <v>Tuesday</v>
          </cell>
          <cell r="G189" t="str">
            <v>High-demand</v>
          </cell>
        </row>
        <row r="190">
          <cell r="D190">
            <v>2</v>
          </cell>
          <cell r="E190" t="str">
            <v>Tuesday</v>
          </cell>
          <cell r="G190" t="str">
            <v>High-demand</v>
          </cell>
        </row>
        <row r="191">
          <cell r="D191">
            <v>3</v>
          </cell>
          <cell r="E191" t="str">
            <v>Tuesday</v>
          </cell>
          <cell r="G191" t="str">
            <v>High-demand</v>
          </cell>
        </row>
        <row r="192">
          <cell r="D192">
            <v>4</v>
          </cell>
          <cell r="E192" t="str">
            <v>Tuesday</v>
          </cell>
          <cell r="G192" t="str">
            <v>High-demand</v>
          </cell>
        </row>
        <row r="193">
          <cell r="D193">
            <v>5</v>
          </cell>
          <cell r="E193" t="str">
            <v>Tuesday</v>
          </cell>
          <cell r="G193" t="str">
            <v>High-demand</v>
          </cell>
        </row>
        <row r="194">
          <cell r="D194">
            <v>6</v>
          </cell>
          <cell r="E194" t="str">
            <v>Tuesday</v>
          </cell>
          <cell r="G194" t="str">
            <v>High-demand</v>
          </cell>
        </row>
        <row r="195">
          <cell r="D195">
            <v>7</v>
          </cell>
          <cell r="E195" t="str">
            <v>Tuesday</v>
          </cell>
          <cell r="G195" t="str">
            <v>High-demand</v>
          </cell>
        </row>
        <row r="196">
          <cell r="D196">
            <v>8</v>
          </cell>
          <cell r="E196" t="str">
            <v>Tuesday</v>
          </cell>
          <cell r="G196" t="str">
            <v>High-demand</v>
          </cell>
        </row>
        <row r="197">
          <cell r="D197">
            <v>9</v>
          </cell>
          <cell r="E197" t="str">
            <v>Tuesday</v>
          </cell>
          <cell r="G197" t="str">
            <v>High-demand</v>
          </cell>
        </row>
        <row r="198">
          <cell r="D198">
            <v>10</v>
          </cell>
          <cell r="E198" t="str">
            <v>Tuesday</v>
          </cell>
          <cell r="G198" t="str">
            <v>High-demand</v>
          </cell>
        </row>
        <row r="199">
          <cell r="D199">
            <v>11</v>
          </cell>
          <cell r="E199" t="str">
            <v>Tuesday</v>
          </cell>
          <cell r="G199" t="str">
            <v>High-demand</v>
          </cell>
        </row>
        <row r="200">
          <cell r="D200">
            <v>12</v>
          </cell>
          <cell r="E200" t="str">
            <v>Tuesday</v>
          </cell>
          <cell r="G200" t="str">
            <v>High-demand</v>
          </cell>
        </row>
        <row r="201">
          <cell r="D201">
            <v>13</v>
          </cell>
          <cell r="E201" t="str">
            <v>Tuesday</v>
          </cell>
          <cell r="G201" t="str">
            <v>High-demand</v>
          </cell>
        </row>
        <row r="202">
          <cell r="D202">
            <v>14</v>
          </cell>
          <cell r="E202" t="str">
            <v>Tuesday</v>
          </cell>
          <cell r="G202" t="str">
            <v>High-demand</v>
          </cell>
        </row>
        <row r="203">
          <cell r="D203">
            <v>15</v>
          </cell>
          <cell r="E203" t="str">
            <v>Tuesday</v>
          </cell>
          <cell r="G203" t="str">
            <v>High-demand</v>
          </cell>
        </row>
        <row r="204">
          <cell r="D204">
            <v>16</v>
          </cell>
          <cell r="E204" t="str">
            <v>Tuesday</v>
          </cell>
          <cell r="G204" t="str">
            <v>High-demand</v>
          </cell>
        </row>
        <row r="205">
          <cell r="D205">
            <v>17</v>
          </cell>
          <cell r="E205" t="str">
            <v>Tuesday</v>
          </cell>
          <cell r="G205" t="str">
            <v>High-demand</v>
          </cell>
        </row>
        <row r="206">
          <cell r="D206">
            <v>18</v>
          </cell>
          <cell r="E206" t="str">
            <v>Tuesday</v>
          </cell>
          <cell r="G206" t="str">
            <v>High-demand</v>
          </cell>
        </row>
        <row r="207">
          <cell r="D207">
            <v>19</v>
          </cell>
          <cell r="E207" t="str">
            <v>Tuesday</v>
          </cell>
          <cell r="G207" t="str">
            <v>High-demand</v>
          </cell>
        </row>
        <row r="208">
          <cell r="D208">
            <v>20</v>
          </cell>
          <cell r="E208" t="str">
            <v>Tuesday</v>
          </cell>
          <cell r="G208" t="str">
            <v>High-demand</v>
          </cell>
        </row>
        <row r="209">
          <cell r="D209">
            <v>21</v>
          </cell>
          <cell r="E209" t="str">
            <v>Tuesday</v>
          </cell>
          <cell r="G209" t="str">
            <v>High-demand</v>
          </cell>
        </row>
        <row r="210">
          <cell r="D210">
            <v>22</v>
          </cell>
          <cell r="E210" t="str">
            <v>Tuesday</v>
          </cell>
          <cell r="G210" t="str">
            <v>High-demand</v>
          </cell>
        </row>
        <row r="211">
          <cell r="D211">
            <v>23</v>
          </cell>
          <cell r="E211" t="str">
            <v>Tuesday</v>
          </cell>
          <cell r="G211" t="str">
            <v>High-demand</v>
          </cell>
        </row>
        <row r="212">
          <cell r="D212">
            <v>0</v>
          </cell>
          <cell r="E212" t="str">
            <v>Wednesday</v>
          </cell>
          <cell r="G212" t="str">
            <v>High-demand</v>
          </cell>
        </row>
        <row r="213">
          <cell r="D213">
            <v>1</v>
          </cell>
          <cell r="E213" t="str">
            <v>Wednesday</v>
          </cell>
          <cell r="G213" t="str">
            <v>High-demand</v>
          </cell>
        </row>
        <row r="214">
          <cell r="D214">
            <v>2</v>
          </cell>
          <cell r="E214" t="str">
            <v>Wednesday</v>
          </cell>
          <cell r="G214" t="str">
            <v>High-demand</v>
          </cell>
        </row>
        <row r="215">
          <cell r="D215">
            <v>3</v>
          </cell>
          <cell r="E215" t="str">
            <v>Wednesday</v>
          </cell>
          <cell r="G215" t="str">
            <v>High-demand</v>
          </cell>
        </row>
        <row r="216">
          <cell r="D216">
            <v>4</v>
          </cell>
          <cell r="E216" t="str">
            <v>Wednesday</v>
          </cell>
          <cell r="G216" t="str">
            <v>High-demand</v>
          </cell>
        </row>
        <row r="217">
          <cell r="D217">
            <v>5</v>
          </cell>
          <cell r="E217" t="str">
            <v>Wednesday</v>
          </cell>
          <cell r="G217" t="str">
            <v>High-demand</v>
          </cell>
        </row>
        <row r="218">
          <cell r="D218">
            <v>6</v>
          </cell>
          <cell r="E218" t="str">
            <v>Wednesday</v>
          </cell>
          <cell r="G218" t="str">
            <v>High-demand</v>
          </cell>
        </row>
        <row r="219">
          <cell r="D219">
            <v>7</v>
          </cell>
          <cell r="E219" t="str">
            <v>Wednesday</v>
          </cell>
          <cell r="G219" t="str">
            <v>High-demand</v>
          </cell>
        </row>
        <row r="220">
          <cell r="D220">
            <v>8</v>
          </cell>
          <cell r="E220" t="str">
            <v>Wednesday</v>
          </cell>
          <cell r="G220" t="str">
            <v>High-demand</v>
          </cell>
        </row>
        <row r="221">
          <cell r="D221">
            <v>9</v>
          </cell>
          <cell r="E221" t="str">
            <v>Wednesday</v>
          </cell>
          <cell r="G221" t="str">
            <v>High-demand</v>
          </cell>
        </row>
        <row r="222">
          <cell r="D222">
            <v>10</v>
          </cell>
          <cell r="E222" t="str">
            <v>Wednesday</v>
          </cell>
          <cell r="G222" t="str">
            <v>High-demand</v>
          </cell>
        </row>
        <row r="223">
          <cell r="D223">
            <v>11</v>
          </cell>
          <cell r="E223" t="str">
            <v>Wednesday</v>
          </cell>
          <cell r="G223" t="str">
            <v>High-demand</v>
          </cell>
        </row>
        <row r="224">
          <cell r="D224">
            <v>12</v>
          </cell>
          <cell r="E224" t="str">
            <v>Wednesday</v>
          </cell>
          <cell r="G224" t="str">
            <v>High-demand</v>
          </cell>
        </row>
        <row r="225">
          <cell r="D225">
            <v>13</v>
          </cell>
          <cell r="E225" t="str">
            <v>Wednesday</v>
          </cell>
          <cell r="G225" t="str">
            <v>High-demand</v>
          </cell>
        </row>
        <row r="226">
          <cell r="D226">
            <v>14</v>
          </cell>
          <cell r="E226" t="str">
            <v>Wednesday</v>
          </cell>
          <cell r="G226" t="str">
            <v>High-demand</v>
          </cell>
        </row>
        <row r="227">
          <cell r="D227">
            <v>15</v>
          </cell>
          <cell r="E227" t="str">
            <v>Wednesday</v>
          </cell>
          <cell r="G227" t="str">
            <v>High-demand</v>
          </cell>
        </row>
        <row r="228">
          <cell r="D228">
            <v>16</v>
          </cell>
          <cell r="E228" t="str">
            <v>Wednesday</v>
          </cell>
          <cell r="G228" t="str">
            <v>High-demand</v>
          </cell>
        </row>
        <row r="229">
          <cell r="D229">
            <v>17</v>
          </cell>
          <cell r="E229" t="str">
            <v>Wednesday</v>
          </cell>
          <cell r="G229" t="str">
            <v>High-demand</v>
          </cell>
        </row>
        <row r="230">
          <cell r="D230">
            <v>18</v>
          </cell>
          <cell r="E230" t="str">
            <v>Wednesday</v>
          </cell>
          <cell r="G230" t="str">
            <v>High-demand</v>
          </cell>
        </row>
        <row r="231">
          <cell r="D231">
            <v>19</v>
          </cell>
          <cell r="E231" t="str">
            <v>Wednesday</v>
          </cell>
          <cell r="G231" t="str">
            <v>High-demand</v>
          </cell>
        </row>
        <row r="232">
          <cell r="D232">
            <v>20</v>
          </cell>
          <cell r="E232" t="str">
            <v>Wednesday</v>
          </cell>
          <cell r="G232" t="str">
            <v>High-demand</v>
          </cell>
        </row>
        <row r="233">
          <cell r="D233">
            <v>21</v>
          </cell>
          <cell r="E233" t="str">
            <v>Wednesday</v>
          </cell>
          <cell r="G233" t="str">
            <v>High-demand</v>
          </cell>
        </row>
        <row r="234">
          <cell r="D234">
            <v>22</v>
          </cell>
          <cell r="E234" t="str">
            <v>Wednesday</v>
          </cell>
          <cell r="G234" t="str">
            <v>High-demand</v>
          </cell>
        </row>
        <row r="235">
          <cell r="D235">
            <v>23</v>
          </cell>
          <cell r="E235" t="str">
            <v>Wednesday</v>
          </cell>
          <cell r="G235" t="str">
            <v>High-demand</v>
          </cell>
        </row>
        <row r="236">
          <cell r="D236">
            <v>0</v>
          </cell>
          <cell r="E236" t="str">
            <v>Thursday</v>
          </cell>
          <cell r="G236" t="str">
            <v>High-demand</v>
          </cell>
        </row>
        <row r="237">
          <cell r="D237">
            <v>1</v>
          </cell>
          <cell r="E237" t="str">
            <v>Thursday</v>
          </cell>
          <cell r="G237" t="str">
            <v>High-demand</v>
          </cell>
        </row>
        <row r="238">
          <cell r="D238">
            <v>2</v>
          </cell>
          <cell r="E238" t="str">
            <v>Thursday</v>
          </cell>
          <cell r="G238" t="str">
            <v>High-demand</v>
          </cell>
        </row>
        <row r="239">
          <cell r="D239">
            <v>3</v>
          </cell>
          <cell r="E239" t="str">
            <v>Thursday</v>
          </cell>
          <cell r="G239" t="str">
            <v>High-demand</v>
          </cell>
        </row>
        <row r="240">
          <cell r="D240">
            <v>4</v>
          </cell>
          <cell r="E240" t="str">
            <v>Thursday</v>
          </cell>
          <cell r="G240" t="str">
            <v>High-demand</v>
          </cell>
        </row>
        <row r="241">
          <cell r="D241">
            <v>5</v>
          </cell>
          <cell r="E241" t="str">
            <v>Thursday</v>
          </cell>
          <cell r="G241" t="str">
            <v>High-demand</v>
          </cell>
        </row>
        <row r="242">
          <cell r="D242">
            <v>6</v>
          </cell>
          <cell r="E242" t="str">
            <v>Thursday</v>
          </cell>
          <cell r="G242" t="str">
            <v>High-demand</v>
          </cell>
        </row>
        <row r="243">
          <cell r="D243">
            <v>7</v>
          </cell>
          <cell r="E243" t="str">
            <v>Thursday</v>
          </cell>
          <cell r="G243" t="str">
            <v>High-demand</v>
          </cell>
        </row>
        <row r="244">
          <cell r="D244">
            <v>8</v>
          </cell>
          <cell r="E244" t="str">
            <v>Thursday</v>
          </cell>
          <cell r="G244" t="str">
            <v>High-demand</v>
          </cell>
        </row>
        <row r="245">
          <cell r="D245">
            <v>9</v>
          </cell>
          <cell r="E245" t="str">
            <v>Thursday</v>
          </cell>
          <cell r="G245" t="str">
            <v>High-demand</v>
          </cell>
        </row>
        <row r="246">
          <cell r="D246">
            <v>10</v>
          </cell>
          <cell r="E246" t="str">
            <v>Thursday</v>
          </cell>
          <cell r="G246" t="str">
            <v>High-demand</v>
          </cell>
        </row>
        <row r="247">
          <cell r="D247">
            <v>11</v>
          </cell>
          <cell r="E247" t="str">
            <v>Thursday</v>
          </cell>
          <cell r="G247" t="str">
            <v>High-demand</v>
          </cell>
        </row>
        <row r="248">
          <cell r="D248">
            <v>12</v>
          </cell>
          <cell r="E248" t="str">
            <v>Thursday</v>
          </cell>
          <cell r="G248" t="str">
            <v>High-demand</v>
          </cell>
        </row>
        <row r="249">
          <cell r="D249">
            <v>13</v>
          </cell>
          <cell r="E249" t="str">
            <v>Thursday</v>
          </cell>
          <cell r="G249" t="str">
            <v>High-demand</v>
          </cell>
        </row>
        <row r="250">
          <cell r="D250">
            <v>14</v>
          </cell>
          <cell r="E250" t="str">
            <v>Thursday</v>
          </cell>
          <cell r="G250" t="str">
            <v>High-demand</v>
          </cell>
        </row>
        <row r="251">
          <cell r="D251">
            <v>15</v>
          </cell>
          <cell r="E251" t="str">
            <v>Thursday</v>
          </cell>
          <cell r="G251" t="str">
            <v>High-demand</v>
          </cell>
        </row>
        <row r="252">
          <cell r="D252">
            <v>16</v>
          </cell>
          <cell r="E252" t="str">
            <v>Thursday</v>
          </cell>
          <cell r="G252" t="str">
            <v>High-demand</v>
          </cell>
        </row>
        <row r="253">
          <cell r="D253">
            <v>17</v>
          </cell>
          <cell r="E253" t="str">
            <v>Thursday</v>
          </cell>
          <cell r="G253" t="str">
            <v>High-demand</v>
          </cell>
        </row>
        <row r="254">
          <cell r="D254">
            <v>18</v>
          </cell>
          <cell r="E254" t="str">
            <v>Thursday</v>
          </cell>
          <cell r="G254" t="str">
            <v>High-demand</v>
          </cell>
        </row>
        <row r="255">
          <cell r="D255">
            <v>19</v>
          </cell>
          <cell r="E255" t="str">
            <v>Thursday</v>
          </cell>
          <cell r="G255" t="str">
            <v>High-demand</v>
          </cell>
        </row>
        <row r="256">
          <cell r="D256">
            <v>20</v>
          </cell>
          <cell r="E256" t="str">
            <v>Thursday</v>
          </cell>
          <cell r="G256" t="str">
            <v>High-demand</v>
          </cell>
        </row>
        <row r="257">
          <cell r="D257">
            <v>21</v>
          </cell>
          <cell r="E257" t="str">
            <v>Thursday</v>
          </cell>
          <cell r="G257" t="str">
            <v>High-demand</v>
          </cell>
        </row>
        <row r="258">
          <cell r="D258">
            <v>22</v>
          </cell>
          <cell r="E258" t="str">
            <v>Thursday</v>
          </cell>
          <cell r="G258" t="str">
            <v>High-demand</v>
          </cell>
        </row>
        <row r="259">
          <cell r="D259">
            <v>23</v>
          </cell>
          <cell r="E259" t="str">
            <v>Thursday</v>
          </cell>
          <cell r="G259" t="str">
            <v>High-demand</v>
          </cell>
        </row>
        <row r="260">
          <cell r="D260">
            <v>0</v>
          </cell>
          <cell r="E260" t="str">
            <v>Friday</v>
          </cell>
          <cell r="G260" t="str">
            <v>High-demand</v>
          </cell>
        </row>
        <row r="261">
          <cell r="D261">
            <v>1</v>
          </cell>
          <cell r="E261" t="str">
            <v>Friday</v>
          </cell>
          <cell r="G261" t="str">
            <v>High-demand</v>
          </cell>
        </row>
        <row r="262">
          <cell r="D262">
            <v>2</v>
          </cell>
          <cell r="E262" t="str">
            <v>Friday</v>
          </cell>
          <cell r="G262" t="str">
            <v>High-demand</v>
          </cell>
        </row>
        <row r="263">
          <cell r="D263">
            <v>3</v>
          </cell>
          <cell r="E263" t="str">
            <v>Friday</v>
          </cell>
          <cell r="G263" t="str">
            <v>High-demand</v>
          </cell>
        </row>
        <row r="264">
          <cell r="D264">
            <v>4</v>
          </cell>
          <cell r="E264" t="str">
            <v>Friday</v>
          </cell>
          <cell r="G264" t="str">
            <v>High-demand</v>
          </cell>
        </row>
        <row r="265">
          <cell r="D265">
            <v>5</v>
          </cell>
          <cell r="E265" t="str">
            <v>Friday</v>
          </cell>
          <cell r="G265" t="str">
            <v>High-demand</v>
          </cell>
        </row>
        <row r="266">
          <cell r="D266">
            <v>6</v>
          </cell>
          <cell r="E266" t="str">
            <v>Friday</v>
          </cell>
          <cell r="G266" t="str">
            <v>High-demand</v>
          </cell>
        </row>
        <row r="267">
          <cell r="D267">
            <v>7</v>
          </cell>
          <cell r="E267" t="str">
            <v>Friday</v>
          </cell>
          <cell r="G267" t="str">
            <v>High-demand</v>
          </cell>
        </row>
        <row r="268">
          <cell r="D268">
            <v>8</v>
          </cell>
          <cell r="E268" t="str">
            <v>Friday</v>
          </cell>
          <cell r="G268" t="str">
            <v>High-demand</v>
          </cell>
        </row>
        <row r="269">
          <cell r="D269">
            <v>9</v>
          </cell>
          <cell r="E269" t="str">
            <v>Friday</v>
          </cell>
          <cell r="G269" t="str">
            <v>High-demand</v>
          </cell>
        </row>
        <row r="270">
          <cell r="D270">
            <v>10</v>
          </cell>
          <cell r="E270" t="str">
            <v>Friday</v>
          </cell>
          <cell r="G270" t="str">
            <v>High-demand</v>
          </cell>
        </row>
        <row r="271">
          <cell r="D271">
            <v>11</v>
          </cell>
          <cell r="E271" t="str">
            <v>Friday</v>
          </cell>
          <cell r="G271" t="str">
            <v>High-demand</v>
          </cell>
        </row>
        <row r="272">
          <cell r="D272">
            <v>12</v>
          </cell>
          <cell r="E272" t="str">
            <v>Friday</v>
          </cell>
          <cell r="G272" t="str">
            <v>High-demand</v>
          </cell>
        </row>
        <row r="273">
          <cell r="D273">
            <v>13</v>
          </cell>
          <cell r="E273" t="str">
            <v>Friday</v>
          </cell>
          <cell r="G273" t="str">
            <v>High-demand</v>
          </cell>
        </row>
        <row r="274">
          <cell r="D274">
            <v>14</v>
          </cell>
          <cell r="E274" t="str">
            <v>Friday</v>
          </cell>
          <cell r="G274" t="str">
            <v>High-demand</v>
          </cell>
        </row>
        <row r="275">
          <cell r="D275">
            <v>15</v>
          </cell>
          <cell r="E275" t="str">
            <v>Friday</v>
          </cell>
          <cell r="G275" t="str">
            <v>High-demand</v>
          </cell>
        </row>
        <row r="276">
          <cell r="D276">
            <v>16</v>
          </cell>
          <cell r="E276" t="str">
            <v>Friday</v>
          </cell>
          <cell r="G276" t="str">
            <v>High-demand</v>
          </cell>
        </row>
        <row r="277">
          <cell r="D277">
            <v>17</v>
          </cell>
          <cell r="E277" t="str">
            <v>Friday</v>
          </cell>
          <cell r="G277" t="str">
            <v>High-demand</v>
          </cell>
        </row>
        <row r="278">
          <cell r="D278">
            <v>18</v>
          </cell>
          <cell r="E278" t="str">
            <v>Friday</v>
          </cell>
          <cell r="G278" t="str">
            <v>High-demand</v>
          </cell>
        </row>
        <row r="279">
          <cell r="D279">
            <v>19</v>
          </cell>
          <cell r="E279" t="str">
            <v>Friday</v>
          </cell>
          <cell r="G279" t="str">
            <v>High-demand</v>
          </cell>
        </row>
        <row r="280">
          <cell r="D280">
            <v>20</v>
          </cell>
          <cell r="E280" t="str">
            <v>Friday</v>
          </cell>
          <cell r="G280" t="str">
            <v>High-demand</v>
          </cell>
        </row>
        <row r="281">
          <cell r="D281">
            <v>21</v>
          </cell>
          <cell r="E281" t="str">
            <v>Friday</v>
          </cell>
          <cell r="G281" t="str">
            <v>High-demand</v>
          </cell>
        </row>
        <row r="282">
          <cell r="D282">
            <v>22</v>
          </cell>
          <cell r="E282" t="str">
            <v>Friday</v>
          </cell>
          <cell r="G282" t="str">
            <v>High-demand</v>
          </cell>
        </row>
        <row r="283">
          <cell r="D283">
            <v>23</v>
          </cell>
          <cell r="E283" t="str">
            <v>Friday</v>
          </cell>
          <cell r="G283" t="str">
            <v>High-demand</v>
          </cell>
        </row>
        <row r="284">
          <cell r="D284">
            <v>0</v>
          </cell>
          <cell r="E284" t="str">
            <v>Saturday</v>
          </cell>
          <cell r="G284" t="str">
            <v>High-demand</v>
          </cell>
        </row>
        <row r="285">
          <cell r="D285">
            <v>1</v>
          </cell>
          <cell r="E285" t="str">
            <v>Saturday</v>
          </cell>
          <cell r="G285" t="str">
            <v>High-demand</v>
          </cell>
        </row>
        <row r="286">
          <cell r="D286">
            <v>2</v>
          </cell>
          <cell r="E286" t="str">
            <v>Saturday</v>
          </cell>
          <cell r="G286" t="str">
            <v>High-demand</v>
          </cell>
        </row>
        <row r="287">
          <cell r="D287">
            <v>3</v>
          </cell>
          <cell r="E287" t="str">
            <v>Saturday</v>
          </cell>
          <cell r="G287" t="str">
            <v>High-demand</v>
          </cell>
        </row>
        <row r="288">
          <cell r="D288">
            <v>4</v>
          </cell>
          <cell r="E288" t="str">
            <v>Saturday</v>
          </cell>
          <cell r="G288" t="str">
            <v>High-demand</v>
          </cell>
        </row>
        <row r="289">
          <cell r="D289">
            <v>5</v>
          </cell>
          <cell r="E289" t="str">
            <v>Saturday</v>
          </cell>
          <cell r="G289" t="str">
            <v>High-demand</v>
          </cell>
        </row>
        <row r="290">
          <cell r="D290">
            <v>6</v>
          </cell>
          <cell r="E290" t="str">
            <v>Saturday</v>
          </cell>
          <cell r="G290" t="str">
            <v>High-demand</v>
          </cell>
        </row>
        <row r="291">
          <cell r="D291">
            <v>7</v>
          </cell>
          <cell r="E291" t="str">
            <v>Saturday</v>
          </cell>
          <cell r="G291" t="str">
            <v>High-demand</v>
          </cell>
        </row>
        <row r="292">
          <cell r="D292">
            <v>8</v>
          </cell>
          <cell r="E292" t="str">
            <v>Saturday</v>
          </cell>
          <cell r="G292" t="str">
            <v>High-demand</v>
          </cell>
        </row>
        <row r="293">
          <cell r="D293">
            <v>9</v>
          </cell>
          <cell r="E293" t="str">
            <v>Saturday</v>
          </cell>
          <cell r="G293" t="str">
            <v>High-demand</v>
          </cell>
        </row>
        <row r="294">
          <cell r="D294">
            <v>10</v>
          </cell>
          <cell r="E294" t="str">
            <v>Saturday</v>
          </cell>
          <cell r="G294" t="str">
            <v>High-demand</v>
          </cell>
        </row>
        <row r="295">
          <cell r="D295">
            <v>11</v>
          </cell>
          <cell r="E295" t="str">
            <v>Saturday</v>
          </cell>
          <cell r="G295" t="str">
            <v>High-demand</v>
          </cell>
        </row>
        <row r="296">
          <cell r="D296">
            <v>12</v>
          </cell>
          <cell r="E296" t="str">
            <v>Saturday</v>
          </cell>
          <cell r="G296" t="str">
            <v>High-demand</v>
          </cell>
        </row>
        <row r="297">
          <cell r="D297">
            <v>13</v>
          </cell>
          <cell r="E297" t="str">
            <v>Saturday</v>
          </cell>
          <cell r="G297" t="str">
            <v>High-demand</v>
          </cell>
        </row>
        <row r="298">
          <cell r="D298">
            <v>14</v>
          </cell>
          <cell r="E298" t="str">
            <v>Saturday</v>
          </cell>
          <cell r="G298" t="str">
            <v>High-demand</v>
          </cell>
        </row>
        <row r="299">
          <cell r="D299">
            <v>15</v>
          </cell>
          <cell r="E299" t="str">
            <v>Saturday</v>
          </cell>
          <cell r="G299" t="str">
            <v>High-demand</v>
          </cell>
        </row>
        <row r="300">
          <cell r="D300">
            <v>16</v>
          </cell>
          <cell r="E300" t="str">
            <v>Saturday</v>
          </cell>
          <cell r="G300" t="str">
            <v>High-demand</v>
          </cell>
        </row>
        <row r="301">
          <cell r="D301">
            <v>17</v>
          </cell>
          <cell r="E301" t="str">
            <v>Saturday</v>
          </cell>
          <cell r="G301" t="str">
            <v>High-demand</v>
          </cell>
        </row>
        <row r="302">
          <cell r="D302">
            <v>18</v>
          </cell>
          <cell r="E302" t="str">
            <v>Saturday</v>
          </cell>
          <cell r="G302" t="str">
            <v>High-demand</v>
          </cell>
        </row>
        <row r="303">
          <cell r="D303">
            <v>19</v>
          </cell>
          <cell r="E303" t="str">
            <v>Saturday</v>
          </cell>
          <cell r="G303" t="str">
            <v>High-demand</v>
          </cell>
        </row>
        <row r="304">
          <cell r="D304">
            <v>20</v>
          </cell>
          <cell r="E304" t="str">
            <v>Saturday</v>
          </cell>
          <cell r="G304" t="str">
            <v>High-demand</v>
          </cell>
        </row>
        <row r="305">
          <cell r="D305">
            <v>21</v>
          </cell>
          <cell r="E305" t="str">
            <v>Saturday</v>
          </cell>
          <cell r="G305" t="str">
            <v>High-demand</v>
          </cell>
        </row>
        <row r="306">
          <cell r="D306">
            <v>22</v>
          </cell>
          <cell r="E306" t="str">
            <v>Saturday</v>
          </cell>
          <cell r="G306" t="str">
            <v>High-demand</v>
          </cell>
        </row>
        <row r="307">
          <cell r="D307">
            <v>23</v>
          </cell>
          <cell r="E307" t="str">
            <v>Saturday</v>
          </cell>
          <cell r="G307" t="str">
            <v>High-demand</v>
          </cell>
        </row>
        <row r="308">
          <cell r="D308">
            <v>0</v>
          </cell>
          <cell r="E308" t="str">
            <v>Sunday</v>
          </cell>
          <cell r="G308" t="str">
            <v>High-demand</v>
          </cell>
        </row>
        <row r="309">
          <cell r="D309">
            <v>1</v>
          </cell>
          <cell r="E309" t="str">
            <v>Sunday</v>
          </cell>
          <cell r="G309" t="str">
            <v>High-demand</v>
          </cell>
        </row>
        <row r="310">
          <cell r="D310">
            <v>2</v>
          </cell>
          <cell r="E310" t="str">
            <v>Sunday</v>
          </cell>
          <cell r="G310" t="str">
            <v>High-demand</v>
          </cell>
        </row>
        <row r="311">
          <cell r="D311">
            <v>3</v>
          </cell>
          <cell r="E311" t="str">
            <v>Sunday</v>
          </cell>
          <cell r="G311" t="str">
            <v>High-demand</v>
          </cell>
        </row>
        <row r="312">
          <cell r="D312">
            <v>4</v>
          </cell>
          <cell r="E312" t="str">
            <v>Sunday</v>
          </cell>
          <cell r="G312" t="str">
            <v>High-demand</v>
          </cell>
        </row>
        <row r="313">
          <cell r="D313">
            <v>5</v>
          </cell>
          <cell r="E313" t="str">
            <v>Sunday</v>
          </cell>
          <cell r="G313" t="str">
            <v>High-demand</v>
          </cell>
        </row>
        <row r="314">
          <cell r="D314">
            <v>6</v>
          </cell>
          <cell r="E314" t="str">
            <v>Sunday</v>
          </cell>
          <cell r="G314" t="str">
            <v>High-demand</v>
          </cell>
        </row>
        <row r="315">
          <cell r="D315">
            <v>7</v>
          </cell>
          <cell r="E315" t="str">
            <v>Sunday</v>
          </cell>
          <cell r="G315" t="str">
            <v>High-demand</v>
          </cell>
        </row>
        <row r="316">
          <cell r="D316">
            <v>8</v>
          </cell>
          <cell r="E316" t="str">
            <v>Sunday</v>
          </cell>
          <cell r="G316" t="str">
            <v>High-demand</v>
          </cell>
        </row>
        <row r="317">
          <cell r="D317">
            <v>9</v>
          </cell>
          <cell r="E317" t="str">
            <v>Sunday</v>
          </cell>
          <cell r="G317" t="str">
            <v>High-demand</v>
          </cell>
        </row>
        <row r="318">
          <cell r="D318">
            <v>10</v>
          </cell>
          <cell r="E318" t="str">
            <v>Sunday</v>
          </cell>
          <cell r="G318" t="str">
            <v>High-demand</v>
          </cell>
        </row>
        <row r="319">
          <cell r="D319">
            <v>11</v>
          </cell>
          <cell r="E319" t="str">
            <v>Sunday</v>
          </cell>
          <cell r="G319" t="str">
            <v>High-demand</v>
          </cell>
        </row>
        <row r="320">
          <cell r="D320">
            <v>12</v>
          </cell>
          <cell r="E320" t="str">
            <v>Sunday</v>
          </cell>
          <cell r="G320" t="str">
            <v>High-demand</v>
          </cell>
        </row>
        <row r="321">
          <cell r="D321">
            <v>13</v>
          </cell>
          <cell r="E321" t="str">
            <v>Sunday</v>
          </cell>
          <cell r="G321" t="str">
            <v>High-demand</v>
          </cell>
        </row>
        <row r="322">
          <cell r="D322">
            <v>14</v>
          </cell>
          <cell r="E322" t="str">
            <v>Sunday</v>
          </cell>
          <cell r="G322" t="str">
            <v>High-demand</v>
          </cell>
        </row>
        <row r="323">
          <cell r="D323">
            <v>15</v>
          </cell>
          <cell r="E323" t="str">
            <v>Sunday</v>
          </cell>
          <cell r="G323" t="str">
            <v>High-demand</v>
          </cell>
        </row>
        <row r="324">
          <cell r="D324">
            <v>16</v>
          </cell>
          <cell r="E324" t="str">
            <v>Sunday</v>
          </cell>
          <cell r="G324" t="str">
            <v>High-demand</v>
          </cell>
        </row>
        <row r="325">
          <cell r="D325">
            <v>17</v>
          </cell>
          <cell r="E325" t="str">
            <v>Sunday</v>
          </cell>
          <cell r="G325" t="str">
            <v>High-demand</v>
          </cell>
        </row>
        <row r="326">
          <cell r="D326">
            <v>18</v>
          </cell>
          <cell r="E326" t="str">
            <v>Sunday</v>
          </cell>
          <cell r="G326" t="str">
            <v>High-demand</v>
          </cell>
        </row>
        <row r="327">
          <cell r="D327">
            <v>19</v>
          </cell>
          <cell r="E327" t="str">
            <v>Sunday</v>
          </cell>
          <cell r="G327" t="str">
            <v>High-demand</v>
          </cell>
        </row>
        <row r="328">
          <cell r="D328">
            <v>20</v>
          </cell>
          <cell r="E328" t="str">
            <v>Sunday</v>
          </cell>
          <cell r="G328" t="str">
            <v>High-demand</v>
          </cell>
        </row>
        <row r="329">
          <cell r="D329">
            <v>21</v>
          </cell>
          <cell r="E329" t="str">
            <v>Sunday</v>
          </cell>
          <cell r="G329" t="str">
            <v>High-demand</v>
          </cell>
        </row>
        <row r="330">
          <cell r="D330">
            <v>22</v>
          </cell>
          <cell r="E330" t="str">
            <v>Sunday</v>
          </cell>
          <cell r="G330" t="str">
            <v>High-demand</v>
          </cell>
        </row>
        <row r="331">
          <cell r="D331">
            <v>23</v>
          </cell>
          <cell r="E331" t="str">
            <v>Sunday</v>
          </cell>
          <cell r="G331" t="str">
            <v>High-demand</v>
          </cell>
        </row>
        <row r="332">
          <cell r="D332">
            <v>0</v>
          </cell>
          <cell r="E332" t="str">
            <v>Monday</v>
          </cell>
          <cell r="G332" t="str">
            <v>High-demand</v>
          </cell>
        </row>
        <row r="333">
          <cell r="D333">
            <v>1</v>
          </cell>
          <cell r="E333" t="str">
            <v>Monday</v>
          </cell>
          <cell r="G333" t="str">
            <v>High-demand</v>
          </cell>
        </row>
        <row r="334">
          <cell r="D334">
            <v>2</v>
          </cell>
          <cell r="E334" t="str">
            <v>Monday</v>
          </cell>
          <cell r="G334" t="str">
            <v>High-demand</v>
          </cell>
        </row>
        <row r="335">
          <cell r="D335">
            <v>3</v>
          </cell>
          <cell r="E335" t="str">
            <v>Monday</v>
          </cell>
          <cell r="G335" t="str">
            <v>High-demand</v>
          </cell>
        </row>
        <row r="336">
          <cell r="D336">
            <v>4</v>
          </cell>
          <cell r="E336" t="str">
            <v>Monday</v>
          </cell>
          <cell r="G336" t="str">
            <v>High-demand</v>
          </cell>
        </row>
        <row r="337">
          <cell r="D337">
            <v>5</v>
          </cell>
          <cell r="E337" t="str">
            <v>Monday</v>
          </cell>
          <cell r="G337" t="str">
            <v>High-demand</v>
          </cell>
        </row>
        <row r="338">
          <cell r="D338">
            <v>6</v>
          </cell>
          <cell r="E338" t="str">
            <v>Monday</v>
          </cell>
          <cell r="G338" t="str">
            <v>High-demand</v>
          </cell>
        </row>
        <row r="339">
          <cell r="D339">
            <v>7</v>
          </cell>
          <cell r="E339" t="str">
            <v>Monday</v>
          </cell>
          <cell r="G339" t="str">
            <v>High-demand</v>
          </cell>
        </row>
        <row r="340">
          <cell r="D340">
            <v>8</v>
          </cell>
          <cell r="E340" t="str">
            <v>Monday</v>
          </cell>
          <cell r="G340" t="str">
            <v>High-demand</v>
          </cell>
        </row>
        <row r="341">
          <cell r="D341">
            <v>9</v>
          </cell>
          <cell r="E341" t="str">
            <v>Monday</v>
          </cell>
          <cell r="G341" t="str">
            <v>High-demand</v>
          </cell>
        </row>
        <row r="342">
          <cell r="D342">
            <v>10</v>
          </cell>
          <cell r="E342" t="str">
            <v>Monday</v>
          </cell>
          <cell r="G342" t="str">
            <v>High-demand</v>
          </cell>
        </row>
        <row r="343">
          <cell r="D343">
            <v>11</v>
          </cell>
          <cell r="E343" t="str">
            <v>Monday</v>
          </cell>
          <cell r="G343" t="str">
            <v>High-demand</v>
          </cell>
        </row>
        <row r="344">
          <cell r="D344">
            <v>12</v>
          </cell>
          <cell r="E344" t="str">
            <v>Monday</v>
          </cell>
          <cell r="G344" t="str">
            <v>High-demand</v>
          </cell>
        </row>
        <row r="345">
          <cell r="D345">
            <v>13</v>
          </cell>
          <cell r="E345" t="str">
            <v>Monday</v>
          </cell>
          <cell r="G345" t="str">
            <v>High-demand</v>
          </cell>
        </row>
        <row r="346">
          <cell r="D346">
            <v>14</v>
          </cell>
          <cell r="E346" t="str">
            <v>Monday</v>
          </cell>
          <cell r="G346" t="str">
            <v>High-demand</v>
          </cell>
        </row>
        <row r="347">
          <cell r="D347">
            <v>15</v>
          </cell>
          <cell r="E347" t="str">
            <v>Monday</v>
          </cell>
          <cell r="G347" t="str">
            <v>High-demand</v>
          </cell>
        </row>
        <row r="348">
          <cell r="D348">
            <v>16</v>
          </cell>
          <cell r="E348" t="str">
            <v>Monday</v>
          </cell>
          <cell r="G348" t="str">
            <v>High-demand</v>
          </cell>
        </row>
        <row r="349">
          <cell r="D349">
            <v>17</v>
          </cell>
          <cell r="E349" t="str">
            <v>Monday</v>
          </cell>
          <cell r="G349" t="str">
            <v>High-demand</v>
          </cell>
        </row>
        <row r="350">
          <cell r="D350">
            <v>18</v>
          </cell>
          <cell r="E350" t="str">
            <v>Monday</v>
          </cell>
          <cell r="G350" t="str">
            <v>High-demand</v>
          </cell>
        </row>
        <row r="351">
          <cell r="D351">
            <v>19</v>
          </cell>
          <cell r="E351" t="str">
            <v>Monday</v>
          </cell>
          <cell r="G351" t="str">
            <v>High-demand</v>
          </cell>
        </row>
        <row r="352">
          <cell r="D352">
            <v>20</v>
          </cell>
          <cell r="E352" t="str">
            <v>Monday</v>
          </cell>
          <cell r="G352" t="str">
            <v>High-demand</v>
          </cell>
        </row>
        <row r="353">
          <cell r="D353">
            <v>21</v>
          </cell>
          <cell r="E353" t="str">
            <v>Monday</v>
          </cell>
          <cell r="G353" t="str">
            <v>High-demand</v>
          </cell>
        </row>
        <row r="354">
          <cell r="D354">
            <v>22</v>
          </cell>
          <cell r="E354" t="str">
            <v>Monday</v>
          </cell>
          <cell r="G354" t="str">
            <v>High-demand</v>
          </cell>
        </row>
        <row r="355">
          <cell r="D355">
            <v>23</v>
          </cell>
          <cell r="E355" t="str">
            <v>Monday</v>
          </cell>
          <cell r="G355" t="str">
            <v>High-demand</v>
          </cell>
        </row>
        <row r="356">
          <cell r="D356">
            <v>0</v>
          </cell>
          <cell r="E356" t="str">
            <v>Tuesday</v>
          </cell>
          <cell r="G356" t="str">
            <v>High-demand</v>
          </cell>
        </row>
        <row r="357">
          <cell r="D357">
            <v>1</v>
          </cell>
          <cell r="E357" t="str">
            <v>Tuesday</v>
          </cell>
          <cell r="G357" t="str">
            <v>High-demand</v>
          </cell>
        </row>
        <row r="358">
          <cell r="D358">
            <v>2</v>
          </cell>
          <cell r="E358" t="str">
            <v>Tuesday</v>
          </cell>
          <cell r="G358" t="str">
            <v>High-demand</v>
          </cell>
        </row>
        <row r="359">
          <cell r="D359">
            <v>3</v>
          </cell>
          <cell r="E359" t="str">
            <v>Tuesday</v>
          </cell>
          <cell r="G359" t="str">
            <v>High-demand</v>
          </cell>
        </row>
        <row r="360">
          <cell r="D360">
            <v>4</v>
          </cell>
          <cell r="E360" t="str">
            <v>Tuesday</v>
          </cell>
          <cell r="G360" t="str">
            <v>High-demand</v>
          </cell>
        </row>
        <row r="361">
          <cell r="D361">
            <v>5</v>
          </cell>
          <cell r="E361" t="str">
            <v>Tuesday</v>
          </cell>
          <cell r="G361" t="str">
            <v>High-demand</v>
          </cell>
        </row>
        <row r="362">
          <cell r="D362">
            <v>6</v>
          </cell>
          <cell r="E362" t="str">
            <v>Tuesday</v>
          </cell>
          <cell r="G362" t="str">
            <v>High-demand</v>
          </cell>
        </row>
        <row r="363">
          <cell r="D363">
            <v>7</v>
          </cell>
          <cell r="E363" t="str">
            <v>Tuesday</v>
          </cell>
          <cell r="G363" t="str">
            <v>High-demand</v>
          </cell>
        </row>
        <row r="364">
          <cell r="D364">
            <v>8</v>
          </cell>
          <cell r="E364" t="str">
            <v>Tuesday</v>
          </cell>
          <cell r="G364" t="str">
            <v>High-demand</v>
          </cell>
        </row>
        <row r="365">
          <cell r="D365">
            <v>9</v>
          </cell>
          <cell r="E365" t="str">
            <v>Tuesday</v>
          </cell>
          <cell r="G365" t="str">
            <v>High-demand</v>
          </cell>
        </row>
        <row r="366">
          <cell r="D366">
            <v>10</v>
          </cell>
          <cell r="E366" t="str">
            <v>Tuesday</v>
          </cell>
          <cell r="G366" t="str">
            <v>High-demand</v>
          </cell>
        </row>
        <row r="367">
          <cell r="D367">
            <v>11</v>
          </cell>
          <cell r="E367" t="str">
            <v>Tuesday</v>
          </cell>
          <cell r="G367" t="str">
            <v>High-demand</v>
          </cell>
        </row>
        <row r="368">
          <cell r="D368">
            <v>12</v>
          </cell>
          <cell r="E368" t="str">
            <v>Tuesday</v>
          </cell>
          <cell r="G368" t="str">
            <v>High-demand</v>
          </cell>
        </row>
        <row r="369">
          <cell r="D369">
            <v>13</v>
          </cell>
          <cell r="E369" t="str">
            <v>Tuesday</v>
          </cell>
          <cell r="G369" t="str">
            <v>High-demand</v>
          </cell>
        </row>
        <row r="370">
          <cell r="D370">
            <v>14</v>
          </cell>
          <cell r="E370" t="str">
            <v>Tuesday</v>
          </cell>
          <cell r="G370" t="str">
            <v>High-demand</v>
          </cell>
        </row>
        <row r="371">
          <cell r="D371">
            <v>15</v>
          </cell>
          <cell r="E371" t="str">
            <v>Tuesday</v>
          </cell>
          <cell r="G371" t="str">
            <v>High-demand</v>
          </cell>
        </row>
        <row r="372">
          <cell r="D372">
            <v>16</v>
          </cell>
          <cell r="E372" t="str">
            <v>Tuesday</v>
          </cell>
          <cell r="G372" t="str">
            <v>High-demand</v>
          </cell>
        </row>
        <row r="373">
          <cell r="D373">
            <v>17</v>
          </cell>
          <cell r="E373" t="str">
            <v>Tuesday</v>
          </cell>
          <cell r="G373" t="str">
            <v>High-demand</v>
          </cell>
        </row>
        <row r="374">
          <cell r="D374">
            <v>18</v>
          </cell>
          <cell r="E374" t="str">
            <v>Tuesday</v>
          </cell>
          <cell r="G374" t="str">
            <v>High-demand</v>
          </cell>
        </row>
        <row r="375">
          <cell r="D375">
            <v>19</v>
          </cell>
          <cell r="E375" t="str">
            <v>Tuesday</v>
          </cell>
          <cell r="G375" t="str">
            <v>High-demand</v>
          </cell>
        </row>
        <row r="376">
          <cell r="D376">
            <v>20</v>
          </cell>
          <cell r="E376" t="str">
            <v>Tuesday</v>
          </cell>
          <cell r="G376" t="str">
            <v>High-demand</v>
          </cell>
        </row>
        <row r="377">
          <cell r="D377">
            <v>21</v>
          </cell>
          <cell r="E377" t="str">
            <v>Tuesday</v>
          </cell>
          <cell r="G377" t="str">
            <v>High-demand</v>
          </cell>
        </row>
        <row r="378">
          <cell r="D378">
            <v>22</v>
          </cell>
          <cell r="E378" t="str">
            <v>Tuesday</v>
          </cell>
          <cell r="G378" t="str">
            <v>High-demand</v>
          </cell>
        </row>
        <row r="379">
          <cell r="D379">
            <v>23</v>
          </cell>
          <cell r="E379" t="str">
            <v>Tuesday</v>
          </cell>
          <cell r="G379" t="str">
            <v>High-demand</v>
          </cell>
        </row>
        <row r="380">
          <cell r="D380">
            <v>0</v>
          </cell>
          <cell r="E380" t="str">
            <v>Wednesday</v>
          </cell>
          <cell r="G380" t="str">
            <v>High-demand</v>
          </cell>
        </row>
        <row r="381">
          <cell r="D381">
            <v>1</v>
          </cell>
          <cell r="E381" t="str">
            <v>Wednesday</v>
          </cell>
          <cell r="G381" t="str">
            <v>High-demand</v>
          </cell>
        </row>
        <row r="382">
          <cell r="D382">
            <v>2</v>
          </cell>
          <cell r="E382" t="str">
            <v>Wednesday</v>
          </cell>
          <cell r="G382" t="str">
            <v>High-demand</v>
          </cell>
        </row>
        <row r="383">
          <cell r="D383">
            <v>3</v>
          </cell>
          <cell r="E383" t="str">
            <v>Wednesday</v>
          </cell>
          <cell r="G383" t="str">
            <v>High-demand</v>
          </cell>
        </row>
        <row r="384">
          <cell r="D384">
            <v>4</v>
          </cell>
          <cell r="E384" t="str">
            <v>Wednesday</v>
          </cell>
          <cell r="G384" t="str">
            <v>High-demand</v>
          </cell>
        </row>
        <row r="385">
          <cell r="D385">
            <v>5</v>
          </cell>
          <cell r="E385" t="str">
            <v>Wednesday</v>
          </cell>
          <cell r="G385" t="str">
            <v>High-demand</v>
          </cell>
        </row>
        <row r="386">
          <cell r="D386">
            <v>6</v>
          </cell>
          <cell r="E386" t="str">
            <v>Wednesday</v>
          </cell>
          <cell r="G386" t="str">
            <v>High-demand</v>
          </cell>
        </row>
        <row r="387">
          <cell r="D387">
            <v>7</v>
          </cell>
          <cell r="E387" t="str">
            <v>Wednesday</v>
          </cell>
          <cell r="G387" t="str">
            <v>High-demand</v>
          </cell>
        </row>
        <row r="388">
          <cell r="D388">
            <v>8</v>
          </cell>
          <cell r="E388" t="str">
            <v>Wednesday</v>
          </cell>
          <cell r="G388" t="str">
            <v>High-demand</v>
          </cell>
        </row>
        <row r="389">
          <cell r="D389">
            <v>9</v>
          </cell>
          <cell r="E389" t="str">
            <v>Wednesday</v>
          </cell>
          <cell r="G389" t="str">
            <v>High-demand</v>
          </cell>
        </row>
        <row r="390">
          <cell r="D390">
            <v>10</v>
          </cell>
          <cell r="E390" t="str">
            <v>Wednesday</v>
          </cell>
          <cell r="G390" t="str">
            <v>High-demand</v>
          </cell>
        </row>
        <row r="391">
          <cell r="D391">
            <v>11</v>
          </cell>
          <cell r="E391" t="str">
            <v>Wednesday</v>
          </cell>
          <cell r="G391" t="str">
            <v>High-demand</v>
          </cell>
        </row>
        <row r="392">
          <cell r="D392">
            <v>12</v>
          </cell>
          <cell r="E392" t="str">
            <v>Wednesday</v>
          </cell>
          <cell r="G392" t="str">
            <v>High-demand</v>
          </cell>
        </row>
        <row r="393">
          <cell r="D393">
            <v>13</v>
          </cell>
          <cell r="E393" t="str">
            <v>Wednesday</v>
          </cell>
          <cell r="G393" t="str">
            <v>High-demand</v>
          </cell>
        </row>
        <row r="394">
          <cell r="D394">
            <v>14</v>
          </cell>
          <cell r="E394" t="str">
            <v>Wednesday</v>
          </cell>
          <cell r="G394" t="str">
            <v>High-demand</v>
          </cell>
        </row>
        <row r="395">
          <cell r="D395">
            <v>15</v>
          </cell>
          <cell r="E395" t="str">
            <v>Wednesday</v>
          </cell>
          <cell r="G395" t="str">
            <v>High-demand</v>
          </cell>
        </row>
        <row r="396">
          <cell r="D396">
            <v>16</v>
          </cell>
          <cell r="E396" t="str">
            <v>Wednesday</v>
          </cell>
          <cell r="G396" t="str">
            <v>High-demand</v>
          </cell>
        </row>
        <row r="397">
          <cell r="D397">
            <v>17</v>
          </cell>
          <cell r="E397" t="str">
            <v>Wednesday</v>
          </cell>
          <cell r="G397" t="str">
            <v>High-demand</v>
          </cell>
        </row>
        <row r="398">
          <cell r="D398">
            <v>18</v>
          </cell>
          <cell r="E398" t="str">
            <v>Wednesday</v>
          </cell>
          <cell r="G398" t="str">
            <v>High-demand</v>
          </cell>
        </row>
        <row r="399">
          <cell r="D399">
            <v>19</v>
          </cell>
          <cell r="E399" t="str">
            <v>Wednesday</v>
          </cell>
          <cell r="G399" t="str">
            <v>High-demand</v>
          </cell>
        </row>
        <row r="400">
          <cell r="D400">
            <v>20</v>
          </cell>
          <cell r="E400" t="str">
            <v>Wednesday</v>
          </cell>
          <cell r="G400" t="str">
            <v>High-demand</v>
          </cell>
        </row>
        <row r="401">
          <cell r="D401">
            <v>21</v>
          </cell>
          <cell r="E401" t="str">
            <v>Wednesday</v>
          </cell>
          <cell r="G401" t="str">
            <v>High-demand</v>
          </cell>
        </row>
        <row r="402">
          <cell r="D402">
            <v>22</v>
          </cell>
          <cell r="E402" t="str">
            <v>Wednesday</v>
          </cell>
          <cell r="G402" t="str">
            <v>High-demand</v>
          </cell>
        </row>
        <row r="403">
          <cell r="D403">
            <v>23</v>
          </cell>
          <cell r="E403" t="str">
            <v>Wednesday</v>
          </cell>
          <cell r="G403" t="str">
            <v>High-demand</v>
          </cell>
        </row>
        <row r="404">
          <cell r="D404">
            <v>0</v>
          </cell>
          <cell r="E404" t="str">
            <v>Thursday</v>
          </cell>
          <cell r="G404" t="str">
            <v>High-demand</v>
          </cell>
        </row>
        <row r="405">
          <cell r="D405">
            <v>1</v>
          </cell>
          <cell r="E405" t="str">
            <v>Thursday</v>
          </cell>
          <cell r="G405" t="str">
            <v>High-demand</v>
          </cell>
        </row>
        <row r="406">
          <cell r="D406">
            <v>2</v>
          </cell>
          <cell r="E406" t="str">
            <v>Thursday</v>
          </cell>
          <cell r="G406" t="str">
            <v>High-demand</v>
          </cell>
        </row>
        <row r="407">
          <cell r="D407">
            <v>3</v>
          </cell>
          <cell r="E407" t="str">
            <v>Thursday</v>
          </cell>
          <cell r="G407" t="str">
            <v>High-demand</v>
          </cell>
        </row>
        <row r="408">
          <cell r="D408">
            <v>4</v>
          </cell>
          <cell r="E408" t="str">
            <v>Thursday</v>
          </cell>
          <cell r="G408" t="str">
            <v>High-demand</v>
          </cell>
        </row>
        <row r="409">
          <cell r="D409">
            <v>5</v>
          </cell>
          <cell r="E409" t="str">
            <v>Thursday</v>
          </cell>
          <cell r="G409" t="str">
            <v>High-demand</v>
          </cell>
        </row>
        <row r="410">
          <cell r="D410">
            <v>6</v>
          </cell>
          <cell r="E410" t="str">
            <v>Thursday</v>
          </cell>
          <cell r="G410" t="str">
            <v>High-demand</v>
          </cell>
        </row>
        <row r="411">
          <cell r="D411">
            <v>7</v>
          </cell>
          <cell r="E411" t="str">
            <v>Thursday</v>
          </cell>
          <cell r="G411" t="str">
            <v>High-demand</v>
          </cell>
        </row>
        <row r="412">
          <cell r="D412">
            <v>8</v>
          </cell>
          <cell r="E412" t="str">
            <v>Thursday</v>
          </cell>
          <cell r="G412" t="str">
            <v>High-demand</v>
          </cell>
        </row>
        <row r="413">
          <cell r="D413">
            <v>9</v>
          </cell>
          <cell r="E413" t="str">
            <v>Thursday</v>
          </cell>
          <cell r="G413" t="str">
            <v>High-demand</v>
          </cell>
        </row>
        <row r="414">
          <cell r="D414">
            <v>10</v>
          </cell>
          <cell r="E414" t="str">
            <v>Thursday</v>
          </cell>
          <cell r="G414" t="str">
            <v>High-demand</v>
          </cell>
        </row>
        <row r="415">
          <cell r="D415">
            <v>11</v>
          </cell>
          <cell r="E415" t="str">
            <v>Thursday</v>
          </cell>
          <cell r="G415" t="str">
            <v>High-demand</v>
          </cell>
        </row>
        <row r="416">
          <cell r="D416">
            <v>12</v>
          </cell>
          <cell r="E416" t="str">
            <v>Thursday</v>
          </cell>
          <cell r="G416" t="str">
            <v>High-demand</v>
          </cell>
        </row>
        <row r="417">
          <cell r="D417">
            <v>13</v>
          </cell>
          <cell r="E417" t="str">
            <v>Thursday</v>
          </cell>
          <cell r="G417" t="str">
            <v>High-demand</v>
          </cell>
        </row>
        <row r="418">
          <cell r="D418">
            <v>14</v>
          </cell>
          <cell r="E418" t="str">
            <v>Thursday</v>
          </cell>
          <cell r="G418" t="str">
            <v>High-demand</v>
          </cell>
        </row>
        <row r="419">
          <cell r="D419">
            <v>15</v>
          </cell>
          <cell r="E419" t="str">
            <v>Thursday</v>
          </cell>
          <cell r="G419" t="str">
            <v>High-demand</v>
          </cell>
        </row>
        <row r="420">
          <cell r="D420">
            <v>16</v>
          </cell>
          <cell r="E420" t="str">
            <v>Thursday</v>
          </cell>
          <cell r="G420" t="str">
            <v>High-demand</v>
          </cell>
        </row>
        <row r="421">
          <cell r="D421">
            <v>17</v>
          </cell>
          <cell r="E421" t="str">
            <v>Thursday</v>
          </cell>
          <cell r="G421" t="str">
            <v>High-demand</v>
          </cell>
        </row>
        <row r="422">
          <cell r="D422">
            <v>18</v>
          </cell>
          <cell r="E422" t="str">
            <v>Thursday</v>
          </cell>
          <cell r="G422" t="str">
            <v>High-demand</v>
          </cell>
        </row>
        <row r="423">
          <cell r="D423">
            <v>19</v>
          </cell>
          <cell r="E423" t="str">
            <v>Thursday</v>
          </cell>
          <cell r="G423" t="str">
            <v>High-demand</v>
          </cell>
        </row>
        <row r="424">
          <cell r="D424">
            <v>20</v>
          </cell>
          <cell r="E424" t="str">
            <v>Thursday</v>
          </cell>
          <cell r="G424" t="str">
            <v>High-demand</v>
          </cell>
        </row>
        <row r="425">
          <cell r="D425">
            <v>21</v>
          </cell>
          <cell r="E425" t="str">
            <v>Thursday</v>
          </cell>
          <cell r="G425" t="str">
            <v>High-demand</v>
          </cell>
        </row>
        <row r="426">
          <cell r="D426">
            <v>22</v>
          </cell>
          <cell r="E426" t="str">
            <v>Thursday</v>
          </cell>
          <cell r="G426" t="str">
            <v>High-demand</v>
          </cell>
        </row>
        <row r="427">
          <cell r="D427">
            <v>23</v>
          </cell>
          <cell r="E427" t="str">
            <v>Thursday</v>
          </cell>
          <cell r="G427" t="str">
            <v>High-demand</v>
          </cell>
        </row>
        <row r="428">
          <cell r="D428">
            <v>0</v>
          </cell>
          <cell r="E428" t="str">
            <v>Friday</v>
          </cell>
          <cell r="G428" t="str">
            <v>High-demand</v>
          </cell>
        </row>
        <row r="429">
          <cell r="D429">
            <v>1</v>
          </cell>
          <cell r="E429" t="str">
            <v>Friday</v>
          </cell>
          <cell r="G429" t="str">
            <v>High-demand</v>
          </cell>
        </row>
        <row r="430">
          <cell r="D430">
            <v>2</v>
          </cell>
          <cell r="E430" t="str">
            <v>Friday</v>
          </cell>
          <cell r="G430" t="str">
            <v>High-demand</v>
          </cell>
        </row>
        <row r="431">
          <cell r="D431">
            <v>3</v>
          </cell>
          <cell r="E431" t="str">
            <v>Friday</v>
          </cell>
          <cell r="G431" t="str">
            <v>High-demand</v>
          </cell>
        </row>
        <row r="432">
          <cell r="D432">
            <v>4</v>
          </cell>
          <cell r="E432" t="str">
            <v>Friday</v>
          </cell>
          <cell r="G432" t="str">
            <v>High-demand</v>
          </cell>
        </row>
        <row r="433">
          <cell r="D433">
            <v>5</v>
          </cell>
          <cell r="E433" t="str">
            <v>Friday</v>
          </cell>
          <cell r="G433" t="str">
            <v>High-demand</v>
          </cell>
        </row>
        <row r="434">
          <cell r="D434">
            <v>6</v>
          </cell>
          <cell r="E434" t="str">
            <v>Friday</v>
          </cell>
          <cell r="G434" t="str">
            <v>High-demand</v>
          </cell>
        </row>
        <row r="435">
          <cell r="D435">
            <v>7</v>
          </cell>
          <cell r="E435" t="str">
            <v>Friday</v>
          </cell>
          <cell r="G435" t="str">
            <v>High-demand</v>
          </cell>
        </row>
        <row r="436">
          <cell r="D436">
            <v>8</v>
          </cell>
          <cell r="E436" t="str">
            <v>Friday</v>
          </cell>
          <cell r="G436" t="str">
            <v>High-demand</v>
          </cell>
        </row>
        <row r="437">
          <cell r="D437">
            <v>9</v>
          </cell>
          <cell r="E437" t="str">
            <v>Friday</v>
          </cell>
          <cell r="G437" t="str">
            <v>High-demand</v>
          </cell>
        </row>
        <row r="438">
          <cell r="D438">
            <v>10</v>
          </cell>
          <cell r="E438" t="str">
            <v>Friday</v>
          </cell>
          <cell r="G438" t="str">
            <v>High-demand</v>
          </cell>
        </row>
        <row r="439">
          <cell r="D439">
            <v>11</v>
          </cell>
          <cell r="E439" t="str">
            <v>Friday</v>
          </cell>
          <cell r="G439" t="str">
            <v>High-demand</v>
          </cell>
        </row>
        <row r="440">
          <cell r="D440">
            <v>12</v>
          </cell>
          <cell r="E440" t="str">
            <v>Friday</v>
          </cell>
          <cell r="G440" t="str">
            <v>High-demand</v>
          </cell>
        </row>
        <row r="441">
          <cell r="D441">
            <v>13</v>
          </cell>
          <cell r="E441" t="str">
            <v>Friday</v>
          </cell>
          <cell r="G441" t="str">
            <v>High-demand</v>
          </cell>
        </row>
        <row r="442">
          <cell r="D442">
            <v>14</v>
          </cell>
          <cell r="E442" t="str">
            <v>Friday</v>
          </cell>
          <cell r="G442" t="str">
            <v>High-demand</v>
          </cell>
        </row>
        <row r="443">
          <cell r="D443">
            <v>15</v>
          </cell>
          <cell r="E443" t="str">
            <v>Friday</v>
          </cell>
          <cell r="G443" t="str">
            <v>High-demand</v>
          </cell>
        </row>
        <row r="444">
          <cell r="D444">
            <v>16</v>
          </cell>
          <cell r="E444" t="str">
            <v>Friday</v>
          </cell>
          <cell r="G444" t="str">
            <v>High-demand</v>
          </cell>
        </row>
        <row r="445">
          <cell r="D445">
            <v>17</v>
          </cell>
          <cell r="E445" t="str">
            <v>Friday</v>
          </cell>
          <cell r="G445" t="str">
            <v>High-demand</v>
          </cell>
        </row>
        <row r="446">
          <cell r="D446">
            <v>18</v>
          </cell>
          <cell r="E446" t="str">
            <v>Friday</v>
          </cell>
          <cell r="G446" t="str">
            <v>High-demand</v>
          </cell>
        </row>
        <row r="447">
          <cell r="D447">
            <v>19</v>
          </cell>
          <cell r="E447" t="str">
            <v>Friday</v>
          </cell>
          <cell r="G447" t="str">
            <v>High-demand</v>
          </cell>
        </row>
        <row r="448">
          <cell r="D448">
            <v>20</v>
          </cell>
          <cell r="E448" t="str">
            <v>Friday</v>
          </cell>
          <cell r="G448" t="str">
            <v>High-demand</v>
          </cell>
        </row>
        <row r="449">
          <cell r="D449">
            <v>21</v>
          </cell>
          <cell r="E449" t="str">
            <v>Friday</v>
          </cell>
          <cell r="G449" t="str">
            <v>High-demand</v>
          </cell>
        </row>
        <row r="450">
          <cell r="D450">
            <v>22</v>
          </cell>
          <cell r="E450" t="str">
            <v>Friday</v>
          </cell>
          <cell r="G450" t="str">
            <v>High-demand</v>
          </cell>
        </row>
        <row r="451">
          <cell r="D451">
            <v>23</v>
          </cell>
          <cell r="E451" t="str">
            <v>Friday</v>
          </cell>
          <cell r="G451" t="str">
            <v>High-demand</v>
          </cell>
        </row>
        <row r="452">
          <cell r="D452">
            <v>0</v>
          </cell>
          <cell r="E452" t="str">
            <v>Saturday</v>
          </cell>
          <cell r="G452" t="str">
            <v>High-demand</v>
          </cell>
        </row>
        <row r="453">
          <cell r="D453">
            <v>1</v>
          </cell>
          <cell r="E453" t="str">
            <v>Saturday</v>
          </cell>
          <cell r="G453" t="str">
            <v>High-demand</v>
          </cell>
        </row>
        <row r="454">
          <cell r="D454">
            <v>2</v>
          </cell>
          <cell r="E454" t="str">
            <v>Saturday</v>
          </cell>
          <cell r="G454" t="str">
            <v>High-demand</v>
          </cell>
        </row>
        <row r="455">
          <cell r="D455">
            <v>3</v>
          </cell>
          <cell r="E455" t="str">
            <v>Saturday</v>
          </cell>
          <cell r="G455" t="str">
            <v>High-demand</v>
          </cell>
        </row>
        <row r="456">
          <cell r="D456">
            <v>4</v>
          </cell>
          <cell r="E456" t="str">
            <v>Saturday</v>
          </cell>
          <cell r="G456" t="str">
            <v>High-demand</v>
          </cell>
        </row>
        <row r="457">
          <cell r="D457">
            <v>5</v>
          </cell>
          <cell r="E457" t="str">
            <v>Saturday</v>
          </cell>
          <cell r="G457" t="str">
            <v>High-demand</v>
          </cell>
        </row>
        <row r="458">
          <cell r="D458">
            <v>6</v>
          </cell>
          <cell r="E458" t="str">
            <v>Saturday</v>
          </cell>
          <cell r="G458" t="str">
            <v>High-demand</v>
          </cell>
        </row>
        <row r="459">
          <cell r="D459">
            <v>7</v>
          </cell>
          <cell r="E459" t="str">
            <v>Saturday</v>
          </cell>
          <cell r="G459" t="str">
            <v>High-demand</v>
          </cell>
        </row>
        <row r="460">
          <cell r="D460">
            <v>8</v>
          </cell>
          <cell r="E460" t="str">
            <v>Saturday</v>
          </cell>
          <cell r="G460" t="str">
            <v>High-demand</v>
          </cell>
        </row>
        <row r="461">
          <cell r="D461">
            <v>9</v>
          </cell>
          <cell r="E461" t="str">
            <v>Saturday</v>
          </cell>
          <cell r="G461" t="str">
            <v>High-demand</v>
          </cell>
        </row>
        <row r="462">
          <cell r="D462">
            <v>10</v>
          </cell>
          <cell r="E462" t="str">
            <v>Saturday</v>
          </cell>
          <cell r="G462" t="str">
            <v>High-demand</v>
          </cell>
        </row>
        <row r="463">
          <cell r="D463">
            <v>11</v>
          </cell>
          <cell r="E463" t="str">
            <v>Saturday</v>
          </cell>
          <cell r="G463" t="str">
            <v>High-demand</v>
          </cell>
        </row>
        <row r="464">
          <cell r="D464">
            <v>12</v>
          </cell>
          <cell r="E464" t="str">
            <v>Saturday</v>
          </cell>
          <cell r="G464" t="str">
            <v>High-demand</v>
          </cell>
        </row>
        <row r="465">
          <cell r="D465">
            <v>13</v>
          </cell>
          <cell r="E465" t="str">
            <v>Saturday</v>
          </cell>
          <cell r="G465" t="str">
            <v>High-demand</v>
          </cell>
        </row>
        <row r="466">
          <cell r="D466">
            <v>14</v>
          </cell>
          <cell r="E466" t="str">
            <v>Saturday</v>
          </cell>
          <cell r="G466" t="str">
            <v>High-demand</v>
          </cell>
        </row>
        <row r="467">
          <cell r="D467">
            <v>15</v>
          </cell>
          <cell r="E467" t="str">
            <v>Saturday</v>
          </cell>
          <cell r="G467" t="str">
            <v>High-demand</v>
          </cell>
        </row>
        <row r="468">
          <cell r="D468">
            <v>16</v>
          </cell>
          <cell r="E468" t="str">
            <v>Saturday</v>
          </cell>
          <cell r="G468" t="str">
            <v>High-demand</v>
          </cell>
        </row>
        <row r="469">
          <cell r="D469">
            <v>17</v>
          </cell>
          <cell r="E469" t="str">
            <v>Saturday</v>
          </cell>
          <cell r="G469" t="str">
            <v>High-demand</v>
          </cell>
        </row>
        <row r="470">
          <cell r="D470">
            <v>18</v>
          </cell>
          <cell r="E470" t="str">
            <v>Saturday</v>
          </cell>
          <cell r="G470" t="str">
            <v>High-demand</v>
          </cell>
        </row>
        <row r="471">
          <cell r="D471">
            <v>19</v>
          </cell>
          <cell r="E471" t="str">
            <v>Saturday</v>
          </cell>
          <cell r="G471" t="str">
            <v>High-demand</v>
          </cell>
        </row>
        <row r="472">
          <cell r="D472">
            <v>20</v>
          </cell>
          <cell r="E472" t="str">
            <v>Saturday</v>
          </cell>
          <cell r="G472" t="str">
            <v>High-demand</v>
          </cell>
        </row>
        <row r="473">
          <cell r="D473">
            <v>21</v>
          </cell>
          <cell r="E473" t="str">
            <v>Saturday</v>
          </cell>
          <cell r="G473" t="str">
            <v>High-demand</v>
          </cell>
        </row>
        <row r="474">
          <cell r="D474">
            <v>22</v>
          </cell>
          <cell r="E474" t="str">
            <v>Saturday</v>
          </cell>
          <cell r="G474" t="str">
            <v>High-demand</v>
          </cell>
        </row>
        <row r="475">
          <cell r="D475">
            <v>23</v>
          </cell>
          <cell r="E475" t="str">
            <v>Saturday</v>
          </cell>
          <cell r="G475" t="str">
            <v>High-demand</v>
          </cell>
        </row>
        <row r="476">
          <cell r="D476">
            <v>0</v>
          </cell>
          <cell r="E476" t="str">
            <v>Sunday</v>
          </cell>
          <cell r="G476" t="str">
            <v>High-demand</v>
          </cell>
        </row>
        <row r="477">
          <cell r="D477">
            <v>1</v>
          </cell>
          <cell r="E477" t="str">
            <v>Sunday</v>
          </cell>
          <cell r="G477" t="str">
            <v>High-demand</v>
          </cell>
        </row>
        <row r="478">
          <cell r="D478">
            <v>2</v>
          </cell>
          <cell r="E478" t="str">
            <v>Sunday</v>
          </cell>
          <cell r="G478" t="str">
            <v>High-demand</v>
          </cell>
        </row>
        <row r="479">
          <cell r="D479">
            <v>3</v>
          </cell>
          <cell r="E479" t="str">
            <v>Sunday</v>
          </cell>
          <cell r="G479" t="str">
            <v>High-demand</v>
          </cell>
        </row>
        <row r="480">
          <cell r="D480">
            <v>4</v>
          </cell>
          <cell r="E480" t="str">
            <v>Sunday</v>
          </cell>
          <cell r="G480" t="str">
            <v>High-demand</v>
          </cell>
        </row>
        <row r="481">
          <cell r="D481">
            <v>5</v>
          </cell>
          <cell r="E481" t="str">
            <v>Sunday</v>
          </cell>
          <cell r="G481" t="str">
            <v>High-demand</v>
          </cell>
        </row>
        <row r="482">
          <cell r="D482">
            <v>6</v>
          </cell>
          <cell r="E482" t="str">
            <v>Sunday</v>
          </cell>
          <cell r="G482" t="str">
            <v>High-demand</v>
          </cell>
        </row>
        <row r="483">
          <cell r="D483">
            <v>7</v>
          </cell>
          <cell r="E483" t="str">
            <v>Sunday</v>
          </cell>
          <cell r="G483" t="str">
            <v>High-demand</v>
          </cell>
        </row>
        <row r="484">
          <cell r="D484">
            <v>8</v>
          </cell>
          <cell r="E484" t="str">
            <v>Sunday</v>
          </cell>
          <cell r="G484" t="str">
            <v>High-demand</v>
          </cell>
        </row>
        <row r="485">
          <cell r="D485">
            <v>9</v>
          </cell>
          <cell r="E485" t="str">
            <v>Sunday</v>
          </cell>
          <cell r="G485" t="str">
            <v>High-demand</v>
          </cell>
        </row>
        <row r="486">
          <cell r="D486">
            <v>10</v>
          </cell>
          <cell r="E486" t="str">
            <v>Sunday</v>
          </cell>
          <cell r="G486" t="str">
            <v>High-demand</v>
          </cell>
        </row>
        <row r="487">
          <cell r="D487">
            <v>11</v>
          </cell>
          <cell r="E487" t="str">
            <v>Sunday</v>
          </cell>
          <cell r="G487" t="str">
            <v>High-demand</v>
          </cell>
        </row>
        <row r="488">
          <cell r="D488">
            <v>12</v>
          </cell>
          <cell r="E488" t="str">
            <v>Sunday</v>
          </cell>
          <cell r="G488" t="str">
            <v>High-demand</v>
          </cell>
        </row>
        <row r="489">
          <cell r="D489">
            <v>13</v>
          </cell>
          <cell r="E489" t="str">
            <v>Sunday</v>
          </cell>
          <cell r="G489" t="str">
            <v>High-demand</v>
          </cell>
        </row>
        <row r="490">
          <cell r="D490">
            <v>14</v>
          </cell>
          <cell r="E490" t="str">
            <v>Sunday</v>
          </cell>
          <cell r="G490" t="str">
            <v>High-demand</v>
          </cell>
        </row>
        <row r="491">
          <cell r="D491">
            <v>15</v>
          </cell>
          <cell r="E491" t="str">
            <v>Sunday</v>
          </cell>
          <cell r="G491" t="str">
            <v>High-demand</v>
          </cell>
        </row>
        <row r="492">
          <cell r="D492">
            <v>16</v>
          </cell>
          <cell r="E492" t="str">
            <v>Sunday</v>
          </cell>
          <cell r="G492" t="str">
            <v>High-demand</v>
          </cell>
        </row>
        <row r="493">
          <cell r="D493">
            <v>17</v>
          </cell>
          <cell r="E493" t="str">
            <v>Sunday</v>
          </cell>
          <cell r="G493" t="str">
            <v>High-demand</v>
          </cell>
        </row>
        <row r="494">
          <cell r="D494">
            <v>18</v>
          </cell>
          <cell r="E494" t="str">
            <v>Sunday</v>
          </cell>
          <cell r="G494" t="str">
            <v>High-demand</v>
          </cell>
        </row>
        <row r="495">
          <cell r="D495">
            <v>19</v>
          </cell>
          <cell r="E495" t="str">
            <v>Sunday</v>
          </cell>
          <cell r="G495" t="str">
            <v>High-demand</v>
          </cell>
        </row>
        <row r="496">
          <cell r="D496">
            <v>20</v>
          </cell>
          <cell r="E496" t="str">
            <v>Sunday</v>
          </cell>
          <cell r="G496" t="str">
            <v>High-demand</v>
          </cell>
        </row>
        <row r="497">
          <cell r="D497">
            <v>21</v>
          </cell>
          <cell r="E497" t="str">
            <v>Sunday</v>
          </cell>
          <cell r="G497" t="str">
            <v>High-demand</v>
          </cell>
        </row>
        <row r="498">
          <cell r="D498">
            <v>22</v>
          </cell>
          <cell r="E498" t="str">
            <v>Sunday</v>
          </cell>
          <cell r="G498" t="str">
            <v>High-demand</v>
          </cell>
        </row>
        <row r="499">
          <cell r="D499">
            <v>23</v>
          </cell>
          <cell r="E499" t="str">
            <v>Sunday</v>
          </cell>
          <cell r="G499" t="str">
            <v>High-demand</v>
          </cell>
        </row>
        <row r="500">
          <cell r="D500">
            <v>0</v>
          </cell>
          <cell r="E500" t="str">
            <v>Monday</v>
          </cell>
          <cell r="G500" t="str">
            <v>High-demand</v>
          </cell>
        </row>
        <row r="501">
          <cell r="D501">
            <v>1</v>
          </cell>
          <cell r="E501" t="str">
            <v>Monday</v>
          </cell>
          <cell r="G501" t="str">
            <v>High-demand</v>
          </cell>
        </row>
        <row r="502">
          <cell r="D502">
            <v>2</v>
          </cell>
          <cell r="E502" t="str">
            <v>Monday</v>
          </cell>
          <cell r="G502" t="str">
            <v>High-demand</v>
          </cell>
        </row>
        <row r="503">
          <cell r="D503">
            <v>3</v>
          </cell>
          <cell r="E503" t="str">
            <v>Monday</v>
          </cell>
          <cell r="G503" t="str">
            <v>High-demand</v>
          </cell>
        </row>
        <row r="504">
          <cell r="D504">
            <v>4</v>
          </cell>
          <cell r="E504" t="str">
            <v>Monday</v>
          </cell>
          <cell r="G504" t="str">
            <v>High-demand</v>
          </cell>
        </row>
        <row r="505">
          <cell r="D505">
            <v>5</v>
          </cell>
          <cell r="E505" t="str">
            <v>Monday</v>
          </cell>
          <cell r="G505" t="str">
            <v>High-demand</v>
          </cell>
        </row>
        <row r="506">
          <cell r="D506">
            <v>6</v>
          </cell>
          <cell r="E506" t="str">
            <v>Monday</v>
          </cell>
          <cell r="G506" t="str">
            <v>High-demand</v>
          </cell>
        </row>
        <row r="507">
          <cell r="D507">
            <v>7</v>
          </cell>
          <cell r="E507" t="str">
            <v>Monday</v>
          </cell>
          <cell r="G507" t="str">
            <v>High-demand</v>
          </cell>
        </row>
        <row r="508">
          <cell r="D508">
            <v>8</v>
          </cell>
          <cell r="E508" t="str">
            <v>Monday</v>
          </cell>
          <cell r="G508" t="str">
            <v>High-demand</v>
          </cell>
        </row>
        <row r="509">
          <cell r="D509">
            <v>9</v>
          </cell>
          <cell r="E509" t="str">
            <v>Monday</v>
          </cell>
          <cell r="G509" t="str">
            <v>High-demand</v>
          </cell>
        </row>
        <row r="510">
          <cell r="D510">
            <v>10</v>
          </cell>
          <cell r="E510" t="str">
            <v>Monday</v>
          </cell>
          <cell r="G510" t="str">
            <v>High-demand</v>
          </cell>
        </row>
        <row r="511">
          <cell r="D511">
            <v>11</v>
          </cell>
          <cell r="E511" t="str">
            <v>Monday</v>
          </cell>
          <cell r="G511" t="str">
            <v>High-demand</v>
          </cell>
        </row>
        <row r="512">
          <cell r="D512">
            <v>12</v>
          </cell>
          <cell r="E512" t="str">
            <v>Monday</v>
          </cell>
          <cell r="G512" t="str">
            <v>High-demand</v>
          </cell>
        </row>
        <row r="513">
          <cell r="D513">
            <v>13</v>
          </cell>
          <cell r="E513" t="str">
            <v>Monday</v>
          </cell>
          <cell r="G513" t="str">
            <v>High-demand</v>
          </cell>
        </row>
        <row r="514">
          <cell r="D514">
            <v>14</v>
          </cell>
          <cell r="E514" t="str">
            <v>Monday</v>
          </cell>
          <cell r="G514" t="str">
            <v>High-demand</v>
          </cell>
        </row>
        <row r="515">
          <cell r="D515">
            <v>15</v>
          </cell>
          <cell r="E515" t="str">
            <v>Monday</v>
          </cell>
          <cell r="G515" t="str">
            <v>High-demand</v>
          </cell>
        </row>
        <row r="516">
          <cell r="D516">
            <v>16</v>
          </cell>
          <cell r="E516" t="str">
            <v>Monday</v>
          </cell>
          <cell r="G516" t="str">
            <v>High-demand</v>
          </cell>
        </row>
        <row r="517">
          <cell r="D517">
            <v>17</v>
          </cell>
          <cell r="E517" t="str">
            <v>Monday</v>
          </cell>
          <cell r="G517" t="str">
            <v>High-demand</v>
          </cell>
        </row>
        <row r="518">
          <cell r="D518">
            <v>18</v>
          </cell>
          <cell r="E518" t="str">
            <v>Monday</v>
          </cell>
          <cell r="G518" t="str">
            <v>High-demand</v>
          </cell>
        </row>
        <row r="519">
          <cell r="D519">
            <v>19</v>
          </cell>
          <cell r="E519" t="str">
            <v>Monday</v>
          </cell>
          <cell r="G519" t="str">
            <v>High-demand</v>
          </cell>
        </row>
        <row r="520">
          <cell r="D520">
            <v>20</v>
          </cell>
          <cell r="E520" t="str">
            <v>Monday</v>
          </cell>
          <cell r="G520" t="str">
            <v>High-demand</v>
          </cell>
        </row>
        <row r="521">
          <cell r="D521">
            <v>21</v>
          </cell>
          <cell r="E521" t="str">
            <v>Monday</v>
          </cell>
          <cell r="G521" t="str">
            <v>High-demand</v>
          </cell>
        </row>
        <row r="522">
          <cell r="D522">
            <v>22</v>
          </cell>
          <cell r="E522" t="str">
            <v>Monday</v>
          </cell>
          <cell r="G522" t="str">
            <v>High-demand</v>
          </cell>
        </row>
        <row r="523">
          <cell r="D523">
            <v>23</v>
          </cell>
          <cell r="E523" t="str">
            <v>Monday</v>
          </cell>
          <cell r="G523" t="str">
            <v>High-demand</v>
          </cell>
        </row>
        <row r="524">
          <cell r="D524">
            <v>0</v>
          </cell>
          <cell r="E524" t="str">
            <v>Tuesday</v>
          </cell>
          <cell r="G524" t="str">
            <v>High-demand</v>
          </cell>
        </row>
        <row r="525">
          <cell r="D525">
            <v>1</v>
          </cell>
          <cell r="E525" t="str">
            <v>Tuesday</v>
          </cell>
          <cell r="G525" t="str">
            <v>High-demand</v>
          </cell>
        </row>
        <row r="526">
          <cell r="D526">
            <v>2</v>
          </cell>
          <cell r="E526" t="str">
            <v>Tuesday</v>
          </cell>
          <cell r="G526" t="str">
            <v>High-demand</v>
          </cell>
        </row>
        <row r="527">
          <cell r="D527">
            <v>3</v>
          </cell>
          <cell r="E527" t="str">
            <v>Tuesday</v>
          </cell>
          <cell r="G527" t="str">
            <v>High-demand</v>
          </cell>
        </row>
        <row r="528">
          <cell r="D528">
            <v>4</v>
          </cell>
          <cell r="E528" t="str">
            <v>Tuesday</v>
          </cell>
          <cell r="G528" t="str">
            <v>High-demand</v>
          </cell>
        </row>
        <row r="529">
          <cell r="D529">
            <v>5</v>
          </cell>
          <cell r="E529" t="str">
            <v>Tuesday</v>
          </cell>
          <cell r="G529" t="str">
            <v>High-demand</v>
          </cell>
        </row>
        <row r="530">
          <cell r="D530">
            <v>6</v>
          </cell>
          <cell r="E530" t="str">
            <v>Tuesday</v>
          </cell>
          <cell r="G530" t="str">
            <v>High-demand</v>
          </cell>
        </row>
        <row r="531">
          <cell r="D531">
            <v>7</v>
          </cell>
          <cell r="E531" t="str">
            <v>Tuesday</v>
          </cell>
          <cell r="G531" t="str">
            <v>High-demand</v>
          </cell>
        </row>
        <row r="532">
          <cell r="D532">
            <v>8</v>
          </cell>
          <cell r="E532" t="str">
            <v>Tuesday</v>
          </cell>
          <cell r="G532" t="str">
            <v>High-demand</v>
          </cell>
        </row>
        <row r="533">
          <cell r="D533">
            <v>9</v>
          </cell>
          <cell r="E533" t="str">
            <v>Tuesday</v>
          </cell>
          <cell r="G533" t="str">
            <v>High-demand</v>
          </cell>
        </row>
        <row r="534">
          <cell r="D534">
            <v>10</v>
          </cell>
          <cell r="E534" t="str">
            <v>Tuesday</v>
          </cell>
          <cell r="G534" t="str">
            <v>High-demand</v>
          </cell>
        </row>
        <row r="535">
          <cell r="D535">
            <v>11</v>
          </cell>
          <cell r="E535" t="str">
            <v>Tuesday</v>
          </cell>
          <cell r="G535" t="str">
            <v>High-demand</v>
          </cell>
        </row>
        <row r="536">
          <cell r="D536">
            <v>12</v>
          </cell>
          <cell r="E536" t="str">
            <v>Tuesday</v>
          </cell>
          <cell r="G536" t="str">
            <v>High-demand</v>
          </cell>
        </row>
        <row r="537">
          <cell r="D537">
            <v>13</v>
          </cell>
          <cell r="E537" t="str">
            <v>Tuesday</v>
          </cell>
          <cell r="G537" t="str">
            <v>High-demand</v>
          </cell>
        </row>
        <row r="538">
          <cell r="D538">
            <v>14</v>
          </cell>
          <cell r="E538" t="str">
            <v>Tuesday</v>
          </cell>
          <cell r="G538" t="str">
            <v>High-demand</v>
          </cell>
        </row>
        <row r="539">
          <cell r="D539">
            <v>15</v>
          </cell>
          <cell r="E539" t="str">
            <v>Tuesday</v>
          </cell>
          <cell r="G539" t="str">
            <v>High-demand</v>
          </cell>
        </row>
        <row r="540">
          <cell r="D540">
            <v>16</v>
          </cell>
          <cell r="E540" t="str">
            <v>Tuesday</v>
          </cell>
          <cell r="G540" t="str">
            <v>High-demand</v>
          </cell>
        </row>
        <row r="541">
          <cell r="D541">
            <v>17</v>
          </cell>
          <cell r="E541" t="str">
            <v>Tuesday</v>
          </cell>
          <cell r="G541" t="str">
            <v>High-demand</v>
          </cell>
        </row>
        <row r="542">
          <cell r="D542">
            <v>18</v>
          </cell>
          <cell r="E542" t="str">
            <v>Tuesday</v>
          </cell>
          <cell r="G542" t="str">
            <v>High-demand</v>
          </cell>
        </row>
        <row r="543">
          <cell r="D543">
            <v>19</v>
          </cell>
          <cell r="E543" t="str">
            <v>Tuesday</v>
          </cell>
          <cell r="G543" t="str">
            <v>High-demand</v>
          </cell>
        </row>
        <row r="544">
          <cell r="D544">
            <v>20</v>
          </cell>
          <cell r="E544" t="str">
            <v>Tuesday</v>
          </cell>
          <cell r="G544" t="str">
            <v>High-demand</v>
          </cell>
        </row>
        <row r="545">
          <cell r="D545">
            <v>21</v>
          </cell>
          <cell r="E545" t="str">
            <v>Tuesday</v>
          </cell>
          <cell r="G545" t="str">
            <v>High-demand</v>
          </cell>
        </row>
        <row r="546">
          <cell r="D546">
            <v>22</v>
          </cell>
          <cell r="E546" t="str">
            <v>Tuesday</v>
          </cell>
          <cell r="G546" t="str">
            <v>High-demand</v>
          </cell>
        </row>
        <row r="547">
          <cell r="D547">
            <v>23</v>
          </cell>
          <cell r="E547" t="str">
            <v>Tuesday</v>
          </cell>
          <cell r="G547" t="str">
            <v>High-demand</v>
          </cell>
        </row>
        <row r="548">
          <cell r="D548">
            <v>0</v>
          </cell>
          <cell r="E548" t="str">
            <v>Wednesday</v>
          </cell>
          <cell r="G548" t="str">
            <v>High-demand</v>
          </cell>
        </row>
        <row r="549">
          <cell r="D549">
            <v>1</v>
          </cell>
          <cell r="E549" t="str">
            <v>Wednesday</v>
          </cell>
          <cell r="G549" t="str">
            <v>High-demand</v>
          </cell>
        </row>
        <row r="550">
          <cell r="D550">
            <v>2</v>
          </cell>
          <cell r="E550" t="str">
            <v>Wednesday</v>
          </cell>
          <cell r="G550" t="str">
            <v>High-demand</v>
          </cell>
        </row>
        <row r="551">
          <cell r="D551">
            <v>3</v>
          </cell>
          <cell r="E551" t="str">
            <v>Wednesday</v>
          </cell>
          <cell r="G551" t="str">
            <v>High-demand</v>
          </cell>
        </row>
        <row r="552">
          <cell r="D552">
            <v>4</v>
          </cell>
          <cell r="E552" t="str">
            <v>Wednesday</v>
          </cell>
          <cell r="G552" t="str">
            <v>High-demand</v>
          </cell>
        </row>
        <row r="553">
          <cell r="D553">
            <v>5</v>
          </cell>
          <cell r="E553" t="str">
            <v>Wednesday</v>
          </cell>
          <cell r="G553" t="str">
            <v>High-demand</v>
          </cell>
        </row>
        <row r="554">
          <cell r="D554">
            <v>6</v>
          </cell>
          <cell r="E554" t="str">
            <v>Wednesday</v>
          </cell>
          <cell r="G554" t="str">
            <v>High-demand</v>
          </cell>
        </row>
        <row r="555">
          <cell r="D555">
            <v>7</v>
          </cell>
          <cell r="E555" t="str">
            <v>Wednesday</v>
          </cell>
          <cell r="G555" t="str">
            <v>High-demand</v>
          </cell>
        </row>
        <row r="556">
          <cell r="D556">
            <v>8</v>
          </cell>
          <cell r="E556" t="str">
            <v>Wednesday</v>
          </cell>
          <cell r="G556" t="str">
            <v>High-demand</v>
          </cell>
        </row>
        <row r="557">
          <cell r="D557">
            <v>9</v>
          </cell>
          <cell r="E557" t="str">
            <v>Wednesday</v>
          </cell>
          <cell r="G557" t="str">
            <v>High-demand</v>
          </cell>
        </row>
        <row r="558">
          <cell r="D558">
            <v>10</v>
          </cell>
          <cell r="E558" t="str">
            <v>Wednesday</v>
          </cell>
          <cell r="G558" t="str">
            <v>High-demand</v>
          </cell>
        </row>
        <row r="559">
          <cell r="D559">
            <v>11</v>
          </cell>
          <cell r="E559" t="str">
            <v>Wednesday</v>
          </cell>
          <cell r="G559" t="str">
            <v>High-demand</v>
          </cell>
        </row>
        <row r="560">
          <cell r="D560">
            <v>12</v>
          </cell>
          <cell r="E560" t="str">
            <v>Wednesday</v>
          </cell>
          <cell r="G560" t="str">
            <v>High-demand</v>
          </cell>
        </row>
        <row r="561">
          <cell r="D561">
            <v>13</v>
          </cell>
          <cell r="E561" t="str">
            <v>Wednesday</v>
          </cell>
          <cell r="G561" t="str">
            <v>High-demand</v>
          </cell>
        </row>
        <row r="562">
          <cell r="D562">
            <v>14</v>
          </cell>
          <cell r="E562" t="str">
            <v>Wednesday</v>
          </cell>
          <cell r="G562" t="str">
            <v>High-demand</v>
          </cell>
        </row>
        <row r="563">
          <cell r="D563">
            <v>15</v>
          </cell>
          <cell r="E563" t="str">
            <v>Wednesday</v>
          </cell>
          <cell r="G563" t="str">
            <v>High-demand</v>
          </cell>
        </row>
        <row r="564">
          <cell r="D564">
            <v>16</v>
          </cell>
          <cell r="E564" t="str">
            <v>Wednesday</v>
          </cell>
          <cell r="G564" t="str">
            <v>High-demand</v>
          </cell>
        </row>
        <row r="565">
          <cell r="D565">
            <v>17</v>
          </cell>
          <cell r="E565" t="str">
            <v>Wednesday</v>
          </cell>
          <cell r="G565" t="str">
            <v>High-demand</v>
          </cell>
        </row>
        <row r="566">
          <cell r="D566">
            <v>18</v>
          </cell>
          <cell r="E566" t="str">
            <v>Wednesday</v>
          </cell>
          <cell r="G566" t="str">
            <v>High-demand</v>
          </cell>
        </row>
        <row r="567">
          <cell r="D567">
            <v>19</v>
          </cell>
          <cell r="E567" t="str">
            <v>Wednesday</v>
          </cell>
          <cell r="G567" t="str">
            <v>High-demand</v>
          </cell>
        </row>
        <row r="568">
          <cell r="D568">
            <v>20</v>
          </cell>
          <cell r="E568" t="str">
            <v>Wednesday</v>
          </cell>
          <cell r="G568" t="str">
            <v>High-demand</v>
          </cell>
        </row>
        <row r="569">
          <cell r="D569">
            <v>21</v>
          </cell>
          <cell r="E569" t="str">
            <v>Wednesday</v>
          </cell>
          <cell r="G569" t="str">
            <v>High-demand</v>
          </cell>
        </row>
        <row r="570">
          <cell r="D570">
            <v>22</v>
          </cell>
          <cell r="E570" t="str">
            <v>Wednesday</v>
          </cell>
          <cell r="G570" t="str">
            <v>High-demand</v>
          </cell>
        </row>
        <row r="571">
          <cell r="D571">
            <v>23</v>
          </cell>
          <cell r="E571" t="str">
            <v>Wednesday</v>
          </cell>
          <cell r="G571" t="str">
            <v>High-demand</v>
          </cell>
        </row>
        <row r="572">
          <cell r="D572">
            <v>0</v>
          </cell>
          <cell r="E572" t="str">
            <v>Thursday</v>
          </cell>
          <cell r="G572" t="str">
            <v>High-demand</v>
          </cell>
        </row>
        <row r="573">
          <cell r="D573">
            <v>1</v>
          </cell>
          <cell r="E573" t="str">
            <v>Thursday</v>
          </cell>
          <cell r="G573" t="str">
            <v>High-demand</v>
          </cell>
        </row>
        <row r="574">
          <cell r="D574">
            <v>2</v>
          </cell>
          <cell r="E574" t="str">
            <v>Thursday</v>
          </cell>
          <cell r="G574" t="str">
            <v>High-demand</v>
          </cell>
        </row>
        <row r="575">
          <cell r="D575">
            <v>3</v>
          </cell>
          <cell r="E575" t="str">
            <v>Thursday</v>
          </cell>
          <cell r="G575" t="str">
            <v>High-demand</v>
          </cell>
        </row>
        <row r="576">
          <cell r="D576">
            <v>4</v>
          </cell>
          <cell r="E576" t="str">
            <v>Thursday</v>
          </cell>
          <cell r="G576" t="str">
            <v>High-demand</v>
          </cell>
        </row>
        <row r="577">
          <cell r="D577">
            <v>5</v>
          </cell>
          <cell r="E577" t="str">
            <v>Thursday</v>
          </cell>
          <cell r="G577" t="str">
            <v>High-demand</v>
          </cell>
        </row>
        <row r="578">
          <cell r="D578">
            <v>6</v>
          </cell>
          <cell r="E578" t="str">
            <v>Thursday</v>
          </cell>
          <cell r="G578" t="str">
            <v>High-demand</v>
          </cell>
        </row>
        <row r="579">
          <cell r="D579">
            <v>7</v>
          </cell>
          <cell r="E579" t="str">
            <v>Thursday</v>
          </cell>
          <cell r="G579" t="str">
            <v>High-demand</v>
          </cell>
        </row>
        <row r="580">
          <cell r="D580">
            <v>8</v>
          </cell>
          <cell r="E580" t="str">
            <v>Thursday</v>
          </cell>
          <cell r="G580" t="str">
            <v>High-demand</v>
          </cell>
        </row>
        <row r="581">
          <cell r="D581">
            <v>9</v>
          </cell>
          <cell r="E581" t="str">
            <v>Thursday</v>
          </cell>
          <cell r="G581" t="str">
            <v>High-demand</v>
          </cell>
        </row>
        <row r="582">
          <cell r="D582">
            <v>10</v>
          </cell>
          <cell r="E582" t="str">
            <v>Thursday</v>
          </cell>
          <cell r="G582" t="str">
            <v>High-demand</v>
          </cell>
        </row>
        <row r="583">
          <cell r="D583">
            <v>11</v>
          </cell>
          <cell r="E583" t="str">
            <v>Thursday</v>
          </cell>
          <cell r="G583" t="str">
            <v>High-demand</v>
          </cell>
        </row>
        <row r="584">
          <cell r="D584">
            <v>12</v>
          </cell>
          <cell r="E584" t="str">
            <v>Thursday</v>
          </cell>
          <cell r="G584" t="str">
            <v>High-demand</v>
          </cell>
        </row>
        <row r="585">
          <cell r="D585">
            <v>13</v>
          </cell>
          <cell r="E585" t="str">
            <v>Thursday</v>
          </cell>
          <cell r="G585" t="str">
            <v>High-demand</v>
          </cell>
        </row>
        <row r="586">
          <cell r="D586">
            <v>14</v>
          </cell>
          <cell r="E586" t="str">
            <v>Thursday</v>
          </cell>
          <cell r="G586" t="str">
            <v>High-demand</v>
          </cell>
        </row>
        <row r="587">
          <cell r="D587">
            <v>15</v>
          </cell>
          <cell r="E587" t="str">
            <v>Thursday</v>
          </cell>
          <cell r="G587" t="str">
            <v>High-demand</v>
          </cell>
        </row>
        <row r="588">
          <cell r="D588">
            <v>16</v>
          </cell>
          <cell r="E588" t="str">
            <v>Thursday</v>
          </cell>
          <cell r="G588" t="str">
            <v>High-demand</v>
          </cell>
        </row>
        <row r="589">
          <cell r="D589">
            <v>17</v>
          </cell>
          <cell r="E589" t="str">
            <v>Thursday</v>
          </cell>
          <cell r="G589" t="str">
            <v>High-demand</v>
          </cell>
        </row>
        <row r="590">
          <cell r="D590">
            <v>18</v>
          </cell>
          <cell r="E590" t="str">
            <v>Thursday</v>
          </cell>
          <cell r="G590" t="str">
            <v>High-demand</v>
          </cell>
        </row>
        <row r="591">
          <cell r="D591">
            <v>19</v>
          </cell>
          <cell r="E591" t="str">
            <v>Thursday</v>
          </cell>
          <cell r="G591" t="str">
            <v>High-demand</v>
          </cell>
        </row>
        <row r="592">
          <cell r="D592">
            <v>20</v>
          </cell>
          <cell r="E592" t="str">
            <v>Thursday</v>
          </cell>
          <cell r="G592" t="str">
            <v>High-demand</v>
          </cell>
        </row>
        <row r="593">
          <cell r="D593">
            <v>21</v>
          </cell>
          <cell r="E593" t="str">
            <v>Thursday</v>
          </cell>
          <cell r="G593" t="str">
            <v>High-demand</v>
          </cell>
        </row>
        <row r="594">
          <cell r="D594">
            <v>22</v>
          </cell>
          <cell r="E594" t="str">
            <v>Thursday</v>
          </cell>
          <cell r="G594" t="str">
            <v>High-demand</v>
          </cell>
        </row>
        <row r="595">
          <cell r="D595">
            <v>23</v>
          </cell>
          <cell r="E595" t="str">
            <v>Thursday</v>
          </cell>
          <cell r="G595" t="str">
            <v>High-demand</v>
          </cell>
        </row>
        <row r="596">
          <cell r="D596">
            <v>0</v>
          </cell>
          <cell r="E596" t="str">
            <v>Friday</v>
          </cell>
          <cell r="G596" t="str">
            <v>High-demand</v>
          </cell>
        </row>
        <row r="597">
          <cell r="D597">
            <v>1</v>
          </cell>
          <cell r="E597" t="str">
            <v>Friday</v>
          </cell>
          <cell r="G597" t="str">
            <v>High-demand</v>
          </cell>
        </row>
        <row r="598">
          <cell r="D598">
            <v>2</v>
          </cell>
          <cell r="E598" t="str">
            <v>Friday</v>
          </cell>
          <cell r="G598" t="str">
            <v>High-demand</v>
          </cell>
        </row>
        <row r="599">
          <cell r="D599">
            <v>3</v>
          </cell>
          <cell r="E599" t="str">
            <v>Friday</v>
          </cell>
          <cell r="G599" t="str">
            <v>High-demand</v>
          </cell>
        </row>
        <row r="600">
          <cell r="D600">
            <v>4</v>
          </cell>
          <cell r="E600" t="str">
            <v>Friday</v>
          </cell>
          <cell r="G600" t="str">
            <v>High-demand</v>
          </cell>
        </row>
        <row r="601">
          <cell r="D601">
            <v>5</v>
          </cell>
          <cell r="E601" t="str">
            <v>Friday</v>
          </cell>
          <cell r="G601" t="str">
            <v>High-demand</v>
          </cell>
        </row>
        <row r="602">
          <cell r="D602">
            <v>6</v>
          </cell>
          <cell r="E602" t="str">
            <v>Friday</v>
          </cell>
          <cell r="G602" t="str">
            <v>High-demand</v>
          </cell>
        </row>
        <row r="603">
          <cell r="D603">
            <v>7</v>
          </cell>
          <cell r="E603" t="str">
            <v>Friday</v>
          </cell>
          <cell r="G603" t="str">
            <v>High-demand</v>
          </cell>
        </row>
        <row r="604">
          <cell r="D604">
            <v>8</v>
          </cell>
          <cell r="E604" t="str">
            <v>Friday</v>
          </cell>
          <cell r="G604" t="str">
            <v>High-demand</v>
          </cell>
        </row>
        <row r="605">
          <cell r="D605">
            <v>9</v>
          </cell>
          <cell r="E605" t="str">
            <v>Friday</v>
          </cell>
          <cell r="G605" t="str">
            <v>High-demand</v>
          </cell>
        </row>
        <row r="606">
          <cell r="D606">
            <v>10</v>
          </cell>
          <cell r="E606" t="str">
            <v>Friday</v>
          </cell>
          <cell r="G606" t="str">
            <v>High-demand</v>
          </cell>
        </row>
        <row r="607">
          <cell r="D607">
            <v>11</v>
          </cell>
          <cell r="E607" t="str">
            <v>Friday</v>
          </cell>
          <cell r="G607" t="str">
            <v>High-demand</v>
          </cell>
        </row>
        <row r="608">
          <cell r="D608">
            <v>12</v>
          </cell>
          <cell r="E608" t="str">
            <v>Friday</v>
          </cell>
          <cell r="G608" t="str">
            <v>High-demand</v>
          </cell>
        </row>
        <row r="609">
          <cell r="D609">
            <v>13</v>
          </cell>
          <cell r="E609" t="str">
            <v>Friday</v>
          </cell>
          <cell r="G609" t="str">
            <v>High-demand</v>
          </cell>
        </row>
        <row r="610">
          <cell r="D610">
            <v>14</v>
          </cell>
          <cell r="E610" t="str">
            <v>Friday</v>
          </cell>
          <cell r="G610" t="str">
            <v>High-demand</v>
          </cell>
        </row>
        <row r="611">
          <cell r="D611">
            <v>15</v>
          </cell>
          <cell r="E611" t="str">
            <v>Friday</v>
          </cell>
          <cell r="G611" t="str">
            <v>High-demand</v>
          </cell>
        </row>
        <row r="612">
          <cell r="D612">
            <v>16</v>
          </cell>
          <cell r="E612" t="str">
            <v>Friday</v>
          </cell>
          <cell r="G612" t="str">
            <v>High-demand</v>
          </cell>
        </row>
        <row r="613">
          <cell r="D613">
            <v>17</v>
          </cell>
          <cell r="E613" t="str">
            <v>Friday</v>
          </cell>
          <cell r="G613" t="str">
            <v>High-demand</v>
          </cell>
        </row>
        <row r="614">
          <cell r="D614">
            <v>18</v>
          </cell>
          <cell r="E614" t="str">
            <v>Friday</v>
          </cell>
          <cell r="G614" t="str">
            <v>High-demand</v>
          </cell>
        </row>
        <row r="615">
          <cell r="D615">
            <v>19</v>
          </cell>
          <cell r="E615" t="str">
            <v>Friday</v>
          </cell>
          <cell r="G615" t="str">
            <v>High-demand</v>
          </cell>
        </row>
        <row r="616">
          <cell r="D616">
            <v>20</v>
          </cell>
          <cell r="E616" t="str">
            <v>Friday</v>
          </cell>
          <cell r="G616" t="str">
            <v>High-demand</v>
          </cell>
        </row>
        <row r="617">
          <cell r="D617">
            <v>21</v>
          </cell>
          <cell r="E617" t="str">
            <v>Friday</v>
          </cell>
          <cell r="G617" t="str">
            <v>High-demand</v>
          </cell>
        </row>
        <row r="618">
          <cell r="D618">
            <v>22</v>
          </cell>
          <cell r="E618" t="str">
            <v>Friday</v>
          </cell>
          <cell r="G618" t="str">
            <v>High-demand</v>
          </cell>
        </row>
        <row r="619">
          <cell r="D619">
            <v>23</v>
          </cell>
          <cell r="E619" t="str">
            <v>Friday</v>
          </cell>
          <cell r="G619" t="str">
            <v>High-demand</v>
          </cell>
        </row>
        <row r="620">
          <cell r="D620">
            <v>0</v>
          </cell>
          <cell r="E620" t="str">
            <v>Saturday</v>
          </cell>
          <cell r="G620" t="str">
            <v>High-demand</v>
          </cell>
        </row>
        <row r="621">
          <cell r="D621">
            <v>1</v>
          </cell>
          <cell r="E621" t="str">
            <v>Saturday</v>
          </cell>
          <cell r="G621" t="str">
            <v>High-demand</v>
          </cell>
        </row>
        <row r="622">
          <cell r="D622">
            <v>2</v>
          </cell>
          <cell r="E622" t="str">
            <v>Saturday</v>
          </cell>
          <cell r="G622" t="str">
            <v>High-demand</v>
          </cell>
        </row>
        <row r="623">
          <cell r="D623">
            <v>3</v>
          </cell>
          <cell r="E623" t="str">
            <v>Saturday</v>
          </cell>
          <cell r="G623" t="str">
            <v>High-demand</v>
          </cell>
        </row>
        <row r="624">
          <cell r="D624">
            <v>4</v>
          </cell>
          <cell r="E624" t="str">
            <v>Saturday</v>
          </cell>
          <cell r="G624" t="str">
            <v>High-demand</v>
          </cell>
        </row>
        <row r="625">
          <cell r="D625">
            <v>5</v>
          </cell>
          <cell r="E625" t="str">
            <v>Saturday</v>
          </cell>
          <cell r="G625" t="str">
            <v>High-demand</v>
          </cell>
        </row>
        <row r="626">
          <cell r="D626">
            <v>6</v>
          </cell>
          <cell r="E626" t="str">
            <v>Saturday</v>
          </cell>
          <cell r="G626" t="str">
            <v>High-demand</v>
          </cell>
        </row>
        <row r="627">
          <cell r="D627">
            <v>7</v>
          </cell>
          <cell r="E627" t="str">
            <v>Saturday</v>
          </cell>
          <cell r="G627" t="str">
            <v>High-demand</v>
          </cell>
        </row>
        <row r="628">
          <cell r="D628">
            <v>8</v>
          </cell>
          <cell r="E628" t="str">
            <v>Saturday</v>
          </cell>
          <cell r="G628" t="str">
            <v>High-demand</v>
          </cell>
        </row>
        <row r="629">
          <cell r="D629">
            <v>9</v>
          </cell>
          <cell r="E629" t="str">
            <v>Saturday</v>
          </cell>
          <cell r="G629" t="str">
            <v>High-demand</v>
          </cell>
        </row>
        <row r="630">
          <cell r="D630">
            <v>10</v>
          </cell>
          <cell r="E630" t="str">
            <v>Saturday</v>
          </cell>
          <cell r="G630" t="str">
            <v>High-demand</v>
          </cell>
        </row>
        <row r="631">
          <cell r="D631">
            <v>11</v>
          </cell>
          <cell r="E631" t="str">
            <v>Saturday</v>
          </cell>
          <cell r="G631" t="str">
            <v>High-demand</v>
          </cell>
        </row>
        <row r="632">
          <cell r="D632">
            <v>12</v>
          </cell>
          <cell r="E632" t="str">
            <v>Saturday</v>
          </cell>
          <cell r="G632" t="str">
            <v>High-demand</v>
          </cell>
        </row>
        <row r="633">
          <cell r="D633">
            <v>13</v>
          </cell>
          <cell r="E633" t="str">
            <v>Saturday</v>
          </cell>
          <cell r="G633" t="str">
            <v>High-demand</v>
          </cell>
        </row>
        <row r="634">
          <cell r="D634">
            <v>14</v>
          </cell>
          <cell r="E634" t="str">
            <v>Saturday</v>
          </cell>
          <cell r="G634" t="str">
            <v>High-demand</v>
          </cell>
        </row>
        <row r="635">
          <cell r="D635">
            <v>15</v>
          </cell>
          <cell r="E635" t="str">
            <v>Saturday</v>
          </cell>
          <cell r="G635" t="str">
            <v>High-demand</v>
          </cell>
        </row>
        <row r="636">
          <cell r="D636">
            <v>16</v>
          </cell>
          <cell r="E636" t="str">
            <v>Saturday</v>
          </cell>
          <cell r="G636" t="str">
            <v>High-demand</v>
          </cell>
        </row>
        <row r="637">
          <cell r="D637">
            <v>17</v>
          </cell>
          <cell r="E637" t="str">
            <v>Saturday</v>
          </cell>
          <cell r="G637" t="str">
            <v>High-demand</v>
          </cell>
        </row>
        <row r="638">
          <cell r="D638">
            <v>18</v>
          </cell>
          <cell r="E638" t="str">
            <v>Saturday</v>
          </cell>
          <cell r="G638" t="str">
            <v>High-demand</v>
          </cell>
        </row>
        <row r="639">
          <cell r="D639">
            <v>19</v>
          </cell>
          <cell r="E639" t="str">
            <v>Saturday</v>
          </cell>
          <cell r="G639" t="str">
            <v>High-demand</v>
          </cell>
        </row>
        <row r="640">
          <cell r="D640">
            <v>20</v>
          </cell>
          <cell r="E640" t="str">
            <v>Saturday</v>
          </cell>
          <cell r="G640" t="str">
            <v>High-demand</v>
          </cell>
        </row>
        <row r="641">
          <cell r="D641">
            <v>21</v>
          </cell>
          <cell r="E641" t="str">
            <v>Saturday</v>
          </cell>
          <cell r="G641" t="str">
            <v>High-demand</v>
          </cell>
        </row>
        <row r="642">
          <cell r="D642">
            <v>22</v>
          </cell>
          <cell r="E642" t="str">
            <v>Saturday</v>
          </cell>
          <cell r="G642" t="str">
            <v>High-demand</v>
          </cell>
        </row>
        <row r="643">
          <cell r="D643">
            <v>23</v>
          </cell>
          <cell r="E643" t="str">
            <v>Saturday</v>
          </cell>
          <cell r="G643" t="str">
            <v>High-demand</v>
          </cell>
        </row>
        <row r="644">
          <cell r="D644">
            <v>0</v>
          </cell>
          <cell r="E644" t="str">
            <v>Sunday</v>
          </cell>
          <cell r="G644" t="str">
            <v>High-demand</v>
          </cell>
        </row>
        <row r="645">
          <cell r="D645">
            <v>1</v>
          </cell>
          <cell r="E645" t="str">
            <v>Sunday</v>
          </cell>
          <cell r="G645" t="str">
            <v>High-demand</v>
          </cell>
        </row>
        <row r="646">
          <cell r="D646">
            <v>2</v>
          </cell>
          <cell r="E646" t="str">
            <v>Sunday</v>
          </cell>
          <cell r="G646" t="str">
            <v>High-demand</v>
          </cell>
        </row>
        <row r="647">
          <cell r="D647">
            <v>3</v>
          </cell>
          <cell r="E647" t="str">
            <v>Sunday</v>
          </cell>
          <cell r="G647" t="str">
            <v>High-demand</v>
          </cell>
        </row>
        <row r="648">
          <cell r="D648">
            <v>4</v>
          </cell>
          <cell r="E648" t="str">
            <v>Sunday</v>
          </cell>
          <cell r="G648" t="str">
            <v>High-demand</v>
          </cell>
        </row>
        <row r="649">
          <cell r="D649">
            <v>5</v>
          </cell>
          <cell r="E649" t="str">
            <v>Sunday</v>
          </cell>
          <cell r="G649" t="str">
            <v>High-demand</v>
          </cell>
        </row>
        <row r="650">
          <cell r="D650">
            <v>6</v>
          </cell>
          <cell r="E650" t="str">
            <v>Sunday</v>
          </cell>
          <cell r="G650" t="str">
            <v>High-demand</v>
          </cell>
        </row>
        <row r="651">
          <cell r="D651">
            <v>7</v>
          </cell>
          <cell r="E651" t="str">
            <v>Sunday</v>
          </cell>
          <cell r="G651" t="str">
            <v>High-demand</v>
          </cell>
        </row>
        <row r="652">
          <cell r="D652">
            <v>8</v>
          </cell>
          <cell r="E652" t="str">
            <v>Sunday</v>
          </cell>
          <cell r="G652" t="str">
            <v>High-demand</v>
          </cell>
        </row>
        <row r="653">
          <cell r="D653">
            <v>9</v>
          </cell>
          <cell r="E653" t="str">
            <v>Sunday</v>
          </cell>
          <cell r="G653" t="str">
            <v>High-demand</v>
          </cell>
        </row>
        <row r="654">
          <cell r="D654">
            <v>10</v>
          </cell>
          <cell r="E654" t="str">
            <v>Sunday</v>
          </cell>
          <cell r="G654" t="str">
            <v>High-demand</v>
          </cell>
        </row>
        <row r="655">
          <cell r="D655">
            <v>11</v>
          </cell>
          <cell r="E655" t="str">
            <v>Sunday</v>
          </cell>
          <cell r="G655" t="str">
            <v>High-demand</v>
          </cell>
        </row>
        <row r="656">
          <cell r="D656">
            <v>12</v>
          </cell>
          <cell r="E656" t="str">
            <v>Sunday</v>
          </cell>
          <cell r="G656" t="str">
            <v>High-demand</v>
          </cell>
        </row>
        <row r="657">
          <cell r="D657">
            <v>13</v>
          </cell>
          <cell r="E657" t="str">
            <v>Sunday</v>
          </cell>
          <cell r="G657" t="str">
            <v>High-demand</v>
          </cell>
        </row>
        <row r="658">
          <cell r="D658">
            <v>14</v>
          </cell>
          <cell r="E658" t="str">
            <v>Sunday</v>
          </cell>
          <cell r="G658" t="str">
            <v>High-demand</v>
          </cell>
        </row>
        <row r="659">
          <cell r="D659">
            <v>15</v>
          </cell>
          <cell r="E659" t="str">
            <v>Sunday</v>
          </cell>
          <cell r="G659" t="str">
            <v>High-demand</v>
          </cell>
        </row>
        <row r="660">
          <cell r="D660">
            <v>16</v>
          </cell>
          <cell r="E660" t="str">
            <v>Sunday</v>
          </cell>
          <cell r="G660" t="str">
            <v>High-demand</v>
          </cell>
        </row>
        <row r="661">
          <cell r="D661">
            <v>17</v>
          </cell>
          <cell r="E661" t="str">
            <v>Sunday</v>
          </cell>
          <cell r="G661" t="str">
            <v>High-demand</v>
          </cell>
        </row>
        <row r="662">
          <cell r="D662">
            <v>18</v>
          </cell>
          <cell r="E662" t="str">
            <v>Sunday</v>
          </cell>
          <cell r="G662" t="str">
            <v>High-demand</v>
          </cell>
        </row>
        <row r="663">
          <cell r="D663">
            <v>19</v>
          </cell>
          <cell r="E663" t="str">
            <v>Sunday</v>
          </cell>
          <cell r="G663" t="str">
            <v>High-demand</v>
          </cell>
        </row>
        <row r="664">
          <cell r="D664">
            <v>20</v>
          </cell>
          <cell r="E664" t="str">
            <v>Sunday</v>
          </cell>
          <cell r="G664" t="str">
            <v>High-demand</v>
          </cell>
        </row>
        <row r="665">
          <cell r="D665">
            <v>21</v>
          </cell>
          <cell r="E665" t="str">
            <v>Sunday</v>
          </cell>
          <cell r="G665" t="str">
            <v>High-demand</v>
          </cell>
        </row>
        <row r="666">
          <cell r="D666">
            <v>22</v>
          </cell>
          <cell r="E666" t="str">
            <v>Sunday</v>
          </cell>
          <cell r="G666" t="str">
            <v>High-demand</v>
          </cell>
        </row>
        <row r="667">
          <cell r="D667">
            <v>23</v>
          </cell>
          <cell r="E667" t="str">
            <v>Sunday</v>
          </cell>
          <cell r="G667" t="str">
            <v>High-demand</v>
          </cell>
        </row>
        <row r="668">
          <cell r="D668">
            <v>0</v>
          </cell>
          <cell r="E668" t="str">
            <v>Monday</v>
          </cell>
          <cell r="G668" t="str">
            <v>High-demand</v>
          </cell>
        </row>
        <row r="669">
          <cell r="D669">
            <v>1</v>
          </cell>
          <cell r="E669" t="str">
            <v>Monday</v>
          </cell>
          <cell r="G669" t="str">
            <v>High-demand</v>
          </cell>
        </row>
        <row r="670">
          <cell r="D670">
            <v>2</v>
          </cell>
          <cell r="E670" t="str">
            <v>Monday</v>
          </cell>
          <cell r="G670" t="str">
            <v>High-demand</v>
          </cell>
        </row>
        <row r="671">
          <cell r="D671">
            <v>3</v>
          </cell>
          <cell r="E671" t="str">
            <v>Monday</v>
          </cell>
          <cell r="G671" t="str">
            <v>High-demand</v>
          </cell>
        </row>
        <row r="672">
          <cell r="D672">
            <v>4</v>
          </cell>
          <cell r="E672" t="str">
            <v>Monday</v>
          </cell>
          <cell r="G672" t="str">
            <v>High-demand</v>
          </cell>
        </row>
        <row r="673">
          <cell r="D673">
            <v>5</v>
          </cell>
          <cell r="E673" t="str">
            <v>Monday</v>
          </cell>
          <cell r="G673" t="str">
            <v>High-demand</v>
          </cell>
        </row>
        <row r="674">
          <cell r="D674">
            <v>6</v>
          </cell>
          <cell r="E674" t="str">
            <v>Monday</v>
          </cell>
          <cell r="G674" t="str">
            <v>High-demand</v>
          </cell>
        </row>
        <row r="675">
          <cell r="D675">
            <v>7</v>
          </cell>
          <cell r="E675" t="str">
            <v>Monday</v>
          </cell>
          <cell r="G675" t="str">
            <v>High-demand</v>
          </cell>
        </row>
        <row r="676">
          <cell r="D676">
            <v>8</v>
          </cell>
          <cell r="E676" t="str">
            <v>Monday</v>
          </cell>
          <cell r="G676" t="str">
            <v>High-demand</v>
          </cell>
        </row>
        <row r="677">
          <cell r="D677">
            <v>9</v>
          </cell>
          <cell r="E677" t="str">
            <v>Monday</v>
          </cell>
          <cell r="G677" t="str">
            <v>High-demand</v>
          </cell>
        </row>
        <row r="678">
          <cell r="D678">
            <v>10</v>
          </cell>
          <cell r="E678" t="str">
            <v>Monday</v>
          </cell>
          <cell r="G678" t="str">
            <v>High-demand</v>
          </cell>
        </row>
        <row r="679">
          <cell r="D679">
            <v>11</v>
          </cell>
          <cell r="E679" t="str">
            <v>Monday</v>
          </cell>
          <cell r="G679" t="str">
            <v>High-demand</v>
          </cell>
        </row>
        <row r="680">
          <cell r="D680">
            <v>12</v>
          </cell>
          <cell r="E680" t="str">
            <v>Monday</v>
          </cell>
          <cell r="G680" t="str">
            <v>High-demand</v>
          </cell>
        </row>
        <row r="681">
          <cell r="D681">
            <v>13</v>
          </cell>
          <cell r="E681" t="str">
            <v>Monday</v>
          </cell>
          <cell r="G681" t="str">
            <v>High-demand</v>
          </cell>
        </row>
        <row r="682">
          <cell r="D682">
            <v>14</v>
          </cell>
          <cell r="E682" t="str">
            <v>Monday</v>
          </cell>
          <cell r="G682" t="str">
            <v>High-demand</v>
          </cell>
        </row>
        <row r="683">
          <cell r="D683">
            <v>15</v>
          </cell>
          <cell r="E683" t="str">
            <v>Monday</v>
          </cell>
          <cell r="G683" t="str">
            <v>High-demand</v>
          </cell>
        </row>
        <row r="684">
          <cell r="D684">
            <v>16</v>
          </cell>
          <cell r="E684" t="str">
            <v>Monday</v>
          </cell>
          <cell r="G684" t="str">
            <v>High-demand</v>
          </cell>
        </row>
        <row r="685">
          <cell r="D685">
            <v>17</v>
          </cell>
          <cell r="E685" t="str">
            <v>Monday</v>
          </cell>
          <cell r="G685" t="str">
            <v>High-demand</v>
          </cell>
        </row>
        <row r="686">
          <cell r="D686">
            <v>18</v>
          </cell>
          <cell r="E686" t="str">
            <v>Monday</v>
          </cell>
          <cell r="G686" t="str">
            <v>High-demand</v>
          </cell>
        </row>
        <row r="687">
          <cell r="D687">
            <v>19</v>
          </cell>
          <cell r="E687" t="str">
            <v>Monday</v>
          </cell>
          <cell r="G687" t="str">
            <v>High-demand</v>
          </cell>
        </row>
        <row r="688">
          <cell r="D688">
            <v>20</v>
          </cell>
          <cell r="E688" t="str">
            <v>Monday</v>
          </cell>
          <cell r="G688" t="str">
            <v>High-demand</v>
          </cell>
        </row>
        <row r="689">
          <cell r="D689">
            <v>21</v>
          </cell>
          <cell r="E689" t="str">
            <v>Monday</v>
          </cell>
          <cell r="G689" t="str">
            <v>High-demand</v>
          </cell>
        </row>
        <row r="690">
          <cell r="D690">
            <v>22</v>
          </cell>
          <cell r="E690" t="str">
            <v>Monday</v>
          </cell>
          <cell r="G690" t="str">
            <v>High-demand</v>
          </cell>
        </row>
        <row r="691">
          <cell r="D691">
            <v>23</v>
          </cell>
          <cell r="E691" t="str">
            <v>Monday</v>
          </cell>
          <cell r="G691" t="str">
            <v>High-demand</v>
          </cell>
        </row>
        <row r="692">
          <cell r="D692">
            <v>0</v>
          </cell>
          <cell r="E692" t="str">
            <v>Tuesday</v>
          </cell>
          <cell r="G692" t="str">
            <v>High-demand</v>
          </cell>
        </row>
        <row r="693">
          <cell r="D693">
            <v>1</v>
          </cell>
          <cell r="E693" t="str">
            <v>Tuesday</v>
          </cell>
          <cell r="G693" t="str">
            <v>High-demand</v>
          </cell>
        </row>
        <row r="694">
          <cell r="D694">
            <v>2</v>
          </cell>
          <cell r="E694" t="str">
            <v>Tuesday</v>
          </cell>
          <cell r="G694" t="str">
            <v>High-demand</v>
          </cell>
        </row>
        <row r="695">
          <cell r="D695">
            <v>3</v>
          </cell>
          <cell r="E695" t="str">
            <v>Tuesday</v>
          </cell>
          <cell r="G695" t="str">
            <v>High-demand</v>
          </cell>
        </row>
        <row r="696">
          <cell r="D696">
            <v>4</v>
          </cell>
          <cell r="E696" t="str">
            <v>Tuesday</v>
          </cell>
          <cell r="G696" t="str">
            <v>High-demand</v>
          </cell>
        </row>
        <row r="697">
          <cell r="D697">
            <v>5</v>
          </cell>
          <cell r="E697" t="str">
            <v>Tuesday</v>
          </cell>
          <cell r="G697" t="str">
            <v>High-demand</v>
          </cell>
        </row>
        <row r="698">
          <cell r="D698">
            <v>6</v>
          </cell>
          <cell r="E698" t="str">
            <v>Tuesday</v>
          </cell>
          <cell r="G698" t="str">
            <v>High-demand</v>
          </cell>
        </row>
        <row r="699">
          <cell r="D699">
            <v>7</v>
          </cell>
          <cell r="E699" t="str">
            <v>Tuesday</v>
          </cell>
          <cell r="G699" t="str">
            <v>High-demand</v>
          </cell>
        </row>
        <row r="700">
          <cell r="D700">
            <v>8</v>
          </cell>
          <cell r="E700" t="str">
            <v>Tuesday</v>
          </cell>
          <cell r="G700" t="str">
            <v>High-demand</v>
          </cell>
        </row>
        <row r="701">
          <cell r="D701">
            <v>9</v>
          </cell>
          <cell r="E701" t="str">
            <v>Tuesday</v>
          </cell>
          <cell r="G701" t="str">
            <v>High-demand</v>
          </cell>
        </row>
        <row r="702">
          <cell r="D702">
            <v>10</v>
          </cell>
          <cell r="E702" t="str">
            <v>Tuesday</v>
          </cell>
          <cell r="G702" t="str">
            <v>High-demand</v>
          </cell>
        </row>
        <row r="703">
          <cell r="D703">
            <v>11</v>
          </cell>
          <cell r="E703" t="str">
            <v>Tuesday</v>
          </cell>
          <cell r="G703" t="str">
            <v>High-demand</v>
          </cell>
        </row>
        <row r="704">
          <cell r="D704">
            <v>12</v>
          </cell>
          <cell r="E704" t="str">
            <v>Tuesday</v>
          </cell>
          <cell r="G704" t="str">
            <v>High-demand</v>
          </cell>
        </row>
        <row r="705">
          <cell r="D705">
            <v>13</v>
          </cell>
          <cell r="E705" t="str">
            <v>Tuesday</v>
          </cell>
          <cell r="G705" t="str">
            <v>High-demand</v>
          </cell>
        </row>
        <row r="706">
          <cell r="D706">
            <v>14</v>
          </cell>
          <cell r="E706" t="str">
            <v>Tuesday</v>
          </cell>
          <cell r="G706" t="str">
            <v>High-demand</v>
          </cell>
        </row>
        <row r="707">
          <cell r="D707">
            <v>15</v>
          </cell>
          <cell r="E707" t="str">
            <v>Tuesday</v>
          </cell>
          <cell r="G707" t="str">
            <v>High-demand</v>
          </cell>
        </row>
        <row r="708">
          <cell r="D708">
            <v>16</v>
          </cell>
          <cell r="E708" t="str">
            <v>Tuesday</v>
          </cell>
          <cell r="G708" t="str">
            <v>High-demand</v>
          </cell>
        </row>
        <row r="709">
          <cell r="D709">
            <v>17</v>
          </cell>
          <cell r="E709" t="str">
            <v>Tuesday</v>
          </cell>
          <cell r="G709" t="str">
            <v>High-demand</v>
          </cell>
        </row>
        <row r="710">
          <cell r="D710">
            <v>18</v>
          </cell>
          <cell r="E710" t="str">
            <v>Tuesday</v>
          </cell>
          <cell r="G710" t="str">
            <v>High-demand</v>
          </cell>
        </row>
        <row r="711">
          <cell r="D711">
            <v>19</v>
          </cell>
          <cell r="E711" t="str">
            <v>Tuesday</v>
          </cell>
          <cell r="G711" t="str">
            <v>High-demand</v>
          </cell>
        </row>
        <row r="712">
          <cell r="D712">
            <v>20</v>
          </cell>
          <cell r="E712" t="str">
            <v>Tuesday</v>
          </cell>
          <cell r="G712" t="str">
            <v>High-demand</v>
          </cell>
        </row>
        <row r="713">
          <cell r="D713">
            <v>21</v>
          </cell>
          <cell r="E713" t="str">
            <v>Tuesday</v>
          </cell>
          <cell r="G713" t="str">
            <v>High-demand</v>
          </cell>
        </row>
        <row r="714">
          <cell r="D714">
            <v>22</v>
          </cell>
          <cell r="E714" t="str">
            <v>Tuesday</v>
          </cell>
          <cell r="G714" t="str">
            <v>High-demand</v>
          </cell>
        </row>
        <row r="715">
          <cell r="D715">
            <v>23</v>
          </cell>
          <cell r="E715" t="str">
            <v>Tuesday</v>
          </cell>
          <cell r="G715" t="str">
            <v>High-demand</v>
          </cell>
        </row>
        <row r="716">
          <cell r="D716">
            <v>0</v>
          </cell>
          <cell r="E716" t="str">
            <v>Wednesday</v>
          </cell>
          <cell r="G716" t="str">
            <v>High-demand</v>
          </cell>
        </row>
        <row r="717">
          <cell r="D717">
            <v>1</v>
          </cell>
          <cell r="E717" t="str">
            <v>Wednesday</v>
          </cell>
          <cell r="G717" t="str">
            <v>High-demand</v>
          </cell>
        </row>
        <row r="718">
          <cell r="D718">
            <v>2</v>
          </cell>
          <cell r="E718" t="str">
            <v>Wednesday</v>
          </cell>
          <cell r="G718" t="str">
            <v>High-demand</v>
          </cell>
        </row>
        <row r="719">
          <cell r="D719">
            <v>3</v>
          </cell>
          <cell r="E719" t="str">
            <v>Wednesday</v>
          </cell>
          <cell r="G719" t="str">
            <v>High-demand</v>
          </cell>
        </row>
        <row r="720">
          <cell r="D720">
            <v>4</v>
          </cell>
          <cell r="E720" t="str">
            <v>Wednesday</v>
          </cell>
          <cell r="G720" t="str">
            <v>High-demand</v>
          </cell>
        </row>
        <row r="721">
          <cell r="D721">
            <v>5</v>
          </cell>
          <cell r="E721" t="str">
            <v>Wednesday</v>
          </cell>
          <cell r="G721" t="str">
            <v>High-demand</v>
          </cell>
        </row>
        <row r="722">
          <cell r="D722">
            <v>6</v>
          </cell>
          <cell r="E722" t="str">
            <v>Wednesday</v>
          </cell>
          <cell r="G722" t="str">
            <v>High-demand</v>
          </cell>
        </row>
        <row r="723">
          <cell r="D723">
            <v>7</v>
          </cell>
          <cell r="E723" t="str">
            <v>Wednesday</v>
          </cell>
          <cell r="G723" t="str">
            <v>High-demand</v>
          </cell>
        </row>
        <row r="724">
          <cell r="D724">
            <v>8</v>
          </cell>
          <cell r="E724" t="str">
            <v>Wednesday</v>
          </cell>
          <cell r="G724" t="str">
            <v>High-demand</v>
          </cell>
        </row>
        <row r="725">
          <cell r="D725">
            <v>9</v>
          </cell>
          <cell r="E725" t="str">
            <v>Wednesday</v>
          </cell>
          <cell r="G725" t="str">
            <v>High-demand</v>
          </cell>
        </row>
        <row r="726">
          <cell r="D726">
            <v>10</v>
          </cell>
          <cell r="E726" t="str">
            <v>Wednesday</v>
          </cell>
          <cell r="G726" t="str">
            <v>High-demand</v>
          </cell>
        </row>
        <row r="727">
          <cell r="D727">
            <v>11</v>
          </cell>
          <cell r="E727" t="str">
            <v>Wednesday</v>
          </cell>
          <cell r="G727" t="str">
            <v>High-demand</v>
          </cell>
        </row>
        <row r="728">
          <cell r="D728">
            <v>12</v>
          </cell>
          <cell r="E728" t="str">
            <v>Wednesday</v>
          </cell>
          <cell r="G728" t="str">
            <v>High-demand</v>
          </cell>
        </row>
        <row r="729">
          <cell r="D729">
            <v>13</v>
          </cell>
          <cell r="E729" t="str">
            <v>Wednesday</v>
          </cell>
          <cell r="G729" t="str">
            <v>High-demand</v>
          </cell>
        </row>
        <row r="730">
          <cell r="D730">
            <v>14</v>
          </cell>
          <cell r="E730" t="str">
            <v>Wednesday</v>
          </cell>
          <cell r="G730" t="str">
            <v>High-demand</v>
          </cell>
        </row>
        <row r="731">
          <cell r="D731">
            <v>15</v>
          </cell>
          <cell r="E731" t="str">
            <v>Wednesday</v>
          </cell>
          <cell r="G731" t="str">
            <v>High-demand</v>
          </cell>
        </row>
        <row r="732">
          <cell r="D732">
            <v>16</v>
          </cell>
          <cell r="E732" t="str">
            <v>Wednesday</v>
          </cell>
          <cell r="G732" t="str">
            <v>High-demand</v>
          </cell>
        </row>
        <row r="733">
          <cell r="D733">
            <v>17</v>
          </cell>
          <cell r="E733" t="str">
            <v>Wednesday</v>
          </cell>
          <cell r="G733" t="str">
            <v>High-demand</v>
          </cell>
        </row>
        <row r="734">
          <cell r="D734">
            <v>18</v>
          </cell>
          <cell r="E734" t="str">
            <v>Wednesday</v>
          </cell>
          <cell r="G734" t="str">
            <v>High-demand</v>
          </cell>
        </row>
        <row r="735">
          <cell r="D735">
            <v>19</v>
          </cell>
          <cell r="E735" t="str">
            <v>Wednesday</v>
          </cell>
          <cell r="G735" t="str">
            <v>High-demand</v>
          </cell>
        </row>
        <row r="736">
          <cell r="D736">
            <v>20</v>
          </cell>
          <cell r="E736" t="str">
            <v>Wednesday</v>
          </cell>
          <cell r="G736" t="str">
            <v>High-demand</v>
          </cell>
        </row>
        <row r="737">
          <cell r="D737">
            <v>21</v>
          </cell>
          <cell r="E737" t="str">
            <v>Wednesday</v>
          </cell>
          <cell r="G737" t="str">
            <v>High-demand</v>
          </cell>
        </row>
        <row r="738">
          <cell r="D738">
            <v>22</v>
          </cell>
          <cell r="E738" t="str">
            <v>Wednesday</v>
          </cell>
          <cell r="G738" t="str">
            <v>High-demand</v>
          </cell>
        </row>
        <row r="739">
          <cell r="D739">
            <v>23</v>
          </cell>
          <cell r="E739" t="str">
            <v>Wednesday</v>
          </cell>
          <cell r="G739" t="str">
            <v>High-demand</v>
          </cell>
        </row>
        <row r="740">
          <cell r="D740">
            <v>0</v>
          </cell>
          <cell r="E740" t="str">
            <v>Thursday</v>
          </cell>
          <cell r="G740" t="str">
            <v>High-demand</v>
          </cell>
        </row>
        <row r="741">
          <cell r="D741">
            <v>1</v>
          </cell>
          <cell r="E741" t="str">
            <v>Thursday</v>
          </cell>
          <cell r="G741" t="str">
            <v>High-demand</v>
          </cell>
        </row>
        <row r="742">
          <cell r="D742">
            <v>2</v>
          </cell>
          <cell r="E742" t="str">
            <v>Thursday</v>
          </cell>
          <cell r="G742" t="str">
            <v>High-demand</v>
          </cell>
        </row>
        <row r="743">
          <cell r="D743">
            <v>3</v>
          </cell>
          <cell r="E743" t="str">
            <v>Thursday</v>
          </cell>
          <cell r="G743" t="str">
            <v>High-demand</v>
          </cell>
        </row>
        <row r="744">
          <cell r="D744">
            <v>4</v>
          </cell>
          <cell r="E744" t="str">
            <v>Thursday</v>
          </cell>
          <cell r="G744" t="str">
            <v>High-demand</v>
          </cell>
        </row>
        <row r="745">
          <cell r="D745">
            <v>5</v>
          </cell>
          <cell r="E745" t="str">
            <v>Thursday</v>
          </cell>
          <cell r="G745" t="str">
            <v>High-demand</v>
          </cell>
        </row>
        <row r="746">
          <cell r="D746">
            <v>6</v>
          </cell>
          <cell r="E746" t="str">
            <v>Thursday</v>
          </cell>
          <cell r="G746" t="str">
            <v>High-demand</v>
          </cell>
        </row>
        <row r="747">
          <cell r="D747">
            <v>7</v>
          </cell>
          <cell r="E747" t="str">
            <v>Thursday</v>
          </cell>
          <cell r="G747" t="str">
            <v>High-demand</v>
          </cell>
        </row>
        <row r="748">
          <cell r="D748">
            <v>8</v>
          </cell>
          <cell r="E748" t="str">
            <v>Thursday</v>
          </cell>
          <cell r="G748" t="str">
            <v>High-demand</v>
          </cell>
        </row>
        <row r="749">
          <cell r="D749">
            <v>9</v>
          </cell>
          <cell r="E749" t="str">
            <v>Thursday</v>
          </cell>
          <cell r="G749" t="str">
            <v>High-demand</v>
          </cell>
        </row>
        <row r="750">
          <cell r="D750">
            <v>10</v>
          </cell>
          <cell r="E750" t="str">
            <v>Thursday</v>
          </cell>
          <cell r="G750" t="str">
            <v>High-demand</v>
          </cell>
        </row>
        <row r="751">
          <cell r="D751">
            <v>11</v>
          </cell>
          <cell r="E751" t="str">
            <v>Thursday</v>
          </cell>
          <cell r="G751" t="str">
            <v>High-demand</v>
          </cell>
        </row>
        <row r="752">
          <cell r="D752">
            <v>12</v>
          </cell>
          <cell r="E752" t="str">
            <v>Thursday</v>
          </cell>
          <cell r="G752" t="str">
            <v>High-demand</v>
          </cell>
        </row>
        <row r="753">
          <cell r="D753">
            <v>13</v>
          </cell>
          <cell r="E753" t="str">
            <v>Thursday</v>
          </cell>
          <cell r="G753" t="str">
            <v>High-demand</v>
          </cell>
        </row>
        <row r="754">
          <cell r="D754">
            <v>14</v>
          </cell>
          <cell r="E754" t="str">
            <v>Thursday</v>
          </cell>
          <cell r="G754" t="str">
            <v>High-demand</v>
          </cell>
        </row>
        <row r="755">
          <cell r="D755">
            <v>15</v>
          </cell>
          <cell r="E755" t="str">
            <v>Thursday</v>
          </cell>
          <cell r="G755" t="str">
            <v>High-demand</v>
          </cell>
        </row>
        <row r="756">
          <cell r="D756">
            <v>16</v>
          </cell>
          <cell r="E756" t="str">
            <v>Thursday</v>
          </cell>
          <cell r="G756" t="str">
            <v>High-demand</v>
          </cell>
        </row>
        <row r="757">
          <cell r="D757">
            <v>17</v>
          </cell>
          <cell r="E757" t="str">
            <v>Thursday</v>
          </cell>
          <cell r="G757" t="str">
            <v>High-demand</v>
          </cell>
        </row>
        <row r="758">
          <cell r="D758">
            <v>18</v>
          </cell>
          <cell r="E758" t="str">
            <v>Thursday</v>
          </cell>
          <cell r="G758" t="str">
            <v>High-demand</v>
          </cell>
        </row>
        <row r="759">
          <cell r="D759">
            <v>19</v>
          </cell>
          <cell r="E759" t="str">
            <v>Thursday</v>
          </cell>
          <cell r="G759" t="str">
            <v>High-demand</v>
          </cell>
        </row>
        <row r="760">
          <cell r="D760">
            <v>20</v>
          </cell>
          <cell r="E760" t="str">
            <v>Thursday</v>
          </cell>
          <cell r="G760" t="str">
            <v>High-demand</v>
          </cell>
        </row>
        <row r="761">
          <cell r="D761">
            <v>21</v>
          </cell>
          <cell r="E761" t="str">
            <v>Thursday</v>
          </cell>
          <cell r="G761" t="str">
            <v>High-demand</v>
          </cell>
        </row>
        <row r="762">
          <cell r="D762">
            <v>22</v>
          </cell>
          <cell r="E762" t="str">
            <v>Thursday</v>
          </cell>
          <cell r="G762" t="str">
            <v>High-demand</v>
          </cell>
        </row>
        <row r="763">
          <cell r="D763">
            <v>23</v>
          </cell>
          <cell r="E763" t="str">
            <v>Thursday</v>
          </cell>
          <cell r="G763" t="str">
            <v>High-demand</v>
          </cell>
        </row>
        <row r="764">
          <cell r="D764">
            <v>0</v>
          </cell>
          <cell r="E764" t="str">
            <v>Friday</v>
          </cell>
          <cell r="G764" t="str">
            <v>High-demand</v>
          </cell>
        </row>
        <row r="765">
          <cell r="D765">
            <v>1</v>
          </cell>
          <cell r="E765" t="str">
            <v>Friday</v>
          </cell>
          <cell r="G765" t="str">
            <v>High-demand</v>
          </cell>
        </row>
        <row r="766">
          <cell r="D766">
            <v>2</v>
          </cell>
          <cell r="E766" t="str">
            <v>Friday</v>
          </cell>
          <cell r="G766" t="str">
            <v>High-demand</v>
          </cell>
        </row>
        <row r="767">
          <cell r="D767">
            <v>3</v>
          </cell>
          <cell r="E767" t="str">
            <v>Friday</v>
          </cell>
          <cell r="G767" t="str">
            <v>High-demand</v>
          </cell>
        </row>
        <row r="768">
          <cell r="D768">
            <v>4</v>
          </cell>
          <cell r="E768" t="str">
            <v>Friday</v>
          </cell>
          <cell r="G768" t="str">
            <v>High-demand</v>
          </cell>
        </row>
        <row r="769">
          <cell r="D769">
            <v>5</v>
          </cell>
          <cell r="E769" t="str">
            <v>Friday</v>
          </cell>
          <cell r="G769" t="str">
            <v>High-demand</v>
          </cell>
        </row>
        <row r="770">
          <cell r="D770">
            <v>6</v>
          </cell>
          <cell r="E770" t="str">
            <v>Friday</v>
          </cell>
          <cell r="G770" t="str">
            <v>High-demand</v>
          </cell>
        </row>
        <row r="771">
          <cell r="D771">
            <v>7</v>
          </cell>
          <cell r="E771" t="str">
            <v>Friday</v>
          </cell>
          <cell r="G771" t="str">
            <v>High-demand</v>
          </cell>
        </row>
        <row r="772">
          <cell r="D772">
            <v>8</v>
          </cell>
          <cell r="E772" t="str">
            <v>Friday</v>
          </cell>
          <cell r="G772" t="str">
            <v>High-demand</v>
          </cell>
        </row>
        <row r="773">
          <cell r="D773">
            <v>9</v>
          </cell>
          <cell r="E773" t="str">
            <v>Friday</v>
          </cell>
          <cell r="G773" t="str">
            <v>High-demand</v>
          </cell>
        </row>
        <row r="774">
          <cell r="D774">
            <v>10</v>
          </cell>
          <cell r="E774" t="str">
            <v>Friday</v>
          </cell>
          <cell r="G774" t="str">
            <v>High-demand</v>
          </cell>
        </row>
        <row r="775">
          <cell r="D775">
            <v>11</v>
          </cell>
          <cell r="E775" t="str">
            <v>Friday</v>
          </cell>
          <cell r="G775" t="str">
            <v>High-demand</v>
          </cell>
        </row>
        <row r="776">
          <cell r="D776">
            <v>12</v>
          </cell>
          <cell r="E776" t="str">
            <v>Friday</v>
          </cell>
          <cell r="G776" t="str">
            <v>High-demand</v>
          </cell>
        </row>
        <row r="777">
          <cell r="D777">
            <v>13</v>
          </cell>
          <cell r="E777" t="str">
            <v>Friday</v>
          </cell>
          <cell r="G777" t="str">
            <v>High-demand</v>
          </cell>
        </row>
        <row r="778">
          <cell r="D778">
            <v>14</v>
          </cell>
          <cell r="E778" t="str">
            <v>Friday</v>
          </cell>
          <cell r="G778" t="str">
            <v>High-demand</v>
          </cell>
        </row>
        <row r="779">
          <cell r="D779">
            <v>15</v>
          </cell>
          <cell r="E779" t="str">
            <v>Friday</v>
          </cell>
          <cell r="G779" t="str">
            <v>High-demand</v>
          </cell>
        </row>
        <row r="780">
          <cell r="D780">
            <v>16</v>
          </cell>
          <cell r="E780" t="str">
            <v>Friday</v>
          </cell>
          <cell r="G780" t="str">
            <v>High-demand</v>
          </cell>
        </row>
        <row r="781">
          <cell r="D781">
            <v>17</v>
          </cell>
          <cell r="E781" t="str">
            <v>Friday</v>
          </cell>
          <cell r="G781" t="str">
            <v>High-demand</v>
          </cell>
        </row>
        <row r="782">
          <cell r="D782">
            <v>18</v>
          </cell>
          <cell r="E782" t="str">
            <v>Friday</v>
          </cell>
          <cell r="G782" t="str">
            <v>High-demand</v>
          </cell>
        </row>
        <row r="783">
          <cell r="D783">
            <v>19</v>
          </cell>
          <cell r="E783" t="str">
            <v>Friday</v>
          </cell>
          <cell r="G783" t="str">
            <v>High-demand</v>
          </cell>
        </row>
        <row r="784">
          <cell r="D784">
            <v>20</v>
          </cell>
          <cell r="E784" t="str">
            <v>Friday</v>
          </cell>
          <cell r="G784" t="str">
            <v>High-demand</v>
          </cell>
        </row>
        <row r="785">
          <cell r="D785">
            <v>21</v>
          </cell>
          <cell r="E785" t="str">
            <v>Friday</v>
          </cell>
          <cell r="G785" t="str">
            <v>High-demand</v>
          </cell>
        </row>
        <row r="786">
          <cell r="D786">
            <v>22</v>
          </cell>
          <cell r="E786" t="str">
            <v>Friday</v>
          </cell>
          <cell r="G786" t="str">
            <v>High-demand</v>
          </cell>
        </row>
        <row r="787">
          <cell r="D787">
            <v>23</v>
          </cell>
          <cell r="E787" t="str">
            <v>Friday</v>
          </cell>
          <cell r="G787" t="str">
            <v>High-demand</v>
          </cell>
        </row>
        <row r="788">
          <cell r="D788">
            <v>0</v>
          </cell>
          <cell r="E788" t="str">
            <v>Saturday</v>
          </cell>
          <cell r="G788" t="str">
            <v>High-demand</v>
          </cell>
        </row>
        <row r="789">
          <cell r="D789">
            <v>1</v>
          </cell>
          <cell r="E789" t="str">
            <v>Saturday</v>
          </cell>
          <cell r="G789" t="str">
            <v>High-demand</v>
          </cell>
        </row>
        <row r="790">
          <cell r="D790">
            <v>2</v>
          </cell>
          <cell r="E790" t="str">
            <v>Saturday</v>
          </cell>
          <cell r="G790" t="str">
            <v>High-demand</v>
          </cell>
        </row>
        <row r="791">
          <cell r="D791">
            <v>3</v>
          </cell>
          <cell r="E791" t="str">
            <v>Saturday</v>
          </cell>
          <cell r="G791" t="str">
            <v>High-demand</v>
          </cell>
        </row>
        <row r="792">
          <cell r="D792">
            <v>4</v>
          </cell>
          <cell r="E792" t="str">
            <v>Saturday</v>
          </cell>
          <cell r="G792" t="str">
            <v>High-demand</v>
          </cell>
        </row>
        <row r="793">
          <cell r="D793">
            <v>5</v>
          </cell>
          <cell r="E793" t="str">
            <v>Saturday</v>
          </cell>
          <cell r="G793" t="str">
            <v>High-demand</v>
          </cell>
        </row>
        <row r="794">
          <cell r="D794">
            <v>6</v>
          </cell>
          <cell r="E794" t="str">
            <v>Saturday</v>
          </cell>
          <cell r="G794" t="str">
            <v>High-demand</v>
          </cell>
        </row>
        <row r="795">
          <cell r="D795">
            <v>7</v>
          </cell>
          <cell r="E795" t="str">
            <v>Saturday</v>
          </cell>
          <cell r="G795" t="str">
            <v>High-demand</v>
          </cell>
        </row>
        <row r="796">
          <cell r="D796">
            <v>8</v>
          </cell>
          <cell r="E796" t="str">
            <v>Saturday</v>
          </cell>
          <cell r="G796" t="str">
            <v>High-demand</v>
          </cell>
        </row>
        <row r="797">
          <cell r="D797">
            <v>9</v>
          </cell>
          <cell r="E797" t="str">
            <v>Saturday</v>
          </cell>
          <cell r="G797" t="str">
            <v>High-demand</v>
          </cell>
        </row>
        <row r="798">
          <cell r="D798">
            <v>10</v>
          </cell>
          <cell r="E798" t="str">
            <v>Saturday</v>
          </cell>
          <cell r="G798" t="str">
            <v>High-demand</v>
          </cell>
        </row>
        <row r="799">
          <cell r="D799">
            <v>11</v>
          </cell>
          <cell r="E799" t="str">
            <v>Saturday</v>
          </cell>
          <cell r="G799" t="str">
            <v>High-demand</v>
          </cell>
        </row>
        <row r="800">
          <cell r="D800">
            <v>12</v>
          </cell>
          <cell r="E800" t="str">
            <v>Saturday</v>
          </cell>
          <cell r="G800" t="str">
            <v>High-demand</v>
          </cell>
        </row>
        <row r="801">
          <cell r="D801">
            <v>13</v>
          </cell>
          <cell r="E801" t="str">
            <v>Saturday</v>
          </cell>
          <cell r="G801" t="str">
            <v>High-demand</v>
          </cell>
        </row>
        <row r="802">
          <cell r="D802">
            <v>14</v>
          </cell>
          <cell r="E802" t="str">
            <v>Saturday</v>
          </cell>
          <cell r="G802" t="str">
            <v>High-demand</v>
          </cell>
        </row>
        <row r="803">
          <cell r="D803">
            <v>15</v>
          </cell>
          <cell r="E803" t="str">
            <v>Saturday</v>
          </cell>
          <cell r="G803" t="str">
            <v>High-demand</v>
          </cell>
        </row>
        <row r="804">
          <cell r="D804">
            <v>16</v>
          </cell>
          <cell r="E804" t="str">
            <v>Saturday</v>
          </cell>
          <cell r="G804" t="str">
            <v>High-demand</v>
          </cell>
        </row>
        <row r="805">
          <cell r="D805">
            <v>17</v>
          </cell>
          <cell r="E805" t="str">
            <v>Saturday</v>
          </cell>
          <cell r="G805" t="str">
            <v>High-demand</v>
          </cell>
        </row>
        <row r="806">
          <cell r="D806">
            <v>18</v>
          </cell>
          <cell r="E806" t="str">
            <v>Saturday</v>
          </cell>
          <cell r="G806" t="str">
            <v>High-demand</v>
          </cell>
        </row>
        <row r="807">
          <cell r="D807">
            <v>19</v>
          </cell>
          <cell r="E807" t="str">
            <v>Saturday</v>
          </cell>
          <cell r="G807" t="str">
            <v>High-demand</v>
          </cell>
        </row>
        <row r="808">
          <cell r="D808">
            <v>20</v>
          </cell>
          <cell r="E808" t="str">
            <v>Saturday</v>
          </cell>
          <cell r="G808" t="str">
            <v>High-demand</v>
          </cell>
        </row>
        <row r="809">
          <cell r="D809">
            <v>21</v>
          </cell>
          <cell r="E809" t="str">
            <v>Saturday</v>
          </cell>
          <cell r="G809" t="str">
            <v>High-demand</v>
          </cell>
        </row>
        <row r="810">
          <cell r="D810">
            <v>22</v>
          </cell>
          <cell r="E810" t="str">
            <v>Saturday</v>
          </cell>
          <cell r="G810" t="str">
            <v>High-demand</v>
          </cell>
        </row>
        <row r="811">
          <cell r="D811">
            <v>23</v>
          </cell>
          <cell r="E811" t="str">
            <v>Saturday</v>
          </cell>
          <cell r="G811" t="str">
            <v>High-demand</v>
          </cell>
        </row>
        <row r="812">
          <cell r="D812">
            <v>0</v>
          </cell>
          <cell r="E812" t="str">
            <v>Sunday</v>
          </cell>
          <cell r="G812" t="str">
            <v>High-demand</v>
          </cell>
        </row>
        <row r="813">
          <cell r="D813">
            <v>1</v>
          </cell>
          <cell r="E813" t="str">
            <v>Sunday</v>
          </cell>
          <cell r="G813" t="str">
            <v>High-demand</v>
          </cell>
        </row>
        <row r="814">
          <cell r="D814">
            <v>2</v>
          </cell>
          <cell r="E814" t="str">
            <v>Sunday</v>
          </cell>
          <cell r="G814" t="str">
            <v>High-demand</v>
          </cell>
        </row>
        <row r="815">
          <cell r="D815">
            <v>3</v>
          </cell>
          <cell r="E815" t="str">
            <v>Sunday</v>
          </cell>
          <cell r="G815" t="str">
            <v>High-demand</v>
          </cell>
        </row>
        <row r="816">
          <cell r="D816">
            <v>4</v>
          </cell>
          <cell r="E816" t="str">
            <v>Sunday</v>
          </cell>
          <cell r="G816" t="str">
            <v>High-demand</v>
          </cell>
        </row>
        <row r="817">
          <cell r="D817">
            <v>5</v>
          </cell>
          <cell r="E817" t="str">
            <v>Sunday</v>
          </cell>
          <cell r="G817" t="str">
            <v>High-demand</v>
          </cell>
        </row>
        <row r="818">
          <cell r="D818">
            <v>6</v>
          </cell>
          <cell r="E818" t="str">
            <v>Sunday</v>
          </cell>
          <cell r="G818" t="str">
            <v>High-demand</v>
          </cell>
        </row>
        <row r="819">
          <cell r="D819">
            <v>7</v>
          </cell>
          <cell r="E819" t="str">
            <v>Sunday</v>
          </cell>
          <cell r="G819" t="str">
            <v>High-demand</v>
          </cell>
        </row>
        <row r="820">
          <cell r="D820">
            <v>8</v>
          </cell>
          <cell r="E820" t="str">
            <v>Sunday</v>
          </cell>
          <cell r="G820" t="str">
            <v>High-demand</v>
          </cell>
        </row>
        <row r="821">
          <cell r="D821">
            <v>9</v>
          </cell>
          <cell r="E821" t="str">
            <v>Sunday</v>
          </cell>
          <cell r="G821" t="str">
            <v>High-demand</v>
          </cell>
        </row>
        <row r="822">
          <cell r="D822">
            <v>10</v>
          </cell>
          <cell r="E822" t="str">
            <v>Sunday</v>
          </cell>
          <cell r="G822" t="str">
            <v>High-demand</v>
          </cell>
        </row>
        <row r="823">
          <cell r="D823">
            <v>11</v>
          </cell>
          <cell r="E823" t="str">
            <v>Sunday</v>
          </cell>
          <cell r="G823" t="str">
            <v>High-demand</v>
          </cell>
        </row>
        <row r="824">
          <cell r="D824">
            <v>12</v>
          </cell>
          <cell r="E824" t="str">
            <v>Sunday</v>
          </cell>
          <cell r="G824" t="str">
            <v>High-demand</v>
          </cell>
        </row>
        <row r="825">
          <cell r="D825">
            <v>13</v>
          </cell>
          <cell r="E825" t="str">
            <v>Sunday</v>
          </cell>
          <cell r="G825" t="str">
            <v>High-demand</v>
          </cell>
        </row>
        <row r="826">
          <cell r="D826">
            <v>14</v>
          </cell>
          <cell r="E826" t="str">
            <v>Sunday</v>
          </cell>
          <cell r="G826" t="str">
            <v>High-demand</v>
          </cell>
        </row>
        <row r="827">
          <cell r="D827">
            <v>15</v>
          </cell>
          <cell r="E827" t="str">
            <v>Sunday</v>
          </cell>
          <cell r="G827" t="str">
            <v>High-demand</v>
          </cell>
        </row>
        <row r="828">
          <cell r="D828">
            <v>16</v>
          </cell>
          <cell r="E828" t="str">
            <v>Sunday</v>
          </cell>
          <cell r="G828" t="str">
            <v>High-demand</v>
          </cell>
        </row>
        <row r="829">
          <cell r="D829">
            <v>17</v>
          </cell>
          <cell r="E829" t="str">
            <v>Sunday</v>
          </cell>
          <cell r="G829" t="str">
            <v>High-demand</v>
          </cell>
        </row>
        <row r="830">
          <cell r="D830">
            <v>18</v>
          </cell>
          <cell r="E830" t="str">
            <v>Sunday</v>
          </cell>
          <cell r="G830" t="str">
            <v>High-demand</v>
          </cell>
        </row>
        <row r="831">
          <cell r="D831">
            <v>19</v>
          </cell>
          <cell r="E831" t="str">
            <v>Sunday</v>
          </cell>
          <cell r="G831" t="str">
            <v>High-demand</v>
          </cell>
        </row>
        <row r="832">
          <cell r="D832">
            <v>20</v>
          </cell>
          <cell r="E832" t="str">
            <v>Sunday</v>
          </cell>
          <cell r="G832" t="str">
            <v>High-demand</v>
          </cell>
        </row>
        <row r="833">
          <cell r="D833">
            <v>21</v>
          </cell>
          <cell r="E833" t="str">
            <v>Sunday</v>
          </cell>
          <cell r="G833" t="str">
            <v>High-demand</v>
          </cell>
        </row>
        <row r="834">
          <cell r="D834">
            <v>22</v>
          </cell>
          <cell r="E834" t="str">
            <v>Sunday</v>
          </cell>
          <cell r="G834" t="str">
            <v>High-demand</v>
          </cell>
        </row>
        <row r="835">
          <cell r="D835">
            <v>23</v>
          </cell>
          <cell r="E835" t="str">
            <v>Sunday</v>
          </cell>
          <cell r="G835" t="str">
            <v>High-demand</v>
          </cell>
        </row>
        <row r="836">
          <cell r="D836">
            <v>0</v>
          </cell>
          <cell r="E836" t="str">
            <v>Monday</v>
          </cell>
          <cell r="G836" t="str">
            <v>High-demand</v>
          </cell>
        </row>
        <row r="837">
          <cell r="D837">
            <v>1</v>
          </cell>
          <cell r="E837" t="str">
            <v>Monday</v>
          </cell>
          <cell r="G837" t="str">
            <v>High-demand</v>
          </cell>
        </row>
        <row r="838">
          <cell r="D838">
            <v>2</v>
          </cell>
          <cell r="E838" t="str">
            <v>Monday</v>
          </cell>
          <cell r="G838" t="str">
            <v>High-demand</v>
          </cell>
        </row>
        <row r="839">
          <cell r="D839">
            <v>3</v>
          </cell>
          <cell r="E839" t="str">
            <v>Monday</v>
          </cell>
          <cell r="G839" t="str">
            <v>High-demand</v>
          </cell>
        </row>
        <row r="840">
          <cell r="D840">
            <v>4</v>
          </cell>
          <cell r="E840" t="str">
            <v>Monday</v>
          </cell>
          <cell r="G840" t="str">
            <v>High-demand</v>
          </cell>
        </row>
        <row r="841">
          <cell r="D841">
            <v>5</v>
          </cell>
          <cell r="E841" t="str">
            <v>Monday</v>
          </cell>
          <cell r="G841" t="str">
            <v>High-demand</v>
          </cell>
        </row>
        <row r="842">
          <cell r="D842">
            <v>6</v>
          </cell>
          <cell r="E842" t="str">
            <v>Monday</v>
          </cell>
          <cell r="G842" t="str">
            <v>High-demand</v>
          </cell>
        </row>
        <row r="843">
          <cell r="D843">
            <v>7</v>
          </cell>
          <cell r="E843" t="str">
            <v>Monday</v>
          </cell>
          <cell r="G843" t="str">
            <v>High-demand</v>
          </cell>
        </row>
        <row r="844">
          <cell r="D844">
            <v>8</v>
          </cell>
          <cell r="E844" t="str">
            <v>Monday</v>
          </cell>
          <cell r="G844" t="str">
            <v>High-demand</v>
          </cell>
        </row>
        <row r="845">
          <cell r="D845">
            <v>9</v>
          </cell>
          <cell r="E845" t="str">
            <v>Monday</v>
          </cell>
          <cell r="G845" t="str">
            <v>High-demand</v>
          </cell>
        </row>
        <row r="846">
          <cell r="D846">
            <v>10</v>
          </cell>
          <cell r="E846" t="str">
            <v>Monday</v>
          </cell>
          <cell r="G846" t="str">
            <v>High-demand</v>
          </cell>
        </row>
        <row r="847">
          <cell r="D847">
            <v>11</v>
          </cell>
          <cell r="E847" t="str">
            <v>Monday</v>
          </cell>
          <cell r="G847" t="str">
            <v>High-demand</v>
          </cell>
        </row>
        <row r="848">
          <cell r="D848">
            <v>12</v>
          </cell>
          <cell r="E848" t="str">
            <v>Monday</v>
          </cell>
          <cell r="G848" t="str">
            <v>High-demand</v>
          </cell>
        </row>
        <row r="849">
          <cell r="D849">
            <v>13</v>
          </cell>
          <cell r="E849" t="str">
            <v>Monday</v>
          </cell>
          <cell r="G849" t="str">
            <v>High-demand</v>
          </cell>
        </row>
        <row r="850">
          <cell r="D850">
            <v>14</v>
          </cell>
          <cell r="E850" t="str">
            <v>Monday</v>
          </cell>
          <cell r="G850" t="str">
            <v>High-demand</v>
          </cell>
        </row>
        <row r="851">
          <cell r="D851">
            <v>15</v>
          </cell>
          <cell r="E851" t="str">
            <v>Monday</v>
          </cell>
          <cell r="G851" t="str">
            <v>High-demand</v>
          </cell>
        </row>
        <row r="852">
          <cell r="D852">
            <v>16</v>
          </cell>
          <cell r="E852" t="str">
            <v>Monday</v>
          </cell>
          <cell r="G852" t="str">
            <v>High-demand</v>
          </cell>
        </row>
        <row r="853">
          <cell r="D853">
            <v>17</v>
          </cell>
          <cell r="E853" t="str">
            <v>Monday</v>
          </cell>
          <cell r="G853" t="str">
            <v>High-demand</v>
          </cell>
        </row>
        <row r="854">
          <cell r="D854">
            <v>18</v>
          </cell>
          <cell r="E854" t="str">
            <v>Monday</v>
          </cell>
          <cell r="G854" t="str">
            <v>High-demand</v>
          </cell>
        </row>
        <row r="855">
          <cell r="D855">
            <v>19</v>
          </cell>
          <cell r="E855" t="str">
            <v>Monday</v>
          </cell>
          <cell r="G855" t="str">
            <v>High-demand</v>
          </cell>
        </row>
        <row r="856">
          <cell r="D856">
            <v>20</v>
          </cell>
          <cell r="E856" t="str">
            <v>Monday</v>
          </cell>
          <cell r="G856" t="str">
            <v>High-demand</v>
          </cell>
        </row>
        <row r="857">
          <cell r="D857">
            <v>21</v>
          </cell>
          <cell r="E857" t="str">
            <v>Monday</v>
          </cell>
          <cell r="G857" t="str">
            <v>High-demand</v>
          </cell>
        </row>
        <row r="858">
          <cell r="D858">
            <v>22</v>
          </cell>
          <cell r="E858" t="str">
            <v>Monday</v>
          </cell>
          <cell r="G858" t="str">
            <v>High-demand</v>
          </cell>
        </row>
        <row r="859">
          <cell r="D859">
            <v>23</v>
          </cell>
          <cell r="E859" t="str">
            <v>Monday</v>
          </cell>
          <cell r="G859" t="str">
            <v>High-demand</v>
          </cell>
        </row>
        <row r="860">
          <cell r="D860">
            <v>0</v>
          </cell>
          <cell r="E860" t="str">
            <v>Tuesday</v>
          </cell>
          <cell r="G860" t="str">
            <v>High-demand</v>
          </cell>
        </row>
        <row r="861">
          <cell r="D861">
            <v>1</v>
          </cell>
          <cell r="E861" t="str">
            <v>Tuesday</v>
          </cell>
          <cell r="G861" t="str">
            <v>High-demand</v>
          </cell>
        </row>
        <row r="862">
          <cell r="D862">
            <v>2</v>
          </cell>
          <cell r="E862" t="str">
            <v>Tuesday</v>
          </cell>
          <cell r="G862" t="str">
            <v>High-demand</v>
          </cell>
        </row>
        <row r="863">
          <cell r="D863">
            <v>3</v>
          </cell>
          <cell r="E863" t="str">
            <v>Tuesday</v>
          </cell>
          <cell r="G863" t="str">
            <v>High-demand</v>
          </cell>
        </row>
        <row r="864">
          <cell r="D864">
            <v>4</v>
          </cell>
          <cell r="E864" t="str">
            <v>Tuesday</v>
          </cell>
          <cell r="G864" t="str">
            <v>High-demand</v>
          </cell>
        </row>
        <row r="865">
          <cell r="D865">
            <v>5</v>
          </cell>
          <cell r="E865" t="str">
            <v>Tuesday</v>
          </cell>
          <cell r="G865" t="str">
            <v>High-demand</v>
          </cell>
        </row>
        <row r="866">
          <cell r="D866">
            <v>6</v>
          </cell>
          <cell r="E866" t="str">
            <v>Tuesday</v>
          </cell>
          <cell r="G866" t="str">
            <v>High-demand</v>
          </cell>
        </row>
        <row r="867">
          <cell r="D867">
            <v>7</v>
          </cell>
          <cell r="E867" t="str">
            <v>Tuesday</v>
          </cell>
          <cell r="G867" t="str">
            <v>High-demand</v>
          </cell>
        </row>
        <row r="868">
          <cell r="D868">
            <v>8</v>
          </cell>
          <cell r="E868" t="str">
            <v>Tuesday</v>
          </cell>
          <cell r="G868" t="str">
            <v>High-demand</v>
          </cell>
        </row>
        <row r="869">
          <cell r="D869">
            <v>9</v>
          </cell>
          <cell r="E869" t="str">
            <v>Tuesday</v>
          </cell>
          <cell r="G869" t="str">
            <v>High-demand</v>
          </cell>
        </row>
        <row r="870">
          <cell r="D870">
            <v>10</v>
          </cell>
          <cell r="E870" t="str">
            <v>Tuesday</v>
          </cell>
          <cell r="G870" t="str">
            <v>High-demand</v>
          </cell>
        </row>
        <row r="871">
          <cell r="D871">
            <v>11</v>
          </cell>
          <cell r="E871" t="str">
            <v>Tuesday</v>
          </cell>
          <cell r="G871" t="str">
            <v>High-demand</v>
          </cell>
        </row>
        <row r="872">
          <cell r="D872">
            <v>12</v>
          </cell>
          <cell r="E872" t="str">
            <v>Tuesday</v>
          </cell>
          <cell r="G872" t="str">
            <v>High-demand</v>
          </cell>
        </row>
        <row r="873">
          <cell r="D873">
            <v>13</v>
          </cell>
          <cell r="E873" t="str">
            <v>Tuesday</v>
          </cell>
          <cell r="G873" t="str">
            <v>High-demand</v>
          </cell>
        </row>
        <row r="874">
          <cell r="D874">
            <v>14</v>
          </cell>
          <cell r="E874" t="str">
            <v>Tuesday</v>
          </cell>
          <cell r="G874" t="str">
            <v>High-demand</v>
          </cell>
        </row>
        <row r="875">
          <cell r="D875">
            <v>15</v>
          </cell>
          <cell r="E875" t="str">
            <v>Tuesday</v>
          </cell>
          <cell r="G875" t="str">
            <v>High-demand</v>
          </cell>
        </row>
        <row r="876">
          <cell r="D876">
            <v>16</v>
          </cell>
          <cell r="E876" t="str">
            <v>Tuesday</v>
          </cell>
          <cell r="G876" t="str">
            <v>High-demand</v>
          </cell>
        </row>
        <row r="877">
          <cell r="D877">
            <v>17</v>
          </cell>
          <cell r="E877" t="str">
            <v>Tuesday</v>
          </cell>
          <cell r="G877" t="str">
            <v>High-demand</v>
          </cell>
        </row>
        <row r="878">
          <cell r="D878">
            <v>18</v>
          </cell>
          <cell r="E878" t="str">
            <v>Tuesday</v>
          </cell>
          <cell r="G878" t="str">
            <v>High-demand</v>
          </cell>
        </row>
        <row r="879">
          <cell r="D879">
            <v>19</v>
          </cell>
          <cell r="E879" t="str">
            <v>Tuesday</v>
          </cell>
          <cell r="G879" t="str">
            <v>High-demand</v>
          </cell>
        </row>
        <row r="880">
          <cell r="D880">
            <v>20</v>
          </cell>
          <cell r="E880" t="str">
            <v>Tuesday</v>
          </cell>
          <cell r="G880" t="str">
            <v>High-demand</v>
          </cell>
        </row>
        <row r="881">
          <cell r="D881">
            <v>21</v>
          </cell>
          <cell r="E881" t="str">
            <v>Tuesday</v>
          </cell>
          <cell r="G881" t="str">
            <v>High-demand</v>
          </cell>
        </row>
        <row r="882">
          <cell r="D882">
            <v>22</v>
          </cell>
          <cell r="E882" t="str">
            <v>Tuesday</v>
          </cell>
          <cell r="G882" t="str">
            <v>High-demand</v>
          </cell>
        </row>
        <row r="883">
          <cell r="D883">
            <v>23</v>
          </cell>
          <cell r="E883" t="str">
            <v>Tuesday</v>
          </cell>
          <cell r="G883" t="str">
            <v>High-demand</v>
          </cell>
        </row>
        <row r="884">
          <cell r="D884">
            <v>0</v>
          </cell>
          <cell r="E884" t="str">
            <v>Wednesday</v>
          </cell>
          <cell r="G884" t="str">
            <v>High-demand</v>
          </cell>
        </row>
        <row r="885">
          <cell r="D885">
            <v>1</v>
          </cell>
          <cell r="E885" t="str">
            <v>Wednesday</v>
          </cell>
          <cell r="G885" t="str">
            <v>High-demand</v>
          </cell>
        </row>
        <row r="886">
          <cell r="D886">
            <v>2</v>
          </cell>
          <cell r="E886" t="str">
            <v>Wednesday</v>
          </cell>
          <cell r="G886" t="str">
            <v>High-demand</v>
          </cell>
        </row>
        <row r="887">
          <cell r="D887">
            <v>3</v>
          </cell>
          <cell r="E887" t="str">
            <v>Wednesday</v>
          </cell>
          <cell r="G887" t="str">
            <v>High-demand</v>
          </cell>
        </row>
        <row r="888">
          <cell r="D888">
            <v>4</v>
          </cell>
          <cell r="E888" t="str">
            <v>Wednesday</v>
          </cell>
          <cell r="G888" t="str">
            <v>High-demand</v>
          </cell>
        </row>
        <row r="889">
          <cell r="D889">
            <v>5</v>
          </cell>
          <cell r="E889" t="str">
            <v>Wednesday</v>
          </cell>
          <cell r="G889" t="str">
            <v>High-demand</v>
          </cell>
        </row>
        <row r="890">
          <cell r="D890">
            <v>6</v>
          </cell>
          <cell r="E890" t="str">
            <v>Wednesday</v>
          </cell>
          <cell r="G890" t="str">
            <v>High-demand</v>
          </cell>
        </row>
        <row r="891">
          <cell r="D891">
            <v>7</v>
          </cell>
          <cell r="E891" t="str">
            <v>Wednesday</v>
          </cell>
          <cell r="G891" t="str">
            <v>High-demand</v>
          </cell>
        </row>
        <row r="892">
          <cell r="D892">
            <v>8</v>
          </cell>
          <cell r="E892" t="str">
            <v>Wednesday</v>
          </cell>
          <cell r="G892" t="str">
            <v>High-demand</v>
          </cell>
        </row>
        <row r="893">
          <cell r="D893">
            <v>9</v>
          </cell>
          <cell r="E893" t="str">
            <v>Wednesday</v>
          </cell>
          <cell r="G893" t="str">
            <v>High-demand</v>
          </cell>
        </row>
        <row r="894">
          <cell r="D894">
            <v>10</v>
          </cell>
          <cell r="E894" t="str">
            <v>Wednesday</v>
          </cell>
          <cell r="G894" t="str">
            <v>High-demand</v>
          </cell>
        </row>
        <row r="895">
          <cell r="D895">
            <v>11</v>
          </cell>
          <cell r="E895" t="str">
            <v>Wednesday</v>
          </cell>
          <cell r="G895" t="str">
            <v>High-demand</v>
          </cell>
        </row>
        <row r="896">
          <cell r="D896">
            <v>12</v>
          </cell>
          <cell r="E896" t="str">
            <v>Wednesday</v>
          </cell>
          <cell r="G896" t="str">
            <v>High-demand</v>
          </cell>
        </row>
        <row r="897">
          <cell r="D897">
            <v>13</v>
          </cell>
          <cell r="E897" t="str">
            <v>Wednesday</v>
          </cell>
          <cell r="G897" t="str">
            <v>High-demand</v>
          </cell>
        </row>
        <row r="898">
          <cell r="D898">
            <v>14</v>
          </cell>
          <cell r="E898" t="str">
            <v>Wednesday</v>
          </cell>
          <cell r="G898" t="str">
            <v>High-demand</v>
          </cell>
        </row>
        <row r="899">
          <cell r="D899">
            <v>15</v>
          </cell>
          <cell r="E899" t="str">
            <v>Wednesday</v>
          </cell>
          <cell r="G899" t="str">
            <v>High-demand</v>
          </cell>
        </row>
        <row r="900">
          <cell r="D900">
            <v>16</v>
          </cell>
          <cell r="E900" t="str">
            <v>Wednesday</v>
          </cell>
          <cell r="G900" t="str">
            <v>High-demand</v>
          </cell>
        </row>
        <row r="901">
          <cell r="D901">
            <v>17</v>
          </cell>
          <cell r="E901" t="str">
            <v>Wednesday</v>
          </cell>
          <cell r="G901" t="str">
            <v>High-demand</v>
          </cell>
        </row>
        <row r="902">
          <cell r="D902">
            <v>18</v>
          </cell>
          <cell r="E902" t="str">
            <v>Wednesday</v>
          </cell>
          <cell r="G902" t="str">
            <v>High-demand</v>
          </cell>
        </row>
        <row r="903">
          <cell r="D903">
            <v>19</v>
          </cell>
          <cell r="E903" t="str">
            <v>Wednesday</v>
          </cell>
          <cell r="G903" t="str">
            <v>High-demand</v>
          </cell>
        </row>
        <row r="904">
          <cell r="D904">
            <v>20</v>
          </cell>
          <cell r="E904" t="str">
            <v>Wednesday</v>
          </cell>
          <cell r="G904" t="str">
            <v>High-demand</v>
          </cell>
        </row>
        <row r="905">
          <cell r="D905">
            <v>21</v>
          </cell>
          <cell r="E905" t="str">
            <v>Wednesday</v>
          </cell>
          <cell r="G905" t="str">
            <v>High-demand</v>
          </cell>
        </row>
        <row r="906">
          <cell r="D906">
            <v>22</v>
          </cell>
          <cell r="E906" t="str">
            <v>Wednesday</v>
          </cell>
          <cell r="G906" t="str">
            <v>High-demand</v>
          </cell>
        </row>
        <row r="907">
          <cell r="D907">
            <v>23</v>
          </cell>
          <cell r="E907" t="str">
            <v>Wednesday</v>
          </cell>
          <cell r="G907" t="str">
            <v>High-demand</v>
          </cell>
        </row>
        <row r="908">
          <cell r="D908">
            <v>0</v>
          </cell>
          <cell r="E908" t="str">
            <v>Thursday</v>
          </cell>
          <cell r="G908" t="str">
            <v>High-demand</v>
          </cell>
        </row>
        <row r="909">
          <cell r="D909">
            <v>1</v>
          </cell>
          <cell r="E909" t="str">
            <v>Thursday</v>
          </cell>
          <cell r="G909" t="str">
            <v>High-demand</v>
          </cell>
        </row>
        <row r="910">
          <cell r="D910">
            <v>2</v>
          </cell>
          <cell r="E910" t="str">
            <v>Thursday</v>
          </cell>
          <cell r="G910" t="str">
            <v>High-demand</v>
          </cell>
        </row>
        <row r="911">
          <cell r="D911">
            <v>3</v>
          </cell>
          <cell r="E911" t="str">
            <v>Thursday</v>
          </cell>
          <cell r="G911" t="str">
            <v>High-demand</v>
          </cell>
        </row>
        <row r="912">
          <cell r="D912">
            <v>4</v>
          </cell>
          <cell r="E912" t="str">
            <v>Thursday</v>
          </cell>
          <cell r="G912" t="str">
            <v>High-demand</v>
          </cell>
        </row>
        <row r="913">
          <cell r="D913">
            <v>5</v>
          </cell>
          <cell r="E913" t="str">
            <v>Thursday</v>
          </cell>
          <cell r="G913" t="str">
            <v>High-demand</v>
          </cell>
        </row>
        <row r="914">
          <cell r="D914">
            <v>6</v>
          </cell>
          <cell r="E914" t="str">
            <v>Thursday</v>
          </cell>
          <cell r="G914" t="str">
            <v>High-demand</v>
          </cell>
        </row>
        <row r="915">
          <cell r="D915">
            <v>7</v>
          </cell>
          <cell r="E915" t="str">
            <v>Thursday</v>
          </cell>
          <cell r="G915" t="str">
            <v>High-demand</v>
          </cell>
        </row>
        <row r="916">
          <cell r="D916">
            <v>8</v>
          </cell>
          <cell r="E916" t="str">
            <v>Thursday</v>
          </cell>
          <cell r="G916" t="str">
            <v>High-demand</v>
          </cell>
        </row>
        <row r="917">
          <cell r="D917">
            <v>9</v>
          </cell>
          <cell r="E917" t="str">
            <v>Thursday</v>
          </cell>
          <cell r="G917" t="str">
            <v>High-demand</v>
          </cell>
        </row>
        <row r="918">
          <cell r="D918">
            <v>10</v>
          </cell>
          <cell r="E918" t="str">
            <v>Thursday</v>
          </cell>
          <cell r="G918" t="str">
            <v>High-demand</v>
          </cell>
        </row>
        <row r="919">
          <cell r="D919">
            <v>11</v>
          </cell>
          <cell r="E919" t="str">
            <v>Thursday</v>
          </cell>
          <cell r="G919" t="str">
            <v>High-demand</v>
          </cell>
        </row>
        <row r="920">
          <cell r="D920">
            <v>12</v>
          </cell>
          <cell r="E920" t="str">
            <v>Thursday</v>
          </cell>
          <cell r="G920" t="str">
            <v>High-demand</v>
          </cell>
        </row>
        <row r="921">
          <cell r="D921">
            <v>13</v>
          </cell>
          <cell r="E921" t="str">
            <v>Thursday</v>
          </cell>
          <cell r="G921" t="str">
            <v>High-demand</v>
          </cell>
        </row>
        <row r="922">
          <cell r="D922">
            <v>14</v>
          </cell>
          <cell r="E922" t="str">
            <v>Thursday</v>
          </cell>
          <cell r="G922" t="str">
            <v>High-demand</v>
          </cell>
        </row>
        <row r="923">
          <cell r="D923">
            <v>15</v>
          </cell>
          <cell r="E923" t="str">
            <v>Thursday</v>
          </cell>
          <cell r="G923" t="str">
            <v>High-demand</v>
          </cell>
        </row>
        <row r="924">
          <cell r="D924">
            <v>16</v>
          </cell>
          <cell r="E924" t="str">
            <v>Thursday</v>
          </cell>
          <cell r="G924" t="str">
            <v>High-demand</v>
          </cell>
        </row>
        <row r="925">
          <cell r="D925">
            <v>17</v>
          </cell>
          <cell r="E925" t="str">
            <v>Thursday</v>
          </cell>
          <cell r="G925" t="str">
            <v>High-demand</v>
          </cell>
        </row>
        <row r="926">
          <cell r="D926">
            <v>18</v>
          </cell>
          <cell r="E926" t="str">
            <v>Thursday</v>
          </cell>
          <cell r="G926" t="str">
            <v>High-demand</v>
          </cell>
        </row>
        <row r="927">
          <cell r="D927">
            <v>19</v>
          </cell>
          <cell r="E927" t="str">
            <v>Thursday</v>
          </cell>
          <cell r="G927" t="str">
            <v>High-demand</v>
          </cell>
        </row>
        <row r="928">
          <cell r="D928">
            <v>20</v>
          </cell>
          <cell r="E928" t="str">
            <v>Thursday</v>
          </cell>
          <cell r="G928" t="str">
            <v>High-demand</v>
          </cell>
        </row>
        <row r="929">
          <cell r="D929">
            <v>21</v>
          </cell>
          <cell r="E929" t="str">
            <v>Thursday</v>
          </cell>
          <cell r="G929" t="str">
            <v>High-demand</v>
          </cell>
        </row>
        <row r="930">
          <cell r="D930">
            <v>22</v>
          </cell>
          <cell r="E930" t="str">
            <v>Thursday</v>
          </cell>
          <cell r="G930" t="str">
            <v>High-demand</v>
          </cell>
        </row>
        <row r="931">
          <cell r="D931">
            <v>23</v>
          </cell>
          <cell r="E931" t="str">
            <v>Thursday</v>
          </cell>
          <cell r="G931" t="str">
            <v>High-demand</v>
          </cell>
        </row>
        <row r="932">
          <cell r="D932">
            <v>0</v>
          </cell>
          <cell r="E932" t="str">
            <v>Friday</v>
          </cell>
          <cell r="G932" t="str">
            <v>High-demand</v>
          </cell>
        </row>
        <row r="933">
          <cell r="D933">
            <v>1</v>
          </cell>
          <cell r="E933" t="str">
            <v>Friday</v>
          </cell>
          <cell r="G933" t="str">
            <v>High-demand</v>
          </cell>
        </row>
        <row r="934">
          <cell r="D934">
            <v>2</v>
          </cell>
          <cell r="E934" t="str">
            <v>Friday</v>
          </cell>
          <cell r="G934" t="str">
            <v>High-demand</v>
          </cell>
        </row>
        <row r="935">
          <cell r="D935">
            <v>3</v>
          </cell>
          <cell r="E935" t="str">
            <v>Friday</v>
          </cell>
          <cell r="G935" t="str">
            <v>High-demand</v>
          </cell>
        </row>
        <row r="936">
          <cell r="D936">
            <v>4</v>
          </cell>
          <cell r="E936" t="str">
            <v>Friday</v>
          </cell>
          <cell r="G936" t="str">
            <v>High-demand</v>
          </cell>
        </row>
        <row r="937">
          <cell r="D937">
            <v>5</v>
          </cell>
          <cell r="E937" t="str">
            <v>Friday</v>
          </cell>
          <cell r="G937" t="str">
            <v>High-demand</v>
          </cell>
        </row>
        <row r="938">
          <cell r="D938">
            <v>6</v>
          </cell>
          <cell r="E938" t="str">
            <v>Friday</v>
          </cell>
          <cell r="G938" t="str">
            <v>High-demand</v>
          </cell>
        </row>
        <row r="939">
          <cell r="D939">
            <v>7</v>
          </cell>
          <cell r="E939" t="str">
            <v>Friday</v>
          </cell>
          <cell r="G939" t="str">
            <v>High-demand</v>
          </cell>
        </row>
        <row r="940">
          <cell r="D940">
            <v>8</v>
          </cell>
          <cell r="E940" t="str">
            <v>Friday</v>
          </cell>
          <cell r="G940" t="str">
            <v>High-demand</v>
          </cell>
        </row>
        <row r="941">
          <cell r="D941">
            <v>9</v>
          </cell>
          <cell r="E941" t="str">
            <v>Friday</v>
          </cell>
          <cell r="G941" t="str">
            <v>High-demand</v>
          </cell>
        </row>
        <row r="942">
          <cell r="D942">
            <v>10</v>
          </cell>
          <cell r="E942" t="str">
            <v>Friday</v>
          </cell>
          <cell r="G942" t="str">
            <v>High-demand</v>
          </cell>
        </row>
        <row r="943">
          <cell r="D943">
            <v>11</v>
          </cell>
          <cell r="E943" t="str">
            <v>Friday</v>
          </cell>
          <cell r="G943" t="str">
            <v>High-demand</v>
          </cell>
        </row>
        <row r="944">
          <cell r="D944">
            <v>12</v>
          </cell>
          <cell r="E944" t="str">
            <v>Friday</v>
          </cell>
          <cell r="G944" t="str">
            <v>High-demand</v>
          </cell>
        </row>
        <row r="945">
          <cell r="D945">
            <v>13</v>
          </cell>
          <cell r="E945" t="str">
            <v>Friday</v>
          </cell>
          <cell r="G945" t="str">
            <v>High-demand</v>
          </cell>
        </row>
        <row r="946">
          <cell r="D946">
            <v>14</v>
          </cell>
          <cell r="E946" t="str">
            <v>Friday</v>
          </cell>
          <cell r="G946" t="str">
            <v>High-demand</v>
          </cell>
        </row>
        <row r="947">
          <cell r="D947">
            <v>15</v>
          </cell>
          <cell r="E947" t="str">
            <v>Friday</v>
          </cell>
          <cell r="G947" t="str">
            <v>High-demand</v>
          </cell>
        </row>
        <row r="948">
          <cell r="D948">
            <v>16</v>
          </cell>
          <cell r="E948" t="str">
            <v>Friday</v>
          </cell>
          <cell r="G948" t="str">
            <v>High-demand</v>
          </cell>
        </row>
        <row r="949">
          <cell r="D949">
            <v>17</v>
          </cell>
          <cell r="E949" t="str">
            <v>Friday</v>
          </cell>
          <cell r="G949" t="str">
            <v>High-demand</v>
          </cell>
        </row>
        <row r="950">
          <cell r="D950">
            <v>18</v>
          </cell>
          <cell r="E950" t="str">
            <v>Friday</v>
          </cell>
          <cell r="G950" t="str">
            <v>High-demand</v>
          </cell>
        </row>
        <row r="951">
          <cell r="D951">
            <v>19</v>
          </cell>
          <cell r="E951" t="str">
            <v>Friday</v>
          </cell>
          <cell r="G951" t="str">
            <v>High-demand</v>
          </cell>
        </row>
        <row r="952">
          <cell r="D952">
            <v>20</v>
          </cell>
          <cell r="E952" t="str">
            <v>Friday</v>
          </cell>
          <cell r="G952" t="str">
            <v>High-demand</v>
          </cell>
        </row>
        <row r="953">
          <cell r="D953">
            <v>21</v>
          </cell>
          <cell r="E953" t="str">
            <v>Friday</v>
          </cell>
          <cell r="G953" t="str">
            <v>High-demand</v>
          </cell>
        </row>
        <row r="954">
          <cell r="D954">
            <v>22</v>
          </cell>
          <cell r="E954" t="str">
            <v>Friday</v>
          </cell>
          <cell r="G954" t="str">
            <v>High-demand</v>
          </cell>
        </row>
        <row r="955">
          <cell r="D955">
            <v>23</v>
          </cell>
          <cell r="E955" t="str">
            <v>Friday</v>
          </cell>
          <cell r="G955" t="str">
            <v>High-demand</v>
          </cell>
        </row>
        <row r="956">
          <cell r="D956">
            <v>0</v>
          </cell>
          <cell r="E956" t="str">
            <v>Saturday</v>
          </cell>
          <cell r="G956" t="str">
            <v>High-demand</v>
          </cell>
        </row>
        <row r="957">
          <cell r="D957">
            <v>1</v>
          </cell>
          <cell r="E957" t="str">
            <v>Saturday</v>
          </cell>
          <cell r="G957" t="str">
            <v>High-demand</v>
          </cell>
        </row>
        <row r="958">
          <cell r="D958">
            <v>2</v>
          </cell>
          <cell r="E958" t="str">
            <v>Saturday</v>
          </cell>
          <cell r="G958" t="str">
            <v>High-demand</v>
          </cell>
        </row>
        <row r="959">
          <cell r="D959">
            <v>3</v>
          </cell>
          <cell r="E959" t="str">
            <v>Saturday</v>
          </cell>
          <cell r="G959" t="str">
            <v>High-demand</v>
          </cell>
        </row>
        <row r="960">
          <cell r="D960">
            <v>4</v>
          </cell>
          <cell r="E960" t="str">
            <v>Saturday</v>
          </cell>
          <cell r="G960" t="str">
            <v>High-demand</v>
          </cell>
        </row>
        <row r="961">
          <cell r="D961">
            <v>5</v>
          </cell>
          <cell r="E961" t="str">
            <v>Saturday</v>
          </cell>
          <cell r="G961" t="str">
            <v>High-demand</v>
          </cell>
        </row>
        <row r="962">
          <cell r="D962">
            <v>6</v>
          </cell>
          <cell r="E962" t="str">
            <v>Saturday</v>
          </cell>
          <cell r="G962" t="str">
            <v>High-demand</v>
          </cell>
        </row>
        <row r="963">
          <cell r="D963">
            <v>7</v>
          </cell>
          <cell r="E963" t="str">
            <v>Saturday</v>
          </cell>
          <cell r="G963" t="str">
            <v>High-demand</v>
          </cell>
        </row>
        <row r="964">
          <cell r="D964">
            <v>8</v>
          </cell>
          <cell r="E964" t="str">
            <v>Saturday</v>
          </cell>
          <cell r="G964" t="str">
            <v>High-demand</v>
          </cell>
        </row>
        <row r="965">
          <cell r="D965">
            <v>9</v>
          </cell>
          <cell r="E965" t="str">
            <v>Saturday</v>
          </cell>
          <cell r="G965" t="str">
            <v>High-demand</v>
          </cell>
        </row>
        <row r="966">
          <cell r="D966">
            <v>10</v>
          </cell>
          <cell r="E966" t="str">
            <v>Saturday</v>
          </cell>
          <cell r="G966" t="str">
            <v>High-demand</v>
          </cell>
        </row>
        <row r="967">
          <cell r="D967">
            <v>11</v>
          </cell>
          <cell r="E967" t="str">
            <v>Saturday</v>
          </cell>
          <cell r="G967" t="str">
            <v>High-demand</v>
          </cell>
        </row>
        <row r="968">
          <cell r="D968">
            <v>12</v>
          </cell>
          <cell r="E968" t="str">
            <v>Saturday</v>
          </cell>
          <cell r="G968" t="str">
            <v>High-demand</v>
          </cell>
        </row>
        <row r="969">
          <cell r="D969">
            <v>13</v>
          </cell>
          <cell r="E969" t="str">
            <v>Saturday</v>
          </cell>
          <cell r="G969" t="str">
            <v>High-demand</v>
          </cell>
        </row>
        <row r="970">
          <cell r="D970">
            <v>14</v>
          </cell>
          <cell r="E970" t="str">
            <v>Saturday</v>
          </cell>
          <cell r="G970" t="str">
            <v>High-demand</v>
          </cell>
        </row>
        <row r="971">
          <cell r="D971">
            <v>15</v>
          </cell>
          <cell r="E971" t="str">
            <v>Saturday</v>
          </cell>
          <cell r="G971" t="str">
            <v>High-demand</v>
          </cell>
        </row>
        <row r="972">
          <cell r="D972">
            <v>16</v>
          </cell>
          <cell r="E972" t="str">
            <v>Saturday</v>
          </cell>
          <cell r="G972" t="str">
            <v>High-demand</v>
          </cell>
        </row>
        <row r="973">
          <cell r="D973">
            <v>17</v>
          </cell>
          <cell r="E973" t="str">
            <v>Saturday</v>
          </cell>
          <cell r="G973" t="str">
            <v>High-demand</v>
          </cell>
        </row>
        <row r="974">
          <cell r="D974">
            <v>18</v>
          </cell>
          <cell r="E974" t="str">
            <v>Saturday</v>
          </cell>
          <cell r="G974" t="str">
            <v>High-demand</v>
          </cell>
        </row>
        <row r="975">
          <cell r="D975">
            <v>19</v>
          </cell>
          <cell r="E975" t="str">
            <v>Saturday</v>
          </cell>
          <cell r="G975" t="str">
            <v>High-demand</v>
          </cell>
        </row>
        <row r="976">
          <cell r="D976">
            <v>20</v>
          </cell>
          <cell r="E976" t="str">
            <v>Saturday</v>
          </cell>
          <cell r="G976" t="str">
            <v>High-demand</v>
          </cell>
        </row>
        <row r="977">
          <cell r="D977">
            <v>21</v>
          </cell>
          <cell r="E977" t="str">
            <v>Saturday</v>
          </cell>
          <cell r="G977" t="str">
            <v>High-demand</v>
          </cell>
        </row>
        <row r="978">
          <cell r="D978">
            <v>22</v>
          </cell>
          <cell r="E978" t="str">
            <v>Saturday</v>
          </cell>
          <cell r="G978" t="str">
            <v>High-demand</v>
          </cell>
        </row>
        <row r="979">
          <cell r="D979">
            <v>23</v>
          </cell>
          <cell r="E979" t="str">
            <v>Saturday</v>
          </cell>
          <cell r="G979" t="str">
            <v>High-demand</v>
          </cell>
        </row>
        <row r="980">
          <cell r="D980">
            <v>0</v>
          </cell>
          <cell r="E980" t="str">
            <v>Sunday</v>
          </cell>
          <cell r="G980" t="str">
            <v>High-demand</v>
          </cell>
        </row>
        <row r="981">
          <cell r="D981">
            <v>1</v>
          </cell>
          <cell r="E981" t="str">
            <v>Sunday</v>
          </cell>
          <cell r="G981" t="str">
            <v>High-demand</v>
          </cell>
        </row>
        <row r="982">
          <cell r="D982">
            <v>2</v>
          </cell>
          <cell r="E982" t="str">
            <v>Sunday</v>
          </cell>
          <cell r="G982" t="str">
            <v>High-demand</v>
          </cell>
        </row>
        <row r="983">
          <cell r="D983">
            <v>3</v>
          </cell>
          <cell r="E983" t="str">
            <v>Sunday</v>
          </cell>
          <cell r="G983" t="str">
            <v>High-demand</v>
          </cell>
        </row>
        <row r="984">
          <cell r="D984">
            <v>4</v>
          </cell>
          <cell r="E984" t="str">
            <v>Sunday</v>
          </cell>
          <cell r="G984" t="str">
            <v>High-demand</v>
          </cell>
        </row>
        <row r="985">
          <cell r="D985">
            <v>5</v>
          </cell>
          <cell r="E985" t="str">
            <v>Sunday</v>
          </cell>
          <cell r="G985" t="str">
            <v>High-demand</v>
          </cell>
        </row>
        <row r="986">
          <cell r="D986">
            <v>6</v>
          </cell>
          <cell r="E986" t="str">
            <v>Sunday</v>
          </cell>
          <cell r="G986" t="str">
            <v>High-demand</v>
          </cell>
        </row>
        <row r="987">
          <cell r="D987">
            <v>7</v>
          </cell>
          <cell r="E987" t="str">
            <v>Sunday</v>
          </cell>
          <cell r="G987" t="str">
            <v>High-demand</v>
          </cell>
        </row>
        <row r="988">
          <cell r="D988">
            <v>8</v>
          </cell>
          <cell r="E988" t="str">
            <v>Sunday</v>
          </cell>
          <cell r="G988" t="str">
            <v>High-demand</v>
          </cell>
        </row>
        <row r="989">
          <cell r="D989">
            <v>9</v>
          </cell>
          <cell r="E989" t="str">
            <v>Sunday</v>
          </cell>
          <cell r="G989" t="str">
            <v>High-demand</v>
          </cell>
        </row>
        <row r="990">
          <cell r="D990">
            <v>10</v>
          </cell>
          <cell r="E990" t="str">
            <v>Sunday</v>
          </cell>
          <cell r="G990" t="str">
            <v>High-demand</v>
          </cell>
        </row>
        <row r="991">
          <cell r="D991">
            <v>11</v>
          </cell>
          <cell r="E991" t="str">
            <v>Sunday</v>
          </cell>
          <cell r="G991" t="str">
            <v>High-demand</v>
          </cell>
        </row>
        <row r="992">
          <cell r="D992">
            <v>12</v>
          </cell>
          <cell r="E992" t="str">
            <v>Sunday</v>
          </cell>
          <cell r="G992" t="str">
            <v>High-demand</v>
          </cell>
        </row>
        <row r="993">
          <cell r="D993">
            <v>13</v>
          </cell>
          <cell r="E993" t="str">
            <v>Sunday</v>
          </cell>
          <cell r="G993" t="str">
            <v>High-demand</v>
          </cell>
        </row>
        <row r="994">
          <cell r="D994">
            <v>14</v>
          </cell>
          <cell r="E994" t="str">
            <v>Sunday</v>
          </cell>
          <cell r="G994" t="str">
            <v>High-demand</v>
          </cell>
        </row>
        <row r="995">
          <cell r="D995">
            <v>15</v>
          </cell>
          <cell r="E995" t="str">
            <v>Sunday</v>
          </cell>
          <cell r="G995" t="str">
            <v>High-demand</v>
          </cell>
        </row>
        <row r="996">
          <cell r="D996">
            <v>16</v>
          </cell>
          <cell r="E996" t="str">
            <v>Sunday</v>
          </cell>
          <cell r="G996" t="str">
            <v>High-demand</v>
          </cell>
        </row>
        <row r="997">
          <cell r="D997">
            <v>17</v>
          </cell>
          <cell r="E997" t="str">
            <v>Sunday</v>
          </cell>
          <cell r="G997" t="str">
            <v>High-demand</v>
          </cell>
        </row>
        <row r="998">
          <cell r="D998">
            <v>18</v>
          </cell>
          <cell r="E998" t="str">
            <v>Sunday</v>
          </cell>
          <cell r="G998" t="str">
            <v>High-demand</v>
          </cell>
        </row>
        <row r="999">
          <cell r="D999">
            <v>19</v>
          </cell>
          <cell r="E999" t="str">
            <v>Sunday</v>
          </cell>
          <cell r="G999" t="str">
            <v>High-demand</v>
          </cell>
        </row>
        <row r="1000">
          <cell r="D1000">
            <v>20</v>
          </cell>
          <cell r="E1000" t="str">
            <v>Sunday</v>
          </cell>
          <cell r="G1000" t="str">
            <v>High-demand</v>
          </cell>
        </row>
        <row r="1001">
          <cell r="D1001">
            <v>21</v>
          </cell>
          <cell r="E1001" t="str">
            <v>Sunday</v>
          </cell>
          <cell r="G1001" t="str">
            <v>High-demand</v>
          </cell>
        </row>
        <row r="1002">
          <cell r="D1002">
            <v>22</v>
          </cell>
          <cell r="E1002" t="str">
            <v>Sunday</v>
          </cell>
          <cell r="G1002" t="str">
            <v>High-demand</v>
          </cell>
        </row>
        <row r="1003">
          <cell r="D1003">
            <v>23</v>
          </cell>
          <cell r="E1003" t="str">
            <v>Sunday</v>
          </cell>
          <cell r="G1003" t="str">
            <v>High-demand</v>
          </cell>
        </row>
        <row r="1004">
          <cell r="D1004">
            <v>0</v>
          </cell>
          <cell r="E1004" t="str">
            <v>Monday</v>
          </cell>
          <cell r="G1004" t="str">
            <v>High-demand</v>
          </cell>
        </row>
        <row r="1005">
          <cell r="D1005">
            <v>1</v>
          </cell>
          <cell r="E1005" t="str">
            <v>Monday</v>
          </cell>
          <cell r="G1005" t="str">
            <v>High-demand</v>
          </cell>
        </row>
        <row r="1006">
          <cell r="D1006">
            <v>2</v>
          </cell>
          <cell r="E1006" t="str">
            <v>Monday</v>
          </cell>
          <cell r="G1006" t="str">
            <v>High-demand</v>
          </cell>
        </row>
        <row r="1007">
          <cell r="D1007">
            <v>3</v>
          </cell>
          <cell r="E1007" t="str">
            <v>Monday</v>
          </cell>
          <cell r="G1007" t="str">
            <v>High-demand</v>
          </cell>
        </row>
        <row r="1008">
          <cell r="D1008">
            <v>4</v>
          </cell>
          <cell r="E1008" t="str">
            <v>Monday</v>
          </cell>
          <cell r="G1008" t="str">
            <v>High-demand</v>
          </cell>
        </row>
        <row r="1009">
          <cell r="D1009">
            <v>5</v>
          </cell>
          <cell r="E1009" t="str">
            <v>Monday</v>
          </cell>
          <cell r="G1009" t="str">
            <v>High-demand</v>
          </cell>
        </row>
        <row r="1010">
          <cell r="D1010">
            <v>6</v>
          </cell>
          <cell r="E1010" t="str">
            <v>Monday</v>
          </cell>
          <cell r="G1010" t="str">
            <v>High-demand</v>
          </cell>
        </row>
        <row r="1011">
          <cell r="D1011">
            <v>7</v>
          </cell>
          <cell r="E1011" t="str">
            <v>Monday</v>
          </cell>
          <cell r="G1011" t="str">
            <v>High-demand</v>
          </cell>
        </row>
        <row r="1012">
          <cell r="D1012">
            <v>8</v>
          </cell>
          <cell r="E1012" t="str">
            <v>Monday</v>
          </cell>
          <cell r="G1012" t="str">
            <v>High-demand</v>
          </cell>
        </row>
        <row r="1013">
          <cell r="D1013">
            <v>9</v>
          </cell>
          <cell r="E1013" t="str">
            <v>Monday</v>
          </cell>
          <cell r="G1013" t="str">
            <v>High-demand</v>
          </cell>
        </row>
        <row r="1014">
          <cell r="D1014">
            <v>10</v>
          </cell>
          <cell r="E1014" t="str">
            <v>Monday</v>
          </cell>
          <cell r="G1014" t="str">
            <v>High-demand</v>
          </cell>
        </row>
        <row r="1015">
          <cell r="D1015">
            <v>11</v>
          </cell>
          <cell r="E1015" t="str">
            <v>Monday</v>
          </cell>
          <cell r="G1015" t="str">
            <v>High-demand</v>
          </cell>
        </row>
        <row r="1016">
          <cell r="D1016">
            <v>12</v>
          </cell>
          <cell r="E1016" t="str">
            <v>Monday</v>
          </cell>
          <cell r="G1016" t="str">
            <v>High-demand</v>
          </cell>
        </row>
        <row r="1017">
          <cell r="D1017">
            <v>13</v>
          </cell>
          <cell r="E1017" t="str">
            <v>Monday</v>
          </cell>
          <cell r="G1017" t="str">
            <v>High-demand</v>
          </cell>
        </row>
        <row r="1018">
          <cell r="D1018">
            <v>14</v>
          </cell>
          <cell r="E1018" t="str">
            <v>Monday</v>
          </cell>
          <cell r="G1018" t="str">
            <v>High-demand</v>
          </cell>
        </row>
        <row r="1019">
          <cell r="D1019">
            <v>15</v>
          </cell>
          <cell r="E1019" t="str">
            <v>Monday</v>
          </cell>
          <cell r="G1019" t="str">
            <v>High-demand</v>
          </cell>
        </row>
        <row r="1020">
          <cell r="D1020">
            <v>16</v>
          </cell>
          <cell r="E1020" t="str">
            <v>Monday</v>
          </cell>
          <cell r="G1020" t="str">
            <v>High-demand</v>
          </cell>
        </row>
        <row r="1021">
          <cell r="D1021">
            <v>17</v>
          </cell>
          <cell r="E1021" t="str">
            <v>Monday</v>
          </cell>
          <cell r="G1021" t="str">
            <v>High-demand</v>
          </cell>
        </row>
        <row r="1022">
          <cell r="D1022">
            <v>18</v>
          </cell>
          <cell r="E1022" t="str">
            <v>Monday</v>
          </cell>
          <cell r="G1022" t="str">
            <v>High-demand</v>
          </cell>
        </row>
        <row r="1023">
          <cell r="D1023">
            <v>19</v>
          </cell>
          <cell r="E1023" t="str">
            <v>Monday</v>
          </cell>
          <cell r="G1023" t="str">
            <v>High-demand</v>
          </cell>
        </row>
        <row r="1024">
          <cell r="D1024">
            <v>20</v>
          </cell>
          <cell r="E1024" t="str">
            <v>Monday</v>
          </cell>
          <cell r="G1024" t="str">
            <v>High-demand</v>
          </cell>
        </row>
        <row r="1025">
          <cell r="D1025">
            <v>21</v>
          </cell>
          <cell r="E1025" t="str">
            <v>Monday</v>
          </cell>
          <cell r="G1025" t="str">
            <v>High-demand</v>
          </cell>
        </row>
        <row r="1026">
          <cell r="D1026">
            <v>22</v>
          </cell>
          <cell r="E1026" t="str">
            <v>Monday</v>
          </cell>
          <cell r="G1026" t="str">
            <v>High-demand</v>
          </cell>
        </row>
        <row r="1027">
          <cell r="D1027">
            <v>23</v>
          </cell>
          <cell r="E1027" t="str">
            <v>Monday</v>
          </cell>
          <cell r="G1027" t="str">
            <v>High-demand</v>
          </cell>
        </row>
        <row r="1028">
          <cell r="D1028">
            <v>0</v>
          </cell>
          <cell r="E1028" t="str">
            <v>Tuesday</v>
          </cell>
          <cell r="G1028" t="str">
            <v>High-demand</v>
          </cell>
        </row>
        <row r="1029">
          <cell r="D1029">
            <v>1</v>
          </cell>
          <cell r="E1029" t="str">
            <v>Tuesday</v>
          </cell>
          <cell r="G1029" t="str">
            <v>High-demand</v>
          </cell>
        </row>
        <row r="1030">
          <cell r="D1030">
            <v>2</v>
          </cell>
          <cell r="E1030" t="str">
            <v>Tuesday</v>
          </cell>
          <cell r="G1030" t="str">
            <v>High-demand</v>
          </cell>
        </row>
        <row r="1031">
          <cell r="D1031">
            <v>3</v>
          </cell>
          <cell r="E1031" t="str">
            <v>Tuesday</v>
          </cell>
          <cell r="G1031" t="str">
            <v>High-demand</v>
          </cell>
        </row>
        <row r="1032">
          <cell r="D1032">
            <v>4</v>
          </cell>
          <cell r="E1032" t="str">
            <v>Tuesday</v>
          </cell>
          <cell r="G1032" t="str">
            <v>High-demand</v>
          </cell>
        </row>
        <row r="1033">
          <cell r="D1033">
            <v>5</v>
          </cell>
          <cell r="E1033" t="str">
            <v>Tuesday</v>
          </cell>
          <cell r="G1033" t="str">
            <v>High-demand</v>
          </cell>
        </row>
        <row r="1034">
          <cell r="D1034">
            <v>6</v>
          </cell>
          <cell r="E1034" t="str">
            <v>Tuesday</v>
          </cell>
          <cell r="G1034" t="str">
            <v>High-demand</v>
          </cell>
        </row>
        <row r="1035">
          <cell r="D1035">
            <v>7</v>
          </cell>
          <cell r="E1035" t="str">
            <v>Tuesday</v>
          </cell>
          <cell r="G1035" t="str">
            <v>High-demand</v>
          </cell>
        </row>
        <row r="1036">
          <cell r="D1036">
            <v>8</v>
          </cell>
          <cell r="E1036" t="str">
            <v>Tuesday</v>
          </cell>
          <cell r="G1036" t="str">
            <v>High-demand</v>
          </cell>
        </row>
        <row r="1037">
          <cell r="D1037">
            <v>9</v>
          </cell>
          <cell r="E1037" t="str">
            <v>Tuesday</v>
          </cell>
          <cell r="G1037" t="str">
            <v>High-demand</v>
          </cell>
        </row>
        <row r="1038">
          <cell r="D1038">
            <v>10</v>
          </cell>
          <cell r="E1038" t="str">
            <v>Tuesday</v>
          </cell>
          <cell r="G1038" t="str">
            <v>High-demand</v>
          </cell>
        </row>
        <row r="1039">
          <cell r="D1039">
            <v>11</v>
          </cell>
          <cell r="E1039" t="str">
            <v>Tuesday</v>
          </cell>
          <cell r="G1039" t="str">
            <v>High-demand</v>
          </cell>
        </row>
        <row r="1040">
          <cell r="D1040">
            <v>12</v>
          </cell>
          <cell r="E1040" t="str">
            <v>Tuesday</v>
          </cell>
          <cell r="G1040" t="str">
            <v>High-demand</v>
          </cell>
        </row>
        <row r="1041">
          <cell r="D1041">
            <v>13</v>
          </cell>
          <cell r="E1041" t="str">
            <v>Tuesday</v>
          </cell>
          <cell r="G1041" t="str">
            <v>High-demand</v>
          </cell>
        </row>
        <row r="1042">
          <cell r="D1042">
            <v>14</v>
          </cell>
          <cell r="E1042" t="str">
            <v>Tuesday</v>
          </cell>
          <cell r="G1042" t="str">
            <v>High-demand</v>
          </cell>
        </row>
        <row r="1043">
          <cell r="D1043">
            <v>15</v>
          </cell>
          <cell r="E1043" t="str">
            <v>Tuesday</v>
          </cell>
          <cell r="G1043" t="str">
            <v>High-demand</v>
          </cell>
        </row>
        <row r="1044">
          <cell r="D1044">
            <v>16</v>
          </cell>
          <cell r="E1044" t="str">
            <v>Tuesday</v>
          </cell>
          <cell r="G1044" t="str">
            <v>High-demand</v>
          </cell>
        </row>
        <row r="1045">
          <cell r="D1045">
            <v>17</v>
          </cell>
          <cell r="E1045" t="str">
            <v>Tuesday</v>
          </cell>
          <cell r="G1045" t="str">
            <v>High-demand</v>
          </cell>
        </row>
        <row r="1046">
          <cell r="D1046">
            <v>18</v>
          </cell>
          <cell r="E1046" t="str">
            <v>Tuesday</v>
          </cell>
          <cell r="G1046" t="str">
            <v>High-demand</v>
          </cell>
        </row>
        <row r="1047">
          <cell r="D1047">
            <v>19</v>
          </cell>
          <cell r="E1047" t="str">
            <v>Tuesday</v>
          </cell>
          <cell r="G1047" t="str">
            <v>High-demand</v>
          </cell>
        </row>
        <row r="1048">
          <cell r="D1048">
            <v>20</v>
          </cell>
          <cell r="E1048" t="str">
            <v>Tuesday</v>
          </cell>
          <cell r="G1048" t="str">
            <v>High-demand</v>
          </cell>
        </row>
        <row r="1049">
          <cell r="D1049">
            <v>21</v>
          </cell>
          <cell r="E1049" t="str">
            <v>Tuesday</v>
          </cell>
          <cell r="G1049" t="str">
            <v>High-demand</v>
          </cell>
        </row>
        <row r="1050">
          <cell r="D1050">
            <v>22</v>
          </cell>
          <cell r="E1050" t="str">
            <v>Tuesday</v>
          </cell>
          <cell r="G1050" t="str">
            <v>High-demand</v>
          </cell>
        </row>
        <row r="1051">
          <cell r="D1051">
            <v>23</v>
          </cell>
          <cell r="E1051" t="str">
            <v>Tuesday</v>
          </cell>
          <cell r="G1051" t="str">
            <v>High-demand</v>
          </cell>
        </row>
        <row r="1052">
          <cell r="D1052">
            <v>0</v>
          </cell>
          <cell r="E1052" t="str">
            <v>Wednesday</v>
          </cell>
          <cell r="G1052" t="str">
            <v>High-demand</v>
          </cell>
        </row>
        <row r="1053">
          <cell r="D1053">
            <v>1</v>
          </cell>
          <cell r="E1053" t="str">
            <v>Wednesday</v>
          </cell>
          <cell r="G1053" t="str">
            <v>High-demand</v>
          </cell>
        </row>
        <row r="1054">
          <cell r="D1054">
            <v>2</v>
          </cell>
          <cell r="E1054" t="str">
            <v>Wednesday</v>
          </cell>
          <cell r="G1054" t="str">
            <v>High-demand</v>
          </cell>
        </row>
        <row r="1055">
          <cell r="D1055">
            <v>3</v>
          </cell>
          <cell r="E1055" t="str">
            <v>Wednesday</v>
          </cell>
          <cell r="G1055" t="str">
            <v>High-demand</v>
          </cell>
        </row>
        <row r="1056">
          <cell r="D1056">
            <v>4</v>
          </cell>
          <cell r="E1056" t="str">
            <v>Wednesday</v>
          </cell>
          <cell r="G1056" t="str">
            <v>High-demand</v>
          </cell>
        </row>
        <row r="1057">
          <cell r="D1057">
            <v>5</v>
          </cell>
          <cell r="E1057" t="str">
            <v>Wednesday</v>
          </cell>
          <cell r="G1057" t="str">
            <v>High-demand</v>
          </cell>
        </row>
        <row r="1058">
          <cell r="D1058">
            <v>6</v>
          </cell>
          <cell r="E1058" t="str">
            <v>Wednesday</v>
          </cell>
          <cell r="G1058" t="str">
            <v>High-demand</v>
          </cell>
        </row>
        <row r="1059">
          <cell r="D1059">
            <v>7</v>
          </cell>
          <cell r="E1059" t="str">
            <v>Wednesday</v>
          </cell>
          <cell r="G1059" t="str">
            <v>High-demand</v>
          </cell>
        </row>
        <row r="1060">
          <cell r="D1060">
            <v>8</v>
          </cell>
          <cell r="E1060" t="str">
            <v>Wednesday</v>
          </cell>
          <cell r="G1060" t="str">
            <v>High-demand</v>
          </cell>
        </row>
        <row r="1061">
          <cell r="D1061">
            <v>9</v>
          </cell>
          <cell r="E1061" t="str">
            <v>Wednesday</v>
          </cell>
          <cell r="G1061" t="str">
            <v>High-demand</v>
          </cell>
        </row>
        <row r="1062">
          <cell r="D1062">
            <v>10</v>
          </cell>
          <cell r="E1062" t="str">
            <v>Wednesday</v>
          </cell>
          <cell r="G1062" t="str">
            <v>High-demand</v>
          </cell>
        </row>
        <row r="1063">
          <cell r="D1063">
            <v>11</v>
          </cell>
          <cell r="E1063" t="str">
            <v>Wednesday</v>
          </cell>
          <cell r="G1063" t="str">
            <v>High-demand</v>
          </cell>
        </row>
        <row r="1064">
          <cell r="D1064">
            <v>12</v>
          </cell>
          <cell r="E1064" t="str">
            <v>Wednesday</v>
          </cell>
          <cell r="G1064" t="str">
            <v>High-demand</v>
          </cell>
        </row>
        <row r="1065">
          <cell r="D1065">
            <v>13</v>
          </cell>
          <cell r="E1065" t="str">
            <v>Wednesday</v>
          </cell>
          <cell r="G1065" t="str">
            <v>High-demand</v>
          </cell>
        </row>
        <row r="1066">
          <cell r="D1066">
            <v>14</v>
          </cell>
          <cell r="E1066" t="str">
            <v>Wednesday</v>
          </cell>
          <cell r="G1066" t="str">
            <v>High-demand</v>
          </cell>
        </row>
        <row r="1067">
          <cell r="D1067">
            <v>15</v>
          </cell>
          <cell r="E1067" t="str">
            <v>Wednesday</v>
          </cell>
          <cell r="G1067" t="str">
            <v>High-demand</v>
          </cell>
        </row>
        <row r="1068">
          <cell r="D1068">
            <v>16</v>
          </cell>
          <cell r="E1068" t="str">
            <v>Wednesday</v>
          </cell>
          <cell r="G1068" t="str">
            <v>High-demand</v>
          </cell>
        </row>
        <row r="1069">
          <cell r="D1069">
            <v>17</v>
          </cell>
          <cell r="E1069" t="str">
            <v>Wednesday</v>
          </cell>
          <cell r="G1069" t="str">
            <v>High-demand</v>
          </cell>
        </row>
        <row r="1070">
          <cell r="D1070">
            <v>18</v>
          </cell>
          <cell r="E1070" t="str">
            <v>Wednesday</v>
          </cell>
          <cell r="G1070" t="str">
            <v>High-demand</v>
          </cell>
        </row>
        <row r="1071">
          <cell r="D1071">
            <v>19</v>
          </cell>
          <cell r="E1071" t="str">
            <v>Wednesday</v>
          </cell>
          <cell r="G1071" t="str">
            <v>High-demand</v>
          </cell>
        </row>
        <row r="1072">
          <cell r="D1072">
            <v>20</v>
          </cell>
          <cell r="E1072" t="str">
            <v>Wednesday</v>
          </cell>
          <cell r="G1072" t="str">
            <v>High-demand</v>
          </cell>
        </row>
        <row r="1073">
          <cell r="D1073">
            <v>21</v>
          </cell>
          <cell r="E1073" t="str">
            <v>Wednesday</v>
          </cell>
          <cell r="G1073" t="str">
            <v>High-demand</v>
          </cell>
        </row>
        <row r="1074">
          <cell r="D1074">
            <v>22</v>
          </cell>
          <cell r="E1074" t="str">
            <v>Wednesday</v>
          </cell>
          <cell r="G1074" t="str">
            <v>High-demand</v>
          </cell>
        </row>
        <row r="1075">
          <cell r="D1075">
            <v>23</v>
          </cell>
          <cell r="E1075" t="str">
            <v>Wednesday</v>
          </cell>
          <cell r="G1075" t="str">
            <v>High-demand</v>
          </cell>
        </row>
        <row r="1076">
          <cell r="D1076">
            <v>0</v>
          </cell>
          <cell r="E1076" t="str">
            <v>Thursday</v>
          </cell>
          <cell r="G1076" t="str">
            <v>High-demand</v>
          </cell>
        </row>
        <row r="1077">
          <cell r="D1077">
            <v>1</v>
          </cell>
          <cell r="E1077" t="str">
            <v>Thursday</v>
          </cell>
          <cell r="G1077" t="str">
            <v>High-demand</v>
          </cell>
        </row>
        <row r="1078">
          <cell r="D1078">
            <v>2</v>
          </cell>
          <cell r="E1078" t="str">
            <v>Thursday</v>
          </cell>
          <cell r="G1078" t="str">
            <v>High-demand</v>
          </cell>
        </row>
        <row r="1079">
          <cell r="D1079">
            <v>3</v>
          </cell>
          <cell r="E1079" t="str">
            <v>Thursday</v>
          </cell>
          <cell r="G1079" t="str">
            <v>High-demand</v>
          </cell>
        </row>
        <row r="1080">
          <cell r="D1080">
            <v>4</v>
          </cell>
          <cell r="E1080" t="str">
            <v>Thursday</v>
          </cell>
          <cell r="G1080" t="str">
            <v>High-demand</v>
          </cell>
        </row>
        <row r="1081">
          <cell r="D1081">
            <v>5</v>
          </cell>
          <cell r="E1081" t="str">
            <v>Thursday</v>
          </cell>
          <cell r="G1081" t="str">
            <v>High-demand</v>
          </cell>
        </row>
        <row r="1082">
          <cell r="D1082">
            <v>6</v>
          </cell>
          <cell r="E1082" t="str">
            <v>Thursday</v>
          </cell>
          <cell r="G1082" t="str">
            <v>High-demand</v>
          </cell>
        </row>
        <row r="1083">
          <cell r="D1083">
            <v>7</v>
          </cell>
          <cell r="E1083" t="str">
            <v>Thursday</v>
          </cell>
          <cell r="G1083" t="str">
            <v>High-demand</v>
          </cell>
        </row>
        <row r="1084">
          <cell r="D1084">
            <v>8</v>
          </cell>
          <cell r="E1084" t="str">
            <v>Thursday</v>
          </cell>
          <cell r="G1084" t="str">
            <v>High-demand</v>
          </cell>
        </row>
        <row r="1085">
          <cell r="D1085">
            <v>9</v>
          </cell>
          <cell r="E1085" t="str">
            <v>Thursday</v>
          </cell>
          <cell r="G1085" t="str">
            <v>High-demand</v>
          </cell>
        </row>
        <row r="1086">
          <cell r="D1086">
            <v>10</v>
          </cell>
          <cell r="E1086" t="str">
            <v>Thursday</v>
          </cell>
          <cell r="G1086" t="str">
            <v>High-demand</v>
          </cell>
        </row>
        <row r="1087">
          <cell r="D1087">
            <v>11</v>
          </cell>
          <cell r="E1087" t="str">
            <v>Thursday</v>
          </cell>
          <cell r="G1087" t="str">
            <v>High-demand</v>
          </cell>
        </row>
        <row r="1088">
          <cell r="D1088">
            <v>12</v>
          </cell>
          <cell r="E1088" t="str">
            <v>Thursday</v>
          </cell>
          <cell r="G1088" t="str">
            <v>High-demand</v>
          </cell>
        </row>
        <row r="1089">
          <cell r="D1089">
            <v>13</v>
          </cell>
          <cell r="E1089" t="str">
            <v>Thursday</v>
          </cell>
          <cell r="G1089" t="str">
            <v>High-demand</v>
          </cell>
        </row>
        <row r="1090">
          <cell r="D1090">
            <v>14</v>
          </cell>
          <cell r="E1090" t="str">
            <v>Thursday</v>
          </cell>
          <cell r="G1090" t="str">
            <v>High-demand</v>
          </cell>
        </row>
        <row r="1091">
          <cell r="D1091">
            <v>15</v>
          </cell>
          <cell r="E1091" t="str">
            <v>Thursday</v>
          </cell>
          <cell r="G1091" t="str">
            <v>High-demand</v>
          </cell>
        </row>
        <row r="1092">
          <cell r="D1092">
            <v>16</v>
          </cell>
          <cell r="E1092" t="str">
            <v>Thursday</v>
          </cell>
          <cell r="G1092" t="str">
            <v>High-demand</v>
          </cell>
        </row>
        <row r="1093">
          <cell r="D1093">
            <v>17</v>
          </cell>
          <cell r="E1093" t="str">
            <v>Thursday</v>
          </cell>
          <cell r="G1093" t="str">
            <v>High-demand</v>
          </cell>
        </row>
        <row r="1094">
          <cell r="D1094">
            <v>18</v>
          </cell>
          <cell r="E1094" t="str">
            <v>Thursday</v>
          </cell>
          <cell r="G1094" t="str">
            <v>High-demand</v>
          </cell>
        </row>
        <row r="1095">
          <cell r="D1095">
            <v>19</v>
          </cell>
          <cell r="E1095" t="str">
            <v>Thursday</v>
          </cell>
          <cell r="G1095" t="str">
            <v>High-demand</v>
          </cell>
        </row>
        <row r="1096">
          <cell r="D1096">
            <v>20</v>
          </cell>
          <cell r="E1096" t="str">
            <v>Thursday</v>
          </cell>
          <cell r="G1096" t="str">
            <v>High-demand</v>
          </cell>
        </row>
        <row r="1097">
          <cell r="D1097">
            <v>21</v>
          </cell>
          <cell r="E1097" t="str">
            <v>Thursday</v>
          </cell>
          <cell r="G1097" t="str">
            <v>High-demand</v>
          </cell>
        </row>
        <row r="1098">
          <cell r="D1098">
            <v>22</v>
          </cell>
          <cell r="E1098" t="str">
            <v>Thursday</v>
          </cell>
          <cell r="G1098" t="str">
            <v>High-demand</v>
          </cell>
        </row>
        <row r="1099">
          <cell r="D1099">
            <v>23</v>
          </cell>
          <cell r="E1099" t="str">
            <v>Thursday</v>
          </cell>
          <cell r="G1099" t="str">
            <v>High-demand</v>
          </cell>
        </row>
        <row r="1100">
          <cell r="D1100">
            <v>0</v>
          </cell>
          <cell r="E1100" t="str">
            <v>Friday</v>
          </cell>
          <cell r="G1100" t="str">
            <v>High-demand</v>
          </cell>
        </row>
        <row r="1101">
          <cell r="D1101">
            <v>1</v>
          </cell>
          <cell r="E1101" t="str">
            <v>Friday</v>
          </cell>
          <cell r="G1101" t="str">
            <v>High-demand</v>
          </cell>
        </row>
        <row r="1102">
          <cell r="D1102">
            <v>2</v>
          </cell>
          <cell r="E1102" t="str">
            <v>Friday</v>
          </cell>
          <cell r="G1102" t="str">
            <v>High-demand</v>
          </cell>
        </row>
        <row r="1103">
          <cell r="D1103">
            <v>3</v>
          </cell>
          <cell r="E1103" t="str">
            <v>Friday</v>
          </cell>
          <cell r="G1103" t="str">
            <v>High-demand</v>
          </cell>
        </row>
        <row r="1104">
          <cell r="D1104">
            <v>4</v>
          </cell>
          <cell r="E1104" t="str">
            <v>Friday</v>
          </cell>
          <cell r="G1104" t="str">
            <v>High-demand</v>
          </cell>
        </row>
        <row r="1105">
          <cell r="D1105">
            <v>5</v>
          </cell>
          <cell r="E1105" t="str">
            <v>Friday</v>
          </cell>
          <cell r="G1105" t="str">
            <v>High-demand</v>
          </cell>
        </row>
        <row r="1106">
          <cell r="D1106">
            <v>6</v>
          </cell>
          <cell r="E1106" t="str">
            <v>Friday</v>
          </cell>
          <cell r="G1106" t="str">
            <v>High-demand</v>
          </cell>
        </row>
        <row r="1107">
          <cell r="D1107">
            <v>7</v>
          </cell>
          <cell r="E1107" t="str">
            <v>Friday</v>
          </cell>
          <cell r="G1107" t="str">
            <v>High-demand</v>
          </cell>
        </row>
        <row r="1108">
          <cell r="D1108">
            <v>8</v>
          </cell>
          <cell r="E1108" t="str">
            <v>Friday</v>
          </cell>
          <cell r="G1108" t="str">
            <v>High-demand</v>
          </cell>
        </row>
        <row r="1109">
          <cell r="D1109">
            <v>9</v>
          </cell>
          <cell r="E1109" t="str">
            <v>Friday</v>
          </cell>
          <cell r="G1109" t="str">
            <v>High-demand</v>
          </cell>
        </row>
        <row r="1110">
          <cell r="D1110">
            <v>10</v>
          </cell>
          <cell r="E1110" t="str">
            <v>Friday</v>
          </cell>
          <cell r="G1110" t="str">
            <v>High-demand</v>
          </cell>
        </row>
        <row r="1111">
          <cell r="D1111">
            <v>11</v>
          </cell>
          <cell r="E1111" t="str">
            <v>Friday</v>
          </cell>
          <cell r="G1111" t="str">
            <v>High-demand</v>
          </cell>
        </row>
        <row r="1112">
          <cell r="D1112">
            <v>12</v>
          </cell>
          <cell r="E1112" t="str">
            <v>Friday</v>
          </cell>
          <cell r="G1112" t="str">
            <v>High-demand</v>
          </cell>
        </row>
        <row r="1113">
          <cell r="D1113">
            <v>13</v>
          </cell>
          <cell r="E1113" t="str">
            <v>Friday</v>
          </cell>
          <cell r="G1113" t="str">
            <v>High-demand</v>
          </cell>
        </row>
        <row r="1114">
          <cell r="D1114">
            <v>14</v>
          </cell>
          <cell r="E1114" t="str">
            <v>Friday</v>
          </cell>
          <cell r="G1114" t="str">
            <v>High-demand</v>
          </cell>
        </row>
        <row r="1115">
          <cell r="D1115">
            <v>15</v>
          </cell>
          <cell r="E1115" t="str">
            <v>Friday</v>
          </cell>
          <cell r="G1115" t="str">
            <v>High-demand</v>
          </cell>
        </row>
        <row r="1116">
          <cell r="D1116">
            <v>16</v>
          </cell>
          <cell r="E1116" t="str">
            <v>Friday</v>
          </cell>
          <cell r="G1116" t="str">
            <v>High-demand</v>
          </cell>
        </row>
        <row r="1117">
          <cell r="D1117">
            <v>17</v>
          </cell>
          <cell r="E1117" t="str">
            <v>Friday</v>
          </cell>
          <cell r="G1117" t="str">
            <v>High-demand</v>
          </cell>
        </row>
        <row r="1118">
          <cell r="D1118">
            <v>18</v>
          </cell>
          <cell r="E1118" t="str">
            <v>Friday</v>
          </cell>
          <cell r="G1118" t="str">
            <v>High-demand</v>
          </cell>
        </row>
        <row r="1119">
          <cell r="D1119">
            <v>19</v>
          </cell>
          <cell r="E1119" t="str">
            <v>Friday</v>
          </cell>
          <cell r="G1119" t="str">
            <v>High-demand</v>
          </cell>
        </row>
        <row r="1120">
          <cell r="D1120">
            <v>20</v>
          </cell>
          <cell r="E1120" t="str">
            <v>Friday</v>
          </cell>
          <cell r="G1120" t="str">
            <v>High-demand</v>
          </cell>
        </row>
        <row r="1121">
          <cell r="D1121">
            <v>21</v>
          </cell>
          <cell r="E1121" t="str">
            <v>Friday</v>
          </cell>
          <cell r="G1121" t="str">
            <v>High-demand</v>
          </cell>
        </row>
        <row r="1122">
          <cell r="D1122">
            <v>22</v>
          </cell>
          <cell r="E1122" t="str">
            <v>Friday</v>
          </cell>
          <cell r="G1122" t="str">
            <v>High-demand</v>
          </cell>
        </row>
        <row r="1123">
          <cell r="D1123">
            <v>23</v>
          </cell>
          <cell r="E1123" t="str">
            <v>Friday</v>
          </cell>
          <cell r="G1123" t="str">
            <v>High-demand</v>
          </cell>
        </row>
        <row r="1124">
          <cell r="D1124">
            <v>0</v>
          </cell>
          <cell r="E1124" t="str">
            <v>Saturday</v>
          </cell>
          <cell r="G1124" t="str">
            <v>High-demand</v>
          </cell>
        </row>
        <row r="1125">
          <cell r="D1125">
            <v>1</v>
          </cell>
          <cell r="E1125" t="str">
            <v>Saturday</v>
          </cell>
          <cell r="G1125" t="str">
            <v>High-demand</v>
          </cell>
        </row>
        <row r="1126">
          <cell r="D1126">
            <v>2</v>
          </cell>
          <cell r="E1126" t="str">
            <v>Saturday</v>
          </cell>
          <cell r="G1126" t="str">
            <v>High-demand</v>
          </cell>
        </row>
        <row r="1127">
          <cell r="D1127">
            <v>3</v>
          </cell>
          <cell r="E1127" t="str">
            <v>Saturday</v>
          </cell>
          <cell r="G1127" t="str">
            <v>High-demand</v>
          </cell>
        </row>
        <row r="1128">
          <cell r="D1128">
            <v>4</v>
          </cell>
          <cell r="E1128" t="str">
            <v>Saturday</v>
          </cell>
          <cell r="G1128" t="str">
            <v>High-demand</v>
          </cell>
        </row>
        <row r="1129">
          <cell r="D1129">
            <v>5</v>
          </cell>
          <cell r="E1129" t="str">
            <v>Saturday</v>
          </cell>
          <cell r="G1129" t="str">
            <v>High-demand</v>
          </cell>
        </row>
        <row r="1130">
          <cell r="D1130">
            <v>6</v>
          </cell>
          <cell r="E1130" t="str">
            <v>Saturday</v>
          </cell>
          <cell r="G1130" t="str">
            <v>High-demand</v>
          </cell>
        </row>
        <row r="1131">
          <cell r="D1131">
            <v>7</v>
          </cell>
          <cell r="E1131" t="str">
            <v>Saturday</v>
          </cell>
          <cell r="G1131" t="str">
            <v>High-demand</v>
          </cell>
        </row>
        <row r="1132">
          <cell r="D1132">
            <v>8</v>
          </cell>
          <cell r="E1132" t="str">
            <v>Saturday</v>
          </cell>
          <cell r="G1132" t="str">
            <v>High-demand</v>
          </cell>
        </row>
        <row r="1133">
          <cell r="D1133">
            <v>9</v>
          </cell>
          <cell r="E1133" t="str">
            <v>Saturday</v>
          </cell>
          <cell r="G1133" t="str">
            <v>High-demand</v>
          </cell>
        </row>
        <row r="1134">
          <cell r="D1134">
            <v>10</v>
          </cell>
          <cell r="E1134" t="str">
            <v>Saturday</v>
          </cell>
          <cell r="G1134" t="str">
            <v>High-demand</v>
          </cell>
        </row>
        <row r="1135">
          <cell r="D1135">
            <v>11</v>
          </cell>
          <cell r="E1135" t="str">
            <v>Saturday</v>
          </cell>
          <cell r="G1135" t="str">
            <v>High-demand</v>
          </cell>
        </row>
        <row r="1136">
          <cell r="D1136">
            <v>12</v>
          </cell>
          <cell r="E1136" t="str">
            <v>Saturday</v>
          </cell>
          <cell r="G1136" t="str">
            <v>High-demand</v>
          </cell>
        </row>
        <row r="1137">
          <cell r="D1137">
            <v>13</v>
          </cell>
          <cell r="E1137" t="str">
            <v>Saturday</v>
          </cell>
          <cell r="G1137" t="str">
            <v>High-demand</v>
          </cell>
        </row>
        <row r="1138">
          <cell r="D1138">
            <v>14</v>
          </cell>
          <cell r="E1138" t="str">
            <v>Saturday</v>
          </cell>
          <cell r="G1138" t="str">
            <v>High-demand</v>
          </cell>
        </row>
        <row r="1139">
          <cell r="D1139">
            <v>15</v>
          </cell>
          <cell r="E1139" t="str">
            <v>Saturday</v>
          </cell>
          <cell r="G1139" t="str">
            <v>High-demand</v>
          </cell>
        </row>
        <row r="1140">
          <cell r="D1140">
            <v>16</v>
          </cell>
          <cell r="E1140" t="str">
            <v>Saturday</v>
          </cell>
          <cell r="G1140" t="str">
            <v>High-demand</v>
          </cell>
        </row>
        <row r="1141">
          <cell r="D1141">
            <v>17</v>
          </cell>
          <cell r="E1141" t="str">
            <v>Saturday</v>
          </cell>
          <cell r="G1141" t="str">
            <v>High-demand</v>
          </cell>
        </row>
        <row r="1142">
          <cell r="D1142">
            <v>18</v>
          </cell>
          <cell r="E1142" t="str">
            <v>Saturday</v>
          </cell>
          <cell r="G1142" t="str">
            <v>High-demand</v>
          </cell>
        </row>
        <row r="1143">
          <cell r="D1143">
            <v>19</v>
          </cell>
          <cell r="E1143" t="str">
            <v>Saturday</v>
          </cell>
          <cell r="G1143" t="str">
            <v>High-demand</v>
          </cell>
        </row>
        <row r="1144">
          <cell r="D1144">
            <v>20</v>
          </cell>
          <cell r="E1144" t="str">
            <v>Saturday</v>
          </cell>
          <cell r="G1144" t="str">
            <v>High-demand</v>
          </cell>
        </row>
        <row r="1145">
          <cell r="D1145">
            <v>21</v>
          </cell>
          <cell r="E1145" t="str">
            <v>Saturday</v>
          </cell>
          <cell r="G1145" t="str">
            <v>High-demand</v>
          </cell>
        </row>
        <row r="1146">
          <cell r="D1146">
            <v>22</v>
          </cell>
          <cell r="E1146" t="str">
            <v>Saturday</v>
          </cell>
          <cell r="G1146" t="str">
            <v>High-demand</v>
          </cell>
        </row>
        <row r="1147">
          <cell r="D1147">
            <v>23</v>
          </cell>
          <cell r="E1147" t="str">
            <v>Saturday</v>
          </cell>
          <cell r="G1147" t="str">
            <v>High-demand</v>
          </cell>
        </row>
        <row r="1148">
          <cell r="D1148">
            <v>0</v>
          </cell>
          <cell r="E1148" t="str">
            <v>Sunday</v>
          </cell>
          <cell r="G1148" t="str">
            <v>High-demand</v>
          </cell>
        </row>
        <row r="1149">
          <cell r="D1149">
            <v>1</v>
          </cell>
          <cell r="E1149" t="str">
            <v>Sunday</v>
          </cell>
          <cell r="G1149" t="str">
            <v>High-demand</v>
          </cell>
        </row>
        <row r="1150">
          <cell r="D1150">
            <v>2</v>
          </cell>
          <cell r="E1150" t="str">
            <v>Sunday</v>
          </cell>
          <cell r="G1150" t="str">
            <v>High-demand</v>
          </cell>
        </row>
        <row r="1151">
          <cell r="D1151">
            <v>3</v>
          </cell>
          <cell r="E1151" t="str">
            <v>Sunday</v>
          </cell>
          <cell r="G1151" t="str">
            <v>High-demand</v>
          </cell>
        </row>
        <row r="1152">
          <cell r="D1152">
            <v>4</v>
          </cell>
          <cell r="E1152" t="str">
            <v>Sunday</v>
          </cell>
          <cell r="G1152" t="str">
            <v>High-demand</v>
          </cell>
        </row>
        <row r="1153">
          <cell r="D1153">
            <v>5</v>
          </cell>
          <cell r="E1153" t="str">
            <v>Sunday</v>
          </cell>
          <cell r="G1153" t="str">
            <v>High-demand</v>
          </cell>
        </row>
        <row r="1154">
          <cell r="D1154">
            <v>6</v>
          </cell>
          <cell r="E1154" t="str">
            <v>Sunday</v>
          </cell>
          <cell r="G1154" t="str">
            <v>High-demand</v>
          </cell>
        </row>
        <row r="1155">
          <cell r="D1155">
            <v>7</v>
          </cell>
          <cell r="E1155" t="str">
            <v>Sunday</v>
          </cell>
          <cell r="G1155" t="str">
            <v>High-demand</v>
          </cell>
        </row>
        <row r="1156">
          <cell r="D1156">
            <v>8</v>
          </cell>
          <cell r="E1156" t="str">
            <v>Sunday</v>
          </cell>
          <cell r="G1156" t="str">
            <v>High-demand</v>
          </cell>
        </row>
        <row r="1157">
          <cell r="D1157">
            <v>9</v>
          </cell>
          <cell r="E1157" t="str">
            <v>Sunday</v>
          </cell>
          <cell r="G1157" t="str">
            <v>High-demand</v>
          </cell>
        </row>
        <row r="1158">
          <cell r="D1158">
            <v>10</v>
          </cell>
          <cell r="E1158" t="str">
            <v>Sunday</v>
          </cell>
          <cell r="G1158" t="str">
            <v>High-demand</v>
          </cell>
        </row>
        <row r="1159">
          <cell r="D1159">
            <v>11</v>
          </cell>
          <cell r="E1159" t="str">
            <v>Sunday</v>
          </cell>
          <cell r="G1159" t="str">
            <v>High-demand</v>
          </cell>
        </row>
        <row r="1160">
          <cell r="D1160">
            <v>12</v>
          </cell>
          <cell r="E1160" t="str">
            <v>Sunday</v>
          </cell>
          <cell r="G1160" t="str">
            <v>High-demand</v>
          </cell>
        </row>
        <row r="1161">
          <cell r="D1161">
            <v>13</v>
          </cell>
          <cell r="E1161" t="str">
            <v>Sunday</v>
          </cell>
          <cell r="G1161" t="str">
            <v>High-demand</v>
          </cell>
        </row>
        <row r="1162">
          <cell r="D1162">
            <v>14</v>
          </cell>
          <cell r="E1162" t="str">
            <v>Sunday</v>
          </cell>
          <cell r="G1162" t="str">
            <v>High-demand</v>
          </cell>
        </row>
        <row r="1163">
          <cell r="D1163">
            <v>15</v>
          </cell>
          <cell r="E1163" t="str">
            <v>Sunday</v>
          </cell>
          <cell r="G1163" t="str">
            <v>High-demand</v>
          </cell>
        </row>
        <row r="1164">
          <cell r="D1164">
            <v>16</v>
          </cell>
          <cell r="E1164" t="str">
            <v>Sunday</v>
          </cell>
          <cell r="G1164" t="str">
            <v>High-demand</v>
          </cell>
        </row>
        <row r="1165">
          <cell r="D1165">
            <v>17</v>
          </cell>
          <cell r="E1165" t="str">
            <v>Sunday</v>
          </cell>
          <cell r="G1165" t="str">
            <v>High-demand</v>
          </cell>
        </row>
        <row r="1166">
          <cell r="D1166">
            <v>18</v>
          </cell>
          <cell r="E1166" t="str">
            <v>Sunday</v>
          </cell>
          <cell r="G1166" t="str">
            <v>High-demand</v>
          </cell>
        </row>
        <row r="1167">
          <cell r="D1167">
            <v>19</v>
          </cell>
          <cell r="E1167" t="str">
            <v>Sunday</v>
          </cell>
          <cell r="G1167" t="str">
            <v>High-demand</v>
          </cell>
        </row>
        <row r="1168">
          <cell r="D1168">
            <v>20</v>
          </cell>
          <cell r="E1168" t="str">
            <v>Sunday</v>
          </cell>
          <cell r="G1168" t="str">
            <v>High-demand</v>
          </cell>
        </row>
        <row r="1169">
          <cell r="D1169">
            <v>21</v>
          </cell>
          <cell r="E1169" t="str">
            <v>Sunday</v>
          </cell>
          <cell r="G1169" t="str">
            <v>High-demand</v>
          </cell>
        </row>
        <row r="1170">
          <cell r="D1170">
            <v>22</v>
          </cell>
          <cell r="E1170" t="str">
            <v>Sunday</v>
          </cell>
          <cell r="G1170" t="str">
            <v>High-demand</v>
          </cell>
        </row>
        <row r="1171">
          <cell r="D1171">
            <v>23</v>
          </cell>
          <cell r="E1171" t="str">
            <v>Sunday</v>
          </cell>
          <cell r="G1171" t="str">
            <v>High-demand</v>
          </cell>
        </row>
        <row r="1172">
          <cell r="D1172">
            <v>0</v>
          </cell>
          <cell r="E1172" t="str">
            <v>Monday</v>
          </cell>
          <cell r="G1172" t="str">
            <v>High-demand</v>
          </cell>
        </row>
        <row r="1173">
          <cell r="D1173">
            <v>1</v>
          </cell>
          <cell r="E1173" t="str">
            <v>Monday</v>
          </cell>
          <cell r="G1173" t="str">
            <v>High-demand</v>
          </cell>
        </row>
        <row r="1174">
          <cell r="D1174">
            <v>2</v>
          </cell>
          <cell r="E1174" t="str">
            <v>Monday</v>
          </cell>
          <cell r="G1174" t="str">
            <v>High-demand</v>
          </cell>
        </row>
        <row r="1175">
          <cell r="D1175">
            <v>3</v>
          </cell>
          <cell r="E1175" t="str">
            <v>Monday</v>
          </cell>
          <cell r="G1175" t="str">
            <v>High-demand</v>
          </cell>
        </row>
        <row r="1176">
          <cell r="D1176">
            <v>4</v>
          </cell>
          <cell r="E1176" t="str">
            <v>Monday</v>
          </cell>
          <cell r="G1176" t="str">
            <v>High-demand</v>
          </cell>
        </row>
        <row r="1177">
          <cell r="D1177">
            <v>5</v>
          </cell>
          <cell r="E1177" t="str">
            <v>Monday</v>
          </cell>
          <cell r="G1177" t="str">
            <v>High-demand</v>
          </cell>
        </row>
        <row r="1178">
          <cell r="D1178">
            <v>6</v>
          </cell>
          <cell r="E1178" t="str">
            <v>Monday</v>
          </cell>
          <cell r="G1178" t="str">
            <v>High-demand</v>
          </cell>
        </row>
        <row r="1179">
          <cell r="D1179">
            <v>7</v>
          </cell>
          <cell r="E1179" t="str">
            <v>Monday</v>
          </cell>
          <cell r="G1179" t="str">
            <v>High-demand</v>
          </cell>
        </row>
        <row r="1180">
          <cell r="D1180">
            <v>8</v>
          </cell>
          <cell r="E1180" t="str">
            <v>Monday</v>
          </cell>
          <cell r="G1180" t="str">
            <v>High-demand</v>
          </cell>
        </row>
        <row r="1181">
          <cell r="D1181">
            <v>9</v>
          </cell>
          <cell r="E1181" t="str">
            <v>Monday</v>
          </cell>
          <cell r="G1181" t="str">
            <v>High-demand</v>
          </cell>
        </row>
        <row r="1182">
          <cell r="D1182">
            <v>10</v>
          </cell>
          <cell r="E1182" t="str">
            <v>Monday</v>
          </cell>
          <cell r="G1182" t="str">
            <v>High-demand</v>
          </cell>
        </row>
        <row r="1183">
          <cell r="D1183">
            <v>11</v>
          </cell>
          <cell r="E1183" t="str">
            <v>Monday</v>
          </cell>
          <cell r="G1183" t="str">
            <v>High-demand</v>
          </cell>
        </row>
        <row r="1184">
          <cell r="D1184">
            <v>12</v>
          </cell>
          <cell r="E1184" t="str">
            <v>Monday</v>
          </cell>
          <cell r="G1184" t="str">
            <v>High-demand</v>
          </cell>
        </row>
        <row r="1185">
          <cell r="D1185">
            <v>13</v>
          </cell>
          <cell r="E1185" t="str">
            <v>Monday</v>
          </cell>
          <cell r="G1185" t="str">
            <v>High-demand</v>
          </cell>
        </row>
        <row r="1186">
          <cell r="D1186">
            <v>14</v>
          </cell>
          <cell r="E1186" t="str">
            <v>Monday</v>
          </cell>
          <cell r="G1186" t="str">
            <v>High-demand</v>
          </cell>
        </row>
        <row r="1187">
          <cell r="D1187">
            <v>15</v>
          </cell>
          <cell r="E1187" t="str">
            <v>Monday</v>
          </cell>
          <cell r="G1187" t="str">
            <v>High-demand</v>
          </cell>
        </row>
        <row r="1188">
          <cell r="D1188">
            <v>16</v>
          </cell>
          <cell r="E1188" t="str">
            <v>Monday</v>
          </cell>
          <cell r="G1188" t="str">
            <v>High-demand</v>
          </cell>
        </row>
        <row r="1189">
          <cell r="D1189">
            <v>17</v>
          </cell>
          <cell r="E1189" t="str">
            <v>Monday</v>
          </cell>
          <cell r="G1189" t="str">
            <v>High-demand</v>
          </cell>
        </row>
        <row r="1190">
          <cell r="D1190">
            <v>18</v>
          </cell>
          <cell r="E1190" t="str">
            <v>Monday</v>
          </cell>
          <cell r="G1190" t="str">
            <v>High-demand</v>
          </cell>
        </row>
        <row r="1191">
          <cell r="D1191">
            <v>19</v>
          </cell>
          <cell r="E1191" t="str">
            <v>Monday</v>
          </cell>
          <cell r="G1191" t="str">
            <v>High-demand</v>
          </cell>
        </row>
        <row r="1192">
          <cell r="D1192">
            <v>20</v>
          </cell>
          <cell r="E1192" t="str">
            <v>Monday</v>
          </cell>
          <cell r="G1192" t="str">
            <v>High-demand</v>
          </cell>
        </row>
        <row r="1193">
          <cell r="D1193">
            <v>21</v>
          </cell>
          <cell r="E1193" t="str">
            <v>Monday</v>
          </cell>
          <cell r="G1193" t="str">
            <v>High-demand</v>
          </cell>
        </row>
        <row r="1194">
          <cell r="D1194">
            <v>22</v>
          </cell>
          <cell r="E1194" t="str">
            <v>Monday</v>
          </cell>
          <cell r="G1194" t="str">
            <v>High-demand</v>
          </cell>
        </row>
        <row r="1195">
          <cell r="D1195">
            <v>23</v>
          </cell>
          <cell r="E1195" t="str">
            <v>Monday</v>
          </cell>
          <cell r="G1195" t="str">
            <v>High-demand</v>
          </cell>
        </row>
        <row r="1196">
          <cell r="D1196">
            <v>0</v>
          </cell>
          <cell r="E1196" t="str">
            <v>Tuesday</v>
          </cell>
          <cell r="G1196" t="str">
            <v>High-demand</v>
          </cell>
        </row>
        <row r="1197">
          <cell r="D1197">
            <v>1</v>
          </cell>
          <cell r="E1197" t="str">
            <v>Tuesday</v>
          </cell>
          <cell r="G1197" t="str">
            <v>High-demand</v>
          </cell>
        </row>
        <row r="1198">
          <cell r="D1198">
            <v>2</v>
          </cell>
          <cell r="E1198" t="str">
            <v>Tuesday</v>
          </cell>
          <cell r="G1198" t="str">
            <v>High-demand</v>
          </cell>
        </row>
        <row r="1199">
          <cell r="D1199">
            <v>3</v>
          </cell>
          <cell r="E1199" t="str">
            <v>Tuesday</v>
          </cell>
          <cell r="G1199" t="str">
            <v>High-demand</v>
          </cell>
        </row>
        <row r="1200">
          <cell r="D1200">
            <v>4</v>
          </cell>
          <cell r="E1200" t="str">
            <v>Tuesday</v>
          </cell>
          <cell r="G1200" t="str">
            <v>High-demand</v>
          </cell>
        </row>
        <row r="1201">
          <cell r="D1201">
            <v>5</v>
          </cell>
          <cell r="E1201" t="str">
            <v>Tuesday</v>
          </cell>
          <cell r="G1201" t="str">
            <v>High-demand</v>
          </cell>
        </row>
        <row r="1202">
          <cell r="D1202">
            <v>6</v>
          </cell>
          <cell r="E1202" t="str">
            <v>Tuesday</v>
          </cell>
          <cell r="G1202" t="str">
            <v>High-demand</v>
          </cell>
        </row>
        <row r="1203">
          <cell r="D1203">
            <v>7</v>
          </cell>
          <cell r="E1203" t="str">
            <v>Tuesday</v>
          </cell>
          <cell r="G1203" t="str">
            <v>High-demand</v>
          </cell>
        </row>
        <row r="1204">
          <cell r="D1204">
            <v>8</v>
          </cell>
          <cell r="E1204" t="str">
            <v>Tuesday</v>
          </cell>
          <cell r="G1204" t="str">
            <v>High-demand</v>
          </cell>
        </row>
        <row r="1205">
          <cell r="D1205">
            <v>9</v>
          </cell>
          <cell r="E1205" t="str">
            <v>Tuesday</v>
          </cell>
          <cell r="G1205" t="str">
            <v>High-demand</v>
          </cell>
        </row>
        <row r="1206">
          <cell r="D1206">
            <v>10</v>
          </cell>
          <cell r="E1206" t="str">
            <v>Tuesday</v>
          </cell>
          <cell r="G1206" t="str">
            <v>High-demand</v>
          </cell>
        </row>
        <row r="1207">
          <cell r="D1207">
            <v>11</v>
          </cell>
          <cell r="E1207" t="str">
            <v>Tuesday</v>
          </cell>
          <cell r="G1207" t="str">
            <v>High-demand</v>
          </cell>
        </row>
        <row r="1208">
          <cell r="D1208">
            <v>12</v>
          </cell>
          <cell r="E1208" t="str">
            <v>Tuesday</v>
          </cell>
          <cell r="G1208" t="str">
            <v>High-demand</v>
          </cell>
        </row>
        <row r="1209">
          <cell r="D1209">
            <v>13</v>
          </cell>
          <cell r="E1209" t="str">
            <v>Tuesday</v>
          </cell>
          <cell r="G1209" t="str">
            <v>High-demand</v>
          </cell>
        </row>
        <row r="1210">
          <cell r="D1210">
            <v>14</v>
          </cell>
          <cell r="E1210" t="str">
            <v>Tuesday</v>
          </cell>
          <cell r="G1210" t="str">
            <v>High-demand</v>
          </cell>
        </row>
        <row r="1211">
          <cell r="D1211">
            <v>15</v>
          </cell>
          <cell r="E1211" t="str">
            <v>Tuesday</v>
          </cell>
          <cell r="G1211" t="str">
            <v>High-demand</v>
          </cell>
        </row>
        <row r="1212">
          <cell r="D1212">
            <v>16</v>
          </cell>
          <cell r="E1212" t="str">
            <v>Tuesday</v>
          </cell>
          <cell r="G1212" t="str">
            <v>High-demand</v>
          </cell>
        </row>
        <row r="1213">
          <cell r="D1213">
            <v>17</v>
          </cell>
          <cell r="E1213" t="str">
            <v>Tuesday</v>
          </cell>
          <cell r="G1213" t="str">
            <v>High-demand</v>
          </cell>
        </row>
        <row r="1214">
          <cell r="D1214">
            <v>18</v>
          </cell>
          <cell r="E1214" t="str">
            <v>Tuesday</v>
          </cell>
          <cell r="G1214" t="str">
            <v>High-demand</v>
          </cell>
        </row>
        <row r="1215">
          <cell r="D1215">
            <v>19</v>
          </cell>
          <cell r="E1215" t="str">
            <v>Tuesday</v>
          </cell>
          <cell r="G1215" t="str">
            <v>High-demand</v>
          </cell>
        </row>
        <row r="1216">
          <cell r="D1216">
            <v>20</v>
          </cell>
          <cell r="E1216" t="str">
            <v>Tuesday</v>
          </cell>
          <cell r="G1216" t="str">
            <v>High-demand</v>
          </cell>
        </row>
        <row r="1217">
          <cell r="D1217">
            <v>21</v>
          </cell>
          <cell r="E1217" t="str">
            <v>Tuesday</v>
          </cell>
          <cell r="G1217" t="str">
            <v>High-demand</v>
          </cell>
        </row>
        <row r="1218">
          <cell r="D1218">
            <v>22</v>
          </cell>
          <cell r="E1218" t="str">
            <v>Tuesday</v>
          </cell>
          <cell r="G1218" t="str">
            <v>High-demand</v>
          </cell>
        </row>
        <row r="1219">
          <cell r="D1219">
            <v>23</v>
          </cell>
          <cell r="E1219" t="str">
            <v>Tuesday</v>
          </cell>
          <cell r="G1219" t="str">
            <v>High-demand</v>
          </cell>
        </row>
        <row r="1220">
          <cell r="D1220">
            <v>0</v>
          </cell>
          <cell r="E1220" t="str">
            <v>Wednesday</v>
          </cell>
          <cell r="G1220" t="str">
            <v>High-demand</v>
          </cell>
        </row>
        <row r="1221">
          <cell r="D1221">
            <v>1</v>
          </cell>
          <cell r="E1221" t="str">
            <v>Wednesday</v>
          </cell>
          <cell r="G1221" t="str">
            <v>High-demand</v>
          </cell>
        </row>
        <row r="1222">
          <cell r="D1222">
            <v>2</v>
          </cell>
          <cell r="E1222" t="str">
            <v>Wednesday</v>
          </cell>
          <cell r="G1222" t="str">
            <v>High-demand</v>
          </cell>
        </row>
        <row r="1223">
          <cell r="D1223">
            <v>3</v>
          </cell>
          <cell r="E1223" t="str">
            <v>Wednesday</v>
          </cell>
          <cell r="G1223" t="str">
            <v>High-demand</v>
          </cell>
        </row>
        <row r="1224">
          <cell r="D1224">
            <v>4</v>
          </cell>
          <cell r="E1224" t="str">
            <v>Wednesday</v>
          </cell>
          <cell r="G1224" t="str">
            <v>High-demand</v>
          </cell>
        </row>
        <row r="1225">
          <cell r="D1225">
            <v>5</v>
          </cell>
          <cell r="E1225" t="str">
            <v>Wednesday</v>
          </cell>
          <cell r="G1225" t="str">
            <v>High-demand</v>
          </cell>
        </row>
        <row r="1226">
          <cell r="D1226">
            <v>6</v>
          </cell>
          <cell r="E1226" t="str">
            <v>Wednesday</v>
          </cell>
          <cell r="G1226" t="str">
            <v>High-demand</v>
          </cell>
        </row>
        <row r="1227">
          <cell r="D1227">
            <v>7</v>
          </cell>
          <cell r="E1227" t="str">
            <v>Wednesday</v>
          </cell>
          <cell r="G1227" t="str">
            <v>High-demand</v>
          </cell>
        </row>
        <row r="1228">
          <cell r="D1228">
            <v>8</v>
          </cell>
          <cell r="E1228" t="str">
            <v>Wednesday</v>
          </cell>
          <cell r="G1228" t="str">
            <v>High-demand</v>
          </cell>
        </row>
        <row r="1229">
          <cell r="D1229">
            <v>9</v>
          </cell>
          <cell r="E1229" t="str">
            <v>Wednesday</v>
          </cell>
          <cell r="G1229" t="str">
            <v>High-demand</v>
          </cell>
        </row>
        <row r="1230">
          <cell r="D1230">
            <v>10</v>
          </cell>
          <cell r="E1230" t="str">
            <v>Wednesday</v>
          </cell>
          <cell r="G1230" t="str">
            <v>High-demand</v>
          </cell>
        </row>
        <row r="1231">
          <cell r="D1231">
            <v>11</v>
          </cell>
          <cell r="E1231" t="str">
            <v>Wednesday</v>
          </cell>
          <cell r="G1231" t="str">
            <v>High-demand</v>
          </cell>
        </row>
        <row r="1232">
          <cell r="D1232">
            <v>12</v>
          </cell>
          <cell r="E1232" t="str">
            <v>Wednesday</v>
          </cell>
          <cell r="G1232" t="str">
            <v>High-demand</v>
          </cell>
        </row>
        <row r="1233">
          <cell r="D1233">
            <v>13</v>
          </cell>
          <cell r="E1233" t="str">
            <v>Wednesday</v>
          </cell>
          <cell r="G1233" t="str">
            <v>High-demand</v>
          </cell>
        </row>
        <row r="1234">
          <cell r="D1234">
            <v>14</v>
          </cell>
          <cell r="E1234" t="str">
            <v>Wednesday</v>
          </cell>
          <cell r="G1234" t="str">
            <v>High-demand</v>
          </cell>
        </row>
        <row r="1235">
          <cell r="D1235">
            <v>15</v>
          </cell>
          <cell r="E1235" t="str">
            <v>Wednesday</v>
          </cell>
          <cell r="G1235" t="str">
            <v>High-demand</v>
          </cell>
        </row>
        <row r="1236">
          <cell r="D1236">
            <v>16</v>
          </cell>
          <cell r="E1236" t="str">
            <v>Wednesday</v>
          </cell>
          <cell r="G1236" t="str">
            <v>High-demand</v>
          </cell>
        </row>
        <row r="1237">
          <cell r="D1237">
            <v>17</v>
          </cell>
          <cell r="E1237" t="str">
            <v>Wednesday</v>
          </cell>
          <cell r="G1237" t="str">
            <v>High-demand</v>
          </cell>
        </row>
        <row r="1238">
          <cell r="D1238">
            <v>18</v>
          </cell>
          <cell r="E1238" t="str">
            <v>Wednesday</v>
          </cell>
          <cell r="G1238" t="str">
            <v>High-demand</v>
          </cell>
        </row>
        <row r="1239">
          <cell r="D1239">
            <v>19</v>
          </cell>
          <cell r="E1239" t="str">
            <v>Wednesday</v>
          </cell>
          <cell r="G1239" t="str">
            <v>High-demand</v>
          </cell>
        </row>
        <row r="1240">
          <cell r="D1240">
            <v>20</v>
          </cell>
          <cell r="E1240" t="str">
            <v>Wednesday</v>
          </cell>
          <cell r="G1240" t="str">
            <v>High-demand</v>
          </cell>
        </row>
        <row r="1241">
          <cell r="D1241">
            <v>21</v>
          </cell>
          <cell r="E1241" t="str">
            <v>Wednesday</v>
          </cell>
          <cell r="G1241" t="str">
            <v>High-demand</v>
          </cell>
        </row>
        <row r="1242">
          <cell r="D1242">
            <v>22</v>
          </cell>
          <cell r="E1242" t="str">
            <v>Wednesday</v>
          </cell>
          <cell r="G1242" t="str">
            <v>High-demand</v>
          </cell>
        </row>
        <row r="1243">
          <cell r="D1243">
            <v>23</v>
          </cell>
          <cell r="E1243" t="str">
            <v>Wednesday</v>
          </cell>
          <cell r="G1243" t="str">
            <v>High-demand</v>
          </cell>
        </row>
        <row r="1244">
          <cell r="D1244">
            <v>0</v>
          </cell>
          <cell r="E1244" t="str">
            <v>Thursday</v>
          </cell>
          <cell r="G1244" t="str">
            <v>High-demand</v>
          </cell>
        </row>
        <row r="1245">
          <cell r="D1245">
            <v>1</v>
          </cell>
          <cell r="E1245" t="str">
            <v>Thursday</v>
          </cell>
          <cell r="G1245" t="str">
            <v>High-demand</v>
          </cell>
        </row>
        <row r="1246">
          <cell r="D1246">
            <v>2</v>
          </cell>
          <cell r="E1246" t="str">
            <v>Thursday</v>
          </cell>
          <cell r="G1246" t="str">
            <v>High-demand</v>
          </cell>
        </row>
        <row r="1247">
          <cell r="D1247">
            <v>3</v>
          </cell>
          <cell r="E1247" t="str">
            <v>Thursday</v>
          </cell>
          <cell r="G1247" t="str">
            <v>High-demand</v>
          </cell>
        </row>
        <row r="1248">
          <cell r="D1248">
            <v>4</v>
          </cell>
          <cell r="E1248" t="str">
            <v>Thursday</v>
          </cell>
          <cell r="G1248" t="str">
            <v>High-demand</v>
          </cell>
        </row>
        <row r="1249">
          <cell r="D1249">
            <v>5</v>
          </cell>
          <cell r="E1249" t="str">
            <v>Thursday</v>
          </cell>
          <cell r="G1249" t="str">
            <v>High-demand</v>
          </cell>
        </row>
        <row r="1250">
          <cell r="D1250">
            <v>6</v>
          </cell>
          <cell r="E1250" t="str">
            <v>Thursday</v>
          </cell>
          <cell r="G1250" t="str">
            <v>High-demand</v>
          </cell>
        </row>
        <row r="1251">
          <cell r="D1251">
            <v>7</v>
          </cell>
          <cell r="E1251" t="str">
            <v>Thursday</v>
          </cell>
          <cell r="G1251" t="str">
            <v>High-demand</v>
          </cell>
        </row>
        <row r="1252">
          <cell r="D1252">
            <v>8</v>
          </cell>
          <cell r="E1252" t="str">
            <v>Thursday</v>
          </cell>
          <cell r="G1252" t="str">
            <v>High-demand</v>
          </cell>
        </row>
        <row r="1253">
          <cell r="D1253">
            <v>9</v>
          </cell>
          <cell r="E1253" t="str">
            <v>Thursday</v>
          </cell>
          <cell r="G1253" t="str">
            <v>High-demand</v>
          </cell>
        </row>
        <row r="1254">
          <cell r="D1254">
            <v>10</v>
          </cell>
          <cell r="E1254" t="str">
            <v>Thursday</v>
          </cell>
          <cell r="G1254" t="str">
            <v>High-demand</v>
          </cell>
        </row>
        <row r="1255">
          <cell r="D1255">
            <v>11</v>
          </cell>
          <cell r="E1255" t="str">
            <v>Thursday</v>
          </cell>
          <cell r="G1255" t="str">
            <v>High-demand</v>
          </cell>
        </row>
        <row r="1256">
          <cell r="D1256">
            <v>12</v>
          </cell>
          <cell r="E1256" t="str">
            <v>Thursday</v>
          </cell>
          <cell r="G1256" t="str">
            <v>High-demand</v>
          </cell>
        </row>
        <row r="1257">
          <cell r="D1257">
            <v>13</v>
          </cell>
          <cell r="E1257" t="str">
            <v>Thursday</v>
          </cell>
          <cell r="G1257" t="str">
            <v>High-demand</v>
          </cell>
        </row>
        <row r="1258">
          <cell r="D1258">
            <v>14</v>
          </cell>
          <cell r="E1258" t="str">
            <v>Thursday</v>
          </cell>
          <cell r="G1258" t="str">
            <v>High-demand</v>
          </cell>
        </row>
        <row r="1259">
          <cell r="D1259">
            <v>15</v>
          </cell>
          <cell r="E1259" t="str">
            <v>Thursday</v>
          </cell>
          <cell r="G1259" t="str">
            <v>High-demand</v>
          </cell>
        </row>
        <row r="1260">
          <cell r="D1260">
            <v>16</v>
          </cell>
          <cell r="E1260" t="str">
            <v>Thursday</v>
          </cell>
          <cell r="G1260" t="str">
            <v>High-demand</v>
          </cell>
        </row>
        <row r="1261">
          <cell r="D1261">
            <v>17</v>
          </cell>
          <cell r="E1261" t="str">
            <v>Thursday</v>
          </cell>
          <cell r="G1261" t="str">
            <v>High-demand</v>
          </cell>
        </row>
        <row r="1262">
          <cell r="D1262">
            <v>18</v>
          </cell>
          <cell r="E1262" t="str">
            <v>Thursday</v>
          </cell>
          <cell r="G1262" t="str">
            <v>High-demand</v>
          </cell>
        </row>
        <row r="1263">
          <cell r="D1263">
            <v>19</v>
          </cell>
          <cell r="E1263" t="str">
            <v>Thursday</v>
          </cell>
          <cell r="G1263" t="str">
            <v>High-demand</v>
          </cell>
        </row>
        <row r="1264">
          <cell r="D1264">
            <v>20</v>
          </cell>
          <cell r="E1264" t="str">
            <v>Thursday</v>
          </cell>
          <cell r="G1264" t="str">
            <v>High-demand</v>
          </cell>
        </row>
        <row r="1265">
          <cell r="D1265">
            <v>21</v>
          </cell>
          <cell r="E1265" t="str">
            <v>Thursday</v>
          </cell>
          <cell r="G1265" t="str">
            <v>High-demand</v>
          </cell>
        </row>
        <row r="1266">
          <cell r="D1266">
            <v>22</v>
          </cell>
          <cell r="E1266" t="str">
            <v>Thursday</v>
          </cell>
          <cell r="G1266" t="str">
            <v>High-demand</v>
          </cell>
        </row>
        <row r="1267">
          <cell r="D1267">
            <v>23</v>
          </cell>
          <cell r="E1267" t="str">
            <v>Thursday</v>
          </cell>
          <cell r="G1267" t="str">
            <v>High-demand</v>
          </cell>
        </row>
        <row r="1268">
          <cell r="D1268">
            <v>0</v>
          </cell>
          <cell r="E1268" t="str">
            <v>Friday</v>
          </cell>
          <cell r="G1268" t="str">
            <v>High-demand</v>
          </cell>
        </row>
        <row r="1269">
          <cell r="D1269">
            <v>1</v>
          </cell>
          <cell r="E1269" t="str">
            <v>Friday</v>
          </cell>
          <cell r="G1269" t="str">
            <v>High-demand</v>
          </cell>
        </row>
        <row r="1270">
          <cell r="D1270">
            <v>2</v>
          </cell>
          <cell r="E1270" t="str">
            <v>Friday</v>
          </cell>
          <cell r="G1270" t="str">
            <v>High-demand</v>
          </cell>
        </row>
        <row r="1271">
          <cell r="D1271">
            <v>3</v>
          </cell>
          <cell r="E1271" t="str">
            <v>Friday</v>
          </cell>
          <cell r="G1271" t="str">
            <v>High-demand</v>
          </cell>
        </row>
        <row r="1272">
          <cell r="D1272">
            <v>4</v>
          </cell>
          <cell r="E1272" t="str">
            <v>Friday</v>
          </cell>
          <cell r="G1272" t="str">
            <v>High-demand</v>
          </cell>
        </row>
        <row r="1273">
          <cell r="D1273">
            <v>5</v>
          </cell>
          <cell r="E1273" t="str">
            <v>Friday</v>
          </cell>
          <cell r="G1273" t="str">
            <v>High-demand</v>
          </cell>
        </row>
        <row r="1274">
          <cell r="D1274">
            <v>6</v>
          </cell>
          <cell r="E1274" t="str">
            <v>Friday</v>
          </cell>
          <cell r="G1274" t="str">
            <v>High-demand</v>
          </cell>
        </row>
        <row r="1275">
          <cell r="D1275">
            <v>7</v>
          </cell>
          <cell r="E1275" t="str">
            <v>Friday</v>
          </cell>
          <cell r="G1275" t="str">
            <v>High-demand</v>
          </cell>
        </row>
        <row r="1276">
          <cell r="D1276">
            <v>8</v>
          </cell>
          <cell r="E1276" t="str">
            <v>Friday</v>
          </cell>
          <cell r="G1276" t="str">
            <v>High-demand</v>
          </cell>
        </row>
        <row r="1277">
          <cell r="D1277">
            <v>9</v>
          </cell>
          <cell r="E1277" t="str">
            <v>Friday</v>
          </cell>
          <cell r="G1277" t="str">
            <v>High-demand</v>
          </cell>
        </row>
        <row r="1278">
          <cell r="D1278">
            <v>10</v>
          </cell>
          <cell r="E1278" t="str">
            <v>Friday</v>
          </cell>
          <cell r="G1278" t="str">
            <v>High-demand</v>
          </cell>
        </row>
        <row r="1279">
          <cell r="D1279">
            <v>11</v>
          </cell>
          <cell r="E1279" t="str">
            <v>Friday</v>
          </cell>
          <cell r="G1279" t="str">
            <v>High-demand</v>
          </cell>
        </row>
        <row r="1280">
          <cell r="D1280">
            <v>12</v>
          </cell>
          <cell r="E1280" t="str">
            <v>Friday</v>
          </cell>
          <cell r="G1280" t="str">
            <v>High-demand</v>
          </cell>
        </row>
        <row r="1281">
          <cell r="D1281">
            <v>13</v>
          </cell>
          <cell r="E1281" t="str">
            <v>Friday</v>
          </cell>
          <cell r="G1281" t="str">
            <v>High-demand</v>
          </cell>
        </row>
        <row r="1282">
          <cell r="D1282">
            <v>14</v>
          </cell>
          <cell r="E1282" t="str">
            <v>Friday</v>
          </cell>
          <cell r="G1282" t="str">
            <v>High-demand</v>
          </cell>
        </row>
        <row r="1283">
          <cell r="D1283">
            <v>15</v>
          </cell>
          <cell r="E1283" t="str">
            <v>Friday</v>
          </cell>
          <cell r="G1283" t="str">
            <v>High-demand</v>
          </cell>
        </row>
        <row r="1284">
          <cell r="D1284">
            <v>16</v>
          </cell>
          <cell r="E1284" t="str">
            <v>Friday</v>
          </cell>
          <cell r="G1284" t="str">
            <v>High-demand</v>
          </cell>
        </row>
        <row r="1285">
          <cell r="D1285">
            <v>17</v>
          </cell>
          <cell r="E1285" t="str">
            <v>Friday</v>
          </cell>
          <cell r="G1285" t="str">
            <v>High-demand</v>
          </cell>
        </row>
        <row r="1286">
          <cell r="D1286">
            <v>18</v>
          </cell>
          <cell r="E1286" t="str">
            <v>Friday</v>
          </cell>
          <cell r="G1286" t="str">
            <v>High-demand</v>
          </cell>
        </row>
        <row r="1287">
          <cell r="D1287">
            <v>19</v>
          </cell>
          <cell r="E1287" t="str">
            <v>Friday</v>
          </cell>
          <cell r="G1287" t="str">
            <v>High-demand</v>
          </cell>
        </row>
        <row r="1288">
          <cell r="D1288">
            <v>20</v>
          </cell>
          <cell r="E1288" t="str">
            <v>Friday</v>
          </cell>
          <cell r="G1288" t="str">
            <v>High-demand</v>
          </cell>
        </row>
        <row r="1289">
          <cell r="D1289">
            <v>21</v>
          </cell>
          <cell r="E1289" t="str">
            <v>Friday</v>
          </cell>
          <cell r="G1289" t="str">
            <v>High-demand</v>
          </cell>
        </row>
        <row r="1290">
          <cell r="D1290">
            <v>22</v>
          </cell>
          <cell r="E1290" t="str">
            <v>Friday</v>
          </cell>
          <cell r="G1290" t="str">
            <v>High-demand</v>
          </cell>
        </row>
        <row r="1291">
          <cell r="D1291">
            <v>23</v>
          </cell>
          <cell r="E1291" t="str">
            <v>Friday</v>
          </cell>
          <cell r="G1291" t="str">
            <v>High-demand</v>
          </cell>
        </row>
        <row r="1292">
          <cell r="D1292">
            <v>0</v>
          </cell>
          <cell r="E1292" t="str">
            <v>Saturday</v>
          </cell>
          <cell r="G1292" t="str">
            <v>High-demand</v>
          </cell>
        </row>
        <row r="1293">
          <cell r="D1293">
            <v>1</v>
          </cell>
          <cell r="E1293" t="str">
            <v>Saturday</v>
          </cell>
          <cell r="G1293" t="str">
            <v>High-demand</v>
          </cell>
        </row>
        <row r="1294">
          <cell r="D1294">
            <v>2</v>
          </cell>
          <cell r="E1294" t="str">
            <v>Saturday</v>
          </cell>
          <cell r="G1294" t="str">
            <v>High-demand</v>
          </cell>
        </row>
        <row r="1295">
          <cell r="D1295">
            <v>3</v>
          </cell>
          <cell r="E1295" t="str">
            <v>Saturday</v>
          </cell>
          <cell r="G1295" t="str">
            <v>High-demand</v>
          </cell>
        </row>
        <row r="1296">
          <cell r="D1296">
            <v>4</v>
          </cell>
          <cell r="E1296" t="str">
            <v>Saturday</v>
          </cell>
          <cell r="G1296" t="str">
            <v>High-demand</v>
          </cell>
        </row>
        <row r="1297">
          <cell r="D1297">
            <v>5</v>
          </cell>
          <cell r="E1297" t="str">
            <v>Saturday</v>
          </cell>
          <cell r="G1297" t="str">
            <v>High-demand</v>
          </cell>
        </row>
        <row r="1298">
          <cell r="D1298">
            <v>6</v>
          </cell>
          <cell r="E1298" t="str">
            <v>Saturday</v>
          </cell>
          <cell r="G1298" t="str">
            <v>High-demand</v>
          </cell>
        </row>
        <row r="1299">
          <cell r="D1299">
            <v>7</v>
          </cell>
          <cell r="E1299" t="str">
            <v>Saturday</v>
          </cell>
          <cell r="G1299" t="str">
            <v>High-demand</v>
          </cell>
        </row>
        <row r="1300">
          <cell r="D1300">
            <v>8</v>
          </cell>
          <cell r="E1300" t="str">
            <v>Saturday</v>
          </cell>
          <cell r="G1300" t="str">
            <v>High-demand</v>
          </cell>
        </row>
        <row r="1301">
          <cell r="D1301">
            <v>9</v>
          </cell>
          <cell r="E1301" t="str">
            <v>Saturday</v>
          </cell>
          <cell r="G1301" t="str">
            <v>High-demand</v>
          </cell>
        </row>
        <row r="1302">
          <cell r="D1302">
            <v>10</v>
          </cell>
          <cell r="E1302" t="str">
            <v>Saturday</v>
          </cell>
          <cell r="G1302" t="str">
            <v>High-demand</v>
          </cell>
        </row>
        <row r="1303">
          <cell r="D1303">
            <v>11</v>
          </cell>
          <cell r="E1303" t="str">
            <v>Saturday</v>
          </cell>
          <cell r="G1303" t="str">
            <v>High-demand</v>
          </cell>
        </row>
        <row r="1304">
          <cell r="D1304">
            <v>12</v>
          </cell>
          <cell r="E1304" t="str">
            <v>Saturday</v>
          </cell>
          <cell r="G1304" t="str">
            <v>High-demand</v>
          </cell>
        </row>
        <row r="1305">
          <cell r="D1305">
            <v>13</v>
          </cell>
          <cell r="E1305" t="str">
            <v>Saturday</v>
          </cell>
          <cell r="G1305" t="str">
            <v>High-demand</v>
          </cell>
        </row>
        <row r="1306">
          <cell r="D1306">
            <v>14</v>
          </cell>
          <cell r="E1306" t="str">
            <v>Saturday</v>
          </cell>
          <cell r="G1306" t="str">
            <v>High-demand</v>
          </cell>
        </row>
        <row r="1307">
          <cell r="D1307">
            <v>15</v>
          </cell>
          <cell r="E1307" t="str">
            <v>Saturday</v>
          </cell>
          <cell r="G1307" t="str">
            <v>High-demand</v>
          </cell>
        </row>
        <row r="1308">
          <cell r="D1308">
            <v>16</v>
          </cell>
          <cell r="E1308" t="str">
            <v>Saturday</v>
          </cell>
          <cell r="G1308" t="str">
            <v>High-demand</v>
          </cell>
        </row>
        <row r="1309">
          <cell r="D1309">
            <v>17</v>
          </cell>
          <cell r="E1309" t="str">
            <v>Saturday</v>
          </cell>
          <cell r="G1309" t="str">
            <v>High-demand</v>
          </cell>
        </row>
        <row r="1310">
          <cell r="D1310">
            <v>18</v>
          </cell>
          <cell r="E1310" t="str">
            <v>Saturday</v>
          </cell>
          <cell r="G1310" t="str">
            <v>High-demand</v>
          </cell>
        </row>
        <row r="1311">
          <cell r="D1311">
            <v>19</v>
          </cell>
          <cell r="E1311" t="str">
            <v>Saturday</v>
          </cell>
          <cell r="G1311" t="str">
            <v>High-demand</v>
          </cell>
        </row>
        <row r="1312">
          <cell r="D1312">
            <v>20</v>
          </cell>
          <cell r="E1312" t="str">
            <v>Saturday</v>
          </cell>
          <cell r="G1312" t="str">
            <v>High-demand</v>
          </cell>
        </row>
        <row r="1313">
          <cell r="D1313">
            <v>21</v>
          </cell>
          <cell r="E1313" t="str">
            <v>Saturday</v>
          </cell>
          <cell r="G1313" t="str">
            <v>High-demand</v>
          </cell>
        </row>
        <row r="1314">
          <cell r="D1314">
            <v>22</v>
          </cell>
          <cell r="E1314" t="str">
            <v>Saturday</v>
          </cell>
          <cell r="G1314" t="str">
            <v>High-demand</v>
          </cell>
        </row>
        <row r="1315">
          <cell r="D1315">
            <v>23</v>
          </cell>
          <cell r="E1315" t="str">
            <v>Saturday</v>
          </cell>
          <cell r="G1315" t="str">
            <v>High-demand</v>
          </cell>
        </row>
        <row r="1316">
          <cell r="D1316">
            <v>0</v>
          </cell>
          <cell r="E1316" t="str">
            <v>Sunday</v>
          </cell>
          <cell r="G1316" t="str">
            <v>High-demand</v>
          </cell>
        </row>
        <row r="1317">
          <cell r="D1317">
            <v>1</v>
          </cell>
          <cell r="E1317" t="str">
            <v>Sunday</v>
          </cell>
          <cell r="G1317" t="str">
            <v>High-demand</v>
          </cell>
        </row>
        <row r="1318">
          <cell r="D1318">
            <v>2</v>
          </cell>
          <cell r="E1318" t="str">
            <v>Sunday</v>
          </cell>
          <cell r="G1318" t="str">
            <v>High-demand</v>
          </cell>
        </row>
        <row r="1319">
          <cell r="D1319">
            <v>3</v>
          </cell>
          <cell r="E1319" t="str">
            <v>Sunday</v>
          </cell>
          <cell r="G1319" t="str">
            <v>High-demand</v>
          </cell>
        </row>
        <row r="1320">
          <cell r="D1320">
            <v>4</v>
          </cell>
          <cell r="E1320" t="str">
            <v>Sunday</v>
          </cell>
          <cell r="G1320" t="str">
            <v>High-demand</v>
          </cell>
        </row>
        <row r="1321">
          <cell r="D1321">
            <v>5</v>
          </cell>
          <cell r="E1321" t="str">
            <v>Sunday</v>
          </cell>
          <cell r="G1321" t="str">
            <v>High-demand</v>
          </cell>
        </row>
        <row r="1322">
          <cell r="D1322">
            <v>6</v>
          </cell>
          <cell r="E1322" t="str">
            <v>Sunday</v>
          </cell>
          <cell r="G1322" t="str">
            <v>High-demand</v>
          </cell>
        </row>
        <row r="1323">
          <cell r="D1323">
            <v>7</v>
          </cell>
          <cell r="E1323" t="str">
            <v>Sunday</v>
          </cell>
          <cell r="G1323" t="str">
            <v>High-demand</v>
          </cell>
        </row>
        <row r="1324">
          <cell r="D1324">
            <v>8</v>
          </cell>
          <cell r="E1324" t="str">
            <v>Sunday</v>
          </cell>
          <cell r="G1324" t="str">
            <v>High-demand</v>
          </cell>
        </row>
        <row r="1325">
          <cell r="D1325">
            <v>9</v>
          </cell>
          <cell r="E1325" t="str">
            <v>Sunday</v>
          </cell>
          <cell r="G1325" t="str">
            <v>High-demand</v>
          </cell>
        </row>
        <row r="1326">
          <cell r="D1326">
            <v>10</v>
          </cell>
          <cell r="E1326" t="str">
            <v>Sunday</v>
          </cell>
          <cell r="G1326" t="str">
            <v>High-demand</v>
          </cell>
        </row>
        <row r="1327">
          <cell r="D1327">
            <v>11</v>
          </cell>
          <cell r="E1327" t="str">
            <v>Sunday</v>
          </cell>
          <cell r="G1327" t="str">
            <v>High-demand</v>
          </cell>
        </row>
        <row r="1328">
          <cell r="D1328">
            <v>12</v>
          </cell>
          <cell r="E1328" t="str">
            <v>Sunday</v>
          </cell>
          <cell r="G1328" t="str">
            <v>High-demand</v>
          </cell>
        </row>
        <row r="1329">
          <cell r="D1329">
            <v>13</v>
          </cell>
          <cell r="E1329" t="str">
            <v>Sunday</v>
          </cell>
          <cell r="G1329" t="str">
            <v>High-demand</v>
          </cell>
        </row>
        <row r="1330">
          <cell r="D1330">
            <v>14</v>
          </cell>
          <cell r="E1330" t="str">
            <v>Sunday</v>
          </cell>
          <cell r="G1330" t="str">
            <v>High-demand</v>
          </cell>
        </row>
        <row r="1331">
          <cell r="D1331">
            <v>15</v>
          </cell>
          <cell r="E1331" t="str">
            <v>Sunday</v>
          </cell>
          <cell r="G1331" t="str">
            <v>High-demand</v>
          </cell>
        </row>
        <row r="1332">
          <cell r="D1332">
            <v>16</v>
          </cell>
          <cell r="E1332" t="str">
            <v>Sunday</v>
          </cell>
          <cell r="G1332" t="str">
            <v>High-demand</v>
          </cell>
        </row>
        <row r="1333">
          <cell r="D1333">
            <v>17</v>
          </cell>
          <cell r="E1333" t="str">
            <v>Sunday</v>
          </cell>
          <cell r="G1333" t="str">
            <v>High-demand</v>
          </cell>
        </row>
        <row r="1334">
          <cell r="D1334">
            <v>18</v>
          </cell>
          <cell r="E1334" t="str">
            <v>Sunday</v>
          </cell>
          <cell r="G1334" t="str">
            <v>High-demand</v>
          </cell>
        </row>
        <row r="1335">
          <cell r="D1335">
            <v>19</v>
          </cell>
          <cell r="E1335" t="str">
            <v>Sunday</v>
          </cell>
          <cell r="G1335" t="str">
            <v>High-demand</v>
          </cell>
        </row>
        <row r="1336">
          <cell r="D1336">
            <v>20</v>
          </cell>
          <cell r="E1336" t="str">
            <v>Sunday</v>
          </cell>
          <cell r="G1336" t="str">
            <v>High-demand</v>
          </cell>
        </row>
        <row r="1337">
          <cell r="D1337">
            <v>21</v>
          </cell>
          <cell r="E1337" t="str">
            <v>Sunday</v>
          </cell>
          <cell r="G1337" t="str">
            <v>High-demand</v>
          </cell>
        </row>
        <row r="1338">
          <cell r="D1338">
            <v>22</v>
          </cell>
          <cell r="E1338" t="str">
            <v>Sunday</v>
          </cell>
          <cell r="G1338" t="str">
            <v>High-demand</v>
          </cell>
        </row>
        <row r="1339">
          <cell r="D1339">
            <v>23</v>
          </cell>
          <cell r="E1339" t="str">
            <v>Sunday</v>
          </cell>
          <cell r="G1339" t="str">
            <v>High-demand</v>
          </cell>
        </row>
        <row r="1340">
          <cell r="D1340">
            <v>0</v>
          </cell>
          <cell r="E1340" t="str">
            <v>Monday</v>
          </cell>
          <cell r="G1340" t="str">
            <v>High-demand</v>
          </cell>
        </row>
        <row r="1341">
          <cell r="D1341">
            <v>1</v>
          </cell>
          <cell r="E1341" t="str">
            <v>Monday</v>
          </cell>
          <cell r="G1341" t="str">
            <v>High-demand</v>
          </cell>
        </row>
        <row r="1342">
          <cell r="D1342">
            <v>2</v>
          </cell>
          <cell r="E1342" t="str">
            <v>Monday</v>
          </cell>
          <cell r="G1342" t="str">
            <v>High-demand</v>
          </cell>
        </row>
        <row r="1343">
          <cell r="D1343">
            <v>3</v>
          </cell>
          <cell r="E1343" t="str">
            <v>Monday</v>
          </cell>
          <cell r="G1343" t="str">
            <v>High-demand</v>
          </cell>
        </row>
        <row r="1344">
          <cell r="D1344">
            <v>4</v>
          </cell>
          <cell r="E1344" t="str">
            <v>Monday</v>
          </cell>
          <cell r="G1344" t="str">
            <v>High-demand</v>
          </cell>
        </row>
        <row r="1345">
          <cell r="D1345">
            <v>5</v>
          </cell>
          <cell r="E1345" t="str">
            <v>Monday</v>
          </cell>
          <cell r="G1345" t="str">
            <v>High-demand</v>
          </cell>
        </row>
        <row r="1346">
          <cell r="D1346">
            <v>6</v>
          </cell>
          <cell r="E1346" t="str">
            <v>Monday</v>
          </cell>
          <cell r="G1346" t="str">
            <v>High-demand</v>
          </cell>
        </row>
        <row r="1347">
          <cell r="D1347">
            <v>7</v>
          </cell>
          <cell r="E1347" t="str">
            <v>Monday</v>
          </cell>
          <cell r="G1347" t="str">
            <v>High-demand</v>
          </cell>
        </row>
        <row r="1348">
          <cell r="D1348">
            <v>8</v>
          </cell>
          <cell r="E1348" t="str">
            <v>Monday</v>
          </cell>
          <cell r="G1348" t="str">
            <v>High-demand</v>
          </cell>
        </row>
        <row r="1349">
          <cell r="D1349">
            <v>9</v>
          </cell>
          <cell r="E1349" t="str">
            <v>Monday</v>
          </cell>
          <cell r="G1349" t="str">
            <v>High-demand</v>
          </cell>
        </row>
        <row r="1350">
          <cell r="D1350">
            <v>10</v>
          </cell>
          <cell r="E1350" t="str">
            <v>Monday</v>
          </cell>
          <cell r="G1350" t="str">
            <v>High-demand</v>
          </cell>
        </row>
        <row r="1351">
          <cell r="D1351">
            <v>11</v>
          </cell>
          <cell r="E1351" t="str">
            <v>Monday</v>
          </cell>
          <cell r="G1351" t="str">
            <v>High-demand</v>
          </cell>
        </row>
        <row r="1352">
          <cell r="D1352">
            <v>12</v>
          </cell>
          <cell r="E1352" t="str">
            <v>Monday</v>
          </cell>
          <cell r="G1352" t="str">
            <v>High-demand</v>
          </cell>
        </row>
        <row r="1353">
          <cell r="D1353">
            <v>13</v>
          </cell>
          <cell r="E1353" t="str">
            <v>Monday</v>
          </cell>
          <cell r="G1353" t="str">
            <v>High-demand</v>
          </cell>
        </row>
        <row r="1354">
          <cell r="D1354">
            <v>14</v>
          </cell>
          <cell r="E1354" t="str">
            <v>Monday</v>
          </cell>
          <cell r="G1354" t="str">
            <v>High-demand</v>
          </cell>
        </row>
        <row r="1355">
          <cell r="D1355">
            <v>15</v>
          </cell>
          <cell r="E1355" t="str">
            <v>Monday</v>
          </cell>
          <cell r="G1355" t="str">
            <v>High-demand</v>
          </cell>
        </row>
        <row r="1356">
          <cell r="D1356">
            <v>16</v>
          </cell>
          <cell r="E1356" t="str">
            <v>Monday</v>
          </cell>
          <cell r="G1356" t="str">
            <v>High-demand</v>
          </cell>
        </row>
        <row r="1357">
          <cell r="D1357">
            <v>17</v>
          </cell>
          <cell r="E1357" t="str">
            <v>Monday</v>
          </cell>
          <cell r="G1357" t="str">
            <v>High-demand</v>
          </cell>
        </row>
        <row r="1358">
          <cell r="D1358">
            <v>18</v>
          </cell>
          <cell r="E1358" t="str">
            <v>Monday</v>
          </cell>
          <cell r="G1358" t="str">
            <v>High-demand</v>
          </cell>
        </row>
        <row r="1359">
          <cell r="D1359">
            <v>19</v>
          </cell>
          <cell r="E1359" t="str">
            <v>Monday</v>
          </cell>
          <cell r="G1359" t="str">
            <v>High-demand</v>
          </cell>
        </row>
        <row r="1360">
          <cell r="D1360">
            <v>20</v>
          </cell>
          <cell r="E1360" t="str">
            <v>Monday</v>
          </cell>
          <cell r="G1360" t="str">
            <v>High-demand</v>
          </cell>
        </row>
        <row r="1361">
          <cell r="D1361">
            <v>21</v>
          </cell>
          <cell r="E1361" t="str">
            <v>Monday</v>
          </cell>
          <cell r="G1361" t="str">
            <v>High-demand</v>
          </cell>
        </row>
        <row r="1362">
          <cell r="D1362">
            <v>22</v>
          </cell>
          <cell r="E1362" t="str">
            <v>Monday</v>
          </cell>
          <cell r="G1362" t="str">
            <v>High-demand</v>
          </cell>
        </row>
        <row r="1363">
          <cell r="D1363">
            <v>23</v>
          </cell>
          <cell r="E1363" t="str">
            <v>Monday</v>
          </cell>
          <cell r="G1363" t="str">
            <v>High-demand</v>
          </cell>
        </row>
        <row r="1364">
          <cell r="D1364">
            <v>0</v>
          </cell>
          <cell r="E1364" t="str">
            <v>Tuesday</v>
          </cell>
          <cell r="G1364" t="str">
            <v>High-demand</v>
          </cell>
        </row>
        <row r="1365">
          <cell r="D1365">
            <v>1</v>
          </cell>
          <cell r="E1365" t="str">
            <v>Tuesday</v>
          </cell>
          <cell r="G1365" t="str">
            <v>High-demand</v>
          </cell>
        </row>
        <row r="1366">
          <cell r="D1366">
            <v>2</v>
          </cell>
          <cell r="E1366" t="str">
            <v>Tuesday</v>
          </cell>
          <cell r="G1366" t="str">
            <v>High-demand</v>
          </cell>
        </row>
        <row r="1367">
          <cell r="D1367">
            <v>3</v>
          </cell>
          <cell r="E1367" t="str">
            <v>Tuesday</v>
          </cell>
          <cell r="G1367" t="str">
            <v>High-demand</v>
          </cell>
        </row>
        <row r="1368">
          <cell r="D1368">
            <v>4</v>
          </cell>
          <cell r="E1368" t="str">
            <v>Tuesday</v>
          </cell>
          <cell r="G1368" t="str">
            <v>High-demand</v>
          </cell>
        </row>
        <row r="1369">
          <cell r="D1369">
            <v>5</v>
          </cell>
          <cell r="E1369" t="str">
            <v>Tuesday</v>
          </cell>
          <cell r="G1369" t="str">
            <v>High-demand</v>
          </cell>
        </row>
        <row r="1370">
          <cell r="D1370">
            <v>6</v>
          </cell>
          <cell r="E1370" t="str">
            <v>Tuesday</v>
          </cell>
          <cell r="G1370" t="str">
            <v>High-demand</v>
          </cell>
        </row>
        <row r="1371">
          <cell r="D1371">
            <v>7</v>
          </cell>
          <cell r="E1371" t="str">
            <v>Tuesday</v>
          </cell>
          <cell r="G1371" t="str">
            <v>High-demand</v>
          </cell>
        </row>
        <row r="1372">
          <cell r="D1372">
            <v>8</v>
          </cell>
          <cell r="E1372" t="str">
            <v>Tuesday</v>
          </cell>
          <cell r="G1372" t="str">
            <v>High-demand</v>
          </cell>
        </row>
        <row r="1373">
          <cell r="D1373">
            <v>9</v>
          </cell>
          <cell r="E1373" t="str">
            <v>Tuesday</v>
          </cell>
          <cell r="G1373" t="str">
            <v>High-demand</v>
          </cell>
        </row>
        <row r="1374">
          <cell r="D1374">
            <v>10</v>
          </cell>
          <cell r="E1374" t="str">
            <v>Tuesday</v>
          </cell>
          <cell r="G1374" t="str">
            <v>High-demand</v>
          </cell>
        </row>
        <row r="1375">
          <cell r="D1375">
            <v>11</v>
          </cell>
          <cell r="E1375" t="str">
            <v>Tuesday</v>
          </cell>
          <cell r="G1375" t="str">
            <v>High-demand</v>
          </cell>
        </row>
        <row r="1376">
          <cell r="D1376">
            <v>12</v>
          </cell>
          <cell r="E1376" t="str">
            <v>Tuesday</v>
          </cell>
          <cell r="G1376" t="str">
            <v>High-demand</v>
          </cell>
        </row>
        <row r="1377">
          <cell r="D1377">
            <v>13</v>
          </cell>
          <cell r="E1377" t="str">
            <v>Tuesday</v>
          </cell>
          <cell r="G1377" t="str">
            <v>High-demand</v>
          </cell>
        </row>
        <row r="1378">
          <cell r="D1378">
            <v>14</v>
          </cell>
          <cell r="E1378" t="str">
            <v>Tuesday</v>
          </cell>
          <cell r="G1378" t="str">
            <v>High-demand</v>
          </cell>
        </row>
        <row r="1379">
          <cell r="D1379">
            <v>15</v>
          </cell>
          <cell r="E1379" t="str">
            <v>Tuesday</v>
          </cell>
          <cell r="G1379" t="str">
            <v>High-demand</v>
          </cell>
        </row>
        <row r="1380">
          <cell r="D1380">
            <v>16</v>
          </cell>
          <cell r="E1380" t="str">
            <v>Tuesday</v>
          </cell>
          <cell r="G1380" t="str">
            <v>High-demand</v>
          </cell>
        </row>
        <row r="1381">
          <cell r="D1381">
            <v>17</v>
          </cell>
          <cell r="E1381" t="str">
            <v>Tuesday</v>
          </cell>
          <cell r="G1381" t="str">
            <v>High-demand</v>
          </cell>
        </row>
        <row r="1382">
          <cell r="D1382">
            <v>18</v>
          </cell>
          <cell r="E1382" t="str">
            <v>Tuesday</v>
          </cell>
          <cell r="G1382" t="str">
            <v>High-demand</v>
          </cell>
        </row>
        <row r="1383">
          <cell r="D1383">
            <v>19</v>
          </cell>
          <cell r="E1383" t="str">
            <v>Tuesday</v>
          </cell>
          <cell r="G1383" t="str">
            <v>High-demand</v>
          </cell>
        </row>
        <row r="1384">
          <cell r="D1384">
            <v>20</v>
          </cell>
          <cell r="E1384" t="str">
            <v>Tuesday</v>
          </cell>
          <cell r="G1384" t="str">
            <v>High-demand</v>
          </cell>
        </row>
        <row r="1385">
          <cell r="D1385">
            <v>21</v>
          </cell>
          <cell r="E1385" t="str">
            <v>Tuesday</v>
          </cell>
          <cell r="G1385" t="str">
            <v>High-demand</v>
          </cell>
        </row>
        <row r="1386">
          <cell r="D1386">
            <v>22</v>
          </cell>
          <cell r="E1386" t="str">
            <v>Tuesday</v>
          </cell>
          <cell r="G1386" t="str">
            <v>High-demand</v>
          </cell>
        </row>
        <row r="1387">
          <cell r="D1387">
            <v>23</v>
          </cell>
          <cell r="E1387" t="str">
            <v>Tuesday</v>
          </cell>
          <cell r="G1387" t="str">
            <v>High-demand</v>
          </cell>
        </row>
        <row r="1388">
          <cell r="D1388">
            <v>0</v>
          </cell>
          <cell r="E1388" t="str">
            <v>Wednesday</v>
          </cell>
          <cell r="G1388" t="str">
            <v>High-demand</v>
          </cell>
        </row>
        <row r="1389">
          <cell r="D1389">
            <v>1</v>
          </cell>
          <cell r="E1389" t="str">
            <v>Wednesday</v>
          </cell>
          <cell r="G1389" t="str">
            <v>High-demand</v>
          </cell>
        </row>
        <row r="1390">
          <cell r="D1390">
            <v>2</v>
          </cell>
          <cell r="E1390" t="str">
            <v>Wednesday</v>
          </cell>
          <cell r="G1390" t="str">
            <v>High-demand</v>
          </cell>
        </row>
        <row r="1391">
          <cell r="D1391">
            <v>3</v>
          </cell>
          <cell r="E1391" t="str">
            <v>Wednesday</v>
          </cell>
          <cell r="G1391" t="str">
            <v>High-demand</v>
          </cell>
        </row>
        <row r="1392">
          <cell r="D1392">
            <v>4</v>
          </cell>
          <cell r="E1392" t="str">
            <v>Wednesday</v>
          </cell>
          <cell r="G1392" t="str">
            <v>High-demand</v>
          </cell>
        </row>
        <row r="1393">
          <cell r="D1393">
            <v>5</v>
          </cell>
          <cell r="E1393" t="str">
            <v>Wednesday</v>
          </cell>
          <cell r="G1393" t="str">
            <v>High-demand</v>
          </cell>
        </row>
        <row r="1394">
          <cell r="D1394">
            <v>6</v>
          </cell>
          <cell r="E1394" t="str">
            <v>Wednesday</v>
          </cell>
          <cell r="G1394" t="str">
            <v>High-demand</v>
          </cell>
        </row>
        <row r="1395">
          <cell r="D1395">
            <v>7</v>
          </cell>
          <cell r="E1395" t="str">
            <v>Wednesday</v>
          </cell>
          <cell r="G1395" t="str">
            <v>High-demand</v>
          </cell>
        </row>
        <row r="1396">
          <cell r="D1396">
            <v>8</v>
          </cell>
          <cell r="E1396" t="str">
            <v>Wednesday</v>
          </cell>
          <cell r="G1396" t="str">
            <v>High-demand</v>
          </cell>
        </row>
        <row r="1397">
          <cell r="D1397">
            <v>9</v>
          </cell>
          <cell r="E1397" t="str">
            <v>Wednesday</v>
          </cell>
          <cell r="G1397" t="str">
            <v>High-demand</v>
          </cell>
        </row>
        <row r="1398">
          <cell r="D1398">
            <v>10</v>
          </cell>
          <cell r="E1398" t="str">
            <v>Wednesday</v>
          </cell>
          <cell r="G1398" t="str">
            <v>High-demand</v>
          </cell>
        </row>
        <row r="1399">
          <cell r="D1399">
            <v>11</v>
          </cell>
          <cell r="E1399" t="str">
            <v>Wednesday</v>
          </cell>
          <cell r="G1399" t="str">
            <v>High-demand</v>
          </cell>
        </row>
        <row r="1400">
          <cell r="D1400">
            <v>12</v>
          </cell>
          <cell r="E1400" t="str">
            <v>Wednesday</v>
          </cell>
          <cell r="G1400" t="str">
            <v>High-demand</v>
          </cell>
        </row>
        <row r="1401">
          <cell r="D1401">
            <v>13</v>
          </cell>
          <cell r="E1401" t="str">
            <v>Wednesday</v>
          </cell>
          <cell r="G1401" t="str">
            <v>High-demand</v>
          </cell>
        </row>
        <row r="1402">
          <cell r="D1402">
            <v>14</v>
          </cell>
          <cell r="E1402" t="str">
            <v>Wednesday</v>
          </cell>
          <cell r="G1402" t="str">
            <v>High-demand</v>
          </cell>
        </row>
        <row r="1403">
          <cell r="D1403">
            <v>15</v>
          </cell>
          <cell r="E1403" t="str">
            <v>Wednesday</v>
          </cell>
          <cell r="G1403" t="str">
            <v>High-demand</v>
          </cell>
        </row>
        <row r="1404">
          <cell r="D1404">
            <v>16</v>
          </cell>
          <cell r="E1404" t="str">
            <v>Wednesday</v>
          </cell>
          <cell r="G1404" t="str">
            <v>High-demand</v>
          </cell>
        </row>
        <row r="1405">
          <cell r="D1405">
            <v>17</v>
          </cell>
          <cell r="E1405" t="str">
            <v>Wednesday</v>
          </cell>
          <cell r="G1405" t="str">
            <v>High-demand</v>
          </cell>
        </row>
        <row r="1406">
          <cell r="D1406">
            <v>18</v>
          </cell>
          <cell r="E1406" t="str">
            <v>Wednesday</v>
          </cell>
          <cell r="G1406" t="str">
            <v>High-demand</v>
          </cell>
        </row>
        <row r="1407">
          <cell r="D1407">
            <v>19</v>
          </cell>
          <cell r="E1407" t="str">
            <v>Wednesday</v>
          </cell>
          <cell r="G1407" t="str">
            <v>High-demand</v>
          </cell>
        </row>
        <row r="1408">
          <cell r="D1408">
            <v>20</v>
          </cell>
          <cell r="E1408" t="str">
            <v>Wednesday</v>
          </cell>
          <cell r="G1408" t="str">
            <v>High-demand</v>
          </cell>
        </row>
        <row r="1409">
          <cell r="D1409">
            <v>21</v>
          </cell>
          <cell r="E1409" t="str">
            <v>Wednesday</v>
          </cell>
          <cell r="G1409" t="str">
            <v>High-demand</v>
          </cell>
        </row>
        <row r="1410">
          <cell r="D1410">
            <v>22</v>
          </cell>
          <cell r="E1410" t="str">
            <v>Wednesday</v>
          </cell>
          <cell r="G1410" t="str">
            <v>High-demand</v>
          </cell>
        </row>
        <row r="1411">
          <cell r="D1411">
            <v>23</v>
          </cell>
          <cell r="E1411" t="str">
            <v>Wednesday</v>
          </cell>
          <cell r="G1411" t="str">
            <v>High-demand</v>
          </cell>
        </row>
        <row r="1412">
          <cell r="D1412">
            <v>0</v>
          </cell>
          <cell r="E1412" t="str">
            <v>Thursday</v>
          </cell>
          <cell r="G1412" t="str">
            <v>High-demand</v>
          </cell>
        </row>
        <row r="1413">
          <cell r="D1413">
            <v>1</v>
          </cell>
          <cell r="E1413" t="str">
            <v>Thursday</v>
          </cell>
          <cell r="G1413" t="str">
            <v>High-demand</v>
          </cell>
        </row>
        <row r="1414">
          <cell r="D1414">
            <v>2</v>
          </cell>
          <cell r="E1414" t="str">
            <v>Thursday</v>
          </cell>
          <cell r="G1414" t="str">
            <v>High-demand</v>
          </cell>
        </row>
        <row r="1415">
          <cell r="D1415">
            <v>3</v>
          </cell>
          <cell r="E1415" t="str">
            <v>Thursday</v>
          </cell>
          <cell r="G1415" t="str">
            <v>High-demand</v>
          </cell>
        </row>
        <row r="1416">
          <cell r="D1416">
            <v>4</v>
          </cell>
          <cell r="E1416" t="str">
            <v>Thursday</v>
          </cell>
          <cell r="G1416" t="str">
            <v>High-demand</v>
          </cell>
        </row>
        <row r="1417">
          <cell r="D1417">
            <v>5</v>
          </cell>
          <cell r="E1417" t="str">
            <v>Thursday</v>
          </cell>
          <cell r="G1417" t="str">
            <v>High-demand</v>
          </cell>
        </row>
        <row r="1418">
          <cell r="D1418">
            <v>6</v>
          </cell>
          <cell r="E1418" t="str">
            <v>Thursday</v>
          </cell>
          <cell r="G1418" t="str">
            <v>High-demand</v>
          </cell>
        </row>
        <row r="1419">
          <cell r="D1419">
            <v>7</v>
          </cell>
          <cell r="E1419" t="str">
            <v>Thursday</v>
          </cell>
          <cell r="G1419" t="str">
            <v>High-demand</v>
          </cell>
        </row>
        <row r="1420">
          <cell r="D1420">
            <v>8</v>
          </cell>
          <cell r="E1420" t="str">
            <v>Thursday</v>
          </cell>
          <cell r="G1420" t="str">
            <v>High-demand</v>
          </cell>
        </row>
        <row r="1421">
          <cell r="D1421">
            <v>9</v>
          </cell>
          <cell r="E1421" t="str">
            <v>Thursday</v>
          </cell>
          <cell r="G1421" t="str">
            <v>High-demand</v>
          </cell>
        </row>
        <row r="1422">
          <cell r="D1422">
            <v>10</v>
          </cell>
          <cell r="E1422" t="str">
            <v>Thursday</v>
          </cell>
          <cell r="G1422" t="str">
            <v>High-demand</v>
          </cell>
        </row>
        <row r="1423">
          <cell r="D1423">
            <v>11</v>
          </cell>
          <cell r="E1423" t="str">
            <v>Thursday</v>
          </cell>
          <cell r="G1423" t="str">
            <v>High-demand</v>
          </cell>
        </row>
        <row r="1424">
          <cell r="D1424">
            <v>12</v>
          </cell>
          <cell r="E1424" t="str">
            <v>Thursday</v>
          </cell>
          <cell r="G1424" t="str">
            <v>High-demand</v>
          </cell>
        </row>
        <row r="1425">
          <cell r="D1425">
            <v>13</v>
          </cell>
          <cell r="E1425" t="str">
            <v>Thursday</v>
          </cell>
          <cell r="G1425" t="str">
            <v>High-demand</v>
          </cell>
        </row>
        <row r="1426">
          <cell r="D1426">
            <v>14</v>
          </cell>
          <cell r="E1426" t="str">
            <v>Thursday</v>
          </cell>
          <cell r="G1426" t="str">
            <v>High-demand</v>
          </cell>
        </row>
        <row r="1427">
          <cell r="D1427">
            <v>15</v>
          </cell>
          <cell r="E1427" t="str">
            <v>Thursday</v>
          </cell>
          <cell r="G1427" t="str">
            <v>High-demand</v>
          </cell>
        </row>
        <row r="1428">
          <cell r="D1428">
            <v>16</v>
          </cell>
          <cell r="E1428" t="str">
            <v>Thursday</v>
          </cell>
          <cell r="G1428" t="str">
            <v>High-demand</v>
          </cell>
        </row>
        <row r="1429">
          <cell r="D1429">
            <v>17</v>
          </cell>
          <cell r="E1429" t="str">
            <v>Thursday</v>
          </cell>
          <cell r="G1429" t="str">
            <v>High-demand</v>
          </cell>
        </row>
        <row r="1430">
          <cell r="D1430">
            <v>18</v>
          </cell>
          <cell r="E1430" t="str">
            <v>Thursday</v>
          </cell>
          <cell r="G1430" t="str">
            <v>High-demand</v>
          </cell>
        </row>
        <row r="1431">
          <cell r="D1431">
            <v>19</v>
          </cell>
          <cell r="E1431" t="str">
            <v>Thursday</v>
          </cell>
          <cell r="G1431" t="str">
            <v>High-demand</v>
          </cell>
        </row>
        <row r="1432">
          <cell r="D1432">
            <v>20</v>
          </cell>
          <cell r="E1432" t="str">
            <v>Thursday</v>
          </cell>
          <cell r="G1432" t="str">
            <v>High-demand</v>
          </cell>
        </row>
        <row r="1433">
          <cell r="D1433">
            <v>21</v>
          </cell>
          <cell r="E1433" t="str">
            <v>Thursday</v>
          </cell>
          <cell r="G1433" t="str">
            <v>High-demand</v>
          </cell>
        </row>
        <row r="1434">
          <cell r="D1434">
            <v>22</v>
          </cell>
          <cell r="E1434" t="str">
            <v>Thursday</v>
          </cell>
          <cell r="G1434" t="str">
            <v>High-demand</v>
          </cell>
        </row>
        <row r="1435">
          <cell r="D1435">
            <v>23</v>
          </cell>
          <cell r="E1435" t="str">
            <v>Thursday</v>
          </cell>
          <cell r="G1435" t="str">
            <v>High-demand</v>
          </cell>
        </row>
        <row r="1436">
          <cell r="D1436">
            <v>0</v>
          </cell>
          <cell r="E1436" t="str">
            <v>Friday</v>
          </cell>
          <cell r="G1436" t="str">
            <v>High-demand</v>
          </cell>
        </row>
        <row r="1437">
          <cell r="D1437">
            <v>1</v>
          </cell>
          <cell r="E1437" t="str">
            <v>Friday</v>
          </cell>
          <cell r="G1437" t="str">
            <v>High-demand</v>
          </cell>
        </row>
        <row r="1438">
          <cell r="D1438">
            <v>2</v>
          </cell>
          <cell r="E1438" t="str">
            <v>Friday</v>
          </cell>
          <cell r="G1438" t="str">
            <v>High-demand</v>
          </cell>
        </row>
        <row r="1439">
          <cell r="D1439">
            <v>3</v>
          </cell>
          <cell r="E1439" t="str">
            <v>Friday</v>
          </cell>
          <cell r="G1439" t="str">
            <v>High-demand</v>
          </cell>
        </row>
        <row r="1440">
          <cell r="D1440">
            <v>4</v>
          </cell>
          <cell r="E1440" t="str">
            <v>Friday</v>
          </cell>
          <cell r="G1440" t="str">
            <v>High-demand</v>
          </cell>
        </row>
        <row r="1441">
          <cell r="D1441">
            <v>5</v>
          </cell>
          <cell r="E1441" t="str">
            <v>Friday</v>
          </cell>
          <cell r="G1441" t="str">
            <v>High-demand</v>
          </cell>
        </row>
        <row r="1442">
          <cell r="D1442">
            <v>6</v>
          </cell>
          <cell r="E1442" t="str">
            <v>Friday</v>
          </cell>
          <cell r="G1442" t="str">
            <v>High-demand</v>
          </cell>
        </row>
        <row r="1443">
          <cell r="D1443">
            <v>7</v>
          </cell>
          <cell r="E1443" t="str">
            <v>Friday</v>
          </cell>
          <cell r="G1443" t="str">
            <v>High-demand</v>
          </cell>
        </row>
        <row r="1444">
          <cell r="D1444">
            <v>8</v>
          </cell>
          <cell r="E1444" t="str">
            <v>Friday</v>
          </cell>
          <cell r="G1444" t="str">
            <v>High-demand</v>
          </cell>
        </row>
        <row r="1445">
          <cell r="D1445">
            <v>9</v>
          </cell>
          <cell r="E1445" t="str">
            <v>Friday</v>
          </cell>
          <cell r="G1445" t="str">
            <v>High-demand</v>
          </cell>
        </row>
        <row r="1446">
          <cell r="D1446">
            <v>10</v>
          </cell>
          <cell r="E1446" t="str">
            <v>Friday</v>
          </cell>
          <cell r="G1446" t="str">
            <v>High-demand</v>
          </cell>
        </row>
        <row r="1447">
          <cell r="D1447">
            <v>11</v>
          </cell>
          <cell r="E1447" t="str">
            <v>Friday</v>
          </cell>
          <cell r="G1447" t="str">
            <v>High-demand</v>
          </cell>
        </row>
        <row r="1448">
          <cell r="D1448">
            <v>12</v>
          </cell>
          <cell r="E1448" t="str">
            <v>Friday</v>
          </cell>
          <cell r="G1448" t="str">
            <v>High-demand</v>
          </cell>
        </row>
        <row r="1449">
          <cell r="D1449">
            <v>13</v>
          </cell>
          <cell r="E1449" t="str">
            <v>Friday</v>
          </cell>
          <cell r="G1449" t="str">
            <v>High-demand</v>
          </cell>
        </row>
        <row r="1450">
          <cell r="D1450">
            <v>14</v>
          </cell>
          <cell r="E1450" t="str">
            <v>Friday</v>
          </cell>
          <cell r="G1450" t="str">
            <v>High-demand</v>
          </cell>
        </row>
        <row r="1451">
          <cell r="D1451">
            <v>15</v>
          </cell>
          <cell r="E1451" t="str">
            <v>Friday</v>
          </cell>
          <cell r="G1451" t="str">
            <v>High-demand</v>
          </cell>
        </row>
        <row r="1452">
          <cell r="D1452">
            <v>16</v>
          </cell>
          <cell r="E1452" t="str">
            <v>Friday</v>
          </cell>
          <cell r="G1452" t="str">
            <v>High-demand</v>
          </cell>
        </row>
        <row r="1453">
          <cell r="D1453">
            <v>17</v>
          </cell>
          <cell r="E1453" t="str">
            <v>Friday</v>
          </cell>
          <cell r="G1453" t="str">
            <v>High-demand</v>
          </cell>
        </row>
        <row r="1454">
          <cell r="D1454">
            <v>18</v>
          </cell>
          <cell r="E1454" t="str">
            <v>Friday</v>
          </cell>
          <cell r="G1454" t="str">
            <v>High-demand</v>
          </cell>
        </row>
        <row r="1455">
          <cell r="D1455">
            <v>19</v>
          </cell>
          <cell r="E1455" t="str">
            <v>Friday</v>
          </cell>
          <cell r="G1455" t="str">
            <v>High-demand</v>
          </cell>
        </row>
        <row r="1456">
          <cell r="D1456">
            <v>20</v>
          </cell>
          <cell r="E1456" t="str">
            <v>Friday</v>
          </cell>
          <cell r="G1456" t="str">
            <v>High-demand</v>
          </cell>
        </row>
        <row r="1457">
          <cell r="D1457">
            <v>21</v>
          </cell>
          <cell r="E1457" t="str">
            <v>Friday</v>
          </cell>
          <cell r="G1457" t="str">
            <v>High-demand</v>
          </cell>
        </row>
        <row r="1458">
          <cell r="D1458">
            <v>22</v>
          </cell>
          <cell r="E1458" t="str">
            <v>Friday</v>
          </cell>
          <cell r="G1458" t="str">
            <v>High-demand</v>
          </cell>
        </row>
        <row r="1459">
          <cell r="D1459">
            <v>23</v>
          </cell>
          <cell r="E1459" t="str">
            <v>Friday</v>
          </cell>
          <cell r="G1459" t="str">
            <v>High-demand</v>
          </cell>
        </row>
        <row r="1460">
          <cell r="D1460">
            <v>0</v>
          </cell>
          <cell r="E1460" t="str">
            <v>Saturday</v>
          </cell>
          <cell r="G1460" t="str">
            <v>High-demand</v>
          </cell>
        </row>
        <row r="1461">
          <cell r="D1461">
            <v>1</v>
          </cell>
          <cell r="E1461" t="str">
            <v>Saturday</v>
          </cell>
          <cell r="G1461" t="str">
            <v>High-demand</v>
          </cell>
        </row>
        <row r="1462">
          <cell r="D1462">
            <v>2</v>
          </cell>
          <cell r="E1462" t="str">
            <v>Saturday</v>
          </cell>
          <cell r="G1462" t="str">
            <v>High-demand</v>
          </cell>
        </row>
        <row r="1463">
          <cell r="D1463">
            <v>3</v>
          </cell>
          <cell r="E1463" t="str">
            <v>Saturday</v>
          </cell>
          <cell r="G1463" t="str">
            <v>High-demand</v>
          </cell>
        </row>
        <row r="1464">
          <cell r="D1464">
            <v>4</v>
          </cell>
          <cell r="E1464" t="str">
            <v>Saturday</v>
          </cell>
          <cell r="G1464" t="str">
            <v>High-demand</v>
          </cell>
        </row>
        <row r="1465">
          <cell r="D1465">
            <v>5</v>
          </cell>
          <cell r="E1465" t="str">
            <v>Saturday</v>
          </cell>
          <cell r="G1465" t="str">
            <v>High-demand</v>
          </cell>
        </row>
        <row r="1466">
          <cell r="D1466">
            <v>6</v>
          </cell>
          <cell r="E1466" t="str">
            <v>Saturday</v>
          </cell>
          <cell r="G1466" t="str">
            <v>High-demand</v>
          </cell>
        </row>
        <row r="1467">
          <cell r="D1467">
            <v>7</v>
          </cell>
          <cell r="E1467" t="str">
            <v>Saturday</v>
          </cell>
          <cell r="G1467" t="str">
            <v>High-demand</v>
          </cell>
        </row>
        <row r="1468">
          <cell r="D1468">
            <v>8</v>
          </cell>
          <cell r="E1468" t="str">
            <v>Saturday</v>
          </cell>
          <cell r="G1468" t="str">
            <v>High-demand</v>
          </cell>
        </row>
        <row r="1469">
          <cell r="D1469">
            <v>9</v>
          </cell>
          <cell r="E1469" t="str">
            <v>Saturday</v>
          </cell>
          <cell r="G1469" t="str">
            <v>High-demand</v>
          </cell>
        </row>
        <row r="1470">
          <cell r="D1470">
            <v>10</v>
          </cell>
          <cell r="E1470" t="str">
            <v>Saturday</v>
          </cell>
          <cell r="G1470" t="str">
            <v>High-demand</v>
          </cell>
        </row>
        <row r="1471">
          <cell r="D1471">
            <v>11</v>
          </cell>
          <cell r="E1471" t="str">
            <v>Saturday</v>
          </cell>
          <cell r="G1471" t="str">
            <v>High-demand</v>
          </cell>
        </row>
        <row r="1472">
          <cell r="D1472">
            <v>12</v>
          </cell>
          <cell r="E1472" t="str">
            <v>Saturday</v>
          </cell>
          <cell r="G1472" t="str">
            <v>High-demand</v>
          </cell>
        </row>
        <row r="1473">
          <cell r="D1473">
            <v>13</v>
          </cell>
          <cell r="E1473" t="str">
            <v>Saturday</v>
          </cell>
          <cell r="G1473" t="str">
            <v>High-demand</v>
          </cell>
        </row>
        <row r="1474">
          <cell r="D1474">
            <v>14</v>
          </cell>
          <cell r="E1474" t="str">
            <v>Saturday</v>
          </cell>
          <cell r="G1474" t="str">
            <v>High-demand</v>
          </cell>
        </row>
        <row r="1475">
          <cell r="D1475">
            <v>15</v>
          </cell>
          <cell r="E1475" t="str">
            <v>Saturday</v>
          </cell>
          <cell r="G1475" t="str">
            <v>High-demand</v>
          </cell>
        </row>
        <row r="1476">
          <cell r="D1476">
            <v>16</v>
          </cell>
          <cell r="E1476" t="str">
            <v>Saturday</v>
          </cell>
          <cell r="G1476" t="str">
            <v>High-demand</v>
          </cell>
        </row>
        <row r="1477">
          <cell r="D1477">
            <v>17</v>
          </cell>
          <cell r="E1477" t="str">
            <v>Saturday</v>
          </cell>
          <cell r="G1477" t="str">
            <v>High-demand</v>
          </cell>
        </row>
        <row r="1478">
          <cell r="D1478">
            <v>18</v>
          </cell>
          <cell r="E1478" t="str">
            <v>Saturday</v>
          </cell>
          <cell r="G1478" t="str">
            <v>High-demand</v>
          </cell>
        </row>
        <row r="1479">
          <cell r="D1479">
            <v>19</v>
          </cell>
          <cell r="E1479" t="str">
            <v>Saturday</v>
          </cell>
          <cell r="G1479" t="str">
            <v>High-demand</v>
          </cell>
        </row>
        <row r="1480">
          <cell r="D1480">
            <v>20</v>
          </cell>
          <cell r="E1480" t="str">
            <v>Saturday</v>
          </cell>
          <cell r="G1480" t="str">
            <v>High-demand</v>
          </cell>
        </row>
        <row r="1481">
          <cell r="D1481">
            <v>21</v>
          </cell>
          <cell r="E1481" t="str">
            <v>Saturday</v>
          </cell>
          <cell r="G1481" t="str">
            <v>High-demand</v>
          </cell>
        </row>
        <row r="1482">
          <cell r="D1482">
            <v>22</v>
          </cell>
          <cell r="E1482" t="str">
            <v>Saturday</v>
          </cell>
          <cell r="G1482" t="str">
            <v>High-demand</v>
          </cell>
        </row>
        <row r="1483">
          <cell r="D1483">
            <v>23</v>
          </cell>
          <cell r="E1483" t="str">
            <v>Saturday</v>
          </cell>
          <cell r="G1483" t="str">
            <v>High-demand</v>
          </cell>
        </row>
        <row r="1484">
          <cell r="D1484">
            <v>0</v>
          </cell>
          <cell r="E1484" t="str">
            <v>Sunday</v>
          </cell>
          <cell r="G1484" t="str">
            <v>Low-demand</v>
          </cell>
        </row>
        <row r="1485">
          <cell r="D1485">
            <v>1</v>
          </cell>
          <cell r="E1485" t="str">
            <v>Sunday</v>
          </cell>
          <cell r="G1485" t="str">
            <v>Low-demand</v>
          </cell>
        </row>
        <row r="1486">
          <cell r="D1486">
            <v>2</v>
          </cell>
          <cell r="E1486" t="str">
            <v>Sunday</v>
          </cell>
          <cell r="G1486" t="str">
            <v>Low-demand</v>
          </cell>
        </row>
        <row r="1487">
          <cell r="D1487">
            <v>3</v>
          </cell>
          <cell r="E1487" t="str">
            <v>Sunday</v>
          </cell>
          <cell r="G1487" t="str">
            <v>Low-demand</v>
          </cell>
        </row>
        <row r="1488">
          <cell r="D1488">
            <v>4</v>
          </cell>
          <cell r="E1488" t="str">
            <v>Sunday</v>
          </cell>
          <cell r="G1488" t="str">
            <v>Low-demand</v>
          </cell>
        </row>
        <row r="1489">
          <cell r="D1489">
            <v>5</v>
          </cell>
          <cell r="E1489" t="str">
            <v>Sunday</v>
          </cell>
          <cell r="G1489" t="str">
            <v>Low-demand</v>
          </cell>
        </row>
        <row r="1490">
          <cell r="D1490">
            <v>6</v>
          </cell>
          <cell r="E1490" t="str">
            <v>Sunday</v>
          </cell>
          <cell r="G1490" t="str">
            <v>Low-demand</v>
          </cell>
        </row>
        <row r="1491">
          <cell r="D1491">
            <v>7</v>
          </cell>
          <cell r="E1491" t="str">
            <v>Sunday</v>
          </cell>
          <cell r="G1491" t="str">
            <v>Low-demand</v>
          </cell>
        </row>
        <row r="1492">
          <cell r="D1492">
            <v>8</v>
          </cell>
          <cell r="E1492" t="str">
            <v>Sunday</v>
          </cell>
          <cell r="G1492" t="str">
            <v>Low-demand</v>
          </cell>
        </row>
        <row r="1493">
          <cell r="D1493">
            <v>9</v>
          </cell>
          <cell r="E1493" t="str">
            <v>Sunday</v>
          </cell>
          <cell r="G1493" t="str">
            <v>Low-demand</v>
          </cell>
        </row>
        <row r="1494">
          <cell r="D1494">
            <v>10</v>
          </cell>
          <cell r="E1494" t="str">
            <v>Sunday</v>
          </cell>
          <cell r="G1494" t="str">
            <v>Low-demand</v>
          </cell>
        </row>
        <row r="1495">
          <cell r="D1495">
            <v>11</v>
          </cell>
          <cell r="E1495" t="str">
            <v>Sunday</v>
          </cell>
          <cell r="G1495" t="str">
            <v>Low-demand</v>
          </cell>
        </row>
        <row r="1496">
          <cell r="D1496">
            <v>12</v>
          </cell>
          <cell r="E1496" t="str">
            <v>Sunday</v>
          </cell>
          <cell r="G1496" t="str">
            <v>Low-demand</v>
          </cell>
        </row>
        <row r="1497">
          <cell r="D1497">
            <v>13</v>
          </cell>
          <cell r="E1497" t="str">
            <v>Sunday</v>
          </cell>
          <cell r="G1497" t="str">
            <v>Low-demand</v>
          </cell>
        </row>
        <row r="1498">
          <cell r="D1498">
            <v>14</v>
          </cell>
          <cell r="E1498" t="str">
            <v>Sunday</v>
          </cell>
          <cell r="G1498" t="str">
            <v>Low-demand</v>
          </cell>
        </row>
        <row r="1499">
          <cell r="D1499">
            <v>15</v>
          </cell>
          <cell r="E1499" t="str">
            <v>Sunday</v>
          </cell>
          <cell r="G1499" t="str">
            <v>Low-demand</v>
          </cell>
        </row>
        <row r="1500">
          <cell r="D1500">
            <v>16</v>
          </cell>
          <cell r="E1500" t="str">
            <v>Sunday</v>
          </cell>
          <cell r="G1500" t="str">
            <v>Low-demand</v>
          </cell>
        </row>
        <row r="1501">
          <cell r="D1501">
            <v>17</v>
          </cell>
          <cell r="E1501" t="str">
            <v>Sunday</v>
          </cell>
          <cell r="G1501" t="str">
            <v>Low-demand</v>
          </cell>
        </row>
        <row r="1502">
          <cell r="D1502">
            <v>18</v>
          </cell>
          <cell r="E1502" t="str">
            <v>Sunday</v>
          </cell>
          <cell r="G1502" t="str">
            <v>Low-demand</v>
          </cell>
        </row>
        <row r="1503">
          <cell r="D1503">
            <v>19</v>
          </cell>
          <cell r="E1503" t="str">
            <v>Sunday</v>
          </cell>
          <cell r="G1503" t="str">
            <v>Low-demand</v>
          </cell>
        </row>
        <row r="1504">
          <cell r="D1504">
            <v>20</v>
          </cell>
          <cell r="E1504" t="str">
            <v>Sunday</v>
          </cell>
          <cell r="G1504" t="str">
            <v>Low-demand</v>
          </cell>
        </row>
        <row r="1505">
          <cell r="D1505">
            <v>21</v>
          </cell>
          <cell r="E1505" t="str">
            <v>Sunday</v>
          </cell>
          <cell r="G1505" t="str">
            <v>Low-demand</v>
          </cell>
        </row>
        <row r="1506">
          <cell r="D1506">
            <v>22</v>
          </cell>
          <cell r="E1506" t="str">
            <v>Sunday</v>
          </cell>
          <cell r="G1506" t="str">
            <v>Low-demand</v>
          </cell>
        </row>
        <row r="1507">
          <cell r="D1507">
            <v>23</v>
          </cell>
          <cell r="E1507" t="str">
            <v>Sunday</v>
          </cell>
          <cell r="G1507" t="str">
            <v>Low-demand</v>
          </cell>
        </row>
        <row r="1508">
          <cell r="D1508">
            <v>0</v>
          </cell>
          <cell r="E1508" t="str">
            <v>Monday</v>
          </cell>
          <cell r="G1508" t="str">
            <v>Low-demand</v>
          </cell>
        </row>
        <row r="1509">
          <cell r="D1509">
            <v>1</v>
          </cell>
          <cell r="E1509" t="str">
            <v>Monday</v>
          </cell>
          <cell r="G1509" t="str">
            <v>Low-demand</v>
          </cell>
        </row>
        <row r="1510">
          <cell r="D1510">
            <v>2</v>
          </cell>
          <cell r="E1510" t="str">
            <v>Monday</v>
          </cell>
          <cell r="G1510" t="str">
            <v>Low-demand</v>
          </cell>
        </row>
        <row r="1511">
          <cell r="D1511">
            <v>3</v>
          </cell>
          <cell r="E1511" t="str">
            <v>Monday</v>
          </cell>
          <cell r="G1511" t="str">
            <v>Low-demand</v>
          </cell>
        </row>
        <row r="1512">
          <cell r="D1512">
            <v>4</v>
          </cell>
          <cell r="E1512" t="str">
            <v>Monday</v>
          </cell>
          <cell r="G1512" t="str">
            <v>Low-demand</v>
          </cell>
        </row>
        <row r="1513">
          <cell r="D1513">
            <v>5</v>
          </cell>
          <cell r="E1513" t="str">
            <v>Monday</v>
          </cell>
          <cell r="G1513" t="str">
            <v>Low-demand</v>
          </cell>
        </row>
        <row r="1514">
          <cell r="D1514">
            <v>6</v>
          </cell>
          <cell r="E1514" t="str">
            <v>Monday</v>
          </cell>
          <cell r="G1514" t="str">
            <v>Low-demand</v>
          </cell>
        </row>
        <row r="1515">
          <cell r="D1515">
            <v>7</v>
          </cell>
          <cell r="E1515" t="str">
            <v>Monday</v>
          </cell>
          <cell r="G1515" t="str">
            <v>Low-demand</v>
          </cell>
        </row>
        <row r="1516">
          <cell r="D1516">
            <v>8</v>
          </cell>
          <cell r="E1516" t="str">
            <v>Monday</v>
          </cell>
          <cell r="G1516" t="str">
            <v>Low-demand</v>
          </cell>
        </row>
        <row r="1517">
          <cell r="D1517">
            <v>9</v>
          </cell>
          <cell r="E1517" t="str">
            <v>Monday</v>
          </cell>
          <cell r="G1517" t="str">
            <v>Low-demand</v>
          </cell>
        </row>
        <row r="1518">
          <cell r="D1518">
            <v>10</v>
          </cell>
          <cell r="E1518" t="str">
            <v>Monday</v>
          </cell>
          <cell r="G1518" t="str">
            <v>Low-demand</v>
          </cell>
        </row>
        <row r="1519">
          <cell r="D1519">
            <v>11</v>
          </cell>
          <cell r="E1519" t="str">
            <v>Monday</v>
          </cell>
          <cell r="G1519" t="str">
            <v>Low-demand</v>
          </cell>
        </row>
        <row r="1520">
          <cell r="D1520">
            <v>12</v>
          </cell>
          <cell r="E1520" t="str">
            <v>Monday</v>
          </cell>
          <cell r="G1520" t="str">
            <v>Low-demand</v>
          </cell>
        </row>
        <row r="1521">
          <cell r="D1521">
            <v>13</v>
          </cell>
          <cell r="E1521" t="str">
            <v>Monday</v>
          </cell>
          <cell r="G1521" t="str">
            <v>Low-demand</v>
          </cell>
        </row>
        <row r="1522">
          <cell r="D1522">
            <v>14</v>
          </cell>
          <cell r="E1522" t="str">
            <v>Monday</v>
          </cell>
          <cell r="G1522" t="str">
            <v>Low-demand</v>
          </cell>
        </row>
        <row r="1523">
          <cell r="D1523">
            <v>15</v>
          </cell>
          <cell r="E1523" t="str">
            <v>Monday</v>
          </cell>
          <cell r="G1523" t="str">
            <v>Low-demand</v>
          </cell>
        </row>
        <row r="1524">
          <cell r="D1524">
            <v>16</v>
          </cell>
          <cell r="E1524" t="str">
            <v>Monday</v>
          </cell>
          <cell r="G1524" t="str">
            <v>Low-demand</v>
          </cell>
        </row>
        <row r="1525">
          <cell r="D1525">
            <v>17</v>
          </cell>
          <cell r="E1525" t="str">
            <v>Monday</v>
          </cell>
          <cell r="G1525" t="str">
            <v>Low-demand</v>
          </cell>
        </row>
        <row r="1526">
          <cell r="D1526">
            <v>18</v>
          </cell>
          <cell r="E1526" t="str">
            <v>Monday</v>
          </cell>
          <cell r="G1526" t="str">
            <v>Low-demand</v>
          </cell>
        </row>
        <row r="1527">
          <cell r="D1527">
            <v>19</v>
          </cell>
          <cell r="E1527" t="str">
            <v>Monday</v>
          </cell>
          <cell r="G1527" t="str">
            <v>Low-demand</v>
          </cell>
        </row>
        <row r="1528">
          <cell r="D1528">
            <v>20</v>
          </cell>
          <cell r="E1528" t="str">
            <v>Monday</v>
          </cell>
          <cell r="G1528" t="str">
            <v>Low-demand</v>
          </cell>
        </row>
        <row r="1529">
          <cell r="D1529">
            <v>21</v>
          </cell>
          <cell r="E1529" t="str">
            <v>Monday</v>
          </cell>
          <cell r="G1529" t="str">
            <v>Low-demand</v>
          </cell>
        </row>
        <row r="1530">
          <cell r="D1530">
            <v>22</v>
          </cell>
          <cell r="E1530" t="str">
            <v>Monday</v>
          </cell>
          <cell r="G1530" t="str">
            <v>Low-demand</v>
          </cell>
        </row>
        <row r="1531">
          <cell r="D1531">
            <v>23</v>
          </cell>
          <cell r="E1531" t="str">
            <v>Monday</v>
          </cell>
          <cell r="G1531" t="str">
            <v>Low-demand</v>
          </cell>
        </row>
        <row r="1532">
          <cell r="D1532">
            <v>0</v>
          </cell>
          <cell r="E1532" t="str">
            <v>Tuesday</v>
          </cell>
          <cell r="G1532" t="str">
            <v>Low-demand</v>
          </cell>
        </row>
        <row r="1533">
          <cell r="D1533">
            <v>1</v>
          </cell>
          <cell r="E1533" t="str">
            <v>Tuesday</v>
          </cell>
          <cell r="G1533" t="str">
            <v>Low-demand</v>
          </cell>
        </row>
        <row r="1534">
          <cell r="D1534">
            <v>2</v>
          </cell>
          <cell r="E1534" t="str">
            <v>Tuesday</v>
          </cell>
          <cell r="G1534" t="str">
            <v>Low-demand</v>
          </cell>
        </row>
        <row r="1535">
          <cell r="D1535">
            <v>3</v>
          </cell>
          <cell r="E1535" t="str">
            <v>Tuesday</v>
          </cell>
          <cell r="G1535" t="str">
            <v>Low-demand</v>
          </cell>
        </row>
        <row r="1536">
          <cell r="D1536">
            <v>4</v>
          </cell>
          <cell r="E1536" t="str">
            <v>Tuesday</v>
          </cell>
          <cell r="G1536" t="str">
            <v>Low-demand</v>
          </cell>
        </row>
        <row r="1537">
          <cell r="D1537">
            <v>5</v>
          </cell>
          <cell r="E1537" t="str">
            <v>Tuesday</v>
          </cell>
          <cell r="G1537" t="str">
            <v>Low-demand</v>
          </cell>
        </row>
        <row r="1538">
          <cell r="D1538">
            <v>6</v>
          </cell>
          <cell r="E1538" t="str">
            <v>Tuesday</v>
          </cell>
          <cell r="G1538" t="str">
            <v>Low-demand</v>
          </cell>
        </row>
        <row r="1539">
          <cell r="D1539">
            <v>7</v>
          </cell>
          <cell r="E1539" t="str">
            <v>Tuesday</v>
          </cell>
          <cell r="G1539" t="str">
            <v>Low-demand</v>
          </cell>
        </row>
        <row r="1540">
          <cell r="D1540">
            <v>8</v>
          </cell>
          <cell r="E1540" t="str">
            <v>Tuesday</v>
          </cell>
          <cell r="G1540" t="str">
            <v>Low-demand</v>
          </cell>
        </row>
        <row r="1541">
          <cell r="D1541">
            <v>9</v>
          </cell>
          <cell r="E1541" t="str">
            <v>Tuesday</v>
          </cell>
          <cell r="G1541" t="str">
            <v>Low-demand</v>
          </cell>
        </row>
        <row r="1542">
          <cell r="D1542">
            <v>10</v>
          </cell>
          <cell r="E1542" t="str">
            <v>Tuesday</v>
          </cell>
          <cell r="G1542" t="str">
            <v>Low-demand</v>
          </cell>
        </row>
        <row r="1543">
          <cell r="D1543">
            <v>11</v>
          </cell>
          <cell r="E1543" t="str">
            <v>Tuesday</v>
          </cell>
          <cell r="G1543" t="str">
            <v>Low-demand</v>
          </cell>
        </row>
        <row r="1544">
          <cell r="D1544">
            <v>12</v>
          </cell>
          <cell r="E1544" t="str">
            <v>Tuesday</v>
          </cell>
          <cell r="G1544" t="str">
            <v>Low-demand</v>
          </cell>
        </row>
        <row r="1545">
          <cell r="D1545">
            <v>13</v>
          </cell>
          <cell r="E1545" t="str">
            <v>Tuesday</v>
          </cell>
          <cell r="G1545" t="str">
            <v>Low-demand</v>
          </cell>
        </row>
        <row r="1546">
          <cell r="D1546">
            <v>14</v>
          </cell>
          <cell r="E1546" t="str">
            <v>Tuesday</v>
          </cell>
          <cell r="G1546" t="str">
            <v>Low-demand</v>
          </cell>
        </row>
        <row r="1547">
          <cell r="D1547">
            <v>15</v>
          </cell>
          <cell r="E1547" t="str">
            <v>Tuesday</v>
          </cell>
          <cell r="G1547" t="str">
            <v>Low-demand</v>
          </cell>
        </row>
        <row r="1548">
          <cell r="D1548">
            <v>16</v>
          </cell>
          <cell r="E1548" t="str">
            <v>Tuesday</v>
          </cell>
          <cell r="G1548" t="str">
            <v>Low-demand</v>
          </cell>
        </row>
        <row r="1549">
          <cell r="D1549">
            <v>17</v>
          </cell>
          <cell r="E1549" t="str">
            <v>Tuesday</v>
          </cell>
          <cell r="G1549" t="str">
            <v>Low-demand</v>
          </cell>
        </row>
        <row r="1550">
          <cell r="D1550">
            <v>18</v>
          </cell>
          <cell r="E1550" t="str">
            <v>Tuesday</v>
          </cell>
          <cell r="G1550" t="str">
            <v>Low-demand</v>
          </cell>
        </row>
        <row r="1551">
          <cell r="D1551">
            <v>19</v>
          </cell>
          <cell r="E1551" t="str">
            <v>Tuesday</v>
          </cell>
          <cell r="G1551" t="str">
            <v>Low-demand</v>
          </cell>
        </row>
        <row r="1552">
          <cell r="D1552">
            <v>20</v>
          </cell>
          <cell r="E1552" t="str">
            <v>Tuesday</v>
          </cell>
          <cell r="G1552" t="str">
            <v>Low-demand</v>
          </cell>
        </row>
        <row r="1553">
          <cell r="D1553">
            <v>21</v>
          </cell>
          <cell r="E1553" t="str">
            <v>Tuesday</v>
          </cell>
          <cell r="G1553" t="str">
            <v>Low-demand</v>
          </cell>
        </row>
        <row r="1554">
          <cell r="D1554">
            <v>22</v>
          </cell>
          <cell r="E1554" t="str">
            <v>Tuesday</v>
          </cell>
          <cell r="G1554" t="str">
            <v>Low-demand</v>
          </cell>
        </row>
        <row r="1555">
          <cell r="D1555">
            <v>23</v>
          </cell>
          <cell r="E1555" t="str">
            <v>Tuesday</v>
          </cell>
          <cell r="G1555" t="str">
            <v>Low-demand</v>
          </cell>
        </row>
        <row r="1556">
          <cell r="D1556">
            <v>0</v>
          </cell>
          <cell r="E1556" t="str">
            <v>Wednesday</v>
          </cell>
          <cell r="G1556" t="str">
            <v>Low-demand</v>
          </cell>
        </row>
        <row r="1557">
          <cell r="D1557">
            <v>1</v>
          </cell>
          <cell r="E1557" t="str">
            <v>Wednesday</v>
          </cell>
          <cell r="G1557" t="str">
            <v>Low-demand</v>
          </cell>
        </row>
        <row r="1558">
          <cell r="D1558">
            <v>2</v>
          </cell>
          <cell r="E1558" t="str">
            <v>Wednesday</v>
          </cell>
          <cell r="G1558" t="str">
            <v>Low-demand</v>
          </cell>
        </row>
        <row r="1559">
          <cell r="D1559">
            <v>3</v>
          </cell>
          <cell r="E1559" t="str">
            <v>Wednesday</v>
          </cell>
          <cell r="G1559" t="str">
            <v>Low-demand</v>
          </cell>
        </row>
        <row r="1560">
          <cell r="D1560">
            <v>4</v>
          </cell>
          <cell r="E1560" t="str">
            <v>Wednesday</v>
          </cell>
          <cell r="G1560" t="str">
            <v>Low-demand</v>
          </cell>
        </row>
        <row r="1561">
          <cell r="D1561">
            <v>5</v>
          </cell>
          <cell r="E1561" t="str">
            <v>Wednesday</v>
          </cell>
          <cell r="G1561" t="str">
            <v>Low-demand</v>
          </cell>
        </row>
        <row r="1562">
          <cell r="D1562">
            <v>6</v>
          </cell>
          <cell r="E1562" t="str">
            <v>Wednesday</v>
          </cell>
          <cell r="G1562" t="str">
            <v>Low-demand</v>
          </cell>
        </row>
        <row r="1563">
          <cell r="D1563">
            <v>7</v>
          </cell>
          <cell r="E1563" t="str">
            <v>Wednesday</v>
          </cell>
          <cell r="G1563" t="str">
            <v>Low-demand</v>
          </cell>
        </row>
        <row r="1564">
          <cell r="D1564">
            <v>8</v>
          </cell>
          <cell r="E1564" t="str">
            <v>Wednesday</v>
          </cell>
          <cell r="G1564" t="str">
            <v>Low-demand</v>
          </cell>
        </row>
        <row r="1565">
          <cell r="D1565">
            <v>9</v>
          </cell>
          <cell r="E1565" t="str">
            <v>Wednesday</v>
          </cell>
          <cell r="G1565" t="str">
            <v>Low-demand</v>
          </cell>
        </row>
        <row r="1566">
          <cell r="D1566">
            <v>10</v>
          </cell>
          <cell r="E1566" t="str">
            <v>Wednesday</v>
          </cell>
          <cell r="G1566" t="str">
            <v>Low-demand</v>
          </cell>
        </row>
        <row r="1567">
          <cell r="D1567">
            <v>11</v>
          </cell>
          <cell r="E1567" t="str">
            <v>Wednesday</v>
          </cell>
          <cell r="G1567" t="str">
            <v>Low-demand</v>
          </cell>
        </row>
        <row r="1568">
          <cell r="D1568">
            <v>12</v>
          </cell>
          <cell r="E1568" t="str">
            <v>Wednesday</v>
          </cell>
          <cell r="G1568" t="str">
            <v>Low-demand</v>
          </cell>
        </row>
        <row r="1569">
          <cell r="D1569">
            <v>13</v>
          </cell>
          <cell r="E1569" t="str">
            <v>Wednesday</v>
          </cell>
          <cell r="G1569" t="str">
            <v>Low-demand</v>
          </cell>
        </row>
        <row r="1570">
          <cell r="D1570">
            <v>14</v>
          </cell>
          <cell r="E1570" t="str">
            <v>Wednesday</v>
          </cell>
          <cell r="G1570" t="str">
            <v>Low-demand</v>
          </cell>
        </row>
        <row r="1571">
          <cell r="D1571">
            <v>15</v>
          </cell>
          <cell r="E1571" t="str">
            <v>Wednesday</v>
          </cell>
          <cell r="G1571" t="str">
            <v>Low-demand</v>
          </cell>
        </row>
        <row r="1572">
          <cell r="D1572">
            <v>16</v>
          </cell>
          <cell r="E1572" t="str">
            <v>Wednesday</v>
          </cell>
          <cell r="G1572" t="str">
            <v>Low-demand</v>
          </cell>
        </row>
        <row r="1573">
          <cell r="D1573">
            <v>17</v>
          </cell>
          <cell r="E1573" t="str">
            <v>Wednesday</v>
          </cell>
          <cell r="G1573" t="str">
            <v>Low-demand</v>
          </cell>
        </row>
        <row r="1574">
          <cell r="D1574">
            <v>18</v>
          </cell>
          <cell r="E1574" t="str">
            <v>Wednesday</v>
          </cell>
          <cell r="G1574" t="str">
            <v>Low-demand</v>
          </cell>
        </row>
        <row r="1575">
          <cell r="D1575">
            <v>19</v>
          </cell>
          <cell r="E1575" t="str">
            <v>Wednesday</v>
          </cell>
          <cell r="G1575" t="str">
            <v>Low-demand</v>
          </cell>
        </row>
        <row r="1576">
          <cell r="D1576">
            <v>20</v>
          </cell>
          <cell r="E1576" t="str">
            <v>Wednesday</v>
          </cell>
          <cell r="G1576" t="str">
            <v>Low-demand</v>
          </cell>
        </row>
        <row r="1577">
          <cell r="D1577">
            <v>21</v>
          </cell>
          <cell r="E1577" t="str">
            <v>Wednesday</v>
          </cell>
          <cell r="G1577" t="str">
            <v>Low-demand</v>
          </cell>
        </row>
        <row r="1578">
          <cell r="D1578">
            <v>22</v>
          </cell>
          <cell r="E1578" t="str">
            <v>Wednesday</v>
          </cell>
          <cell r="G1578" t="str">
            <v>Low-demand</v>
          </cell>
        </row>
        <row r="1579">
          <cell r="D1579">
            <v>23</v>
          </cell>
          <cell r="E1579" t="str">
            <v>Wednesday</v>
          </cell>
          <cell r="G1579" t="str">
            <v>Low-demand</v>
          </cell>
        </row>
        <row r="1580">
          <cell r="D1580">
            <v>0</v>
          </cell>
          <cell r="E1580" t="str">
            <v>Thursday</v>
          </cell>
          <cell r="G1580" t="str">
            <v>Low-demand</v>
          </cell>
        </row>
        <row r="1581">
          <cell r="D1581">
            <v>1</v>
          </cell>
          <cell r="E1581" t="str">
            <v>Thursday</v>
          </cell>
          <cell r="G1581" t="str">
            <v>Low-demand</v>
          </cell>
        </row>
        <row r="1582">
          <cell r="D1582">
            <v>2</v>
          </cell>
          <cell r="E1582" t="str">
            <v>Thursday</v>
          </cell>
          <cell r="G1582" t="str">
            <v>Low-demand</v>
          </cell>
        </row>
        <row r="1583">
          <cell r="D1583">
            <v>3</v>
          </cell>
          <cell r="E1583" t="str">
            <v>Thursday</v>
          </cell>
          <cell r="G1583" t="str">
            <v>Low-demand</v>
          </cell>
        </row>
        <row r="1584">
          <cell r="D1584">
            <v>4</v>
          </cell>
          <cell r="E1584" t="str">
            <v>Thursday</v>
          </cell>
          <cell r="G1584" t="str">
            <v>Low-demand</v>
          </cell>
        </row>
        <row r="1585">
          <cell r="D1585">
            <v>5</v>
          </cell>
          <cell r="E1585" t="str">
            <v>Thursday</v>
          </cell>
          <cell r="G1585" t="str">
            <v>Low-demand</v>
          </cell>
        </row>
        <row r="1586">
          <cell r="D1586">
            <v>6</v>
          </cell>
          <cell r="E1586" t="str">
            <v>Thursday</v>
          </cell>
          <cell r="G1586" t="str">
            <v>Low-demand</v>
          </cell>
        </row>
        <row r="1587">
          <cell r="D1587">
            <v>7</v>
          </cell>
          <cell r="E1587" t="str">
            <v>Thursday</v>
          </cell>
          <cell r="G1587" t="str">
            <v>Low-demand</v>
          </cell>
        </row>
        <row r="1588">
          <cell r="D1588">
            <v>8</v>
          </cell>
          <cell r="E1588" t="str">
            <v>Thursday</v>
          </cell>
          <cell r="G1588" t="str">
            <v>Low-demand</v>
          </cell>
        </row>
        <row r="1589">
          <cell r="D1589">
            <v>9</v>
          </cell>
          <cell r="E1589" t="str">
            <v>Thursday</v>
          </cell>
          <cell r="G1589" t="str">
            <v>Low-demand</v>
          </cell>
        </row>
        <row r="1590">
          <cell r="D1590">
            <v>10</v>
          </cell>
          <cell r="E1590" t="str">
            <v>Thursday</v>
          </cell>
          <cell r="G1590" t="str">
            <v>Low-demand</v>
          </cell>
        </row>
        <row r="1591">
          <cell r="D1591">
            <v>11</v>
          </cell>
          <cell r="E1591" t="str">
            <v>Thursday</v>
          </cell>
          <cell r="G1591" t="str">
            <v>Low-demand</v>
          </cell>
        </row>
        <row r="1592">
          <cell r="D1592">
            <v>12</v>
          </cell>
          <cell r="E1592" t="str">
            <v>Thursday</v>
          </cell>
          <cell r="G1592" t="str">
            <v>Low-demand</v>
          </cell>
        </row>
        <row r="1593">
          <cell r="D1593">
            <v>13</v>
          </cell>
          <cell r="E1593" t="str">
            <v>Thursday</v>
          </cell>
          <cell r="G1593" t="str">
            <v>Low-demand</v>
          </cell>
        </row>
        <row r="1594">
          <cell r="D1594">
            <v>14</v>
          </cell>
          <cell r="E1594" t="str">
            <v>Thursday</v>
          </cell>
          <cell r="G1594" t="str">
            <v>Low-demand</v>
          </cell>
        </row>
        <row r="1595">
          <cell r="D1595">
            <v>15</v>
          </cell>
          <cell r="E1595" t="str">
            <v>Thursday</v>
          </cell>
          <cell r="G1595" t="str">
            <v>Low-demand</v>
          </cell>
        </row>
        <row r="1596">
          <cell r="D1596">
            <v>16</v>
          </cell>
          <cell r="E1596" t="str">
            <v>Thursday</v>
          </cell>
          <cell r="G1596" t="str">
            <v>Low-demand</v>
          </cell>
        </row>
        <row r="1597">
          <cell r="D1597">
            <v>17</v>
          </cell>
          <cell r="E1597" t="str">
            <v>Thursday</v>
          </cell>
          <cell r="G1597" t="str">
            <v>Low-demand</v>
          </cell>
        </row>
        <row r="1598">
          <cell r="D1598">
            <v>18</v>
          </cell>
          <cell r="E1598" t="str">
            <v>Thursday</v>
          </cell>
          <cell r="G1598" t="str">
            <v>Low-demand</v>
          </cell>
        </row>
        <row r="1599">
          <cell r="D1599">
            <v>19</v>
          </cell>
          <cell r="E1599" t="str">
            <v>Thursday</v>
          </cell>
          <cell r="G1599" t="str">
            <v>Low-demand</v>
          </cell>
        </row>
        <row r="1600">
          <cell r="D1600">
            <v>20</v>
          </cell>
          <cell r="E1600" t="str">
            <v>Thursday</v>
          </cell>
          <cell r="G1600" t="str">
            <v>Low-demand</v>
          </cell>
        </row>
        <row r="1601">
          <cell r="D1601">
            <v>21</v>
          </cell>
          <cell r="E1601" t="str">
            <v>Thursday</v>
          </cell>
          <cell r="G1601" t="str">
            <v>Low-demand</v>
          </cell>
        </row>
        <row r="1602">
          <cell r="D1602">
            <v>22</v>
          </cell>
          <cell r="E1602" t="str">
            <v>Thursday</v>
          </cell>
          <cell r="G1602" t="str">
            <v>Low-demand</v>
          </cell>
        </row>
        <row r="1603">
          <cell r="D1603">
            <v>23</v>
          </cell>
          <cell r="E1603" t="str">
            <v>Thursday</v>
          </cell>
          <cell r="G1603" t="str">
            <v>Low-demand</v>
          </cell>
        </row>
        <row r="1604">
          <cell r="D1604">
            <v>0</v>
          </cell>
          <cell r="E1604" t="str">
            <v>Friday</v>
          </cell>
          <cell r="G1604" t="str">
            <v>Low-demand</v>
          </cell>
        </row>
        <row r="1605">
          <cell r="D1605">
            <v>1</v>
          </cell>
          <cell r="E1605" t="str">
            <v>Friday</v>
          </cell>
          <cell r="G1605" t="str">
            <v>Low-demand</v>
          </cell>
        </row>
        <row r="1606">
          <cell r="D1606">
            <v>2</v>
          </cell>
          <cell r="E1606" t="str">
            <v>Friday</v>
          </cell>
          <cell r="G1606" t="str">
            <v>Low-demand</v>
          </cell>
        </row>
        <row r="1607">
          <cell r="D1607">
            <v>3</v>
          </cell>
          <cell r="E1607" t="str">
            <v>Friday</v>
          </cell>
          <cell r="G1607" t="str">
            <v>Low-demand</v>
          </cell>
        </row>
        <row r="1608">
          <cell r="D1608">
            <v>4</v>
          </cell>
          <cell r="E1608" t="str">
            <v>Friday</v>
          </cell>
          <cell r="G1608" t="str">
            <v>Low-demand</v>
          </cell>
        </row>
        <row r="1609">
          <cell r="D1609">
            <v>5</v>
          </cell>
          <cell r="E1609" t="str">
            <v>Friday</v>
          </cell>
          <cell r="G1609" t="str">
            <v>Low-demand</v>
          </cell>
        </row>
        <row r="1610">
          <cell r="D1610">
            <v>6</v>
          </cell>
          <cell r="E1610" t="str">
            <v>Friday</v>
          </cell>
          <cell r="G1610" t="str">
            <v>Low-demand</v>
          </cell>
        </row>
        <row r="1611">
          <cell r="D1611">
            <v>7</v>
          </cell>
          <cell r="E1611" t="str">
            <v>Friday</v>
          </cell>
          <cell r="G1611" t="str">
            <v>Low-demand</v>
          </cell>
        </row>
        <row r="1612">
          <cell r="D1612">
            <v>8</v>
          </cell>
          <cell r="E1612" t="str">
            <v>Friday</v>
          </cell>
          <cell r="G1612" t="str">
            <v>Low-demand</v>
          </cell>
        </row>
        <row r="1613">
          <cell r="D1613">
            <v>9</v>
          </cell>
          <cell r="E1613" t="str">
            <v>Friday</v>
          </cell>
          <cell r="G1613" t="str">
            <v>Low-demand</v>
          </cell>
        </row>
        <row r="1614">
          <cell r="D1614">
            <v>10</v>
          </cell>
          <cell r="E1614" t="str">
            <v>Friday</v>
          </cell>
          <cell r="G1614" t="str">
            <v>Low-demand</v>
          </cell>
        </row>
        <row r="1615">
          <cell r="D1615">
            <v>11</v>
          </cell>
          <cell r="E1615" t="str">
            <v>Friday</v>
          </cell>
          <cell r="G1615" t="str">
            <v>Low-demand</v>
          </cell>
        </row>
        <row r="1616">
          <cell r="D1616">
            <v>12</v>
          </cell>
          <cell r="E1616" t="str">
            <v>Friday</v>
          </cell>
          <cell r="G1616" t="str">
            <v>Low-demand</v>
          </cell>
        </row>
        <row r="1617">
          <cell r="D1617">
            <v>13</v>
          </cell>
          <cell r="E1617" t="str">
            <v>Friday</v>
          </cell>
          <cell r="G1617" t="str">
            <v>Low-demand</v>
          </cell>
        </row>
        <row r="1618">
          <cell r="D1618">
            <v>14</v>
          </cell>
          <cell r="E1618" t="str">
            <v>Friday</v>
          </cell>
          <cell r="G1618" t="str">
            <v>Low-demand</v>
          </cell>
        </row>
        <row r="1619">
          <cell r="D1619">
            <v>15</v>
          </cell>
          <cell r="E1619" t="str">
            <v>Friday</v>
          </cell>
          <cell r="G1619" t="str">
            <v>Low-demand</v>
          </cell>
        </row>
        <row r="1620">
          <cell r="D1620">
            <v>16</v>
          </cell>
          <cell r="E1620" t="str">
            <v>Friday</v>
          </cell>
          <cell r="G1620" t="str">
            <v>Low-demand</v>
          </cell>
        </row>
        <row r="1621">
          <cell r="D1621">
            <v>17</v>
          </cell>
          <cell r="E1621" t="str">
            <v>Friday</v>
          </cell>
          <cell r="G1621" t="str">
            <v>Low-demand</v>
          </cell>
        </row>
        <row r="1622">
          <cell r="D1622">
            <v>18</v>
          </cell>
          <cell r="E1622" t="str">
            <v>Friday</v>
          </cell>
          <cell r="G1622" t="str">
            <v>Low-demand</v>
          </cell>
        </row>
        <row r="1623">
          <cell r="D1623">
            <v>19</v>
          </cell>
          <cell r="E1623" t="str">
            <v>Friday</v>
          </cell>
          <cell r="G1623" t="str">
            <v>Low-demand</v>
          </cell>
        </row>
        <row r="1624">
          <cell r="D1624">
            <v>20</v>
          </cell>
          <cell r="E1624" t="str">
            <v>Friday</v>
          </cell>
          <cell r="G1624" t="str">
            <v>Low-demand</v>
          </cell>
        </row>
        <row r="1625">
          <cell r="D1625">
            <v>21</v>
          </cell>
          <cell r="E1625" t="str">
            <v>Friday</v>
          </cell>
          <cell r="G1625" t="str">
            <v>Low-demand</v>
          </cell>
        </row>
        <row r="1626">
          <cell r="D1626">
            <v>22</v>
          </cell>
          <cell r="E1626" t="str">
            <v>Friday</v>
          </cell>
          <cell r="G1626" t="str">
            <v>Low-demand</v>
          </cell>
        </row>
        <row r="1627">
          <cell r="D1627">
            <v>23</v>
          </cell>
          <cell r="E1627" t="str">
            <v>Friday</v>
          </cell>
          <cell r="G1627" t="str">
            <v>Low-demand</v>
          </cell>
        </row>
        <row r="1628">
          <cell r="D1628">
            <v>0</v>
          </cell>
          <cell r="E1628" t="str">
            <v>Saturday</v>
          </cell>
          <cell r="G1628" t="str">
            <v>Low-demand</v>
          </cell>
        </row>
        <row r="1629">
          <cell r="D1629">
            <v>1</v>
          </cell>
          <cell r="E1629" t="str">
            <v>Saturday</v>
          </cell>
          <cell r="G1629" t="str">
            <v>Low-demand</v>
          </cell>
        </row>
        <row r="1630">
          <cell r="D1630">
            <v>2</v>
          </cell>
          <cell r="E1630" t="str">
            <v>Saturday</v>
          </cell>
          <cell r="G1630" t="str">
            <v>Low-demand</v>
          </cell>
        </row>
        <row r="1631">
          <cell r="D1631">
            <v>3</v>
          </cell>
          <cell r="E1631" t="str">
            <v>Saturday</v>
          </cell>
          <cell r="G1631" t="str">
            <v>Low-demand</v>
          </cell>
        </row>
        <row r="1632">
          <cell r="D1632">
            <v>4</v>
          </cell>
          <cell r="E1632" t="str">
            <v>Saturday</v>
          </cell>
          <cell r="G1632" t="str">
            <v>Low-demand</v>
          </cell>
        </row>
        <row r="1633">
          <cell r="D1633">
            <v>5</v>
          </cell>
          <cell r="E1633" t="str">
            <v>Saturday</v>
          </cell>
          <cell r="G1633" t="str">
            <v>Low-demand</v>
          </cell>
        </row>
        <row r="1634">
          <cell r="D1634">
            <v>6</v>
          </cell>
          <cell r="E1634" t="str">
            <v>Saturday</v>
          </cell>
          <cell r="G1634" t="str">
            <v>Low-demand</v>
          </cell>
        </row>
        <row r="1635">
          <cell r="D1635">
            <v>7</v>
          </cell>
          <cell r="E1635" t="str">
            <v>Saturday</v>
          </cell>
          <cell r="G1635" t="str">
            <v>Low-demand</v>
          </cell>
        </row>
        <row r="1636">
          <cell r="D1636">
            <v>8</v>
          </cell>
          <cell r="E1636" t="str">
            <v>Saturday</v>
          </cell>
          <cell r="G1636" t="str">
            <v>Low-demand</v>
          </cell>
        </row>
        <row r="1637">
          <cell r="D1637">
            <v>9</v>
          </cell>
          <cell r="E1637" t="str">
            <v>Saturday</v>
          </cell>
          <cell r="G1637" t="str">
            <v>Low-demand</v>
          </cell>
        </row>
        <row r="1638">
          <cell r="D1638">
            <v>10</v>
          </cell>
          <cell r="E1638" t="str">
            <v>Saturday</v>
          </cell>
          <cell r="G1638" t="str">
            <v>Low-demand</v>
          </cell>
        </row>
        <row r="1639">
          <cell r="D1639">
            <v>11</v>
          </cell>
          <cell r="E1639" t="str">
            <v>Saturday</v>
          </cell>
          <cell r="G1639" t="str">
            <v>Low-demand</v>
          </cell>
        </row>
        <row r="1640">
          <cell r="D1640">
            <v>12</v>
          </cell>
          <cell r="E1640" t="str">
            <v>Saturday</v>
          </cell>
          <cell r="G1640" t="str">
            <v>Low-demand</v>
          </cell>
        </row>
        <row r="1641">
          <cell r="D1641">
            <v>13</v>
          </cell>
          <cell r="E1641" t="str">
            <v>Saturday</v>
          </cell>
          <cell r="G1641" t="str">
            <v>Low-demand</v>
          </cell>
        </row>
        <row r="1642">
          <cell r="D1642">
            <v>14</v>
          </cell>
          <cell r="E1642" t="str">
            <v>Saturday</v>
          </cell>
          <cell r="G1642" t="str">
            <v>Low-demand</v>
          </cell>
        </row>
        <row r="1643">
          <cell r="D1643">
            <v>15</v>
          </cell>
          <cell r="E1643" t="str">
            <v>Saturday</v>
          </cell>
          <cell r="G1643" t="str">
            <v>Low-demand</v>
          </cell>
        </row>
        <row r="1644">
          <cell r="D1644">
            <v>16</v>
          </cell>
          <cell r="E1644" t="str">
            <v>Saturday</v>
          </cell>
          <cell r="G1644" t="str">
            <v>Low-demand</v>
          </cell>
        </row>
        <row r="1645">
          <cell r="D1645">
            <v>17</v>
          </cell>
          <cell r="E1645" t="str">
            <v>Saturday</v>
          </cell>
          <cell r="G1645" t="str">
            <v>Low-demand</v>
          </cell>
        </row>
        <row r="1646">
          <cell r="D1646">
            <v>18</v>
          </cell>
          <cell r="E1646" t="str">
            <v>Saturday</v>
          </cell>
          <cell r="G1646" t="str">
            <v>Low-demand</v>
          </cell>
        </row>
        <row r="1647">
          <cell r="D1647">
            <v>19</v>
          </cell>
          <cell r="E1647" t="str">
            <v>Saturday</v>
          </cell>
          <cell r="G1647" t="str">
            <v>Low-demand</v>
          </cell>
        </row>
        <row r="1648">
          <cell r="D1648">
            <v>20</v>
          </cell>
          <cell r="E1648" t="str">
            <v>Saturday</v>
          </cell>
          <cell r="G1648" t="str">
            <v>Low-demand</v>
          </cell>
        </row>
        <row r="1649">
          <cell r="D1649">
            <v>21</v>
          </cell>
          <cell r="E1649" t="str">
            <v>Saturday</v>
          </cell>
          <cell r="G1649" t="str">
            <v>Low-demand</v>
          </cell>
        </row>
        <row r="1650">
          <cell r="D1650">
            <v>22</v>
          </cell>
          <cell r="E1650" t="str">
            <v>Saturday</v>
          </cell>
          <cell r="G1650" t="str">
            <v>Low-demand</v>
          </cell>
        </row>
        <row r="1651">
          <cell r="D1651">
            <v>23</v>
          </cell>
          <cell r="E1651" t="str">
            <v>Saturday</v>
          </cell>
          <cell r="G1651" t="str">
            <v>Low-demand</v>
          </cell>
        </row>
        <row r="1652">
          <cell r="D1652">
            <v>0</v>
          </cell>
          <cell r="E1652" t="str">
            <v>Sunday</v>
          </cell>
          <cell r="G1652" t="str">
            <v>Low-demand</v>
          </cell>
        </row>
        <row r="1653">
          <cell r="D1653">
            <v>1</v>
          </cell>
          <cell r="E1653" t="str">
            <v>Sunday</v>
          </cell>
          <cell r="G1653" t="str">
            <v>Low-demand</v>
          </cell>
        </row>
        <row r="1654">
          <cell r="D1654">
            <v>2</v>
          </cell>
          <cell r="E1654" t="str">
            <v>Sunday</v>
          </cell>
          <cell r="G1654" t="str">
            <v>Low-demand</v>
          </cell>
        </row>
        <row r="1655">
          <cell r="D1655">
            <v>3</v>
          </cell>
          <cell r="E1655" t="str">
            <v>Sunday</v>
          </cell>
          <cell r="G1655" t="str">
            <v>Low-demand</v>
          </cell>
        </row>
        <row r="1656">
          <cell r="D1656">
            <v>4</v>
          </cell>
          <cell r="E1656" t="str">
            <v>Sunday</v>
          </cell>
          <cell r="G1656" t="str">
            <v>Low-demand</v>
          </cell>
        </row>
        <row r="1657">
          <cell r="D1657">
            <v>5</v>
          </cell>
          <cell r="E1657" t="str">
            <v>Sunday</v>
          </cell>
          <cell r="G1657" t="str">
            <v>Low-demand</v>
          </cell>
        </row>
        <row r="1658">
          <cell r="D1658">
            <v>6</v>
          </cell>
          <cell r="E1658" t="str">
            <v>Sunday</v>
          </cell>
          <cell r="G1658" t="str">
            <v>Low-demand</v>
          </cell>
        </row>
        <row r="1659">
          <cell r="D1659">
            <v>7</v>
          </cell>
          <cell r="E1659" t="str">
            <v>Sunday</v>
          </cell>
          <cell r="G1659" t="str">
            <v>Low-demand</v>
          </cell>
        </row>
        <row r="1660">
          <cell r="D1660">
            <v>8</v>
          </cell>
          <cell r="E1660" t="str">
            <v>Sunday</v>
          </cell>
          <cell r="G1660" t="str">
            <v>Low-demand</v>
          </cell>
        </row>
        <row r="1661">
          <cell r="D1661">
            <v>9</v>
          </cell>
          <cell r="E1661" t="str">
            <v>Sunday</v>
          </cell>
          <cell r="G1661" t="str">
            <v>Low-demand</v>
          </cell>
        </row>
        <row r="1662">
          <cell r="D1662">
            <v>10</v>
          </cell>
          <cell r="E1662" t="str">
            <v>Sunday</v>
          </cell>
          <cell r="G1662" t="str">
            <v>Low-demand</v>
          </cell>
        </row>
        <row r="1663">
          <cell r="D1663">
            <v>11</v>
          </cell>
          <cell r="E1663" t="str">
            <v>Sunday</v>
          </cell>
          <cell r="G1663" t="str">
            <v>Low-demand</v>
          </cell>
        </row>
        <row r="1664">
          <cell r="D1664">
            <v>12</v>
          </cell>
          <cell r="E1664" t="str">
            <v>Sunday</v>
          </cell>
          <cell r="G1664" t="str">
            <v>Low-demand</v>
          </cell>
        </row>
        <row r="1665">
          <cell r="D1665">
            <v>13</v>
          </cell>
          <cell r="E1665" t="str">
            <v>Sunday</v>
          </cell>
          <cell r="G1665" t="str">
            <v>Low-demand</v>
          </cell>
        </row>
        <row r="1666">
          <cell r="D1666">
            <v>14</v>
          </cell>
          <cell r="E1666" t="str">
            <v>Sunday</v>
          </cell>
          <cell r="G1666" t="str">
            <v>Low-demand</v>
          </cell>
        </row>
        <row r="1667">
          <cell r="D1667">
            <v>15</v>
          </cell>
          <cell r="E1667" t="str">
            <v>Sunday</v>
          </cell>
          <cell r="G1667" t="str">
            <v>Low-demand</v>
          </cell>
        </row>
        <row r="1668">
          <cell r="D1668">
            <v>16</v>
          </cell>
          <cell r="E1668" t="str">
            <v>Sunday</v>
          </cell>
          <cell r="G1668" t="str">
            <v>Low-demand</v>
          </cell>
        </row>
        <row r="1669">
          <cell r="D1669">
            <v>17</v>
          </cell>
          <cell r="E1669" t="str">
            <v>Sunday</v>
          </cell>
          <cell r="G1669" t="str">
            <v>Low-demand</v>
          </cell>
        </row>
        <row r="1670">
          <cell r="D1670">
            <v>18</v>
          </cell>
          <cell r="E1670" t="str">
            <v>Sunday</v>
          </cell>
          <cell r="G1670" t="str">
            <v>Low-demand</v>
          </cell>
        </row>
        <row r="1671">
          <cell r="D1671">
            <v>19</v>
          </cell>
          <cell r="E1671" t="str">
            <v>Sunday</v>
          </cell>
          <cell r="G1671" t="str">
            <v>Low-demand</v>
          </cell>
        </row>
        <row r="1672">
          <cell r="D1672">
            <v>20</v>
          </cell>
          <cell r="E1672" t="str">
            <v>Sunday</v>
          </cell>
          <cell r="G1672" t="str">
            <v>Low-demand</v>
          </cell>
        </row>
        <row r="1673">
          <cell r="D1673">
            <v>21</v>
          </cell>
          <cell r="E1673" t="str">
            <v>Sunday</v>
          </cell>
          <cell r="G1673" t="str">
            <v>Low-demand</v>
          </cell>
        </row>
        <row r="1674">
          <cell r="D1674">
            <v>22</v>
          </cell>
          <cell r="E1674" t="str">
            <v>Sunday</v>
          </cell>
          <cell r="G1674" t="str">
            <v>Low-demand</v>
          </cell>
        </row>
        <row r="1675">
          <cell r="D1675">
            <v>23</v>
          </cell>
          <cell r="E1675" t="str">
            <v>Sunday</v>
          </cell>
          <cell r="G1675" t="str">
            <v>Low-demand</v>
          </cell>
        </row>
        <row r="1676">
          <cell r="D1676">
            <v>0</v>
          </cell>
          <cell r="E1676" t="str">
            <v>Monday</v>
          </cell>
          <cell r="G1676" t="str">
            <v>Low-demand</v>
          </cell>
        </row>
        <row r="1677">
          <cell r="D1677">
            <v>1</v>
          </cell>
          <cell r="E1677" t="str">
            <v>Monday</v>
          </cell>
          <cell r="G1677" t="str">
            <v>Low-demand</v>
          </cell>
        </row>
        <row r="1678">
          <cell r="D1678">
            <v>2</v>
          </cell>
          <cell r="E1678" t="str">
            <v>Monday</v>
          </cell>
          <cell r="G1678" t="str">
            <v>Low-demand</v>
          </cell>
        </row>
        <row r="1679">
          <cell r="D1679">
            <v>3</v>
          </cell>
          <cell r="E1679" t="str">
            <v>Monday</v>
          </cell>
          <cell r="G1679" t="str">
            <v>Low-demand</v>
          </cell>
        </row>
        <row r="1680">
          <cell r="D1680">
            <v>4</v>
          </cell>
          <cell r="E1680" t="str">
            <v>Monday</v>
          </cell>
          <cell r="G1680" t="str">
            <v>Low-demand</v>
          </cell>
        </row>
        <row r="1681">
          <cell r="D1681">
            <v>5</v>
          </cell>
          <cell r="E1681" t="str">
            <v>Monday</v>
          </cell>
          <cell r="G1681" t="str">
            <v>Low-demand</v>
          </cell>
        </row>
        <row r="1682">
          <cell r="D1682">
            <v>6</v>
          </cell>
          <cell r="E1682" t="str">
            <v>Monday</v>
          </cell>
          <cell r="G1682" t="str">
            <v>Low-demand</v>
          </cell>
        </row>
        <row r="1683">
          <cell r="D1683">
            <v>7</v>
          </cell>
          <cell r="E1683" t="str">
            <v>Monday</v>
          </cell>
          <cell r="G1683" t="str">
            <v>Low-demand</v>
          </cell>
        </row>
        <row r="1684">
          <cell r="D1684">
            <v>8</v>
          </cell>
          <cell r="E1684" t="str">
            <v>Monday</v>
          </cell>
          <cell r="G1684" t="str">
            <v>Low-demand</v>
          </cell>
        </row>
        <row r="1685">
          <cell r="D1685">
            <v>9</v>
          </cell>
          <cell r="E1685" t="str">
            <v>Monday</v>
          </cell>
          <cell r="G1685" t="str">
            <v>Low-demand</v>
          </cell>
        </row>
        <row r="1686">
          <cell r="D1686">
            <v>10</v>
          </cell>
          <cell r="E1686" t="str">
            <v>Monday</v>
          </cell>
          <cell r="G1686" t="str">
            <v>Low-demand</v>
          </cell>
        </row>
        <row r="1687">
          <cell r="D1687">
            <v>11</v>
          </cell>
          <cell r="E1687" t="str">
            <v>Monday</v>
          </cell>
          <cell r="G1687" t="str">
            <v>Low-demand</v>
          </cell>
        </row>
        <row r="1688">
          <cell r="D1688">
            <v>12</v>
          </cell>
          <cell r="E1688" t="str">
            <v>Monday</v>
          </cell>
          <cell r="G1688" t="str">
            <v>Low-demand</v>
          </cell>
        </row>
        <row r="1689">
          <cell r="D1689">
            <v>13</v>
          </cell>
          <cell r="E1689" t="str">
            <v>Monday</v>
          </cell>
          <cell r="G1689" t="str">
            <v>Low-demand</v>
          </cell>
        </row>
        <row r="1690">
          <cell r="D1690">
            <v>14</v>
          </cell>
          <cell r="E1690" t="str">
            <v>Monday</v>
          </cell>
          <cell r="G1690" t="str">
            <v>Low-demand</v>
          </cell>
        </row>
        <row r="1691">
          <cell r="D1691">
            <v>15</v>
          </cell>
          <cell r="E1691" t="str">
            <v>Monday</v>
          </cell>
          <cell r="G1691" t="str">
            <v>Low-demand</v>
          </cell>
        </row>
        <row r="1692">
          <cell r="D1692">
            <v>16</v>
          </cell>
          <cell r="E1692" t="str">
            <v>Monday</v>
          </cell>
          <cell r="G1692" t="str">
            <v>Low-demand</v>
          </cell>
        </row>
        <row r="1693">
          <cell r="D1693">
            <v>17</v>
          </cell>
          <cell r="E1693" t="str">
            <v>Monday</v>
          </cell>
          <cell r="G1693" t="str">
            <v>Low-demand</v>
          </cell>
        </row>
        <row r="1694">
          <cell r="D1694">
            <v>18</v>
          </cell>
          <cell r="E1694" t="str">
            <v>Monday</v>
          </cell>
          <cell r="G1694" t="str">
            <v>Low-demand</v>
          </cell>
        </row>
        <row r="1695">
          <cell r="D1695">
            <v>19</v>
          </cell>
          <cell r="E1695" t="str">
            <v>Monday</v>
          </cell>
          <cell r="G1695" t="str">
            <v>Low-demand</v>
          </cell>
        </row>
        <row r="1696">
          <cell r="D1696">
            <v>20</v>
          </cell>
          <cell r="E1696" t="str">
            <v>Monday</v>
          </cell>
          <cell r="G1696" t="str">
            <v>Low-demand</v>
          </cell>
        </row>
        <row r="1697">
          <cell r="D1697">
            <v>21</v>
          </cell>
          <cell r="E1697" t="str">
            <v>Monday</v>
          </cell>
          <cell r="G1697" t="str">
            <v>Low-demand</v>
          </cell>
        </row>
        <row r="1698">
          <cell r="D1698">
            <v>22</v>
          </cell>
          <cell r="E1698" t="str">
            <v>Monday</v>
          </cell>
          <cell r="G1698" t="str">
            <v>Low-demand</v>
          </cell>
        </row>
        <row r="1699">
          <cell r="D1699">
            <v>23</v>
          </cell>
          <cell r="E1699" t="str">
            <v>Monday</v>
          </cell>
          <cell r="G1699" t="str">
            <v>Low-demand</v>
          </cell>
        </row>
        <row r="1700">
          <cell r="D1700">
            <v>0</v>
          </cell>
          <cell r="E1700" t="str">
            <v>Tuesday</v>
          </cell>
          <cell r="G1700" t="str">
            <v>Low-demand</v>
          </cell>
        </row>
        <row r="1701">
          <cell r="D1701">
            <v>1</v>
          </cell>
          <cell r="E1701" t="str">
            <v>Tuesday</v>
          </cell>
          <cell r="G1701" t="str">
            <v>Low-demand</v>
          </cell>
        </row>
        <row r="1702">
          <cell r="D1702">
            <v>2</v>
          </cell>
          <cell r="E1702" t="str">
            <v>Tuesday</v>
          </cell>
          <cell r="G1702" t="str">
            <v>Low-demand</v>
          </cell>
        </row>
        <row r="1703">
          <cell r="D1703">
            <v>3</v>
          </cell>
          <cell r="E1703" t="str">
            <v>Tuesday</v>
          </cell>
          <cell r="G1703" t="str">
            <v>Low-demand</v>
          </cell>
        </row>
        <row r="1704">
          <cell r="D1704">
            <v>4</v>
          </cell>
          <cell r="E1704" t="str">
            <v>Tuesday</v>
          </cell>
          <cell r="G1704" t="str">
            <v>Low-demand</v>
          </cell>
        </row>
        <row r="1705">
          <cell r="D1705">
            <v>5</v>
          </cell>
          <cell r="E1705" t="str">
            <v>Tuesday</v>
          </cell>
          <cell r="G1705" t="str">
            <v>Low-demand</v>
          </cell>
        </row>
        <row r="1706">
          <cell r="D1706">
            <v>6</v>
          </cell>
          <cell r="E1706" t="str">
            <v>Tuesday</v>
          </cell>
          <cell r="G1706" t="str">
            <v>Low-demand</v>
          </cell>
        </row>
        <row r="1707">
          <cell r="D1707">
            <v>7</v>
          </cell>
          <cell r="E1707" t="str">
            <v>Tuesday</v>
          </cell>
          <cell r="G1707" t="str">
            <v>Low-demand</v>
          </cell>
        </row>
        <row r="1708">
          <cell r="D1708">
            <v>8</v>
          </cell>
          <cell r="E1708" t="str">
            <v>Tuesday</v>
          </cell>
          <cell r="G1708" t="str">
            <v>Low-demand</v>
          </cell>
        </row>
        <row r="1709">
          <cell r="D1709">
            <v>9</v>
          </cell>
          <cell r="E1709" t="str">
            <v>Tuesday</v>
          </cell>
          <cell r="G1709" t="str">
            <v>Low-demand</v>
          </cell>
        </row>
        <row r="1710">
          <cell r="D1710">
            <v>10</v>
          </cell>
          <cell r="E1710" t="str">
            <v>Tuesday</v>
          </cell>
          <cell r="G1710" t="str">
            <v>Low-demand</v>
          </cell>
        </row>
        <row r="1711">
          <cell r="D1711">
            <v>11</v>
          </cell>
          <cell r="E1711" t="str">
            <v>Tuesday</v>
          </cell>
          <cell r="G1711" t="str">
            <v>Low-demand</v>
          </cell>
        </row>
        <row r="1712">
          <cell r="D1712">
            <v>12</v>
          </cell>
          <cell r="E1712" t="str">
            <v>Tuesday</v>
          </cell>
          <cell r="G1712" t="str">
            <v>Low-demand</v>
          </cell>
        </row>
        <row r="1713">
          <cell r="D1713">
            <v>13</v>
          </cell>
          <cell r="E1713" t="str">
            <v>Tuesday</v>
          </cell>
          <cell r="G1713" t="str">
            <v>Low-demand</v>
          </cell>
        </row>
        <row r="1714">
          <cell r="D1714">
            <v>14</v>
          </cell>
          <cell r="E1714" t="str">
            <v>Tuesday</v>
          </cell>
          <cell r="G1714" t="str">
            <v>Low-demand</v>
          </cell>
        </row>
        <row r="1715">
          <cell r="D1715">
            <v>15</v>
          </cell>
          <cell r="E1715" t="str">
            <v>Tuesday</v>
          </cell>
          <cell r="G1715" t="str">
            <v>Low-demand</v>
          </cell>
        </row>
        <row r="1716">
          <cell r="D1716">
            <v>16</v>
          </cell>
          <cell r="E1716" t="str">
            <v>Tuesday</v>
          </cell>
          <cell r="G1716" t="str">
            <v>Low-demand</v>
          </cell>
        </row>
        <row r="1717">
          <cell r="D1717">
            <v>17</v>
          </cell>
          <cell r="E1717" t="str">
            <v>Tuesday</v>
          </cell>
          <cell r="G1717" t="str">
            <v>Low-demand</v>
          </cell>
        </row>
        <row r="1718">
          <cell r="D1718">
            <v>18</v>
          </cell>
          <cell r="E1718" t="str">
            <v>Tuesday</v>
          </cell>
          <cell r="G1718" t="str">
            <v>Low-demand</v>
          </cell>
        </row>
        <row r="1719">
          <cell r="D1719">
            <v>19</v>
          </cell>
          <cell r="E1719" t="str">
            <v>Tuesday</v>
          </cell>
          <cell r="G1719" t="str">
            <v>Low-demand</v>
          </cell>
        </row>
        <row r="1720">
          <cell r="D1720">
            <v>20</v>
          </cell>
          <cell r="E1720" t="str">
            <v>Tuesday</v>
          </cell>
          <cell r="G1720" t="str">
            <v>Low-demand</v>
          </cell>
        </row>
        <row r="1721">
          <cell r="D1721">
            <v>21</v>
          </cell>
          <cell r="E1721" t="str">
            <v>Tuesday</v>
          </cell>
          <cell r="G1721" t="str">
            <v>Low-demand</v>
          </cell>
        </row>
        <row r="1722">
          <cell r="D1722">
            <v>22</v>
          </cell>
          <cell r="E1722" t="str">
            <v>Tuesday</v>
          </cell>
          <cell r="G1722" t="str">
            <v>Low-demand</v>
          </cell>
        </row>
        <row r="1723">
          <cell r="D1723">
            <v>23</v>
          </cell>
          <cell r="E1723" t="str">
            <v>Tuesday</v>
          </cell>
          <cell r="G1723" t="str">
            <v>Low-demand</v>
          </cell>
        </row>
        <row r="1724">
          <cell r="D1724">
            <v>0</v>
          </cell>
          <cell r="E1724" t="str">
            <v>Wednesday</v>
          </cell>
          <cell r="G1724" t="str">
            <v>Low-demand</v>
          </cell>
        </row>
        <row r="1725">
          <cell r="D1725">
            <v>1</v>
          </cell>
          <cell r="E1725" t="str">
            <v>Wednesday</v>
          </cell>
          <cell r="G1725" t="str">
            <v>Low-demand</v>
          </cell>
        </row>
        <row r="1726">
          <cell r="D1726">
            <v>2</v>
          </cell>
          <cell r="E1726" t="str">
            <v>Wednesday</v>
          </cell>
          <cell r="G1726" t="str">
            <v>Low-demand</v>
          </cell>
        </row>
        <row r="1727">
          <cell r="D1727">
            <v>3</v>
          </cell>
          <cell r="E1727" t="str">
            <v>Wednesday</v>
          </cell>
          <cell r="G1727" t="str">
            <v>Low-demand</v>
          </cell>
        </row>
        <row r="1728">
          <cell r="D1728">
            <v>4</v>
          </cell>
          <cell r="E1728" t="str">
            <v>Wednesday</v>
          </cell>
          <cell r="G1728" t="str">
            <v>Low-demand</v>
          </cell>
        </row>
        <row r="1729">
          <cell r="D1729">
            <v>5</v>
          </cell>
          <cell r="E1729" t="str">
            <v>Wednesday</v>
          </cell>
          <cell r="G1729" t="str">
            <v>Low-demand</v>
          </cell>
        </row>
        <row r="1730">
          <cell r="D1730">
            <v>6</v>
          </cell>
          <cell r="E1730" t="str">
            <v>Wednesday</v>
          </cell>
          <cell r="G1730" t="str">
            <v>Low-demand</v>
          </cell>
        </row>
        <row r="1731">
          <cell r="D1731">
            <v>7</v>
          </cell>
          <cell r="E1731" t="str">
            <v>Wednesday</v>
          </cell>
          <cell r="G1731" t="str">
            <v>Low-demand</v>
          </cell>
        </row>
        <row r="1732">
          <cell r="D1732">
            <v>8</v>
          </cell>
          <cell r="E1732" t="str">
            <v>Wednesday</v>
          </cell>
          <cell r="G1732" t="str">
            <v>Low-demand</v>
          </cell>
        </row>
        <row r="1733">
          <cell r="D1733">
            <v>9</v>
          </cell>
          <cell r="E1733" t="str">
            <v>Wednesday</v>
          </cell>
          <cell r="G1733" t="str">
            <v>Low-demand</v>
          </cell>
        </row>
        <row r="1734">
          <cell r="D1734">
            <v>10</v>
          </cell>
          <cell r="E1734" t="str">
            <v>Wednesday</v>
          </cell>
          <cell r="G1734" t="str">
            <v>Low-demand</v>
          </cell>
        </row>
        <row r="1735">
          <cell r="D1735">
            <v>11</v>
          </cell>
          <cell r="E1735" t="str">
            <v>Wednesday</v>
          </cell>
          <cell r="G1735" t="str">
            <v>Low-demand</v>
          </cell>
        </row>
        <row r="1736">
          <cell r="D1736">
            <v>12</v>
          </cell>
          <cell r="E1736" t="str">
            <v>Wednesday</v>
          </cell>
          <cell r="G1736" t="str">
            <v>Low-demand</v>
          </cell>
        </row>
        <row r="1737">
          <cell r="D1737">
            <v>13</v>
          </cell>
          <cell r="E1737" t="str">
            <v>Wednesday</v>
          </cell>
          <cell r="G1737" t="str">
            <v>Low-demand</v>
          </cell>
        </row>
        <row r="1738">
          <cell r="D1738">
            <v>14</v>
          </cell>
          <cell r="E1738" t="str">
            <v>Wednesday</v>
          </cell>
          <cell r="G1738" t="str">
            <v>Low-demand</v>
          </cell>
        </row>
        <row r="1739">
          <cell r="D1739">
            <v>15</v>
          </cell>
          <cell r="E1739" t="str">
            <v>Wednesday</v>
          </cell>
          <cell r="G1739" t="str">
            <v>Low-demand</v>
          </cell>
        </row>
        <row r="1740">
          <cell r="D1740">
            <v>16</v>
          </cell>
          <cell r="E1740" t="str">
            <v>Wednesday</v>
          </cell>
          <cell r="G1740" t="str">
            <v>Low-demand</v>
          </cell>
        </row>
        <row r="1741">
          <cell r="D1741">
            <v>17</v>
          </cell>
          <cell r="E1741" t="str">
            <v>Wednesday</v>
          </cell>
          <cell r="G1741" t="str">
            <v>Low-demand</v>
          </cell>
        </row>
        <row r="1742">
          <cell r="D1742">
            <v>18</v>
          </cell>
          <cell r="E1742" t="str">
            <v>Wednesday</v>
          </cell>
          <cell r="G1742" t="str">
            <v>Low-demand</v>
          </cell>
        </row>
        <row r="1743">
          <cell r="D1743">
            <v>19</v>
          </cell>
          <cell r="E1743" t="str">
            <v>Wednesday</v>
          </cell>
          <cell r="G1743" t="str">
            <v>Low-demand</v>
          </cell>
        </row>
        <row r="1744">
          <cell r="D1744">
            <v>20</v>
          </cell>
          <cell r="E1744" t="str">
            <v>Wednesday</v>
          </cell>
          <cell r="G1744" t="str">
            <v>Low-demand</v>
          </cell>
        </row>
        <row r="1745">
          <cell r="D1745">
            <v>21</v>
          </cell>
          <cell r="E1745" t="str">
            <v>Wednesday</v>
          </cell>
          <cell r="G1745" t="str">
            <v>Low-demand</v>
          </cell>
        </row>
        <row r="1746">
          <cell r="D1746">
            <v>22</v>
          </cell>
          <cell r="E1746" t="str">
            <v>Wednesday</v>
          </cell>
          <cell r="G1746" t="str">
            <v>Low-demand</v>
          </cell>
        </row>
        <row r="1747">
          <cell r="D1747">
            <v>23</v>
          </cell>
          <cell r="E1747" t="str">
            <v>Wednesday</v>
          </cell>
          <cell r="G1747" t="str">
            <v>Low-demand</v>
          </cell>
        </row>
        <row r="1748">
          <cell r="D1748">
            <v>0</v>
          </cell>
          <cell r="E1748" t="str">
            <v>Thursday</v>
          </cell>
          <cell r="G1748" t="str">
            <v>Low-demand</v>
          </cell>
        </row>
        <row r="1749">
          <cell r="D1749">
            <v>1</v>
          </cell>
          <cell r="E1749" t="str">
            <v>Thursday</v>
          </cell>
          <cell r="G1749" t="str">
            <v>Low-demand</v>
          </cell>
        </row>
        <row r="1750">
          <cell r="D1750">
            <v>2</v>
          </cell>
          <cell r="E1750" t="str">
            <v>Thursday</v>
          </cell>
          <cell r="G1750" t="str">
            <v>Low-demand</v>
          </cell>
        </row>
        <row r="1751">
          <cell r="D1751">
            <v>3</v>
          </cell>
          <cell r="E1751" t="str">
            <v>Thursday</v>
          </cell>
          <cell r="G1751" t="str">
            <v>Low-demand</v>
          </cell>
        </row>
        <row r="1752">
          <cell r="D1752">
            <v>4</v>
          </cell>
          <cell r="E1752" t="str">
            <v>Thursday</v>
          </cell>
          <cell r="G1752" t="str">
            <v>Low-demand</v>
          </cell>
        </row>
        <row r="1753">
          <cell r="D1753">
            <v>5</v>
          </cell>
          <cell r="E1753" t="str">
            <v>Thursday</v>
          </cell>
          <cell r="G1753" t="str">
            <v>Low-demand</v>
          </cell>
        </row>
        <row r="1754">
          <cell r="D1754">
            <v>6</v>
          </cell>
          <cell r="E1754" t="str">
            <v>Thursday</v>
          </cell>
          <cell r="G1754" t="str">
            <v>Low-demand</v>
          </cell>
        </row>
        <row r="1755">
          <cell r="D1755">
            <v>7</v>
          </cell>
          <cell r="E1755" t="str">
            <v>Thursday</v>
          </cell>
          <cell r="G1755" t="str">
            <v>Low-demand</v>
          </cell>
        </row>
        <row r="1756">
          <cell r="D1756">
            <v>8</v>
          </cell>
          <cell r="E1756" t="str">
            <v>Thursday</v>
          </cell>
          <cell r="G1756" t="str">
            <v>Low-demand</v>
          </cell>
        </row>
        <row r="1757">
          <cell r="D1757">
            <v>9</v>
          </cell>
          <cell r="E1757" t="str">
            <v>Thursday</v>
          </cell>
          <cell r="G1757" t="str">
            <v>Low-demand</v>
          </cell>
        </row>
        <row r="1758">
          <cell r="D1758">
            <v>10</v>
          </cell>
          <cell r="E1758" t="str">
            <v>Thursday</v>
          </cell>
          <cell r="G1758" t="str">
            <v>Low-demand</v>
          </cell>
        </row>
        <row r="1759">
          <cell r="D1759">
            <v>11</v>
          </cell>
          <cell r="E1759" t="str">
            <v>Thursday</v>
          </cell>
          <cell r="G1759" t="str">
            <v>Low-demand</v>
          </cell>
        </row>
        <row r="1760">
          <cell r="D1760">
            <v>12</v>
          </cell>
          <cell r="E1760" t="str">
            <v>Thursday</v>
          </cell>
          <cell r="G1760" t="str">
            <v>Low-demand</v>
          </cell>
        </row>
        <row r="1761">
          <cell r="D1761">
            <v>13</v>
          </cell>
          <cell r="E1761" t="str">
            <v>Thursday</v>
          </cell>
          <cell r="G1761" t="str">
            <v>Low-demand</v>
          </cell>
        </row>
        <row r="1762">
          <cell r="D1762">
            <v>14</v>
          </cell>
          <cell r="E1762" t="str">
            <v>Thursday</v>
          </cell>
          <cell r="G1762" t="str">
            <v>Low-demand</v>
          </cell>
        </row>
        <row r="1763">
          <cell r="D1763">
            <v>15</v>
          </cell>
          <cell r="E1763" t="str">
            <v>Thursday</v>
          </cell>
          <cell r="G1763" t="str">
            <v>Low-demand</v>
          </cell>
        </row>
        <row r="1764">
          <cell r="D1764">
            <v>16</v>
          </cell>
          <cell r="E1764" t="str">
            <v>Thursday</v>
          </cell>
          <cell r="G1764" t="str">
            <v>Low-demand</v>
          </cell>
        </row>
        <row r="1765">
          <cell r="D1765">
            <v>17</v>
          </cell>
          <cell r="E1765" t="str">
            <v>Thursday</v>
          </cell>
          <cell r="G1765" t="str">
            <v>Low-demand</v>
          </cell>
        </row>
        <row r="1766">
          <cell r="D1766">
            <v>18</v>
          </cell>
          <cell r="E1766" t="str">
            <v>Thursday</v>
          </cell>
          <cell r="G1766" t="str">
            <v>Low-demand</v>
          </cell>
        </row>
        <row r="1767">
          <cell r="D1767">
            <v>19</v>
          </cell>
          <cell r="E1767" t="str">
            <v>Thursday</v>
          </cell>
          <cell r="G1767" t="str">
            <v>Low-demand</v>
          </cell>
        </row>
        <row r="1768">
          <cell r="D1768">
            <v>20</v>
          </cell>
          <cell r="E1768" t="str">
            <v>Thursday</v>
          </cell>
          <cell r="G1768" t="str">
            <v>Low-demand</v>
          </cell>
        </row>
        <row r="1769">
          <cell r="D1769">
            <v>21</v>
          </cell>
          <cell r="E1769" t="str">
            <v>Thursday</v>
          </cell>
          <cell r="G1769" t="str">
            <v>Low-demand</v>
          </cell>
        </row>
        <row r="1770">
          <cell r="D1770">
            <v>22</v>
          </cell>
          <cell r="E1770" t="str">
            <v>Thursday</v>
          </cell>
          <cell r="G1770" t="str">
            <v>Low-demand</v>
          </cell>
        </row>
        <row r="1771">
          <cell r="D1771">
            <v>23</v>
          </cell>
          <cell r="E1771" t="str">
            <v>Thursday</v>
          </cell>
          <cell r="G1771" t="str">
            <v>Low-demand</v>
          </cell>
        </row>
        <row r="1772">
          <cell r="D1772">
            <v>0</v>
          </cell>
          <cell r="E1772" t="str">
            <v>Friday</v>
          </cell>
          <cell r="G1772" t="str">
            <v>Low-demand</v>
          </cell>
        </row>
        <row r="1773">
          <cell r="D1773">
            <v>1</v>
          </cell>
          <cell r="E1773" t="str">
            <v>Friday</v>
          </cell>
          <cell r="G1773" t="str">
            <v>Low-demand</v>
          </cell>
        </row>
        <row r="1774">
          <cell r="D1774">
            <v>2</v>
          </cell>
          <cell r="E1774" t="str">
            <v>Friday</v>
          </cell>
          <cell r="G1774" t="str">
            <v>Low-demand</v>
          </cell>
        </row>
        <row r="1775">
          <cell r="D1775">
            <v>3</v>
          </cell>
          <cell r="E1775" t="str">
            <v>Friday</v>
          </cell>
          <cell r="G1775" t="str">
            <v>Low-demand</v>
          </cell>
        </row>
        <row r="1776">
          <cell r="D1776">
            <v>4</v>
          </cell>
          <cell r="E1776" t="str">
            <v>Friday</v>
          </cell>
          <cell r="G1776" t="str">
            <v>Low-demand</v>
          </cell>
        </row>
        <row r="1777">
          <cell r="D1777">
            <v>5</v>
          </cell>
          <cell r="E1777" t="str">
            <v>Friday</v>
          </cell>
          <cell r="G1777" t="str">
            <v>Low-demand</v>
          </cell>
        </row>
        <row r="1778">
          <cell r="D1778">
            <v>6</v>
          </cell>
          <cell r="E1778" t="str">
            <v>Friday</v>
          </cell>
          <cell r="G1778" t="str">
            <v>Low-demand</v>
          </cell>
        </row>
        <row r="1779">
          <cell r="D1779">
            <v>7</v>
          </cell>
          <cell r="E1779" t="str">
            <v>Friday</v>
          </cell>
          <cell r="G1779" t="str">
            <v>Low-demand</v>
          </cell>
        </row>
        <row r="1780">
          <cell r="D1780">
            <v>8</v>
          </cell>
          <cell r="E1780" t="str">
            <v>Friday</v>
          </cell>
          <cell r="G1780" t="str">
            <v>Low-demand</v>
          </cell>
        </row>
        <row r="1781">
          <cell r="D1781">
            <v>9</v>
          </cell>
          <cell r="E1781" t="str">
            <v>Friday</v>
          </cell>
          <cell r="G1781" t="str">
            <v>Low-demand</v>
          </cell>
        </row>
        <row r="1782">
          <cell r="D1782">
            <v>10</v>
          </cell>
          <cell r="E1782" t="str">
            <v>Friday</v>
          </cell>
          <cell r="G1782" t="str">
            <v>Low-demand</v>
          </cell>
        </row>
        <row r="1783">
          <cell r="D1783">
            <v>11</v>
          </cell>
          <cell r="E1783" t="str">
            <v>Friday</v>
          </cell>
          <cell r="G1783" t="str">
            <v>Low-demand</v>
          </cell>
        </row>
        <row r="1784">
          <cell r="D1784">
            <v>12</v>
          </cell>
          <cell r="E1784" t="str">
            <v>Friday</v>
          </cell>
          <cell r="G1784" t="str">
            <v>Low-demand</v>
          </cell>
        </row>
        <row r="1785">
          <cell r="D1785">
            <v>13</v>
          </cell>
          <cell r="E1785" t="str">
            <v>Friday</v>
          </cell>
          <cell r="G1785" t="str">
            <v>Low-demand</v>
          </cell>
        </row>
        <row r="1786">
          <cell r="D1786">
            <v>14</v>
          </cell>
          <cell r="E1786" t="str">
            <v>Friday</v>
          </cell>
          <cell r="G1786" t="str">
            <v>Low-demand</v>
          </cell>
        </row>
        <row r="1787">
          <cell r="D1787">
            <v>15</v>
          </cell>
          <cell r="E1787" t="str">
            <v>Friday</v>
          </cell>
          <cell r="G1787" t="str">
            <v>Low-demand</v>
          </cell>
        </row>
        <row r="1788">
          <cell r="D1788">
            <v>16</v>
          </cell>
          <cell r="E1788" t="str">
            <v>Friday</v>
          </cell>
          <cell r="G1788" t="str">
            <v>Low-demand</v>
          </cell>
        </row>
        <row r="1789">
          <cell r="D1789">
            <v>17</v>
          </cell>
          <cell r="E1789" t="str">
            <v>Friday</v>
          </cell>
          <cell r="G1789" t="str">
            <v>Low-demand</v>
          </cell>
        </row>
        <row r="1790">
          <cell r="D1790">
            <v>18</v>
          </cell>
          <cell r="E1790" t="str">
            <v>Friday</v>
          </cell>
          <cell r="G1790" t="str">
            <v>Low-demand</v>
          </cell>
        </row>
        <row r="1791">
          <cell r="D1791">
            <v>19</v>
          </cell>
          <cell r="E1791" t="str">
            <v>Friday</v>
          </cell>
          <cell r="G1791" t="str">
            <v>Low-demand</v>
          </cell>
        </row>
        <row r="1792">
          <cell r="D1792">
            <v>20</v>
          </cell>
          <cell r="E1792" t="str">
            <v>Friday</v>
          </cell>
          <cell r="G1792" t="str">
            <v>Low-demand</v>
          </cell>
        </row>
        <row r="1793">
          <cell r="D1793">
            <v>21</v>
          </cell>
          <cell r="E1793" t="str">
            <v>Friday</v>
          </cell>
          <cell r="G1793" t="str">
            <v>Low-demand</v>
          </cell>
        </row>
        <row r="1794">
          <cell r="D1794">
            <v>22</v>
          </cell>
          <cell r="E1794" t="str">
            <v>Friday</v>
          </cell>
          <cell r="G1794" t="str">
            <v>Low-demand</v>
          </cell>
        </row>
        <row r="1795">
          <cell r="D1795">
            <v>23</v>
          </cell>
          <cell r="E1795" t="str">
            <v>Friday</v>
          </cell>
          <cell r="G1795" t="str">
            <v>Low-demand</v>
          </cell>
        </row>
        <row r="1796">
          <cell r="D1796">
            <v>0</v>
          </cell>
          <cell r="E1796" t="str">
            <v>Saturday</v>
          </cell>
          <cell r="G1796" t="str">
            <v>Low-demand</v>
          </cell>
        </row>
        <row r="1797">
          <cell r="D1797">
            <v>1</v>
          </cell>
          <cell r="E1797" t="str">
            <v>Saturday</v>
          </cell>
          <cell r="G1797" t="str">
            <v>Low-demand</v>
          </cell>
        </row>
        <row r="1798">
          <cell r="D1798">
            <v>2</v>
          </cell>
          <cell r="E1798" t="str">
            <v>Saturday</v>
          </cell>
          <cell r="G1798" t="str">
            <v>Low-demand</v>
          </cell>
        </row>
        <row r="1799">
          <cell r="D1799">
            <v>3</v>
          </cell>
          <cell r="E1799" t="str">
            <v>Saturday</v>
          </cell>
          <cell r="G1799" t="str">
            <v>Low-demand</v>
          </cell>
        </row>
        <row r="1800">
          <cell r="D1800">
            <v>4</v>
          </cell>
          <cell r="E1800" t="str">
            <v>Saturday</v>
          </cell>
          <cell r="G1800" t="str">
            <v>Low-demand</v>
          </cell>
        </row>
        <row r="1801">
          <cell r="D1801">
            <v>5</v>
          </cell>
          <cell r="E1801" t="str">
            <v>Saturday</v>
          </cell>
          <cell r="G1801" t="str">
            <v>Low-demand</v>
          </cell>
        </row>
        <row r="1802">
          <cell r="D1802">
            <v>6</v>
          </cell>
          <cell r="E1802" t="str">
            <v>Saturday</v>
          </cell>
          <cell r="G1802" t="str">
            <v>Low-demand</v>
          </cell>
        </row>
        <row r="1803">
          <cell r="D1803">
            <v>7</v>
          </cell>
          <cell r="E1803" t="str">
            <v>Saturday</v>
          </cell>
          <cell r="G1803" t="str">
            <v>Low-demand</v>
          </cell>
        </row>
        <row r="1804">
          <cell r="D1804">
            <v>8</v>
          </cell>
          <cell r="E1804" t="str">
            <v>Saturday</v>
          </cell>
          <cell r="G1804" t="str">
            <v>Low-demand</v>
          </cell>
        </row>
        <row r="1805">
          <cell r="D1805">
            <v>9</v>
          </cell>
          <cell r="E1805" t="str">
            <v>Saturday</v>
          </cell>
          <cell r="G1805" t="str">
            <v>Low-demand</v>
          </cell>
        </row>
        <row r="1806">
          <cell r="D1806">
            <v>10</v>
          </cell>
          <cell r="E1806" t="str">
            <v>Saturday</v>
          </cell>
          <cell r="G1806" t="str">
            <v>Low-demand</v>
          </cell>
        </row>
        <row r="1807">
          <cell r="D1807">
            <v>11</v>
          </cell>
          <cell r="E1807" t="str">
            <v>Saturday</v>
          </cell>
          <cell r="G1807" t="str">
            <v>Low-demand</v>
          </cell>
        </row>
        <row r="1808">
          <cell r="D1808">
            <v>12</v>
          </cell>
          <cell r="E1808" t="str">
            <v>Saturday</v>
          </cell>
          <cell r="G1808" t="str">
            <v>Low-demand</v>
          </cell>
        </row>
        <row r="1809">
          <cell r="D1809">
            <v>13</v>
          </cell>
          <cell r="E1809" t="str">
            <v>Saturday</v>
          </cell>
          <cell r="G1809" t="str">
            <v>Low-demand</v>
          </cell>
        </row>
        <row r="1810">
          <cell r="D1810">
            <v>14</v>
          </cell>
          <cell r="E1810" t="str">
            <v>Saturday</v>
          </cell>
          <cell r="G1810" t="str">
            <v>Low-demand</v>
          </cell>
        </row>
        <row r="1811">
          <cell r="D1811">
            <v>15</v>
          </cell>
          <cell r="E1811" t="str">
            <v>Saturday</v>
          </cell>
          <cell r="G1811" t="str">
            <v>Low-demand</v>
          </cell>
        </row>
        <row r="1812">
          <cell r="D1812">
            <v>16</v>
          </cell>
          <cell r="E1812" t="str">
            <v>Saturday</v>
          </cell>
          <cell r="G1812" t="str">
            <v>Low-demand</v>
          </cell>
        </row>
        <row r="1813">
          <cell r="D1813">
            <v>17</v>
          </cell>
          <cell r="E1813" t="str">
            <v>Saturday</v>
          </cell>
          <cell r="G1813" t="str">
            <v>Low-demand</v>
          </cell>
        </row>
        <row r="1814">
          <cell r="D1814">
            <v>18</v>
          </cell>
          <cell r="E1814" t="str">
            <v>Saturday</v>
          </cell>
          <cell r="G1814" t="str">
            <v>Low-demand</v>
          </cell>
        </row>
        <row r="1815">
          <cell r="D1815">
            <v>19</v>
          </cell>
          <cell r="E1815" t="str">
            <v>Saturday</v>
          </cell>
          <cell r="G1815" t="str">
            <v>Low-demand</v>
          </cell>
        </row>
        <row r="1816">
          <cell r="D1816">
            <v>20</v>
          </cell>
          <cell r="E1816" t="str">
            <v>Saturday</v>
          </cell>
          <cell r="G1816" t="str">
            <v>Low-demand</v>
          </cell>
        </row>
        <row r="1817">
          <cell r="D1817">
            <v>21</v>
          </cell>
          <cell r="E1817" t="str">
            <v>Saturday</v>
          </cell>
          <cell r="G1817" t="str">
            <v>Low-demand</v>
          </cell>
        </row>
        <row r="1818">
          <cell r="D1818">
            <v>22</v>
          </cell>
          <cell r="E1818" t="str">
            <v>Saturday</v>
          </cell>
          <cell r="G1818" t="str">
            <v>Low-demand</v>
          </cell>
        </row>
        <row r="1819">
          <cell r="D1819">
            <v>23</v>
          </cell>
          <cell r="E1819" t="str">
            <v>Saturday</v>
          </cell>
          <cell r="G1819" t="str">
            <v>Low-demand</v>
          </cell>
        </row>
        <row r="1820">
          <cell r="D1820">
            <v>0</v>
          </cell>
          <cell r="E1820" t="str">
            <v>Sunday</v>
          </cell>
          <cell r="G1820" t="str">
            <v>Low-demand</v>
          </cell>
        </row>
        <row r="1821">
          <cell r="D1821">
            <v>1</v>
          </cell>
          <cell r="E1821" t="str">
            <v>Sunday</v>
          </cell>
          <cell r="G1821" t="str">
            <v>Low-demand</v>
          </cell>
        </row>
        <row r="1822">
          <cell r="D1822">
            <v>2</v>
          </cell>
          <cell r="E1822" t="str">
            <v>Sunday</v>
          </cell>
          <cell r="G1822" t="str">
            <v>Low-demand</v>
          </cell>
        </row>
        <row r="1823">
          <cell r="D1823">
            <v>3</v>
          </cell>
          <cell r="E1823" t="str">
            <v>Sunday</v>
          </cell>
          <cell r="G1823" t="str">
            <v>Low-demand</v>
          </cell>
        </row>
        <row r="1824">
          <cell r="D1824">
            <v>4</v>
          </cell>
          <cell r="E1824" t="str">
            <v>Sunday</v>
          </cell>
          <cell r="G1824" t="str">
            <v>Low-demand</v>
          </cell>
        </row>
        <row r="1825">
          <cell r="D1825">
            <v>5</v>
          </cell>
          <cell r="E1825" t="str">
            <v>Sunday</v>
          </cell>
          <cell r="G1825" t="str">
            <v>Low-demand</v>
          </cell>
        </row>
        <row r="1826">
          <cell r="D1826">
            <v>6</v>
          </cell>
          <cell r="E1826" t="str">
            <v>Sunday</v>
          </cell>
          <cell r="G1826" t="str">
            <v>Low-demand</v>
          </cell>
        </row>
        <row r="1827">
          <cell r="D1827">
            <v>7</v>
          </cell>
          <cell r="E1827" t="str">
            <v>Sunday</v>
          </cell>
          <cell r="G1827" t="str">
            <v>Low-demand</v>
          </cell>
        </row>
        <row r="1828">
          <cell r="D1828">
            <v>8</v>
          </cell>
          <cell r="E1828" t="str">
            <v>Sunday</v>
          </cell>
          <cell r="G1828" t="str">
            <v>Low-demand</v>
          </cell>
        </row>
        <row r="1829">
          <cell r="D1829">
            <v>9</v>
          </cell>
          <cell r="E1829" t="str">
            <v>Sunday</v>
          </cell>
          <cell r="G1829" t="str">
            <v>Low-demand</v>
          </cell>
        </row>
        <row r="1830">
          <cell r="D1830">
            <v>10</v>
          </cell>
          <cell r="E1830" t="str">
            <v>Sunday</v>
          </cell>
          <cell r="G1830" t="str">
            <v>Low-demand</v>
          </cell>
        </row>
        <row r="1831">
          <cell r="D1831">
            <v>11</v>
          </cell>
          <cell r="E1831" t="str">
            <v>Sunday</v>
          </cell>
          <cell r="G1831" t="str">
            <v>Low-demand</v>
          </cell>
        </row>
        <row r="1832">
          <cell r="D1832">
            <v>12</v>
          </cell>
          <cell r="E1832" t="str">
            <v>Sunday</v>
          </cell>
          <cell r="G1832" t="str">
            <v>Low-demand</v>
          </cell>
        </row>
        <row r="1833">
          <cell r="D1833">
            <v>13</v>
          </cell>
          <cell r="E1833" t="str">
            <v>Sunday</v>
          </cell>
          <cell r="G1833" t="str">
            <v>Low-demand</v>
          </cell>
        </row>
        <row r="1834">
          <cell r="D1834">
            <v>14</v>
          </cell>
          <cell r="E1834" t="str">
            <v>Sunday</v>
          </cell>
          <cell r="G1834" t="str">
            <v>Low-demand</v>
          </cell>
        </row>
        <row r="1835">
          <cell r="D1835">
            <v>15</v>
          </cell>
          <cell r="E1835" t="str">
            <v>Sunday</v>
          </cell>
          <cell r="G1835" t="str">
            <v>Low-demand</v>
          </cell>
        </row>
        <row r="1836">
          <cell r="D1836">
            <v>16</v>
          </cell>
          <cell r="E1836" t="str">
            <v>Sunday</v>
          </cell>
          <cell r="G1836" t="str">
            <v>Low-demand</v>
          </cell>
        </row>
        <row r="1837">
          <cell r="D1837">
            <v>17</v>
          </cell>
          <cell r="E1837" t="str">
            <v>Sunday</v>
          </cell>
          <cell r="G1837" t="str">
            <v>Low-demand</v>
          </cell>
        </row>
        <row r="1838">
          <cell r="D1838">
            <v>18</v>
          </cell>
          <cell r="E1838" t="str">
            <v>Sunday</v>
          </cell>
          <cell r="G1838" t="str">
            <v>Low-demand</v>
          </cell>
        </row>
        <row r="1839">
          <cell r="D1839">
            <v>19</v>
          </cell>
          <cell r="E1839" t="str">
            <v>Sunday</v>
          </cell>
          <cell r="G1839" t="str">
            <v>Low-demand</v>
          </cell>
        </row>
        <row r="1840">
          <cell r="D1840">
            <v>20</v>
          </cell>
          <cell r="E1840" t="str">
            <v>Sunday</v>
          </cell>
          <cell r="G1840" t="str">
            <v>Low-demand</v>
          </cell>
        </row>
        <row r="1841">
          <cell r="D1841">
            <v>21</v>
          </cell>
          <cell r="E1841" t="str">
            <v>Sunday</v>
          </cell>
          <cell r="G1841" t="str">
            <v>Low-demand</v>
          </cell>
        </row>
        <row r="1842">
          <cell r="D1842">
            <v>22</v>
          </cell>
          <cell r="E1842" t="str">
            <v>Sunday</v>
          </cell>
          <cell r="G1842" t="str">
            <v>Low-demand</v>
          </cell>
        </row>
        <row r="1843">
          <cell r="D1843">
            <v>23</v>
          </cell>
          <cell r="E1843" t="str">
            <v>Sunday</v>
          </cell>
          <cell r="G1843" t="str">
            <v>Low-demand</v>
          </cell>
        </row>
        <row r="1844">
          <cell r="D1844">
            <v>0</v>
          </cell>
          <cell r="E1844" t="str">
            <v>Monday</v>
          </cell>
          <cell r="G1844" t="str">
            <v>Low-demand</v>
          </cell>
        </row>
        <row r="1845">
          <cell r="D1845">
            <v>1</v>
          </cell>
          <cell r="E1845" t="str">
            <v>Monday</v>
          </cell>
          <cell r="G1845" t="str">
            <v>Low-demand</v>
          </cell>
        </row>
        <row r="1846">
          <cell r="D1846">
            <v>2</v>
          </cell>
          <cell r="E1846" t="str">
            <v>Monday</v>
          </cell>
          <cell r="G1846" t="str">
            <v>Low-demand</v>
          </cell>
        </row>
        <row r="1847">
          <cell r="D1847">
            <v>3</v>
          </cell>
          <cell r="E1847" t="str">
            <v>Monday</v>
          </cell>
          <cell r="G1847" t="str">
            <v>Low-demand</v>
          </cell>
        </row>
        <row r="1848">
          <cell r="D1848">
            <v>4</v>
          </cell>
          <cell r="E1848" t="str">
            <v>Monday</v>
          </cell>
          <cell r="G1848" t="str">
            <v>Low-demand</v>
          </cell>
        </row>
        <row r="1849">
          <cell r="D1849">
            <v>5</v>
          </cell>
          <cell r="E1849" t="str">
            <v>Monday</v>
          </cell>
          <cell r="G1849" t="str">
            <v>Low-demand</v>
          </cell>
        </row>
        <row r="1850">
          <cell r="D1850">
            <v>6</v>
          </cell>
          <cell r="E1850" t="str">
            <v>Monday</v>
          </cell>
          <cell r="G1850" t="str">
            <v>Low-demand</v>
          </cell>
        </row>
        <row r="1851">
          <cell r="D1851">
            <v>7</v>
          </cell>
          <cell r="E1851" t="str">
            <v>Monday</v>
          </cell>
          <cell r="G1851" t="str">
            <v>Low-demand</v>
          </cell>
        </row>
        <row r="1852">
          <cell r="D1852">
            <v>8</v>
          </cell>
          <cell r="E1852" t="str">
            <v>Monday</v>
          </cell>
          <cell r="G1852" t="str">
            <v>Low-demand</v>
          </cell>
        </row>
        <row r="1853">
          <cell r="D1853">
            <v>9</v>
          </cell>
          <cell r="E1853" t="str">
            <v>Monday</v>
          </cell>
          <cell r="G1853" t="str">
            <v>Low-demand</v>
          </cell>
        </row>
        <row r="1854">
          <cell r="D1854">
            <v>10</v>
          </cell>
          <cell r="E1854" t="str">
            <v>Monday</v>
          </cell>
          <cell r="G1854" t="str">
            <v>Low-demand</v>
          </cell>
        </row>
        <row r="1855">
          <cell r="D1855">
            <v>11</v>
          </cell>
          <cell r="E1855" t="str">
            <v>Monday</v>
          </cell>
          <cell r="G1855" t="str">
            <v>Low-demand</v>
          </cell>
        </row>
        <row r="1856">
          <cell r="D1856">
            <v>12</v>
          </cell>
          <cell r="E1856" t="str">
            <v>Monday</v>
          </cell>
          <cell r="G1856" t="str">
            <v>Low-demand</v>
          </cell>
        </row>
        <row r="1857">
          <cell r="D1857">
            <v>13</v>
          </cell>
          <cell r="E1857" t="str">
            <v>Monday</v>
          </cell>
          <cell r="G1857" t="str">
            <v>Low-demand</v>
          </cell>
        </row>
        <row r="1858">
          <cell r="D1858">
            <v>14</v>
          </cell>
          <cell r="E1858" t="str">
            <v>Monday</v>
          </cell>
          <cell r="G1858" t="str">
            <v>Low-demand</v>
          </cell>
        </row>
        <row r="1859">
          <cell r="D1859">
            <v>15</v>
          </cell>
          <cell r="E1859" t="str">
            <v>Monday</v>
          </cell>
          <cell r="G1859" t="str">
            <v>Low-demand</v>
          </cell>
        </row>
        <row r="1860">
          <cell r="D1860">
            <v>16</v>
          </cell>
          <cell r="E1860" t="str">
            <v>Monday</v>
          </cell>
          <cell r="G1860" t="str">
            <v>Low-demand</v>
          </cell>
        </row>
        <row r="1861">
          <cell r="D1861">
            <v>17</v>
          </cell>
          <cell r="E1861" t="str">
            <v>Monday</v>
          </cell>
          <cell r="G1861" t="str">
            <v>Low-demand</v>
          </cell>
        </row>
        <row r="1862">
          <cell r="D1862">
            <v>18</v>
          </cell>
          <cell r="E1862" t="str">
            <v>Monday</v>
          </cell>
          <cell r="G1862" t="str">
            <v>Low-demand</v>
          </cell>
        </row>
        <row r="1863">
          <cell r="D1863">
            <v>19</v>
          </cell>
          <cell r="E1863" t="str">
            <v>Monday</v>
          </cell>
          <cell r="G1863" t="str">
            <v>Low-demand</v>
          </cell>
        </row>
        <row r="1864">
          <cell r="D1864">
            <v>20</v>
          </cell>
          <cell r="E1864" t="str">
            <v>Monday</v>
          </cell>
          <cell r="G1864" t="str">
            <v>Low-demand</v>
          </cell>
        </row>
        <row r="1865">
          <cell r="D1865">
            <v>21</v>
          </cell>
          <cell r="E1865" t="str">
            <v>Monday</v>
          </cell>
          <cell r="G1865" t="str">
            <v>Low-demand</v>
          </cell>
        </row>
        <row r="1866">
          <cell r="D1866">
            <v>22</v>
          </cell>
          <cell r="E1866" t="str">
            <v>Monday</v>
          </cell>
          <cell r="G1866" t="str">
            <v>Low-demand</v>
          </cell>
        </row>
        <row r="1867">
          <cell r="D1867">
            <v>23</v>
          </cell>
          <cell r="E1867" t="str">
            <v>Monday</v>
          </cell>
          <cell r="G1867" t="str">
            <v>Low-demand</v>
          </cell>
        </row>
        <row r="1868">
          <cell r="D1868">
            <v>0</v>
          </cell>
          <cell r="E1868" t="str">
            <v>Tuesday</v>
          </cell>
          <cell r="G1868" t="str">
            <v>Low-demand</v>
          </cell>
        </row>
        <row r="1869">
          <cell r="D1869">
            <v>1</v>
          </cell>
          <cell r="E1869" t="str">
            <v>Tuesday</v>
          </cell>
          <cell r="G1869" t="str">
            <v>Low-demand</v>
          </cell>
        </row>
        <row r="1870">
          <cell r="D1870">
            <v>2</v>
          </cell>
          <cell r="E1870" t="str">
            <v>Tuesday</v>
          </cell>
          <cell r="G1870" t="str">
            <v>Low-demand</v>
          </cell>
        </row>
        <row r="1871">
          <cell r="D1871">
            <v>3</v>
          </cell>
          <cell r="E1871" t="str">
            <v>Tuesday</v>
          </cell>
          <cell r="G1871" t="str">
            <v>Low-demand</v>
          </cell>
        </row>
        <row r="1872">
          <cell r="D1872">
            <v>4</v>
          </cell>
          <cell r="E1872" t="str">
            <v>Tuesday</v>
          </cell>
          <cell r="G1872" t="str">
            <v>Low-demand</v>
          </cell>
        </row>
        <row r="1873">
          <cell r="D1873">
            <v>5</v>
          </cell>
          <cell r="E1873" t="str">
            <v>Tuesday</v>
          </cell>
          <cell r="G1873" t="str">
            <v>Low-demand</v>
          </cell>
        </row>
        <row r="1874">
          <cell r="D1874">
            <v>6</v>
          </cell>
          <cell r="E1874" t="str">
            <v>Tuesday</v>
          </cell>
          <cell r="G1874" t="str">
            <v>Low-demand</v>
          </cell>
        </row>
        <row r="1875">
          <cell r="D1875">
            <v>7</v>
          </cell>
          <cell r="E1875" t="str">
            <v>Tuesday</v>
          </cell>
          <cell r="G1875" t="str">
            <v>Low-demand</v>
          </cell>
        </row>
        <row r="1876">
          <cell r="D1876">
            <v>8</v>
          </cell>
          <cell r="E1876" t="str">
            <v>Tuesday</v>
          </cell>
          <cell r="G1876" t="str">
            <v>Low-demand</v>
          </cell>
        </row>
        <row r="1877">
          <cell r="D1877">
            <v>9</v>
          </cell>
          <cell r="E1877" t="str">
            <v>Tuesday</v>
          </cell>
          <cell r="G1877" t="str">
            <v>Low-demand</v>
          </cell>
        </row>
        <row r="1878">
          <cell r="D1878">
            <v>10</v>
          </cell>
          <cell r="E1878" t="str">
            <v>Tuesday</v>
          </cell>
          <cell r="G1878" t="str">
            <v>Low-demand</v>
          </cell>
        </row>
        <row r="1879">
          <cell r="D1879">
            <v>11</v>
          </cell>
          <cell r="E1879" t="str">
            <v>Tuesday</v>
          </cell>
          <cell r="G1879" t="str">
            <v>Low-demand</v>
          </cell>
        </row>
        <row r="1880">
          <cell r="D1880">
            <v>12</v>
          </cell>
          <cell r="E1880" t="str">
            <v>Tuesday</v>
          </cell>
          <cell r="G1880" t="str">
            <v>Low-demand</v>
          </cell>
        </row>
        <row r="1881">
          <cell r="D1881">
            <v>13</v>
          </cell>
          <cell r="E1881" t="str">
            <v>Tuesday</v>
          </cell>
          <cell r="G1881" t="str">
            <v>Low-demand</v>
          </cell>
        </row>
        <row r="1882">
          <cell r="D1882">
            <v>14</v>
          </cell>
          <cell r="E1882" t="str">
            <v>Tuesday</v>
          </cell>
          <cell r="G1882" t="str">
            <v>Low-demand</v>
          </cell>
        </row>
        <row r="1883">
          <cell r="D1883">
            <v>15</v>
          </cell>
          <cell r="E1883" t="str">
            <v>Tuesday</v>
          </cell>
          <cell r="G1883" t="str">
            <v>Low-demand</v>
          </cell>
        </row>
        <row r="1884">
          <cell r="D1884">
            <v>16</v>
          </cell>
          <cell r="E1884" t="str">
            <v>Tuesday</v>
          </cell>
          <cell r="G1884" t="str">
            <v>Low-demand</v>
          </cell>
        </row>
        <row r="1885">
          <cell r="D1885">
            <v>17</v>
          </cell>
          <cell r="E1885" t="str">
            <v>Tuesday</v>
          </cell>
          <cell r="G1885" t="str">
            <v>Low-demand</v>
          </cell>
        </row>
        <row r="1886">
          <cell r="D1886">
            <v>18</v>
          </cell>
          <cell r="E1886" t="str">
            <v>Tuesday</v>
          </cell>
          <cell r="G1886" t="str">
            <v>Low-demand</v>
          </cell>
        </row>
        <row r="1887">
          <cell r="D1887">
            <v>19</v>
          </cell>
          <cell r="E1887" t="str">
            <v>Tuesday</v>
          </cell>
          <cell r="G1887" t="str">
            <v>Low-demand</v>
          </cell>
        </row>
        <row r="1888">
          <cell r="D1888">
            <v>20</v>
          </cell>
          <cell r="E1888" t="str">
            <v>Tuesday</v>
          </cell>
          <cell r="G1888" t="str">
            <v>Low-demand</v>
          </cell>
        </row>
        <row r="1889">
          <cell r="D1889">
            <v>21</v>
          </cell>
          <cell r="E1889" t="str">
            <v>Tuesday</v>
          </cell>
          <cell r="G1889" t="str">
            <v>Low-demand</v>
          </cell>
        </row>
        <row r="1890">
          <cell r="D1890">
            <v>22</v>
          </cell>
          <cell r="E1890" t="str">
            <v>Tuesday</v>
          </cell>
          <cell r="G1890" t="str">
            <v>Low-demand</v>
          </cell>
        </row>
        <row r="1891">
          <cell r="D1891">
            <v>23</v>
          </cell>
          <cell r="E1891" t="str">
            <v>Tuesday</v>
          </cell>
          <cell r="G1891" t="str">
            <v>Low-demand</v>
          </cell>
        </row>
        <row r="1892">
          <cell r="D1892">
            <v>0</v>
          </cell>
          <cell r="E1892" t="str">
            <v>Wednesday</v>
          </cell>
          <cell r="G1892" t="str">
            <v>Low-demand</v>
          </cell>
        </row>
        <row r="1893">
          <cell r="D1893">
            <v>1</v>
          </cell>
          <cell r="E1893" t="str">
            <v>Wednesday</v>
          </cell>
          <cell r="G1893" t="str">
            <v>Low-demand</v>
          </cell>
        </row>
        <row r="1894">
          <cell r="D1894">
            <v>2</v>
          </cell>
          <cell r="E1894" t="str">
            <v>Wednesday</v>
          </cell>
          <cell r="G1894" t="str">
            <v>Low-demand</v>
          </cell>
        </row>
        <row r="1895">
          <cell r="D1895">
            <v>3</v>
          </cell>
          <cell r="E1895" t="str">
            <v>Wednesday</v>
          </cell>
          <cell r="G1895" t="str">
            <v>Low-demand</v>
          </cell>
        </row>
        <row r="1896">
          <cell r="D1896">
            <v>4</v>
          </cell>
          <cell r="E1896" t="str">
            <v>Wednesday</v>
          </cell>
          <cell r="G1896" t="str">
            <v>Low-demand</v>
          </cell>
        </row>
        <row r="1897">
          <cell r="D1897">
            <v>5</v>
          </cell>
          <cell r="E1897" t="str">
            <v>Wednesday</v>
          </cell>
          <cell r="G1897" t="str">
            <v>Low-demand</v>
          </cell>
        </row>
        <row r="1898">
          <cell r="D1898">
            <v>6</v>
          </cell>
          <cell r="E1898" t="str">
            <v>Wednesday</v>
          </cell>
          <cell r="G1898" t="str">
            <v>Low-demand</v>
          </cell>
        </row>
        <row r="1899">
          <cell r="D1899">
            <v>7</v>
          </cell>
          <cell r="E1899" t="str">
            <v>Wednesday</v>
          </cell>
          <cell r="G1899" t="str">
            <v>Low-demand</v>
          </cell>
        </row>
        <row r="1900">
          <cell r="D1900">
            <v>8</v>
          </cell>
          <cell r="E1900" t="str">
            <v>Wednesday</v>
          </cell>
          <cell r="G1900" t="str">
            <v>Low-demand</v>
          </cell>
        </row>
        <row r="1901">
          <cell r="D1901">
            <v>9</v>
          </cell>
          <cell r="E1901" t="str">
            <v>Wednesday</v>
          </cell>
          <cell r="G1901" t="str">
            <v>Low-demand</v>
          </cell>
        </row>
        <row r="1902">
          <cell r="D1902">
            <v>10</v>
          </cell>
          <cell r="E1902" t="str">
            <v>Wednesday</v>
          </cell>
          <cell r="G1902" t="str">
            <v>Low-demand</v>
          </cell>
        </row>
        <row r="1903">
          <cell r="D1903">
            <v>11</v>
          </cell>
          <cell r="E1903" t="str">
            <v>Wednesday</v>
          </cell>
          <cell r="G1903" t="str">
            <v>Low-demand</v>
          </cell>
        </row>
        <row r="1904">
          <cell r="D1904">
            <v>12</v>
          </cell>
          <cell r="E1904" t="str">
            <v>Wednesday</v>
          </cell>
          <cell r="G1904" t="str">
            <v>Low-demand</v>
          </cell>
        </row>
        <row r="1905">
          <cell r="D1905">
            <v>13</v>
          </cell>
          <cell r="E1905" t="str">
            <v>Wednesday</v>
          </cell>
          <cell r="G1905" t="str">
            <v>Low-demand</v>
          </cell>
        </row>
        <row r="1906">
          <cell r="D1906">
            <v>14</v>
          </cell>
          <cell r="E1906" t="str">
            <v>Wednesday</v>
          </cell>
          <cell r="G1906" t="str">
            <v>Low-demand</v>
          </cell>
        </row>
        <row r="1907">
          <cell r="D1907">
            <v>15</v>
          </cell>
          <cell r="E1907" t="str">
            <v>Wednesday</v>
          </cell>
          <cell r="G1907" t="str">
            <v>Low-demand</v>
          </cell>
        </row>
        <row r="1908">
          <cell r="D1908">
            <v>16</v>
          </cell>
          <cell r="E1908" t="str">
            <v>Wednesday</v>
          </cell>
          <cell r="G1908" t="str">
            <v>Low-demand</v>
          </cell>
        </row>
        <row r="1909">
          <cell r="D1909">
            <v>17</v>
          </cell>
          <cell r="E1909" t="str">
            <v>Wednesday</v>
          </cell>
          <cell r="G1909" t="str">
            <v>Low-demand</v>
          </cell>
        </row>
        <row r="1910">
          <cell r="D1910">
            <v>18</v>
          </cell>
          <cell r="E1910" t="str">
            <v>Wednesday</v>
          </cell>
          <cell r="G1910" t="str">
            <v>Low-demand</v>
          </cell>
        </row>
        <row r="1911">
          <cell r="D1911">
            <v>19</v>
          </cell>
          <cell r="E1911" t="str">
            <v>Wednesday</v>
          </cell>
          <cell r="G1911" t="str">
            <v>Low-demand</v>
          </cell>
        </row>
        <row r="1912">
          <cell r="D1912">
            <v>20</v>
          </cell>
          <cell r="E1912" t="str">
            <v>Wednesday</v>
          </cell>
          <cell r="G1912" t="str">
            <v>Low-demand</v>
          </cell>
        </row>
        <row r="1913">
          <cell r="D1913">
            <v>21</v>
          </cell>
          <cell r="E1913" t="str">
            <v>Wednesday</v>
          </cell>
          <cell r="G1913" t="str">
            <v>Low-demand</v>
          </cell>
        </row>
        <row r="1914">
          <cell r="D1914">
            <v>22</v>
          </cell>
          <cell r="E1914" t="str">
            <v>Wednesday</v>
          </cell>
          <cell r="G1914" t="str">
            <v>Low-demand</v>
          </cell>
        </row>
        <row r="1915">
          <cell r="D1915">
            <v>23</v>
          </cell>
          <cell r="E1915" t="str">
            <v>Wednesday</v>
          </cell>
          <cell r="G1915" t="str">
            <v>Low-demand</v>
          </cell>
        </row>
        <row r="1916">
          <cell r="D1916">
            <v>0</v>
          </cell>
          <cell r="E1916" t="str">
            <v>Thursday</v>
          </cell>
          <cell r="G1916" t="str">
            <v>Low-demand</v>
          </cell>
        </row>
        <row r="1917">
          <cell r="D1917">
            <v>1</v>
          </cell>
          <cell r="E1917" t="str">
            <v>Thursday</v>
          </cell>
          <cell r="G1917" t="str">
            <v>Low-demand</v>
          </cell>
        </row>
        <row r="1918">
          <cell r="D1918">
            <v>2</v>
          </cell>
          <cell r="E1918" t="str">
            <v>Thursday</v>
          </cell>
          <cell r="G1918" t="str">
            <v>Low-demand</v>
          </cell>
        </row>
        <row r="1919">
          <cell r="D1919">
            <v>3</v>
          </cell>
          <cell r="E1919" t="str">
            <v>Thursday</v>
          </cell>
          <cell r="G1919" t="str">
            <v>Low-demand</v>
          </cell>
        </row>
        <row r="1920">
          <cell r="D1920">
            <v>4</v>
          </cell>
          <cell r="E1920" t="str">
            <v>Thursday</v>
          </cell>
          <cell r="G1920" t="str">
            <v>Low-demand</v>
          </cell>
        </row>
        <row r="1921">
          <cell r="D1921">
            <v>5</v>
          </cell>
          <cell r="E1921" t="str">
            <v>Thursday</v>
          </cell>
          <cell r="G1921" t="str">
            <v>Low-demand</v>
          </cell>
        </row>
        <row r="1922">
          <cell r="D1922">
            <v>6</v>
          </cell>
          <cell r="E1922" t="str">
            <v>Thursday</v>
          </cell>
          <cell r="G1922" t="str">
            <v>Low-demand</v>
          </cell>
        </row>
        <row r="1923">
          <cell r="D1923">
            <v>7</v>
          </cell>
          <cell r="E1923" t="str">
            <v>Thursday</v>
          </cell>
          <cell r="G1923" t="str">
            <v>Low-demand</v>
          </cell>
        </row>
        <row r="1924">
          <cell r="D1924">
            <v>8</v>
          </cell>
          <cell r="E1924" t="str">
            <v>Thursday</v>
          </cell>
          <cell r="G1924" t="str">
            <v>Low-demand</v>
          </cell>
        </row>
        <row r="1925">
          <cell r="D1925">
            <v>9</v>
          </cell>
          <cell r="E1925" t="str">
            <v>Thursday</v>
          </cell>
          <cell r="G1925" t="str">
            <v>Low-demand</v>
          </cell>
        </row>
        <row r="1926">
          <cell r="D1926">
            <v>10</v>
          </cell>
          <cell r="E1926" t="str">
            <v>Thursday</v>
          </cell>
          <cell r="G1926" t="str">
            <v>Low-demand</v>
          </cell>
        </row>
        <row r="1927">
          <cell r="D1927">
            <v>11</v>
          </cell>
          <cell r="E1927" t="str">
            <v>Thursday</v>
          </cell>
          <cell r="G1927" t="str">
            <v>Low-demand</v>
          </cell>
        </row>
        <row r="1928">
          <cell r="D1928">
            <v>12</v>
          </cell>
          <cell r="E1928" t="str">
            <v>Thursday</v>
          </cell>
          <cell r="G1928" t="str">
            <v>Low-demand</v>
          </cell>
        </row>
        <row r="1929">
          <cell r="D1929">
            <v>13</v>
          </cell>
          <cell r="E1929" t="str">
            <v>Thursday</v>
          </cell>
          <cell r="G1929" t="str">
            <v>Low-demand</v>
          </cell>
        </row>
        <row r="1930">
          <cell r="D1930">
            <v>14</v>
          </cell>
          <cell r="E1930" t="str">
            <v>Thursday</v>
          </cell>
          <cell r="G1930" t="str">
            <v>Low-demand</v>
          </cell>
        </row>
        <row r="1931">
          <cell r="D1931">
            <v>15</v>
          </cell>
          <cell r="E1931" t="str">
            <v>Thursday</v>
          </cell>
          <cell r="G1931" t="str">
            <v>Low-demand</v>
          </cell>
        </row>
        <row r="1932">
          <cell r="D1932">
            <v>16</v>
          </cell>
          <cell r="E1932" t="str">
            <v>Thursday</v>
          </cell>
          <cell r="G1932" t="str">
            <v>Low-demand</v>
          </cell>
        </row>
        <row r="1933">
          <cell r="D1933">
            <v>17</v>
          </cell>
          <cell r="E1933" t="str">
            <v>Thursday</v>
          </cell>
          <cell r="G1933" t="str">
            <v>Low-demand</v>
          </cell>
        </row>
        <row r="1934">
          <cell r="D1934">
            <v>18</v>
          </cell>
          <cell r="E1934" t="str">
            <v>Thursday</v>
          </cell>
          <cell r="G1934" t="str">
            <v>Low-demand</v>
          </cell>
        </row>
        <row r="1935">
          <cell r="D1935">
            <v>19</v>
          </cell>
          <cell r="E1935" t="str">
            <v>Thursday</v>
          </cell>
          <cell r="G1935" t="str">
            <v>Low-demand</v>
          </cell>
        </row>
        <row r="1936">
          <cell r="D1936">
            <v>20</v>
          </cell>
          <cell r="E1936" t="str">
            <v>Thursday</v>
          </cell>
          <cell r="G1936" t="str">
            <v>Low-demand</v>
          </cell>
        </row>
        <row r="1937">
          <cell r="D1937">
            <v>21</v>
          </cell>
          <cell r="E1937" t="str">
            <v>Thursday</v>
          </cell>
          <cell r="G1937" t="str">
            <v>Low-demand</v>
          </cell>
        </row>
        <row r="1938">
          <cell r="D1938">
            <v>22</v>
          </cell>
          <cell r="E1938" t="str">
            <v>Thursday</v>
          </cell>
          <cell r="G1938" t="str">
            <v>Low-demand</v>
          </cell>
        </row>
        <row r="1939">
          <cell r="D1939">
            <v>23</v>
          </cell>
          <cell r="E1939" t="str">
            <v>Thursday</v>
          </cell>
          <cell r="G1939" t="str">
            <v>Low-demand</v>
          </cell>
        </row>
        <row r="1940">
          <cell r="D1940">
            <v>0</v>
          </cell>
          <cell r="E1940" t="str">
            <v>Friday</v>
          </cell>
          <cell r="G1940" t="str">
            <v>Low-demand</v>
          </cell>
        </row>
        <row r="1941">
          <cell r="D1941">
            <v>1</v>
          </cell>
          <cell r="E1941" t="str">
            <v>Friday</v>
          </cell>
          <cell r="G1941" t="str">
            <v>Low-demand</v>
          </cell>
        </row>
        <row r="1942">
          <cell r="D1942">
            <v>2</v>
          </cell>
          <cell r="E1942" t="str">
            <v>Friday</v>
          </cell>
          <cell r="G1942" t="str">
            <v>Low-demand</v>
          </cell>
        </row>
        <row r="1943">
          <cell r="D1943">
            <v>3</v>
          </cell>
          <cell r="E1943" t="str">
            <v>Friday</v>
          </cell>
          <cell r="G1943" t="str">
            <v>Low-demand</v>
          </cell>
        </row>
        <row r="1944">
          <cell r="D1944">
            <v>4</v>
          </cell>
          <cell r="E1944" t="str">
            <v>Friday</v>
          </cell>
          <cell r="G1944" t="str">
            <v>Low-demand</v>
          </cell>
        </row>
        <row r="1945">
          <cell r="D1945">
            <v>5</v>
          </cell>
          <cell r="E1945" t="str">
            <v>Friday</v>
          </cell>
          <cell r="G1945" t="str">
            <v>Low-demand</v>
          </cell>
        </row>
        <row r="1946">
          <cell r="D1946">
            <v>6</v>
          </cell>
          <cell r="E1946" t="str">
            <v>Friday</v>
          </cell>
          <cell r="G1946" t="str">
            <v>Low-demand</v>
          </cell>
        </row>
        <row r="1947">
          <cell r="D1947">
            <v>7</v>
          </cell>
          <cell r="E1947" t="str">
            <v>Friday</v>
          </cell>
          <cell r="G1947" t="str">
            <v>Low-demand</v>
          </cell>
        </row>
        <row r="1948">
          <cell r="D1948">
            <v>8</v>
          </cell>
          <cell r="E1948" t="str">
            <v>Friday</v>
          </cell>
          <cell r="G1948" t="str">
            <v>Low-demand</v>
          </cell>
        </row>
        <row r="1949">
          <cell r="D1949">
            <v>9</v>
          </cell>
          <cell r="E1949" t="str">
            <v>Friday</v>
          </cell>
          <cell r="G1949" t="str">
            <v>Low-demand</v>
          </cell>
        </row>
        <row r="1950">
          <cell r="D1950">
            <v>10</v>
          </cell>
          <cell r="E1950" t="str">
            <v>Friday</v>
          </cell>
          <cell r="G1950" t="str">
            <v>Low-demand</v>
          </cell>
        </row>
        <row r="1951">
          <cell r="D1951">
            <v>11</v>
          </cell>
          <cell r="E1951" t="str">
            <v>Friday</v>
          </cell>
          <cell r="G1951" t="str">
            <v>Low-demand</v>
          </cell>
        </row>
        <row r="1952">
          <cell r="D1952">
            <v>12</v>
          </cell>
          <cell r="E1952" t="str">
            <v>Friday</v>
          </cell>
          <cell r="G1952" t="str">
            <v>Low-demand</v>
          </cell>
        </row>
        <row r="1953">
          <cell r="D1953">
            <v>13</v>
          </cell>
          <cell r="E1953" t="str">
            <v>Friday</v>
          </cell>
          <cell r="G1953" t="str">
            <v>Low-demand</v>
          </cell>
        </row>
        <row r="1954">
          <cell r="D1954">
            <v>14</v>
          </cell>
          <cell r="E1954" t="str">
            <v>Friday</v>
          </cell>
          <cell r="G1954" t="str">
            <v>Low-demand</v>
          </cell>
        </row>
        <row r="1955">
          <cell r="D1955">
            <v>15</v>
          </cell>
          <cell r="E1955" t="str">
            <v>Friday</v>
          </cell>
          <cell r="G1955" t="str">
            <v>Low-demand</v>
          </cell>
        </row>
        <row r="1956">
          <cell r="D1956">
            <v>16</v>
          </cell>
          <cell r="E1956" t="str">
            <v>Friday</v>
          </cell>
          <cell r="G1956" t="str">
            <v>Low-demand</v>
          </cell>
        </row>
        <row r="1957">
          <cell r="D1957">
            <v>17</v>
          </cell>
          <cell r="E1957" t="str">
            <v>Friday</v>
          </cell>
          <cell r="G1957" t="str">
            <v>Low-demand</v>
          </cell>
        </row>
        <row r="1958">
          <cell r="D1958">
            <v>18</v>
          </cell>
          <cell r="E1958" t="str">
            <v>Friday</v>
          </cell>
          <cell r="G1958" t="str">
            <v>Low-demand</v>
          </cell>
        </row>
        <row r="1959">
          <cell r="D1959">
            <v>19</v>
          </cell>
          <cell r="E1959" t="str">
            <v>Friday</v>
          </cell>
          <cell r="G1959" t="str">
            <v>Low-demand</v>
          </cell>
        </row>
        <row r="1960">
          <cell r="D1960">
            <v>20</v>
          </cell>
          <cell r="E1960" t="str">
            <v>Friday</v>
          </cell>
          <cell r="G1960" t="str">
            <v>Low-demand</v>
          </cell>
        </row>
        <row r="1961">
          <cell r="D1961">
            <v>21</v>
          </cell>
          <cell r="E1961" t="str">
            <v>Friday</v>
          </cell>
          <cell r="G1961" t="str">
            <v>Low-demand</v>
          </cell>
        </row>
        <row r="1962">
          <cell r="D1962">
            <v>22</v>
          </cell>
          <cell r="E1962" t="str">
            <v>Friday</v>
          </cell>
          <cell r="G1962" t="str">
            <v>Low-demand</v>
          </cell>
        </row>
        <row r="1963">
          <cell r="D1963">
            <v>23</v>
          </cell>
          <cell r="E1963" t="str">
            <v>Friday</v>
          </cell>
          <cell r="G1963" t="str">
            <v>Low-demand</v>
          </cell>
        </row>
        <row r="1964">
          <cell r="D1964">
            <v>0</v>
          </cell>
          <cell r="E1964" t="str">
            <v>Saturday</v>
          </cell>
          <cell r="G1964" t="str">
            <v>Low-demand</v>
          </cell>
        </row>
        <row r="1965">
          <cell r="D1965">
            <v>1</v>
          </cell>
          <cell r="E1965" t="str">
            <v>Saturday</v>
          </cell>
          <cell r="G1965" t="str">
            <v>Low-demand</v>
          </cell>
        </row>
        <row r="1966">
          <cell r="D1966">
            <v>2</v>
          </cell>
          <cell r="E1966" t="str">
            <v>Saturday</v>
          </cell>
          <cell r="G1966" t="str">
            <v>Low-demand</v>
          </cell>
        </row>
        <row r="1967">
          <cell r="D1967">
            <v>3</v>
          </cell>
          <cell r="E1967" t="str">
            <v>Saturday</v>
          </cell>
          <cell r="G1967" t="str">
            <v>Low-demand</v>
          </cell>
        </row>
        <row r="1968">
          <cell r="D1968">
            <v>4</v>
          </cell>
          <cell r="E1968" t="str">
            <v>Saturday</v>
          </cell>
          <cell r="G1968" t="str">
            <v>Low-demand</v>
          </cell>
        </row>
        <row r="1969">
          <cell r="D1969">
            <v>5</v>
          </cell>
          <cell r="E1969" t="str">
            <v>Saturday</v>
          </cell>
          <cell r="G1969" t="str">
            <v>Low-demand</v>
          </cell>
        </row>
        <row r="1970">
          <cell r="D1970">
            <v>6</v>
          </cell>
          <cell r="E1970" t="str">
            <v>Saturday</v>
          </cell>
          <cell r="G1970" t="str">
            <v>Low-demand</v>
          </cell>
        </row>
        <row r="1971">
          <cell r="D1971">
            <v>7</v>
          </cell>
          <cell r="E1971" t="str">
            <v>Saturday</v>
          </cell>
          <cell r="G1971" t="str">
            <v>Low-demand</v>
          </cell>
        </row>
        <row r="1972">
          <cell r="D1972">
            <v>8</v>
          </cell>
          <cell r="E1972" t="str">
            <v>Saturday</v>
          </cell>
          <cell r="G1972" t="str">
            <v>Low-demand</v>
          </cell>
        </row>
        <row r="1973">
          <cell r="D1973">
            <v>9</v>
          </cell>
          <cell r="E1973" t="str">
            <v>Saturday</v>
          </cell>
          <cell r="G1973" t="str">
            <v>Low-demand</v>
          </cell>
        </row>
        <row r="1974">
          <cell r="D1974">
            <v>10</v>
          </cell>
          <cell r="E1974" t="str">
            <v>Saturday</v>
          </cell>
          <cell r="G1974" t="str">
            <v>Low-demand</v>
          </cell>
        </row>
        <row r="1975">
          <cell r="D1975">
            <v>11</v>
          </cell>
          <cell r="E1975" t="str">
            <v>Saturday</v>
          </cell>
          <cell r="G1975" t="str">
            <v>Low-demand</v>
          </cell>
        </row>
        <row r="1976">
          <cell r="D1976">
            <v>12</v>
          </cell>
          <cell r="E1976" t="str">
            <v>Saturday</v>
          </cell>
          <cell r="G1976" t="str">
            <v>Low-demand</v>
          </cell>
        </row>
        <row r="1977">
          <cell r="D1977">
            <v>13</v>
          </cell>
          <cell r="E1977" t="str">
            <v>Saturday</v>
          </cell>
          <cell r="G1977" t="str">
            <v>Low-demand</v>
          </cell>
        </row>
        <row r="1978">
          <cell r="D1978">
            <v>14</v>
          </cell>
          <cell r="E1978" t="str">
            <v>Saturday</v>
          </cell>
          <cell r="G1978" t="str">
            <v>Low-demand</v>
          </cell>
        </row>
        <row r="1979">
          <cell r="D1979">
            <v>15</v>
          </cell>
          <cell r="E1979" t="str">
            <v>Saturday</v>
          </cell>
          <cell r="G1979" t="str">
            <v>Low-demand</v>
          </cell>
        </row>
        <row r="1980">
          <cell r="D1980">
            <v>16</v>
          </cell>
          <cell r="E1980" t="str">
            <v>Saturday</v>
          </cell>
          <cell r="G1980" t="str">
            <v>Low-demand</v>
          </cell>
        </row>
        <row r="1981">
          <cell r="D1981">
            <v>17</v>
          </cell>
          <cell r="E1981" t="str">
            <v>Saturday</v>
          </cell>
          <cell r="G1981" t="str">
            <v>Low-demand</v>
          </cell>
        </row>
        <row r="1982">
          <cell r="D1982">
            <v>18</v>
          </cell>
          <cell r="E1982" t="str">
            <v>Saturday</v>
          </cell>
          <cell r="G1982" t="str">
            <v>Low-demand</v>
          </cell>
        </row>
        <row r="1983">
          <cell r="D1983">
            <v>19</v>
          </cell>
          <cell r="E1983" t="str">
            <v>Saturday</v>
          </cell>
          <cell r="G1983" t="str">
            <v>Low-demand</v>
          </cell>
        </row>
        <row r="1984">
          <cell r="D1984">
            <v>20</v>
          </cell>
          <cell r="E1984" t="str">
            <v>Saturday</v>
          </cell>
          <cell r="G1984" t="str">
            <v>Low-demand</v>
          </cell>
        </row>
        <row r="1985">
          <cell r="D1985">
            <v>21</v>
          </cell>
          <cell r="E1985" t="str">
            <v>Saturday</v>
          </cell>
          <cell r="G1985" t="str">
            <v>Low-demand</v>
          </cell>
        </row>
        <row r="1986">
          <cell r="D1986">
            <v>22</v>
          </cell>
          <cell r="E1986" t="str">
            <v>Saturday</v>
          </cell>
          <cell r="G1986" t="str">
            <v>Low-demand</v>
          </cell>
        </row>
        <row r="1987">
          <cell r="D1987">
            <v>23</v>
          </cell>
          <cell r="E1987" t="str">
            <v>Saturday</v>
          </cell>
          <cell r="G1987" t="str">
            <v>Low-demand</v>
          </cell>
        </row>
        <row r="1988">
          <cell r="D1988">
            <v>0</v>
          </cell>
          <cell r="E1988" t="str">
            <v>Sunday</v>
          </cell>
          <cell r="G1988" t="str">
            <v>Low-demand</v>
          </cell>
        </row>
        <row r="1989">
          <cell r="D1989">
            <v>1</v>
          </cell>
          <cell r="E1989" t="str">
            <v>Sunday</v>
          </cell>
          <cell r="G1989" t="str">
            <v>Low-demand</v>
          </cell>
        </row>
        <row r="1990">
          <cell r="D1990">
            <v>2</v>
          </cell>
          <cell r="E1990" t="str">
            <v>Sunday</v>
          </cell>
          <cell r="G1990" t="str">
            <v>Low-demand</v>
          </cell>
        </row>
        <row r="1991">
          <cell r="D1991">
            <v>3</v>
          </cell>
          <cell r="E1991" t="str">
            <v>Sunday</v>
          </cell>
          <cell r="G1991" t="str">
            <v>Low-demand</v>
          </cell>
        </row>
        <row r="1992">
          <cell r="D1992">
            <v>4</v>
          </cell>
          <cell r="E1992" t="str">
            <v>Sunday</v>
          </cell>
          <cell r="G1992" t="str">
            <v>Low-demand</v>
          </cell>
        </row>
        <row r="1993">
          <cell r="D1993">
            <v>5</v>
          </cell>
          <cell r="E1993" t="str">
            <v>Sunday</v>
          </cell>
          <cell r="G1993" t="str">
            <v>Low-demand</v>
          </cell>
        </row>
        <row r="1994">
          <cell r="D1994">
            <v>6</v>
          </cell>
          <cell r="E1994" t="str">
            <v>Sunday</v>
          </cell>
          <cell r="G1994" t="str">
            <v>Low-demand</v>
          </cell>
        </row>
        <row r="1995">
          <cell r="D1995">
            <v>7</v>
          </cell>
          <cell r="E1995" t="str">
            <v>Sunday</v>
          </cell>
          <cell r="G1995" t="str">
            <v>Low-demand</v>
          </cell>
        </row>
        <row r="1996">
          <cell r="D1996">
            <v>8</v>
          </cell>
          <cell r="E1996" t="str">
            <v>Sunday</v>
          </cell>
          <cell r="G1996" t="str">
            <v>Low-demand</v>
          </cell>
        </row>
        <row r="1997">
          <cell r="D1997">
            <v>9</v>
          </cell>
          <cell r="E1997" t="str">
            <v>Sunday</v>
          </cell>
          <cell r="G1997" t="str">
            <v>Low-demand</v>
          </cell>
        </row>
        <row r="1998">
          <cell r="D1998">
            <v>10</v>
          </cell>
          <cell r="E1998" t="str">
            <v>Sunday</v>
          </cell>
          <cell r="G1998" t="str">
            <v>Low-demand</v>
          </cell>
        </row>
        <row r="1999">
          <cell r="D1999">
            <v>11</v>
          </cell>
          <cell r="E1999" t="str">
            <v>Sunday</v>
          </cell>
          <cell r="G1999" t="str">
            <v>Low-demand</v>
          </cell>
        </row>
        <row r="2000">
          <cell r="D2000">
            <v>12</v>
          </cell>
          <cell r="E2000" t="str">
            <v>Sunday</v>
          </cell>
          <cell r="G2000" t="str">
            <v>Low-demand</v>
          </cell>
        </row>
        <row r="2001">
          <cell r="D2001">
            <v>13</v>
          </cell>
          <cell r="E2001" t="str">
            <v>Sunday</v>
          </cell>
          <cell r="G2001" t="str">
            <v>Low-demand</v>
          </cell>
        </row>
        <row r="2002">
          <cell r="D2002">
            <v>14</v>
          </cell>
          <cell r="E2002" t="str">
            <v>Sunday</v>
          </cell>
          <cell r="G2002" t="str">
            <v>Low-demand</v>
          </cell>
        </row>
        <row r="2003">
          <cell r="D2003">
            <v>15</v>
          </cell>
          <cell r="E2003" t="str">
            <v>Sunday</v>
          </cell>
          <cell r="G2003" t="str">
            <v>Low-demand</v>
          </cell>
        </row>
        <row r="2004">
          <cell r="D2004">
            <v>16</v>
          </cell>
          <cell r="E2004" t="str">
            <v>Sunday</v>
          </cell>
          <cell r="G2004" t="str">
            <v>Low-demand</v>
          </cell>
        </row>
        <row r="2005">
          <cell r="D2005">
            <v>17</v>
          </cell>
          <cell r="E2005" t="str">
            <v>Sunday</v>
          </cell>
          <cell r="G2005" t="str">
            <v>Low-demand</v>
          </cell>
        </row>
        <row r="2006">
          <cell r="D2006">
            <v>18</v>
          </cell>
          <cell r="E2006" t="str">
            <v>Sunday</v>
          </cell>
          <cell r="G2006" t="str">
            <v>Low-demand</v>
          </cell>
        </row>
        <row r="2007">
          <cell r="D2007">
            <v>19</v>
          </cell>
          <cell r="E2007" t="str">
            <v>Sunday</v>
          </cell>
          <cell r="G2007" t="str">
            <v>Low-demand</v>
          </cell>
        </row>
        <row r="2008">
          <cell r="D2008">
            <v>20</v>
          </cell>
          <cell r="E2008" t="str">
            <v>Sunday</v>
          </cell>
          <cell r="G2008" t="str">
            <v>Low-demand</v>
          </cell>
        </row>
        <row r="2009">
          <cell r="D2009">
            <v>21</v>
          </cell>
          <cell r="E2009" t="str">
            <v>Sunday</v>
          </cell>
          <cell r="G2009" t="str">
            <v>Low-demand</v>
          </cell>
        </row>
        <row r="2010">
          <cell r="D2010">
            <v>22</v>
          </cell>
          <cell r="E2010" t="str">
            <v>Sunday</v>
          </cell>
          <cell r="G2010" t="str">
            <v>Low-demand</v>
          </cell>
        </row>
        <row r="2011">
          <cell r="D2011">
            <v>23</v>
          </cell>
          <cell r="E2011" t="str">
            <v>Sunday</v>
          </cell>
          <cell r="G2011" t="str">
            <v>Low-demand</v>
          </cell>
        </row>
        <row r="2012">
          <cell r="D2012">
            <v>0</v>
          </cell>
          <cell r="E2012" t="str">
            <v>Monday</v>
          </cell>
          <cell r="G2012" t="str">
            <v>Low-demand</v>
          </cell>
        </row>
        <row r="2013">
          <cell r="D2013">
            <v>1</v>
          </cell>
          <cell r="E2013" t="str">
            <v>Monday</v>
          </cell>
          <cell r="G2013" t="str">
            <v>Low-demand</v>
          </cell>
        </row>
        <row r="2014">
          <cell r="D2014">
            <v>2</v>
          </cell>
          <cell r="E2014" t="str">
            <v>Monday</v>
          </cell>
          <cell r="G2014" t="str">
            <v>Low-demand</v>
          </cell>
        </row>
        <row r="2015">
          <cell r="D2015">
            <v>3</v>
          </cell>
          <cell r="E2015" t="str">
            <v>Monday</v>
          </cell>
          <cell r="G2015" t="str">
            <v>Low-demand</v>
          </cell>
        </row>
        <row r="2016">
          <cell r="D2016">
            <v>4</v>
          </cell>
          <cell r="E2016" t="str">
            <v>Monday</v>
          </cell>
          <cell r="G2016" t="str">
            <v>Low-demand</v>
          </cell>
        </row>
        <row r="2017">
          <cell r="D2017">
            <v>5</v>
          </cell>
          <cell r="E2017" t="str">
            <v>Monday</v>
          </cell>
          <cell r="G2017" t="str">
            <v>Low-demand</v>
          </cell>
        </row>
        <row r="2018">
          <cell r="D2018">
            <v>6</v>
          </cell>
          <cell r="E2018" t="str">
            <v>Monday</v>
          </cell>
          <cell r="G2018" t="str">
            <v>Low-demand</v>
          </cell>
        </row>
        <row r="2019">
          <cell r="D2019">
            <v>7</v>
          </cell>
          <cell r="E2019" t="str">
            <v>Monday</v>
          </cell>
          <cell r="G2019" t="str">
            <v>Low-demand</v>
          </cell>
        </row>
        <row r="2020">
          <cell r="D2020">
            <v>8</v>
          </cell>
          <cell r="E2020" t="str">
            <v>Monday</v>
          </cell>
          <cell r="G2020" t="str">
            <v>Low-demand</v>
          </cell>
        </row>
        <row r="2021">
          <cell r="D2021">
            <v>9</v>
          </cell>
          <cell r="E2021" t="str">
            <v>Monday</v>
          </cell>
          <cell r="G2021" t="str">
            <v>Low-demand</v>
          </cell>
        </row>
        <row r="2022">
          <cell r="D2022">
            <v>10</v>
          </cell>
          <cell r="E2022" t="str">
            <v>Monday</v>
          </cell>
          <cell r="G2022" t="str">
            <v>Low-demand</v>
          </cell>
        </row>
        <row r="2023">
          <cell r="D2023">
            <v>11</v>
          </cell>
          <cell r="E2023" t="str">
            <v>Monday</v>
          </cell>
          <cell r="G2023" t="str">
            <v>Low-demand</v>
          </cell>
        </row>
        <row r="2024">
          <cell r="D2024">
            <v>12</v>
          </cell>
          <cell r="E2024" t="str">
            <v>Monday</v>
          </cell>
          <cell r="G2024" t="str">
            <v>Low-demand</v>
          </cell>
        </row>
        <row r="2025">
          <cell r="D2025">
            <v>13</v>
          </cell>
          <cell r="E2025" t="str">
            <v>Monday</v>
          </cell>
          <cell r="G2025" t="str">
            <v>Low-demand</v>
          </cell>
        </row>
        <row r="2026">
          <cell r="D2026">
            <v>14</v>
          </cell>
          <cell r="E2026" t="str">
            <v>Monday</v>
          </cell>
          <cell r="G2026" t="str">
            <v>Low-demand</v>
          </cell>
        </row>
        <row r="2027">
          <cell r="D2027">
            <v>15</v>
          </cell>
          <cell r="E2027" t="str">
            <v>Monday</v>
          </cell>
          <cell r="G2027" t="str">
            <v>Low-demand</v>
          </cell>
        </row>
        <row r="2028">
          <cell r="D2028">
            <v>16</v>
          </cell>
          <cell r="E2028" t="str">
            <v>Monday</v>
          </cell>
          <cell r="G2028" t="str">
            <v>Low-demand</v>
          </cell>
        </row>
        <row r="2029">
          <cell r="D2029">
            <v>17</v>
          </cell>
          <cell r="E2029" t="str">
            <v>Monday</v>
          </cell>
          <cell r="G2029" t="str">
            <v>Low-demand</v>
          </cell>
        </row>
        <row r="2030">
          <cell r="D2030">
            <v>18</v>
          </cell>
          <cell r="E2030" t="str">
            <v>Monday</v>
          </cell>
          <cell r="G2030" t="str">
            <v>Low-demand</v>
          </cell>
        </row>
        <row r="2031">
          <cell r="D2031">
            <v>19</v>
          </cell>
          <cell r="E2031" t="str">
            <v>Monday</v>
          </cell>
          <cell r="G2031" t="str">
            <v>Low-demand</v>
          </cell>
        </row>
        <row r="2032">
          <cell r="D2032">
            <v>20</v>
          </cell>
          <cell r="E2032" t="str">
            <v>Monday</v>
          </cell>
          <cell r="G2032" t="str">
            <v>Low-demand</v>
          </cell>
        </row>
        <row r="2033">
          <cell r="D2033">
            <v>21</v>
          </cell>
          <cell r="E2033" t="str">
            <v>Monday</v>
          </cell>
          <cell r="G2033" t="str">
            <v>Low-demand</v>
          </cell>
        </row>
        <row r="2034">
          <cell r="D2034">
            <v>22</v>
          </cell>
          <cell r="E2034" t="str">
            <v>Monday</v>
          </cell>
          <cell r="G2034" t="str">
            <v>Low-demand</v>
          </cell>
        </row>
        <row r="2035">
          <cell r="D2035">
            <v>23</v>
          </cell>
          <cell r="E2035" t="str">
            <v>Monday</v>
          </cell>
          <cell r="G2035" t="str">
            <v>Low-demand</v>
          </cell>
        </row>
        <row r="2036">
          <cell r="D2036">
            <v>0</v>
          </cell>
          <cell r="E2036" t="str">
            <v>Tuesday</v>
          </cell>
          <cell r="G2036" t="str">
            <v>Low-demand</v>
          </cell>
        </row>
        <row r="2037">
          <cell r="D2037">
            <v>1</v>
          </cell>
          <cell r="E2037" t="str">
            <v>Tuesday</v>
          </cell>
          <cell r="G2037" t="str">
            <v>Low-demand</v>
          </cell>
        </row>
        <row r="2038">
          <cell r="D2038">
            <v>2</v>
          </cell>
          <cell r="E2038" t="str">
            <v>Tuesday</v>
          </cell>
          <cell r="G2038" t="str">
            <v>Low-demand</v>
          </cell>
        </row>
        <row r="2039">
          <cell r="D2039">
            <v>3</v>
          </cell>
          <cell r="E2039" t="str">
            <v>Tuesday</v>
          </cell>
          <cell r="G2039" t="str">
            <v>Low-demand</v>
          </cell>
        </row>
        <row r="2040">
          <cell r="D2040">
            <v>4</v>
          </cell>
          <cell r="E2040" t="str">
            <v>Tuesday</v>
          </cell>
          <cell r="G2040" t="str">
            <v>Low-demand</v>
          </cell>
        </row>
        <row r="2041">
          <cell r="D2041">
            <v>5</v>
          </cell>
          <cell r="E2041" t="str">
            <v>Tuesday</v>
          </cell>
          <cell r="G2041" t="str">
            <v>Low-demand</v>
          </cell>
        </row>
        <row r="2042">
          <cell r="D2042">
            <v>6</v>
          </cell>
          <cell r="E2042" t="str">
            <v>Tuesday</v>
          </cell>
          <cell r="G2042" t="str">
            <v>Low-demand</v>
          </cell>
        </row>
        <row r="2043">
          <cell r="D2043">
            <v>7</v>
          </cell>
          <cell r="E2043" t="str">
            <v>Tuesday</v>
          </cell>
          <cell r="G2043" t="str">
            <v>Low-demand</v>
          </cell>
        </row>
        <row r="2044">
          <cell r="D2044">
            <v>8</v>
          </cell>
          <cell r="E2044" t="str">
            <v>Tuesday</v>
          </cell>
          <cell r="G2044" t="str">
            <v>Low-demand</v>
          </cell>
        </row>
        <row r="2045">
          <cell r="D2045">
            <v>9</v>
          </cell>
          <cell r="E2045" t="str">
            <v>Tuesday</v>
          </cell>
          <cell r="G2045" t="str">
            <v>Low-demand</v>
          </cell>
        </row>
        <row r="2046">
          <cell r="D2046">
            <v>10</v>
          </cell>
          <cell r="E2046" t="str">
            <v>Tuesday</v>
          </cell>
          <cell r="G2046" t="str">
            <v>Low-demand</v>
          </cell>
        </row>
        <row r="2047">
          <cell r="D2047">
            <v>11</v>
          </cell>
          <cell r="E2047" t="str">
            <v>Tuesday</v>
          </cell>
          <cell r="G2047" t="str">
            <v>Low-demand</v>
          </cell>
        </row>
        <row r="2048">
          <cell r="D2048">
            <v>12</v>
          </cell>
          <cell r="E2048" t="str">
            <v>Tuesday</v>
          </cell>
          <cell r="G2048" t="str">
            <v>Low-demand</v>
          </cell>
        </row>
        <row r="2049">
          <cell r="D2049">
            <v>13</v>
          </cell>
          <cell r="E2049" t="str">
            <v>Tuesday</v>
          </cell>
          <cell r="G2049" t="str">
            <v>Low-demand</v>
          </cell>
        </row>
        <row r="2050">
          <cell r="D2050">
            <v>14</v>
          </cell>
          <cell r="E2050" t="str">
            <v>Tuesday</v>
          </cell>
          <cell r="G2050" t="str">
            <v>Low-demand</v>
          </cell>
        </row>
        <row r="2051">
          <cell r="D2051">
            <v>15</v>
          </cell>
          <cell r="E2051" t="str">
            <v>Tuesday</v>
          </cell>
          <cell r="G2051" t="str">
            <v>Low-demand</v>
          </cell>
        </row>
        <row r="2052">
          <cell r="D2052">
            <v>16</v>
          </cell>
          <cell r="E2052" t="str">
            <v>Tuesday</v>
          </cell>
          <cell r="G2052" t="str">
            <v>Low-demand</v>
          </cell>
        </row>
        <row r="2053">
          <cell r="D2053">
            <v>17</v>
          </cell>
          <cell r="E2053" t="str">
            <v>Tuesday</v>
          </cell>
          <cell r="G2053" t="str">
            <v>Low-demand</v>
          </cell>
        </row>
        <row r="2054">
          <cell r="D2054">
            <v>18</v>
          </cell>
          <cell r="E2054" t="str">
            <v>Tuesday</v>
          </cell>
          <cell r="G2054" t="str">
            <v>Low-demand</v>
          </cell>
        </row>
        <row r="2055">
          <cell r="D2055">
            <v>19</v>
          </cell>
          <cell r="E2055" t="str">
            <v>Tuesday</v>
          </cell>
          <cell r="G2055" t="str">
            <v>Low-demand</v>
          </cell>
        </row>
        <row r="2056">
          <cell r="D2056">
            <v>20</v>
          </cell>
          <cell r="E2056" t="str">
            <v>Tuesday</v>
          </cell>
          <cell r="G2056" t="str">
            <v>Low-demand</v>
          </cell>
        </row>
        <row r="2057">
          <cell r="D2057">
            <v>21</v>
          </cell>
          <cell r="E2057" t="str">
            <v>Tuesday</v>
          </cell>
          <cell r="G2057" t="str">
            <v>Low-demand</v>
          </cell>
        </row>
        <row r="2058">
          <cell r="D2058">
            <v>22</v>
          </cell>
          <cell r="E2058" t="str">
            <v>Tuesday</v>
          </cell>
          <cell r="G2058" t="str">
            <v>Low-demand</v>
          </cell>
        </row>
        <row r="2059">
          <cell r="D2059">
            <v>23</v>
          </cell>
          <cell r="E2059" t="str">
            <v>Tuesday</v>
          </cell>
          <cell r="G2059" t="str">
            <v>Low-demand</v>
          </cell>
        </row>
        <row r="2060">
          <cell r="D2060">
            <v>0</v>
          </cell>
          <cell r="E2060" t="str">
            <v>Wednesday</v>
          </cell>
          <cell r="G2060" t="str">
            <v>Low-demand</v>
          </cell>
        </row>
        <row r="2061">
          <cell r="D2061">
            <v>1</v>
          </cell>
          <cell r="E2061" t="str">
            <v>Wednesday</v>
          </cell>
          <cell r="G2061" t="str">
            <v>Low-demand</v>
          </cell>
        </row>
        <row r="2062">
          <cell r="D2062">
            <v>2</v>
          </cell>
          <cell r="E2062" t="str">
            <v>Wednesday</v>
          </cell>
          <cell r="G2062" t="str">
            <v>Low-demand</v>
          </cell>
        </row>
        <row r="2063">
          <cell r="D2063">
            <v>3</v>
          </cell>
          <cell r="E2063" t="str">
            <v>Wednesday</v>
          </cell>
          <cell r="G2063" t="str">
            <v>Low-demand</v>
          </cell>
        </row>
        <row r="2064">
          <cell r="D2064">
            <v>4</v>
          </cell>
          <cell r="E2064" t="str">
            <v>Wednesday</v>
          </cell>
          <cell r="G2064" t="str">
            <v>Low-demand</v>
          </cell>
        </row>
        <row r="2065">
          <cell r="D2065">
            <v>5</v>
          </cell>
          <cell r="E2065" t="str">
            <v>Wednesday</v>
          </cell>
          <cell r="G2065" t="str">
            <v>Low-demand</v>
          </cell>
        </row>
        <row r="2066">
          <cell r="D2066">
            <v>6</v>
          </cell>
          <cell r="E2066" t="str">
            <v>Wednesday</v>
          </cell>
          <cell r="G2066" t="str">
            <v>Low-demand</v>
          </cell>
        </row>
        <row r="2067">
          <cell r="D2067">
            <v>7</v>
          </cell>
          <cell r="E2067" t="str">
            <v>Wednesday</v>
          </cell>
          <cell r="G2067" t="str">
            <v>Low-demand</v>
          </cell>
        </row>
        <row r="2068">
          <cell r="D2068">
            <v>8</v>
          </cell>
          <cell r="E2068" t="str">
            <v>Wednesday</v>
          </cell>
          <cell r="G2068" t="str">
            <v>Low-demand</v>
          </cell>
        </row>
        <row r="2069">
          <cell r="D2069">
            <v>9</v>
          </cell>
          <cell r="E2069" t="str">
            <v>Wednesday</v>
          </cell>
          <cell r="G2069" t="str">
            <v>Low-demand</v>
          </cell>
        </row>
        <row r="2070">
          <cell r="D2070">
            <v>10</v>
          </cell>
          <cell r="E2070" t="str">
            <v>Wednesday</v>
          </cell>
          <cell r="G2070" t="str">
            <v>Low-demand</v>
          </cell>
        </row>
        <row r="2071">
          <cell r="D2071">
            <v>11</v>
          </cell>
          <cell r="E2071" t="str">
            <v>Wednesday</v>
          </cell>
          <cell r="G2071" t="str">
            <v>Low-demand</v>
          </cell>
        </row>
        <row r="2072">
          <cell r="D2072">
            <v>12</v>
          </cell>
          <cell r="E2072" t="str">
            <v>Wednesday</v>
          </cell>
          <cell r="G2072" t="str">
            <v>Low-demand</v>
          </cell>
        </row>
        <row r="2073">
          <cell r="D2073">
            <v>13</v>
          </cell>
          <cell r="E2073" t="str">
            <v>Wednesday</v>
          </cell>
          <cell r="G2073" t="str">
            <v>Low-demand</v>
          </cell>
        </row>
        <row r="2074">
          <cell r="D2074">
            <v>14</v>
          </cell>
          <cell r="E2074" t="str">
            <v>Wednesday</v>
          </cell>
          <cell r="G2074" t="str">
            <v>Low-demand</v>
          </cell>
        </row>
        <row r="2075">
          <cell r="D2075">
            <v>15</v>
          </cell>
          <cell r="E2075" t="str">
            <v>Wednesday</v>
          </cell>
          <cell r="G2075" t="str">
            <v>Low-demand</v>
          </cell>
        </row>
        <row r="2076">
          <cell r="D2076">
            <v>16</v>
          </cell>
          <cell r="E2076" t="str">
            <v>Wednesday</v>
          </cell>
          <cell r="G2076" t="str">
            <v>Low-demand</v>
          </cell>
        </row>
        <row r="2077">
          <cell r="D2077">
            <v>17</v>
          </cell>
          <cell r="E2077" t="str">
            <v>Wednesday</v>
          </cell>
          <cell r="G2077" t="str">
            <v>Low-demand</v>
          </cell>
        </row>
        <row r="2078">
          <cell r="D2078">
            <v>18</v>
          </cell>
          <cell r="E2078" t="str">
            <v>Wednesday</v>
          </cell>
          <cell r="G2078" t="str">
            <v>Low-demand</v>
          </cell>
        </row>
        <row r="2079">
          <cell r="D2079">
            <v>19</v>
          </cell>
          <cell r="E2079" t="str">
            <v>Wednesday</v>
          </cell>
          <cell r="G2079" t="str">
            <v>Low-demand</v>
          </cell>
        </row>
        <row r="2080">
          <cell r="D2080">
            <v>20</v>
          </cell>
          <cell r="E2080" t="str">
            <v>Wednesday</v>
          </cell>
          <cell r="G2080" t="str">
            <v>Low-demand</v>
          </cell>
        </row>
        <row r="2081">
          <cell r="D2081">
            <v>21</v>
          </cell>
          <cell r="E2081" t="str">
            <v>Wednesday</v>
          </cell>
          <cell r="G2081" t="str">
            <v>Low-demand</v>
          </cell>
        </row>
        <row r="2082">
          <cell r="D2082">
            <v>22</v>
          </cell>
          <cell r="E2082" t="str">
            <v>Wednesday</v>
          </cell>
          <cell r="G2082" t="str">
            <v>Low-demand</v>
          </cell>
        </row>
        <row r="2083">
          <cell r="D2083">
            <v>23</v>
          </cell>
          <cell r="E2083" t="str">
            <v>Wednesday</v>
          </cell>
          <cell r="G2083" t="str">
            <v>Low-demand</v>
          </cell>
        </row>
        <row r="2084">
          <cell r="D2084">
            <v>0</v>
          </cell>
          <cell r="E2084" t="str">
            <v>Thursday</v>
          </cell>
          <cell r="G2084" t="str">
            <v>Low-demand</v>
          </cell>
        </row>
        <row r="2085">
          <cell r="D2085">
            <v>1</v>
          </cell>
          <cell r="E2085" t="str">
            <v>Thursday</v>
          </cell>
          <cell r="G2085" t="str">
            <v>Low-demand</v>
          </cell>
        </row>
        <row r="2086">
          <cell r="D2086">
            <v>2</v>
          </cell>
          <cell r="E2086" t="str">
            <v>Thursday</v>
          </cell>
          <cell r="G2086" t="str">
            <v>Low-demand</v>
          </cell>
        </row>
        <row r="2087">
          <cell r="D2087">
            <v>3</v>
          </cell>
          <cell r="E2087" t="str">
            <v>Thursday</v>
          </cell>
          <cell r="G2087" t="str">
            <v>Low-demand</v>
          </cell>
        </row>
        <row r="2088">
          <cell r="D2088">
            <v>4</v>
          </cell>
          <cell r="E2088" t="str">
            <v>Thursday</v>
          </cell>
          <cell r="G2088" t="str">
            <v>Low-demand</v>
          </cell>
        </row>
        <row r="2089">
          <cell r="D2089">
            <v>5</v>
          </cell>
          <cell r="E2089" t="str">
            <v>Thursday</v>
          </cell>
          <cell r="G2089" t="str">
            <v>Low-demand</v>
          </cell>
        </row>
        <row r="2090">
          <cell r="D2090">
            <v>6</v>
          </cell>
          <cell r="E2090" t="str">
            <v>Thursday</v>
          </cell>
          <cell r="G2090" t="str">
            <v>Low-demand</v>
          </cell>
        </row>
        <row r="2091">
          <cell r="D2091">
            <v>7</v>
          </cell>
          <cell r="E2091" t="str">
            <v>Thursday</v>
          </cell>
          <cell r="G2091" t="str">
            <v>Low-demand</v>
          </cell>
        </row>
        <row r="2092">
          <cell r="D2092">
            <v>8</v>
          </cell>
          <cell r="E2092" t="str">
            <v>Thursday</v>
          </cell>
          <cell r="G2092" t="str">
            <v>Low-demand</v>
          </cell>
        </row>
        <row r="2093">
          <cell r="D2093">
            <v>9</v>
          </cell>
          <cell r="E2093" t="str">
            <v>Thursday</v>
          </cell>
          <cell r="G2093" t="str">
            <v>Low-demand</v>
          </cell>
        </row>
        <row r="2094">
          <cell r="D2094">
            <v>10</v>
          </cell>
          <cell r="E2094" t="str">
            <v>Thursday</v>
          </cell>
          <cell r="G2094" t="str">
            <v>Low-demand</v>
          </cell>
        </row>
        <row r="2095">
          <cell r="D2095">
            <v>11</v>
          </cell>
          <cell r="E2095" t="str">
            <v>Thursday</v>
          </cell>
          <cell r="G2095" t="str">
            <v>Low-demand</v>
          </cell>
        </row>
        <row r="2096">
          <cell r="D2096">
            <v>12</v>
          </cell>
          <cell r="E2096" t="str">
            <v>Thursday</v>
          </cell>
          <cell r="G2096" t="str">
            <v>Low-demand</v>
          </cell>
        </row>
        <row r="2097">
          <cell r="D2097">
            <v>13</v>
          </cell>
          <cell r="E2097" t="str">
            <v>Thursday</v>
          </cell>
          <cell r="G2097" t="str">
            <v>Low-demand</v>
          </cell>
        </row>
        <row r="2098">
          <cell r="D2098">
            <v>14</v>
          </cell>
          <cell r="E2098" t="str">
            <v>Thursday</v>
          </cell>
          <cell r="G2098" t="str">
            <v>Low-demand</v>
          </cell>
        </row>
        <row r="2099">
          <cell r="D2099">
            <v>15</v>
          </cell>
          <cell r="E2099" t="str">
            <v>Thursday</v>
          </cell>
          <cell r="G2099" t="str">
            <v>Low-demand</v>
          </cell>
        </row>
        <row r="2100">
          <cell r="D2100">
            <v>16</v>
          </cell>
          <cell r="E2100" t="str">
            <v>Thursday</v>
          </cell>
          <cell r="G2100" t="str">
            <v>Low-demand</v>
          </cell>
        </row>
        <row r="2101">
          <cell r="D2101">
            <v>17</v>
          </cell>
          <cell r="E2101" t="str">
            <v>Thursday</v>
          </cell>
          <cell r="G2101" t="str">
            <v>Low-demand</v>
          </cell>
        </row>
        <row r="2102">
          <cell r="D2102">
            <v>18</v>
          </cell>
          <cell r="E2102" t="str">
            <v>Thursday</v>
          </cell>
          <cell r="G2102" t="str">
            <v>Low-demand</v>
          </cell>
        </row>
        <row r="2103">
          <cell r="D2103">
            <v>19</v>
          </cell>
          <cell r="E2103" t="str">
            <v>Thursday</v>
          </cell>
          <cell r="G2103" t="str">
            <v>Low-demand</v>
          </cell>
        </row>
        <row r="2104">
          <cell r="D2104">
            <v>20</v>
          </cell>
          <cell r="E2104" t="str">
            <v>Thursday</v>
          </cell>
          <cell r="G2104" t="str">
            <v>Low-demand</v>
          </cell>
        </row>
        <row r="2105">
          <cell r="D2105">
            <v>21</v>
          </cell>
          <cell r="E2105" t="str">
            <v>Thursday</v>
          </cell>
          <cell r="G2105" t="str">
            <v>Low-demand</v>
          </cell>
        </row>
        <row r="2106">
          <cell r="D2106">
            <v>22</v>
          </cell>
          <cell r="E2106" t="str">
            <v>Thursday</v>
          </cell>
          <cell r="G2106" t="str">
            <v>Low-demand</v>
          </cell>
        </row>
        <row r="2107">
          <cell r="D2107">
            <v>23</v>
          </cell>
          <cell r="E2107" t="str">
            <v>Thursday</v>
          </cell>
          <cell r="G2107" t="str">
            <v>Low-demand</v>
          </cell>
        </row>
        <row r="2108">
          <cell r="D2108">
            <v>0</v>
          </cell>
          <cell r="E2108" t="str">
            <v>Friday</v>
          </cell>
          <cell r="G2108" t="str">
            <v>Low-demand</v>
          </cell>
        </row>
        <row r="2109">
          <cell r="D2109">
            <v>1</v>
          </cell>
          <cell r="E2109" t="str">
            <v>Friday</v>
          </cell>
          <cell r="G2109" t="str">
            <v>Low-demand</v>
          </cell>
        </row>
        <row r="2110">
          <cell r="D2110">
            <v>2</v>
          </cell>
          <cell r="E2110" t="str">
            <v>Friday</v>
          </cell>
          <cell r="G2110" t="str">
            <v>Low-demand</v>
          </cell>
        </row>
        <row r="2111">
          <cell r="D2111">
            <v>3</v>
          </cell>
          <cell r="E2111" t="str">
            <v>Friday</v>
          </cell>
          <cell r="G2111" t="str">
            <v>Low-demand</v>
          </cell>
        </row>
        <row r="2112">
          <cell r="D2112">
            <v>4</v>
          </cell>
          <cell r="E2112" t="str">
            <v>Friday</v>
          </cell>
          <cell r="G2112" t="str">
            <v>Low-demand</v>
          </cell>
        </row>
        <row r="2113">
          <cell r="D2113">
            <v>5</v>
          </cell>
          <cell r="E2113" t="str">
            <v>Friday</v>
          </cell>
          <cell r="G2113" t="str">
            <v>Low-demand</v>
          </cell>
        </row>
        <row r="2114">
          <cell r="D2114">
            <v>6</v>
          </cell>
          <cell r="E2114" t="str">
            <v>Friday</v>
          </cell>
          <cell r="G2114" t="str">
            <v>Low-demand</v>
          </cell>
        </row>
        <row r="2115">
          <cell r="D2115">
            <v>7</v>
          </cell>
          <cell r="E2115" t="str">
            <v>Friday</v>
          </cell>
          <cell r="G2115" t="str">
            <v>Low-demand</v>
          </cell>
        </row>
        <row r="2116">
          <cell r="D2116">
            <v>8</v>
          </cell>
          <cell r="E2116" t="str">
            <v>Friday</v>
          </cell>
          <cell r="G2116" t="str">
            <v>Low-demand</v>
          </cell>
        </row>
        <row r="2117">
          <cell r="D2117">
            <v>9</v>
          </cell>
          <cell r="E2117" t="str">
            <v>Friday</v>
          </cell>
          <cell r="G2117" t="str">
            <v>Low-demand</v>
          </cell>
        </row>
        <row r="2118">
          <cell r="D2118">
            <v>10</v>
          </cell>
          <cell r="E2118" t="str">
            <v>Friday</v>
          </cell>
          <cell r="G2118" t="str">
            <v>Low-demand</v>
          </cell>
        </row>
        <row r="2119">
          <cell r="D2119">
            <v>11</v>
          </cell>
          <cell r="E2119" t="str">
            <v>Friday</v>
          </cell>
          <cell r="G2119" t="str">
            <v>Low-demand</v>
          </cell>
        </row>
        <row r="2120">
          <cell r="D2120">
            <v>12</v>
          </cell>
          <cell r="E2120" t="str">
            <v>Friday</v>
          </cell>
          <cell r="G2120" t="str">
            <v>Low-demand</v>
          </cell>
        </row>
        <row r="2121">
          <cell r="D2121">
            <v>13</v>
          </cell>
          <cell r="E2121" t="str">
            <v>Friday</v>
          </cell>
          <cell r="G2121" t="str">
            <v>Low-demand</v>
          </cell>
        </row>
        <row r="2122">
          <cell r="D2122">
            <v>14</v>
          </cell>
          <cell r="E2122" t="str">
            <v>Friday</v>
          </cell>
          <cell r="G2122" t="str">
            <v>Low-demand</v>
          </cell>
        </row>
        <row r="2123">
          <cell r="D2123">
            <v>15</v>
          </cell>
          <cell r="E2123" t="str">
            <v>Friday</v>
          </cell>
          <cell r="G2123" t="str">
            <v>Low-demand</v>
          </cell>
        </row>
        <row r="2124">
          <cell r="D2124">
            <v>16</v>
          </cell>
          <cell r="E2124" t="str">
            <v>Friday</v>
          </cell>
          <cell r="G2124" t="str">
            <v>Low-demand</v>
          </cell>
        </row>
        <row r="2125">
          <cell r="D2125">
            <v>17</v>
          </cell>
          <cell r="E2125" t="str">
            <v>Friday</v>
          </cell>
          <cell r="G2125" t="str">
            <v>Low-demand</v>
          </cell>
        </row>
        <row r="2126">
          <cell r="D2126">
            <v>18</v>
          </cell>
          <cell r="E2126" t="str">
            <v>Friday</v>
          </cell>
          <cell r="G2126" t="str">
            <v>Low-demand</v>
          </cell>
        </row>
        <row r="2127">
          <cell r="D2127">
            <v>19</v>
          </cell>
          <cell r="E2127" t="str">
            <v>Friday</v>
          </cell>
          <cell r="G2127" t="str">
            <v>Low-demand</v>
          </cell>
        </row>
        <row r="2128">
          <cell r="D2128">
            <v>20</v>
          </cell>
          <cell r="E2128" t="str">
            <v>Friday</v>
          </cell>
          <cell r="G2128" t="str">
            <v>Low-demand</v>
          </cell>
        </row>
        <row r="2129">
          <cell r="D2129">
            <v>21</v>
          </cell>
          <cell r="E2129" t="str">
            <v>Friday</v>
          </cell>
          <cell r="G2129" t="str">
            <v>Low-demand</v>
          </cell>
        </row>
        <row r="2130">
          <cell r="D2130">
            <v>22</v>
          </cell>
          <cell r="E2130" t="str">
            <v>Friday</v>
          </cell>
          <cell r="G2130" t="str">
            <v>Low-demand</v>
          </cell>
        </row>
        <row r="2131">
          <cell r="D2131">
            <v>23</v>
          </cell>
          <cell r="E2131" t="str">
            <v>Friday</v>
          </cell>
          <cell r="G2131" t="str">
            <v>Low-demand</v>
          </cell>
        </row>
        <row r="2132">
          <cell r="D2132">
            <v>0</v>
          </cell>
          <cell r="E2132" t="str">
            <v>Saturday</v>
          </cell>
          <cell r="G2132" t="str">
            <v>Low-demand</v>
          </cell>
        </row>
        <row r="2133">
          <cell r="D2133">
            <v>1</v>
          </cell>
          <cell r="E2133" t="str">
            <v>Saturday</v>
          </cell>
          <cell r="G2133" t="str">
            <v>Low-demand</v>
          </cell>
        </row>
        <row r="2134">
          <cell r="D2134">
            <v>2</v>
          </cell>
          <cell r="E2134" t="str">
            <v>Saturday</v>
          </cell>
          <cell r="G2134" t="str">
            <v>Low-demand</v>
          </cell>
        </row>
        <row r="2135">
          <cell r="D2135">
            <v>3</v>
          </cell>
          <cell r="E2135" t="str">
            <v>Saturday</v>
          </cell>
          <cell r="G2135" t="str">
            <v>Low-demand</v>
          </cell>
        </row>
        <row r="2136">
          <cell r="D2136">
            <v>4</v>
          </cell>
          <cell r="E2136" t="str">
            <v>Saturday</v>
          </cell>
          <cell r="G2136" t="str">
            <v>Low-demand</v>
          </cell>
        </row>
        <row r="2137">
          <cell r="D2137">
            <v>5</v>
          </cell>
          <cell r="E2137" t="str">
            <v>Saturday</v>
          </cell>
          <cell r="G2137" t="str">
            <v>Low-demand</v>
          </cell>
        </row>
        <row r="2138">
          <cell r="D2138">
            <v>6</v>
          </cell>
          <cell r="E2138" t="str">
            <v>Saturday</v>
          </cell>
          <cell r="G2138" t="str">
            <v>Low-demand</v>
          </cell>
        </row>
        <row r="2139">
          <cell r="D2139">
            <v>7</v>
          </cell>
          <cell r="E2139" t="str">
            <v>Saturday</v>
          </cell>
          <cell r="G2139" t="str">
            <v>Low-demand</v>
          </cell>
        </row>
        <row r="2140">
          <cell r="D2140">
            <v>8</v>
          </cell>
          <cell r="E2140" t="str">
            <v>Saturday</v>
          </cell>
          <cell r="G2140" t="str">
            <v>Low-demand</v>
          </cell>
        </row>
        <row r="2141">
          <cell r="D2141">
            <v>9</v>
          </cell>
          <cell r="E2141" t="str">
            <v>Saturday</v>
          </cell>
          <cell r="G2141" t="str">
            <v>Low-demand</v>
          </cell>
        </row>
        <row r="2142">
          <cell r="D2142">
            <v>10</v>
          </cell>
          <cell r="E2142" t="str">
            <v>Saturday</v>
          </cell>
          <cell r="G2142" t="str">
            <v>Low-demand</v>
          </cell>
        </row>
        <row r="2143">
          <cell r="D2143">
            <v>11</v>
          </cell>
          <cell r="E2143" t="str">
            <v>Saturday</v>
          </cell>
          <cell r="G2143" t="str">
            <v>Low-demand</v>
          </cell>
        </row>
        <row r="2144">
          <cell r="D2144">
            <v>12</v>
          </cell>
          <cell r="E2144" t="str">
            <v>Saturday</v>
          </cell>
          <cell r="G2144" t="str">
            <v>Low-demand</v>
          </cell>
        </row>
        <row r="2145">
          <cell r="D2145">
            <v>13</v>
          </cell>
          <cell r="E2145" t="str">
            <v>Saturday</v>
          </cell>
          <cell r="G2145" t="str">
            <v>Low-demand</v>
          </cell>
        </row>
        <row r="2146">
          <cell r="D2146">
            <v>14</v>
          </cell>
          <cell r="E2146" t="str">
            <v>Saturday</v>
          </cell>
          <cell r="G2146" t="str">
            <v>Low-demand</v>
          </cell>
        </row>
        <row r="2147">
          <cell r="D2147">
            <v>15</v>
          </cell>
          <cell r="E2147" t="str">
            <v>Saturday</v>
          </cell>
          <cell r="G2147" t="str">
            <v>Low-demand</v>
          </cell>
        </row>
        <row r="2148">
          <cell r="D2148">
            <v>16</v>
          </cell>
          <cell r="E2148" t="str">
            <v>Saturday</v>
          </cell>
          <cell r="G2148" t="str">
            <v>Low-demand</v>
          </cell>
        </row>
        <row r="2149">
          <cell r="D2149">
            <v>17</v>
          </cell>
          <cell r="E2149" t="str">
            <v>Saturday</v>
          </cell>
          <cell r="G2149" t="str">
            <v>Low-demand</v>
          </cell>
        </row>
        <row r="2150">
          <cell r="D2150">
            <v>18</v>
          </cell>
          <cell r="E2150" t="str">
            <v>Saturday</v>
          </cell>
          <cell r="G2150" t="str">
            <v>Low-demand</v>
          </cell>
        </row>
        <row r="2151">
          <cell r="D2151">
            <v>19</v>
          </cell>
          <cell r="E2151" t="str">
            <v>Saturday</v>
          </cell>
          <cell r="G2151" t="str">
            <v>Low-demand</v>
          </cell>
        </row>
        <row r="2152">
          <cell r="D2152">
            <v>20</v>
          </cell>
          <cell r="E2152" t="str">
            <v>Saturday</v>
          </cell>
          <cell r="G2152" t="str">
            <v>Low-demand</v>
          </cell>
        </row>
        <row r="2153">
          <cell r="D2153">
            <v>21</v>
          </cell>
          <cell r="E2153" t="str">
            <v>Saturday</v>
          </cell>
          <cell r="G2153" t="str">
            <v>Low-demand</v>
          </cell>
        </row>
        <row r="2154">
          <cell r="D2154">
            <v>22</v>
          </cell>
          <cell r="E2154" t="str">
            <v>Saturday</v>
          </cell>
          <cell r="G2154" t="str">
            <v>Low-demand</v>
          </cell>
        </row>
        <row r="2155">
          <cell r="D2155">
            <v>23</v>
          </cell>
          <cell r="E2155" t="str">
            <v>Saturday</v>
          </cell>
          <cell r="G2155" t="str">
            <v>Low-demand</v>
          </cell>
        </row>
        <row r="2156">
          <cell r="D2156">
            <v>0</v>
          </cell>
          <cell r="E2156" t="str">
            <v>Sunday</v>
          </cell>
          <cell r="G2156" t="str">
            <v>Low-demand</v>
          </cell>
        </row>
        <row r="2157">
          <cell r="D2157">
            <v>1</v>
          </cell>
          <cell r="E2157" t="str">
            <v>Sunday</v>
          </cell>
          <cell r="G2157" t="str">
            <v>Low-demand</v>
          </cell>
        </row>
        <row r="2158">
          <cell r="D2158">
            <v>2</v>
          </cell>
          <cell r="E2158" t="str">
            <v>Sunday</v>
          </cell>
          <cell r="G2158" t="str">
            <v>Low-demand</v>
          </cell>
        </row>
        <row r="2159">
          <cell r="D2159">
            <v>3</v>
          </cell>
          <cell r="E2159" t="str">
            <v>Sunday</v>
          </cell>
          <cell r="G2159" t="str">
            <v>Low-demand</v>
          </cell>
        </row>
        <row r="2160">
          <cell r="D2160">
            <v>4</v>
          </cell>
          <cell r="E2160" t="str">
            <v>Sunday</v>
          </cell>
          <cell r="G2160" t="str">
            <v>Low-demand</v>
          </cell>
        </row>
        <row r="2161">
          <cell r="D2161">
            <v>5</v>
          </cell>
          <cell r="E2161" t="str">
            <v>Sunday</v>
          </cell>
          <cell r="G2161" t="str">
            <v>Low-demand</v>
          </cell>
        </row>
        <row r="2162">
          <cell r="D2162">
            <v>6</v>
          </cell>
          <cell r="E2162" t="str">
            <v>Sunday</v>
          </cell>
          <cell r="G2162" t="str">
            <v>Low-demand</v>
          </cell>
        </row>
        <row r="2163">
          <cell r="D2163">
            <v>7</v>
          </cell>
          <cell r="E2163" t="str">
            <v>Sunday</v>
          </cell>
          <cell r="G2163" t="str">
            <v>Low-demand</v>
          </cell>
        </row>
        <row r="2164">
          <cell r="D2164">
            <v>8</v>
          </cell>
          <cell r="E2164" t="str">
            <v>Sunday</v>
          </cell>
          <cell r="G2164" t="str">
            <v>Low-demand</v>
          </cell>
        </row>
        <row r="2165">
          <cell r="D2165">
            <v>9</v>
          </cell>
          <cell r="E2165" t="str">
            <v>Sunday</v>
          </cell>
          <cell r="G2165" t="str">
            <v>Low-demand</v>
          </cell>
        </row>
        <row r="2166">
          <cell r="D2166">
            <v>10</v>
          </cell>
          <cell r="E2166" t="str">
            <v>Sunday</v>
          </cell>
          <cell r="G2166" t="str">
            <v>Low-demand</v>
          </cell>
        </row>
        <row r="2167">
          <cell r="D2167">
            <v>11</v>
          </cell>
          <cell r="E2167" t="str">
            <v>Sunday</v>
          </cell>
          <cell r="G2167" t="str">
            <v>Low-demand</v>
          </cell>
        </row>
        <row r="2168">
          <cell r="D2168">
            <v>12</v>
          </cell>
          <cell r="E2168" t="str">
            <v>Sunday</v>
          </cell>
          <cell r="G2168" t="str">
            <v>Low-demand</v>
          </cell>
        </row>
        <row r="2169">
          <cell r="D2169">
            <v>13</v>
          </cell>
          <cell r="E2169" t="str">
            <v>Sunday</v>
          </cell>
          <cell r="G2169" t="str">
            <v>Low-demand</v>
          </cell>
        </row>
        <row r="2170">
          <cell r="D2170">
            <v>14</v>
          </cell>
          <cell r="E2170" t="str">
            <v>Sunday</v>
          </cell>
          <cell r="G2170" t="str">
            <v>Low-demand</v>
          </cell>
        </row>
        <row r="2171">
          <cell r="D2171">
            <v>15</v>
          </cell>
          <cell r="E2171" t="str">
            <v>Sunday</v>
          </cell>
          <cell r="G2171" t="str">
            <v>Low-demand</v>
          </cell>
        </row>
        <row r="2172">
          <cell r="D2172">
            <v>16</v>
          </cell>
          <cell r="E2172" t="str">
            <v>Sunday</v>
          </cell>
          <cell r="G2172" t="str">
            <v>Low-demand</v>
          </cell>
        </row>
        <row r="2173">
          <cell r="D2173">
            <v>17</v>
          </cell>
          <cell r="E2173" t="str">
            <v>Sunday</v>
          </cell>
          <cell r="G2173" t="str">
            <v>Low-demand</v>
          </cell>
        </row>
        <row r="2174">
          <cell r="D2174">
            <v>18</v>
          </cell>
          <cell r="E2174" t="str">
            <v>Sunday</v>
          </cell>
          <cell r="G2174" t="str">
            <v>Low-demand</v>
          </cell>
        </row>
        <row r="2175">
          <cell r="D2175">
            <v>19</v>
          </cell>
          <cell r="E2175" t="str">
            <v>Sunday</v>
          </cell>
          <cell r="G2175" t="str">
            <v>Low-demand</v>
          </cell>
        </row>
        <row r="2176">
          <cell r="D2176">
            <v>20</v>
          </cell>
          <cell r="E2176" t="str">
            <v>Sunday</v>
          </cell>
          <cell r="G2176" t="str">
            <v>Low-demand</v>
          </cell>
        </row>
        <row r="2177">
          <cell r="D2177">
            <v>21</v>
          </cell>
          <cell r="E2177" t="str">
            <v>Sunday</v>
          </cell>
          <cell r="G2177" t="str">
            <v>Low-demand</v>
          </cell>
        </row>
        <row r="2178">
          <cell r="D2178">
            <v>22</v>
          </cell>
          <cell r="E2178" t="str">
            <v>Sunday</v>
          </cell>
          <cell r="G2178" t="str">
            <v>Low-demand</v>
          </cell>
        </row>
        <row r="2179">
          <cell r="D2179">
            <v>23</v>
          </cell>
          <cell r="E2179" t="str">
            <v>Sunday</v>
          </cell>
          <cell r="G2179" t="str">
            <v>Low-demand</v>
          </cell>
        </row>
        <row r="2180">
          <cell r="D2180">
            <v>0</v>
          </cell>
          <cell r="E2180" t="str">
            <v>Monday</v>
          </cell>
          <cell r="G2180" t="str">
            <v>Low-demand</v>
          </cell>
        </row>
        <row r="2181">
          <cell r="D2181">
            <v>1</v>
          </cell>
          <cell r="E2181" t="str">
            <v>Monday</v>
          </cell>
          <cell r="G2181" t="str">
            <v>Low-demand</v>
          </cell>
        </row>
        <row r="2182">
          <cell r="D2182">
            <v>2</v>
          </cell>
          <cell r="E2182" t="str">
            <v>Monday</v>
          </cell>
          <cell r="G2182" t="str">
            <v>Low-demand</v>
          </cell>
        </row>
        <row r="2183">
          <cell r="D2183">
            <v>3</v>
          </cell>
          <cell r="E2183" t="str">
            <v>Monday</v>
          </cell>
          <cell r="G2183" t="str">
            <v>Low-demand</v>
          </cell>
        </row>
        <row r="2184">
          <cell r="D2184">
            <v>4</v>
          </cell>
          <cell r="E2184" t="str">
            <v>Monday</v>
          </cell>
          <cell r="G2184" t="str">
            <v>Low-demand</v>
          </cell>
        </row>
        <row r="2185">
          <cell r="D2185">
            <v>5</v>
          </cell>
          <cell r="E2185" t="str">
            <v>Monday</v>
          </cell>
          <cell r="G2185" t="str">
            <v>Low-demand</v>
          </cell>
        </row>
        <row r="2186">
          <cell r="D2186">
            <v>6</v>
          </cell>
          <cell r="E2186" t="str">
            <v>Monday</v>
          </cell>
          <cell r="G2186" t="str">
            <v>Low-demand</v>
          </cell>
        </row>
        <row r="2187">
          <cell r="D2187">
            <v>7</v>
          </cell>
          <cell r="E2187" t="str">
            <v>Monday</v>
          </cell>
          <cell r="G2187" t="str">
            <v>Low-demand</v>
          </cell>
        </row>
        <row r="2188">
          <cell r="D2188">
            <v>8</v>
          </cell>
          <cell r="E2188" t="str">
            <v>Monday</v>
          </cell>
          <cell r="G2188" t="str">
            <v>Low-demand</v>
          </cell>
        </row>
        <row r="2189">
          <cell r="D2189">
            <v>9</v>
          </cell>
          <cell r="E2189" t="str">
            <v>Monday</v>
          </cell>
          <cell r="G2189" t="str">
            <v>Low-demand</v>
          </cell>
        </row>
        <row r="2190">
          <cell r="D2190">
            <v>10</v>
          </cell>
          <cell r="E2190" t="str">
            <v>Monday</v>
          </cell>
          <cell r="G2190" t="str">
            <v>Low-demand</v>
          </cell>
        </row>
        <row r="2191">
          <cell r="D2191">
            <v>11</v>
          </cell>
          <cell r="E2191" t="str">
            <v>Monday</v>
          </cell>
          <cell r="G2191" t="str">
            <v>Low-demand</v>
          </cell>
        </row>
        <row r="2192">
          <cell r="D2192">
            <v>12</v>
          </cell>
          <cell r="E2192" t="str">
            <v>Monday</v>
          </cell>
          <cell r="G2192" t="str">
            <v>Low-demand</v>
          </cell>
        </row>
        <row r="2193">
          <cell r="D2193">
            <v>13</v>
          </cell>
          <cell r="E2193" t="str">
            <v>Monday</v>
          </cell>
          <cell r="G2193" t="str">
            <v>Low-demand</v>
          </cell>
        </row>
        <row r="2194">
          <cell r="D2194">
            <v>14</v>
          </cell>
          <cell r="E2194" t="str">
            <v>Monday</v>
          </cell>
          <cell r="G2194" t="str">
            <v>Low-demand</v>
          </cell>
        </row>
        <row r="2195">
          <cell r="D2195">
            <v>15</v>
          </cell>
          <cell r="E2195" t="str">
            <v>Monday</v>
          </cell>
          <cell r="G2195" t="str">
            <v>Low-demand</v>
          </cell>
        </row>
        <row r="2196">
          <cell r="D2196">
            <v>16</v>
          </cell>
          <cell r="E2196" t="str">
            <v>Monday</v>
          </cell>
          <cell r="G2196" t="str">
            <v>Low-demand</v>
          </cell>
        </row>
        <row r="2197">
          <cell r="D2197">
            <v>17</v>
          </cell>
          <cell r="E2197" t="str">
            <v>Monday</v>
          </cell>
          <cell r="G2197" t="str">
            <v>Low-demand</v>
          </cell>
        </row>
        <row r="2198">
          <cell r="D2198">
            <v>18</v>
          </cell>
          <cell r="E2198" t="str">
            <v>Monday</v>
          </cell>
          <cell r="G2198" t="str">
            <v>Low-demand</v>
          </cell>
        </row>
        <row r="2199">
          <cell r="D2199">
            <v>19</v>
          </cell>
          <cell r="E2199" t="str">
            <v>Monday</v>
          </cell>
          <cell r="G2199" t="str">
            <v>Low-demand</v>
          </cell>
        </row>
        <row r="2200">
          <cell r="D2200">
            <v>20</v>
          </cell>
          <cell r="E2200" t="str">
            <v>Monday</v>
          </cell>
          <cell r="G2200" t="str">
            <v>Low-demand</v>
          </cell>
        </row>
        <row r="2201">
          <cell r="D2201">
            <v>21</v>
          </cell>
          <cell r="E2201" t="str">
            <v>Monday</v>
          </cell>
          <cell r="G2201" t="str">
            <v>Low-demand</v>
          </cell>
        </row>
        <row r="2202">
          <cell r="D2202">
            <v>22</v>
          </cell>
          <cell r="E2202" t="str">
            <v>Monday</v>
          </cell>
          <cell r="G2202" t="str">
            <v>Low-demand</v>
          </cell>
        </row>
        <row r="2203">
          <cell r="D2203">
            <v>23</v>
          </cell>
          <cell r="E2203" t="str">
            <v>Monday</v>
          </cell>
          <cell r="G2203" t="str">
            <v>Low-demand</v>
          </cell>
        </row>
        <row r="2204">
          <cell r="D2204">
            <v>0</v>
          </cell>
          <cell r="E2204" t="str">
            <v>Tuesday</v>
          </cell>
          <cell r="G2204" t="str">
            <v>Low-demand</v>
          </cell>
        </row>
        <row r="2205">
          <cell r="D2205">
            <v>1</v>
          </cell>
          <cell r="E2205" t="str">
            <v>Tuesday</v>
          </cell>
          <cell r="G2205" t="str">
            <v>Low-demand</v>
          </cell>
        </row>
        <row r="2206">
          <cell r="D2206">
            <v>2</v>
          </cell>
          <cell r="E2206" t="str">
            <v>Tuesday</v>
          </cell>
          <cell r="G2206" t="str">
            <v>Low-demand</v>
          </cell>
        </row>
        <row r="2207">
          <cell r="D2207">
            <v>3</v>
          </cell>
          <cell r="E2207" t="str">
            <v>Tuesday</v>
          </cell>
          <cell r="G2207" t="str">
            <v>Low-demand</v>
          </cell>
        </row>
        <row r="2208">
          <cell r="D2208">
            <v>4</v>
          </cell>
          <cell r="E2208" t="str">
            <v>Tuesday</v>
          </cell>
          <cell r="G2208" t="str">
            <v>Low-demand</v>
          </cell>
        </row>
        <row r="2209">
          <cell r="D2209">
            <v>5</v>
          </cell>
          <cell r="E2209" t="str">
            <v>Tuesday</v>
          </cell>
          <cell r="G2209" t="str">
            <v>Low-demand</v>
          </cell>
        </row>
        <row r="2210">
          <cell r="D2210">
            <v>6</v>
          </cell>
          <cell r="E2210" t="str">
            <v>Tuesday</v>
          </cell>
          <cell r="G2210" t="str">
            <v>Low-demand</v>
          </cell>
        </row>
        <row r="2211">
          <cell r="D2211">
            <v>7</v>
          </cell>
          <cell r="E2211" t="str">
            <v>Tuesday</v>
          </cell>
          <cell r="G2211" t="str">
            <v>Low-demand</v>
          </cell>
        </row>
        <row r="2212">
          <cell r="D2212">
            <v>8</v>
          </cell>
          <cell r="E2212" t="str">
            <v>Tuesday</v>
          </cell>
          <cell r="G2212" t="str">
            <v>Low-demand</v>
          </cell>
        </row>
        <row r="2213">
          <cell r="D2213">
            <v>9</v>
          </cell>
          <cell r="E2213" t="str">
            <v>Tuesday</v>
          </cell>
          <cell r="G2213" t="str">
            <v>Low-demand</v>
          </cell>
        </row>
        <row r="2214">
          <cell r="D2214">
            <v>10</v>
          </cell>
          <cell r="E2214" t="str">
            <v>Tuesday</v>
          </cell>
          <cell r="G2214" t="str">
            <v>Low-demand</v>
          </cell>
        </row>
        <row r="2215">
          <cell r="D2215">
            <v>11</v>
          </cell>
          <cell r="E2215" t="str">
            <v>Tuesday</v>
          </cell>
          <cell r="G2215" t="str">
            <v>Low-demand</v>
          </cell>
        </row>
        <row r="2216">
          <cell r="D2216">
            <v>12</v>
          </cell>
          <cell r="E2216" t="str">
            <v>Tuesday</v>
          </cell>
          <cell r="G2216" t="str">
            <v>Low-demand</v>
          </cell>
        </row>
        <row r="2217">
          <cell r="D2217">
            <v>13</v>
          </cell>
          <cell r="E2217" t="str">
            <v>Tuesday</v>
          </cell>
          <cell r="G2217" t="str">
            <v>Low-demand</v>
          </cell>
        </row>
        <row r="2218">
          <cell r="D2218">
            <v>14</v>
          </cell>
          <cell r="E2218" t="str">
            <v>Tuesday</v>
          </cell>
          <cell r="G2218" t="str">
            <v>Low-demand</v>
          </cell>
        </row>
        <row r="2219">
          <cell r="D2219">
            <v>15</v>
          </cell>
          <cell r="E2219" t="str">
            <v>Tuesday</v>
          </cell>
          <cell r="G2219" t="str">
            <v>Low-demand</v>
          </cell>
        </row>
        <row r="2220">
          <cell r="D2220">
            <v>16</v>
          </cell>
          <cell r="E2220" t="str">
            <v>Tuesday</v>
          </cell>
          <cell r="G2220" t="str">
            <v>Low-demand</v>
          </cell>
        </row>
        <row r="2221">
          <cell r="D2221">
            <v>17</v>
          </cell>
          <cell r="E2221" t="str">
            <v>Tuesday</v>
          </cell>
          <cell r="G2221" t="str">
            <v>Low-demand</v>
          </cell>
        </row>
        <row r="2222">
          <cell r="D2222">
            <v>18</v>
          </cell>
          <cell r="E2222" t="str">
            <v>Tuesday</v>
          </cell>
          <cell r="G2222" t="str">
            <v>Low-demand</v>
          </cell>
        </row>
        <row r="2223">
          <cell r="D2223">
            <v>19</v>
          </cell>
          <cell r="E2223" t="str">
            <v>Tuesday</v>
          </cell>
          <cell r="G2223" t="str">
            <v>Low-demand</v>
          </cell>
        </row>
        <row r="2224">
          <cell r="D2224">
            <v>20</v>
          </cell>
          <cell r="E2224" t="str">
            <v>Tuesday</v>
          </cell>
          <cell r="G2224" t="str">
            <v>Low-demand</v>
          </cell>
        </row>
        <row r="2225">
          <cell r="D2225">
            <v>21</v>
          </cell>
          <cell r="E2225" t="str">
            <v>Tuesday</v>
          </cell>
          <cell r="G2225" t="str">
            <v>Low-demand</v>
          </cell>
        </row>
        <row r="2226">
          <cell r="D2226">
            <v>22</v>
          </cell>
          <cell r="E2226" t="str">
            <v>Tuesday</v>
          </cell>
          <cell r="G2226" t="str">
            <v>Low-demand</v>
          </cell>
        </row>
        <row r="2227">
          <cell r="D2227">
            <v>23</v>
          </cell>
          <cell r="E2227" t="str">
            <v>Tuesday</v>
          </cell>
          <cell r="G2227" t="str">
            <v>Low-demand</v>
          </cell>
        </row>
        <row r="2228">
          <cell r="D2228">
            <v>0</v>
          </cell>
          <cell r="E2228" t="str">
            <v>Wednesday</v>
          </cell>
          <cell r="G2228" t="str">
            <v>Low-demand</v>
          </cell>
        </row>
        <row r="2229">
          <cell r="D2229">
            <v>1</v>
          </cell>
          <cell r="E2229" t="str">
            <v>Wednesday</v>
          </cell>
          <cell r="G2229" t="str">
            <v>Low-demand</v>
          </cell>
        </row>
        <row r="2230">
          <cell r="D2230">
            <v>2</v>
          </cell>
          <cell r="E2230" t="str">
            <v>Wednesday</v>
          </cell>
          <cell r="G2230" t="str">
            <v>Low-demand</v>
          </cell>
        </row>
        <row r="2231">
          <cell r="D2231">
            <v>3</v>
          </cell>
          <cell r="E2231" t="str">
            <v>Wednesday</v>
          </cell>
          <cell r="G2231" t="str">
            <v>Low-demand</v>
          </cell>
        </row>
        <row r="2232">
          <cell r="D2232">
            <v>4</v>
          </cell>
          <cell r="E2232" t="str">
            <v>Wednesday</v>
          </cell>
          <cell r="G2232" t="str">
            <v>Low-demand</v>
          </cell>
        </row>
        <row r="2233">
          <cell r="D2233">
            <v>5</v>
          </cell>
          <cell r="E2233" t="str">
            <v>Wednesday</v>
          </cell>
          <cell r="G2233" t="str">
            <v>Low-demand</v>
          </cell>
        </row>
        <row r="2234">
          <cell r="D2234">
            <v>6</v>
          </cell>
          <cell r="E2234" t="str">
            <v>Wednesday</v>
          </cell>
          <cell r="G2234" t="str">
            <v>Low-demand</v>
          </cell>
        </row>
        <row r="2235">
          <cell r="D2235">
            <v>7</v>
          </cell>
          <cell r="E2235" t="str">
            <v>Wednesday</v>
          </cell>
          <cell r="G2235" t="str">
            <v>Low-demand</v>
          </cell>
        </row>
        <row r="2236">
          <cell r="D2236">
            <v>8</v>
          </cell>
          <cell r="E2236" t="str">
            <v>Wednesday</v>
          </cell>
          <cell r="G2236" t="str">
            <v>Low-demand</v>
          </cell>
        </row>
        <row r="2237">
          <cell r="D2237">
            <v>9</v>
          </cell>
          <cell r="E2237" t="str">
            <v>Wednesday</v>
          </cell>
          <cell r="G2237" t="str">
            <v>Low-demand</v>
          </cell>
        </row>
        <row r="2238">
          <cell r="D2238">
            <v>10</v>
          </cell>
          <cell r="E2238" t="str">
            <v>Wednesday</v>
          </cell>
          <cell r="G2238" t="str">
            <v>Low-demand</v>
          </cell>
        </row>
        <row r="2239">
          <cell r="D2239">
            <v>11</v>
          </cell>
          <cell r="E2239" t="str">
            <v>Wednesday</v>
          </cell>
          <cell r="G2239" t="str">
            <v>Low-demand</v>
          </cell>
        </row>
        <row r="2240">
          <cell r="D2240">
            <v>12</v>
          </cell>
          <cell r="E2240" t="str">
            <v>Wednesday</v>
          </cell>
          <cell r="G2240" t="str">
            <v>Low-demand</v>
          </cell>
        </row>
        <row r="2241">
          <cell r="D2241">
            <v>13</v>
          </cell>
          <cell r="E2241" t="str">
            <v>Wednesday</v>
          </cell>
          <cell r="G2241" t="str">
            <v>Low-demand</v>
          </cell>
        </row>
        <row r="2242">
          <cell r="D2242">
            <v>14</v>
          </cell>
          <cell r="E2242" t="str">
            <v>Wednesday</v>
          </cell>
          <cell r="G2242" t="str">
            <v>Low-demand</v>
          </cell>
        </row>
        <row r="2243">
          <cell r="D2243">
            <v>15</v>
          </cell>
          <cell r="E2243" t="str">
            <v>Wednesday</v>
          </cell>
          <cell r="G2243" t="str">
            <v>Low-demand</v>
          </cell>
        </row>
        <row r="2244">
          <cell r="D2244">
            <v>16</v>
          </cell>
          <cell r="E2244" t="str">
            <v>Wednesday</v>
          </cell>
          <cell r="G2244" t="str">
            <v>Low-demand</v>
          </cell>
        </row>
        <row r="2245">
          <cell r="D2245">
            <v>17</v>
          </cell>
          <cell r="E2245" t="str">
            <v>Wednesday</v>
          </cell>
          <cell r="G2245" t="str">
            <v>Low-demand</v>
          </cell>
        </row>
        <row r="2246">
          <cell r="D2246">
            <v>18</v>
          </cell>
          <cell r="E2246" t="str">
            <v>Wednesday</v>
          </cell>
          <cell r="G2246" t="str">
            <v>Low-demand</v>
          </cell>
        </row>
        <row r="2247">
          <cell r="D2247">
            <v>19</v>
          </cell>
          <cell r="E2247" t="str">
            <v>Wednesday</v>
          </cell>
          <cell r="G2247" t="str">
            <v>Low-demand</v>
          </cell>
        </row>
        <row r="2248">
          <cell r="D2248">
            <v>20</v>
          </cell>
          <cell r="E2248" t="str">
            <v>Wednesday</v>
          </cell>
          <cell r="G2248" t="str">
            <v>Low-demand</v>
          </cell>
        </row>
        <row r="2249">
          <cell r="D2249">
            <v>21</v>
          </cell>
          <cell r="E2249" t="str">
            <v>Wednesday</v>
          </cell>
          <cell r="G2249" t="str">
            <v>Low-demand</v>
          </cell>
        </row>
        <row r="2250">
          <cell r="D2250">
            <v>22</v>
          </cell>
          <cell r="E2250" t="str">
            <v>Wednesday</v>
          </cell>
          <cell r="G2250" t="str">
            <v>Low-demand</v>
          </cell>
        </row>
        <row r="2251">
          <cell r="D2251">
            <v>23</v>
          </cell>
          <cell r="E2251" t="str">
            <v>Wednesday</v>
          </cell>
          <cell r="G2251" t="str">
            <v>Low-demand</v>
          </cell>
        </row>
        <row r="2252">
          <cell r="D2252">
            <v>0</v>
          </cell>
          <cell r="E2252" t="str">
            <v>Thursday</v>
          </cell>
          <cell r="G2252" t="str">
            <v>Low-demand</v>
          </cell>
        </row>
        <row r="2253">
          <cell r="D2253">
            <v>1</v>
          </cell>
          <cell r="E2253" t="str">
            <v>Thursday</v>
          </cell>
          <cell r="G2253" t="str">
            <v>Low-demand</v>
          </cell>
        </row>
        <row r="2254">
          <cell r="D2254">
            <v>2</v>
          </cell>
          <cell r="E2254" t="str">
            <v>Thursday</v>
          </cell>
          <cell r="G2254" t="str">
            <v>Low-demand</v>
          </cell>
        </row>
        <row r="2255">
          <cell r="D2255">
            <v>3</v>
          </cell>
          <cell r="E2255" t="str">
            <v>Thursday</v>
          </cell>
          <cell r="G2255" t="str">
            <v>Low-demand</v>
          </cell>
        </row>
        <row r="2256">
          <cell r="D2256">
            <v>4</v>
          </cell>
          <cell r="E2256" t="str">
            <v>Thursday</v>
          </cell>
          <cell r="G2256" t="str">
            <v>Low-demand</v>
          </cell>
        </row>
        <row r="2257">
          <cell r="D2257">
            <v>5</v>
          </cell>
          <cell r="E2257" t="str">
            <v>Thursday</v>
          </cell>
          <cell r="G2257" t="str">
            <v>Low-demand</v>
          </cell>
        </row>
        <row r="2258">
          <cell r="D2258">
            <v>6</v>
          </cell>
          <cell r="E2258" t="str">
            <v>Thursday</v>
          </cell>
          <cell r="G2258" t="str">
            <v>Low-demand</v>
          </cell>
        </row>
        <row r="2259">
          <cell r="D2259">
            <v>7</v>
          </cell>
          <cell r="E2259" t="str">
            <v>Thursday</v>
          </cell>
          <cell r="G2259" t="str">
            <v>Low-demand</v>
          </cell>
        </row>
        <row r="2260">
          <cell r="D2260">
            <v>8</v>
          </cell>
          <cell r="E2260" t="str">
            <v>Thursday</v>
          </cell>
          <cell r="G2260" t="str">
            <v>Low-demand</v>
          </cell>
        </row>
        <row r="2261">
          <cell r="D2261">
            <v>9</v>
          </cell>
          <cell r="E2261" t="str">
            <v>Thursday</v>
          </cell>
          <cell r="G2261" t="str">
            <v>Low-demand</v>
          </cell>
        </row>
        <row r="2262">
          <cell r="D2262">
            <v>10</v>
          </cell>
          <cell r="E2262" t="str">
            <v>Thursday</v>
          </cell>
          <cell r="G2262" t="str">
            <v>Low-demand</v>
          </cell>
        </row>
        <row r="2263">
          <cell r="D2263">
            <v>11</v>
          </cell>
          <cell r="E2263" t="str">
            <v>Thursday</v>
          </cell>
          <cell r="G2263" t="str">
            <v>Low-demand</v>
          </cell>
        </row>
        <row r="2264">
          <cell r="D2264">
            <v>12</v>
          </cell>
          <cell r="E2264" t="str">
            <v>Thursday</v>
          </cell>
          <cell r="G2264" t="str">
            <v>Low-demand</v>
          </cell>
        </row>
        <row r="2265">
          <cell r="D2265">
            <v>13</v>
          </cell>
          <cell r="E2265" t="str">
            <v>Thursday</v>
          </cell>
          <cell r="G2265" t="str">
            <v>Low-demand</v>
          </cell>
        </row>
        <row r="2266">
          <cell r="D2266">
            <v>14</v>
          </cell>
          <cell r="E2266" t="str">
            <v>Thursday</v>
          </cell>
          <cell r="G2266" t="str">
            <v>Low-demand</v>
          </cell>
        </row>
        <row r="2267">
          <cell r="D2267">
            <v>15</v>
          </cell>
          <cell r="E2267" t="str">
            <v>Thursday</v>
          </cell>
          <cell r="G2267" t="str">
            <v>Low-demand</v>
          </cell>
        </row>
        <row r="2268">
          <cell r="D2268">
            <v>16</v>
          </cell>
          <cell r="E2268" t="str">
            <v>Thursday</v>
          </cell>
          <cell r="G2268" t="str">
            <v>Low-demand</v>
          </cell>
        </row>
        <row r="2269">
          <cell r="D2269">
            <v>17</v>
          </cell>
          <cell r="E2269" t="str">
            <v>Thursday</v>
          </cell>
          <cell r="G2269" t="str">
            <v>Low-demand</v>
          </cell>
        </row>
        <row r="2270">
          <cell r="D2270">
            <v>18</v>
          </cell>
          <cell r="E2270" t="str">
            <v>Thursday</v>
          </cell>
          <cell r="G2270" t="str">
            <v>Low-demand</v>
          </cell>
        </row>
        <row r="2271">
          <cell r="D2271">
            <v>19</v>
          </cell>
          <cell r="E2271" t="str">
            <v>Thursday</v>
          </cell>
          <cell r="G2271" t="str">
            <v>Low-demand</v>
          </cell>
        </row>
        <row r="2272">
          <cell r="D2272">
            <v>20</v>
          </cell>
          <cell r="E2272" t="str">
            <v>Thursday</v>
          </cell>
          <cell r="G2272" t="str">
            <v>Low-demand</v>
          </cell>
        </row>
        <row r="2273">
          <cell r="D2273">
            <v>21</v>
          </cell>
          <cell r="E2273" t="str">
            <v>Thursday</v>
          </cell>
          <cell r="G2273" t="str">
            <v>Low-demand</v>
          </cell>
        </row>
        <row r="2274">
          <cell r="D2274">
            <v>22</v>
          </cell>
          <cell r="E2274" t="str">
            <v>Thursday</v>
          </cell>
          <cell r="G2274" t="str">
            <v>Low-demand</v>
          </cell>
        </row>
        <row r="2275">
          <cell r="D2275">
            <v>23</v>
          </cell>
          <cell r="E2275" t="str">
            <v>Thursday</v>
          </cell>
          <cell r="G2275" t="str">
            <v>Low-demand</v>
          </cell>
        </row>
        <row r="2276">
          <cell r="D2276">
            <v>0</v>
          </cell>
          <cell r="E2276" t="str">
            <v>Friday</v>
          </cell>
          <cell r="G2276" t="str">
            <v>Low-demand</v>
          </cell>
        </row>
        <row r="2277">
          <cell r="D2277">
            <v>1</v>
          </cell>
          <cell r="E2277" t="str">
            <v>Friday</v>
          </cell>
          <cell r="G2277" t="str">
            <v>Low-demand</v>
          </cell>
        </row>
        <row r="2278">
          <cell r="D2278">
            <v>2</v>
          </cell>
          <cell r="E2278" t="str">
            <v>Friday</v>
          </cell>
          <cell r="G2278" t="str">
            <v>Low-demand</v>
          </cell>
        </row>
        <row r="2279">
          <cell r="D2279">
            <v>3</v>
          </cell>
          <cell r="E2279" t="str">
            <v>Friday</v>
          </cell>
          <cell r="G2279" t="str">
            <v>Low-demand</v>
          </cell>
        </row>
        <row r="2280">
          <cell r="D2280">
            <v>4</v>
          </cell>
          <cell r="E2280" t="str">
            <v>Friday</v>
          </cell>
          <cell r="G2280" t="str">
            <v>Low-demand</v>
          </cell>
        </row>
        <row r="2281">
          <cell r="D2281">
            <v>5</v>
          </cell>
          <cell r="E2281" t="str">
            <v>Friday</v>
          </cell>
          <cell r="G2281" t="str">
            <v>Low-demand</v>
          </cell>
        </row>
        <row r="2282">
          <cell r="D2282">
            <v>6</v>
          </cell>
          <cell r="E2282" t="str">
            <v>Friday</v>
          </cell>
          <cell r="G2282" t="str">
            <v>Low-demand</v>
          </cell>
        </row>
        <row r="2283">
          <cell r="D2283">
            <v>7</v>
          </cell>
          <cell r="E2283" t="str">
            <v>Friday</v>
          </cell>
          <cell r="G2283" t="str">
            <v>Low-demand</v>
          </cell>
        </row>
        <row r="2284">
          <cell r="D2284">
            <v>8</v>
          </cell>
          <cell r="E2284" t="str">
            <v>Friday</v>
          </cell>
          <cell r="G2284" t="str">
            <v>Low-demand</v>
          </cell>
        </row>
        <row r="2285">
          <cell r="D2285">
            <v>9</v>
          </cell>
          <cell r="E2285" t="str">
            <v>Friday</v>
          </cell>
          <cell r="G2285" t="str">
            <v>Low-demand</v>
          </cell>
        </row>
        <row r="2286">
          <cell r="D2286">
            <v>10</v>
          </cell>
          <cell r="E2286" t="str">
            <v>Friday</v>
          </cell>
          <cell r="G2286" t="str">
            <v>Low-demand</v>
          </cell>
        </row>
        <row r="2287">
          <cell r="D2287">
            <v>11</v>
          </cell>
          <cell r="E2287" t="str">
            <v>Friday</v>
          </cell>
          <cell r="G2287" t="str">
            <v>Low-demand</v>
          </cell>
        </row>
        <row r="2288">
          <cell r="D2288">
            <v>12</v>
          </cell>
          <cell r="E2288" t="str">
            <v>Friday</v>
          </cell>
          <cell r="G2288" t="str">
            <v>Low-demand</v>
          </cell>
        </row>
        <row r="2289">
          <cell r="D2289">
            <v>13</v>
          </cell>
          <cell r="E2289" t="str">
            <v>Friday</v>
          </cell>
          <cell r="G2289" t="str">
            <v>Low-demand</v>
          </cell>
        </row>
        <row r="2290">
          <cell r="D2290">
            <v>14</v>
          </cell>
          <cell r="E2290" t="str">
            <v>Friday</v>
          </cell>
          <cell r="G2290" t="str">
            <v>Low-demand</v>
          </cell>
        </row>
        <row r="2291">
          <cell r="D2291">
            <v>15</v>
          </cell>
          <cell r="E2291" t="str">
            <v>Friday</v>
          </cell>
          <cell r="G2291" t="str">
            <v>Low-demand</v>
          </cell>
        </row>
        <row r="2292">
          <cell r="D2292">
            <v>16</v>
          </cell>
          <cell r="E2292" t="str">
            <v>Friday</v>
          </cell>
          <cell r="G2292" t="str">
            <v>Low-demand</v>
          </cell>
        </row>
        <row r="2293">
          <cell r="D2293">
            <v>17</v>
          </cell>
          <cell r="E2293" t="str">
            <v>Friday</v>
          </cell>
          <cell r="G2293" t="str">
            <v>Low-demand</v>
          </cell>
        </row>
        <row r="2294">
          <cell r="D2294">
            <v>18</v>
          </cell>
          <cell r="E2294" t="str">
            <v>Friday</v>
          </cell>
          <cell r="G2294" t="str">
            <v>Low-demand</v>
          </cell>
        </row>
        <row r="2295">
          <cell r="D2295">
            <v>19</v>
          </cell>
          <cell r="E2295" t="str">
            <v>Friday</v>
          </cell>
          <cell r="G2295" t="str">
            <v>Low-demand</v>
          </cell>
        </row>
        <row r="2296">
          <cell r="D2296">
            <v>20</v>
          </cell>
          <cell r="E2296" t="str">
            <v>Friday</v>
          </cell>
          <cell r="G2296" t="str">
            <v>Low-demand</v>
          </cell>
        </row>
        <row r="2297">
          <cell r="D2297">
            <v>21</v>
          </cell>
          <cell r="E2297" t="str">
            <v>Friday</v>
          </cell>
          <cell r="G2297" t="str">
            <v>Low-demand</v>
          </cell>
        </row>
        <row r="2298">
          <cell r="D2298">
            <v>22</v>
          </cell>
          <cell r="E2298" t="str">
            <v>Friday</v>
          </cell>
          <cell r="G2298" t="str">
            <v>Low-demand</v>
          </cell>
        </row>
        <row r="2299">
          <cell r="D2299">
            <v>23</v>
          </cell>
          <cell r="E2299" t="str">
            <v>Friday</v>
          </cell>
          <cell r="G2299" t="str">
            <v>Low-demand</v>
          </cell>
        </row>
        <row r="2300">
          <cell r="D2300">
            <v>0</v>
          </cell>
          <cell r="E2300" t="str">
            <v>Saturday</v>
          </cell>
          <cell r="G2300" t="str">
            <v>Low-demand</v>
          </cell>
        </row>
        <row r="2301">
          <cell r="D2301">
            <v>1</v>
          </cell>
          <cell r="E2301" t="str">
            <v>Saturday</v>
          </cell>
          <cell r="G2301" t="str">
            <v>Low-demand</v>
          </cell>
        </row>
        <row r="2302">
          <cell r="D2302">
            <v>2</v>
          </cell>
          <cell r="E2302" t="str">
            <v>Saturday</v>
          </cell>
          <cell r="G2302" t="str">
            <v>Low-demand</v>
          </cell>
        </row>
        <row r="2303">
          <cell r="D2303">
            <v>3</v>
          </cell>
          <cell r="E2303" t="str">
            <v>Saturday</v>
          </cell>
          <cell r="G2303" t="str">
            <v>Low-demand</v>
          </cell>
        </row>
        <row r="2304">
          <cell r="D2304">
            <v>4</v>
          </cell>
          <cell r="E2304" t="str">
            <v>Saturday</v>
          </cell>
          <cell r="G2304" t="str">
            <v>Low-demand</v>
          </cell>
        </row>
        <row r="2305">
          <cell r="D2305">
            <v>5</v>
          </cell>
          <cell r="E2305" t="str">
            <v>Saturday</v>
          </cell>
          <cell r="G2305" t="str">
            <v>Low-demand</v>
          </cell>
        </row>
        <row r="2306">
          <cell r="D2306">
            <v>6</v>
          </cell>
          <cell r="E2306" t="str">
            <v>Saturday</v>
          </cell>
          <cell r="G2306" t="str">
            <v>Low-demand</v>
          </cell>
        </row>
        <row r="2307">
          <cell r="D2307">
            <v>7</v>
          </cell>
          <cell r="E2307" t="str">
            <v>Saturday</v>
          </cell>
          <cell r="G2307" t="str">
            <v>Low-demand</v>
          </cell>
        </row>
        <row r="2308">
          <cell r="D2308">
            <v>8</v>
          </cell>
          <cell r="E2308" t="str">
            <v>Saturday</v>
          </cell>
          <cell r="G2308" t="str">
            <v>Low-demand</v>
          </cell>
        </row>
        <row r="2309">
          <cell r="D2309">
            <v>9</v>
          </cell>
          <cell r="E2309" t="str">
            <v>Saturday</v>
          </cell>
          <cell r="G2309" t="str">
            <v>Low-demand</v>
          </cell>
        </row>
        <row r="2310">
          <cell r="D2310">
            <v>10</v>
          </cell>
          <cell r="E2310" t="str">
            <v>Saturday</v>
          </cell>
          <cell r="G2310" t="str">
            <v>Low-demand</v>
          </cell>
        </row>
        <row r="2311">
          <cell r="D2311">
            <v>11</v>
          </cell>
          <cell r="E2311" t="str">
            <v>Saturday</v>
          </cell>
          <cell r="G2311" t="str">
            <v>Low-demand</v>
          </cell>
        </row>
        <row r="2312">
          <cell r="D2312">
            <v>12</v>
          </cell>
          <cell r="E2312" t="str">
            <v>Saturday</v>
          </cell>
          <cell r="G2312" t="str">
            <v>Low-demand</v>
          </cell>
        </row>
        <row r="2313">
          <cell r="D2313">
            <v>13</v>
          </cell>
          <cell r="E2313" t="str">
            <v>Saturday</v>
          </cell>
          <cell r="G2313" t="str">
            <v>Low-demand</v>
          </cell>
        </row>
        <row r="2314">
          <cell r="D2314">
            <v>14</v>
          </cell>
          <cell r="E2314" t="str">
            <v>Saturday</v>
          </cell>
          <cell r="G2314" t="str">
            <v>Low-demand</v>
          </cell>
        </row>
        <row r="2315">
          <cell r="D2315">
            <v>15</v>
          </cell>
          <cell r="E2315" t="str">
            <v>Saturday</v>
          </cell>
          <cell r="G2315" t="str">
            <v>Low-demand</v>
          </cell>
        </row>
        <row r="2316">
          <cell r="D2316">
            <v>16</v>
          </cell>
          <cell r="E2316" t="str">
            <v>Saturday</v>
          </cell>
          <cell r="G2316" t="str">
            <v>Low-demand</v>
          </cell>
        </row>
        <row r="2317">
          <cell r="D2317">
            <v>17</v>
          </cell>
          <cell r="E2317" t="str">
            <v>Saturday</v>
          </cell>
          <cell r="G2317" t="str">
            <v>Low-demand</v>
          </cell>
        </row>
        <row r="2318">
          <cell r="D2318">
            <v>18</v>
          </cell>
          <cell r="E2318" t="str">
            <v>Saturday</v>
          </cell>
          <cell r="G2318" t="str">
            <v>Low-demand</v>
          </cell>
        </row>
        <row r="2319">
          <cell r="D2319">
            <v>19</v>
          </cell>
          <cell r="E2319" t="str">
            <v>Saturday</v>
          </cell>
          <cell r="G2319" t="str">
            <v>Low-demand</v>
          </cell>
        </row>
        <row r="2320">
          <cell r="D2320">
            <v>20</v>
          </cell>
          <cell r="E2320" t="str">
            <v>Saturday</v>
          </cell>
          <cell r="G2320" t="str">
            <v>Low-demand</v>
          </cell>
        </row>
        <row r="2321">
          <cell r="D2321">
            <v>21</v>
          </cell>
          <cell r="E2321" t="str">
            <v>Saturday</v>
          </cell>
          <cell r="G2321" t="str">
            <v>Low-demand</v>
          </cell>
        </row>
        <row r="2322">
          <cell r="D2322">
            <v>22</v>
          </cell>
          <cell r="E2322" t="str">
            <v>Saturday</v>
          </cell>
          <cell r="G2322" t="str">
            <v>Low-demand</v>
          </cell>
        </row>
        <row r="2323">
          <cell r="D2323">
            <v>23</v>
          </cell>
          <cell r="E2323" t="str">
            <v>Saturday</v>
          </cell>
          <cell r="G2323" t="str">
            <v>Low-demand</v>
          </cell>
        </row>
        <row r="2324">
          <cell r="D2324">
            <v>0</v>
          </cell>
          <cell r="E2324" t="str">
            <v>Sunday</v>
          </cell>
          <cell r="G2324" t="str">
            <v>Low-demand</v>
          </cell>
        </row>
        <row r="2325">
          <cell r="D2325">
            <v>1</v>
          </cell>
          <cell r="E2325" t="str">
            <v>Sunday</v>
          </cell>
          <cell r="G2325" t="str">
            <v>Low-demand</v>
          </cell>
        </row>
        <row r="2326">
          <cell r="D2326">
            <v>2</v>
          </cell>
          <cell r="E2326" t="str">
            <v>Sunday</v>
          </cell>
          <cell r="G2326" t="str">
            <v>Low-demand</v>
          </cell>
        </row>
        <row r="2327">
          <cell r="D2327">
            <v>3</v>
          </cell>
          <cell r="E2327" t="str">
            <v>Sunday</v>
          </cell>
          <cell r="G2327" t="str">
            <v>Low-demand</v>
          </cell>
        </row>
        <row r="2328">
          <cell r="D2328">
            <v>4</v>
          </cell>
          <cell r="E2328" t="str">
            <v>Sunday</v>
          </cell>
          <cell r="G2328" t="str">
            <v>Low-demand</v>
          </cell>
        </row>
        <row r="2329">
          <cell r="D2329">
            <v>5</v>
          </cell>
          <cell r="E2329" t="str">
            <v>Sunday</v>
          </cell>
          <cell r="G2329" t="str">
            <v>Low-demand</v>
          </cell>
        </row>
        <row r="2330">
          <cell r="D2330">
            <v>6</v>
          </cell>
          <cell r="E2330" t="str">
            <v>Sunday</v>
          </cell>
          <cell r="G2330" t="str">
            <v>Low-demand</v>
          </cell>
        </row>
        <row r="2331">
          <cell r="D2331">
            <v>7</v>
          </cell>
          <cell r="E2331" t="str">
            <v>Sunday</v>
          </cell>
          <cell r="G2331" t="str">
            <v>Low-demand</v>
          </cell>
        </row>
        <row r="2332">
          <cell r="D2332">
            <v>8</v>
          </cell>
          <cell r="E2332" t="str">
            <v>Sunday</v>
          </cell>
          <cell r="G2332" t="str">
            <v>Low-demand</v>
          </cell>
        </row>
        <row r="2333">
          <cell r="D2333">
            <v>9</v>
          </cell>
          <cell r="E2333" t="str">
            <v>Sunday</v>
          </cell>
          <cell r="G2333" t="str">
            <v>Low-demand</v>
          </cell>
        </row>
        <row r="2334">
          <cell r="D2334">
            <v>10</v>
          </cell>
          <cell r="E2334" t="str">
            <v>Sunday</v>
          </cell>
          <cell r="G2334" t="str">
            <v>Low-demand</v>
          </cell>
        </row>
        <row r="2335">
          <cell r="D2335">
            <v>11</v>
          </cell>
          <cell r="E2335" t="str">
            <v>Sunday</v>
          </cell>
          <cell r="G2335" t="str">
            <v>Low-demand</v>
          </cell>
        </row>
        <row r="2336">
          <cell r="D2336">
            <v>12</v>
          </cell>
          <cell r="E2336" t="str">
            <v>Sunday</v>
          </cell>
          <cell r="G2336" t="str">
            <v>Low-demand</v>
          </cell>
        </row>
        <row r="2337">
          <cell r="D2337">
            <v>13</v>
          </cell>
          <cell r="E2337" t="str">
            <v>Sunday</v>
          </cell>
          <cell r="G2337" t="str">
            <v>Low-demand</v>
          </cell>
        </row>
        <row r="2338">
          <cell r="D2338">
            <v>14</v>
          </cell>
          <cell r="E2338" t="str">
            <v>Sunday</v>
          </cell>
          <cell r="G2338" t="str">
            <v>Low-demand</v>
          </cell>
        </row>
        <row r="2339">
          <cell r="D2339">
            <v>15</v>
          </cell>
          <cell r="E2339" t="str">
            <v>Sunday</v>
          </cell>
          <cell r="G2339" t="str">
            <v>Low-demand</v>
          </cell>
        </row>
        <row r="2340">
          <cell r="D2340">
            <v>16</v>
          </cell>
          <cell r="E2340" t="str">
            <v>Sunday</v>
          </cell>
          <cell r="G2340" t="str">
            <v>Low-demand</v>
          </cell>
        </row>
        <row r="2341">
          <cell r="D2341">
            <v>17</v>
          </cell>
          <cell r="E2341" t="str">
            <v>Sunday</v>
          </cell>
          <cell r="G2341" t="str">
            <v>Low-demand</v>
          </cell>
        </row>
        <row r="2342">
          <cell r="D2342">
            <v>18</v>
          </cell>
          <cell r="E2342" t="str">
            <v>Sunday</v>
          </cell>
          <cell r="G2342" t="str">
            <v>Low-demand</v>
          </cell>
        </row>
        <row r="2343">
          <cell r="D2343">
            <v>19</v>
          </cell>
          <cell r="E2343" t="str">
            <v>Sunday</v>
          </cell>
          <cell r="G2343" t="str">
            <v>Low-demand</v>
          </cell>
        </row>
        <row r="2344">
          <cell r="D2344">
            <v>20</v>
          </cell>
          <cell r="E2344" t="str">
            <v>Sunday</v>
          </cell>
          <cell r="G2344" t="str">
            <v>Low-demand</v>
          </cell>
        </row>
        <row r="2345">
          <cell r="D2345">
            <v>21</v>
          </cell>
          <cell r="E2345" t="str">
            <v>Sunday</v>
          </cell>
          <cell r="G2345" t="str">
            <v>Low-demand</v>
          </cell>
        </row>
        <row r="2346">
          <cell r="D2346">
            <v>22</v>
          </cell>
          <cell r="E2346" t="str">
            <v>Sunday</v>
          </cell>
          <cell r="G2346" t="str">
            <v>Low-demand</v>
          </cell>
        </row>
        <row r="2347">
          <cell r="D2347">
            <v>23</v>
          </cell>
          <cell r="E2347" t="str">
            <v>Sunday</v>
          </cell>
          <cell r="G2347" t="str">
            <v>Low-demand</v>
          </cell>
        </row>
        <row r="2348">
          <cell r="D2348">
            <v>0</v>
          </cell>
          <cell r="E2348" t="str">
            <v>Monday</v>
          </cell>
          <cell r="G2348" t="str">
            <v>Low-demand</v>
          </cell>
        </row>
        <row r="2349">
          <cell r="D2349">
            <v>1</v>
          </cell>
          <cell r="E2349" t="str">
            <v>Monday</v>
          </cell>
          <cell r="G2349" t="str">
            <v>Low-demand</v>
          </cell>
        </row>
        <row r="2350">
          <cell r="D2350">
            <v>2</v>
          </cell>
          <cell r="E2350" t="str">
            <v>Monday</v>
          </cell>
          <cell r="G2350" t="str">
            <v>Low-demand</v>
          </cell>
        </row>
        <row r="2351">
          <cell r="D2351">
            <v>3</v>
          </cell>
          <cell r="E2351" t="str">
            <v>Monday</v>
          </cell>
          <cell r="G2351" t="str">
            <v>Low-demand</v>
          </cell>
        </row>
        <row r="2352">
          <cell r="D2352">
            <v>4</v>
          </cell>
          <cell r="E2352" t="str">
            <v>Monday</v>
          </cell>
          <cell r="G2352" t="str">
            <v>Low-demand</v>
          </cell>
        </row>
        <row r="2353">
          <cell r="D2353">
            <v>5</v>
          </cell>
          <cell r="E2353" t="str">
            <v>Monday</v>
          </cell>
          <cell r="G2353" t="str">
            <v>Low-demand</v>
          </cell>
        </row>
        <row r="2354">
          <cell r="D2354">
            <v>6</v>
          </cell>
          <cell r="E2354" t="str">
            <v>Monday</v>
          </cell>
          <cell r="G2354" t="str">
            <v>Low-demand</v>
          </cell>
        </row>
        <row r="2355">
          <cell r="D2355">
            <v>7</v>
          </cell>
          <cell r="E2355" t="str">
            <v>Monday</v>
          </cell>
          <cell r="G2355" t="str">
            <v>Low-demand</v>
          </cell>
        </row>
        <row r="2356">
          <cell r="D2356">
            <v>8</v>
          </cell>
          <cell r="E2356" t="str">
            <v>Monday</v>
          </cell>
          <cell r="G2356" t="str">
            <v>Low-demand</v>
          </cell>
        </row>
        <row r="2357">
          <cell r="D2357">
            <v>9</v>
          </cell>
          <cell r="E2357" t="str">
            <v>Monday</v>
          </cell>
          <cell r="G2357" t="str">
            <v>Low-demand</v>
          </cell>
        </row>
        <row r="2358">
          <cell r="D2358">
            <v>10</v>
          </cell>
          <cell r="E2358" t="str">
            <v>Monday</v>
          </cell>
          <cell r="G2358" t="str">
            <v>Low-demand</v>
          </cell>
        </row>
        <row r="2359">
          <cell r="D2359">
            <v>11</v>
          </cell>
          <cell r="E2359" t="str">
            <v>Monday</v>
          </cell>
          <cell r="G2359" t="str">
            <v>Low-demand</v>
          </cell>
        </row>
        <row r="2360">
          <cell r="D2360">
            <v>12</v>
          </cell>
          <cell r="E2360" t="str">
            <v>Monday</v>
          </cell>
          <cell r="G2360" t="str">
            <v>Low-demand</v>
          </cell>
        </row>
        <row r="2361">
          <cell r="D2361">
            <v>13</v>
          </cell>
          <cell r="E2361" t="str">
            <v>Monday</v>
          </cell>
          <cell r="G2361" t="str">
            <v>Low-demand</v>
          </cell>
        </row>
        <row r="2362">
          <cell r="D2362">
            <v>14</v>
          </cell>
          <cell r="E2362" t="str">
            <v>Monday</v>
          </cell>
          <cell r="G2362" t="str">
            <v>Low-demand</v>
          </cell>
        </row>
        <row r="2363">
          <cell r="D2363">
            <v>15</v>
          </cell>
          <cell r="E2363" t="str">
            <v>Monday</v>
          </cell>
          <cell r="G2363" t="str">
            <v>Low-demand</v>
          </cell>
        </row>
        <row r="2364">
          <cell r="D2364">
            <v>16</v>
          </cell>
          <cell r="E2364" t="str">
            <v>Monday</v>
          </cell>
          <cell r="G2364" t="str">
            <v>Low-demand</v>
          </cell>
        </row>
        <row r="2365">
          <cell r="D2365">
            <v>17</v>
          </cell>
          <cell r="E2365" t="str">
            <v>Monday</v>
          </cell>
          <cell r="G2365" t="str">
            <v>Low-demand</v>
          </cell>
        </row>
        <row r="2366">
          <cell r="D2366">
            <v>18</v>
          </cell>
          <cell r="E2366" t="str">
            <v>Monday</v>
          </cell>
          <cell r="G2366" t="str">
            <v>Low-demand</v>
          </cell>
        </row>
        <row r="2367">
          <cell r="D2367">
            <v>19</v>
          </cell>
          <cell r="E2367" t="str">
            <v>Monday</v>
          </cell>
          <cell r="G2367" t="str">
            <v>Low-demand</v>
          </cell>
        </row>
        <row r="2368">
          <cell r="D2368">
            <v>20</v>
          </cell>
          <cell r="E2368" t="str">
            <v>Monday</v>
          </cell>
          <cell r="G2368" t="str">
            <v>Low-demand</v>
          </cell>
        </row>
        <row r="2369">
          <cell r="D2369">
            <v>21</v>
          </cell>
          <cell r="E2369" t="str">
            <v>Monday</v>
          </cell>
          <cell r="G2369" t="str">
            <v>Low-demand</v>
          </cell>
        </row>
        <row r="2370">
          <cell r="D2370">
            <v>22</v>
          </cell>
          <cell r="E2370" t="str">
            <v>Monday</v>
          </cell>
          <cell r="G2370" t="str">
            <v>Low-demand</v>
          </cell>
        </row>
        <row r="2371">
          <cell r="D2371">
            <v>23</v>
          </cell>
          <cell r="E2371" t="str">
            <v>Monday</v>
          </cell>
          <cell r="G2371" t="str">
            <v>Low-demand</v>
          </cell>
        </row>
        <row r="2372">
          <cell r="D2372">
            <v>0</v>
          </cell>
          <cell r="E2372" t="str">
            <v>Tuesday</v>
          </cell>
          <cell r="G2372" t="str">
            <v>Low-demand</v>
          </cell>
        </row>
        <row r="2373">
          <cell r="D2373">
            <v>1</v>
          </cell>
          <cell r="E2373" t="str">
            <v>Tuesday</v>
          </cell>
          <cell r="G2373" t="str">
            <v>Low-demand</v>
          </cell>
        </row>
        <row r="2374">
          <cell r="D2374">
            <v>2</v>
          </cell>
          <cell r="E2374" t="str">
            <v>Tuesday</v>
          </cell>
          <cell r="G2374" t="str">
            <v>Low-demand</v>
          </cell>
        </row>
        <row r="2375">
          <cell r="D2375">
            <v>3</v>
          </cell>
          <cell r="E2375" t="str">
            <v>Tuesday</v>
          </cell>
          <cell r="G2375" t="str">
            <v>Low-demand</v>
          </cell>
        </row>
        <row r="2376">
          <cell r="D2376">
            <v>4</v>
          </cell>
          <cell r="E2376" t="str">
            <v>Tuesday</v>
          </cell>
          <cell r="G2376" t="str">
            <v>Low-demand</v>
          </cell>
        </row>
        <row r="2377">
          <cell r="D2377">
            <v>5</v>
          </cell>
          <cell r="E2377" t="str">
            <v>Tuesday</v>
          </cell>
          <cell r="G2377" t="str">
            <v>Low-demand</v>
          </cell>
        </row>
        <row r="2378">
          <cell r="D2378">
            <v>6</v>
          </cell>
          <cell r="E2378" t="str">
            <v>Tuesday</v>
          </cell>
          <cell r="G2378" t="str">
            <v>Low-demand</v>
          </cell>
        </row>
        <row r="2379">
          <cell r="D2379">
            <v>7</v>
          </cell>
          <cell r="E2379" t="str">
            <v>Tuesday</v>
          </cell>
          <cell r="G2379" t="str">
            <v>Low-demand</v>
          </cell>
        </row>
        <row r="2380">
          <cell r="D2380">
            <v>8</v>
          </cell>
          <cell r="E2380" t="str">
            <v>Tuesday</v>
          </cell>
          <cell r="G2380" t="str">
            <v>Low-demand</v>
          </cell>
        </row>
        <row r="2381">
          <cell r="D2381">
            <v>9</v>
          </cell>
          <cell r="E2381" t="str">
            <v>Tuesday</v>
          </cell>
          <cell r="G2381" t="str">
            <v>Low-demand</v>
          </cell>
        </row>
        <row r="2382">
          <cell r="D2382">
            <v>10</v>
          </cell>
          <cell r="E2382" t="str">
            <v>Tuesday</v>
          </cell>
          <cell r="G2382" t="str">
            <v>Low-demand</v>
          </cell>
        </row>
        <row r="2383">
          <cell r="D2383">
            <v>11</v>
          </cell>
          <cell r="E2383" t="str">
            <v>Tuesday</v>
          </cell>
          <cell r="G2383" t="str">
            <v>Low-demand</v>
          </cell>
        </row>
        <row r="2384">
          <cell r="D2384">
            <v>12</v>
          </cell>
          <cell r="E2384" t="str">
            <v>Tuesday</v>
          </cell>
          <cell r="G2384" t="str">
            <v>Low-demand</v>
          </cell>
        </row>
        <row r="2385">
          <cell r="D2385">
            <v>13</v>
          </cell>
          <cell r="E2385" t="str">
            <v>Tuesday</v>
          </cell>
          <cell r="G2385" t="str">
            <v>Low-demand</v>
          </cell>
        </row>
        <row r="2386">
          <cell r="D2386">
            <v>14</v>
          </cell>
          <cell r="E2386" t="str">
            <v>Tuesday</v>
          </cell>
          <cell r="G2386" t="str">
            <v>Low-demand</v>
          </cell>
        </row>
        <row r="2387">
          <cell r="D2387">
            <v>15</v>
          </cell>
          <cell r="E2387" t="str">
            <v>Tuesday</v>
          </cell>
          <cell r="G2387" t="str">
            <v>Low-demand</v>
          </cell>
        </row>
        <row r="2388">
          <cell r="D2388">
            <v>16</v>
          </cell>
          <cell r="E2388" t="str">
            <v>Tuesday</v>
          </cell>
          <cell r="G2388" t="str">
            <v>Low-demand</v>
          </cell>
        </row>
        <row r="2389">
          <cell r="D2389">
            <v>17</v>
          </cell>
          <cell r="E2389" t="str">
            <v>Tuesday</v>
          </cell>
          <cell r="G2389" t="str">
            <v>Low-demand</v>
          </cell>
        </row>
        <row r="2390">
          <cell r="D2390">
            <v>18</v>
          </cell>
          <cell r="E2390" t="str">
            <v>Tuesday</v>
          </cell>
          <cell r="G2390" t="str">
            <v>Low-demand</v>
          </cell>
        </row>
        <row r="2391">
          <cell r="D2391">
            <v>19</v>
          </cell>
          <cell r="E2391" t="str">
            <v>Tuesday</v>
          </cell>
          <cell r="G2391" t="str">
            <v>Low-demand</v>
          </cell>
        </row>
        <row r="2392">
          <cell r="D2392">
            <v>20</v>
          </cell>
          <cell r="E2392" t="str">
            <v>Tuesday</v>
          </cell>
          <cell r="G2392" t="str">
            <v>Low-demand</v>
          </cell>
        </row>
        <row r="2393">
          <cell r="D2393">
            <v>21</v>
          </cell>
          <cell r="E2393" t="str">
            <v>Tuesday</v>
          </cell>
          <cell r="G2393" t="str">
            <v>Low-demand</v>
          </cell>
        </row>
        <row r="2394">
          <cell r="D2394">
            <v>22</v>
          </cell>
          <cell r="E2394" t="str">
            <v>Tuesday</v>
          </cell>
          <cell r="G2394" t="str">
            <v>Low-demand</v>
          </cell>
        </row>
        <row r="2395">
          <cell r="D2395">
            <v>23</v>
          </cell>
          <cell r="E2395" t="str">
            <v>Tuesday</v>
          </cell>
          <cell r="G2395" t="str">
            <v>Low-demand</v>
          </cell>
        </row>
        <row r="2396">
          <cell r="D2396">
            <v>0</v>
          </cell>
          <cell r="E2396" t="str">
            <v>Wednesday</v>
          </cell>
          <cell r="G2396" t="str">
            <v>Low-demand</v>
          </cell>
        </row>
        <row r="2397">
          <cell r="D2397">
            <v>1</v>
          </cell>
          <cell r="E2397" t="str">
            <v>Wednesday</v>
          </cell>
          <cell r="G2397" t="str">
            <v>Low-demand</v>
          </cell>
        </row>
        <row r="2398">
          <cell r="D2398">
            <v>2</v>
          </cell>
          <cell r="E2398" t="str">
            <v>Wednesday</v>
          </cell>
          <cell r="G2398" t="str">
            <v>Low-demand</v>
          </cell>
        </row>
        <row r="2399">
          <cell r="D2399">
            <v>3</v>
          </cell>
          <cell r="E2399" t="str">
            <v>Wednesday</v>
          </cell>
          <cell r="G2399" t="str">
            <v>Low-demand</v>
          </cell>
        </row>
        <row r="2400">
          <cell r="D2400">
            <v>4</v>
          </cell>
          <cell r="E2400" t="str">
            <v>Wednesday</v>
          </cell>
          <cell r="G2400" t="str">
            <v>Low-demand</v>
          </cell>
        </row>
        <row r="2401">
          <cell r="D2401">
            <v>5</v>
          </cell>
          <cell r="E2401" t="str">
            <v>Wednesday</v>
          </cell>
          <cell r="G2401" t="str">
            <v>Low-demand</v>
          </cell>
        </row>
        <row r="2402">
          <cell r="D2402">
            <v>6</v>
          </cell>
          <cell r="E2402" t="str">
            <v>Wednesday</v>
          </cell>
          <cell r="G2402" t="str">
            <v>Low-demand</v>
          </cell>
        </row>
        <row r="2403">
          <cell r="D2403">
            <v>7</v>
          </cell>
          <cell r="E2403" t="str">
            <v>Wednesday</v>
          </cell>
          <cell r="G2403" t="str">
            <v>Low-demand</v>
          </cell>
        </row>
        <row r="2404">
          <cell r="D2404">
            <v>8</v>
          </cell>
          <cell r="E2404" t="str">
            <v>Wednesday</v>
          </cell>
          <cell r="G2404" t="str">
            <v>Low-demand</v>
          </cell>
        </row>
        <row r="2405">
          <cell r="D2405">
            <v>9</v>
          </cell>
          <cell r="E2405" t="str">
            <v>Wednesday</v>
          </cell>
          <cell r="G2405" t="str">
            <v>Low-demand</v>
          </cell>
        </row>
        <row r="2406">
          <cell r="D2406">
            <v>10</v>
          </cell>
          <cell r="E2406" t="str">
            <v>Wednesday</v>
          </cell>
          <cell r="G2406" t="str">
            <v>Low-demand</v>
          </cell>
        </row>
        <row r="2407">
          <cell r="D2407">
            <v>11</v>
          </cell>
          <cell r="E2407" t="str">
            <v>Wednesday</v>
          </cell>
          <cell r="G2407" t="str">
            <v>Low-demand</v>
          </cell>
        </row>
        <row r="2408">
          <cell r="D2408">
            <v>12</v>
          </cell>
          <cell r="E2408" t="str">
            <v>Wednesday</v>
          </cell>
          <cell r="G2408" t="str">
            <v>Low-demand</v>
          </cell>
        </row>
        <row r="2409">
          <cell r="D2409">
            <v>13</v>
          </cell>
          <cell r="E2409" t="str">
            <v>Wednesday</v>
          </cell>
          <cell r="G2409" t="str">
            <v>Low-demand</v>
          </cell>
        </row>
        <row r="2410">
          <cell r="D2410">
            <v>14</v>
          </cell>
          <cell r="E2410" t="str">
            <v>Wednesday</v>
          </cell>
          <cell r="G2410" t="str">
            <v>Low-demand</v>
          </cell>
        </row>
        <row r="2411">
          <cell r="D2411">
            <v>15</v>
          </cell>
          <cell r="E2411" t="str">
            <v>Wednesday</v>
          </cell>
          <cell r="G2411" t="str">
            <v>Low-demand</v>
          </cell>
        </row>
        <row r="2412">
          <cell r="D2412">
            <v>16</v>
          </cell>
          <cell r="E2412" t="str">
            <v>Wednesday</v>
          </cell>
          <cell r="G2412" t="str">
            <v>Low-demand</v>
          </cell>
        </row>
        <row r="2413">
          <cell r="D2413">
            <v>17</v>
          </cell>
          <cell r="E2413" t="str">
            <v>Wednesday</v>
          </cell>
          <cell r="G2413" t="str">
            <v>Low-demand</v>
          </cell>
        </row>
        <row r="2414">
          <cell r="D2414">
            <v>18</v>
          </cell>
          <cell r="E2414" t="str">
            <v>Wednesday</v>
          </cell>
          <cell r="G2414" t="str">
            <v>Low-demand</v>
          </cell>
        </row>
        <row r="2415">
          <cell r="D2415">
            <v>19</v>
          </cell>
          <cell r="E2415" t="str">
            <v>Wednesday</v>
          </cell>
          <cell r="G2415" t="str">
            <v>Low-demand</v>
          </cell>
        </row>
        <row r="2416">
          <cell r="D2416">
            <v>20</v>
          </cell>
          <cell r="E2416" t="str">
            <v>Wednesday</v>
          </cell>
          <cell r="G2416" t="str">
            <v>Low-demand</v>
          </cell>
        </row>
        <row r="2417">
          <cell r="D2417">
            <v>21</v>
          </cell>
          <cell r="E2417" t="str">
            <v>Wednesday</v>
          </cell>
          <cell r="G2417" t="str">
            <v>Low-demand</v>
          </cell>
        </row>
        <row r="2418">
          <cell r="D2418">
            <v>22</v>
          </cell>
          <cell r="E2418" t="str">
            <v>Wednesday</v>
          </cell>
          <cell r="G2418" t="str">
            <v>Low-demand</v>
          </cell>
        </row>
        <row r="2419">
          <cell r="D2419">
            <v>23</v>
          </cell>
          <cell r="E2419" t="str">
            <v>Wednesday</v>
          </cell>
          <cell r="G2419" t="str">
            <v>Low-demand</v>
          </cell>
        </row>
        <row r="2420">
          <cell r="D2420">
            <v>0</v>
          </cell>
          <cell r="E2420" t="str">
            <v>Thursday</v>
          </cell>
          <cell r="G2420" t="str">
            <v>Low-demand</v>
          </cell>
        </row>
        <row r="2421">
          <cell r="D2421">
            <v>1</v>
          </cell>
          <cell r="E2421" t="str">
            <v>Thursday</v>
          </cell>
          <cell r="G2421" t="str">
            <v>Low-demand</v>
          </cell>
        </row>
        <row r="2422">
          <cell r="D2422">
            <v>2</v>
          </cell>
          <cell r="E2422" t="str">
            <v>Thursday</v>
          </cell>
          <cell r="G2422" t="str">
            <v>Low-demand</v>
          </cell>
        </row>
        <row r="2423">
          <cell r="D2423">
            <v>3</v>
          </cell>
          <cell r="E2423" t="str">
            <v>Thursday</v>
          </cell>
          <cell r="G2423" t="str">
            <v>Low-demand</v>
          </cell>
        </row>
        <row r="2424">
          <cell r="D2424">
            <v>4</v>
          </cell>
          <cell r="E2424" t="str">
            <v>Thursday</v>
          </cell>
          <cell r="G2424" t="str">
            <v>Low-demand</v>
          </cell>
        </row>
        <row r="2425">
          <cell r="D2425">
            <v>5</v>
          </cell>
          <cell r="E2425" t="str">
            <v>Thursday</v>
          </cell>
          <cell r="G2425" t="str">
            <v>Low-demand</v>
          </cell>
        </row>
        <row r="2426">
          <cell r="D2426">
            <v>6</v>
          </cell>
          <cell r="E2426" t="str">
            <v>Thursday</v>
          </cell>
          <cell r="G2426" t="str">
            <v>Low-demand</v>
          </cell>
        </row>
        <row r="2427">
          <cell r="D2427">
            <v>7</v>
          </cell>
          <cell r="E2427" t="str">
            <v>Thursday</v>
          </cell>
          <cell r="G2427" t="str">
            <v>Low-demand</v>
          </cell>
        </row>
        <row r="2428">
          <cell r="D2428">
            <v>8</v>
          </cell>
          <cell r="E2428" t="str">
            <v>Thursday</v>
          </cell>
          <cell r="G2428" t="str">
            <v>Low-demand</v>
          </cell>
        </row>
        <row r="2429">
          <cell r="D2429">
            <v>9</v>
          </cell>
          <cell r="E2429" t="str">
            <v>Thursday</v>
          </cell>
          <cell r="G2429" t="str">
            <v>Low-demand</v>
          </cell>
        </row>
        <row r="2430">
          <cell r="D2430">
            <v>10</v>
          </cell>
          <cell r="E2430" t="str">
            <v>Thursday</v>
          </cell>
          <cell r="G2430" t="str">
            <v>Low-demand</v>
          </cell>
        </row>
        <row r="2431">
          <cell r="D2431">
            <v>11</v>
          </cell>
          <cell r="E2431" t="str">
            <v>Thursday</v>
          </cell>
          <cell r="G2431" t="str">
            <v>Low-demand</v>
          </cell>
        </row>
        <row r="2432">
          <cell r="D2432">
            <v>12</v>
          </cell>
          <cell r="E2432" t="str">
            <v>Thursday</v>
          </cell>
          <cell r="G2432" t="str">
            <v>Low-demand</v>
          </cell>
        </row>
        <row r="2433">
          <cell r="D2433">
            <v>13</v>
          </cell>
          <cell r="E2433" t="str">
            <v>Thursday</v>
          </cell>
          <cell r="G2433" t="str">
            <v>Low-demand</v>
          </cell>
        </row>
        <row r="2434">
          <cell r="D2434">
            <v>14</v>
          </cell>
          <cell r="E2434" t="str">
            <v>Thursday</v>
          </cell>
          <cell r="G2434" t="str">
            <v>Low-demand</v>
          </cell>
        </row>
        <row r="2435">
          <cell r="D2435">
            <v>15</v>
          </cell>
          <cell r="E2435" t="str">
            <v>Thursday</v>
          </cell>
          <cell r="G2435" t="str">
            <v>Low-demand</v>
          </cell>
        </row>
        <row r="2436">
          <cell r="D2436">
            <v>16</v>
          </cell>
          <cell r="E2436" t="str">
            <v>Thursday</v>
          </cell>
          <cell r="G2436" t="str">
            <v>Low-demand</v>
          </cell>
        </row>
        <row r="2437">
          <cell r="D2437">
            <v>17</v>
          </cell>
          <cell r="E2437" t="str">
            <v>Thursday</v>
          </cell>
          <cell r="G2437" t="str">
            <v>Low-demand</v>
          </cell>
        </row>
        <row r="2438">
          <cell r="D2438">
            <v>18</v>
          </cell>
          <cell r="E2438" t="str">
            <v>Thursday</v>
          </cell>
          <cell r="G2438" t="str">
            <v>Low-demand</v>
          </cell>
        </row>
        <row r="2439">
          <cell r="D2439">
            <v>19</v>
          </cell>
          <cell r="E2439" t="str">
            <v>Thursday</v>
          </cell>
          <cell r="G2439" t="str">
            <v>Low-demand</v>
          </cell>
        </row>
        <row r="2440">
          <cell r="D2440">
            <v>20</v>
          </cell>
          <cell r="E2440" t="str">
            <v>Thursday</v>
          </cell>
          <cell r="G2440" t="str">
            <v>Low-demand</v>
          </cell>
        </row>
        <row r="2441">
          <cell r="D2441">
            <v>21</v>
          </cell>
          <cell r="E2441" t="str">
            <v>Thursday</v>
          </cell>
          <cell r="G2441" t="str">
            <v>Low-demand</v>
          </cell>
        </row>
        <row r="2442">
          <cell r="D2442">
            <v>22</v>
          </cell>
          <cell r="E2442" t="str">
            <v>Thursday</v>
          </cell>
          <cell r="G2442" t="str">
            <v>Low-demand</v>
          </cell>
        </row>
        <row r="2443">
          <cell r="D2443">
            <v>23</v>
          </cell>
          <cell r="E2443" t="str">
            <v>Thursday</v>
          </cell>
          <cell r="G2443" t="str">
            <v>Low-demand</v>
          </cell>
        </row>
        <row r="2444">
          <cell r="D2444">
            <v>0</v>
          </cell>
          <cell r="E2444" t="str">
            <v>Friday</v>
          </cell>
          <cell r="G2444" t="str">
            <v>Low-demand</v>
          </cell>
        </row>
        <row r="2445">
          <cell r="D2445">
            <v>1</v>
          </cell>
          <cell r="E2445" t="str">
            <v>Friday</v>
          </cell>
          <cell r="G2445" t="str">
            <v>Low-demand</v>
          </cell>
        </row>
        <row r="2446">
          <cell r="D2446">
            <v>2</v>
          </cell>
          <cell r="E2446" t="str">
            <v>Friday</v>
          </cell>
          <cell r="G2446" t="str">
            <v>Low-demand</v>
          </cell>
        </row>
        <row r="2447">
          <cell r="D2447">
            <v>3</v>
          </cell>
          <cell r="E2447" t="str">
            <v>Friday</v>
          </cell>
          <cell r="G2447" t="str">
            <v>Low-demand</v>
          </cell>
        </row>
        <row r="2448">
          <cell r="D2448">
            <v>4</v>
          </cell>
          <cell r="E2448" t="str">
            <v>Friday</v>
          </cell>
          <cell r="G2448" t="str">
            <v>Low-demand</v>
          </cell>
        </row>
        <row r="2449">
          <cell r="D2449">
            <v>5</v>
          </cell>
          <cell r="E2449" t="str">
            <v>Friday</v>
          </cell>
          <cell r="G2449" t="str">
            <v>Low-demand</v>
          </cell>
        </row>
        <row r="2450">
          <cell r="D2450">
            <v>6</v>
          </cell>
          <cell r="E2450" t="str">
            <v>Friday</v>
          </cell>
          <cell r="G2450" t="str">
            <v>Low-demand</v>
          </cell>
        </row>
        <row r="2451">
          <cell r="D2451">
            <v>7</v>
          </cell>
          <cell r="E2451" t="str">
            <v>Friday</v>
          </cell>
          <cell r="G2451" t="str">
            <v>Low-demand</v>
          </cell>
        </row>
        <row r="2452">
          <cell r="D2452">
            <v>8</v>
          </cell>
          <cell r="E2452" t="str">
            <v>Friday</v>
          </cell>
          <cell r="G2452" t="str">
            <v>Low-demand</v>
          </cell>
        </row>
        <row r="2453">
          <cell r="D2453">
            <v>9</v>
          </cell>
          <cell r="E2453" t="str">
            <v>Friday</v>
          </cell>
          <cell r="G2453" t="str">
            <v>Low-demand</v>
          </cell>
        </row>
        <row r="2454">
          <cell r="D2454">
            <v>10</v>
          </cell>
          <cell r="E2454" t="str">
            <v>Friday</v>
          </cell>
          <cell r="G2454" t="str">
            <v>Low-demand</v>
          </cell>
        </row>
        <row r="2455">
          <cell r="D2455">
            <v>11</v>
          </cell>
          <cell r="E2455" t="str">
            <v>Friday</v>
          </cell>
          <cell r="G2455" t="str">
            <v>Low-demand</v>
          </cell>
        </row>
        <row r="2456">
          <cell r="D2456">
            <v>12</v>
          </cell>
          <cell r="E2456" t="str">
            <v>Friday</v>
          </cell>
          <cell r="G2456" t="str">
            <v>Low-demand</v>
          </cell>
        </row>
        <row r="2457">
          <cell r="D2457">
            <v>13</v>
          </cell>
          <cell r="E2457" t="str">
            <v>Friday</v>
          </cell>
          <cell r="G2457" t="str">
            <v>Low-demand</v>
          </cell>
        </row>
        <row r="2458">
          <cell r="D2458">
            <v>14</v>
          </cell>
          <cell r="E2458" t="str">
            <v>Friday</v>
          </cell>
          <cell r="G2458" t="str">
            <v>Low-demand</v>
          </cell>
        </row>
        <row r="2459">
          <cell r="D2459">
            <v>15</v>
          </cell>
          <cell r="E2459" t="str">
            <v>Friday</v>
          </cell>
          <cell r="G2459" t="str">
            <v>Low-demand</v>
          </cell>
        </row>
        <row r="2460">
          <cell r="D2460">
            <v>16</v>
          </cell>
          <cell r="E2460" t="str">
            <v>Friday</v>
          </cell>
          <cell r="G2460" t="str">
            <v>Low-demand</v>
          </cell>
        </row>
        <row r="2461">
          <cell r="D2461">
            <v>17</v>
          </cell>
          <cell r="E2461" t="str">
            <v>Friday</v>
          </cell>
          <cell r="G2461" t="str">
            <v>Low-demand</v>
          </cell>
        </row>
        <row r="2462">
          <cell r="D2462">
            <v>18</v>
          </cell>
          <cell r="E2462" t="str">
            <v>Friday</v>
          </cell>
          <cell r="G2462" t="str">
            <v>Low-demand</v>
          </cell>
        </row>
        <row r="2463">
          <cell r="D2463">
            <v>19</v>
          </cell>
          <cell r="E2463" t="str">
            <v>Friday</v>
          </cell>
          <cell r="G2463" t="str">
            <v>Low-demand</v>
          </cell>
        </row>
        <row r="2464">
          <cell r="D2464">
            <v>20</v>
          </cell>
          <cell r="E2464" t="str">
            <v>Friday</v>
          </cell>
          <cell r="G2464" t="str">
            <v>Low-demand</v>
          </cell>
        </row>
        <row r="2465">
          <cell r="D2465">
            <v>21</v>
          </cell>
          <cell r="E2465" t="str">
            <v>Friday</v>
          </cell>
          <cell r="G2465" t="str">
            <v>Low-demand</v>
          </cell>
        </row>
        <row r="2466">
          <cell r="D2466">
            <v>22</v>
          </cell>
          <cell r="E2466" t="str">
            <v>Friday</v>
          </cell>
          <cell r="G2466" t="str">
            <v>Low-demand</v>
          </cell>
        </row>
        <row r="2467">
          <cell r="D2467">
            <v>23</v>
          </cell>
          <cell r="E2467" t="str">
            <v>Friday</v>
          </cell>
          <cell r="G2467" t="str">
            <v>Low-demand</v>
          </cell>
        </row>
        <row r="2468">
          <cell r="D2468">
            <v>0</v>
          </cell>
          <cell r="E2468" t="str">
            <v>Saturday</v>
          </cell>
          <cell r="G2468" t="str">
            <v>Low-demand</v>
          </cell>
        </row>
        <row r="2469">
          <cell r="D2469">
            <v>1</v>
          </cell>
          <cell r="E2469" t="str">
            <v>Saturday</v>
          </cell>
          <cell r="G2469" t="str">
            <v>Low-demand</v>
          </cell>
        </row>
        <row r="2470">
          <cell r="D2470">
            <v>2</v>
          </cell>
          <cell r="E2470" t="str">
            <v>Saturday</v>
          </cell>
          <cell r="G2470" t="str">
            <v>Low-demand</v>
          </cell>
        </row>
        <row r="2471">
          <cell r="D2471">
            <v>3</v>
          </cell>
          <cell r="E2471" t="str">
            <v>Saturday</v>
          </cell>
          <cell r="G2471" t="str">
            <v>Low-demand</v>
          </cell>
        </row>
        <row r="2472">
          <cell r="D2472">
            <v>4</v>
          </cell>
          <cell r="E2472" t="str">
            <v>Saturday</v>
          </cell>
          <cell r="G2472" t="str">
            <v>Low-demand</v>
          </cell>
        </row>
        <row r="2473">
          <cell r="D2473">
            <v>5</v>
          </cell>
          <cell r="E2473" t="str">
            <v>Saturday</v>
          </cell>
          <cell r="G2473" t="str">
            <v>Low-demand</v>
          </cell>
        </row>
        <row r="2474">
          <cell r="D2474">
            <v>6</v>
          </cell>
          <cell r="E2474" t="str">
            <v>Saturday</v>
          </cell>
          <cell r="G2474" t="str">
            <v>Low-demand</v>
          </cell>
        </row>
        <row r="2475">
          <cell r="D2475">
            <v>7</v>
          </cell>
          <cell r="E2475" t="str">
            <v>Saturday</v>
          </cell>
          <cell r="G2475" t="str">
            <v>Low-demand</v>
          </cell>
        </row>
        <row r="2476">
          <cell r="D2476">
            <v>8</v>
          </cell>
          <cell r="E2476" t="str">
            <v>Saturday</v>
          </cell>
          <cell r="G2476" t="str">
            <v>Low-demand</v>
          </cell>
        </row>
        <row r="2477">
          <cell r="D2477">
            <v>9</v>
          </cell>
          <cell r="E2477" t="str">
            <v>Saturday</v>
          </cell>
          <cell r="G2477" t="str">
            <v>Low-demand</v>
          </cell>
        </row>
        <row r="2478">
          <cell r="D2478">
            <v>10</v>
          </cell>
          <cell r="E2478" t="str">
            <v>Saturday</v>
          </cell>
          <cell r="G2478" t="str">
            <v>Low-demand</v>
          </cell>
        </row>
        <row r="2479">
          <cell r="D2479">
            <v>11</v>
          </cell>
          <cell r="E2479" t="str">
            <v>Saturday</v>
          </cell>
          <cell r="G2479" t="str">
            <v>Low-demand</v>
          </cell>
        </row>
        <row r="2480">
          <cell r="D2480">
            <v>12</v>
          </cell>
          <cell r="E2480" t="str">
            <v>Saturday</v>
          </cell>
          <cell r="G2480" t="str">
            <v>Low-demand</v>
          </cell>
        </row>
        <row r="2481">
          <cell r="D2481">
            <v>13</v>
          </cell>
          <cell r="E2481" t="str">
            <v>Saturday</v>
          </cell>
          <cell r="G2481" t="str">
            <v>Low-demand</v>
          </cell>
        </row>
        <row r="2482">
          <cell r="D2482">
            <v>14</v>
          </cell>
          <cell r="E2482" t="str">
            <v>Saturday</v>
          </cell>
          <cell r="G2482" t="str">
            <v>Low-demand</v>
          </cell>
        </row>
        <row r="2483">
          <cell r="D2483">
            <v>15</v>
          </cell>
          <cell r="E2483" t="str">
            <v>Saturday</v>
          </cell>
          <cell r="G2483" t="str">
            <v>Low-demand</v>
          </cell>
        </row>
        <row r="2484">
          <cell r="D2484">
            <v>16</v>
          </cell>
          <cell r="E2484" t="str">
            <v>Saturday</v>
          </cell>
          <cell r="G2484" t="str">
            <v>Low-demand</v>
          </cell>
        </row>
        <row r="2485">
          <cell r="D2485">
            <v>17</v>
          </cell>
          <cell r="E2485" t="str">
            <v>Saturday</v>
          </cell>
          <cell r="G2485" t="str">
            <v>Low-demand</v>
          </cell>
        </row>
        <row r="2486">
          <cell r="D2486">
            <v>18</v>
          </cell>
          <cell r="E2486" t="str">
            <v>Saturday</v>
          </cell>
          <cell r="G2486" t="str">
            <v>Low-demand</v>
          </cell>
        </row>
        <row r="2487">
          <cell r="D2487">
            <v>19</v>
          </cell>
          <cell r="E2487" t="str">
            <v>Saturday</v>
          </cell>
          <cell r="G2487" t="str">
            <v>Low-demand</v>
          </cell>
        </row>
        <row r="2488">
          <cell r="D2488">
            <v>20</v>
          </cell>
          <cell r="E2488" t="str">
            <v>Saturday</v>
          </cell>
          <cell r="G2488" t="str">
            <v>Low-demand</v>
          </cell>
        </row>
        <row r="2489">
          <cell r="D2489">
            <v>21</v>
          </cell>
          <cell r="E2489" t="str">
            <v>Saturday</v>
          </cell>
          <cell r="G2489" t="str">
            <v>Low-demand</v>
          </cell>
        </row>
        <row r="2490">
          <cell r="D2490">
            <v>22</v>
          </cell>
          <cell r="E2490" t="str">
            <v>Saturday</v>
          </cell>
          <cell r="G2490" t="str">
            <v>Low-demand</v>
          </cell>
        </row>
        <row r="2491">
          <cell r="D2491">
            <v>23</v>
          </cell>
          <cell r="E2491" t="str">
            <v>Saturday</v>
          </cell>
          <cell r="G2491" t="str">
            <v>Low-demand</v>
          </cell>
        </row>
        <row r="2492">
          <cell r="D2492">
            <v>0</v>
          </cell>
          <cell r="E2492" t="str">
            <v>Sunday</v>
          </cell>
          <cell r="G2492" t="str">
            <v>Low-demand</v>
          </cell>
        </row>
        <row r="2493">
          <cell r="D2493">
            <v>1</v>
          </cell>
          <cell r="E2493" t="str">
            <v>Sunday</v>
          </cell>
          <cell r="G2493" t="str">
            <v>Low-demand</v>
          </cell>
        </row>
        <row r="2494">
          <cell r="D2494">
            <v>2</v>
          </cell>
          <cell r="E2494" t="str">
            <v>Sunday</v>
          </cell>
          <cell r="G2494" t="str">
            <v>Low-demand</v>
          </cell>
        </row>
        <row r="2495">
          <cell r="D2495">
            <v>3</v>
          </cell>
          <cell r="E2495" t="str">
            <v>Sunday</v>
          </cell>
          <cell r="G2495" t="str">
            <v>Low-demand</v>
          </cell>
        </row>
        <row r="2496">
          <cell r="D2496">
            <v>4</v>
          </cell>
          <cell r="E2496" t="str">
            <v>Sunday</v>
          </cell>
          <cell r="G2496" t="str">
            <v>Low-demand</v>
          </cell>
        </row>
        <row r="2497">
          <cell r="D2497">
            <v>5</v>
          </cell>
          <cell r="E2497" t="str">
            <v>Sunday</v>
          </cell>
          <cell r="G2497" t="str">
            <v>Low-demand</v>
          </cell>
        </row>
        <row r="2498">
          <cell r="D2498">
            <v>6</v>
          </cell>
          <cell r="E2498" t="str">
            <v>Sunday</v>
          </cell>
          <cell r="G2498" t="str">
            <v>Low-demand</v>
          </cell>
        </row>
        <row r="2499">
          <cell r="D2499">
            <v>7</v>
          </cell>
          <cell r="E2499" t="str">
            <v>Sunday</v>
          </cell>
          <cell r="G2499" t="str">
            <v>Low-demand</v>
          </cell>
        </row>
        <row r="2500">
          <cell r="D2500">
            <v>8</v>
          </cell>
          <cell r="E2500" t="str">
            <v>Sunday</v>
          </cell>
          <cell r="G2500" t="str">
            <v>Low-demand</v>
          </cell>
        </row>
        <row r="2501">
          <cell r="D2501">
            <v>9</v>
          </cell>
          <cell r="E2501" t="str">
            <v>Sunday</v>
          </cell>
          <cell r="G2501" t="str">
            <v>Low-demand</v>
          </cell>
        </row>
        <row r="2502">
          <cell r="D2502">
            <v>10</v>
          </cell>
          <cell r="E2502" t="str">
            <v>Sunday</v>
          </cell>
          <cell r="G2502" t="str">
            <v>Low-demand</v>
          </cell>
        </row>
        <row r="2503">
          <cell r="D2503">
            <v>11</v>
          </cell>
          <cell r="E2503" t="str">
            <v>Sunday</v>
          </cell>
          <cell r="G2503" t="str">
            <v>Low-demand</v>
          </cell>
        </row>
        <row r="2504">
          <cell r="D2504">
            <v>12</v>
          </cell>
          <cell r="E2504" t="str">
            <v>Sunday</v>
          </cell>
          <cell r="G2504" t="str">
            <v>Low-demand</v>
          </cell>
        </row>
        <row r="2505">
          <cell r="D2505">
            <v>13</v>
          </cell>
          <cell r="E2505" t="str">
            <v>Sunday</v>
          </cell>
          <cell r="G2505" t="str">
            <v>Low-demand</v>
          </cell>
        </row>
        <row r="2506">
          <cell r="D2506">
            <v>14</v>
          </cell>
          <cell r="E2506" t="str">
            <v>Sunday</v>
          </cell>
          <cell r="G2506" t="str">
            <v>Low-demand</v>
          </cell>
        </row>
        <row r="2507">
          <cell r="D2507">
            <v>15</v>
          </cell>
          <cell r="E2507" t="str">
            <v>Sunday</v>
          </cell>
          <cell r="G2507" t="str">
            <v>Low-demand</v>
          </cell>
        </row>
        <row r="2508">
          <cell r="D2508">
            <v>16</v>
          </cell>
          <cell r="E2508" t="str">
            <v>Sunday</v>
          </cell>
          <cell r="G2508" t="str">
            <v>Low-demand</v>
          </cell>
        </row>
        <row r="2509">
          <cell r="D2509">
            <v>17</v>
          </cell>
          <cell r="E2509" t="str">
            <v>Sunday</v>
          </cell>
          <cell r="G2509" t="str">
            <v>Low-demand</v>
          </cell>
        </row>
        <row r="2510">
          <cell r="D2510">
            <v>18</v>
          </cell>
          <cell r="E2510" t="str">
            <v>Sunday</v>
          </cell>
          <cell r="G2510" t="str">
            <v>Low-demand</v>
          </cell>
        </row>
        <row r="2511">
          <cell r="D2511">
            <v>19</v>
          </cell>
          <cell r="E2511" t="str">
            <v>Sunday</v>
          </cell>
          <cell r="G2511" t="str">
            <v>Low-demand</v>
          </cell>
        </row>
        <row r="2512">
          <cell r="D2512">
            <v>20</v>
          </cell>
          <cell r="E2512" t="str">
            <v>Sunday</v>
          </cell>
          <cell r="G2512" t="str">
            <v>Low-demand</v>
          </cell>
        </row>
        <row r="2513">
          <cell r="D2513">
            <v>21</v>
          </cell>
          <cell r="E2513" t="str">
            <v>Sunday</v>
          </cell>
          <cell r="G2513" t="str">
            <v>Low-demand</v>
          </cell>
        </row>
        <row r="2514">
          <cell r="D2514">
            <v>22</v>
          </cell>
          <cell r="E2514" t="str">
            <v>Sunday</v>
          </cell>
          <cell r="G2514" t="str">
            <v>Low-demand</v>
          </cell>
        </row>
        <row r="2515">
          <cell r="D2515">
            <v>23</v>
          </cell>
          <cell r="E2515" t="str">
            <v>Sunday</v>
          </cell>
          <cell r="G2515" t="str">
            <v>Low-demand</v>
          </cell>
        </row>
        <row r="2516">
          <cell r="D2516">
            <v>0</v>
          </cell>
          <cell r="E2516" t="str">
            <v>Monday</v>
          </cell>
          <cell r="G2516" t="str">
            <v>Low-demand</v>
          </cell>
        </row>
        <row r="2517">
          <cell r="D2517">
            <v>1</v>
          </cell>
          <cell r="E2517" t="str">
            <v>Monday</v>
          </cell>
          <cell r="G2517" t="str">
            <v>Low-demand</v>
          </cell>
        </row>
        <row r="2518">
          <cell r="D2518">
            <v>2</v>
          </cell>
          <cell r="E2518" t="str">
            <v>Monday</v>
          </cell>
          <cell r="G2518" t="str">
            <v>Low-demand</v>
          </cell>
        </row>
        <row r="2519">
          <cell r="D2519">
            <v>3</v>
          </cell>
          <cell r="E2519" t="str">
            <v>Monday</v>
          </cell>
          <cell r="G2519" t="str">
            <v>Low-demand</v>
          </cell>
        </row>
        <row r="2520">
          <cell r="D2520">
            <v>4</v>
          </cell>
          <cell r="E2520" t="str">
            <v>Monday</v>
          </cell>
          <cell r="G2520" t="str">
            <v>Low-demand</v>
          </cell>
        </row>
        <row r="2521">
          <cell r="D2521">
            <v>5</v>
          </cell>
          <cell r="E2521" t="str">
            <v>Monday</v>
          </cell>
          <cell r="G2521" t="str">
            <v>Low-demand</v>
          </cell>
        </row>
        <row r="2522">
          <cell r="D2522">
            <v>6</v>
          </cell>
          <cell r="E2522" t="str">
            <v>Monday</v>
          </cell>
          <cell r="G2522" t="str">
            <v>Low-demand</v>
          </cell>
        </row>
        <row r="2523">
          <cell r="D2523">
            <v>7</v>
          </cell>
          <cell r="E2523" t="str">
            <v>Monday</v>
          </cell>
          <cell r="G2523" t="str">
            <v>Low-demand</v>
          </cell>
        </row>
        <row r="2524">
          <cell r="D2524">
            <v>8</v>
          </cell>
          <cell r="E2524" t="str">
            <v>Monday</v>
          </cell>
          <cell r="G2524" t="str">
            <v>Low-demand</v>
          </cell>
        </row>
        <row r="2525">
          <cell r="D2525">
            <v>9</v>
          </cell>
          <cell r="E2525" t="str">
            <v>Monday</v>
          </cell>
          <cell r="G2525" t="str">
            <v>Low-demand</v>
          </cell>
        </row>
        <row r="2526">
          <cell r="D2526">
            <v>10</v>
          </cell>
          <cell r="E2526" t="str">
            <v>Monday</v>
          </cell>
          <cell r="G2526" t="str">
            <v>Low-demand</v>
          </cell>
        </row>
        <row r="2527">
          <cell r="D2527">
            <v>11</v>
          </cell>
          <cell r="E2527" t="str">
            <v>Monday</v>
          </cell>
          <cell r="G2527" t="str">
            <v>Low-demand</v>
          </cell>
        </row>
        <row r="2528">
          <cell r="D2528">
            <v>12</v>
          </cell>
          <cell r="E2528" t="str">
            <v>Monday</v>
          </cell>
          <cell r="G2528" t="str">
            <v>Low-demand</v>
          </cell>
        </row>
        <row r="2529">
          <cell r="D2529">
            <v>13</v>
          </cell>
          <cell r="E2529" t="str">
            <v>Monday</v>
          </cell>
          <cell r="G2529" t="str">
            <v>Low-demand</v>
          </cell>
        </row>
        <row r="2530">
          <cell r="D2530">
            <v>14</v>
          </cell>
          <cell r="E2530" t="str">
            <v>Monday</v>
          </cell>
          <cell r="G2530" t="str">
            <v>Low-demand</v>
          </cell>
        </row>
        <row r="2531">
          <cell r="D2531">
            <v>15</v>
          </cell>
          <cell r="E2531" t="str">
            <v>Monday</v>
          </cell>
          <cell r="G2531" t="str">
            <v>Low-demand</v>
          </cell>
        </row>
        <row r="2532">
          <cell r="D2532">
            <v>16</v>
          </cell>
          <cell r="E2532" t="str">
            <v>Monday</v>
          </cell>
          <cell r="G2532" t="str">
            <v>Low-demand</v>
          </cell>
        </row>
        <row r="2533">
          <cell r="D2533">
            <v>17</v>
          </cell>
          <cell r="E2533" t="str">
            <v>Monday</v>
          </cell>
          <cell r="G2533" t="str">
            <v>Low-demand</v>
          </cell>
        </row>
        <row r="2534">
          <cell r="D2534">
            <v>18</v>
          </cell>
          <cell r="E2534" t="str">
            <v>Monday</v>
          </cell>
          <cell r="G2534" t="str">
            <v>Low-demand</v>
          </cell>
        </row>
        <row r="2535">
          <cell r="D2535">
            <v>19</v>
          </cell>
          <cell r="E2535" t="str">
            <v>Monday</v>
          </cell>
          <cell r="G2535" t="str">
            <v>Low-demand</v>
          </cell>
        </row>
        <row r="2536">
          <cell r="D2536">
            <v>20</v>
          </cell>
          <cell r="E2536" t="str">
            <v>Monday</v>
          </cell>
          <cell r="G2536" t="str">
            <v>Low-demand</v>
          </cell>
        </row>
        <row r="2537">
          <cell r="D2537">
            <v>21</v>
          </cell>
          <cell r="E2537" t="str">
            <v>Monday</v>
          </cell>
          <cell r="G2537" t="str">
            <v>Low-demand</v>
          </cell>
        </row>
        <row r="2538">
          <cell r="D2538">
            <v>22</v>
          </cell>
          <cell r="E2538" t="str">
            <v>Monday</v>
          </cell>
          <cell r="G2538" t="str">
            <v>Low-demand</v>
          </cell>
        </row>
        <row r="2539">
          <cell r="D2539">
            <v>23</v>
          </cell>
          <cell r="E2539" t="str">
            <v>Monday</v>
          </cell>
          <cell r="G2539" t="str">
            <v>Low-demand</v>
          </cell>
        </row>
        <row r="2540">
          <cell r="D2540">
            <v>0</v>
          </cell>
          <cell r="E2540" t="str">
            <v>Tuesday</v>
          </cell>
          <cell r="G2540" t="str">
            <v>Low-demand</v>
          </cell>
        </row>
        <row r="2541">
          <cell r="D2541">
            <v>1</v>
          </cell>
          <cell r="E2541" t="str">
            <v>Tuesday</v>
          </cell>
          <cell r="G2541" t="str">
            <v>Low-demand</v>
          </cell>
        </row>
        <row r="2542">
          <cell r="D2542">
            <v>2</v>
          </cell>
          <cell r="E2542" t="str">
            <v>Tuesday</v>
          </cell>
          <cell r="G2542" t="str">
            <v>Low-demand</v>
          </cell>
        </row>
        <row r="2543">
          <cell r="D2543">
            <v>3</v>
          </cell>
          <cell r="E2543" t="str">
            <v>Tuesday</v>
          </cell>
          <cell r="G2543" t="str">
            <v>Low-demand</v>
          </cell>
        </row>
        <row r="2544">
          <cell r="D2544">
            <v>4</v>
          </cell>
          <cell r="E2544" t="str">
            <v>Tuesday</v>
          </cell>
          <cell r="G2544" t="str">
            <v>Low-demand</v>
          </cell>
        </row>
        <row r="2545">
          <cell r="D2545">
            <v>5</v>
          </cell>
          <cell r="E2545" t="str">
            <v>Tuesday</v>
          </cell>
          <cell r="G2545" t="str">
            <v>Low-demand</v>
          </cell>
        </row>
        <row r="2546">
          <cell r="D2546">
            <v>6</v>
          </cell>
          <cell r="E2546" t="str">
            <v>Tuesday</v>
          </cell>
          <cell r="G2546" t="str">
            <v>Low-demand</v>
          </cell>
        </row>
        <row r="2547">
          <cell r="D2547">
            <v>7</v>
          </cell>
          <cell r="E2547" t="str">
            <v>Tuesday</v>
          </cell>
          <cell r="G2547" t="str">
            <v>Low-demand</v>
          </cell>
        </row>
        <row r="2548">
          <cell r="D2548">
            <v>8</v>
          </cell>
          <cell r="E2548" t="str">
            <v>Tuesday</v>
          </cell>
          <cell r="G2548" t="str">
            <v>Low-demand</v>
          </cell>
        </row>
        <row r="2549">
          <cell r="D2549">
            <v>9</v>
          </cell>
          <cell r="E2549" t="str">
            <v>Tuesday</v>
          </cell>
          <cell r="G2549" t="str">
            <v>Low-demand</v>
          </cell>
        </row>
        <row r="2550">
          <cell r="D2550">
            <v>10</v>
          </cell>
          <cell r="E2550" t="str">
            <v>Tuesday</v>
          </cell>
          <cell r="G2550" t="str">
            <v>Low-demand</v>
          </cell>
        </row>
        <row r="2551">
          <cell r="D2551">
            <v>11</v>
          </cell>
          <cell r="E2551" t="str">
            <v>Tuesday</v>
          </cell>
          <cell r="G2551" t="str">
            <v>Low-demand</v>
          </cell>
        </row>
        <row r="2552">
          <cell r="D2552">
            <v>12</v>
          </cell>
          <cell r="E2552" t="str">
            <v>Tuesday</v>
          </cell>
          <cell r="G2552" t="str">
            <v>Low-demand</v>
          </cell>
        </row>
        <row r="2553">
          <cell r="D2553">
            <v>13</v>
          </cell>
          <cell r="E2553" t="str">
            <v>Tuesday</v>
          </cell>
          <cell r="G2553" t="str">
            <v>Low-demand</v>
          </cell>
        </row>
        <row r="2554">
          <cell r="D2554">
            <v>14</v>
          </cell>
          <cell r="E2554" t="str">
            <v>Tuesday</v>
          </cell>
          <cell r="G2554" t="str">
            <v>Low-demand</v>
          </cell>
        </row>
        <row r="2555">
          <cell r="D2555">
            <v>15</v>
          </cell>
          <cell r="E2555" t="str">
            <v>Tuesday</v>
          </cell>
          <cell r="G2555" t="str">
            <v>Low-demand</v>
          </cell>
        </row>
        <row r="2556">
          <cell r="D2556">
            <v>16</v>
          </cell>
          <cell r="E2556" t="str">
            <v>Tuesday</v>
          </cell>
          <cell r="G2556" t="str">
            <v>Low-demand</v>
          </cell>
        </row>
        <row r="2557">
          <cell r="D2557">
            <v>17</v>
          </cell>
          <cell r="E2557" t="str">
            <v>Tuesday</v>
          </cell>
          <cell r="G2557" t="str">
            <v>Low-demand</v>
          </cell>
        </row>
        <row r="2558">
          <cell r="D2558">
            <v>18</v>
          </cell>
          <cell r="E2558" t="str">
            <v>Tuesday</v>
          </cell>
          <cell r="G2558" t="str">
            <v>Low-demand</v>
          </cell>
        </row>
        <row r="2559">
          <cell r="D2559">
            <v>19</v>
          </cell>
          <cell r="E2559" t="str">
            <v>Tuesday</v>
          </cell>
          <cell r="G2559" t="str">
            <v>Low-demand</v>
          </cell>
        </row>
        <row r="2560">
          <cell r="D2560">
            <v>20</v>
          </cell>
          <cell r="E2560" t="str">
            <v>Tuesday</v>
          </cell>
          <cell r="G2560" t="str">
            <v>Low-demand</v>
          </cell>
        </row>
        <row r="2561">
          <cell r="D2561">
            <v>21</v>
          </cell>
          <cell r="E2561" t="str">
            <v>Tuesday</v>
          </cell>
          <cell r="G2561" t="str">
            <v>Low-demand</v>
          </cell>
        </row>
        <row r="2562">
          <cell r="D2562">
            <v>22</v>
          </cell>
          <cell r="E2562" t="str">
            <v>Tuesday</v>
          </cell>
          <cell r="G2562" t="str">
            <v>Low-demand</v>
          </cell>
        </row>
        <row r="2563">
          <cell r="D2563">
            <v>23</v>
          </cell>
          <cell r="E2563" t="str">
            <v>Tuesday</v>
          </cell>
          <cell r="G2563" t="str">
            <v>Low-demand</v>
          </cell>
        </row>
        <row r="2564">
          <cell r="D2564">
            <v>0</v>
          </cell>
          <cell r="E2564" t="str">
            <v>Wednesday</v>
          </cell>
          <cell r="G2564" t="str">
            <v>Low-demand</v>
          </cell>
        </row>
        <row r="2565">
          <cell r="D2565">
            <v>1</v>
          </cell>
          <cell r="E2565" t="str">
            <v>Wednesday</v>
          </cell>
          <cell r="G2565" t="str">
            <v>Low-demand</v>
          </cell>
        </row>
        <row r="2566">
          <cell r="D2566">
            <v>2</v>
          </cell>
          <cell r="E2566" t="str">
            <v>Wednesday</v>
          </cell>
          <cell r="G2566" t="str">
            <v>Low-demand</v>
          </cell>
        </row>
        <row r="2567">
          <cell r="D2567">
            <v>3</v>
          </cell>
          <cell r="E2567" t="str">
            <v>Wednesday</v>
          </cell>
          <cell r="G2567" t="str">
            <v>Low-demand</v>
          </cell>
        </row>
        <row r="2568">
          <cell r="D2568">
            <v>4</v>
          </cell>
          <cell r="E2568" t="str">
            <v>Wednesday</v>
          </cell>
          <cell r="G2568" t="str">
            <v>Low-demand</v>
          </cell>
        </row>
        <row r="2569">
          <cell r="D2569">
            <v>5</v>
          </cell>
          <cell r="E2569" t="str">
            <v>Wednesday</v>
          </cell>
          <cell r="G2569" t="str">
            <v>Low-demand</v>
          </cell>
        </row>
        <row r="2570">
          <cell r="D2570">
            <v>6</v>
          </cell>
          <cell r="E2570" t="str">
            <v>Wednesday</v>
          </cell>
          <cell r="G2570" t="str">
            <v>Low-demand</v>
          </cell>
        </row>
        <row r="2571">
          <cell r="D2571">
            <v>7</v>
          </cell>
          <cell r="E2571" t="str">
            <v>Wednesday</v>
          </cell>
          <cell r="G2571" t="str">
            <v>Low-demand</v>
          </cell>
        </row>
        <row r="2572">
          <cell r="D2572">
            <v>8</v>
          </cell>
          <cell r="E2572" t="str">
            <v>Wednesday</v>
          </cell>
          <cell r="G2572" t="str">
            <v>Low-demand</v>
          </cell>
        </row>
        <row r="2573">
          <cell r="D2573">
            <v>9</v>
          </cell>
          <cell r="E2573" t="str">
            <v>Wednesday</v>
          </cell>
          <cell r="G2573" t="str">
            <v>Low-demand</v>
          </cell>
        </row>
        <row r="2574">
          <cell r="D2574">
            <v>10</v>
          </cell>
          <cell r="E2574" t="str">
            <v>Wednesday</v>
          </cell>
          <cell r="G2574" t="str">
            <v>Low-demand</v>
          </cell>
        </row>
        <row r="2575">
          <cell r="D2575">
            <v>11</v>
          </cell>
          <cell r="E2575" t="str">
            <v>Wednesday</v>
          </cell>
          <cell r="G2575" t="str">
            <v>Low-demand</v>
          </cell>
        </row>
        <row r="2576">
          <cell r="D2576">
            <v>12</v>
          </cell>
          <cell r="E2576" t="str">
            <v>Wednesday</v>
          </cell>
          <cell r="G2576" t="str">
            <v>Low-demand</v>
          </cell>
        </row>
        <row r="2577">
          <cell r="D2577">
            <v>13</v>
          </cell>
          <cell r="E2577" t="str">
            <v>Wednesday</v>
          </cell>
          <cell r="G2577" t="str">
            <v>Low-demand</v>
          </cell>
        </row>
        <row r="2578">
          <cell r="D2578">
            <v>14</v>
          </cell>
          <cell r="E2578" t="str">
            <v>Wednesday</v>
          </cell>
          <cell r="G2578" t="str">
            <v>Low-demand</v>
          </cell>
        </row>
        <row r="2579">
          <cell r="D2579">
            <v>15</v>
          </cell>
          <cell r="E2579" t="str">
            <v>Wednesday</v>
          </cell>
          <cell r="G2579" t="str">
            <v>Low-demand</v>
          </cell>
        </row>
        <row r="2580">
          <cell r="D2580">
            <v>16</v>
          </cell>
          <cell r="E2580" t="str">
            <v>Wednesday</v>
          </cell>
          <cell r="G2580" t="str">
            <v>Low-demand</v>
          </cell>
        </row>
        <row r="2581">
          <cell r="D2581">
            <v>17</v>
          </cell>
          <cell r="E2581" t="str">
            <v>Wednesday</v>
          </cell>
          <cell r="G2581" t="str">
            <v>Low-demand</v>
          </cell>
        </row>
        <row r="2582">
          <cell r="D2582">
            <v>18</v>
          </cell>
          <cell r="E2582" t="str">
            <v>Wednesday</v>
          </cell>
          <cell r="G2582" t="str">
            <v>Low-demand</v>
          </cell>
        </row>
        <row r="2583">
          <cell r="D2583">
            <v>19</v>
          </cell>
          <cell r="E2583" t="str">
            <v>Wednesday</v>
          </cell>
          <cell r="G2583" t="str">
            <v>Low-demand</v>
          </cell>
        </row>
        <row r="2584">
          <cell r="D2584">
            <v>20</v>
          </cell>
          <cell r="E2584" t="str">
            <v>Wednesday</v>
          </cell>
          <cell r="G2584" t="str">
            <v>Low-demand</v>
          </cell>
        </row>
        <row r="2585">
          <cell r="D2585">
            <v>21</v>
          </cell>
          <cell r="E2585" t="str">
            <v>Wednesday</v>
          </cell>
          <cell r="G2585" t="str">
            <v>Low-demand</v>
          </cell>
        </row>
        <row r="2586">
          <cell r="D2586">
            <v>22</v>
          </cell>
          <cell r="E2586" t="str">
            <v>Wednesday</v>
          </cell>
          <cell r="G2586" t="str">
            <v>Low-demand</v>
          </cell>
        </row>
        <row r="2587">
          <cell r="D2587">
            <v>23</v>
          </cell>
          <cell r="E2587" t="str">
            <v>Wednesday</v>
          </cell>
          <cell r="G2587" t="str">
            <v>Low-demand</v>
          </cell>
        </row>
        <row r="2588">
          <cell r="D2588">
            <v>0</v>
          </cell>
          <cell r="E2588" t="str">
            <v>Thursday</v>
          </cell>
          <cell r="G2588" t="str">
            <v>Low-demand</v>
          </cell>
        </row>
        <row r="2589">
          <cell r="D2589">
            <v>1</v>
          </cell>
          <cell r="E2589" t="str">
            <v>Thursday</v>
          </cell>
          <cell r="G2589" t="str">
            <v>Low-demand</v>
          </cell>
        </row>
        <row r="2590">
          <cell r="D2590">
            <v>2</v>
          </cell>
          <cell r="E2590" t="str">
            <v>Thursday</v>
          </cell>
          <cell r="G2590" t="str">
            <v>Low-demand</v>
          </cell>
        </row>
        <row r="2591">
          <cell r="D2591">
            <v>3</v>
          </cell>
          <cell r="E2591" t="str">
            <v>Thursday</v>
          </cell>
          <cell r="G2591" t="str">
            <v>Low-demand</v>
          </cell>
        </row>
        <row r="2592">
          <cell r="D2592">
            <v>4</v>
          </cell>
          <cell r="E2592" t="str">
            <v>Thursday</v>
          </cell>
          <cell r="G2592" t="str">
            <v>Low-demand</v>
          </cell>
        </row>
        <row r="2593">
          <cell r="D2593">
            <v>5</v>
          </cell>
          <cell r="E2593" t="str">
            <v>Thursday</v>
          </cell>
          <cell r="G2593" t="str">
            <v>Low-demand</v>
          </cell>
        </row>
        <row r="2594">
          <cell r="D2594">
            <v>6</v>
          </cell>
          <cell r="E2594" t="str">
            <v>Thursday</v>
          </cell>
          <cell r="G2594" t="str">
            <v>Low-demand</v>
          </cell>
        </row>
        <row r="2595">
          <cell r="D2595">
            <v>7</v>
          </cell>
          <cell r="E2595" t="str">
            <v>Thursday</v>
          </cell>
          <cell r="G2595" t="str">
            <v>Low-demand</v>
          </cell>
        </row>
        <row r="2596">
          <cell r="D2596">
            <v>8</v>
          </cell>
          <cell r="E2596" t="str">
            <v>Thursday</v>
          </cell>
          <cell r="G2596" t="str">
            <v>Low-demand</v>
          </cell>
        </row>
        <row r="2597">
          <cell r="D2597">
            <v>9</v>
          </cell>
          <cell r="E2597" t="str">
            <v>Thursday</v>
          </cell>
          <cell r="G2597" t="str">
            <v>Low-demand</v>
          </cell>
        </row>
        <row r="2598">
          <cell r="D2598">
            <v>10</v>
          </cell>
          <cell r="E2598" t="str">
            <v>Thursday</v>
          </cell>
          <cell r="G2598" t="str">
            <v>Low-demand</v>
          </cell>
        </row>
        <row r="2599">
          <cell r="D2599">
            <v>11</v>
          </cell>
          <cell r="E2599" t="str">
            <v>Thursday</v>
          </cell>
          <cell r="G2599" t="str">
            <v>Low-demand</v>
          </cell>
        </row>
        <row r="2600">
          <cell r="D2600">
            <v>12</v>
          </cell>
          <cell r="E2600" t="str">
            <v>Thursday</v>
          </cell>
          <cell r="G2600" t="str">
            <v>Low-demand</v>
          </cell>
        </row>
        <row r="2601">
          <cell r="D2601">
            <v>13</v>
          </cell>
          <cell r="E2601" t="str">
            <v>Thursday</v>
          </cell>
          <cell r="G2601" t="str">
            <v>Low-demand</v>
          </cell>
        </row>
        <row r="2602">
          <cell r="D2602">
            <v>14</v>
          </cell>
          <cell r="E2602" t="str">
            <v>Thursday</v>
          </cell>
          <cell r="G2602" t="str">
            <v>Low-demand</v>
          </cell>
        </row>
        <row r="2603">
          <cell r="D2603">
            <v>15</v>
          </cell>
          <cell r="E2603" t="str">
            <v>Thursday</v>
          </cell>
          <cell r="G2603" t="str">
            <v>Low-demand</v>
          </cell>
        </row>
        <row r="2604">
          <cell r="D2604">
            <v>16</v>
          </cell>
          <cell r="E2604" t="str">
            <v>Thursday</v>
          </cell>
          <cell r="G2604" t="str">
            <v>Low-demand</v>
          </cell>
        </row>
        <row r="2605">
          <cell r="D2605">
            <v>17</v>
          </cell>
          <cell r="E2605" t="str">
            <v>Thursday</v>
          </cell>
          <cell r="G2605" t="str">
            <v>Low-demand</v>
          </cell>
        </row>
        <row r="2606">
          <cell r="D2606">
            <v>18</v>
          </cell>
          <cell r="E2606" t="str">
            <v>Thursday</v>
          </cell>
          <cell r="G2606" t="str">
            <v>Low-demand</v>
          </cell>
        </row>
        <row r="2607">
          <cell r="D2607">
            <v>19</v>
          </cell>
          <cell r="E2607" t="str">
            <v>Thursday</v>
          </cell>
          <cell r="G2607" t="str">
            <v>Low-demand</v>
          </cell>
        </row>
        <row r="2608">
          <cell r="D2608">
            <v>20</v>
          </cell>
          <cell r="E2608" t="str">
            <v>Thursday</v>
          </cell>
          <cell r="G2608" t="str">
            <v>Low-demand</v>
          </cell>
        </row>
        <row r="2609">
          <cell r="D2609">
            <v>21</v>
          </cell>
          <cell r="E2609" t="str">
            <v>Thursday</v>
          </cell>
          <cell r="G2609" t="str">
            <v>Low-demand</v>
          </cell>
        </row>
        <row r="2610">
          <cell r="D2610">
            <v>22</v>
          </cell>
          <cell r="E2610" t="str">
            <v>Thursday</v>
          </cell>
          <cell r="G2610" t="str">
            <v>Low-demand</v>
          </cell>
        </row>
        <row r="2611">
          <cell r="D2611">
            <v>23</v>
          </cell>
          <cell r="E2611" t="str">
            <v>Thursday</v>
          </cell>
          <cell r="G2611" t="str">
            <v>Low-demand</v>
          </cell>
        </row>
        <row r="2612">
          <cell r="D2612">
            <v>0</v>
          </cell>
          <cell r="E2612" t="str">
            <v>Friday</v>
          </cell>
          <cell r="G2612" t="str">
            <v>Low-demand</v>
          </cell>
        </row>
        <row r="2613">
          <cell r="D2613">
            <v>1</v>
          </cell>
          <cell r="E2613" t="str">
            <v>Friday</v>
          </cell>
          <cell r="G2613" t="str">
            <v>Low-demand</v>
          </cell>
        </row>
        <row r="2614">
          <cell r="D2614">
            <v>2</v>
          </cell>
          <cell r="E2614" t="str">
            <v>Friday</v>
          </cell>
          <cell r="G2614" t="str">
            <v>Low-demand</v>
          </cell>
        </row>
        <row r="2615">
          <cell r="D2615">
            <v>3</v>
          </cell>
          <cell r="E2615" t="str">
            <v>Friday</v>
          </cell>
          <cell r="G2615" t="str">
            <v>Low-demand</v>
          </cell>
        </row>
        <row r="2616">
          <cell r="D2616">
            <v>4</v>
          </cell>
          <cell r="E2616" t="str">
            <v>Friday</v>
          </cell>
          <cell r="G2616" t="str">
            <v>Low-demand</v>
          </cell>
        </row>
        <row r="2617">
          <cell r="D2617">
            <v>5</v>
          </cell>
          <cell r="E2617" t="str">
            <v>Friday</v>
          </cell>
          <cell r="G2617" t="str">
            <v>Low-demand</v>
          </cell>
        </row>
        <row r="2618">
          <cell r="D2618">
            <v>6</v>
          </cell>
          <cell r="E2618" t="str">
            <v>Friday</v>
          </cell>
          <cell r="G2618" t="str">
            <v>Low-demand</v>
          </cell>
        </row>
        <row r="2619">
          <cell r="D2619">
            <v>7</v>
          </cell>
          <cell r="E2619" t="str">
            <v>Friday</v>
          </cell>
          <cell r="G2619" t="str">
            <v>Low-demand</v>
          </cell>
        </row>
        <row r="2620">
          <cell r="D2620">
            <v>8</v>
          </cell>
          <cell r="E2620" t="str">
            <v>Friday</v>
          </cell>
          <cell r="G2620" t="str">
            <v>Low-demand</v>
          </cell>
        </row>
        <row r="2621">
          <cell r="D2621">
            <v>9</v>
          </cell>
          <cell r="E2621" t="str">
            <v>Friday</v>
          </cell>
          <cell r="G2621" t="str">
            <v>Low-demand</v>
          </cell>
        </row>
        <row r="2622">
          <cell r="D2622">
            <v>10</v>
          </cell>
          <cell r="E2622" t="str">
            <v>Friday</v>
          </cell>
          <cell r="G2622" t="str">
            <v>Low-demand</v>
          </cell>
        </row>
        <row r="2623">
          <cell r="D2623">
            <v>11</v>
          </cell>
          <cell r="E2623" t="str">
            <v>Friday</v>
          </cell>
          <cell r="G2623" t="str">
            <v>Low-demand</v>
          </cell>
        </row>
        <row r="2624">
          <cell r="D2624">
            <v>12</v>
          </cell>
          <cell r="E2624" t="str">
            <v>Friday</v>
          </cell>
          <cell r="G2624" t="str">
            <v>Low-demand</v>
          </cell>
        </row>
        <row r="2625">
          <cell r="D2625">
            <v>13</v>
          </cell>
          <cell r="E2625" t="str">
            <v>Friday</v>
          </cell>
          <cell r="G2625" t="str">
            <v>Low-demand</v>
          </cell>
        </row>
        <row r="2626">
          <cell r="D2626">
            <v>14</v>
          </cell>
          <cell r="E2626" t="str">
            <v>Friday</v>
          </cell>
          <cell r="G2626" t="str">
            <v>Low-demand</v>
          </cell>
        </row>
        <row r="2627">
          <cell r="D2627">
            <v>15</v>
          </cell>
          <cell r="E2627" t="str">
            <v>Friday</v>
          </cell>
          <cell r="G2627" t="str">
            <v>Low-demand</v>
          </cell>
        </row>
        <row r="2628">
          <cell r="D2628">
            <v>16</v>
          </cell>
          <cell r="E2628" t="str">
            <v>Friday</v>
          </cell>
          <cell r="G2628" t="str">
            <v>Low-demand</v>
          </cell>
        </row>
        <row r="2629">
          <cell r="D2629">
            <v>17</v>
          </cell>
          <cell r="E2629" t="str">
            <v>Friday</v>
          </cell>
          <cell r="G2629" t="str">
            <v>Low-demand</v>
          </cell>
        </row>
        <row r="2630">
          <cell r="D2630">
            <v>18</v>
          </cell>
          <cell r="E2630" t="str">
            <v>Friday</v>
          </cell>
          <cell r="G2630" t="str">
            <v>Low-demand</v>
          </cell>
        </row>
        <row r="2631">
          <cell r="D2631">
            <v>19</v>
          </cell>
          <cell r="E2631" t="str">
            <v>Friday</v>
          </cell>
          <cell r="G2631" t="str">
            <v>Low-demand</v>
          </cell>
        </row>
        <row r="2632">
          <cell r="D2632">
            <v>20</v>
          </cell>
          <cell r="E2632" t="str">
            <v>Friday</v>
          </cell>
          <cell r="G2632" t="str">
            <v>Low-demand</v>
          </cell>
        </row>
        <row r="2633">
          <cell r="D2633">
            <v>21</v>
          </cell>
          <cell r="E2633" t="str">
            <v>Friday</v>
          </cell>
          <cell r="G2633" t="str">
            <v>Low-demand</v>
          </cell>
        </row>
        <row r="2634">
          <cell r="D2634">
            <v>22</v>
          </cell>
          <cell r="E2634" t="str">
            <v>Friday</v>
          </cell>
          <cell r="G2634" t="str">
            <v>Low-demand</v>
          </cell>
        </row>
        <row r="2635">
          <cell r="D2635">
            <v>23</v>
          </cell>
          <cell r="E2635" t="str">
            <v>Friday</v>
          </cell>
          <cell r="G2635" t="str">
            <v>Low-demand</v>
          </cell>
        </row>
        <row r="2636">
          <cell r="D2636">
            <v>0</v>
          </cell>
          <cell r="E2636" t="str">
            <v>Saturday</v>
          </cell>
          <cell r="G2636" t="str">
            <v>Low-demand</v>
          </cell>
        </row>
        <row r="2637">
          <cell r="D2637">
            <v>1</v>
          </cell>
          <cell r="E2637" t="str">
            <v>Saturday</v>
          </cell>
          <cell r="G2637" t="str">
            <v>Low-demand</v>
          </cell>
        </row>
        <row r="2638">
          <cell r="D2638">
            <v>2</v>
          </cell>
          <cell r="E2638" t="str">
            <v>Saturday</v>
          </cell>
          <cell r="G2638" t="str">
            <v>Low-demand</v>
          </cell>
        </row>
        <row r="2639">
          <cell r="D2639">
            <v>3</v>
          </cell>
          <cell r="E2639" t="str">
            <v>Saturday</v>
          </cell>
          <cell r="G2639" t="str">
            <v>Low-demand</v>
          </cell>
        </row>
        <row r="2640">
          <cell r="D2640">
            <v>4</v>
          </cell>
          <cell r="E2640" t="str">
            <v>Saturday</v>
          </cell>
          <cell r="G2640" t="str">
            <v>Low-demand</v>
          </cell>
        </row>
        <row r="2641">
          <cell r="D2641">
            <v>5</v>
          </cell>
          <cell r="E2641" t="str">
            <v>Saturday</v>
          </cell>
          <cell r="G2641" t="str">
            <v>Low-demand</v>
          </cell>
        </row>
        <row r="2642">
          <cell r="D2642">
            <v>6</v>
          </cell>
          <cell r="E2642" t="str">
            <v>Saturday</v>
          </cell>
          <cell r="G2642" t="str">
            <v>Low-demand</v>
          </cell>
        </row>
        <row r="2643">
          <cell r="D2643">
            <v>7</v>
          </cell>
          <cell r="E2643" t="str">
            <v>Saturday</v>
          </cell>
          <cell r="G2643" t="str">
            <v>Low-demand</v>
          </cell>
        </row>
        <row r="2644">
          <cell r="D2644">
            <v>8</v>
          </cell>
          <cell r="E2644" t="str">
            <v>Saturday</v>
          </cell>
          <cell r="G2644" t="str">
            <v>Low-demand</v>
          </cell>
        </row>
        <row r="2645">
          <cell r="D2645">
            <v>9</v>
          </cell>
          <cell r="E2645" t="str">
            <v>Saturday</v>
          </cell>
          <cell r="G2645" t="str">
            <v>Low-demand</v>
          </cell>
        </row>
        <row r="2646">
          <cell r="D2646">
            <v>10</v>
          </cell>
          <cell r="E2646" t="str">
            <v>Saturday</v>
          </cell>
          <cell r="G2646" t="str">
            <v>Low-demand</v>
          </cell>
        </row>
        <row r="2647">
          <cell r="D2647">
            <v>11</v>
          </cell>
          <cell r="E2647" t="str">
            <v>Saturday</v>
          </cell>
          <cell r="G2647" t="str">
            <v>Low-demand</v>
          </cell>
        </row>
        <row r="2648">
          <cell r="D2648">
            <v>12</v>
          </cell>
          <cell r="E2648" t="str">
            <v>Saturday</v>
          </cell>
          <cell r="G2648" t="str">
            <v>Low-demand</v>
          </cell>
        </row>
        <row r="2649">
          <cell r="D2649">
            <v>13</v>
          </cell>
          <cell r="E2649" t="str">
            <v>Saturday</v>
          </cell>
          <cell r="G2649" t="str">
            <v>Low-demand</v>
          </cell>
        </row>
        <row r="2650">
          <cell r="D2650">
            <v>14</v>
          </cell>
          <cell r="E2650" t="str">
            <v>Saturday</v>
          </cell>
          <cell r="G2650" t="str">
            <v>Low-demand</v>
          </cell>
        </row>
        <row r="2651">
          <cell r="D2651">
            <v>15</v>
          </cell>
          <cell r="E2651" t="str">
            <v>Saturday</v>
          </cell>
          <cell r="G2651" t="str">
            <v>Low-demand</v>
          </cell>
        </row>
        <row r="2652">
          <cell r="D2652">
            <v>16</v>
          </cell>
          <cell r="E2652" t="str">
            <v>Saturday</v>
          </cell>
          <cell r="G2652" t="str">
            <v>Low-demand</v>
          </cell>
        </row>
        <row r="2653">
          <cell r="D2653">
            <v>17</v>
          </cell>
          <cell r="E2653" t="str">
            <v>Saturday</v>
          </cell>
          <cell r="G2653" t="str">
            <v>Low-demand</v>
          </cell>
        </row>
        <row r="2654">
          <cell r="D2654">
            <v>18</v>
          </cell>
          <cell r="E2654" t="str">
            <v>Saturday</v>
          </cell>
          <cell r="G2654" t="str">
            <v>Low-demand</v>
          </cell>
        </row>
        <row r="2655">
          <cell r="D2655">
            <v>19</v>
          </cell>
          <cell r="E2655" t="str">
            <v>Saturday</v>
          </cell>
          <cell r="G2655" t="str">
            <v>Low-demand</v>
          </cell>
        </row>
        <row r="2656">
          <cell r="D2656">
            <v>20</v>
          </cell>
          <cell r="E2656" t="str">
            <v>Saturday</v>
          </cell>
          <cell r="G2656" t="str">
            <v>Low-demand</v>
          </cell>
        </row>
        <row r="2657">
          <cell r="D2657">
            <v>21</v>
          </cell>
          <cell r="E2657" t="str">
            <v>Saturday</v>
          </cell>
          <cell r="G2657" t="str">
            <v>Low-demand</v>
          </cell>
        </row>
        <row r="2658">
          <cell r="D2658">
            <v>22</v>
          </cell>
          <cell r="E2658" t="str">
            <v>Saturday</v>
          </cell>
          <cell r="G2658" t="str">
            <v>Low-demand</v>
          </cell>
        </row>
        <row r="2659">
          <cell r="D2659">
            <v>23</v>
          </cell>
          <cell r="E2659" t="str">
            <v>Saturday</v>
          </cell>
          <cell r="G2659" t="str">
            <v>Low-demand</v>
          </cell>
        </row>
        <row r="2660">
          <cell r="D2660">
            <v>0</v>
          </cell>
          <cell r="E2660" t="str">
            <v>Sunday</v>
          </cell>
          <cell r="G2660" t="str">
            <v>Low-demand</v>
          </cell>
        </row>
        <row r="2661">
          <cell r="D2661">
            <v>1</v>
          </cell>
          <cell r="E2661" t="str">
            <v>Sunday</v>
          </cell>
          <cell r="G2661" t="str">
            <v>Low-demand</v>
          </cell>
        </row>
        <row r="2662">
          <cell r="D2662">
            <v>2</v>
          </cell>
          <cell r="E2662" t="str">
            <v>Sunday</v>
          </cell>
          <cell r="G2662" t="str">
            <v>Low-demand</v>
          </cell>
        </row>
        <row r="2663">
          <cell r="D2663">
            <v>3</v>
          </cell>
          <cell r="E2663" t="str">
            <v>Sunday</v>
          </cell>
          <cell r="G2663" t="str">
            <v>Low-demand</v>
          </cell>
        </row>
        <row r="2664">
          <cell r="D2664">
            <v>4</v>
          </cell>
          <cell r="E2664" t="str">
            <v>Sunday</v>
          </cell>
          <cell r="G2664" t="str">
            <v>Low-demand</v>
          </cell>
        </row>
        <row r="2665">
          <cell r="D2665">
            <v>5</v>
          </cell>
          <cell r="E2665" t="str">
            <v>Sunday</v>
          </cell>
          <cell r="G2665" t="str">
            <v>Low-demand</v>
          </cell>
        </row>
        <row r="2666">
          <cell r="D2666">
            <v>6</v>
          </cell>
          <cell r="E2666" t="str">
            <v>Sunday</v>
          </cell>
          <cell r="G2666" t="str">
            <v>Low-demand</v>
          </cell>
        </row>
        <row r="2667">
          <cell r="D2667">
            <v>7</v>
          </cell>
          <cell r="E2667" t="str">
            <v>Sunday</v>
          </cell>
          <cell r="G2667" t="str">
            <v>Low-demand</v>
          </cell>
        </row>
        <row r="2668">
          <cell r="D2668">
            <v>8</v>
          </cell>
          <cell r="E2668" t="str">
            <v>Sunday</v>
          </cell>
          <cell r="G2668" t="str">
            <v>Low-demand</v>
          </cell>
        </row>
        <row r="2669">
          <cell r="D2669">
            <v>9</v>
          </cell>
          <cell r="E2669" t="str">
            <v>Sunday</v>
          </cell>
          <cell r="G2669" t="str">
            <v>Low-demand</v>
          </cell>
        </row>
        <row r="2670">
          <cell r="D2670">
            <v>10</v>
          </cell>
          <cell r="E2670" t="str">
            <v>Sunday</v>
          </cell>
          <cell r="G2670" t="str">
            <v>Low-demand</v>
          </cell>
        </row>
        <row r="2671">
          <cell r="D2671">
            <v>11</v>
          </cell>
          <cell r="E2671" t="str">
            <v>Sunday</v>
          </cell>
          <cell r="G2671" t="str">
            <v>Low-demand</v>
          </cell>
        </row>
        <row r="2672">
          <cell r="D2672">
            <v>12</v>
          </cell>
          <cell r="E2672" t="str">
            <v>Sunday</v>
          </cell>
          <cell r="G2672" t="str">
            <v>Low-demand</v>
          </cell>
        </row>
        <row r="2673">
          <cell r="D2673">
            <v>13</v>
          </cell>
          <cell r="E2673" t="str">
            <v>Sunday</v>
          </cell>
          <cell r="G2673" t="str">
            <v>Low-demand</v>
          </cell>
        </row>
        <row r="2674">
          <cell r="D2674">
            <v>14</v>
          </cell>
          <cell r="E2674" t="str">
            <v>Sunday</v>
          </cell>
          <cell r="G2674" t="str">
            <v>Low-demand</v>
          </cell>
        </row>
        <row r="2675">
          <cell r="D2675">
            <v>15</v>
          </cell>
          <cell r="E2675" t="str">
            <v>Sunday</v>
          </cell>
          <cell r="G2675" t="str">
            <v>Low-demand</v>
          </cell>
        </row>
        <row r="2676">
          <cell r="D2676">
            <v>16</v>
          </cell>
          <cell r="E2676" t="str">
            <v>Sunday</v>
          </cell>
          <cell r="G2676" t="str">
            <v>Low-demand</v>
          </cell>
        </row>
        <row r="2677">
          <cell r="D2677">
            <v>17</v>
          </cell>
          <cell r="E2677" t="str">
            <v>Sunday</v>
          </cell>
          <cell r="G2677" t="str">
            <v>Low-demand</v>
          </cell>
        </row>
        <row r="2678">
          <cell r="D2678">
            <v>18</v>
          </cell>
          <cell r="E2678" t="str">
            <v>Sunday</v>
          </cell>
          <cell r="G2678" t="str">
            <v>Low-demand</v>
          </cell>
        </row>
        <row r="2679">
          <cell r="D2679">
            <v>19</v>
          </cell>
          <cell r="E2679" t="str">
            <v>Sunday</v>
          </cell>
          <cell r="G2679" t="str">
            <v>Low-demand</v>
          </cell>
        </row>
        <row r="2680">
          <cell r="D2680">
            <v>20</v>
          </cell>
          <cell r="E2680" t="str">
            <v>Sunday</v>
          </cell>
          <cell r="G2680" t="str">
            <v>Low-demand</v>
          </cell>
        </row>
        <row r="2681">
          <cell r="D2681">
            <v>21</v>
          </cell>
          <cell r="E2681" t="str">
            <v>Sunday</v>
          </cell>
          <cell r="G2681" t="str">
            <v>Low-demand</v>
          </cell>
        </row>
        <row r="2682">
          <cell r="D2682">
            <v>22</v>
          </cell>
          <cell r="E2682" t="str">
            <v>Sunday</v>
          </cell>
          <cell r="G2682" t="str">
            <v>Low-demand</v>
          </cell>
        </row>
        <row r="2683">
          <cell r="D2683">
            <v>23</v>
          </cell>
          <cell r="E2683" t="str">
            <v>Sunday</v>
          </cell>
          <cell r="G2683" t="str">
            <v>Low-demand</v>
          </cell>
        </row>
        <row r="2684">
          <cell r="D2684">
            <v>0</v>
          </cell>
          <cell r="E2684" t="str">
            <v>Monday</v>
          </cell>
          <cell r="G2684" t="str">
            <v>Low-demand</v>
          </cell>
        </row>
        <row r="2685">
          <cell r="D2685">
            <v>1</v>
          </cell>
          <cell r="E2685" t="str">
            <v>Monday</v>
          </cell>
          <cell r="G2685" t="str">
            <v>Low-demand</v>
          </cell>
        </row>
        <row r="2686">
          <cell r="D2686">
            <v>2</v>
          </cell>
          <cell r="E2686" t="str">
            <v>Monday</v>
          </cell>
          <cell r="G2686" t="str">
            <v>Low-demand</v>
          </cell>
        </row>
        <row r="2687">
          <cell r="D2687">
            <v>3</v>
          </cell>
          <cell r="E2687" t="str">
            <v>Monday</v>
          </cell>
          <cell r="G2687" t="str">
            <v>Low-demand</v>
          </cell>
        </row>
        <row r="2688">
          <cell r="D2688">
            <v>4</v>
          </cell>
          <cell r="E2688" t="str">
            <v>Monday</v>
          </cell>
          <cell r="G2688" t="str">
            <v>Low-demand</v>
          </cell>
        </row>
        <row r="2689">
          <cell r="D2689">
            <v>5</v>
          </cell>
          <cell r="E2689" t="str">
            <v>Monday</v>
          </cell>
          <cell r="G2689" t="str">
            <v>Low-demand</v>
          </cell>
        </row>
        <row r="2690">
          <cell r="D2690">
            <v>6</v>
          </cell>
          <cell r="E2690" t="str">
            <v>Monday</v>
          </cell>
          <cell r="G2690" t="str">
            <v>Low-demand</v>
          </cell>
        </row>
        <row r="2691">
          <cell r="D2691">
            <v>7</v>
          </cell>
          <cell r="E2691" t="str">
            <v>Monday</v>
          </cell>
          <cell r="G2691" t="str">
            <v>Low-demand</v>
          </cell>
        </row>
        <row r="2692">
          <cell r="D2692">
            <v>8</v>
          </cell>
          <cell r="E2692" t="str">
            <v>Monday</v>
          </cell>
          <cell r="G2692" t="str">
            <v>Low-demand</v>
          </cell>
        </row>
        <row r="2693">
          <cell r="D2693">
            <v>9</v>
          </cell>
          <cell r="E2693" t="str">
            <v>Monday</v>
          </cell>
          <cell r="G2693" t="str">
            <v>Low-demand</v>
          </cell>
        </row>
        <row r="2694">
          <cell r="D2694">
            <v>10</v>
          </cell>
          <cell r="E2694" t="str">
            <v>Monday</v>
          </cell>
          <cell r="G2694" t="str">
            <v>Low-demand</v>
          </cell>
        </row>
        <row r="2695">
          <cell r="D2695">
            <v>11</v>
          </cell>
          <cell r="E2695" t="str">
            <v>Monday</v>
          </cell>
          <cell r="G2695" t="str">
            <v>Low-demand</v>
          </cell>
        </row>
        <row r="2696">
          <cell r="D2696">
            <v>12</v>
          </cell>
          <cell r="E2696" t="str">
            <v>Monday</v>
          </cell>
          <cell r="G2696" t="str">
            <v>Low-demand</v>
          </cell>
        </row>
        <row r="2697">
          <cell r="D2697">
            <v>13</v>
          </cell>
          <cell r="E2697" t="str">
            <v>Monday</v>
          </cell>
          <cell r="G2697" t="str">
            <v>Low-demand</v>
          </cell>
        </row>
        <row r="2698">
          <cell r="D2698">
            <v>14</v>
          </cell>
          <cell r="E2698" t="str">
            <v>Monday</v>
          </cell>
          <cell r="G2698" t="str">
            <v>Low-demand</v>
          </cell>
        </row>
        <row r="2699">
          <cell r="D2699">
            <v>15</v>
          </cell>
          <cell r="E2699" t="str">
            <v>Monday</v>
          </cell>
          <cell r="G2699" t="str">
            <v>Low-demand</v>
          </cell>
        </row>
        <row r="2700">
          <cell r="D2700">
            <v>16</v>
          </cell>
          <cell r="E2700" t="str">
            <v>Monday</v>
          </cell>
          <cell r="G2700" t="str">
            <v>Low-demand</v>
          </cell>
        </row>
        <row r="2701">
          <cell r="D2701">
            <v>17</v>
          </cell>
          <cell r="E2701" t="str">
            <v>Monday</v>
          </cell>
          <cell r="G2701" t="str">
            <v>Low-demand</v>
          </cell>
        </row>
        <row r="2702">
          <cell r="D2702">
            <v>18</v>
          </cell>
          <cell r="E2702" t="str">
            <v>Monday</v>
          </cell>
          <cell r="G2702" t="str">
            <v>Low-demand</v>
          </cell>
        </row>
        <row r="2703">
          <cell r="D2703">
            <v>19</v>
          </cell>
          <cell r="E2703" t="str">
            <v>Monday</v>
          </cell>
          <cell r="G2703" t="str">
            <v>Low-demand</v>
          </cell>
        </row>
        <row r="2704">
          <cell r="D2704">
            <v>20</v>
          </cell>
          <cell r="E2704" t="str">
            <v>Monday</v>
          </cell>
          <cell r="G2704" t="str">
            <v>Low-demand</v>
          </cell>
        </row>
        <row r="2705">
          <cell r="D2705">
            <v>21</v>
          </cell>
          <cell r="E2705" t="str">
            <v>Monday</v>
          </cell>
          <cell r="G2705" t="str">
            <v>Low-demand</v>
          </cell>
        </row>
        <row r="2706">
          <cell r="D2706">
            <v>22</v>
          </cell>
          <cell r="E2706" t="str">
            <v>Monday</v>
          </cell>
          <cell r="G2706" t="str">
            <v>Low-demand</v>
          </cell>
        </row>
        <row r="2707">
          <cell r="D2707">
            <v>23</v>
          </cell>
          <cell r="E2707" t="str">
            <v>Monday</v>
          </cell>
          <cell r="G2707" t="str">
            <v>Low-demand</v>
          </cell>
        </row>
        <row r="2708">
          <cell r="D2708">
            <v>0</v>
          </cell>
          <cell r="E2708" t="str">
            <v>Tuesday</v>
          </cell>
          <cell r="G2708" t="str">
            <v>Low-demand</v>
          </cell>
        </row>
        <row r="2709">
          <cell r="D2709">
            <v>1</v>
          </cell>
          <cell r="E2709" t="str">
            <v>Tuesday</v>
          </cell>
          <cell r="G2709" t="str">
            <v>Low-demand</v>
          </cell>
        </row>
        <row r="2710">
          <cell r="D2710">
            <v>2</v>
          </cell>
          <cell r="E2710" t="str">
            <v>Tuesday</v>
          </cell>
          <cell r="G2710" t="str">
            <v>Low-demand</v>
          </cell>
        </row>
        <row r="2711">
          <cell r="D2711">
            <v>3</v>
          </cell>
          <cell r="E2711" t="str">
            <v>Tuesday</v>
          </cell>
          <cell r="G2711" t="str">
            <v>Low-demand</v>
          </cell>
        </row>
        <row r="2712">
          <cell r="D2712">
            <v>4</v>
          </cell>
          <cell r="E2712" t="str">
            <v>Tuesday</v>
          </cell>
          <cell r="G2712" t="str">
            <v>Low-demand</v>
          </cell>
        </row>
        <row r="2713">
          <cell r="D2713">
            <v>5</v>
          </cell>
          <cell r="E2713" t="str">
            <v>Tuesday</v>
          </cell>
          <cell r="G2713" t="str">
            <v>Low-demand</v>
          </cell>
        </row>
        <row r="2714">
          <cell r="D2714">
            <v>6</v>
          </cell>
          <cell r="E2714" t="str">
            <v>Tuesday</v>
          </cell>
          <cell r="G2714" t="str">
            <v>Low-demand</v>
          </cell>
        </row>
        <row r="2715">
          <cell r="D2715">
            <v>7</v>
          </cell>
          <cell r="E2715" t="str">
            <v>Tuesday</v>
          </cell>
          <cell r="G2715" t="str">
            <v>Low-demand</v>
          </cell>
        </row>
        <row r="2716">
          <cell r="D2716">
            <v>8</v>
          </cell>
          <cell r="E2716" t="str">
            <v>Tuesday</v>
          </cell>
          <cell r="G2716" t="str">
            <v>Low-demand</v>
          </cell>
        </row>
        <row r="2717">
          <cell r="D2717">
            <v>9</v>
          </cell>
          <cell r="E2717" t="str">
            <v>Tuesday</v>
          </cell>
          <cell r="G2717" t="str">
            <v>Low-demand</v>
          </cell>
        </row>
        <row r="2718">
          <cell r="D2718">
            <v>10</v>
          </cell>
          <cell r="E2718" t="str">
            <v>Tuesday</v>
          </cell>
          <cell r="G2718" t="str">
            <v>Low-demand</v>
          </cell>
        </row>
        <row r="2719">
          <cell r="D2719">
            <v>11</v>
          </cell>
          <cell r="E2719" t="str">
            <v>Tuesday</v>
          </cell>
          <cell r="G2719" t="str">
            <v>Low-demand</v>
          </cell>
        </row>
        <row r="2720">
          <cell r="D2720">
            <v>12</v>
          </cell>
          <cell r="E2720" t="str">
            <v>Tuesday</v>
          </cell>
          <cell r="G2720" t="str">
            <v>Low-demand</v>
          </cell>
        </row>
        <row r="2721">
          <cell r="D2721">
            <v>13</v>
          </cell>
          <cell r="E2721" t="str">
            <v>Tuesday</v>
          </cell>
          <cell r="G2721" t="str">
            <v>Low-demand</v>
          </cell>
        </row>
        <row r="2722">
          <cell r="D2722">
            <v>14</v>
          </cell>
          <cell r="E2722" t="str">
            <v>Tuesday</v>
          </cell>
          <cell r="G2722" t="str">
            <v>Low-demand</v>
          </cell>
        </row>
        <row r="2723">
          <cell r="D2723">
            <v>15</v>
          </cell>
          <cell r="E2723" t="str">
            <v>Tuesday</v>
          </cell>
          <cell r="G2723" t="str">
            <v>Low-demand</v>
          </cell>
        </row>
        <row r="2724">
          <cell r="D2724">
            <v>16</v>
          </cell>
          <cell r="E2724" t="str">
            <v>Tuesday</v>
          </cell>
          <cell r="G2724" t="str">
            <v>Low-demand</v>
          </cell>
        </row>
        <row r="2725">
          <cell r="D2725">
            <v>17</v>
          </cell>
          <cell r="E2725" t="str">
            <v>Tuesday</v>
          </cell>
          <cell r="G2725" t="str">
            <v>Low-demand</v>
          </cell>
        </row>
        <row r="2726">
          <cell r="D2726">
            <v>18</v>
          </cell>
          <cell r="E2726" t="str">
            <v>Tuesday</v>
          </cell>
          <cell r="G2726" t="str">
            <v>Low-demand</v>
          </cell>
        </row>
        <row r="2727">
          <cell r="D2727">
            <v>19</v>
          </cell>
          <cell r="E2727" t="str">
            <v>Tuesday</v>
          </cell>
          <cell r="G2727" t="str">
            <v>Low-demand</v>
          </cell>
        </row>
        <row r="2728">
          <cell r="D2728">
            <v>20</v>
          </cell>
          <cell r="E2728" t="str">
            <v>Tuesday</v>
          </cell>
          <cell r="G2728" t="str">
            <v>Low-demand</v>
          </cell>
        </row>
        <row r="2729">
          <cell r="D2729">
            <v>21</v>
          </cell>
          <cell r="E2729" t="str">
            <v>Tuesday</v>
          </cell>
          <cell r="G2729" t="str">
            <v>Low-demand</v>
          </cell>
        </row>
        <row r="2730">
          <cell r="D2730">
            <v>22</v>
          </cell>
          <cell r="E2730" t="str">
            <v>Tuesday</v>
          </cell>
          <cell r="G2730" t="str">
            <v>Low-demand</v>
          </cell>
        </row>
        <row r="2731">
          <cell r="D2731">
            <v>23</v>
          </cell>
          <cell r="E2731" t="str">
            <v>Tuesday</v>
          </cell>
          <cell r="G2731" t="str">
            <v>Low-demand</v>
          </cell>
        </row>
        <row r="2732">
          <cell r="D2732">
            <v>0</v>
          </cell>
          <cell r="E2732" t="str">
            <v>Wednesday</v>
          </cell>
          <cell r="G2732" t="str">
            <v>Low-demand</v>
          </cell>
        </row>
        <row r="2733">
          <cell r="D2733">
            <v>1</v>
          </cell>
          <cell r="E2733" t="str">
            <v>Wednesday</v>
          </cell>
          <cell r="G2733" t="str">
            <v>Low-demand</v>
          </cell>
        </row>
        <row r="2734">
          <cell r="D2734">
            <v>2</v>
          </cell>
          <cell r="E2734" t="str">
            <v>Wednesday</v>
          </cell>
          <cell r="G2734" t="str">
            <v>Low-demand</v>
          </cell>
        </row>
        <row r="2735">
          <cell r="D2735">
            <v>3</v>
          </cell>
          <cell r="E2735" t="str">
            <v>Wednesday</v>
          </cell>
          <cell r="G2735" t="str">
            <v>Low-demand</v>
          </cell>
        </row>
        <row r="2736">
          <cell r="D2736">
            <v>4</v>
          </cell>
          <cell r="E2736" t="str">
            <v>Wednesday</v>
          </cell>
          <cell r="G2736" t="str">
            <v>Low-demand</v>
          </cell>
        </row>
        <row r="2737">
          <cell r="D2737">
            <v>5</v>
          </cell>
          <cell r="E2737" t="str">
            <v>Wednesday</v>
          </cell>
          <cell r="G2737" t="str">
            <v>Low-demand</v>
          </cell>
        </row>
        <row r="2738">
          <cell r="D2738">
            <v>6</v>
          </cell>
          <cell r="E2738" t="str">
            <v>Wednesday</v>
          </cell>
          <cell r="G2738" t="str">
            <v>Low-demand</v>
          </cell>
        </row>
        <row r="2739">
          <cell r="D2739">
            <v>7</v>
          </cell>
          <cell r="E2739" t="str">
            <v>Wednesday</v>
          </cell>
          <cell r="G2739" t="str">
            <v>Low-demand</v>
          </cell>
        </row>
        <row r="2740">
          <cell r="D2740">
            <v>8</v>
          </cell>
          <cell r="E2740" t="str">
            <v>Wednesday</v>
          </cell>
          <cell r="G2740" t="str">
            <v>Low-demand</v>
          </cell>
        </row>
        <row r="2741">
          <cell r="D2741">
            <v>9</v>
          </cell>
          <cell r="E2741" t="str">
            <v>Wednesday</v>
          </cell>
          <cell r="G2741" t="str">
            <v>Low-demand</v>
          </cell>
        </row>
        <row r="2742">
          <cell r="D2742">
            <v>10</v>
          </cell>
          <cell r="E2742" t="str">
            <v>Wednesday</v>
          </cell>
          <cell r="G2742" t="str">
            <v>Low-demand</v>
          </cell>
        </row>
        <row r="2743">
          <cell r="D2743">
            <v>11</v>
          </cell>
          <cell r="E2743" t="str">
            <v>Wednesday</v>
          </cell>
          <cell r="G2743" t="str">
            <v>Low-demand</v>
          </cell>
        </row>
        <row r="2744">
          <cell r="D2744">
            <v>12</v>
          </cell>
          <cell r="E2744" t="str">
            <v>Wednesday</v>
          </cell>
          <cell r="G2744" t="str">
            <v>Low-demand</v>
          </cell>
        </row>
        <row r="2745">
          <cell r="D2745">
            <v>13</v>
          </cell>
          <cell r="E2745" t="str">
            <v>Wednesday</v>
          </cell>
          <cell r="G2745" t="str">
            <v>Low-demand</v>
          </cell>
        </row>
        <row r="2746">
          <cell r="D2746">
            <v>14</v>
          </cell>
          <cell r="E2746" t="str">
            <v>Wednesday</v>
          </cell>
          <cell r="G2746" t="str">
            <v>Low-demand</v>
          </cell>
        </row>
        <row r="2747">
          <cell r="D2747">
            <v>15</v>
          </cell>
          <cell r="E2747" t="str">
            <v>Wednesday</v>
          </cell>
          <cell r="G2747" t="str">
            <v>Low-demand</v>
          </cell>
        </row>
        <row r="2748">
          <cell r="D2748">
            <v>16</v>
          </cell>
          <cell r="E2748" t="str">
            <v>Wednesday</v>
          </cell>
          <cell r="G2748" t="str">
            <v>Low-demand</v>
          </cell>
        </row>
        <row r="2749">
          <cell r="D2749">
            <v>17</v>
          </cell>
          <cell r="E2749" t="str">
            <v>Wednesday</v>
          </cell>
          <cell r="G2749" t="str">
            <v>Low-demand</v>
          </cell>
        </row>
        <row r="2750">
          <cell r="D2750">
            <v>18</v>
          </cell>
          <cell r="E2750" t="str">
            <v>Wednesday</v>
          </cell>
          <cell r="G2750" t="str">
            <v>Low-demand</v>
          </cell>
        </row>
        <row r="2751">
          <cell r="D2751">
            <v>19</v>
          </cell>
          <cell r="E2751" t="str">
            <v>Wednesday</v>
          </cell>
          <cell r="G2751" t="str">
            <v>Low-demand</v>
          </cell>
        </row>
        <row r="2752">
          <cell r="D2752">
            <v>20</v>
          </cell>
          <cell r="E2752" t="str">
            <v>Wednesday</v>
          </cell>
          <cell r="G2752" t="str">
            <v>Low-demand</v>
          </cell>
        </row>
        <row r="2753">
          <cell r="D2753">
            <v>21</v>
          </cell>
          <cell r="E2753" t="str">
            <v>Wednesday</v>
          </cell>
          <cell r="G2753" t="str">
            <v>Low-demand</v>
          </cell>
        </row>
        <row r="2754">
          <cell r="D2754">
            <v>22</v>
          </cell>
          <cell r="E2754" t="str">
            <v>Wednesday</v>
          </cell>
          <cell r="G2754" t="str">
            <v>Low-demand</v>
          </cell>
        </row>
        <row r="2755">
          <cell r="D2755">
            <v>23</v>
          </cell>
          <cell r="E2755" t="str">
            <v>Wednesday</v>
          </cell>
          <cell r="G2755" t="str">
            <v>Low-demand</v>
          </cell>
        </row>
        <row r="2756">
          <cell r="D2756">
            <v>0</v>
          </cell>
          <cell r="E2756" t="str">
            <v>Thursday</v>
          </cell>
          <cell r="G2756" t="str">
            <v>Low-demand</v>
          </cell>
        </row>
        <row r="2757">
          <cell r="D2757">
            <v>1</v>
          </cell>
          <cell r="E2757" t="str">
            <v>Thursday</v>
          </cell>
          <cell r="G2757" t="str">
            <v>Low-demand</v>
          </cell>
        </row>
        <row r="2758">
          <cell r="D2758">
            <v>2</v>
          </cell>
          <cell r="E2758" t="str">
            <v>Thursday</v>
          </cell>
          <cell r="G2758" t="str">
            <v>Low-demand</v>
          </cell>
        </row>
        <row r="2759">
          <cell r="D2759">
            <v>3</v>
          </cell>
          <cell r="E2759" t="str">
            <v>Thursday</v>
          </cell>
          <cell r="G2759" t="str">
            <v>Low-demand</v>
          </cell>
        </row>
        <row r="2760">
          <cell r="D2760">
            <v>4</v>
          </cell>
          <cell r="E2760" t="str">
            <v>Thursday</v>
          </cell>
          <cell r="G2760" t="str">
            <v>Low-demand</v>
          </cell>
        </row>
        <row r="2761">
          <cell r="D2761">
            <v>5</v>
          </cell>
          <cell r="E2761" t="str">
            <v>Thursday</v>
          </cell>
          <cell r="G2761" t="str">
            <v>Low-demand</v>
          </cell>
        </row>
        <row r="2762">
          <cell r="D2762">
            <v>6</v>
          </cell>
          <cell r="E2762" t="str">
            <v>Thursday</v>
          </cell>
          <cell r="G2762" t="str">
            <v>Low-demand</v>
          </cell>
        </row>
        <row r="2763">
          <cell r="D2763">
            <v>7</v>
          </cell>
          <cell r="E2763" t="str">
            <v>Thursday</v>
          </cell>
          <cell r="G2763" t="str">
            <v>Low-demand</v>
          </cell>
        </row>
        <row r="2764">
          <cell r="D2764">
            <v>8</v>
          </cell>
          <cell r="E2764" t="str">
            <v>Thursday</v>
          </cell>
          <cell r="G2764" t="str">
            <v>Low-demand</v>
          </cell>
        </row>
        <row r="2765">
          <cell r="D2765">
            <v>9</v>
          </cell>
          <cell r="E2765" t="str">
            <v>Thursday</v>
          </cell>
          <cell r="G2765" t="str">
            <v>Low-demand</v>
          </cell>
        </row>
        <row r="2766">
          <cell r="D2766">
            <v>10</v>
          </cell>
          <cell r="E2766" t="str">
            <v>Thursday</v>
          </cell>
          <cell r="G2766" t="str">
            <v>Low-demand</v>
          </cell>
        </row>
        <row r="2767">
          <cell r="D2767">
            <v>11</v>
          </cell>
          <cell r="E2767" t="str">
            <v>Thursday</v>
          </cell>
          <cell r="G2767" t="str">
            <v>Low-demand</v>
          </cell>
        </row>
        <row r="2768">
          <cell r="D2768">
            <v>12</v>
          </cell>
          <cell r="E2768" t="str">
            <v>Thursday</v>
          </cell>
          <cell r="G2768" t="str">
            <v>Low-demand</v>
          </cell>
        </row>
        <row r="2769">
          <cell r="D2769">
            <v>13</v>
          </cell>
          <cell r="E2769" t="str">
            <v>Thursday</v>
          </cell>
          <cell r="G2769" t="str">
            <v>Low-demand</v>
          </cell>
        </row>
        <row r="2770">
          <cell r="D2770">
            <v>14</v>
          </cell>
          <cell r="E2770" t="str">
            <v>Thursday</v>
          </cell>
          <cell r="G2770" t="str">
            <v>Low-demand</v>
          </cell>
        </row>
        <row r="2771">
          <cell r="D2771">
            <v>15</v>
          </cell>
          <cell r="E2771" t="str">
            <v>Thursday</v>
          </cell>
          <cell r="G2771" t="str">
            <v>Low-demand</v>
          </cell>
        </row>
        <row r="2772">
          <cell r="D2772">
            <v>16</v>
          </cell>
          <cell r="E2772" t="str">
            <v>Thursday</v>
          </cell>
          <cell r="G2772" t="str">
            <v>Low-demand</v>
          </cell>
        </row>
        <row r="2773">
          <cell r="D2773">
            <v>17</v>
          </cell>
          <cell r="E2773" t="str">
            <v>Thursday</v>
          </cell>
          <cell r="G2773" t="str">
            <v>Low-demand</v>
          </cell>
        </row>
        <row r="2774">
          <cell r="D2774">
            <v>18</v>
          </cell>
          <cell r="E2774" t="str">
            <v>Thursday</v>
          </cell>
          <cell r="G2774" t="str">
            <v>Low-demand</v>
          </cell>
        </row>
        <row r="2775">
          <cell r="D2775">
            <v>19</v>
          </cell>
          <cell r="E2775" t="str">
            <v>Thursday</v>
          </cell>
          <cell r="G2775" t="str">
            <v>Low-demand</v>
          </cell>
        </row>
        <row r="2776">
          <cell r="D2776">
            <v>20</v>
          </cell>
          <cell r="E2776" t="str">
            <v>Thursday</v>
          </cell>
          <cell r="G2776" t="str">
            <v>Low-demand</v>
          </cell>
        </row>
        <row r="2777">
          <cell r="D2777">
            <v>21</v>
          </cell>
          <cell r="E2777" t="str">
            <v>Thursday</v>
          </cell>
          <cell r="G2777" t="str">
            <v>Low-demand</v>
          </cell>
        </row>
        <row r="2778">
          <cell r="D2778">
            <v>22</v>
          </cell>
          <cell r="E2778" t="str">
            <v>Thursday</v>
          </cell>
          <cell r="G2778" t="str">
            <v>Low-demand</v>
          </cell>
        </row>
        <row r="2779">
          <cell r="D2779">
            <v>23</v>
          </cell>
          <cell r="E2779" t="str">
            <v>Thursday</v>
          </cell>
          <cell r="G2779" t="str">
            <v>Low-demand</v>
          </cell>
        </row>
        <row r="2780">
          <cell r="D2780">
            <v>0</v>
          </cell>
          <cell r="E2780" t="str">
            <v>Friday</v>
          </cell>
          <cell r="G2780" t="str">
            <v>Low-demand</v>
          </cell>
        </row>
        <row r="2781">
          <cell r="D2781">
            <v>1</v>
          </cell>
          <cell r="E2781" t="str">
            <v>Friday</v>
          </cell>
          <cell r="G2781" t="str">
            <v>Low-demand</v>
          </cell>
        </row>
        <row r="2782">
          <cell r="D2782">
            <v>2</v>
          </cell>
          <cell r="E2782" t="str">
            <v>Friday</v>
          </cell>
          <cell r="G2782" t="str">
            <v>Low-demand</v>
          </cell>
        </row>
        <row r="2783">
          <cell r="D2783">
            <v>3</v>
          </cell>
          <cell r="E2783" t="str">
            <v>Friday</v>
          </cell>
          <cell r="G2783" t="str">
            <v>Low-demand</v>
          </cell>
        </row>
        <row r="2784">
          <cell r="D2784">
            <v>4</v>
          </cell>
          <cell r="E2784" t="str">
            <v>Friday</v>
          </cell>
          <cell r="G2784" t="str">
            <v>Low-demand</v>
          </cell>
        </row>
        <row r="2785">
          <cell r="D2785">
            <v>5</v>
          </cell>
          <cell r="E2785" t="str">
            <v>Friday</v>
          </cell>
          <cell r="G2785" t="str">
            <v>Low-demand</v>
          </cell>
        </row>
        <row r="2786">
          <cell r="D2786">
            <v>6</v>
          </cell>
          <cell r="E2786" t="str">
            <v>Friday</v>
          </cell>
          <cell r="G2786" t="str">
            <v>Low-demand</v>
          </cell>
        </row>
        <row r="2787">
          <cell r="D2787">
            <v>7</v>
          </cell>
          <cell r="E2787" t="str">
            <v>Friday</v>
          </cell>
          <cell r="G2787" t="str">
            <v>Low-demand</v>
          </cell>
        </row>
        <row r="2788">
          <cell r="D2788">
            <v>8</v>
          </cell>
          <cell r="E2788" t="str">
            <v>Friday</v>
          </cell>
          <cell r="G2788" t="str">
            <v>Low-demand</v>
          </cell>
        </row>
        <row r="2789">
          <cell r="D2789">
            <v>9</v>
          </cell>
          <cell r="E2789" t="str">
            <v>Friday</v>
          </cell>
          <cell r="G2789" t="str">
            <v>Low-demand</v>
          </cell>
        </row>
        <row r="2790">
          <cell r="D2790">
            <v>10</v>
          </cell>
          <cell r="E2790" t="str">
            <v>Friday</v>
          </cell>
          <cell r="G2790" t="str">
            <v>Low-demand</v>
          </cell>
        </row>
        <row r="2791">
          <cell r="D2791">
            <v>11</v>
          </cell>
          <cell r="E2791" t="str">
            <v>Friday</v>
          </cell>
          <cell r="G2791" t="str">
            <v>Low-demand</v>
          </cell>
        </row>
        <row r="2792">
          <cell r="D2792">
            <v>12</v>
          </cell>
          <cell r="E2792" t="str">
            <v>Friday</v>
          </cell>
          <cell r="G2792" t="str">
            <v>Low-demand</v>
          </cell>
        </row>
        <row r="2793">
          <cell r="D2793">
            <v>13</v>
          </cell>
          <cell r="E2793" t="str">
            <v>Friday</v>
          </cell>
          <cell r="G2793" t="str">
            <v>Low-demand</v>
          </cell>
        </row>
        <row r="2794">
          <cell r="D2794">
            <v>14</v>
          </cell>
          <cell r="E2794" t="str">
            <v>Friday</v>
          </cell>
          <cell r="G2794" t="str">
            <v>Low-demand</v>
          </cell>
        </row>
        <row r="2795">
          <cell r="D2795">
            <v>15</v>
          </cell>
          <cell r="E2795" t="str">
            <v>Friday</v>
          </cell>
          <cell r="G2795" t="str">
            <v>Low-demand</v>
          </cell>
        </row>
        <row r="2796">
          <cell r="D2796">
            <v>16</v>
          </cell>
          <cell r="E2796" t="str">
            <v>Friday</v>
          </cell>
          <cell r="G2796" t="str">
            <v>Low-demand</v>
          </cell>
        </row>
        <row r="2797">
          <cell r="D2797">
            <v>17</v>
          </cell>
          <cell r="E2797" t="str">
            <v>Friday</v>
          </cell>
          <cell r="G2797" t="str">
            <v>Low-demand</v>
          </cell>
        </row>
        <row r="2798">
          <cell r="D2798">
            <v>18</v>
          </cell>
          <cell r="E2798" t="str">
            <v>Friday</v>
          </cell>
          <cell r="G2798" t="str">
            <v>Low-demand</v>
          </cell>
        </row>
        <row r="2799">
          <cell r="D2799">
            <v>19</v>
          </cell>
          <cell r="E2799" t="str">
            <v>Friday</v>
          </cell>
          <cell r="G2799" t="str">
            <v>Low-demand</v>
          </cell>
        </row>
        <row r="2800">
          <cell r="D2800">
            <v>20</v>
          </cell>
          <cell r="E2800" t="str">
            <v>Friday</v>
          </cell>
          <cell r="G2800" t="str">
            <v>Low-demand</v>
          </cell>
        </row>
        <row r="2801">
          <cell r="D2801">
            <v>21</v>
          </cell>
          <cell r="E2801" t="str">
            <v>Friday</v>
          </cell>
          <cell r="G2801" t="str">
            <v>Low-demand</v>
          </cell>
        </row>
        <row r="2802">
          <cell r="D2802">
            <v>22</v>
          </cell>
          <cell r="E2802" t="str">
            <v>Friday</v>
          </cell>
          <cell r="G2802" t="str">
            <v>Low-demand</v>
          </cell>
        </row>
        <row r="2803">
          <cell r="D2803">
            <v>23</v>
          </cell>
          <cell r="E2803" t="str">
            <v>Friday</v>
          </cell>
          <cell r="G2803" t="str">
            <v>Low-demand</v>
          </cell>
        </row>
        <row r="2804">
          <cell r="D2804">
            <v>0</v>
          </cell>
          <cell r="E2804" t="str">
            <v>Saturday</v>
          </cell>
          <cell r="G2804" t="str">
            <v>Low-demand</v>
          </cell>
        </row>
        <row r="2805">
          <cell r="D2805">
            <v>1</v>
          </cell>
          <cell r="E2805" t="str">
            <v>Saturday</v>
          </cell>
          <cell r="G2805" t="str">
            <v>Low-demand</v>
          </cell>
        </row>
        <row r="2806">
          <cell r="D2806">
            <v>2</v>
          </cell>
          <cell r="E2806" t="str">
            <v>Saturday</v>
          </cell>
          <cell r="G2806" t="str">
            <v>Low-demand</v>
          </cell>
        </row>
        <row r="2807">
          <cell r="D2807">
            <v>3</v>
          </cell>
          <cell r="E2807" t="str">
            <v>Saturday</v>
          </cell>
          <cell r="G2807" t="str">
            <v>Low-demand</v>
          </cell>
        </row>
        <row r="2808">
          <cell r="D2808">
            <v>4</v>
          </cell>
          <cell r="E2808" t="str">
            <v>Saturday</v>
          </cell>
          <cell r="G2808" t="str">
            <v>Low-demand</v>
          </cell>
        </row>
        <row r="2809">
          <cell r="D2809">
            <v>5</v>
          </cell>
          <cell r="E2809" t="str">
            <v>Saturday</v>
          </cell>
          <cell r="G2809" t="str">
            <v>Low-demand</v>
          </cell>
        </row>
        <row r="2810">
          <cell r="D2810">
            <v>6</v>
          </cell>
          <cell r="E2810" t="str">
            <v>Saturday</v>
          </cell>
          <cell r="G2810" t="str">
            <v>Low-demand</v>
          </cell>
        </row>
        <row r="2811">
          <cell r="D2811">
            <v>7</v>
          </cell>
          <cell r="E2811" t="str">
            <v>Saturday</v>
          </cell>
          <cell r="G2811" t="str">
            <v>Low-demand</v>
          </cell>
        </row>
        <row r="2812">
          <cell r="D2812">
            <v>8</v>
          </cell>
          <cell r="E2812" t="str">
            <v>Saturday</v>
          </cell>
          <cell r="G2812" t="str">
            <v>Low-demand</v>
          </cell>
        </row>
        <row r="2813">
          <cell r="D2813">
            <v>9</v>
          </cell>
          <cell r="E2813" t="str">
            <v>Saturday</v>
          </cell>
          <cell r="G2813" t="str">
            <v>Low-demand</v>
          </cell>
        </row>
        <row r="2814">
          <cell r="D2814">
            <v>10</v>
          </cell>
          <cell r="E2814" t="str">
            <v>Saturday</v>
          </cell>
          <cell r="G2814" t="str">
            <v>Low-demand</v>
          </cell>
        </row>
        <row r="2815">
          <cell r="D2815">
            <v>11</v>
          </cell>
          <cell r="E2815" t="str">
            <v>Saturday</v>
          </cell>
          <cell r="G2815" t="str">
            <v>Low-demand</v>
          </cell>
        </row>
        <row r="2816">
          <cell r="D2816">
            <v>12</v>
          </cell>
          <cell r="E2816" t="str">
            <v>Saturday</v>
          </cell>
          <cell r="G2816" t="str">
            <v>Low-demand</v>
          </cell>
        </row>
        <row r="2817">
          <cell r="D2817">
            <v>13</v>
          </cell>
          <cell r="E2817" t="str">
            <v>Saturday</v>
          </cell>
          <cell r="G2817" t="str">
            <v>Low-demand</v>
          </cell>
        </row>
        <row r="2818">
          <cell r="D2818">
            <v>14</v>
          </cell>
          <cell r="E2818" t="str">
            <v>Saturday</v>
          </cell>
          <cell r="G2818" t="str">
            <v>Low-demand</v>
          </cell>
        </row>
        <row r="2819">
          <cell r="D2819">
            <v>15</v>
          </cell>
          <cell r="E2819" t="str">
            <v>Saturday</v>
          </cell>
          <cell r="G2819" t="str">
            <v>Low-demand</v>
          </cell>
        </row>
        <row r="2820">
          <cell r="D2820">
            <v>16</v>
          </cell>
          <cell r="E2820" t="str">
            <v>Saturday</v>
          </cell>
          <cell r="G2820" t="str">
            <v>Low-demand</v>
          </cell>
        </row>
        <row r="2821">
          <cell r="D2821">
            <v>17</v>
          </cell>
          <cell r="E2821" t="str">
            <v>Saturday</v>
          </cell>
          <cell r="G2821" t="str">
            <v>Low-demand</v>
          </cell>
        </row>
        <row r="2822">
          <cell r="D2822">
            <v>18</v>
          </cell>
          <cell r="E2822" t="str">
            <v>Saturday</v>
          </cell>
          <cell r="G2822" t="str">
            <v>Low-demand</v>
          </cell>
        </row>
        <row r="2823">
          <cell r="D2823">
            <v>19</v>
          </cell>
          <cell r="E2823" t="str">
            <v>Saturday</v>
          </cell>
          <cell r="G2823" t="str">
            <v>Low-demand</v>
          </cell>
        </row>
        <row r="2824">
          <cell r="D2824">
            <v>20</v>
          </cell>
          <cell r="E2824" t="str">
            <v>Saturday</v>
          </cell>
          <cell r="G2824" t="str">
            <v>Low-demand</v>
          </cell>
        </row>
        <row r="2825">
          <cell r="D2825">
            <v>21</v>
          </cell>
          <cell r="E2825" t="str">
            <v>Saturday</v>
          </cell>
          <cell r="G2825" t="str">
            <v>Low-demand</v>
          </cell>
        </row>
        <row r="2826">
          <cell r="D2826">
            <v>22</v>
          </cell>
          <cell r="E2826" t="str">
            <v>Saturday</v>
          </cell>
          <cell r="G2826" t="str">
            <v>Low-demand</v>
          </cell>
        </row>
        <row r="2827">
          <cell r="D2827">
            <v>23</v>
          </cell>
          <cell r="E2827" t="str">
            <v>Saturday</v>
          </cell>
          <cell r="G2827" t="str">
            <v>Low-demand</v>
          </cell>
        </row>
        <row r="2828">
          <cell r="D2828">
            <v>0</v>
          </cell>
          <cell r="E2828" t="str">
            <v>Sunday</v>
          </cell>
          <cell r="G2828" t="str">
            <v>Low-demand</v>
          </cell>
        </row>
        <row r="2829">
          <cell r="D2829">
            <v>1</v>
          </cell>
          <cell r="E2829" t="str">
            <v>Sunday</v>
          </cell>
          <cell r="G2829" t="str">
            <v>Low-demand</v>
          </cell>
        </row>
        <row r="2830">
          <cell r="D2830">
            <v>2</v>
          </cell>
          <cell r="E2830" t="str">
            <v>Sunday</v>
          </cell>
          <cell r="G2830" t="str">
            <v>Low-demand</v>
          </cell>
        </row>
        <row r="2831">
          <cell r="D2831">
            <v>3</v>
          </cell>
          <cell r="E2831" t="str">
            <v>Sunday</v>
          </cell>
          <cell r="G2831" t="str">
            <v>Low-demand</v>
          </cell>
        </row>
        <row r="2832">
          <cell r="D2832">
            <v>4</v>
          </cell>
          <cell r="E2832" t="str">
            <v>Sunday</v>
          </cell>
          <cell r="G2832" t="str">
            <v>Low-demand</v>
          </cell>
        </row>
        <row r="2833">
          <cell r="D2833">
            <v>5</v>
          </cell>
          <cell r="E2833" t="str">
            <v>Sunday</v>
          </cell>
          <cell r="G2833" t="str">
            <v>Low-demand</v>
          </cell>
        </row>
        <row r="2834">
          <cell r="D2834">
            <v>6</v>
          </cell>
          <cell r="E2834" t="str">
            <v>Sunday</v>
          </cell>
          <cell r="G2834" t="str">
            <v>Low-demand</v>
          </cell>
        </row>
        <row r="2835">
          <cell r="D2835">
            <v>7</v>
          </cell>
          <cell r="E2835" t="str">
            <v>Sunday</v>
          </cell>
          <cell r="G2835" t="str">
            <v>Low-demand</v>
          </cell>
        </row>
        <row r="2836">
          <cell r="D2836">
            <v>8</v>
          </cell>
          <cell r="E2836" t="str">
            <v>Sunday</v>
          </cell>
          <cell r="G2836" t="str">
            <v>Low-demand</v>
          </cell>
        </row>
        <row r="2837">
          <cell r="D2837">
            <v>9</v>
          </cell>
          <cell r="E2837" t="str">
            <v>Sunday</v>
          </cell>
          <cell r="G2837" t="str">
            <v>Low-demand</v>
          </cell>
        </row>
        <row r="2838">
          <cell r="D2838">
            <v>10</v>
          </cell>
          <cell r="E2838" t="str">
            <v>Sunday</v>
          </cell>
          <cell r="G2838" t="str">
            <v>Low-demand</v>
          </cell>
        </row>
        <row r="2839">
          <cell r="D2839">
            <v>11</v>
          </cell>
          <cell r="E2839" t="str">
            <v>Sunday</v>
          </cell>
          <cell r="G2839" t="str">
            <v>Low-demand</v>
          </cell>
        </row>
        <row r="2840">
          <cell r="D2840">
            <v>12</v>
          </cell>
          <cell r="E2840" t="str">
            <v>Sunday</v>
          </cell>
          <cell r="G2840" t="str">
            <v>Low-demand</v>
          </cell>
        </row>
        <row r="2841">
          <cell r="D2841">
            <v>13</v>
          </cell>
          <cell r="E2841" t="str">
            <v>Sunday</v>
          </cell>
          <cell r="G2841" t="str">
            <v>Low-demand</v>
          </cell>
        </row>
        <row r="2842">
          <cell r="D2842">
            <v>14</v>
          </cell>
          <cell r="E2842" t="str">
            <v>Sunday</v>
          </cell>
          <cell r="G2842" t="str">
            <v>Low-demand</v>
          </cell>
        </row>
        <row r="2843">
          <cell r="D2843">
            <v>15</v>
          </cell>
          <cell r="E2843" t="str">
            <v>Sunday</v>
          </cell>
          <cell r="G2843" t="str">
            <v>Low-demand</v>
          </cell>
        </row>
        <row r="2844">
          <cell r="D2844">
            <v>16</v>
          </cell>
          <cell r="E2844" t="str">
            <v>Sunday</v>
          </cell>
          <cell r="G2844" t="str">
            <v>Low-demand</v>
          </cell>
        </row>
        <row r="2845">
          <cell r="D2845">
            <v>17</v>
          </cell>
          <cell r="E2845" t="str">
            <v>Sunday</v>
          </cell>
          <cell r="G2845" t="str">
            <v>Low-demand</v>
          </cell>
        </row>
        <row r="2846">
          <cell r="D2846">
            <v>18</v>
          </cell>
          <cell r="E2846" t="str">
            <v>Sunday</v>
          </cell>
          <cell r="G2846" t="str">
            <v>Low-demand</v>
          </cell>
        </row>
        <row r="2847">
          <cell r="D2847">
            <v>19</v>
          </cell>
          <cell r="E2847" t="str">
            <v>Sunday</v>
          </cell>
          <cell r="G2847" t="str">
            <v>Low-demand</v>
          </cell>
        </row>
        <row r="2848">
          <cell r="D2848">
            <v>20</v>
          </cell>
          <cell r="E2848" t="str">
            <v>Sunday</v>
          </cell>
          <cell r="G2848" t="str">
            <v>Low-demand</v>
          </cell>
        </row>
        <row r="2849">
          <cell r="D2849">
            <v>21</v>
          </cell>
          <cell r="E2849" t="str">
            <v>Sunday</v>
          </cell>
          <cell r="G2849" t="str">
            <v>Low-demand</v>
          </cell>
        </row>
        <row r="2850">
          <cell r="D2850">
            <v>22</v>
          </cell>
          <cell r="E2850" t="str">
            <v>Sunday</v>
          </cell>
          <cell r="G2850" t="str">
            <v>Low-demand</v>
          </cell>
        </row>
        <row r="2851">
          <cell r="D2851">
            <v>23</v>
          </cell>
          <cell r="E2851" t="str">
            <v>Sunday</v>
          </cell>
          <cell r="G2851" t="str">
            <v>Low-demand</v>
          </cell>
        </row>
        <row r="2852">
          <cell r="D2852">
            <v>0</v>
          </cell>
          <cell r="E2852" t="str">
            <v>Monday</v>
          </cell>
          <cell r="G2852" t="str">
            <v>Low-demand</v>
          </cell>
        </row>
        <row r="2853">
          <cell r="D2853">
            <v>1</v>
          </cell>
          <cell r="E2853" t="str">
            <v>Monday</v>
          </cell>
          <cell r="G2853" t="str">
            <v>Low-demand</v>
          </cell>
        </row>
        <row r="2854">
          <cell r="D2854">
            <v>2</v>
          </cell>
          <cell r="E2854" t="str">
            <v>Monday</v>
          </cell>
          <cell r="G2854" t="str">
            <v>Low-demand</v>
          </cell>
        </row>
        <row r="2855">
          <cell r="D2855">
            <v>3</v>
          </cell>
          <cell r="E2855" t="str">
            <v>Monday</v>
          </cell>
          <cell r="G2855" t="str">
            <v>Low-demand</v>
          </cell>
        </row>
        <row r="2856">
          <cell r="D2856">
            <v>4</v>
          </cell>
          <cell r="E2856" t="str">
            <v>Monday</v>
          </cell>
          <cell r="G2856" t="str">
            <v>Low-demand</v>
          </cell>
        </row>
        <row r="2857">
          <cell r="D2857">
            <v>5</v>
          </cell>
          <cell r="E2857" t="str">
            <v>Monday</v>
          </cell>
          <cell r="G2857" t="str">
            <v>Low-demand</v>
          </cell>
        </row>
        <row r="2858">
          <cell r="D2858">
            <v>6</v>
          </cell>
          <cell r="E2858" t="str">
            <v>Monday</v>
          </cell>
          <cell r="G2858" t="str">
            <v>Low-demand</v>
          </cell>
        </row>
        <row r="2859">
          <cell r="D2859">
            <v>7</v>
          </cell>
          <cell r="E2859" t="str">
            <v>Monday</v>
          </cell>
          <cell r="G2859" t="str">
            <v>Low-demand</v>
          </cell>
        </row>
        <row r="2860">
          <cell r="D2860">
            <v>8</v>
          </cell>
          <cell r="E2860" t="str">
            <v>Monday</v>
          </cell>
          <cell r="G2860" t="str">
            <v>Low-demand</v>
          </cell>
        </row>
        <row r="2861">
          <cell r="D2861">
            <v>9</v>
          </cell>
          <cell r="E2861" t="str">
            <v>Monday</v>
          </cell>
          <cell r="G2861" t="str">
            <v>Low-demand</v>
          </cell>
        </row>
        <row r="2862">
          <cell r="D2862">
            <v>10</v>
          </cell>
          <cell r="E2862" t="str">
            <v>Monday</v>
          </cell>
          <cell r="G2862" t="str">
            <v>Low-demand</v>
          </cell>
        </row>
        <row r="2863">
          <cell r="D2863">
            <v>11</v>
          </cell>
          <cell r="E2863" t="str">
            <v>Monday</v>
          </cell>
          <cell r="G2863" t="str">
            <v>Low-demand</v>
          </cell>
        </row>
        <row r="2864">
          <cell r="D2864">
            <v>12</v>
          </cell>
          <cell r="E2864" t="str">
            <v>Monday</v>
          </cell>
          <cell r="G2864" t="str">
            <v>Low-demand</v>
          </cell>
        </row>
        <row r="2865">
          <cell r="D2865">
            <v>13</v>
          </cell>
          <cell r="E2865" t="str">
            <v>Monday</v>
          </cell>
          <cell r="G2865" t="str">
            <v>Low-demand</v>
          </cell>
        </row>
        <row r="2866">
          <cell r="D2866">
            <v>14</v>
          </cell>
          <cell r="E2866" t="str">
            <v>Monday</v>
          </cell>
          <cell r="G2866" t="str">
            <v>Low-demand</v>
          </cell>
        </row>
        <row r="2867">
          <cell r="D2867">
            <v>15</v>
          </cell>
          <cell r="E2867" t="str">
            <v>Monday</v>
          </cell>
          <cell r="G2867" t="str">
            <v>Low-demand</v>
          </cell>
        </row>
        <row r="2868">
          <cell r="D2868">
            <v>16</v>
          </cell>
          <cell r="E2868" t="str">
            <v>Monday</v>
          </cell>
          <cell r="G2868" t="str">
            <v>Low-demand</v>
          </cell>
        </row>
        <row r="2869">
          <cell r="D2869">
            <v>17</v>
          </cell>
          <cell r="E2869" t="str">
            <v>Monday</v>
          </cell>
          <cell r="G2869" t="str">
            <v>Low-demand</v>
          </cell>
        </row>
        <row r="2870">
          <cell r="D2870">
            <v>18</v>
          </cell>
          <cell r="E2870" t="str">
            <v>Monday</v>
          </cell>
          <cell r="G2870" t="str">
            <v>Low-demand</v>
          </cell>
        </row>
        <row r="2871">
          <cell r="D2871">
            <v>19</v>
          </cell>
          <cell r="E2871" t="str">
            <v>Monday</v>
          </cell>
          <cell r="G2871" t="str">
            <v>Low-demand</v>
          </cell>
        </row>
        <row r="2872">
          <cell r="D2872">
            <v>20</v>
          </cell>
          <cell r="E2872" t="str">
            <v>Monday</v>
          </cell>
          <cell r="G2872" t="str">
            <v>Low-demand</v>
          </cell>
        </row>
        <row r="2873">
          <cell r="D2873">
            <v>21</v>
          </cell>
          <cell r="E2873" t="str">
            <v>Monday</v>
          </cell>
          <cell r="G2873" t="str">
            <v>Low-demand</v>
          </cell>
        </row>
        <row r="2874">
          <cell r="D2874">
            <v>22</v>
          </cell>
          <cell r="E2874" t="str">
            <v>Monday</v>
          </cell>
          <cell r="G2874" t="str">
            <v>Low-demand</v>
          </cell>
        </row>
        <row r="2875">
          <cell r="D2875">
            <v>23</v>
          </cell>
          <cell r="E2875" t="str">
            <v>Monday</v>
          </cell>
          <cell r="G2875" t="str">
            <v>Low-demand</v>
          </cell>
        </row>
        <row r="2876">
          <cell r="D2876">
            <v>0</v>
          </cell>
          <cell r="E2876" t="str">
            <v>Tuesday</v>
          </cell>
          <cell r="G2876" t="str">
            <v>Low-demand</v>
          </cell>
        </row>
        <row r="2877">
          <cell r="D2877">
            <v>1</v>
          </cell>
          <cell r="E2877" t="str">
            <v>Tuesday</v>
          </cell>
          <cell r="G2877" t="str">
            <v>Low-demand</v>
          </cell>
        </row>
        <row r="2878">
          <cell r="D2878">
            <v>2</v>
          </cell>
          <cell r="E2878" t="str">
            <v>Tuesday</v>
          </cell>
          <cell r="G2878" t="str">
            <v>Low-demand</v>
          </cell>
        </row>
        <row r="2879">
          <cell r="D2879">
            <v>3</v>
          </cell>
          <cell r="E2879" t="str">
            <v>Tuesday</v>
          </cell>
          <cell r="G2879" t="str">
            <v>Low-demand</v>
          </cell>
        </row>
        <row r="2880">
          <cell r="D2880">
            <v>4</v>
          </cell>
          <cell r="E2880" t="str">
            <v>Tuesday</v>
          </cell>
          <cell r="G2880" t="str">
            <v>Low-demand</v>
          </cell>
        </row>
        <row r="2881">
          <cell r="D2881">
            <v>5</v>
          </cell>
          <cell r="E2881" t="str">
            <v>Tuesday</v>
          </cell>
          <cell r="G2881" t="str">
            <v>Low-demand</v>
          </cell>
        </row>
        <row r="2882">
          <cell r="D2882">
            <v>6</v>
          </cell>
          <cell r="E2882" t="str">
            <v>Tuesday</v>
          </cell>
          <cell r="G2882" t="str">
            <v>Low-demand</v>
          </cell>
        </row>
        <row r="2883">
          <cell r="D2883">
            <v>7</v>
          </cell>
          <cell r="E2883" t="str">
            <v>Tuesday</v>
          </cell>
          <cell r="G2883" t="str">
            <v>Low-demand</v>
          </cell>
        </row>
        <row r="2884">
          <cell r="D2884">
            <v>8</v>
          </cell>
          <cell r="E2884" t="str">
            <v>Tuesday</v>
          </cell>
          <cell r="G2884" t="str">
            <v>Low-demand</v>
          </cell>
        </row>
        <row r="2885">
          <cell r="D2885">
            <v>9</v>
          </cell>
          <cell r="E2885" t="str">
            <v>Tuesday</v>
          </cell>
          <cell r="G2885" t="str">
            <v>Low-demand</v>
          </cell>
        </row>
        <row r="2886">
          <cell r="D2886">
            <v>10</v>
          </cell>
          <cell r="E2886" t="str">
            <v>Tuesday</v>
          </cell>
          <cell r="G2886" t="str">
            <v>Low-demand</v>
          </cell>
        </row>
        <row r="2887">
          <cell r="D2887">
            <v>11</v>
          </cell>
          <cell r="E2887" t="str">
            <v>Tuesday</v>
          </cell>
          <cell r="G2887" t="str">
            <v>Low-demand</v>
          </cell>
        </row>
        <row r="2888">
          <cell r="D2888">
            <v>12</v>
          </cell>
          <cell r="E2888" t="str">
            <v>Tuesday</v>
          </cell>
          <cell r="G2888" t="str">
            <v>Low-demand</v>
          </cell>
        </row>
        <row r="2889">
          <cell r="D2889">
            <v>13</v>
          </cell>
          <cell r="E2889" t="str">
            <v>Tuesday</v>
          </cell>
          <cell r="G2889" t="str">
            <v>Low-demand</v>
          </cell>
        </row>
        <row r="2890">
          <cell r="D2890">
            <v>14</v>
          </cell>
          <cell r="E2890" t="str">
            <v>Tuesday</v>
          </cell>
          <cell r="G2890" t="str">
            <v>Low-demand</v>
          </cell>
        </row>
        <row r="2891">
          <cell r="D2891">
            <v>15</v>
          </cell>
          <cell r="E2891" t="str">
            <v>Tuesday</v>
          </cell>
          <cell r="G2891" t="str">
            <v>Low-demand</v>
          </cell>
        </row>
        <row r="2892">
          <cell r="D2892">
            <v>16</v>
          </cell>
          <cell r="E2892" t="str">
            <v>Tuesday</v>
          </cell>
          <cell r="G2892" t="str">
            <v>Low-demand</v>
          </cell>
        </row>
        <row r="2893">
          <cell r="D2893">
            <v>17</v>
          </cell>
          <cell r="E2893" t="str">
            <v>Tuesday</v>
          </cell>
          <cell r="G2893" t="str">
            <v>Low-demand</v>
          </cell>
        </row>
        <row r="2894">
          <cell r="D2894">
            <v>18</v>
          </cell>
          <cell r="E2894" t="str">
            <v>Tuesday</v>
          </cell>
          <cell r="G2894" t="str">
            <v>Low-demand</v>
          </cell>
        </row>
        <row r="2895">
          <cell r="D2895">
            <v>19</v>
          </cell>
          <cell r="E2895" t="str">
            <v>Tuesday</v>
          </cell>
          <cell r="G2895" t="str">
            <v>Low-demand</v>
          </cell>
        </row>
        <row r="2896">
          <cell r="D2896">
            <v>20</v>
          </cell>
          <cell r="E2896" t="str">
            <v>Tuesday</v>
          </cell>
          <cell r="G2896" t="str">
            <v>Low-demand</v>
          </cell>
        </row>
        <row r="2897">
          <cell r="D2897">
            <v>21</v>
          </cell>
          <cell r="E2897" t="str">
            <v>Tuesday</v>
          </cell>
          <cell r="G2897" t="str">
            <v>Low-demand</v>
          </cell>
        </row>
        <row r="2898">
          <cell r="D2898">
            <v>22</v>
          </cell>
          <cell r="E2898" t="str">
            <v>Tuesday</v>
          </cell>
          <cell r="G2898" t="str">
            <v>Low-demand</v>
          </cell>
        </row>
        <row r="2899">
          <cell r="D2899">
            <v>23</v>
          </cell>
          <cell r="E2899" t="str">
            <v>Tuesday</v>
          </cell>
          <cell r="G2899" t="str">
            <v>Low-demand</v>
          </cell>
        </row>
        <row r="2900">
          <cell r="D2900">
            <v>0</v>
          </cell>
          <cell r="E2900" t="str">
            <v>Wednesday</v>
          </cell>
          <cell r="G2900" t="str">
            <v>Low-demand</v>
          </cell>
        </row>
        <row r="2901">
          <cell r="D2901">
            <v>1</v>
          </cell>
          <cell r="E2901" t="str">
            <v>Wednesday</v>
          </cell>
          <cell r="G2901" t="str">
            <v>Low-demand</v>
          </cell>
        </row>
        <row r="2902">
          <cell r="D2902">
            <v>2</v>
          </cell>
          <cell r="E2902" t="str">
            <v>Wednesday</v>
          </cell>
          <cell r="G2902" t="str">
            <v>Low-demand</v>
          </cell>
        </row>
        <row r="2903">
          <cell r="D2903">
            <v>3</v>
          </cell>
          <cell r="E2903" t="str">
            <v>Wednesday</v>
          </cell>
          <cell r="G2903" t="str">
            <v>Low-demand</v>
          </cell>
        </row>
        <row r="2904">
          <cell r="D2904">
            <v>4</v>
          </cell>
          <cell r="E2904" t="str">
            <v>Wednesday</v>
          </cell>
          <cell r="G2904" t="str">
            <v>Low-demand</v>
          </cell>
        </row>
        <row r="2905">
          <cell r="D2905">
            <v>5</v>
          </cell>
          <cell r="E2905" t="str">
            <v>Wednesday</v>
          </cell>
          <cell r="G2905" t="str">
            <v>Low-demand</v>
          </cell>
        </row>
        <row r="2906">
          <cell r="D2906">
            <v>6</v>
          </cell>
          <cell r="E2906" t="str">
            <v>Wednesday</v>
          </cell>
          <cell r="G2906" t="str">
            <v>Low-demand</v>
          </cell>
        </row>
        <row r="2907">
          <cell r="D2907">
            <v>7</v>
          </cell>
          <cell r="E2907" t="str">
            <v>Wednesday</v>
          </cell>
          <cell r="G2907" t="str">
            <v>Low-demand</v>
          </cell>
        </row>
        <row r="2908">
          <cell r="D2908">
            <v>8</v>
          </cell>
          <cell r="E2908" t="str">
            <v>Wednesday</v>
          </cell>
          <cell r="G2908" t="str">
            <v>Low-demand</v>
          </cell>
        </row>
        <row r="2909">
          <cell r="D2909">
            <v>9</v>
          </cell>
          <cell r="E2909" t="str">
            <v>Wednesday</v>
          </cell>
          <cell r="G2909" t="str">
            <v>Low-demand</v>
          </cell>
        </row>
        <row r="2910">
          <cell r="D2910">
            <v>10</v>
          </cell>
          <cell r="E2910" t="str">
            <v>Wednesday</v>
          </cell>
          <cell r="G2910" t="str">
            <v>Low-demand</v>
          </cell>
        </row>
        <row r="2911">
          <cell r="D2911">
            <v>11</v>
          </cell>
          <cell r="E2911" t="str">
            <v>Wednesday</v>
          </cell>
          <cell r="G2911" t="str">
            <v>Low-demand</v>
          </cell>
        </row>
        <row r="2912">
          <cell r="D2912">
            <v>12</v>
          </cell>
          <cell r="E2912" t="str">
            <v>Wednesday</v>
          </cell>
          <cell r="G2912" t="str">
            <v>Low-demand</v>
          </cell>
        </row>
        <row r="2913">
          <cell r="D2913">
            <v>13</v>
          </cell>
          <cell r="E2913" t="str">
            <v>Wednesday</v>
          </cell>
          <cell r="G2913" t="str">
            <v>Low-demand</v>
          </cell>
        </row>
        <row r="2914">
          <cell r="D2914">
            <v>14</v>
          </cell>
          <cell r="E2914" t="str">
            <v>Wednesday</v>
          </cell>
          <cell r="G2914" t="str">
            <v>Low-demand</v>
          </cell>
        </row>
        <row r="2915">
          <cell r="D2915">
            <v>15</v>
          </cell>
          <cell r="E2915" t="str">
            <v>Wednesday</v>
          </cell>
          <cell r="G2915" t="str">
            <v>Low-demand</v>
          </cell>
        </row>
        <row r="2916">
          <cell r="D2916">
            <v>16</v>
          </cell>
          <cell r="E2916" t="str">
            <v>Wednesday</v>
          </cell>
          <cell r="G2916" t="str">
            <v>Low-demand</v>
          </cell>
        </row>
        <row r="2917">
          <cell r="D2917">
            <v>17</v>
          </cell>
          <cell r="E2917" t="str">
            <v>Wednesday</v>
          </cell>
          <cell r="G2917" t="str">
            <v>Low-demand</v>
          </cell>
        </row>
        <row r="2918">
          <cell r="D2918">
            <v>18</v>
          </cell>
          <cell r="E2918" t="str">
            <v>Wednesday</v>
          </cell>
          <cell r="G2918" t="str">
            <v>Low-demand</v>
          </cell>
        </row>
        <row r="2919">
          <cell r="D2919">
            <v>19</v>
          </cell>
          <cell r="E2919" t="str">
            <v>Wednesday</v>
          </cell>
          <cell r="G2919" t="str">
            <v>Low-demand</v>
          </cell>
        </row>
        <row r="2920">
          <cell r="D2920">
            <v>20</v>
          </cell>
          <cell r="E2920" t="str">
            <v>Wednesday</v>
          </cell>
          <cell r="G2920" t="str">
            <v>Low-demand</v>
          </cell>
        </row>
        <row r="2921">
          <cell r="D2921">
            <v>21</v>
          </cell>
          <cell r="E2921" t="str">
            <v>Wednesday</v>
          </cell>
          <cell r="G2921" t="str">
            <v>Low-demand</v>
          </cell>
        </row>
        <row r="2922">
          <cell r="D2922">
            <v>22</v>
          </cell>
          <cell r="E2922" t="str">
            <v>Wednesday</v>
          </cell>
          <cell r="G2922" t="str">
            <v>Low-demand</v>
          </cell>
        </row>
        <row r="2923">
          <cell r="D2923">
            <v>23</v>
          </cell>
          <cell r="E2923" t="str">
            <v>Wednesday</v>
          </cell>
          <cell r="G2923" t="str">
            <v>Low-demand</v>
          </cell>
        </row>
        <row r="2924">
          <cell r="D2924">
            <v>0</v>
          </cell>
          <cell r="E2924" t="str">
            <v>Thursday</v>
          </cell>
          <cell r="G2924" t="str">
            <v>Low-demand</v>
          </cell>
        </row>
        <row r="2925">
          <cell r="D2925">
            <v>1</v>
          </cell>
          <cell r="E2925" t="str">
            <v>Thursday</v>
          </cell>
          <cell r="G2925" t="str">
            <v>Low-demand</v>
          </cell>
        </row>
        <row r="2926">
          <cell r="D2926">
            <v>2</v>
          </cell>
          <cell r="E2926" t="str">
            <v>Thursday</v>
          </cell>
          <cell r="G2926" t="str">
            <v>Low-demand</v>
          </cell>
        </row>
        <row r="2927">
          <cell r="D2927">
            <v>3</v>
          </cell>
          <cell r="E2927" t="str">
            <v>Thursday</v>
          </cell>
          <cell r="G2927" t="str">
            <v>Low-demand</v>
          </cell>
        </row>
        <row r="2928">
          <cell r="D2928">
            <v>4</v>
          </cell>
          <cell r="E2928" t="str">
            <v>Thursday</v>
          </cell>
          <cell r="G2928" t="str">
            <v>Low-demand</v>
          </cell>
        </row>
        <row r="2929">
          <cell r="D2929">
            <v>5</v>
          </cell>
          <cell r="E2929" t="str">
            <v>Thursday</v>
          </cell>
          <cell r="G2929" t="str">
            <v>Low-demand</v>
          </cell>
        </row>
        <row r="2930">
          <cell r="D2930">
            <v>6</v>
          </cell>
          <cell r="E2930" t="str">
            <v>Thursday</v>
          </cell>
          <cell r="G2930" t="str">
            <v>Low-demand</v>
          </cell>
        </row>
        <row r="2931">
          <cell r="D2931">
            <v>7</v>
          </cell>
          <cell r="E2931" t="str">
            <v>Thursday</v>
          </cell>
          <cell r="G2931" t="str">
            <v>Low-demand</v>
          </cell>
        </row>
        <row r="2932">
          <cell r="D2932">
            <v>8</v>
          </cell>
          <cell r="E2932" t="str">
            <v>Thursday</v>
          </cell>
          <cell r="G2932" t="str">
            <v>Low-demand</v>
          </cell>
        </row>
        <row r="2933">
          <cell r="D2933">
            <v>9</v>
          </cell>
          <cell r="E2933" t="str">
            <v>Thursday</v>
          </cell>
          <cell r="G2933" t="str">
            <v>Low-demand</v>
          </cell>
        </row>
        <row r="2934">
          <cell r="D2934">
            <v>10</v>
          </cell>
          <cell r="E2934" t="str">
            <v>Thursday</v>
          </cell>
          <cell r="G2934" t="str">
            <v>Low-demand</v>
          </cell>
        </row>
        <row r="2935">
          <cell r="D2935">
            <v>11</v>
          </cell>
          <cell r="E2935" t="str">
            <v>Thursday</v>
          </cell>
          <cell r="G2935" t="str">
            <v>Low-demand</v>
          </cell>
        </row>
        <row r="2936">
          <cell r="D2936">
            <v>12</v>
          </cell>
          <cell r="E2936" t="str">
            <v>Thursday</v>
          </cell>
          <cell r="G2936" t="str">
            <v>Low-demand</v>
          </cell>
        </row>
        <row r="2937">
          <cell r="D2937">
            <v>13</v>
          </cell>
          <cell r="E2937" t="str">
            <v>Thursday</v>
          </cell>
          <cell r="G2937" t="str">
            <v>Low-demand</v>
          </cell>
        </row>
        <row r="2938">
          <cell r="D2938">
            <v>14</v>
          </cell>
          <cell r="E2938" t="str">
            <v>Thursday</v>
          </cell>
          <cell r="G2938" t="str">
            <v>Low-demand</v>
          </cell>
        </row>
        <row r="2939">
          <cell r="D2939">
            <v>15</v>
          </cell>
          <cell r="E2939" t="str">
            <v>Thursday</v>
          </cell>
          <cell r="G2939" t="str">
            <v>Low-demand</v>
          </cell>
        </row>
        <row r="2940">
          <cell r="D2940">
            <v>16</v>
          </cell>
          <cell r="E2940" t="str">
            <v>Thursday</v>
          </cell>
          <cell r="G2940" t="str">
            <v>Low-demand</v>
          </cell>
        </row>
        <row r="2941">
          <cell r="D2941">
            <v>17</v>
          </cell>
          <cell r="E2941" t="str">
            <v>Thursday</v>
          </cell>
          <cell r="G2941" t="str">
            <v>Low-demand</v>
          </cell>
        </row>
        <row r="2942">
          <cell r="D2942">
            <v>18</v>
          </cell>
          <cell r="E2942" t="str">
            <v>Thursday</v>
          </cell>
          <cell r="G2942" t="str">
            <v>Low-demand</v>
          </cell>
        </row>
        <row r="2943">
          <cell r="D2943">
            <v>19</v>
          </cell>
          <cell r="E2943" t="str">
            <v>Thursday</v>
          </cell>
          <cell r="G2943" t="str">
            <v>Low-demand</v>
          </cell>
        </row>
        <row r="2944">
          <cell r="D2944">
            <v>20</v>
          </cell>
          <cell r="E2944" t="str">
            <v>Thursday</v>
          </cell>
          <cell r="G2944" t="str">
            <v>Low-demand</v>
          </cell>
        </row>
        <row r="2945">
          <cell r="D2945">
            <v>21</v>
          </cell>
          <cell r="E2945" t="str">
            <v>Thursday</v>
          </cell>
          <cell r="G2945" t="str">
            <v>Low-demand</v>
          </cell>
        </row>
        <row r="2946">
          <cell r="D2946">
            <v>22</v>
          </cell>
          <cell r="E2946" t="str">
            <v>Thursday</v>
          </cell>
          <cell r="G2946" t="str">
            <v>Low-demand</v>
          </cell>
        </row>
        <row r="2947">
          <cell r="D2947">
            <v>23</v>
          </cell>
          <cell r="E2947" t="str">
            <v>Thursday</v>
          </cell>
          <cell r="G2947" t="str">
            <v>Low-demand</v>
          </cell>
        </row>
        <row r="2948">
          <cell r="D2948">
            <v>0</v>
          </cell>
          <cell r="E2948" t="str">
            <v>Friday</v>
          </cell>
          <cell r="G2948" t="str">
            <v>Low-demand</v>
          </cell>
        </row>
        <row r="2949">
          <cell r="D2949">
            <v>1</v>
          </cell>
          <cell r="E2949" t="str">
            <v>Friday</v>
          </cell>
          <cell r="G2949" t="str">
            <v>Low-demand</v>
          </cell>
        </row>
        <row r="2950">
          <cell r="D2950">
            <v>2</v>
          </cell>
          <cell r="E2950" t="str">
            <v>Friday</v>
          </cell>
          <cell r="G2950" t="str">
            <v>Low-demand</v>
          </cell>
        </row>
        <row r="2951">
          <cell r="D2951">
            <v>3</v>
          </cell>
          <cell r="E2951" t="str">
            <v>Friday</v>
          </cell>
          <cell r="G2951" t="str">
            <v>Low-demand</v>
          </cell>
        </row>
        <row r="2952">
          <cell r="D2952">
            <v>4</v>
          </cell>
          <cell r="E2952" t="str">
            <v>Friday</v>
          </cell>
          <cell r="G2952" t="str">
            <v>Low-demand</v>
          </cell>
        </row>
        <row r="2953">
          <cell r="D2953">
            <v>5</v>
          </cell>
          <cell r="E2953" t="str">
            <v>Friday</v>
          </cell>
          <cell r="G2953" t="str">
            <v>Low-demand</v>
          </cell>
        </row>
        <row r="2954">
          <cell r="D2954">
            <v>6</v>
          </cell>
          <cell r="E2954" t="str">
            <v>Friday</v>
          </cell>
          <cell r="G2954" t="str">
            <v>Low-demand</v>
          </cell>
        </row>
        <row r="2955">
          <cell r="D2955">
            <v>7</v>
          </cell>
          <cell r="E2955" t="str">
            <v>Friday</v>
          </cell>
          <cell r="G2955" t="str">
            <v>Low-demand</v>
          </cell>
        </row>
        <row r="2956">
          <cell r="D2956">
            <v>8</v>
          </cell>
          <cell r="E2956" t="str">
            <v>Friday</v>
          </cell>
          <cell r="G2956" t="str">
            <v>Low-demand</v>
          </cell>
        </row>
        <row r="2957">
          <cell r="D2957">
            <v>9</v>
          </cell>
          <cell r="E2957" t="str">
            <v>Friday</v>
          </cell>
          <cell r="G2957" t="str">
            <v>Low-demand</v>
          </cell>
        </row>
        <row r="2958">
          <cell r="D2958">
            <v>10</v>
          </cell>
          <cell r="E2958" t="str">
            <v>Friday</v>
          </cell>
          <cell r="G2958" t="str">
            <v>Low-demand</v>
          </cell>
        </row>
        <row r="2959">
          <cell r="D2959">
            <v>11</v>
          </cell>
          <cell r="E2959" t="str">
            <v>Friday</v>
          </cell>
          <cell r="G2959" t="str">
            <v>Low-demand</v>
          </cell>
        </row>
        <row r="2960">
          <cell r="D2960">
            <v>12</v>
          </cell>
          <cell r="E2960" t="str">
            <v>Friday</v>
          </cell>
          <cell r="G2960" t="str">
            <v>Low-demand</v>
          </cell>
        </row>
        <row r="2961">
          <cell r="D2961">
            <v>13</v>
          </cell>
          <cell r="E2961" t="str">
            <v>Friday</v>
          </cell>
          <cell r="G2961" t="str">
            <v>Low-demand</v>
          </cell>
        </row>
        <row r="2962">
          <cell r="D2962">
            <v>14</v>
          </cell>
          <cell r="E2962" t="str">
            <v>Friday</v>
          </cell>
          <cell r="G2962" t="str">
            <v>Low-demand</v>
          </cell>
        </row>
        <row r="2963">
          <cell r="D2963">
            <v>15</v>
          </cell>
          <cell r="E2963" t="str">
            <v>Friday</v>
          </cell>
          <cell r="G2963" t="str">
            <v>Low-demand</v>
          </cell>
        </row>
        <row r="2964">
          <cell r="D2964">
            <v>16</v>
          </cell>
          <cell r="E2964" t="str">
            <v>Friday</v>
          </cell>
          <cell r="G2964" t="str">
            <v>Low-demand</v>
          </cell>
        </row>
        <row r="2965">
          <cell r="D2965">
            <v>17</v>
          </cell>
          <cell r="E2965" t="str">
            <v>Friday</v>
          </cell>
          <cell r="G2965" t="str">
            <v>Low-demand</v>
          </cell>
        </row>
        <row r="2966">
          <cell r="D2966">
            <v>18</v>
          </cell>
          <cell r="E2966" t="str">
            <v>Friday</v>
          </cell>
          <cell r="G2966" t="str">
            <v>Low-demand</v>
          </cell>
        </row>
        <row r="2967">
          <cell r="D2967">
            <v>19</v>
          </cell>
          <cell r="E2967" t="str">
            <v>Friday</v>
          </cell>
          <cell r="G2967" t="str">
            <v>Low-demand</v>
          </cell>
        </row>
        <row r="2968">
          <cell r="D2968">
            <v>20</v>
          </cell>
          <cell r="E2968" t="str">
            <v>Friday</v>
          </cell>
          <cell r="G2968" t="str">
            <v>Low-demand</v>
          </cell>
        </row>
        <row r="2969">
          <cell r="D2969">
            <v>21</v>
          </cell>
          <cell r="E2969" t="str">
            <v>Friday</v>
          </cell>
          <cell r="G2969" t="str">
            <v>Low-demand</v>
          </cell>
        </row>
        <row r="2970">
          <cell r="D2970">
            <v>22</v>
          </cell>
          <cell r="E2970" t="str">
            <v>Friday</v>
          </cell>
          <cell r="G2970" t="str">
            <v>Low-demand</v>
          </cell>
        </row>
        <row r="2971">
          <cell r="D2971">
            <v>23</v>
          </cell>
          <cell r="E2971" t="str">
            <v>Friday</v>
          </cell>
          <cell r="G2971" t="str">
            <v>Low-demand</v>
          </cell>
        </row>
        <row r="2972">
          <cell r="D2972">
            <v>0</v>
          </cell>
          <cell r="E2972" t="str">
            <v>Saturday</v>
          </cell>
          <cell r="G2972" t="str">
            <v>Low-demand</v>
          </cell>
        </row>
        <row r="2973">
          <cell r="D2973">
            <v>1</v>
          </cell>
          <cell r="E2973" t="str">
            <v>Saturday</v>
          </cell>
          <cell r="G2973" t="str">
            <v>Low-demand</v>
          </cell>
        </row>
        <row r="2974">
          <cell r="D2974">
            <v>2</v>
          </cell>
          <cell r="E2974" t="str">
            <v>Saturday</v>
          </cell>
          <cell r="G2974" t="str">
            <v>Low-demand</v>
          </cell>
        </row>
        <row r="2975">
          <cell r="D2975">
            <v>3</v>
          </cell>
          <cell r="E2975" t="str">
            <v>Saturday</v>
          </cell>
          <cell r="G2975" t="str">
            <v>Low-demand</v>
          </cell>
        </row>
        <row r="2976">
          <cell r="D2976">
            <v>4</v>
          </cell>
          <cell r="E2976" t="str">
            <v>Saturday</v>
          </cell>
          <cell r="G2976" t="str">
            <v>Low-demand</v>
          </cell>
        </row>
        <row r="2977">
          <cell r="D2977">
            <v>5</v>
          </cell>
          <cell r="E2977" t="str">
            <v>Saturday</v>
          </cell>
          <cell r="G2977" t="str">
            <v>Low-demand</v>
          </cell>
        </row>
        <row r="2978">
          <cell r="D2978">
            <v>6</v>
          </cell>
          <cell r="E2978" t="str">
            <v>Saturday</v>
          </cell>
          <cell r="G2978" t="str">
            <v>Low-demand</v>
          </cell>
        </row>
        <row r="2979">
          <cell r="D2979">
            <v>7</v>
          </cell>
          <cell r="E2979" t="str">
            <v>Saturday</v>
          </cell>
          <cell r="G2979" t="str">
            <v>Low-demand</v>
          </cell>
        </row>
        <row r="2980">
          <cell r="D2980">
            <v>8</v>
          </cell>
          <cell r="E2980" t="str">
            <v>Saturday</v>
          </cell>
          <cell r="G2980" t="str">
            <v>Low-demand</v>
          </cell>
        </row>
        <row r="2981">
          <cell r="D2981">
            <v>9</v>
          </cell>
          <cell r="E2981" t="str">
            <v>Saturday</v>
          </cell>
          <cell r="G2981" t="str">
            <v>Low-demand</v>
          </cell>
        </row>
        <row r="2982">
          <cell r="D2982">
            <v>10</v>
          </cell>
          <cell r="E2982" t="str">
            <v>Saturday</v>
          </cell>
          <cell r="G2982" t="str">
            <v>Low-demand</v>
          </cell>
        </row>
        <row r="2983">
          <cell r="D2983">
            <v>11</v>
          </cell>
          <cell r="E2983" t="str">
            <v>Saturday</v>
          </cell>
          <cell r="G2983" t="str">
            <v>Low-demand</v>
          </cell>
        </row>
        <row r="2984">
          <cell r="D2984">
            <v>12</v>
          </cell>
          <cell r="E2984" t="str">
            <v>Saturday</v>
          </cell>
          <cell r="G2984" t="str">
            <v>Low-demand</v>
          </cell>
        </row>
        <row r="2985">
          <cell r="D2985">
            <v>13</v>
          </cell>
          <cell r="E2985" t="str">
            <v>Saturday</v>
          </cell>
          <cell r="G2985" t="str">
            <v>Low-demand</v>
          </cell>
        </row>
        <row r="2986">
          <cell r="D2986">
            <v>14</v>
          </cell>
          <cell r="E2986" t="str">
            <v>Saturday</v>
          </cell>
          <cell r="G2986" t="str">
            <v>Low-demand</v>
          </cell>
        </row>
        <row r="2987">
          <cell r="D2987">
            <v>15</v>
          </cell>
          <cell r="E2987" t="str">
            <v>Saturday</v>
          </cell>
          <cell r="G2987" t="str">
            <v>Low-demand</v>
          </cell>
        </row>
        <row r="2988">
          <cell r="D2988">
            <v>16</v>
          </cell>
          <cell r="E2988" t="str">
            <v>Saturday</v>
          </cell>
          <cell r="G2988" t="str">
            <v>Low-demand</v>
          </cell>
        </row>
        <row r="2989">
          <cell r="D2989">
            <v>17</v>
          </cell>
          <cell r="E2989" t="str">
            <v>Saturday</v>
          </cell>
          <cell r="G2989" t="str">
            <v>Low-demand</v>
          </cell>
        </row>
        <row r="2990">
          <cell r="D2990">
            <v>18</v>
          </cell>
          <cell r="E2990" t="str">
            <v>Saturday</v>
          </cell>
          <cell r="G2990" t="str">
            <v>Low-demand</v>
          </cell>
        </row>
        <row r="2991">
          <cell r="D2991">
            <v>19</v>
          </cell>
          <cell r="E2991" t="str">
            <v>Saturday</v>
          </cell>
          <cell r="G2991" t="str">
            <v>Low-demand</v>
          </cell>
        </row>
        <row r="2992">
          <cell r="D2992">
            <v>20</v>
          </cell>
          <cell r="E2992" t="str">
            <v>Saturday</v>
          </cell>
          <cell r="G2992" t="str">
            <v>Low-demand</v>
          </cell>
        </row>
        <row r="2993">
          <cell r="D2993">
            <v>21</v>
          </cell>
          <cell r="E2993" t="str">
            <v>Saturday</v>
          </cell>
          <cell r="G2993" t="str">
            <v>Low-demand</v>
          </cell>
        </row>
        <row r="2994">
          <cell r="D2994">
            <v>22</v>
          </cell>
          <cell r="E2994" t="str">
            <v>Saturday</v>
          </cell>
          <cell r="G2994" t="str">
            <v>Low-demand</v>
          </cell>
        </row>
        <row r="2995">
          <cell r="D2995">
            <v>23</v>
          </cell>
          <cell r="E2995" t="str">
            <v>Saturday</v>
          </cell>
          <cell r="G2995" t="str">
            <v>Low-demand</v>
          </cell>
        </row>
        <row r="2996">
          <cell r="D2996">
            <v>0</v>
          </cell>
          <cell r="E2996" t="str">
            <v>Sunday</v>
          </cell>
          <cell r="G2996" t="str">
            <v>Low-demand</v>
          </cell>
        </row>
        <row r="2997">
          <cell r="D2997">
            <v>1</v>
          </cell>
          <cell r="E2997" t="str">
            <v>Sunday</v>
          </cell>
          <cell r="G2997" t="str">
            <v>Low-demand</v>
          </cell>
        </row>
        <row r="2998">
          <cell r="D2998">
            <v>2</v>
          </cell>
          <cell r="E2998" t="str">
            <v>Sunday</v>
          </cell>
          <cell r="G2998" t="str">
            <v>Low-demand</v>
          </cell>
        </row>
        <row r="2999">
          <cell r="D2999">
            <v>3</v>
          </cell>
          <cell r="E2999" t="str">
            <v>Sunday</v>
          </cell>
          <cell r="G2999" t="str">
            <v>Low-demand</v>
          </cell>
        </row>
        <row r="3000">
          <cell r="D3000">
            <v>4</v>
          </cell>
          <cell r="E3000" t="str">
            <v>Sunday</v>
          </cell>
          <cell r="G3000" t="str">
            <v>Low-demand</v>
          </cell>
        </row>
        <row r="3001">
          <cell r="D3001">
            <v>5</v>
          </cell>
          <cell r="E3001" t="str">
            <v>Sunday</v>
          </cell>
          <cell r="G3001" t="str">
            <v>Low-demand</v>
          </cell>
        </row>
        <row r="3002">
          <cell r="D3002">
            <v>6</v>
          </cell>
          <cell r="E3002" t="str">
            <v>Sunday</v>
          </cell>
          <cell r="G3002" t="str">
            <v>Low-demand</v>
          </cell>
        </row>
        <row r="3003">
          <cell r="D3003">
            <v>7</v>
          </cell>
          <cell r="E3003" t="str">
            <v>Sunday</v>
          </cell>
          <cell r="G3003" t="str">
            <v>Low-demand</v>
          </cell>
        </row>
        <row r="3004">
          <cell r="D3004">
            <v>8</v>
          </cell>
          <cell r="E3004" t="str">
            <v>Sunday</v>
          </cell>
          <cell r="G3004" t="str">
            <v>Low-demand</v>
          </cell>
        </row>
        <row r="3005">
          <cell r="D3005">
            <v>9</v>
          </cell>
          <cell r="E3005" t="str">
            <v>Sunday</v>
          </cell>
          <cell r="G3005" t="str">
            <v>Low-demand</v>
          </cell>
        </row>
        <row r="3006">
          <cell r="D3006">
            <v>10</v>
          </cell>
          <cell r="E3006" t="str">
            <v>Sunday</v>
          </cell>
          <cell r="G3006" t="str">
            <v>Low-demand</v>
          </cell>
        </row>
        <row r="3007">
          <cell r="D3007">
            <v>11</v>
          </cell>
          <cell r="E3007" t="str">
            <v>Sunday</v>
          </cell>
          <cell r="G3007" t="str">
            <v>Low-demand</v>
          </cell>
        </row>
        <row r="3008">
          <cell r="D3008">
            <v>12</v>
          </cell>
          <cell r="E3008" t="str">
            <v>Sunday</v>
          </cell>
          <cell r="G3008" t="str">
            <v>Low-demand</v>
          </cell>
        </row>
        <row r="3009">
          <cell r="D3009">
            <v>13</v>
          </cell>
          <cell r="E3009" t="str">
            <v>Sunday</v>
          </cell>
          <cell r="G3009" t="str">
            <v>Low-demand</v>
          </cell>
        </row>
        <row r="3010">
          <cell r="D3010">
            <v>14</v>
          </cell>
          <cell r="E3010" t="str">
            <v>Sunday</v>
          </cell>
          <cell r="G3010" t="str">
            <v>Low-demand</v>
          </cell>
        </row>
        <row r="3011">
          <cell r="D3011">
            <v>15</v>
          </cell>
          <cell r="E3011" t="str">
            <v>Sunday</v>
          </cell>
          <cell r="G3011" t="str">
            <v>Low-demand</v>
          </cell>
        </row>
        <row r="3012">
          <cell r="D3012">
            <v>16</v>
          </cell>
          <cell r="E3012" t="str">
            <v>Sunday</v>
          </cell>
          <cell r="G3012" t="str">
            <v>Low-demand</v>
          </cell>
        </row>
        <row r="3013">
          <cell r="D3013">
            <v>17</v>
          </cell>
          <cell r="E3013" t="str">
            <v>Sunday</v>
          </cell>
          <cell r="G3013" t="str">
            <v>Low-demand</v>
          </cell>
        </row>
        <row r="3014">
          <cell r="D3014">
            <v>18</v>
          </cell>
          <cell r="E3014" t="str">
            <v>Sunday</v>
          </cell>
          <cell r="G3014" t="str">
            <v>Low-demand</v>
          </cell>
        </row>
        <row r="3015">
          <cell r="D3015">
            <v>19</v>
          </cell>
          <cell r="E3015" t="str">
            <v>Sunday</v>
          </cell>
          <cell r="G3015" t="str">
            <v>Low-demand</v>
          </cell>
        </row>
        <row r="3016">
          <cell r="D3016">
            <v>20</v>
          </cell>
          <cell r="E3016" t="str">
            <v>Sunday</v>
          </cell>
          <cell r="G3016" t="str">
            <v>Low-demand</v>
          </cell>
        </row>
        <row r="3017">
          <cell r="D3017">
            <v>21</v>
          </cell>
          <cell r="E3017" t="str">
            <v>Sunday</v>
          </cell>
          <cell r="G3017" t="str">
            <v>Low-demand</v>
          </cell>
        </row>
        <row r="3018">
          <cell r="D3018">
            <v>22</v>
          </cell>
          <cell r="E3018" t="str">
            <v>Sunday</v>
          </cell>
          <cell r="G3018" t="str">
            <v>Low-demand</v>
          </cell>
        </row>
        <row r="3019">
          <cell r="D3019">
            <v>23</v>
          </cell>
          <cell r="E3019" t="str">
            <v>Sunday</v>
          </cell>
          <cell r="G3019" t="str">
            <v>Low-demand</v>
          </cell>
        </row>
        <row r="3020">
          <cell r="D3020">
            <v>0</v>
          </cell>
          <cell r="E3020" t="str">
            <v>Monday</v>
          </cell>
          <cell r="G3020" t="str">
            <v>Low-demand</v>
          </cell>
        </row>
        <row r="3021">
          <cell r="D3021">
            <v>1</v>
          </cell>
          <cell r="E3021" t="str">
            <v>Monday</v>
          </cell>
          <cell r="G3021" t="str">
            <v>Low-demand</v>
          </cell>
        </row>
        <row r="3022">
          <cell r="D3022">
            <v>2</v>
          </cell>
          <cell r="E3022" t="str">
            <v>Monday</v>
          </cell>
          <cell r="G3022" t="str">
            <v>Low-demand</v>
          </cell>
        </row>
        <row r="3023">
          <cell r="D3023">
            <v>3</v>
          </cell>
          <cell r="E3023" t="str">
            <v>Monday</v>
          </cell>
          <cell r="G3023" t="str">
            <v>Low-demand</v>
          </cell>
        </row>
        <row r="3024">
          <cell r="D3024">
            <v>4</v>
          </cell>
          <cell r="E3024" t="str">
            <v>Monday</v>
          </cell>
          <cell r="G3024" t="str">
            <v>Low-demand</v>
          </cell>
        </row>
        <row r="3025">
          <cell r="D3025">
            <v>5</v>
          </cell>
          <cell r="E3025" t="str">
            <v>Monday</v>
          </cell>
          <cell r="G3025" t="str">
            <v>Low-demand</v>
          </cell>
        </row>
        <row r="3026">
          <cell r="D3026">
            <v>6</v>
          </cell>
          <cell r="E3026" t="str">
            <v>Monday</v>
          </cell>
          <cell r="G3026" t="str">
            <v>Low-demand</v>
          </cell>
        </row>
        <row r="3027">
          <cell r="D3027">
            <v>7</v>
          </cell>
          <cell r="E3027" t="str">
            <v>Monday</v>
          </cell>
          <cell r="G3027" t="str">
            <v>Low-demand</v>
          </cell>
        </row>
        <row r="3028">
          <cell r="D3028">
            <v>8</v>
          </cell>
          <cell r="E3028" t="str">
            <v>Monday</v>
          </cell>
          <cell r="G3028" t="str">
            <v>Low-demand</v>
          </cell>
        </row>
        <row r="3029">
          <cell r="D3029">
            <v>9</v>
          </cell>
          <cell r="E3029" t="str">
            <v>Monday</v>
          </cell>
          <cell r="G3029" t="str">
            <v>Low-demand</v>
          </cell>
        </row>
        <row r="3030">
          <cell r="D3030">
            <v>10</v>
          </cell>
          <cell r="E3030" t="str">
            <v>Monday</v>
          </cell>
          <cell r="G3030" t="str">
            <v>Low-demand</v>
          </cell>
        </row>
        <row r="3031">
          <cell r="D3031">
            <v>11</v>
          </cell>
          <cell r="E3031" t="str">
            <v>Monday</v>
          </cell>
          <cell r="G3031" t="str">
            <v>Low-demand</v>
          </cell>
        </row>
        <row r="3032">
          <cell r="D3032">
            <v>12</v>
          </cell>
          <cell r="E3032" t="str">
            <v>Monday</v>
          </cell>
          <cell r="G3032" t="str">
            <v>Low-demand</v>
          </cell>
        </row>
        <row r="3033">
          <cell r="D3033">
            <v>13</v>
          </cell>
          <cell r="E3033" t="str">
            <v>Monday</v>
          </cell>
          <cell r="G3033" t="str">
            <v>Low-demand</v>
          </cell>
        </row>
        <row r="3034">
          <cell r="D3034">
            <v>14</v>
          </cell>
          <cell r="E3034" t="str">
            <v>Monday</v>
          </cell>
          <cell r="G3034" t="str">
            <v>Low-demand</v>
          </cell>
        </row>
        <row r="3035">
          <cell r="D3035">
            <v>15</v>
          </cell>
          <cell r="E3035" t="str">
            <v>Monday</v>
          </cell>
          <cell r="G3035" t="str">
            <v>Low-demand</v>
          </cell>
        </row>
        <row r="3036">
          <cell r="D3036">
            <v>16</v>
          </cell>
          <cell r="E3036" t="str">
            <v>Monday</v>
          </cell>
          <cell r="G3036" t="str">
            <v>Low-demand</v>
          </cell>
        </row>
        <row r="3037">
          <cell r="D3037">
            <v>17</v>
          </cell>
          <cell r="E3037" t="str">
            <v>Monday</v>
          </cell>
          <cell r="G3037" t="str">
            <v>Low-demand</v>
          </cell>
        </row>
        <row r="3038">
          <cell r="D3038">
            <v>18</v>
          </cell>
          <cell r="E3038" t="str">
            <v>Monday</v>
          </cell>
          <cell r="G3038" t="str">
            <v>Low-demand</v>
          </cell>
        </row>
        <row r="3039">
          <cell r="D3039">
            <v>19</v>
          </cell>
          <cell r="E3039" t="str">
            <v>Monday</v>
          </cell>
          <cell r="G3039" t="str">
            <v>Low-demand</v>
          </cell>
        </row>
        <row r="3040">
          <cell r="D3040">
            <v>20</v>
          </cell>
          <cell r="E3040" t="str">
            <v>Monday</v>
          </cell>
          <cell r="G3040" t="str">
            <v>Low-demand</v>
          </cell>
        </row>
        <row r="3041">
          <cell r="D3041">
            <v>21</v>
          </cell>
          <cell r="E3041" t="str">
            <v>Monday</v>
          </cell>
          <cell r="G3041" t="str">
            <v>Low-demand</v>
          </cell>
        </row>
        <row r="3042">
          <cell r="D3042">
            <v>22</v>
          </cell>
          <cell r="E3042" t="str">
            <v>Monday</v>
          </cell>
          <cell r="G3042" t="str">
            <v>Low-demand</v>
          </cell>
        </row>
        <row r="3043">
          <cell r="D3043">
            <v>23</v>
          </cell>
          <cell r="E3043" t="str">
            <v>Monday</v>
          </cell>
          <cell r="G3043" t="str">
            <v>Low-demand</v>
          </cell>
        </row>
        <row r="3044">
          <cell r="D3044">
            <v>0</v>
          </cell>
          <cell r="E3044" t="str">
            <v>Tuesday</v>
          </cell>
          <cell r="G3044" t="str">
            <v>Low-demand</v>
          </cell>
        </row>
        <row r="3045">
          <cell r="D3045">
            <v>1</v>
          </cell>
          <cell r="E3045" t="str">
            <v>Tuesday</v>
          </cell>
          <cell r="G3045" t="str">
            <v>Low-demand</v>
          </cell>
        </row>
        <row r="3046">
          <cell r="D3046">
            <v>2</v>
          </cell>
          <cell r="E3046" t="str">
            <v>Tuesday</v>
          </cell>
          <cell r="G3046" t="str">
            <v>Low-demand</v>
          </cell>
        </row>
        <row r="3047">
          <cell r="D3047">
            <v>3</v>
          </cell>
          <cell r="E3047" t="str">
            <v>Tuesday</v>
          </cell>
          <cell r="G3047" t="str">
            <v>Low-demand</v>
          </cell>
        </row>
        <row r="3048">
          <cell r="D3048">
            <v>4</v>
          </cell>
          <cell r="E3048" t="str">
            <v>Tuesday</v>
          </cell>
          <cell r="G3048" t="str">
            <v>Low-demand</v>
          </cell>
        </row>
        <row r="3049">
          <cell r="D3049">
            <v>5</v>
          </cell>
          <cell r="E3049" t="str">
            <v>Tuesday</v>
          </cell>
          <cell r="G3049" t="str">
            <v>Low-demand</v>
          </cell>
        </row>
        <row r="3050">
          <cell r="D3050">
            <v>6</v>
          </cell>
          <cell r="E3050" t="str">
            <v>Tuesday</v>
          </cell>
          <cell r="G3050" t="str">
            <v>Low-demand</v>
          </cell>
        </row>
        <row r="3051">
          <cell r="D3051">
            <v>7</v>
          </cell>
          <cell r="E3051" t="str">
            <v>Tuesday</v>
          </cell>
          <cell r="G3051" t="str">
            <v>Low-demand</v>
          </cell>
        </row>
        <row r="3052">
          <cell r="D3052">
            <v>8</v>
          </cell>
          <cell r="E3052" t="str">
            <v>Tuesday</v>
          </cell>
          <cell r="G3052" t="str">
            <v>Low-demand</v>
          </cell>
        </row>
        <row r="3053">
          <cell r="D3053">
            <v>9</v>
          </cell>
          <cell r="E3053" t="str">
            <v>Tuesday</v>
          </cell>
          <cell r="G3053" t="str">
            <v>Low-demand</v>
          </cell>
        </row>
        <row r="3054">
          <cell r="D3054">
            <v>10</v>
          </cell>
          <cell r="E3054" t="str">
            <v>Tuesday</v>
          </cell>
          <cell r="G3054" t="str">
            <v>Low-demand</v>
          </cell>
        </row>
        <row r="3055">
          <cell r="D3055">
            <v>11</v>
          </cell>
          <cell r="E3055" t="str">
            <v>Tuesday</v>
          </cell>
          <cell r="G3055" t="str">
            <v>Low-demand</v>
          </cell>
        </row>
        <row r="3056">
          <cell r="D3056">
            <v>12</v>
          </cell>
          <cell r="E3056" t="str">
            <v>Tuesday</v>
          </cell>
          <cell r="G3056" t="str">
            <v>Low-demand</v>
          </cell>
        </row>
        <row r="3057">
          <cell r="D3057">
            <v>13</v>
          </cell>
          <cell r="E3057" t="str">
            <v>Tuesday</v>
          </cell>
          <cell r="G3057" t="str">
            <v>Low-demand</v>
          </cell>
        </row>
        <row r="3058">
          <cell r="D3058">
            <v>14</v>
          </cell>
          <cell r="E3058" t="str">
            <v>Tuesday</v>
          </cell>
          <cell r="G3058" t="str">
            <v>Low-demand</v>
          </cell>
        </row>
        <row r="3059">
          <cell r="D3059">
            <v>15</v>
          </cell>
          <cell r="E3059" t="str">
            <v>Tuesday</v>
          </cell>
          <cell r="G3059" t="str">
            <v>Low-demand</v>
          </cell>
        </row>
        <row r="3060">
          <cell r="D3060">
            <v>16</v>
          </cell>
          <cell r="E3060" t="str">
            <v>Tuesday</v>
          </cell>
          <cell r="G3060" t="str">
            <v>Low-demand</v>
          </cell>
        </row>
        <row r="3061">
          <cell r="D3061">
            <v>17</v>
          </cell>
          <cell r="E3061" t="str">
            <v>Tuesday</v>
          </cell>
          <cell r="G3061" t="str">
            <v>Low-demand</v>
          </cell>
        </row>
        <row r="3062">
          <cell r="D3062">
            <v>18</v>
          </cell>
          <cell r="E3062" t="str">
            <v>Tuesday</v>
          </cell>
          <cell r="G3062" t="str">
            <v>Low-demand</v>
          </cell>
        </row>
        <row r="3063">
          <cell r="D3063">
            <v>19</v>
          </cell>
          <cell r="E3063" t="str">
            <v>Tuesday</v>
          </cell>
          <cell r="G3063" t="str">
            <v>Low-demand</v>
          </cell>
        </row>
        <row r="3064">
          <cell r="D3064">
            <v>20</v>
          </cell>
          <cell r="E3064" t="str">
            <v>Tuesday</v>
          </cell>
          <cell r="G3064" t="str">
            <v>Low-demand</v>
          </cell>
        </row>
        <row r="3065">
          <cell r="D3065">
            <v>21</v>
          </cell>
          <cell r="E3065" t="str">
            <v>Tuesday</v>
          </cell>
          <cell r="G3065" t="str">
            <v>Low-demand</v>
          </cell>
        </row>
        <row r="3066">
          <cell r="D3066">
            <v>22</v>
          </cell>
          <cell r="E3066" t="str">
            <v>Tuesday</v>
          </cell>
          <cell r="G3066" t="str">
            <v>Low-demand</v>
          </cell>
        </row>
        <row r="3067">
          <cell r="D3067">
            <v>23</v>
          </cell>
          <cell r="E3067" t="str">
            <v>Tuesday</v>
          </cell>
          <cell r="G3067" t="str">
            <v>Low-demand</v>
          </cell>
        </row>
        <row r="3068">
          <cell r="D3068">
            <v>0</v>
          </cell>
          <cell r="E3068" t="str">
            <v>Wednesday</v>
          </cell>
          <cell r="G3068" t="str">
            <v>Low-demand</v>
          </cell>
        </row>
        <row r="3069">
          <cell r="D3069">
            <v>1</v>
          </cell>
          <cell r="E3069" t="str">
            <v>Wednesday</v>
          </cell>
          <cell r="G3069" t="str">
            <v>Low-demand</v>
          </cell>
        </row>
        <row r="3070">
          <cell r="D3070">
            <v>2</v>
          </cell>
          <cell r="E3070" t="str">
            <v>Wednesday</v>
          </cell>
          <cell r="G3070" t="str">
            <v>Low-demand</v>
          </cell>
        </row>
        <row r="3071">
          <cell r="D3071">
            <v>3</v>
          </cell>
          <cell r="E3071" t="str">
            <v>Wednesday</v>
          </cell>
          <cell r="G3071" t="str">
            <v>Low-demand</v>
          </cell>
        </row>
        <row r="3072">
          <cell r="D3072">
            <v>4</v>
          </cell>
          <cell r="E3072" t="str">
            <v>Wednesday</v>
          </cell>
          <cell r="G3072" t="str">
            <v>Low-demand</v>
          </cell>
        </row>
        <row r="3073">
          <cell r="D3073">
            <v>5</v>
          </cell>
          <cell r="E3073" t="str">
            <v>Wednesday</v>
          </cell>
          <cell r="G3073" t="str">
            <v>Low-demand</v>
          </cell>
        </row>
        <row r="3074">
          <cell r="D3074">
            <v>6</v>
          </cell>
          <cell r="E3074" t="str">
            <v>Wednesday</v>
          </cell>
          <cell r="G3074" t="str">
            <v>Low-demand</v>
          </cell>
        </row>
        <row r="3075">
          <cell r="D3075">
            <v>7</v>
          </cell>
          <cell r="E3075" t="str">
            <v>Wednesday</v>
          </cell>
          <cell r="G3075" t="str">
            <v>Low-demand</v>
          </cell>
        </row>
        <row r="3076">
          <cell r="D3076">
            <v>8</v>
          </cell>
          <cell r="E3076" t="str">
            <v>Wednesday</v>
          </cell>
          <cell r="G3076" t="str">
            <v>Low-demand</v>
          </cell>
        </row>
        <row r="3077">
          <cell r="D3077">
            <v>9</v>
          </cell>
          <cell r="E3077" t="str">
            <v>Wednesday</v>
          </cell>
          <cell r="G3077" t="str">
            <v>Low-demand</v>
          </cell>
        </row>
        <row r="3078">
          <cell r="D3078">
            <v>10</v>
          </cell>
          <cell r="E3078" t="str">
            <v>Wednesday</v>
          </cell>
          <cell r="G3078" t="str">
            <v>Low-demand</v>
          </cell>
        </row>
        <row r="3079">
          <cell r="D3079">
            <v>11</v>
          </cell>
          <cell r="E3079" t="str">
            <v>Wednesday</v>
          </cell>
          <cell r="G3079" t="str">
            <v>Low-demand</v>
          </cell>
        </row>
        <row r="3080">
          <cell r="D3080">
            <v>12</v>
          </cell>
          <cell r="E3080" t="str">
            <v>Wednesday</v>
          </cell>
          <cell r="G3080" t="str">
            <v>Low-demand</v>
          </cell>
        </row>
        <row r="3081">
          <cell r="D3081">
            <v>13</v>
          </cell>
          <cell r="E3081" t="str">
            <v>Wednesday</v>
          </cell>
          <cell r="G3081" t="str">
            <v>Low-demand</v>
          </cell>
        </row>
        <row r="3082">
          <cell r="D3082">
            <v>14</v>
          </cell>
          <cell r="E3082" t="str">
            <v>Wednesday</v>
          </cell>
          <cell r="G3082" t="str">
            <v>Low-demand</v>
          </cell>
        </row>
        <row r="3083">
          <cell r="D3083">
            <v>15</v>
          </cell>
          <cell r="E3083" t="str">
            <v>Wednesday</v>
          </cell>
          <cell r="G3083" t="str">
            <v>Low-demand</v>
          </cell>
        </row>
        <row r="3084">
          <cell r="D3084">
            <v>16</v>
          </cell>
          <cell r="E3084" t="str">
            <v>Wednesday</v>
          </cell>
          <cell r="G3084" t="str">
            <v>Low-demand</v>
          </cell>
        </row>
        <row r="3085">
          <cell r="D3085">
            <v>17</v>
          </cell>
          <cell r="E3085" t="str">
            <v>Wednesday</v>
          </cell>
          <cell r="G3085" t="str">
            <v>Low-demand</v>
          </cell>
        </row>
        <row r="3086">
          <cell r="D3086">
            <v>18</v>
          </cell>
          <cell r="E3086" t="str">
            <v>Wednesday</v>
          </cell>
          <cell r="G3086" t="str">
            <v>Low-demand</v>
          </cell>
        </row>
        <row r="3087">
          <cell r="D3087">
            <v>19</v>
          </cell>
          <cell r="E3087" t="str">
            <v>Wednesday</v>
          </cell>
          <cell r="G3087" t="str">
            <v>Low-demand</v>
          </cell>
        </row>
        <row r="3088">
          <cell r="D3088">
            <v>20</v>
          </cell>
          <cell r="E3088" t="str">
            <v>Wednesday</v>
          </cell>
          <cell r="G3088" t="str">
            <v>Low-demand</v>
          </cell>
        </row>
        <row r="3089">
          <cell r="D3089">
            <v>21</v>
          </cell>
          <cell r="E3089" t="str">
            <v>Wednesday</v>
          </cell>
          <cell r="G3089" t="str">
            <v>Low-demand</v>
          </cell>
        </row>
        <row r="3090">
          <cell r="D3090">
            <v>22</v>
          </cell>
          <cell r="E3090" t="str">
            <v>Wednesday</v>
          </cell>
          <cell r="G3090" t="str">
            <v>Low-demand</v>
          </cell>
        </row>
        <row r="3091">
          <cell r="D3091">
            <v>23</v>
          </cell>
          <cell r="E3091" t="str">
            <v>Wednesday</v>
          </cell>
          <cell r="G3091" t="str">
            <v>Low-demand</v>
          </cell>
        </row>
        <row r="3092">
          <cell r="D3092">
            <v>0</v>
          </cell>
          <cell r="E3092" t="str">
            <v>Thursday</v>
          </cell>
          <cell r="G3092" t="str">
            <v>Low-demand</v>
          </cell>
        </row>
        <row r="3093">
          <cell r="D3093">
            <v>1</v>
          </cell>
          <cell r="E3093" t="str">
            <v>Thursday</v>
          </cell>
          <cell r="G3093" t="str">
            <v>Low-demand</v>
          </cell>
        </row>
        <row r="3094">
          <cell r="D3094">
            <v>2</v>
          </cell>
          <cell r="E3094" t="str">
            <v>Thursday</v>
          </cell>
          <cell r="G3094" t="str">
            <v>Low-demand</v>
          </cell>
        </row>
        <row r="3095">
          <cell r="D3095">
            <v>3</v>
          </cell>
          <cell r="E3095" t="str">
            <v>Thursday</v>
          </cell>
          <cell r="G3095" t="str">
            <v>Low-demand</v>
          </cell>
        </row>
        <row r="3096">
          <cell r="D3096">
            <v>4</v>
          </cell>
          <cell r="E3096" t="str">
            <v>Thursday</v>
          </cell>
          <cell r="G3096" t="str">
            <v>Low-demand</v>
          </cell>
        </row>
        <row r="3097">
          <cell r="D3097">
            <v>5</v>
          </cell>
          <cell r="E3097" t="str">
            <v>Thursday</v>
          </cell>
          <cell r="G3097" t="str">
            <v>Low-demand</v>
          </cell>
        </row>
        <row r="3098">
          <cell r="D3098">
            <v>6</v>
          </cell>
          <cell r="E3098" t="str">
            <v>Thursday</v>
          </cell>
          <cell r="G3098" t="str">
            <v>Low-demand</v>
          </cell>
        </row>
        <row r="3099">
          <cell r="D3099">
            <v>7</v>
          </cell>
          <cell r="E3099" t="str">
            <v>Thursday</v>
          </cell>
          <cell r="G3099" t="str">
            <v>Low-demand</v>
          </cell>
        </row>
        <row r="3100">
          <cell r="D3100">
            <v>8</v>
          </cell>
          <cell r="E3100" t="str">
            <v>Thursday</v>
          </cell>
          <cell r="G3100" t="str">
            <v>Low-demand</v>
          </cell>
        </row>
        <row r="3101">
          <cell r="D3101">
            <v>9</v>
          </cell>
          <cell r="E3101" t="str">
            <v>Thursday</v>
          </cell>
          <cell r="G3101" t="str">
            <v>Low-demand</v>
          </cell>
        </row>
        <row r="3102">
          <cell r="D3102">
            <v>10</v>
          </cell>
          <cell r="E3102" t="str">
            <v>Thursday</v>
          </cell>
          <cell r="G3102" t="str">
            <v>Low-demand</v>
          </cell>
        </row>
        <row r="3103">
          <cell r="D3103">
            <v>11</v>
          </cell>
          <cell r="E3103" t="str">
            <v>Thursday</v>
          </cell>
          <cell r="G3103" t="str">
            <v>Low-demand</v>
          </cell>
        </row>
        <row r="3104">
          <cell r="D3104">
            <v>12</v>
          </cell>
          <cell r="E3104" t="str">
            <v>Thursday</v>
          </cell>
          <cell r="G3104" t="str">
            <v>Low-demand</v>
          </cell>
        </row>
        <row r="3105">
          <cell r="D3105">
            <v>13</v>
          </cell>
          <cell r="E3105" t="str">
            <v>Thursday</v>
          </cell>
          <cell r="G3105" t="str">
            <v>Low-demand</v>
          </cell>
        </row>
        <row r="3106">
          <cell r="D3106">
            <v>14</v>
          </cell>
          <cell r="E3106" t="str">
            <v>Thursday</v>
          </cell>
          <cell r="G3106" t="str">
            <v>Low-demand</v>
          </cell>
        </row>
        <row r="3107">
          <cell r="D3107">
            <v>15</v>
          </cell>
          <cell r="E3107" t="str">
            <v>Thursday</v>
          </cell>
          <cell r="G3107" t="str">
            <v>Low-demand</v>
          </cell>
        </row>
        <row r="3108">
          <cell r="D3108">
            <v>16</v>
          </cell>
          <cell r="E3108" t="str">
            <v>Thursday</v>
          </cell>
          <cell r="G3108" t="str">
            <v>Low-demand</v>
          </cell>
        </row>
        <row r="3109">
          <cell r="D3109">
            <v>17</v>
          </cell>
          <cell r="E3109" t="str">
            <v>Thursday</v>
          </cell>
          <cell r="G3109" t="str">
            <v>Low-demand</v>
          </cell>
        </row>
        <row r="3110">
          <cell r="D3110">
            <v>18</v>
          </cell>
          <cell r="E3110" t="str">
            <v>Thursday</v>
          </cell>
          <cell r="G3110" t="str">
            <v>Low-demand</v>
          </cell>
        </row>
        <row r="3111">
          <cell r="D3111">
            <v>19</v>
          </cell>
          <cell r="E3111" t="str">
            <v>Thursday</v>
          </cell>
          <cell r="G3111" t="str">
            <v>Low-demand</v>
          </cell>
        </row>
        <row r="3112">
          <cell r="D3112">
            <v>20</v>
          </cell>
          <cell r="E3112" t="str">
            <v>Thursday</v>
          </cell>
          <cell r="G3112" t="str">
            <v>Low-demand</v>
          </cell>
        </row>
        <row r="3113">
          <cell r="D3113">
            <v>21</v>
          </cell>
          <cell r="E3113" t="str">
            <v>Thursday</v>
          </cell>
          <cell r="G3113" t="str">
            <v>Low-demand</v>
          </cell>
        </row>
        <row r="3114">
          <cell r="D3114">
            <v>22</v>
          </cell>
          <cell r="E3114" t="str">
            <v>Thursday</v>
          </cell>
          <cell r="G3114" t="str">
            <v>Low-demand</v>
          </cell>
        </row>
        <row r="3115">
          <cell r="D3115">
            <v>23</v>
          </cell>
          <cell r="E3115" t="str">
            <v>Thursday</v>
          </cell>
          <cell r="G3115" t="str">
            <v>Low-demand</v>
          </cell>
        </row>
        <row r="3116">
          <cell r="D3116">
            <v>0</v>
          </cell>
          <cell r="E3116" t="str">
            <v>Friday</v>
          </cell>
          <cell r="G3116" t="str">
            <v>Low-demand</v>
          </cell>
        </row>
        <row r="3117">
          <cell r="D3117">
            <v>1</v>
          </cell>
          <cell r="E3117" t="str">
            <v>Friday</v>
          </cell>
          <cell r="G3117" t="str">
            <v>Low-demand</v>
          </cell>
        </row>
        <row r="3118">
          <cell r="D3118">
            <v>2</v>
          </cell>
          <cell r="E3118" t="str">
            <v>Friday</v>
          </cell>
          <cell r="G3118" t="str">
            <v>Low-demand</v>
          </cell>
        </row>
        <row r="3119">
          <cell r="D3119">
            <v>3</v>
          </cell>
          <cell r="E3119" t="str">
            <v>Friday</v>
          </cell>
          <cell r="G3119" t="str">
            <v>Low-demand</v>
          </cell>
        </row>
        <row r="3120">
          <cell r="D3120">
            <v>4</v>
          </cell>
          <cell r="E3120" t="str">
            <v>Friday</v>
          </cell>
          <cell r="G3120" t="str">
            <v>Low-demand</v>
          </cell>
        </row>
        <row r="3121">
          <cell r="D3121">
            <v>5</v>
          </cell>
          <cell r="E3121" t="str">
            <v>Friday</v>
          </cell>
          <cell r="G3121" t="str">
            <v>Low-demand</v>
          </cell>
        </row>
        <row r="3122">
          <cell r="D3122">
            <v>6</v>
          </cell>
          <cell r="E3122" t="str">
            <v>Friday</v>
          </cell>
          <cell r="G3122" t="str">
            <v>Low-demand</v>
          </cell>
        </row>
        <row r="3123">
          <cell r="D3123">
            <v>7</v>
          </cell>
          <cell r="E3123" t="str">
            <v>Friday</v>
          </cell>
          <cell r="G3123" t="str">
            <v>Low-demand</v>
          </cell>
        </row>
        <row r="3124">
          <cell r="D3124">
            <v>8</v>
          </cell>
          <cell r="E3124" t="str">
            <v>Friday</v>
          </cell>
          <cell r="G3124" t="str">
            <v>Low-demand</v>
          </cell>
        </row>
        <row r="3125">
          <cell r="D3125">
            <v>9</v>
          </cell>
          <cell r="E3125" t="str">
            <v>Friday</v>
          </cell>
          <cell r="G3125" t="str">
            <v>Low-demand</v>
          </cell>
        </row>
        <row r="3126">
          <cell r="D3126">
            <v>10</v>
          </cell>
          <cell r="E3126" t="str">
            <v>Friday</v>
          </cell>
          <cell r="G3126" t="str">
            <v>Low-demand</v>
          </cell>
        </row>
        <row r="3127">
          <cell r="D3127">
            <v>11</v>
          </cell>
          <cell r="E3127" t="str">
            <v>Friday</v>
          </cell>
          <cell r="G3127" t="str">
            <v>Low-demand</v>
          </cell>
        </row>
        <row r="3128">
          <cell r="D3128">
            <v>12</v>
          </cell>
          <cell r="E3128" t="str">
            <v>Friday</v>
          </cell>
          <cell r="G3128" t="str">
            <v>Low-demand</v>
          </cell>
        </row>
        <row r="3129">
          <cell r="D3129">
            <v>13</v>
          </cell>
          <cell r="E3129" t="str">
            <v>Friday</v>
          </cell>
          <cell r="G3129" t="str">
            <v>Low-demand</v>
          </cell>
        </row>
        <row r="3130">
          <cell r="D3130">
            <v>14</v>
          </cell>
          <cell r="E3130" t="str">
            <v>Friday</v>
          </cell>
          <cell r="G3130" t="str">
            <v>Low-demand</v>
          </cell>
        </row>
        <row r="3131">
          <cell r="D3131">
            <v>15</v>
          </cell>
          <cell r="E3131" t="str">
            <v>Friday</v>
          </cell>
          <cell r="G3131" t="str">
            <v>Low-demand</v>
          </cell>
        </row>
        <row r="3132">
          <cell r="D3132">
            <v>16</v>
          </cell>
          <cell r="E3132" t="str">
            <v>Friday</v>
          </cell>
          <cell r="G3132" t="str">
            <v>Low-demand</v>
          </cell>
        </row>
        <row r="3133">
          <cell r="D3133">
            <v>17</v>
          </cell>
          <cell r="E3133" t="str">
            <v>Friday</v>
          </cell>
          <cell r="G3133" t="str">
            <v>Low-demand</v>
          </cell>
        </row>
        <row r="3134">
          <cell r="D3134">
            <v>18</v>
          </cell>
          <cell r="E3134" t="str">
            <v>Friday</v>
          </cell>
          <cell r="G3134" t="str">
            <v>Low-demand</v>
          </cell>
        </row>
        <row r="3135">
          <cell r="D3135">
            <v>19</v>
          </cell>
          <cell r="E3135" t="str">
            <v>Friday</v>
          </cell>
          <cell r="G3135" t="str">
            <v>Low-demand</v>
          </cell>
        </row>
        <row r="3136">
          <cell r="D3136">
            <v>20</v>
          </cell>
          <cell r="E3136" t="str">
            <v>Friday</v>
          </cell>
          <cell r="G3136" t="str">
            <v>Low-demand</v>
          </cell>
        </row>
        <row r="3137">
          <cell r="D3137">
            <v>21</v>
          </cell>
          <cell r="E3137" t="str">
            <v>Friday</v>
          </cell>
          <cell r="G3137" t="str">
            <v>Low-demand</v>
          </cell>
        </row>
        <row r="3138">
          <cell r="D3138">
            <v>22</v>
          </cell>
          <cell r="E3138" t="str">
            <v>Friday</v>
          </cell>
          <cell r="G3138" t="str">
            <v>Low-demand</v>
          </cell>
        </row>
        <row r="3139">
          <cell r="D3139">
            <v>23</v>
          </cell>
          <cell r="E3139" t="str">
            <v>Friday</v>
          </cell>
          <cell r="G3139" t="str">
            <v>Low-demand</v>
          </cell>
        </row>
        <row r="3140">
          <cell r="D3140">
            <v>0</v>
          </cell>
          <cell r="E3140" t="str">
            <v>Saturday</v>
          </cell>
          <cell r="G3140" t="str">
            <v>Low-demand</v>
          </cell>
        </row>
        <row r="3141">
          <cell r="D3141">
            <v>1</v>
          </cell>
          <cell r="E3141" t="str">
            <v>Saturday</v>
          </cell>
          <cell r="G3141" t="str">
            <v>Low-demand</v>
          </cell>
        </row>
        <row r="3142">
          <cell r="D3142">
            <v>2</v>
          </cell>
          <cell r="E3142" t="str">
            <v>Saturday</v>
          </cell>
          <cell r="G3142" t="str">
            <v>Low-demand</v>
          </cell>
        </row>
        <row r="3143">
          <cell r="D3143">
            <v>3</v>
          </cell>
          <cell r="E3143" t="str">
            <v>Saturday</v>
          </cell>
          <cell r="G3143" t="str">
            <v>Low-demand</v>
          </cell>
        </row>
        <row r="3144">
          <cell r="D3144">
            <v>4</v>
          </cell>
          <cell r="E3144" t="str">
            <v>Saturday</v>
          </cell>
          <cell r="G3144" t="str">
            <v>Low-demand</v>
          </cell>
        </row>
        <row r="3145">
          <cell r="D3145">
            <v>5</v>
          </cell>
          <cell r="E3145" t="str">
            <v>Saturday</v>
          </cell>
          <cell r="G3145" t="str">
            <v>Low-demand</v>
          </cell>
        </row>
        <row r="3146">
          <cell r="D3146">
            <v>6</v>
          </cell>
          <cell r="E3146" t="str">
            <v>Saturday</v>
          </cell>
          <cell r="G3146" t="str">
            <v>Low-demand</v>
          </cell>
        </row>
        <row r="3147">
          <cell r="D3147">
            <v>7</v>
          </cell>
          <cell r="E3147" t="str">
            <v>Saturday</v>
          </cell>
          <cell r="G3147" t="str">
            <v>Low-demand</v>
          </cell>
        </row>
        <row r="3148">
          <cell r="D3148">
            <v>8</v>
          </cell>
          <cell r="E3148" t="str">
            <v>Saturday</v>
          </cell>
          <cell r="G3148" t="str">
            <v>Low-demand</v>
          </cell>
        </row>
        <row r="3149">
          <cell r="D3149">
            <v>9</v>
          </cell>
          <cell r="E3149" t="str">
            <v>Saturday</v>
          </cell>
          <cell r="G3149" t="str">
            <v>Low-demand</v>
          </cell>
        </row>
        <row r="3150">
          <cell r="D3150">
            <v>10</v>
          </cell>
          <cell r="E3150" t="str">
            <v>Saturday</v>
          </cell>
          <cell r="G3150" t="str">
            <v>Low-demand</v>
          </cell>
        </row>
        <row r="3151">
          <cell r="D3151">
            <v>11</v>
          </cell>
          <cell r="E3151" t="str">
            <v>Saturday</v>
          </cell>
          <cell r="G3151" t="str">
            <v>Low-demand</v>
          </cell>
        </row>
        <row r="3152">
          <cell r="D3152">
            <v>12</v>
          </cell>
          <cell r="E3152" t="str">
            <v>Saturday</v>
          </cell>
          <cell r="G3152" t="str">
            <v>Low-demand</v>
          </cell>
        </row>
        <row r="3153">
          <cell r="D3153">
            <v>13</v>
          </cell>
          <cell r="E3153" t="str">
            <v>Saturday</v>
          </cell>
          <cell r="G3153" t="str">
            <v>Low-demand</v>
          </cell>
        </row>
        <row r="3154">
          <cell r="D3154">
            <v>14</v>
          </cell>
          <cell r="E3154" t="str">
            <v>Saturday</v>
          </cell>
          <cell r="G3154" t="str">
            <v>Low-demand</v>
          </cell>
        </row>
        <row r="3155">
          <cell r="D3155">
            <v>15</v>
          </cell>
          <cell r="E3155" t="str">
            <v>Saturday</v>
          </cell>
          <cell r="G3155" t="str">
            <v>Low-demand</v>
          </cell>
        </row>
        <row r="3156">
          <cell r="D3156">
            <v>16</v>
          </cell>
          <cell r="E3156" t="str">
            <v>Saturday</v>
          </cell>
          <cell r="G3156" t="str">
            <v>Low-demand</v>
          </cell>
        </row>
        <row r="3157">
          <cell r="D3157">
            <v>17</v>
          </cell>
          <cell r="E3157" t="str">
            <v>Saturday</v>
          </cell>
          <cell r="G3157" t="str">
            <v>Low-demand</v>
          </cell>
        </row>
        <row r="3158">
          <cell r="D3158">
            <v>18</v>
          </cell>
          <cell r="E3158" t="str">
            <v>Saturday</v>
          </cell>
          <cell r="G3158" t="str">
            <v>Low-demand</v>
          </cell>
        </row>
        <row r="3159">
          <cell r="D3159">
            <v>19</v>
          </cell>
          <cell r="E3159" t="str">
            <v>Saturday</v>
          </cell>
          <cell r="G3159" t="str">
            <v>Low-demand</v>
          </cell>
        </row>
        <row r="3160">
          <cell r="D3160">
            <v>20</v>
          </cell>
          <cell r="E3160" t="str">
            <v>Saturday</v>
          </cell>
          <cell r="G3160" t="str">
            <v>Low-demand</v>
          </cell>
        </row>
        <row r="3161">
          <cell r="D3161">
            <v>21</v>
          </cell>
          <cell r="E3161" t="str">
            <v>Saturday</v>
          </cell>
          <cell r="G3161" t="str">
            <v>Low-demand</v>
          </cell>
        </row>
        <row r="3162">
          <cell r="D3162">
            <v>22</v>
          </cell>
          <cell r="E3162" t="str">
            <v>Saturday</v>
          </cell>
          <cell r="G3162" t="str">
            <v>Low-demand</v>
          </cell>
        </row>
        <row r="3163">
          <cell r="D3163">
            <v>23</v>
          </cell>
          <cell r="E3163" t="str">
            <v>Saturday</v>
          </cell>
          <cell r="G3163" t="str">
            <v>Low-demand</v>
          </cell>
        </row>
        <row r="3164">
          <cell r="D3164">
            <v>0</v>
          </cell>
          <cell r="E3164" t="str">
            <v>Sunday</v>
          </cell>
          <cell r="G3164" t="str">
            <v>Low-demand</v>
          </cell>
        </row>
        <row r="3165">
          <cell r="D3165">
            <v>1</v>
          </cell>
          <cell r="E3165" t="str">
            <v>Sunday</v>
          </cell>
          <cell r="G3165" t="str">
            <v>Low-demand</v>
          </cell>
        </row>
        <row r="3166">
          <cell r="D3166">
            <v>2</v>
          </cell>
          <cell r="E3166" t="str">
            <v>Sunday</v>
          </cell>
          <cell r="G3166" t="str">
            <v>Low-demand</v>
          </cell>
        </row>
        <row r="3167">
          <cell r="D3167">
            <v>3</v>
          </cell>
          <cell r="E3167" t="str">
            <v>Sunday</v>
          </cell>
          <cell r="G3167" t="str">
            <v>Low-demand</v>
          </cell>
        </row>
        <row r="3168">
          <cell r="D3168">
            <v>4</v>
          </cell>
          <cell r="E3168" t="str">
            <v>Sunday</v>
          </cell>
          <cell r="G3168" t="str">
            <v>Low-demand</v>
          </cell>
        </row>
        <row r="3169">
          <cell r="D3169">
            <v>5</v>
          </cell>
          <cell r="E3169" t="str">
            <v>Sunday</v>
          </cell>
          <cell r="G3169" t="str">
            <v>Low-demand</v>
          </cell>
        </row>
        <row r="3170">
          <cell r="D3170">
            <v>6</v>
          </cell>
          <cell r="E3170" t="str">
            <v>Sunday</v>
          </cell>
          <cell r="G3170" t="str">
            <v>Low-demand</v>
          </cell>
        </row>
        <row r="3171">
          <cell r="D3171">
            <v>7</v>
          </cell>
          <cell r="E3171" t="str">
            <v>Sunday</v>
          </cell>
          <cell r="G3171" t="str">
            <v>Low-demand</v>
          </cell>
        </row>
        <row r="3172">
          <cell r="D3172">
            <v>8</v>
          </cell>
          <cell r="E3172" t="str">
            <v>Sunday</v>
          </cell>
          <cell r="G3172" t="str">
            <v>Low-demand</v>
          </cell>
        </row>
        <row r="3173">
          <cell r="D3173">
            <v>9</v>
          </cell>
          <cell r="E3173" t="str">
            <v>Sunday</v>
          </cell>
          <cell r="G3173" t="str">
            <v>Low-demand</v>
          </cell>
        </row>
        <row r="3174">
          <cell r="D3174">
            <v>10</v>
          </cell>
          <cell r="E3174" t="str">
            <v>Sunday</v>
          </cell>
          <cell r="G3174" t="str">
            <v>Low-demand</v>
          </cell>
        </row>
        <row r="3175">
          <cell r="D3175">
            <v>11</v>
          </cell>
          <cell r="E3175" t="str">
            <v>Sunday</v>
          </cell>
          <cell r="G3175" t="str">
            <v>Low-demand</v>
          </cell>
        </row>
        <row r="3176">
          <cell r="D3176">
            <v>12</v>
          </cell>
          <cell r="E3176" t="str">
            <v>Sunday</v>
          </cell>
          <cell r="G3176" t="str">
            <v>Low-demand</v>
          </cell>
        </row>
        <row r="3177">
          <cell r="D3177">
            <v>13</v>
          </cell>
          <cell r="E3177" t="str">
            <v>Sunday</v>
          </cell>
          <cell r="G3177" t="str">
            <v>Low-demand</v>
          </cell>
        </row>
        <row r="3178">
          <cell r="D3178">
            <v>14</v>
          </cell>
          <cell r="E3178" t="str">
            <v>Sunday</v>
          </cell>
          <cell r="G3178" t="str">
            <v>Low-demand</v>
          </cell>
        </row>
        <row r="3179">
          <cell r="D3179">
            <v>15</v>
          </cell>
          <cell r="E3179" t="str">
            <v>Sunday</v>
          </cell>
          <cell r="G3179" t="str">
            <v>Low-demand</v>
          </cell>
        </row>
        <row r="3180">
          <cell r="D3180">
            <v>16</v>
          </cell>
          <cell r="E3180" t="str">
            <v>Sunday</v>
          </cell>
          <cell r="G3180" t="str">
            <v>Low-demand</v>
          </cell>
        </row>
        <row r="3181">
          <cell r="D3181">
            <v>17</v>
          </cell>
          <cell r="E3181" t="str">
            <v>Sunday</v>
          </cell>
          <cell r="G3181" t="str">
            <v>Low-demand</v>
          </cell>
        </row>
        <row r="3182">
          <cell r="D3182">
            <v>18</v>
          </cell>
          <cell r="E3182" t="str">
            <v>Sunday</v>
          </cell>
          <cell r="G3182" t="str">
            <v>Low-demand</v>
          </cell>
        </row>
        <row r="3183">
          <cell r="D3183">
            <v>19</v>
          </cell>
          <cell r="E3183" t="str">
            <v>Sunday</v>
          </cell>
          <cell r="G3183" t="str">
            <v>Low-demand</v>
          </cell>
        </row>
        <row r="3184">
          <cell r="D3184">
            <v>20</v>
          </cell>
          <cell r="E3184" t="str">
            <v>Sunday</v>
          </cell>
          <cell r="G3184" t="str">
            <v>Low-demand</v>
          </cell>
        </row>
        <row r="3185">
          <cell r="D3185">
            <v>21</v>
          </cell>
          <cell r="E3185" t="str">
            <v>Sunday</v>
          </cell>
          <cell r="G3185" t="str">
            <v>Low-demand</v>
          </cell>
        </row>
        <row r="3186">
          <cell r="D3186">
            <v>22</v>
          </cell>
          <cell r="E3186" t="str">
            <v>Sunday</v>
          </cell>
          <cell r="G3186" t="str">
            <v>Low-demand</v>
          </cell>
        </row>
        <row r="3187">
          <cell r="D3187">
            <v>23</v>
          </cell>
          <cell r="E3187" t="str">
            <v>Sunday</v>
          </cell>
          <cell r="G3187" t="str">
            <v>Low-demand</v>
          </cell>
        </row>
        <row r="3188">
          <cell r="D3188">
            <v>0</v>
          </cell>
          <cell r="E3188" t="str">
            <v>Monday</v>
          </cell>
          <cell r="G3188" t="str">
            <v>Low-demand</v>
          </cell>
        </row>
        <row r="3189">
          <cell r="D3189">
            <v>1</v>
          </cell>
          <cell r="E3189" t="str">
            <v>Monday</v>
          </cell>
          <cell r="G3189" t="str">
            <v>Low-demand</v>
          </cell>
        </row>
        <row r="3190">
          <cell r="D3190">
            <v>2</v>
          </cell>
          <cell r="E3190" t="str">
            <v>Monday</v>
          </cell>
          <cell r="G3190" t="str">
            <v>Low-demand</v>
          </cell>
        </row>
        <row r="3191">
          <cell r="D3191">
            <v>3</v>
          </cell>
          <cell r="E3191" t="str">
            <v>Monday</v>
          </cell>
          <cell r="G3191" t="str">
            <v>Low-demand</v>
          </cell>
        </row>
        <row r="3192">
          <cell r="D3192">
            <v>4</v>
          </cell>
          <cell r="E3192" t="str">
            <v>Monday</v>
          </cell>
          <cell r="G3192" t="str">
            <v>Low-demand</v>
          </cell>
        </row>
        <row r="3193">
          <cell r="D3193">
            <v>5</v>
          </cell>
          <cell r="E3193" t="str">
            <v>Monday</v>
          </cell>
          <cell r="G3193" t="str">
            <v>Low-demand</v>
          </cell>
        </row>
        <row r="3194">
          <cell r="D3194">
            <v>6</v>
          </cell>
          <cell r="E3194" t="str">
            <v>Monday</v>
          </cell>
          <cell r="G3194" t="str">
            <v>Low-demand</v>
          </cell>
        </row>
        <row r="3195">
          <cell r="D3195">
            <v>7</v>
          </cell>
          <cell r="E3195" t="str">
            <v>Monday</v>
          </cell>
          <cell r="G3195" t="str">
            <v>Low-demand</v>
          </cell>
        </row>
        <row r="3196">
          <cell r="D3196">
            <v>8</v>
          </cell>
          <cell r="E3196" t="str">
            <v>Monday</v>
          </cell>
          <cell r="G3196" t="str">
            <v>Low-demand</v>
          </cell>
        </row>
        <row r="3197">
          <cell r="D3197">
            <v>9</v>
          </cell>
          <cell r="E3197" t="str">
            <v>Monday</v>
          </cell>
          <cell r="G3197" t="str">
            <v>Low-demand</v>
          </cell>
        </row>
        <row r="3198">
          <cell r="D3198">
            <v>10</v>
          </cell>
          <cell r="E3198" t="str">
            <v>Monday</v>
          </cell>
          <cell r="G3198" t="str">
            <v>Low-demand</v>
          </cell>
        </row>
        <row r="3199">
          <cell r="D3199">
            <v>11</v>
          </cell>
          <cell r="E3199" t="str">
            <v>Monday</v>
          </cell>
          <cell r="G3199" t="str">
            <v>Low-demand</v>
          </cell>
        </row>
        <row r="3200">
          <cell r="D3200">
            <v>12</v>
          </cell>
          <cell r="E3200" t="str">
            <v>Monday</v>
          </cell>
          <cell r="G3200" t="str">
            <v>Low-demand</v>
          </cell>
        </row>
        <row r="3201">
          <cell r="D3201">
            <v>13</v>
          </cell>
          <cell r="E3201" t="str">
            <v>Monday</v>
          </cell>
          <cell r="G3201" t="str">
            <v>Low-demand</v>
          </cell>
        </row>
        <row r="3202">
          <cell r="D3202">
            <v>14</v>
          </cell>
          <cell r="E3202" t="str">
            <v>Monday</v>
          </cell>
          <cell r="G3202" t="str">
            <v>Low-demand</v>
          </cell>
        </row>
        <row r="3203">
          <cell r="D3203">
            <v>15</v>
          </cell>
          <cell r="E3203" t="str">
            <v>Monday</v>
          </cell>
          <cell r="G3203" t="str">
            <v>Low-demand</v>
          </cell>
        </row>
        <row r="3204">
          <cell r="D3204">
            <v>16</v>
          </cell>
          <cell r="E3204" t="str">
            <v>Monday</v>
          </cell>
          <cell r="G3204" t="str">
            <v>Low-demand</v>
          </cell>
        </row>
        <row r="3205">
          <cell r="D3205">
            <v>17</v>
          </cell>
          <cell r="E3205" t="str">
            <v>Monday</v>
          </cell>
          <cell r="G3205" t="str">
            <v>Low-demand</v>
          </cell>
        </row>
        <row r="3206">
          <cell r="D3206">
            <v>18</v>
          </cell>
          <cell r="E3206" t="str">
            <v>Monday</v>
          </cell>
          <cell r="G3206" t="str">
            <v>Low-demand</v>
          </cell>
        </row>
        <row r="3207">
          <cell r="D3207">
            <v>19</v>
          </cell>
          <cell r="E3207" t="str">
            <v>Monday</v>
          </cell>
          <cell r="G3207" t="str">
            <v>Low-demand</v>
          </cell>
        </row>
        <row r="3208">
          <cell r="D3208">
            <v>20</v>
          </cell>
          <cell r="E3208" t="str">
            <v>Monday</v>
          </cell>
          <cell r="G3208" t="str">
            <v>Low-demand</v>
          </cell>
        </row>
        <row r="3209">
          <cell r="D3209">
            <v>21</v>
          </cell>
          <cell r="E3209" t="str">
            <v>Monday</v>
          </cell>
          <cell r="G3209" t="str">
            <v>Low-demand</v>
          </cell>
        </row>
        <row r="3210">
          <cell r="D3210">
            <v>22</v>
          </cell>
          <cell r="E3210" t="str">
            <v>Monday</v>
          </cell>
          <cell r="G3210" t="str">
            <v>Low-demand</v>
          </cell>
        </row>
        <row r="3211">
          <cell r="D3211">
            <v>23</v>
          </cell>
          <cell r="E3211" t="str">
            <v>Monday</v>
          </cell>
          <cell r="G3211" t="str">
            <v>Low-demand</v>
          </cell>
        </row>
        <row r="3212">
          <cell r="D3212">
            <v>0</v>
          </cell>
          <cell r="E3212" t="str">
            <v>Tuesday</v>
          </cell>
          <cell r="G3212" t="str">
            <v>Low-demand</v>
          </cell>
        </row>
        <row r="3213">
          <cell r="D3213">
            <v>1</v>
          </cell>
          <cell r="E3213" t="str">
            <v>Tuesday</v>
          </cell>
          <cell r="G3213" t="str">
            <v>Low-demand</v>
          </cell>
        </row>
        <row r="3214">
          <cell r="D3214">
            <v>2</v>
          </cell>
          <cell r="E3214" t="str">
            <v>Tuesday</v>
          </cell>
          <cell r="G3214" t="str">
            <v>Low-demand</v>
          </cell>
        </row>
        <row r="3215">
          <cell r="D3215">
            <v>3</v>
          </cell>
          <cell r="E3215" t="str">
            <v>Tuesday</v>
          </cell>
          <cell r="G3215" t="str">
            <v>Low-demand</v>
          </cell>
        </row>
        <row r="3216">
          <cell r="D3216">
            <v>4</v>
          </cell>
          <cell r="E3216" t="str">
            <v>Tuesday</v>
          </cell>
          <cell r="G3216" t="str">
            <v>Low-demand</v>
          </cell>
        </row>
        <row r="3217">
          <cell r="D3217">
            <v>5</v>
          </cell>
          <cell r="E3217" t="str">
            <v>Tuesday</v>
          </cell>
          <cell r="G3217" t="str">
            <v>Low-demand</v>
          </cell>
        </row>
        <row r="3218">
          <cell r="D3218">
            <v>6</v>
          </cell>
          <cell r="E3218" t="str">
            <v>Tuesday</v>
          </cell>
          <cell r="G3218" t="str">
            <v>Low-demand</v>
          </cell>
        </row>
        <row r="3219">
          <cell r="D3219">
            <v>7</v>
          </cell>
          <cell r="E3219" t="str">
            <v>Tuesday</v>
          </cell>
          <cell r="G3219" t="str">
            <v>Low-demand</v>
          </cell>
        </row>
        <row r="3220">
          <cell r="D3220">
            <v>8</v>
          </cell>
          <cell r="E3220" t="str">
            <v>Tuesday</v>
          </cell>
          <cell r="G3220" t="str">
            <v>Low-demand</v>
          </cell>
        </row>
        <row r="3221">
          <cell r="D3221">
            <v>9</v>
          </cell>
          <cell r="E3221" t="str">
            <v>Tuesday</v>
          </cell>
          <cell r="G3221" t="str">
            <v>Low-demand</v>
          </cell>
        </row>
        <row r="3222">
          <cell r="D3222">
            <v>10</v>
          </cell>
          <cell r="E3222" t="str">
            <v>Tuesday</v>
          </cell>
          <cell r="G3222" t="str">
            <v>Low-demand</v>
          </cell>
        </row>
        <row r="3223">
          <cell r="D3223">
            <v>11</v>
          </cell>
          <cell r="E3223" t="str">
            <v>Tuesday</v>
          </cell>
          <cell r="G3223" t="str">
            <v>Low-demand</v>
          </cell>
        </row>
        <row r="3224">
          <cell r="D3224">
            <v>12</v>
          </cell>
          <cell r="E3224" t="str">
            <v>Tuesday</v>
          </cell>
          <cell r="G3224" t="str">
            <v>Low-demand</v>
          </cell>
        </row>
        <row r="3225">
          <cell r="D3225">
            <v>13</v>
          </cell>
          <cell r="E3225" t="str">
            <v>Tuesday</v>
          </cell>
          <cell r="G3225" t="str">
            <v>Low-demand</v>
          </cell>
        </row>
        <row r="3226">
          <cell r="D3226">
            <v>14</v>
          </cell>
          <cell r="E3226" t="str">
            <v>Tuesday</v>
          </cell>
          <cell r="G3226" t="str">
            <v>Low-demand</v>
          </cell>
        </row>
        <row r="3227">
          <cell r="D3227">
            <v>15</v>
          </cell>
          <cell r="E3227" t="str">
            <v>Tuesday</v>
          </cell>
          <cell r="G3227" t="str">
            <v>Low-demand</v>
          </cell>
        </row>
        <row r="3228">
          <cell r="D3228">
            <v>16</v>
          </cell>
          <cell r="E3228" t="str">
            <v>Tuesday</v>
          </cell>
          <cell r="G3228" t="str">
            <v>Low-demand</v>
          </cell>
        </row>
        <row r="3229">
          <cell r="D3229">
            <v>17</v>
          </cell>
          <cell r="E3229" t="str">
            <v>Tuesday</v>
          </cell>
          <cell r="G3229" t="str">
            <v>Low-demand</v>
          </cell>
        </row>
        <row r="3230">
          <cell r="D3230">
            <v>19</v>
          </cell>
          <cell r="E3230" t="str">
            <v>Tuesday</v>
          </cell>
          <cell r="G3230" t="str">
            <v>Low-demand</v>
          </cell>
        </row>
        <row r="3231">
          <cell r="D3231">
            <v>20</v>
          </cell>
          <cell r="E3231" t="str">
            <v>Tuesday</v>
          </cell>
          <cell r="G3231" t="str">
            <v>Low-demand</v>
          </cell>
        </row>
        <row r="3232">
          <cell r="D3232">
            <v>21</v>
          </cell>
          <cell r="E3232" t="str">
            <v>Tuesday</v>
          </cell>
          <cell r="G3232" t="str">
            <v>Low-demand</v>
          </cell>
        </row>
        <row r="3233">
          <cell r="D3233">
            <v>22</v>
          </cell>
          <cell r="E3233" t="str">
            <v>Tuesday</v>
          </cell>
          <cell r="G3233" t="str">
            <v>Low-demand</v>
          </cell>
        </row>
        <row r="3234">
          <cell r="D3234">
            <v>23</v>
          </cell>
          <cell r="E3234" t="str">
            <v>Tuesday</v>
          </cell>
          <cell r="G3234" t="str">
            <v>Low-demand</v>
          </cell>
        </row>
        <row r="3235">
          <cell r="D3235">
            <v>0</v>
          </cell>
          <cell r="E3235" t="str">
            <v>Wednesday</v>
          </cell>
          <cell r="G3235" t="str">
            <v>Low-demand</v>
          </cell>
        </row>
        <row r="3236">
          <cell r="D3236">
            <v>1</v>
          </cell>
          <cell r="E3236" t="str">
            <v>Wednesday</v>
          </cell>
          <cell r="G3236" t="str">
            <v>Low-demand</v>
          </cell>
        </row>
        <row r="3237">
          <cell r="D3237">
            <v>2</v>
          </cell>
          <cell r="E3237" t="str">
            <v>Wednesday</v>
          </cell>
          <cell r="G3237" t="str">
            <v>Low-demand</v>
          </cell>
        </row>
        <row r="3238">
          <cell r="D3238">
            <v>3</v>
          </cell>
          <cell r="E3238" t="str">
            <v>Wednesday</v>
          </cell>
          <cell r="G3238" t="str">
            <v>Low-demand</v>
          </cell>
        </row>
        <row r="3239">
          <cell r="D3239">
            <v>4</v>
          </cell>
          <cell r="E3239" t="str">
            <v>Wednesday</v>
          </cell>
          <cell r="G3239" t="str">
            <v>Low-demand</v>
          </cell>
        </row>
        <row r="3240">
          <cell r="D3240">
            <v>5</v>
          </cell>
          <cell r="E3240" t="str">
            <v>Wednesday</v>
          </cell>
          <cell r="G3240" t="str">
            <v>Low-demand</v>
          </cell>
        </row>
        <row r="3241">
          <cell r="D3241">
            <v>6</v>
          </cell>
          <cell r="E3241" t="str">
            <v>Wednesday</v>
          </cell>
          <cell r="G3241" t="str">
            <v>Low-demand</v>
          </cell>
        </row>
        <row r="3242">
          <cell r="D3242">
            <v>7</v>
          </cell>
          <cell r="E3242" t="str">
            <v>Wednesday</v>
          </cell>
          <cell r="G3242" t="str">
            <v>Low-demand</v>
          </cell>
        </row>
        <row r="3243">
          <cell r="D3243">
            <v>8</v>
          </cell>
          <cell r="E3243" t="str">
            <v>Wednesday</v>
          </cell>
          <cell r="G3243" t="str">
            <v>Low-demand</v>
          </cell>
        </row>
        <row r="3244">
          <cell r="D3244">
            <v>9</v>
          </cell>
          <cell r="E3244" t="str">
            <v>Wednesday</v>
          </cell>
          <cell r="G3244" t="str">
            <v>Low-demand</v>
          </cell>
        </row>
        <row r="3245">
          <cell r="D3245">
            <v>10</v>
          </cell>
          <cell r="E3245" t="str">
            <v>Wednesday</v>
          </cell>
          <cell r="G3245" t="str">
            <v>Low-demand</v>
          </cell>
        </row>
        <row r="3246">
          <cell r="D3246">
            <v>11</v>
          </cell>
          <cell r="E3246" t="str">
            <v>Wednesday</v>
          </cell>
          <cell r="G3246" t="str">
            <v>Low-demand</v>
          </cell>
        </row>
        <row r="3247">
          <cell r="D3247">
            <v>12</v>
          </cell>
          <cell r="E3247" t="str">
            <v>Wednesday</v>
          </cell>
          <cell r="G3247" t="str">
            <v>Low-demand</v>
          </cell>
        </row>
        <row r="3248">
          <cell r="D3248">
            <v>13</v>
          </cell>
          <cell r="E3248" t="str">
            <v>Wednesday</v>
          </cell>
          <cell r="G3248" t="str">
            <v>Low-demand</v>
          </cell>
        </row>
        <row r="3249">
          <cell r="D3249">
            <v>14</v>
          </cell>
          <cell r="E3249" t="str">
            <v>Wednesday</v>
          </cell>
          <cell r="G3249" t="str">
            <v>Low-demand</v>
          </cell>
        </row>
        <row r="3250">
          <cell r="D3250">
            <v>15</v>
          </cell>
          <cell r="E3250" t="str">
            <v>Wednesday</v>
          </cell>
          <cell r="G3250" t="str">
            <v>Low-demand</v>
          </cell>
        </row>
        <row r="3251">
          <cell r="D3251">
            <v>16</v>
          </cell>
          <cell r="E3251" t="str">
            <v>Wednesday</v>
          </cell>
          <cell r="G3251" t="str">
            <v>Low-demand</v>
          </cell>
        </row>
        <row r="3252">
          <cell r="D3252">
            <v>17</v>
          </cell>
          <cell r="E3252" t="str">
            <v>Wednesday</v>
          </cell>
          <cell r="G3252" t="str">
            <v>Low-demand</v>
          </cell>
        </row>
        <row r="3253">
          <cell r="D3253">
            <v>18</v>
          </cell>
          <cell r="E3253" t="str">
            <v>Wednesday</v>
          </cell>
          <cell r="G3253" t="str">
            <v>Low-demand</v>
          </cell>
        </row>
        <row r="3254">
          <cell r="D3254">
            <v>19</v>
          </cell>
          <cell r="E3254" t="str">
            <v>Wednesday</v>
          </cell>
          <cell r="G3254" t="str">
            <v>Low-demand</v>
          </cell>
        </row>
        <row r="3255">
          <cell r="D3255">
            <v>20</v>
          </cell>
          <cell r="E3255" t="str">
            <v>Wednesday</v>
          </cell>
          <cell r="G3255" t="str">
            <v>Low-demand</v>
          </cell>
        </row>
        <row r="3256">
          <cell r="D3256">
            <v>21</v>
          </cell>
          <cell r="E3256" t="str">
            <v>Wednesday</v>
          </cell>
          <cell r="G3256" t="str">
            <v>Low-demand</v>
          </cell>
        </row>
        <row r="3257">
          <cell r="D3257">
            <v>22</v>
          </cell>
          <cell r="E3257" t="str">
            <v>Wednesday</v>
          </cell>
          <cell r="G3257" t="str">
            <v>Low-demand</v>
          </cell>
        </row>
        <row r="3258">
          <cell r="D3258">
            <v>23</v>
          </cell>
          <cell r="E3258" t="str">
            <v>Wednesday</v>
          </cell>
          <cell r="G3258" t="str">
            <v>Low-demand</v>
          </cell>
        </row>
        <row r="3259">
          <cell r="D3259">
            <v>0</v>
          </cell>
          <cell r="E3259" t="str">
            <v>Thursday</v>
          </cell>
          <cell r="G3259" t="str">
            <v>Low-demand</v>
          </cell>
        </row>
        <row r="3260">
          <cell r="D3260">
            <v>1</v>
          </cell>
          <cell r="E3260" t="str">
            <v>Thursday</v>
          </cell>
          <cell r="G3260" t="str">
            <v>Low-demand</v>
          </cell>
        </row>
        <row r="3261">
          <cell r="D3261">
            <v>2</v>
          </cell>
          <cell r="E3261" t="str">
            <v>Thursday</v>
          </cell>
          <cell r="G3261" t="str">
            <v>Low-demand</v>
          </cell>
        </row>
        <row r="3262">
          <cell r="D3262">
            <v>3</v>
          </cell>
          <cell r="E3262" t="str">
            <v>Thursday</v>
          </cell>
          <cell r="G3262" t="str">
            <v>Low-demand</v>
          </cell>
        </row>
        <row r="3263">
          <cell r="D3263">
            <v>4</v>
          </cell>
          <cell r="E3263" t="str">
            <v>Thursday</v>
          </cell>
          <cell r="G3263" t="str">
            <v>Low-demand</v>
          </cell>
        </row>
        <row r="3264">
          <cell r="D3264">
            <v>5</v>
          </cell>
          <cell r="E3264" t="str">
            <v>Thursday</v>
          </cell>
          <cell r="G3264" t="str">
            <v>Low-demand</v>
          </cell>
        </row>
        <row r="3265">
          <cell r="D3265">
            <v>6</v>
          </cell>
          <cell r="E3265" t="str">
            <v>Thursday</v>
          </cell>
          <cell r="G3265" t="str">
            <v>Low-demand</v>
          </cell>
        </row>
        <row r="3266">
          <cell r="D3266">
            <v>7</v>
          </cell>
          <cell r="E3266" t="str">
            <v>Thursday</v>
          </cell>
          <cell r="G3266" t="str">
            <v>Low-demand</v>
          </cell>
        </row>
        <row r="3267">
          <cell r="D3267">
            <v>8</v>
          </cell>
          <cell r="E3267" t="str">
            <v>Thursday</v>
          </cell>
          <cell r="G3267" t="str">
            <v>Low-demand</v>
          </cell>
        </row>
        <row r="3268">
          <cell r="D3268">
            <v>9</v>
          </cell>
          <cell r="E3268" t="str">
            <v>Thursday</v>
          </cell>
          <cell r="G3268" t="str">
            <v>Low-demand</v>
          </cell>
        </row>
        <row r="3269">
          <cell r="D3269">
            <v>10</v>
          </cell>
          <cell r="E3269" t="str">
            <v>Thursday</v>
          </cell>
          <cell r="G3269" t="str">
            <v>Low-demand</v>
          </cell>
        </row>
        <row r="3270">
          <cell r="D3270">
            <v>11</v>
          </cell>
          <cell r="E3270" t="str">
            <v>Thursday</v>
          </cell>
          <cell r="G3270" t="str">
            <v>Low-demand</v>
          </cell>
        </row>
        <row r="3271">
          <cell r="D3271">
            <v>12</v>
          </cell>
          <cell r="E3271" t="str">
            <v>Thursday</v>
          </cell>
          <cell r="G3271" t="str">
            <v>Low-demand</v>
          </cell>
        </row>
        <row r="3272">
          <cell r="D3272">
            <v>13</v>
          </cell>
          <cell r="E3272" t="str">
            <v>Thursday</v>
          </cell>
          <cell r="G3272" t="str">
            <v>Low-demand</v>
          </cell>
        </row>
        <row r="3273">
          <cell r="D3273">
            <v>14</v>
          </cell>
          <cell r="E3273" t="str">
            <v>Thursday</v>
          </cell>
          <cell r="G3273" t="str">
            <v>Low-demand</v>
          </cell>
        </row>
        <row r="3274">
          <cell r="D3274">
            <v>15</v>
          </cell>
          <cell r="E3274" t="str">
            <v>Thursday</v>
          </cell>
          <cell r="G3274" t="str">
            <v>Low-demand</v>
          </cell>
        </row>
        <row r="3275">
          <cell r="D3275">
            <v>16</v>
          </cell>
          <cell r="E3275" t="str">
            <v>Thursday</v>
          </cell>
          <cell r="G3275" t="str">
            <v>Low-demand</v>
          </cell>
        </row>
        <row r="3276">
          <cell r="D3276">
            <v>17</v>
          </cell>
          <cell r="E3276" t="str">
            <v>Thursday</v>
          </cell>
          <cell r="G3276" t="str">
            <v>Low-demand</v>
          </cell>
        </row>
        <row r="3277">
          <cell r="D3277">
            <v>18</v>
          </cell>
          <cell r="E3277" t="str">
            <v>Thursday</v>
          </cell>
          <cell r="G3277" t="str">
            <v>Low-demand</v>
          </cell>
        </row>
        <row r="3278">
          <cell r="D3278">
            <v>19</v>
          </cell>
          <cell r="E3278" t="str">
            <v>Thursday</v>
          </cell>
          <cell r="G3278" t="str">
            <v>Low-demand</v>
          </cell>
        </row>
        <row r="3279">
          <cell r="D3279">
            <v>20</v>
          </cell>
          <cell r="E3279" t="str">
            <v>Thursday</v>
          </cell>
          <cell r="G3279" t="str">
            <v>Low-demand</v>
          </cell>
        </row>
        <row r="3280">
          <cell r="D3280">
            <v>21</v>
          </cell>
          <cell r="E3280" t="str">
            <v>Thursday</v>
          </cell>
          <cell r="G3280" t="str">
            <v>Low-demand</v>
          </cell>
        </row>
        <row r="3281">
          <cell r="D3281">
            <v>22</v>
          </cell>
          <cell r="E3281" t="str">
            <v>Thursday</v>
          </cell>
          <cell r="G3281" t="str">
            <v>Low-demand</v>
          </cell>
        </row>
        <row r="3282">
          <cell r="D3282">
            <v>23</v>
          </cell>
          <cell r="E3282" t="str">
            <v>Thursday</v>
          </cell>
          <cell r="G3282" t="str">
            <v>Low-demand</v>
          </cell>
        </row>
        <row r="3283">
          <cell r="D3283">
            <v>0</v>
          </cell>
          <cell r="E3283" t="str">
            <v>Friday</v>
          </cell>
          <cell r="G3283" t="str">
            <v>Low-demand</v>
          </cell>
        </row>
        <row r="3284">
          <cell r="D3284">
            <v>1</v>
          </cell>
          <cell r="E3284" t="str">
            <v>Friday</v>
          </cell>
          <cell r="G3284" t="str">
            <v>Low-demand</v>
          </cell>
        </row>
        <row r="3285">
          <cell r="D3285">
            <v>2</v>
          </cell>
          <cell r="E3285" t="str">
            <v>Friday</v>
          </cell>
          <cell r="G3285" t="str">
            <v>Low-demand</v>
          </cell>
        </row>
        <row r="3286">
          <cell r="D3286">
            <v>3</v>
          </cell>
          <cell r="E3286" t="str">
            <v>Friday</v>
          </cell>
          <cell r="G3286" t="str">
            <v>Low-demand</v>
          </cell>
        </row>
        <row r="3287">
          <cell r="D3287">
            <v>4</v>
          </cell>
          <cell r="E3287" t="str">
            <v>Friday</v>
          </cell>
          <cell r="G3287" t="str">
            <v>Low-demand</v>
          </cell>
        </row>
        <row r="3288">
          <cell r="D3288">
            <v>5</v>
          </cell>
          <cell r="E3288" t="str">
            <v>Friday</v>
          </cell>
          <cell r="G3288" t="str">
            <v>Low-demand</v>
          </cell>
        </row>
        <row r="3289">
          <cell r="D3289">
            <v>6</v>
          </cell>
          <cell r="E3289" t="str">
            <v>Friday</v>
          </cell>
          <cell r="G3289" t="str">
            <v>Low-demand</v>
          </cell>
        </row>
        <row r="3290">
          <cell r="D3290">
            <v>7</v>
          </cell>
          <cell r="E3290" t="str">
            <v>Friday</v>
          </cell>
          <cell r="G3290" t="str">
            <v>Low-demand</v>
          </cell>
        </row>
        <row r="3291">
          <cell r="D3291">
            <v>8</v>
          </cell>
          <cell r="E3291" t="str">
            <v>Friday</v>
          </cell>
          <cell r="G3291" t="str">
            <v>Low-demand</v>
          </cell>
        </row>
        <row r="3292">
          <cell r="D3292">
            <v>9</v>
          </cell>
          <cell r="E3292" t="str">
            <v>Friday</v>
          </cell>
          <cell r="G3292" t="str">
            <v>Low-demand</v>
          </cell>
        </row>
        <row r="3293">
          <cell r="D3293">
            <v>10</v>
          </cell>
          <cell r="E3293" t="str">
            <v>Friday</v>
          </cell>
          <cell r="G3293" t="str">
            <v>Low-demand</v>
          </cell>
        </row>
        <row r="3294">
          <cell r="D3294">
            <v>11</v>
          </cell>
          <cell r="E3294" t="str">
            <v>Friday</v>
          </cell>
          <cell r="G3294" t="str">
            <v>Low-demand</v>
          </cell>
        </row>
        <row r="3295">
          <cell r="D3295">
            <v>12</v>
          </cell>
          <cell r="E3295" t="str">
            <v>Friday</v>
          </cell>
          <cell r="G3295" t="str">
            <v>Low-demand</v>
          </cell>
        </row>
        <row r="3296">
          <cell r="D3296">
            <v>13</v>
          </cell>
          <cell r="E3296" t="str">
            <v>Friday</v>
          </cell>
          <cell r="G3296" t="str">
            <v>Low-demand</v>
          </cell>
        </row>
        <row r="3297">
          <cell r="D3297">
            <v>14</v>
          </cell>
          <cell r="E3297" t="str">
            <v>Friday</v>
          </cell>
          <cell r="G3297" t="str">
            <v>Low-demand</v>
          </cell>
        </row>
        <row r="3298">
          <cell r="D3298">
            <v>15</v>
          </cell>
          <cell r="E3298" t="str">
            <v>Friday</v>
          </cell>
          <cell r="G3298" t="str">
            <v>Low-demand</v>
          </cell>
        </row>
        <row r="3299">
          <cell r="D3299">
            <v>16</v>
          </cell>
          <cell r="E3299" t="str">
            <v>Friday</v>
          </cell>
          <cell r="G3299" t="str">
            <v>Low-demand</v>
          </cell>
        </row>
        <row r="3300">
          <cell r="D3300">
            <v>17</v>
          </cell>
          <cell r="E3300" t="str">
            <v>Friday</v>
          </cell>
          <cell r="G3300" t="str">
            <v>Low-demand</v>
          </cell>
        </row>
        <row r="3301">
          <cell r="D3301">
            <v>18</v>
          </cell>
          <cell r="E3301" t="str">
            <v>Friday</v>
          </cell>
          <cell r="G3301" t="str">
            <v>Low-demand</v>
          </cell>
        </row>
        <row r="3302">
          <cell r="D3302">
            <v>19</v>
          </cell>
          <cell r="E3302" t="str">
            <v>Friday</v>
          </cell>
          <cell r="G3302" t="str">
            <v>Low-demand</v>
          </cell>
        </row>
        <row r="3303">
          <cell r="D3303">
            <v>20</v>
          </cell>
          <cell r="E3303" t="str">
            <v>Friday</v>
          </cell>
          <cell r="G3303" t="str">
            <v>Low-demand</v>
          </cell>
        </row>
        <row r="3304">
          <cell r="D3304">
            <v>21</v>
          </cell>
          <cell r="E3304" t="str">
            <v>Friday</v>
          </cell>
          <cell r="G3304" t="str">
            <v>Low-demand</v>
          </cell>
        </row>
        <row r="3305">
          <cell r="D3305">
            <v>22</v>
          </cell>
          <cell r="E3305" t="str">
            <v>Friday</v>
          </cell>
          <cell r="G3305" t="str">
            <v>Low-demand</v>
          </cell>
        </row>
        <row r="3306">
          <cell r="D3306">
            <v>23</v>
          </cell>
          <cell r="E3306" t="str">
            <v>Friday</v>
          </cell>
          <cell r="G3306" t="str">
            <v>Low-demand</v>
          </cell>
        </row>
        <row r="3307">
          <cell r="D3307">
            <v>0</v>
          </cell>
          <cell r="E3307" t="str">
            <v>Saturday</v>
          </cell>
          <cell r="G3307" t="str">
            <v>Low-demand</v>
          </cell>
        </row>
        <row r="3308">
          <cell r="D3308">
            <v>1</v>
          </cell>
          <cell r="E3308" t="str">
            <v>Saturday</v>
          </cell>
          <cell r="G3308" t="str">
            <v>Low-demand</v>
          </cell>
        </row>
        <row r="3309">
          <cell r="D3309">
            <v>2</v>
          </cell>
          <cell r="E3309" t="str">
            <v>Saturday</v>
          </cell>
          <cell r="G3309" t="str">
            <v>Low-demand</v>
          </cell>
        </row>
        <row r="3310">
          <cell r="D3310">
            <v>3</v>
          </cell>
          <cell r="E3310" t="str">
            <v>Saturday</v>
          </cell>
          <cell r="G3310" t="str">
            <v>Low-demand</v>
          </cell>
        </row>
        <row r="3311">
          <cell r="D3311">
            <v>4</v>
          </cell>
          <cell r="E3311" t="str">
            <v>Saturday</v>
          </cell>
          <cell r="G3311" t="str">
            <v>Low-demand</v>
          </cell>
        </row>
        <row r="3312">
          <cell r="D3312">
            <v>5</v>
          </cell>
          <cell r="E3312" t="str">
            <v>Saturday</v>
          </cell>
          <cell r="G3312" t="str">
            <v>Low-demand</v>
          </cell>
        </row>
        <row r="3313">
          <cell r="D3313">
            <v>6</v>
          </cell>
          <cell r="E3313" t="str">
            <v>Saturday</v>
          </cell>
          <cell r="G3313" t="str">
            <v>Low-demand</v>
          </cell>
        </row>
        <row r="3314">
          <cell r="D3314">
            <v>7</v>
          </cell>
          <cell r="E3314" t="str">
            <v>Saturday</v>
          </cell>
          <cell r="G3314" t="str">
            <v>Low-demand</v>
          </cell>
        </row>
        <row r="3315">
          <cell r="D3315">
            <v>8</v>
          </cell>
          <cell r="E3315" t="str">
            <v>Saturday</v>
          </cell>
          <cell r="G3315" t="str">
            <v>Low-demand</v>
          </cell>
        </row>
        <row r="3316">
          <cell r="D3316">
            <v>9</v>
          </cell>
          <cell r="E3316" t="str">
            <v>Saturday</v>
          </cell>
          <cell r="G3316" t="str">
            <v>Low-demand</v>
          </cell>
        </row>
        <row r="3317">
          <cell r="D3317">
            <v>10</v>
          </cell>
          <cell r="E3317" t="str">
            <v>Saturday</v>
          </cell>
          <cell r="G3317" t="str">
            <v>Low-demand</v>
          </cell>
        </row>
        <row r="3318">
          <cell r="D3318">
            <v>11</v>
          </cell>
          <cell r="E3318" t="str">
            <v>Saturday</v>
          </cell>
          <cell r="G3318" t="str">
            <v>Low-demand</v>
          </cell>
        </row>
        <row r="3319">
          <cell r="D3319">
            <v>12</v>
          </cell>
          <cell r="E3319" t="str">
            <v>Saturday</v>
          </cell>
          <cell r="G3319" t="str">
            <v>Low-demand</v>
          </cell>
        </row>
        <row r="3320">
          <cell r="D3320">
            <v>13</v>
          </cell>
          <cell r="E3320" t="str">
            <v>Saturday</v>
          </cell>
          <cell r="G3320" t="str">
            <v>Low-demand</v>
          </cell>
        </row>
        <row r="3321">
          <cell r="D3321">
            <v>14</v>
          </cell>
          <cell r="E3321" t="str">
            <v>Saturday</v>
          </cell>
          <cell r="G3321" t="str">
            <v>Low-demand</v>
          </cell>
        </row>
        <row r="3322">
          <cell r="D3322">
            <v>15</v>
          </cell>
          <cell r="E3322" t="str">
            <v>Saturday</v>
          </cell>
          <cell r="G3322" t="str">
            <v>Low-demand</v>
          </cell>
        </row>
        <row r="3323">
          <cell r="D3323">
            <v>16</v>
          </cell>
          <cell r="E3323" t="str">
            <v>Saturday</v>
          </cell>
          <cell r="G3323" t="str">
            <v>Low-demand</v>
          </cell>
        </row>
        <row r="3324">
          <cell r="D3324">
            <v>17</v>
          </cell>
          <cell r="E3324" t="str">
            <v>Saturday</v>
          </cell>
          <cell r="G3324" t="str">
            <v>Low-demand</v>
          </cell>
        </row>
        <row r="3325">
          <cell r="D3325">
            <v>18</v>
          </cell>
          <cell r="E3325" t="str">
            <v>Saturday</v>
          </cell>
          <cell r="G3325" t="str">
            <v>Low-demand</v>
          </cell>
        </row>
        <row r="3326">
          <cell r="D3326">
            <v>19</v>
          </cell>
          <cell r="E3326" t="str">
            <v>Saturday</v>
          </cell>
          <cell r="G3326" t="str">
            <v>Low-demand</v>
          </cell>
        </row>
        <row r="3327">
          <cell r="D3327">
            <v>20</v>
          </cell>
          <cell r="E3327" t="str">
            <v>Saturday</v>
          </cell>
          <cell r="G3327" t="str">
            <v>Low-demand</v>
          </cell>
        </row>
        <row r="3328">
          <cell r="D3328">
            <v>21</v>
          </cell>
          <cell r="E3328" t="str">
            <v>Saturday</v>
          </cell>
          <cell r="G3328" t="str">
            <v>Low-demand</v>
          </cell>
        </row>
        <row r="3329">
          <cell r="D3329">
            <v>22</v>
          </cell>
          <cell r="E3329" t="str">
            <v>Saturday</v>
          </cell>
          <cell r="G3329" t="str">
            <v>Low-demand</v>
          </cell>
        </row>
        <row r="3330">
          <cell r="D3330">
            <v>23</v>
          </cell>
          <cell r="E3330" t="str">
            <v>Saturday</v>
          </cell>
          <cell r="G3330" t="str">
            <v>Low-demand</v>
          </cell>
        </row>
        <row r="3331">
          <cell r="D3331">
            <v>0</v>
          </cell>
          <cell r="E3331" t="str">
            <v>Sunday</v>
          </cell>
          <cell r="G3331" t="str">
            <v>Low-demand</v>
          </cell>
        </row>
        <row r="3332">
          <cell r="D3332">
            <v>1</v>
          </cell>
          <cell r="E3332" t="str">
            <v>Sunday</v>
          </cell>
          <cell r="G3332" t="str">
            <v>Low-demand</v>
          </cell>
        </row>
        <row r="3333">
          <cell r="D3333">
            <v>2</v>
          </cell>
          <cell r="E3333" t="str">
            <v>Sunday</v>
          </cell>
          <cell r="G3333" t="str">
            <v>Low-demand</v>
          </cell>
        </row>
        <row r="3334">
          <cell r="D3334">
            <v>3</v>
          </cell>
          <cell r="E3334" t="str">
            <v>Sunday</v>
          </cell>
          <cell r="G3334" t="str">
            <v>Low-demand</v>
          </cell>
        </row>
        <row r="3335">
          <cell r="D3335">
            <v>4</v>
          </cell>
          <cell r="E3335" t="str">
            <v>Sunday</v>
          </cell>
          <cell r="G3335" t="str">
            <v>Low-demand</v>
          </cell>
        </row>
        <row r="3336">
          <cell r="D3336">
            <v>5</v>
          </cell>
          <cell r="E3336" t="str">
            <v>Sunday</v>
          </cell>
          <cell r="G3336" t="str">
            <v>Low-demand</v>
          </cell>
        </row>
        <row r="3337">
          <cell r="D3337">
            <v>6</v>
          </cell>
          <cell r="E3337" t="str">
            <v>Sunday</v>
          </cell>
          <cell r="G3337" t="str">
            <v>Low-demand</v>
          </cell>
        </row>
        <row r="3338">
          <cell r="D3338">
            <v>7</v>
          </cell>
          <cell r="E3338" t="str">
            <v>Sunday</v>
          </cell>
          <cell r="G3338" t="str">
            <v>Low-demand</v>
          </cell>
        </row>
        <row r="3339">
          <cell r="D3339">
            <v>8</v>
          </cell>
          <cell r="E3339" t="str">
            <v>Sunday</v>
          </cell>
          <cell r="G3339" t="str">
            <v>Low-demand</v>
          </cell>
        </row>
        <row r="3340">
          <cell r="D3340">
            <v>9</v>
          </cell>
          <cell r="E3340" t="str">
            <v>Sunday</v>
          </cell>
          <cell r="G3340" t="str">
            <v>Low-demand</v>
          </cell>
        </row>
        <row r="3341">
          <cell r="D3341">
            <v>10</v>
          </cell>
          <cell r="E3341" t="str">
            <v>Sunday</v>
          </cell>
          <cell r="G3341" t="str">
            <v>Low-demand</v>
          </cell>
        </row>
        <row r="3342">
          <cell r="D3342">
            <v>11</v>
          </cell>
          <cell r="E3342" t="str">
            <v>Sunday</v>
          </cell>
          <cell r="G3342" t="str">
            <v>Low-demand</v>
          </cell>
        </row>
        <row r="3343">
          <cell r="D3343">
            <v>12</v>
          </cell>
          <cell r="E3343" t="str">
            <v>Sunday</v>
          </cell>
          <cell r="G3343" t="str">
            <v>Low-demand</v>
          </cell>
        </row>
        <row r="3344">
          <cell r="D3344">
            <v>13</v>
          </cell>
          <cell r="E3344" t="str">
            <v>Sunday</v>
          </cell>
          <cell r="G3344" t="str">
            <v>Low-demand</v>
          </cell>
        </row>
        <row r="3345">
          <cell r="D3345">
            <v>14</v>
          </cell>
          <cell r="E3345" t="str">
            <v>Sunday</v>
          </cell>
          <cell r="G3345" t="str">
            <v>Low-demand</v>
          </cell>
        </row>
        <row r="3346">
          <cell r="D3346">
            <v>15</v>
          </cell>
          <cell r="E3346" t="str">
            <v>Sunday</v>
          </cell>
          <cell r="G3346" t="str">
            <v>Low-demand</v>
          </cell>
        </row>
        <row r="3347">
          <cell r="D3347">
            <v>16</v>
          </cell>
          <cell r="E3347" t="str">
            <v>Sunday</v>
          </cell>
          <cell r="G3347" t="str">
            <v>Low-demand</v>
          </cell>
        </row>
        <row r="3348">
          <cell r="D3348">
            <v>17</v>
          </cell>
          <cell r="E3348" t="str">
            <v>Sunday</v>
          </cell>
          <cell r="G3348" t="str">
            <v>Low-demand</v>
          </cell>
        </row>
        <row r="3349">
          <cell r="D3349">
            <v>18</v>
          </cell>
          <cell r="E3349" t="str">
            <v>Sunday</v>
          </cell>
          <cell r="G3349" t="str">
            <v>Low-demand</v>
          </cell>
        </row>
        <row r="3350">
          <cell r="D3350">
            <v>19</v>
          </cell>
          <cell r="E3350" t="str">
            <v>Sunday</v>
          </cell>
          <cell r="G3350" t="str">
            <v>Low-demand</v>
          </cell>
        </row>
        <row r="3351">
          <cell r="D3351">
            <v>20</v>
          </cell>
          <cell r="E3351" t="str">
            <v>Sunday</v>
          </cell>
          <cell r="G3351" t="str">
            <v>Low-demand</v>
          </cell>
        </row>
        <row r="3352">
          <cell r="D3352">
            <v>21</v>
          </cell>
          <cell r="E3352" t="str">
            <v>Sunday</v>
          </cell>
          <cell r="G3352" t="str">
            <v>Low-demand</v>
          </cell>
        </row>
        <row r="3353">
          <cell r="D3353">
            <v>22</v>
          </cell>
          <cell r="E3353" t="str">
            <v>Sunday</v>
          </cell>
          <cell r="G3353" t="str">
            <v>Low-demand</v>
          </cell>
        </row>
        <row r="3354">
          <cell r="D3354">
            <v>23</v>
          </cell>
          <cell r="E3354" t="str">
            <v>Sunday</v>
          </cell>
          <cell r="G3354" t="str">
            <v>Low-demand</v>
          </cell>
        </row>
        <row r="3355">
          <cell r="D3355">
            <v>0</v>
          </cell>
          <cell r="E3355" t="str">
            <v>Monday</v>
          </cell>
          <cell r="G3355" t="str">
            <v>Low-demand</v>
          </cell>
        </row>
        <row r="3356">
          <cell r="D3356">
            <v>1</v>
          </cell>
          <cell r="E3356" t="str">
            <v>Monday</v>
          </cell>
          <cell r="G3356" t="str">
            <v>Low-demand</v>
          </cell>
        </row>
        <row r="3357">
          <cell r="D3357">
            <v>2</v>
          </cell>
          <cell r="E3357" t="str">
            <v>Monday</v>
          </cell>
          <cell r="G3357" t="str">
            <v>Low-demand</v>
          </cell>
        </row>
        <row r="3358">
          <cell r="D3358">
            <v>3</v>
          </cell>
          <cell r="E3358" t="str">
            <v>Monday</v>
          </cell>
          <cell r="G3358" t="str">
            <v>Low-demand</v>
          </cell>
        </row>
        <row r="3359">
          <cell r="D3359">
            <v>4</v>
          </cell>
          <cell r="E3359" t="str">
            <v>Monday</v>
          </cell>
          <cell r="G3359" t="str">
            <v>Low-demand</v>
          </cell>
        </row>
        <row r="3360">
          <cell r="D3360">
            <v>5</v>
          </cell>
          <cell r="E3360" t="str">
            <v>Monday</v>
          </cell>
          <cell r="G3360" t="str">
            <v>Low-demand</v>
          </cell>
        </row>
        <row r="3361">
          <cell r="D3361">
            <v>6</v>
          </cell>
          <cell r="E3361" t="str">
            <v>Monday</v>
          </cell>
          <cell r="G3361" t="str">
            <v>Low-demand</v>
          </cell>
        </row>
        <row r="3362">
          <cell r="D3362">
            <v>7</v>
          </cell>
          <cell r="E3362" t="str">
            <v>Monday</v>
          </cell>
          <cell r="G3362" t="str">
            <v>Low-demand</v>
          </cell>
        </row>
        <row r="3363">
          <cell r="D3363">
            <v>8</v>
          </cell>
          <cell r="E3363" t="str">
            <v>Monday</v>
          </cell>
          <cell r="G3363" t="str">
            <v>Low-demand</v>
          </cell>
        </row>
        <row r="3364">
          <cell r="D3364">
            <v>9</v>
          </cell>
          <cell r="E3364" t="str">
            <v>Monday</v>
          </cell>
          <cell r="G3364" t="str">
            <v>Low-demand</v>
          </cell>
        </row>
        <row r="3365">
          <cell r="D3365">
            <v>10</v>
          </cell>
          <cell r="E3365" t="str">
            <v>Monday</v>
          </cell>
          <cell r="G3365" t="str">
            <v>Low-demand</v>
          </cell>
        </row>
        <row r="3366">
          <cell r="D3366">
            <v>11</v>
          </cell>
          <cell r="E3366" t="str">
            <v>Monday</v>
          </cell>
          <cell r="G3366" t="str">
            <v>Low-demand</v>
          </cell>
        </row>
        <row r="3367">
          <cell r="D3367">
            <v>12</v>
          </cell>
          <cell r="E3367" t="str">
            <v>Monday</v>
          </cell>
          <cell r="G3367" t="str">
            <v>Low-demand</v>
          </cell>
        </row>
        <row r="3368">
          <cell r="D3368">
            <v>13</v>
          </cell>
          <cell r="E3368" t="str">
            <v>Monday</v>
          </cell>
          <cell r="G3368" t="str">
            <v>Low-demand</v>
          </cell>
        </row>
        <row r="3369">
          <cell r="D3369">
            <v>14</v>
          </cell>
          <cell r="E3369" t="str">
            <v>Monday</v>
          </cell>
          <cell r="G3369" t="str">
            <v>Low-demand</v>
          </cell>
        </row>
        <row r="3370">
          <cell r="D3370">
            <v>15</v>
          </cell>
          <cell r="E3370" t="str">
            <v>Monday</v>
          </cell>
          <cell r="G3370" t="str">
            <v>Low-demand</v>
          </cell>
        </row>
        <row r="3371">
          <cell r="D3371">
            <v>16</v>
          </cell>
          <cell r="E3371" t="str">
            <v>Monday</v>
          </cell>
          <cell r="G3371" t="str">
            <v>Low-demand</v>
          </cell>
        </row>
        <row r="3372">
          <cell r="D3372">
            <v>17</v>
          </cell>
          <cell r="E3372" t="str">
            <v>Monday</v>
          </cell>
          <cell r="G3372" t="str">
            <v>Low-demand</v>
          </cell>
        </row>
        <row r="3373">
          <cell r="D3373">
            <v>18</v>
          </cell>
          <cell r="E3373" t="str">
            <v>Monday</v>
          </cell>
          <cell r="G3373" t="str">
            <v>Low-demand</v>
          </cell>
        </row>
        <row r="3374">
          <cell r="D3374">
            <v>19</v>
          </cell>
          <cell r="E3374" t="str">
            <v>Monday</v>
          </cell>
          <cell r="G3374" t="str">
            <v>Low-demand</v>
          </cell>
        </row>
        <row r="3375">
          <cell r="D3375">
            <v>20</v>
          </cell>
          <cell r="E3375" t="str">
            <v>Monday</v>
          </cell>
          <cell r="G3375" t="str">
            <v>Low-demand</v>
          </cell>
        </row>
        <row r="3376">
          <cell r="D3376">
            <v>21</v>
          </cell>
          <cell r="E3376" t="str">
            <v>Monday</v>
          </cell>
          <cell r="G3376" t="str">
            <v>Low-demand</v>
          </cell>
        </row>
        <row r="3377">
          <cell r="D3377">
            <v>22</v>
          </cell>
          <cell r="E3377" t="str">
            <v>Monday</v>
          </cell>
          <cell r="G3377" t="str">
            <v>Low-demand</v>
          </cell>
        </row>
        <row r="3378">
          <cell r="D3378">
            <v>23</v>
          </cell>
          <cell r="E3378" t="str">
            <v>Monday</v>
          </cell>
          <cell r="G3378" t="str">
            <v>Low-demand</v>
          </cell>
        </row>
        <row r="3379">
          <cell r="D3379">
            <v>0</v>
          </cell>
          <cell r="E3379" t="str">
            <v>Tuesday</v>
          </cell>
          <cell r="G3379" t="str">
            <v>Low-demand</v>
          </cell>
        </row>
        <row r="3380">
          <cell r="D3380">
            <v>1</v>
          </cell>
          <cell r="E3380" t="str">
            <v>Tuesday</v>
          </cell>
          <cell r="G3380" t="str">
            <v>Low-demand</v>
          </cell>
        </row>
        <row r="3381">
          <cell r="D3381">
            <v>2</v>
          </cell>
          <cell r="E3381" t="str">
            <v>Tuesday</v>
          </cell>
          <cell r="G3381" t="str">
            <v>Low-demand</v>
          </cell>
        </row>
        <row r="3382">
          <cell r="D3382">
            <v>3</v>
          </cell>
          <cell r="E3382" t="str">
            <v>Tuesday</v>
          </cell>
          <cell r="G3382" t="str">
            <v>Low-demand</v>
          </cell>
        </row>
        <row r="3383">
          <cell r="D3383">
            <v>4</v>
          </cell>
          <cell r="E3383" t="str">
            <v>Tuesday</v>
          </cell>
          <cell r="G3383" t="str">
            <v>Low-demand</v>
          </cell>
        </row>
        <row r="3384">
          <cell r="D3384">
            <v>5</v>
          </cell>
          <cell r="E3384" t="str">
            <v>Tuesday</v>
          </cell>
          <cell r="G3384" t="str">
            <v>Low-demand</v>
          </cell>
        </row>
        <row r="3385">
          <cell r="D3385">
            <v>6</v>
          </cell>
          <cell r="E3385" t="str">
            <v>Tuesday</v>
          </cell>
          <cell r="G3385" t="str">
            <v>Low-demand</v>
          </cell>
        </row>
        <row r="3386">
          <cell r="D3386">
            <v>7</v>
          </cell>
          <cell r="E3386" t="str">
            <v>Tuesday</v>
          </cell>
          <cell r="G3386" t="str">
            <v>Low-demand</v>
          </cell>
        </row>
        <row r="3387">
          <cell r="D3387">
            <v>8</v>
          </cell>
          <cell r="E3387" t="str">
            <v>Tuesday</v>
          </cell>
          <cell r="G3387" t="str">
            <v>Low-demand</v>
          </cell>
        </row>
        <row r="3388">
          <cell r="D3388">
            <v>9</v>
          </cell>
          <cell r="E3388" t="str">
            <v>Tuesday</v>
          </cell>
          <cell r="G3388" t="str">
            <v>Low-demand</v>
          </cell>
        </row>
        <row r="3389">
          <cell r="D3389">
            <v>10</v>
          </cell>
          <cell r="E3389" t="str">
            <v>Tuesday</v>
          </cell>
          <cell r="G3389" t="str">
            <v>Low-demand</v>
          </cell>
        </row>
        <row r="3390">
          <cell r="D3390">
            <v>11</v>
          </cell>
          <cell r="E3390" t="str">
            <v>Tuesday</v>
          </cell>
          <cell r="G3390" t="str">
            <v>Low-demand</v>
          </cell>
        </row>
        <row r="3391">
          <cell r="D3391">
            <v>12</v>
          </cell>
          <cell r="E3391" t="str">
            <v>Tuesday</v>
          </cell>
          <cell r="G3391" t="str">
            <v>Low-demand</v>
          </cell>
        </row>
        <row r="3392">
          <cell r="D3392">
            <v>13</v>
          </cell>
          <cell r="E3392" t="str">
            <v>Tuesday</v>
          </cell>
          <cell r="G3392" t="str">
            <v>Low-demand</v>
          </cell>
        </row>
        <row r="3393">
          <cell r="D3393">
            <v>14</v>
          </cell>
          <cell r="E3393" t="str">
            <v>Tuesday</v>
          </cell>
          <cell r="G3393" t="str">
            <v>Low-demand</v>
          </cell>
        </row>
        <row r="3394">
          <cell r="D3394">
            <v>15</v>
          </cell>
          <cell r="E3394" t="str">
            <v>Tuesday</v>
          </cell>
          <cell r="G3394" t="str">
            <v>Low-demand</v>
          </cell>
        </row>
        <row r="3395">
          <cell r="D3395">
            <v>16</v>
          </cell>
          <cell r="E3395" t="str">
            <v>Tuesday</v>
          </cell>
          <cell r="G3395" t="str">
            <v>Low-demand</v>
          </cell>
        </row>
        <row r="3396">
          <cell r="D3396">
            <v>17</v>
          </cell>
          <cell r="E3396" t="str">
            <v>Tuesday</v>
          </cell>
          <cell r="G3396" t="str">
            <v>Low-demand</v>
          </cell>
        </row>
        <row r="3397">
          <cell r="D3397">
            <v>18</v>
          </cell>
          <cell r="E3397" t="str">
            <v>Tuesday</v>
          </cell>
          <cell r="G3397" t="str">
            <v>Low-demand</v>
          </cell>
        </row>
        <row r="3398">
          <cell r="D3398">
            <v>19</v>
          </cell>
          <cell r="E3398" t="str">
            <v>Tuesday</v>
          </cell>
          <cell r="G3398" t="str">
            <v>Low-demand</v>
          </cell>
        </row>
        <row r="3399">
          <cell r="D3399">
            <v>20</v>
          </cell>
          <cell r="E3399" t="str">
            <v>Tuesday</v>
          </cell>
          <cell r="G3399" t="str">
            <v>Low-demand</v>
          </cell>
        </row>
        <row r="3400">
          <cell r="D3400">
            <v>21</v>
          </cell>
          <cell r="E3400" t="str">
            <v>Tuesday</v>
          </cell>
          <cell r="G3400" t="str">
            <v>Low-demand</v>
          </cell>
        </row>
        <row r="3401">
          <cell r="D3401">
            <v>22</v>
          </cell>
          <cell r="E3401" t="str">
            <v>Tuesday</v>
          </cell>
          <cell r="G3401" t="str">
            <v>Low-demand</v>
          </cell>
        </row>
        <row r="3402">
          <cell r="D3402">
            <v>23</v>
          </cell>
          <cell r="E3402" t="str">
            <v>Tuesday</v>
          </cell>
          <cell r="G3402" t="str">
            <v>Low-demand</v>
          </cell>
        </row>
        <row r="3403">
          <cell r="D3403">
            <v>0</v>
          </cell>
          <cell r="E3403" t="str">
            <v>Wednesday</v>
          </cell>
          <cell r="G3403" t="str">
            <v>Low-demand</v>
          </cell>
        </row>
        <row r="3404">
          <cell r="D3404">
            <v>1</v>
          </cell>
          <cell r="E3404" t="str">
            <v>Wednesday</v>
          </cell>
          <cell r="G3404" t="str">
            <v>Low-demand</v>
          </cell>
        </row>
        <row r="3405">
          <cell r="D3405">
            <v>2</v>
          </cell>
          <cell r="E3405" t="str">
            <v>Wednesday</v>
          </cell>
          <cell r="G3405" t="str">
            <v>Low-demand</v>
          </cell>
        </row>
        <row r="3406">
          <cell r="D3406">
            <v>3</v>
          </cell>
          <cell r="E3406" t="str">
            <v>Wednesday</v>
          </cell>
          <cell r="G3406" t="str">
            <v>Low-demand</v>
          </cell>
        </row>
        <row r="3407">
          <cell r="D3407">
            <v>4</v>
          </cell>
          <cell r="E3407" t="str">
            <v>Wednesday</v>
          </cell>
          <cell r="G3407" t="str">
            <v>Low-demand</v>
          </cell>
        </row>
        <row r="3408">
          <cell r="D3408">
            <v>5</v>
          </cell>
          <cell r="E3408" t="str">
            <v>Wednesday</v>
          </cell>
          <cell r="G3408" t="str">
            <v>Low-demand</v>
          </cell>
        </row>
        <row r="3409">
          <cell r="D3409">
            <v>6</v>
          </cell>
          <cell r="E3409" t="str">
            <v>Wednesday</v>
          </cell>
          <cell r="G3409" t="str">
            <v>Low-demand</v>
          </cell>
        </row>
        <row r="3410">
          <cell r="D3410">
            <v>7</v>
          </cell>
          <cell r="E3410" t="str">
            <v>Wednesday</v>
          </cell>
          <cell r="G3410" t="str">
            <v>Low-demand</v>
          </cell>
        </row>
        <row r="3411">
          <cell r="D3411">
            <v>8</v>
          </cell>
          <cell r="E3411" t="str">
            <v>Wednesday</v>
          </cell>
          <cell r="G3411" t="str">
            <v>Low-demand</v>
          </cell>
        </row>
        <row r="3412">
          <cell r="D3412">
            <v>9</v>
          </cell>
          <cell r="E3412" t="str">
            <v>Wednesday</v>
          </cell>
          <cell r="G3412" t="str">
            <v>Low-demand</v>
          </cell>
        </row>
        <row r="3413">
          <cell r="D3413">
            <v>10</v>
          </cell>
          <cell r="E3413" t="str">
            <v>Wednesday</v>
          </cell>
          <cell r="G3413" t="str">
            <v>Low-demand</v>
          </cell>
        </row>
        <row r="3414">
          <cell r="D3414">
            <v>11</v>
          </cell>
          <cell r="E3414" t="str">
            <v>Wednesday</v>
          </cell>
          <cell r="G3414" t="str">
            <v>Low-demand</v>
          </cell>
        </row>
        <row r="3415">
          <cell r="D3415">
            <v>12</v>
          </cell>
          <cell r="E3415" t="str">
            <v>Wednesday</v>
          </cell>
          <cell r="G3415" t="str">
            <v>Low-demand</v>
          </cell>
        </row>
        <row r="3416">
          <cell r="D3416">
            <v>13</v>
          </cell>
          <cell r="E3416" t="str">
            <v>Wednesday</v>
          </cell>
          <cell r="G3416" t="str">
            <v>Low-demand</v>
          </cell>
        </row>
        <row r="3417">
          <cell r="D3417">
            <v>16</v>
          </cell>
          <cell r="E3417" t="str">
            <v>Wednesday</v>
          </cell>
          <cell r="G3417" t="str">
            <v>Low-demand</v>
          </cell>
        </row>
        <row r="3418">
          <cell r="D3418">
            <v>17</v>
          </cell>
          <cell r="E3418" t="str">
            <v>Wednesday</v>
          </cell>
          <cell r="G3418" t="str">
            <v>Low-demand</v>
          </cell>
        </row>
        <row r="3419">
          <cell r="D3419">
            <v>18</v>
          </cell>
          <cell r="E3419" t="str">
            <v>Wednesday</v>
          </cell>
          <cell r="G3419" t="str">
            <v>Low-demand</v>
          </cell>
        </row>
        <row r="3420">
          <cell r="D3420">
            <v>19</v>
          </cell>
          <cell r="E3420" t="str">
            <v>Wednesday</v>
          </cell>
          <cell r="G3420" t="str">
            <v>Low-demand</v>
          </cell>
        </row>
        <row r="3421">
          <cell r="D3421">
            <v>20</v>
          </cell>
          <cell r="E3421" t="str">
            <v>Wednesday</v>
          </cell>
          <cell r="G3421" t="str">
            <v>Low-demand</v>
          </cell>
        </row>
        <row r="3422">
          <cell r="D3422">
            <v>21</v>
          </cell>
          <cell r="E3422" t="str">
            <v>Wednesday</v>
          </cell>
          <cell r="G3422" t="str">
            <v>Low-demand</v>
          </cell>
        </row>
        <row r="3423">
          <cell r="D3423">
            <v>22</v>
          </cell>
          <cell r="E3423" t="str">
            <v>Wednesday</v>
          </cell>
          <cell r="G3423" t="str">
            <v>Low-demand</v>
          </cell>
        </row>
        <row r="3424">
          <cell r="D3424">
            <v>23</v>
          </cell>
          <cell r="E3424" t="str">
            <v>Wednesday</v>
          </cell>
          <cell r="G3424" t="str">
            <v>Low-demand</v>
          </cell>
        </row>
        <row r="3425">
          <cell r="D3425">
            <v>0</v>
          </cell>
          <cell r="E3425" t="str">
            <v>Thursday</v>
          </cell>
          <cell r="G3425" t="str">
            <v>Low-demand</v>
          </cell>
        </row>
        <row r="3426">
          <cell r="D3426">
            <v>1</v>
          </cell>
          <cell r="E3426" t="str">
            <v>Thursday</v>
          </cell>
          <cell r="G3426" t="str">
            <v>Low-demand</v>
          </cell>
        </row>
        <row r="3427">
          <cell r="D3427">
            <v>2</v>
          </cell>
          <cell r="E3427" t="str">
            <v>Thursday</v>
          </cell>
          <cell r="G3427" t="str">
            <v>Low-demand</v>
          </cell>
        </row>
        <row r="3428">
          <cell r="D3428">
            <v>3</v>
          </cell>
          <cell r="E3428" t="str">
            <v>Thursday</v>
          </cell>
          <cell r="G3428" t="str">
            <v>Low-demand</v>
          </cell>
        </row>
        <row r="3429">
          <cell r="D3429">
            <v>4</v>
          </cell>
          <cell r="E3429" t="str">
            <v>Thursday</v>
          </cell>
          <cell r="G3429" t="str">
            <v>Low-demand</v>
          </cell>
        </row>
        <row r="3430">
          <cell r="D3430">
            <v>5</v>
          </cell>
          <cell r="E3430" t="str">
            <v>Thursday</v>
          </cell>
          <cell r="G3430" t="str">
            <v>Low-demand</v>
          </cell>
        </row>
        <row r="3431">
          <cell r="D3431">
            <v>6</v>
          </cell>
          <cell r="E3431" t="str">
            <v>Thursday</v>
          </cell>
          <cell r="G3431" t="str">
            <v>Low-demand</v>
          </cell>
        </row>
        <row r="3432">
          <cell r="D3432">
            <v>7</v>
          </cell>
          <cell r="E3432" t="str">
            <v>Thursday</v>
          </cell>
          <cell r="G3432" t="str">
            <v>Low-demand</v>
          </cell>
        </row>
        <row r="3433">
          <cell r="D3433">
            <v>8</v>
          </cell>
          <cell r="E3433" t="str">
            <v>Thursday</v>
          </cell>
          <cell r="G3433" t="str">
            <v>Low-demand</v>
          </cell>
        </row>
        <row r="3434">
          <cell r="D3434">
            <v>9</v>
          </cell>
          <cell r="E3434" t="str">
            <v>Thursday</v>
          </cell>
          <cell r="G3434" t="str">
            <v>Low-demand</v>
          </cell>
        </row>
        <row r="3435">
          <cell r="D3435">
            <v>10</v>
          </cell>
          <cell r="E3435" t="str">
            <v>Thursday</v>
          </cell>
          <cell r="G3435" t="str">
            <v>Low-demand</v>
          </cell>
        </row>
        <row r="3436">
          <cell r="D3436">
            <v>11</v>
          </cell>
          <cell r="E3436" t="str">
            <v>Thursday</v>
          </cell>
          <cell r="G3436" t="str">
            <v>Low-demand</v>
          </cell>
        </row>
        <row r="3437">
          <cell r="D3437">
            <v>12</v>
          </cell>
          <cell r="E3437" t="str">
            <v>Thursday</v>
          </cell>
          <cell r="G3437" t="str">
            <v>Low-demand</v>
          </cell>
        </row>
        <row r="3438">
          <cell r="D3438">
            <v>13</v>
          </cell>
          <cell r="E3438" t="str">
            <v>Thursday</v>
          </cell>
          <cell r="G3438" t="str">
            <v>Low-demand</v>
          </cell>
        </row>
        <row r="3439">
          <cell r="D3439">
            <v>14</v>
          </cell>
          <cell r="E3439" t="str">
            <v>Thursday</v>
          </cell>
          <cell r="G3439" t="str">
            <v>Low-demand</v>
          </cell>
        </row>
        <row r="3440">
          <cell r="D3440">
            <v>15</v>
          </cell>
          <cell r="E3440" t="str">
            <v>Thursday</v>
          </cell>
          <cell r="G3440" t="str">
            <v>Low-demand</v>
          </cell>
        </row>
        <row r="3441">
          <cell r="D3441">
            <v>16</v>
          </cell>
          <cell r="E3441" t="str">
            <v>Thursday</v>
          </cell>
          <cell r="G3441" t="str">
            <v>Low-demand</v>
          </cell>
        </row>
        <row r="3442">
          <cell r="D3442">
            <v>17</v>
          </cell>
          <cell r="E3442" t="str">
            <v>Thursday</v>
          </cell>
          <cell r="G3442" t="str">
            <v>Low-demand</v>
          </cell>
        </row>
        <row r="3443">
          <cell r="D3443">
            <v>18</v>
          </cell>
          <cell r="E3443" t="str">
            <v>Thursday</v>
          </cell>
          <cell r="G3443" t="str">
            <v>Low-demand</v>
          </cell>
        </row>
        <row r="3444">
          <cell r="D3444">
            <v>19</v>
          </cell>
          <cell r="E3444" t="str">
            <v>Thursday</v>
          </cell>
          <cell r="G3444" t="str">
            <v>Low-demand</v>
          </cell>
        </row>
        <row r="3445">
          <cell r="D3445">
            <v>20</v>
          </cell>
          <cell r="E3445" t="str">
            <v>Thursday</v>
          </cell>
          <cell r="G3445" t="str">
            <v>Low-demand</v>
          </cell>
        </row>
        <row r="3446">
          <cell r="D3446">
            <v>21</v>
          </cell>
          <cell r="E3446" t="str">
            <v>Thursday</v>
          </cell>
          <cell r="G3446" t="str">
            <v>Low-demand</v>
          </cell>
        </row>
        <row r="3447">
          <cell r="D3447">
            <v>22</v>
          </cell>
          <cell r="E3447" t="str">
            <v>Thursday</v>
          </cell>
          <cell r="G3447" t="str">
            <v>Low-demand</v>
          </cell>
        </row>
        <row r="3448">
          <cell r="D3448">
            <v>23</v>
          </cell>
          <cell r="E3448" t="str">
            <v>Thursday</v>
          </cell>
          <cell r="G3448" t="str">
            <v>Low-demand</v>
          </cell>
        </row>
        <row r="3449">
          <cell r="D3449">
            <v>0</v>
          </cell>
          <cell r="E3449" t="str">
            <v>Friday</v>
          </cell>
          <cell r="G3449" t="str">
            <v>Low-demand</v>
          </cell>
        </row>
        <row r="3450">
          <cell r="D3450">
            <v>1</v>
          </cell>
          <cell r="E3450" t="str">
            <v>Friday</v>
          </cell>
          <cell r="G3450" t="str">
            <v>Low-demand</v>
          </cell>
        </row>
        <row r="3451">
          <cell r="D3451">
            <v>2</v>
          </cell>
          <cell r="E3451" t="str">
            <v>Friday</v>
          </cell>
          <cell r="G3451" t="str">
            <v>Low-demand</v>
          </cell>
        </row>
        <row r="3452">
          <cell r="D3452">
            <v>3</v>
          </cell>
          <cell r="E3452" t="str">
            <v>Friday</v>
          </cell>
          <cell r="G3452" t="str">
            <v>Low-demand</v>
          </cell>
        </row>
        <row r="3453">
          <cell r="D3453">
            <v>4</v>
          </cell>
          <cell r="E3453" t="str">
            <v>Friday</v>
          </cell>
          <cell r="G3453" t="str">
            <v>Low-demand</v>
          </cell>
        </row>
        <row r="3454">
          <cell r="D3454">
            <v>5</v>
          </cell>
          <cell r="E3454" t="str">
            <v>Friday</v>
          </cell>
          <cell r="G3454" t="str">
            <v>Low-demand</v>
          </cell>
        </row>
        <row r="3455">
          <cell r="D3455">
            <v>6</v>
          </cell>
          <cell r="E3455" t="str">
            <v>Friday</v>
          </cell>
          <cell r="G3455" t="str">
            <v>Low-demand</v>
          </cell>
        </row>
        <row r="3456">
          <cell r="D3456">
            <v>7</v>
          </cell>
          <cell r="E3456" t="str">
            <v>Friday</v>
          </cell>
          <cell r="G3456" t="str">
            <v>Low-demand</v>
          </cell>
        </row>
        <row r="3457">
          <cell r="D3457">
            <v>8</v>
          </cell>
          <cell r="E3457" t="str">
            <v>Friday</v>
          </cell>
          <cell r="G3457" t="str">
            <v>Low-demand</v>
          </cell>
        </row>
        <row r="3458">
          <cell r="D3458">
            <v>9</v>
          </cell>
          <cell r="E3458" t="str">
            <v>Friday</v>
          </cell>
          <cell r="G3458" t="str">
            <v>Low-demand</v>
          </cell>
        </row>
        <row r="3459">
          <cell r="D3459">
            <v>10</v>
          </cell>
          <cell r="E3459" t="str">
            <v>Friday</v>
          </cell>
          <cell r="G3459" t="str">
            <v>Low-demand</v>
          </cell>
        </row>
        <row r="3460">
          <cell r="D3460">
            <v>11</v>
          </cell>
          <cell r="E3460" t="str">
            <v>Friday</v>
          </cell>
          <cell r="G3460" t="str">
            <v>Low-demand</v>
          </cell>
        </row>
        <row r="3461">
          <cell r="D3461">
            <v>12</v>
          </cell>
          <cell r="E3461" t="str">
            <v>Friday</v>
          </cell>
          <cell r="G3461" t="str">
            <v>Low-demand</v>
          </cell>
        </row>
        <row r="3462">
          <cell r="D3462">
            <v>13</v>
          </cell>
          <cell r="E3462" t="str">
            <v>Friday</v>
          </cell>
          <cell r="G3462" t="str">
            <v>Low-demand</v>
          </cell>
        </row>
        <row r="3463">
          <cell r="D3463">
            <v>14</v>
          </cell>
          <cell r="E3463" t="str">
            <v>Friday</v>
          </cell>
          <cell r="G3463" t="str">
            <v>Low-demand</v>
          </cell>
        </row>
        <row r="3464">
          <cell r="D3464">
            <v>15</v>
          </cell>
          <cell r="E3464" t="str">
            <v>Friday</v>
          </cell>
          <cell r="G3464" t="str">
            <v>Low-demand</v>
          </cell>
        </row>
        <row r="3465">
          <cell r="D3465">
            <v>16</v>
          </cell>
          <cell r="E3465" t="str">
            <v>Friday</v>
          </cell>
          <cell r="G3465" t="str">
            <v>Low-demand</v>
          </cell>
        </row>
        <row r="3466">
          <cell r="D3466">
            <v>17</v>
          </cell>
          <cell r="E3466" t="str">
            <v>Friday</v>
          </cell>
          <cell r="G3466" t="str">
            <v>Low-demand</v>
          </cell>
        </row>
        <row r="3467">
          <cell r="D3467">
            <v>18</v>
          </cell>
          <cell r="E3467" t="str">
            <v>Friday</v>
          </cell>
          <cell r="G3467" t="str">
            <v>Low-demand</v>
          </cell>
        </row>
        <row r="3468">
          <cell r="D3468">
            <v>19</v>
          </cell>
          <cell r="E3468" t="str">
            <v>Friday</v>
          </cell>
          <cell r="G3468" t="str">
            <v>Low-demand</v>
          </cell>
        </row>
        <row r="3469">
          <cell r="D3469">
            <v>20</v>
          </cell>
          <cell r="E3469" t="str">
            <v>Friday</v>
          </cell>
          <cell r="G3469" t="str">
            <v>Low-demand</v>
          </cell>
        </row>
        <row r="3470">
          <cell r="D3470">
            <v>21</v>
          </cell>
          <cell r="E3470" t="str">
            <v>Friday</v>
          </cell>
          <cell r="G3470" t="str">
            <v>Low-demand</v>
          </cell>
        </row>
        <row r="3471">
          <cell r="D3471">
            <v>22</v>
          </cell>
          <cell r="E3471" t="str">
            <v>Friday</v>
          </cell>
          <cell r="G3471" t="str">
            <v>Low-demand</v>
          </cell>
        </row>
        <row r="3472">
          <cell r="D3472">
            <v>23</v>
          </cell>
          <cell r="E3472" t="str">
            <v>Friday</v>
          </cell>
          <cell r="G3472" t="str">
            <v>Low-demand</v>
          </cell>
        </row>
        <row r="3473">
          <cell r="D3473">
            <v>0</v>
          </cell>
          <cell r="E3473" t="str">
            <v>Saturday</v>
          </cell>
          <cell r="G3473" t="str">
            <v>Low-demand</v>
          </cell>
        </row>
        <row r="3474">
          <cell r="D3474">
            <v>1</v>
          </cell>
          <cell r="E3474" t="str">
            <v>Saturday</v>
          </cell>
          <cell r="G3474" t="str">
            <v>Low-demand</v>
          </cell>
        </row>
        <row r="3475">
          <cell r="D3475">
            <v>2</v>
          </cell>
          <cell r="E3475" t="str">
            <v>Saturday</v>
          </cell>
          <cell r="G3475" t="str">
            <v>Low-demand</v>
          </cell>
        </row>
        <row r="3476">
          <cell r="D3476">
            <v>3</v>
          </cell>
          <cell r="E3476" t="str">
            <v>Saturday</v>
          </cell>
          <cell r="G3476" t="str">
            <v>Low-demand</v>
          </cell>
        </row>
        <row r="3477">
          <cell r="D3477">
            <v>4</v>
          </cell>
          <cell r="E3477" t="str">
            <v>Saturday</v>
          </cell>
          <cell r="G3477" t="str">
            <v>Low-demand</v>
          </cell>
        </row>
        <row r="3478">
          <cell r="D3478">
            <v>5</v>
          </cell>
          <cell r="E3478" t="str">
            <v>Saturday</v>
          </cell>
          <cell r="G3478" t="str">
            <v>Low-demand</v>
          </cell>
        </row>
        <row r="3479">
          <cell r="D3479">
            <v>6</v>
          </cell>
          <cell r="E3479" t="str">
            <v>Saturday</v>
          </cell>
          <cell r="G3479" t="str">
            <v>Low-demand</v>
          </cell>
        </row>
        <row r="3480">
          <cell r="D3480">
            <v>7</v>
          </cell>
          <cell r="E3480" t="str">
            <v>Saturday</v>
          </cell>
          <cell r="G3480" t="str">
            <v>Low-demand</v>
          </cell>
        </row>
        <row r="3481">
          <cell r="D3481">
            <v>8</v>
          </cell>
          <cell r="E3481" t="str">
            <v>Saturday</v>
          </cell>
          <cell r="G3481" t="str">
            <v>Low-demand</v>
          </cell>
        </row>
        <row r="3482">
          <cell r="D3482">
            <v>9</v>
          </cell>
          <cell r="E3482" t="str">
            <v>Saturday</v>
          </cell>
          <cell r="G3482" t="str">
            <v>Low-demand</v>
          </cell>
        </row>
        <row r="3483">
          <cell r="D3483">
            <v>10</v>
          </cell>
          <cell r="E3483" t="str">
            <v>Saturday</v>
          </cell>
          <cell r="G3483" t="str">
            <v>Low-demand</v>
          </cell>
        </row>
        <row r="3484">
          <cell r="D3484">
            <v>11</v>
          </cell>
          <cell r="E3484" t="str">
            <v>Saturday</v>
          </cell>
          <cell r="G3484" t="str">
            <v>Low-demand</v>
          </cell>
        </row>
        <row r="3485">
          <cell r="D3485">
            <v>12</v>
          </cell>
          <cell r="E3485" t="str">
            <v>Saturday</v>
          </cell>
          <cell r="G3485" t="str">
            <v>Low-demand</v>
          </cell>
        </row>
        <row r="3486">
          <cell r="D3486">
            <v>13</v>
          </cell>
          <cell r="E3486" t="str">
            <v>Saturday</v>
          </cell>
          <cell r="G3486" t="str">
            <v>Low-demand</v>
          </cell>
        </row>
        <row r="3487">
          <cell r="D3487">
            <v>14</v>
          </cell>
          <cell r="E3487" t="str">
            <v>Saturday</v>
          </cell>
          <cell r="G3487" t="str">
            <v>Low-demand</v>
          </cell>
        </row>
        <row r="3488">
          <cell r="D3488">
            <v>15</v>
          </cell>
          <cell r="E3488" t="str">
            <v>Saturday</v>
          </cell>
          <cell r="G3488" t="str">
            <v>Low-demand</v>
          </cell>
        </row>
        <row r="3489">
          <cell r="D3489">
            <v>16</v>
          </cell>
          <cell r="E3489" t="str">
            <v>Saturday</v>
          </cell>
          <cell r="G3489" t="str">
            <v>Low-demand</v>
          </cell>
        </row>
        <row r="3490">
          <cell r="D3490">
            <v>17</v>
          </cell>
          <cell r="E3490" t="str">
            <v>Saturday</v>
          </cell>
          <cell r="G3490" t="str">
            <v>Low-demand</v>
          </cell>
        </row>
        <row r="3491">
          <cell r="D3491">
            <v>18</v>
          </cell>
          <cell r="E3491" t="str">
            <v>Saturday</v>
          </cell>
          <cell r="G3491" t="str">
            <v>Low-demand</v>
          </cell>
        </row>
        <row r="3492">
          <cell r="D3492">
            <v>19</v>
          </cell>
          <cell r="E3492" t="str">
            <v>Saturday</v>
          </cell>
          <cell r="G3492" t="str">
            <v>Low-demand</v>
          </cell>
        </row>
        <row r="3493">
          <cell r="D3493">
            <v>20</v>
          </cell>
          <cell r="E3493" t="str">
            <v>Saturday</v>
          </cell>
          <cell r="G3493" t="str">
            <v>Low-demand</v>
          </cell>
        </row>
        <row r="3494">
          <cell r="D3494">
            <v>21</v>
          </cell>
          <cell r="E3494" t="str">
            <v>Saturday</v>
          </cell>
          <cell r="G3494" t="str">
            <v>Low-demand</v>
          </cell>
        </row>
        <row r="3495">
          <cell r="D3495">
            <v>22</v>
          </cell>
          <cell r="E3495" t="str">
            <v>Saturday</v>
          </cell>
          <cell r="G3495" t="str">
            <v>Low-demand</v>
          </cell>
        </row>
        <row r="3496">
          <cell r="D3496">
            <v>23</v>
          </cell>
          <cell r="E3496" t="str">
            <v>Saturday</v>
          </cell>
          <cell r="G3496" t="str">
            <v>Low-demand</v>
          </cell>
        </row>
        <row r="3497">
          <cell r="D3497">
            <v>0</v>
          </cell>
          <cell r="E3497" t="str">
            <v>Sunday</v>
          </cell>
          <cell r="G3497" t="str">
            <v>Low-demand</v>
          </cell>
        </row>
        <row r="3498">
          <cell r="D3498">
            <v>1</v>
          </cell>
          <cell r="E3498" t="str">
            <v>Sunday</v>
          </cell>
          <cell r="G3498" t="str">
            <v>Low-demand</v>
          </cell>
        </row>
        <row r="3499">
          <cell r="D3499">
            <v>2</v>
          </cell>
          <cell r="E3499" t="str">
            <v>Sunday</v>
          </cell>
          <cell r="G3499" t="str">
            <v>Low-demand</v>
          </cell>
        </row>
        <row r="3500">
          <cell r="D3500">
            <v>3</v>
          </cell>
          <cell r="E3500" t="str">
            <v>Sunday</v>
          </cell>
          <cell r="G3500" t="str">
            <v>Low-demand</v>
          </cell>
        </row>
        <row r="3501">
          <cell r="D3501">
            <v>4</v>
          </cell>
          <cell r="E3501" t="str">
            <v>Sunday</v>
          </cell>
          <cell r="G3501" t="str">
            <v>Low-demand</v>
          </cell>
        </row>
        <row r="3502">
          <cell r="D3502">
            <v>5</v>
          </cell>
          <cell r="E3502" t="str">
            <v>Sunday</v>
          </cell>
          <cell r="G3502" t="str">
            <v>Low-demand</v>
          </cell>
        </row>
        <row r="3503">
          <cell r="D3503">
            <v>6</v>
          </cell>
          <cell r="E3503" t="str">
            <v>Sunday</v>
          </cell>
          <cell r="G3503" t="str">
            <v>Low-demand</v>
          </cell>
        </row>
        <row r="3504">
          <cell r="D3504">
            <v>7</v>
          </cell>
          <cell r="E3504" t="str">
            <v>Sunday</v>
          </cell>
          <cell r="G3504" t="str">
            <v>Low-demand</v>
          </cell>
        </row>
        <row r="3505">
          <cell r="D3505">
            <v>8</v>
          </cell>
          <cell r="E3505" t="str">
            <v>Sunday</v>
          </cell>
          <cell r="G3505" t="str">
            <v>Low-demand</v>
          </cell>
        </row>
        <row r="3506">
          <cell r="D3506">
            <v>9</v>
          </cell>
          <cell r="E3506" t="str">
            <v>Sunday</v>
          </cell>
          <cell r="G3506" t="str">
            <v>Low-demand</v>
          </cell>
        </row>
        <row r="3507">
          <cell r="D3507">
            <v>10</v>
          </cell>
          <cell r="E3507" t="str">
            <v>Sunday</v>
          </cell>
          <cell r="G3507" t="str">
            <v>Low-demand</v>
          </cell>
        </row>
        <row r="3508">
          <cell r="D3508">
            <v>11</v>
          </cell>
          <cell r="E3508" t="str">
            <v>Sunday</v>
          </cell>
          <cell r="G3508" t="str">
            <v>Low-demand</v>
          </cell>
        </row>
        <row r="3509">
          <cell r="D3509">
            <v>12</v>
          </cell>
          <cell r="E3509" t="str">
            <v>Sunday</v>
          </cell>
          <cell r="G3509" t="str">
            <v>Low-demand</v>
          </cell>
        </row>
        <row r="3510">
          <cell r="D3510">
            <v>13</v>
          </cell>
          <cell r="E3510" t="str">
            <v>Sunday</v>
          </cell>
          <cell r="G3510" t="str">
            <v>Low-demand</v>
          </cell>
        </row>
        <row r="3511">
          <cell r="D3511">
            <v>14</v>
          </cell>
          <cell r="E3511" t="str">
            <v>Sunday</v>
          </cell>
          <cell r="G3511" t="str">
            <v>Low-demand</v>
          </cell>
        </row>
        <row r="3512">
          <cell r="D3512">
            <v>15</v>
          </cell>
          <cell r="E3512" t="str">
            <v>Sunday</v>
          </cell>
          <cell r="G3512" t="str">
            <v>Low-demand</v>
          </cell>
        </row>
        <row r="3513">
          <cell r="D3513">
            <v>16</v>
          </cell>
          <cell r="E3513" t="str">
            <v>Sunday</v>
          </cell>
          <cell r="G3513" t="str">
            <v>Low-demand</v>
          </cell>
        </row>
        <row r="3514">
          <cell r="D3514">
            <v>17</v>
          </cell>
          <cell r="E3514" t="str">
            <v>Sunday</v>
          </cell>
          <cell r="G3514" t="str">
            <v>Low-demand</v>
          </cell>
        </row>
        <row r="3515">
          <cell r="D3515">
            <v>18</v>
          </cell>
          <cell r="E3515" t="str">
            <v>Sunday</v>
          </cell>
          <cell r="G3515" t="str">
            <v>Low-demand</v>
          </cell>
        </row>
        <row r="3516">
          <cell r="D3516">
            <v>19</v>
          </cell>
          <cell r="E3516" t="str">
            <v>Sunday</v>
          </cell>
          <cell r="G3516" t="str">
            <v>Low-demand</v>
          </cell>
        </row>
        <row r="3517">
          <cell r="D3517">
            <v>20</v>
          </cell>
          <cell r="E3517" t="str">
            <v>Sunday</v>
          </cell>
          <cell r="G3517" t="str">
            <v>Low-demand</v>
          </cell>
        </row>
        <row r="3518">
          <cell r="D3518">
            <v>21</v>
          </cell>
          <cell r="E3518" t="str">
            <v>Sunday</v>
          </cell>
          <cell r="G3518" t="str">
            <v>Low-demand</v>
          </cell>
        </row>
        <row r="3519">
          <cell r="D3519">
            <v>22</v>
          </cell>
          <cell r="E3519" t="str">
            <v>Sunday</v>
          </cell>
          <cell r="G3519" t="str">
            <v>Low-demand</v>
          </cell>
        </row>
        <row r="3520">
          <cell r="D3520">
            <v>23</v>
          </cell>
          <cell r="E3520" t="str">
            <v>Sunday</v>
          </cell>
          <cell r="G3520" t="str">
            <v>Low-demand</v>
          </cell>
        </row>
        <row r="3521">
          <cell r="D3521">
            <v>0</v>
          </cell>
          <cell r="E3521" t="str">
            <v>Monday</v>
          </cell>
          <cell r="G3521" t="str">
            <v>Low-demand</v>
          </cell>
        </row>
        <row r="3522">
          <cell r="D3522">
            <v>1</v>
          </cell>
          <cell r="E3522" t="str">
            <v>Monday</v>
          </cell>
          <cell r="G3522" t="str">
            <v>Low-demand</v>
          </cell>
        </row>
        <row r="3523">
          <cell r="D3523">
            <v>2</v>
          </cell>
          <cell r="E3523" t="str">
            <v>Monday</v>
          </cell>
          <cell r="G3523" t="str">
            <v>Low-demand</v>
          </cell>
        </row>
        <row r="3524">
          <cell r="D3524">
            <v>3</v>
          </cell>
          <cell r="E3524" t="str">
            <v>Monday</v>
          </cell>
          <cell r="G3524" t="str">
            <v>Low-demand</v>
          </cell>
        </row>
        <row r="3525">
          <cell r="D3525">
            <v>4</v>
          </cell>
          <cell r="E3525" t="str">
            <v>Monday</v>
          </cell>
          <cell r="G3525" t="str">
            <v>Low-demand</v>
          </cell>
        </row>
        <row r="3526">
          <cell r="D3526">
            <v>5</v>
          </cell>
          <cell r="E3526" t="str">
            <v>Monday</v>
          </cell>
          <cell r="G3526" t="str">
            <v>Low-demand</v>
          </cell>
        </row>
        <row r="3527">
          <cell r="D3527">
            <v>6</v>
          </cell>
          <cell r="E3527" t="str">
            <v>Monday</v>
          </cell>
          <cell r="G3527" t="str">
            <v>Low-demand</v>
          </cell>
        </row>
        <row r="3528">
          <cell r="D3528">
            <v>7</v>
          </cell>
          <cell r="E3528" t="str">
            <v>Monday</v>
          </cell>
          <cell r="G3528" t="str">
            <v>Low-demand</v>
          </cell>
        </row>
        <row r="3529">
          <cell r="D3529">
            <v>8</v>
          </cell>
          <cell r="E3529" t="str">
            <v>Monday</v>
          </cell>
          <cell r="G3529" t="str">
            <v>Low-demand</v>
          </cell>
        </row>
        <row r="3530">
          <cell r="D3530">
            <v>9</v>
          </cell>
          <cell r="E3530" t="str">
            <v>Monday</v>
          </cell>
          <cell r="G3530" t="str">
            <v>Low-demand</v>
          </cell>
        </row>
        <row r="3531">
          <cell r="D3531">
            <v>10</v>
          </cell>
          <cell r="E3531" t="str">
            <v>Monday</v>
          </cell>
          <cell r="G3531" t="str">
            <v>Low-demand</v>
          </cell>
        </row>
        <row r="3532">
          <cell r="D3532">
            <v>11</v>
          </cell>
          <cell r="E3532" t="str">
            <v>Monday</v>
          </cell>
          <cell r="G3532" t="str">
            <v>Low-demand</v>
          </cell>
        </row>
        <row r="3533">
          <cell r="D3533">
            <v>12</v>
          </cell>
          <cell r="E3533" t="str">
            <v>Monday</v>
          </cell>
          <cell r="G3533" t="str">
            <v>Low-demand</v>
          </cell>
        </row>
        <row r="3534">
          <cell r="D3534">
            <v>13</v>
          </cell>
          <cell r="E3534" t="str">
            <v>Monday</v>
          </cell>
          <cell r="G3534" t="str">
            <v>Low-demand</v>
          </cell>
        </row>
        <row r="3535">
          <cell r="D3535">
            <v>14</v>
          </cell>
          <cell r="E3535" t="str">
            <v>Monday</v>
          </cell>
          <cell r="G3535" t="str">
            <v>Low-demand</v>
          </cell>
        </row>
        <row r="3536">
          <cell r="D3536">
            <v>15</v>
          </cell>
          <cell r="E3536" t="str">
            <v>Monday</v>
          </cell>
          <cell r="G3536" t="str">
            <v>Low-demand</v>
          </cell>
        </row>
        <row r="3537">
          <cell r="D3537">
            <v>16</v>
          </cell>
          <cell r="E3537" t="str">
            <v>Monday</v>
          </cell>
          <cell r="G3537" t="str">
            <v>Low-demand</v>
          </cell>
        </row>
        <row r="3538">
          <cell r="D3538">
            <v>17</v>
          </cell>
          <cell r="E3538" t="str">
            <v>Monday</v>
          </cell>
          <cell r="G3538" t="str">
            <v>Low-demand</v>
          </cell>
        </row>
        <row r="3539">
          <cell r="D3539">
            <v>18</v>
          </cell>
          <cell r="E3539" t="str">
            <v>Monday</v>
          </cell>
          <cell r="G3539" t="str">
            <v>Low-demand</v>
          </cell>
        </row>
        <row r="3540">
          <cell r="D3540">
            <v>19</v>
          </cell>
          <cell r="E3540" t="str">
            <v>Monday</v>
          </cell>
          <cell r="G3540" t="str">
            <v>Low-demand</v>
          </cell>
        </row>
        <row r="3541">
          <cell r="D3541">
            <v>20</v>
          </cell>
          <cell r="E3541" t="str">
            <v>Monday</v>
          </cell>
          <cell r="G3541" t="str">
            <v>Low-demand</v>
          </cell>
        </row>
        <row r="3542">
          <cell r="D3542">
            <v>21</v>
          </cell>
          <cell r="E3542" t="str">
            <v>Monday</v>
          </cell>
          <cell r="G3542" t="str">
            <v>Low-demand</v>
          </cell>
        </row>
        <row r="3543">
          <cell r="D3543">
            <v>22</v>
          </cell>
          <cell r="E3543" t="str">
            <v>Monday</v>
          </cell>
          <cell r="G3543" t="str">
            <v>Low-demand</v>
          </cell>
        </row>
        <row r="3544">
          <cell r="D3544">
            <v>23</v>
          </cell>
          <cell r="E3544" t="str">
            <v>Monday</v>
          </cell>
          <cell r="G3544" t="str">
            <v>Low-demand</v>
          </cell>
        </row>
        <row r="3545">
          <cell r="D3545">
            <v>0</v>
          </cell>
          <cell r="E3545" t="str">
            <v>Tuesday</v>
          </cell>
          <cell r="G3545" t="str">
            <v>Low-demand</v>
          </cell>
        </row>
        <row r="3546">
          <cell r="D3546">
            <v>1</v>
          </cell>
          <cell r="E3546" t="str">
            <v>Tuesday</v>
          </cell>
          <cell r="G3546" t="str">
            <v>Low-demand</v>
          </cell>
        </row>
        <row r="3547">
          <cell r="D3547">
            <v>2</v>
          </cell>
          <cell r="E3547" t="str">
            <v>Tuesday</v>
          </cell>
          <cell r="G3547" t="str">
            <v>Low-demand</v>
          </cell>
        </row>
        <row r="3548">
          <cell r="D3548">
            <v>3</v>
          </cell>
          <cell r="E3548" t="str">
            <v>Tuesday</v>
          </cell>
          <cell r="G3548" t="str">
            <v>Low-demand</v>
          </cell>
        </row>
        <row r="3549">
          <cell r="D3549">
            <v>4</v>
          </cell>
          <cell r="E3549" t="str">
            <v>Tuesday</v>
          </cell>
          <cell r="G3549" t="str">
            <v>Low-demand</v>
          </cell>
        </row>
        <row r="3550">
          <cell r="D3550">
            <v>5</v>
          </cell>
          <cell r="E3550" t="str">
            <v>Tuesday</v>
          </cell>
          <cell r="G3550" t="str">
            <v>Low-demand</v>
          </cell>
        </row>
        <row r="3551">
          <cell r="D3551">
            <v>6</v>
          </cell>
          <cell r="E3551" t="str">
            <v>Tuesday</v>
          </cell>
          <cell r="G3551" t="str">
            <v>Low-demand</v>
          </cell>
        </row>
        <row r="3552">
          <cell r="D3552">
            <v>7</v>
          </cell>
          <cell r="E3552" t="str">
            <v>Tuesday</v>
          </cell>
          <cell r="G3552" t="str">
            <v>Low-demand</v>
          </cell>
        </row>
        <row r="3553">
          <cell r="D3553">
            <v>8</v>
          </cell>
          <cell r="E3553" t="str">
            <v>Tuesday</v>
          </cell>
          <cell r="G3553" t="str">
            <v>Low-demand</v>
          </cell>
        </row>
        <row r="3554">
          <cell r="D3554">
            <v>9</v>
          </cell>
          <cell r="E3554" t="str">
            <v>Tuesday</v>
          </cell>
          <cell r="G3554" t="str">
            <v>Low-demand</v>
          </cell>
        </row>
        <row r="3555">
          <cell r="D3555">
            <v>10</v>
          </cell>
          <cell r="E3555" t="str">
            <v>Tuesday</v>
          </cell>
          <cell r="G3555" t="str">
            <v>Low-demand</v>
          </cell>
        </row>
        <row r="3556">
          <cell r="D3556">
            <v>11</v>
          </cell>
          <cell r="E3556" t="str">
            <v>Tuesday</v>
          </cell>
          <cell r="G3556" t="str">
            <v>Low-demand</v>
          </cell>
        </row>
        <row r="3557">
          <cell r="D3557">
            <v>12</v>
          </cell>
          <cell r="E3557" t="str">
            <v>Tuesday</v>
          </cell>
          <cell r="G3557" t="str">
            <v>Low-demand</v>
          </cell>
        </row>
        <row r="3558">
          <cell r="D3558">
            <v>13</v>
          </cell>
          <cell r="E3558" t="str">
            <v>Tuesday</v>
          </cell>
          <cell r="G3558" t="str">
            <v>Low-demand</v>
          </cell>
        </row>
        <row r="3559">
          <cell r="D3559">
            <v>14</v>
          </cell>
          <cell r="E3559" t="str">
            <v>Tuesday</v>
          </cell>
          <cell r="G3559" t="str">
            <v>Low-demand</v>
          </cell>
        </row>
        <row r="3560">
          <cell r="D3560">
            <v>15</v>
          </cell>
          <cell r="E3560" t="str">
            <v>Tuesday</v>
          </cell>
          <cell r="G3560" t="str">
            <v>Low-demand</v>
          </cell>
        </row>
        <row r="3561">
          <cell r="D3561">
            <v>16</v>
          </cell>
          <cell r="E3561" t="str">
            <v>Tuesday</v>
          </cell>
          <cell r="G3561" t="str">
            <v>Low-demand</v>
          </cell>
        </row>
        <row r="3562">
          <cell r="D3562">
            <v>17</v>
          </cell>
          <cell r="E3562" t="str">
            <v>Tuesday</v>
          </cell>
          <cell r="G3562" t="str">
            <v>Low-demand</v>
          </cell>
        </row>
        <row r="3563">
          <cell r="D3563">
            <v>18</v>
          </cell>
          <cell r="E3563" t="str">
            <v>Tuesday</v>
          </cell>
          <cell r="G3563" t="str">
            <v>Low-demand</v>
          </cell>
        </row>
        <row r="3564">
          <cell r="D3564">
            <v>19</v>
          </cell>
          <cell r="E3564" t="str">
            <v>Tuesday</v>
          </cell>
          <cell r="G3564" t="str">
            <v>Low-demand</v>
          </cell>
        </row>
        <row r="3565">
          <cell r="D3565">
            <v>20</v>
          </cell>
          <cell r="E3565" t="str">
            <v>Tuesday</v>
          </cell>
          <cell r="G3565" t="str">
            <v>Low-demand</v>
          </cell>
        </row>
        <row r="3566">
          <cell r="D3566">
            <v>21</v>
          </cell>
          <cell r="E3566" t="str">
            <v>Tuesday</v>
          </cell>
          <cell r="G3566" t="str">
            <v>Low-demand</v>
          </cell>
        </row>
        <row r="3567">
          <cell r="D3567">
            <v>22</v>
          </cell>
          <cell r="E3567" t="str">
            <v>Tuesday</v>
          </cell>
          <cell r="G3567" t="str">
            <v>Low-demand</v>
          </cell>
        </row>
        <row r="3568">
          <cell r="D3568">
            <v>23</v>
          </cell>
          <cell r="E3568" t="str">
            <v>Tuesday</v>
          </cell>
          <cell r="G3568" t="str">
            <v>Low-demand</v>
          </cell>
        </row>
        <row r="3569">
          <cell r="D3569">
            <v>0</v>
          </cell>
          <cell r="E3569" t="str">
            <v>Wednesday</v>
          </cell>
          <cell r="G3569" t="str">
            <v>Low-demand</v>
          </cell>
        </row>
        <row r="3570">
          <cell r="D3570">
            <v>1</v>
          </cell>
          <cell r="E3570" t="str">
            <v>Wednesday</v>
          </cell>
          <cell r="G3570" t="str">
            <v>Low-demand</v>
          </cell>
        </row>
        <row r="3571">
          <cell r="D3571">
            <v>2</v>
          </cell>
          <cell r="E3571" t="str">
            <v>Wednesday</v>
          </cell>
          <cell r="G3571" t="str">
            <v>Low-demand</v>
          </cell>
        </row>
        <row r="3572">
          <cell r="D3572">
            <v>3</v>
          </cell>
          <cell r="E3572" t="str">
            <v>Wednesday</v>
          </cell>
          <cell r="G3572" t="str">
            <v>Low-demand</v>
          </cell>
        </row>
        <row r="3573">
          <cell r="D3573">
            <v>4</v>
          </cell>
          <cell r="E3573" t="str">
            <v>Wednesday</v>
          </cell>
          <cell r="G3573" t="str">
            <v>Low-demand</v>
          </cell>
        </row>
        <row r="3574">
          <cell r="D3574">
            <v>5</v>
          </cell>
          <cell r="E3574" t="str">
            <v>Wednesday</v>
          </cell>
          <cell r="G3574" t="str">
            <v>Low-demand</v>
          </cell>
        </row>
        <row r="3575">
          <cell r="D3575">
            <v>6</v>
          </cell>
          <cell r="E3575" t="str">
            <v>Wednesday</v>
          </cell>
          <cell r="G3575" t="str">
            <v>Low-demand</v>
          </cell>
        </row>
        <row r="3576">
          <cell r="D3576">
            <v>7</v>
          </cell>
          <cell r="E3576" t="str">
            <v>Wednesday</v>
          </cell>
          <cell r="G3576" t="str">
            <v>Low-demand</v>
          </cell>
        </row>
        <row r="3577">
          <cell r="D3577">
            <v>8</v>
          </cell>
          <cell r="E3577" t="str">
            <v>Wednesday</v>
          </cell>
          <cell r="G3577" t="str">
            <v>Low-demand</v>
          </cell>
        </row>
        <row r="3578">
          <cell r="D3578">
            <v>9</v>
          </cell>
          <cell r="E3578" t="str">
            <v>Wednesday</v>
          </cell>
          <cell r="G3578" t="str">
            <v>Low-demand</v>
          </cell>
        </row>
        <row r="3579">
          <cell r="D3579">
            <v>10</v>
          </cell>
          <cell r="E3579" t="str">
            <v>Wednesday</v>
          </cell>
          <cell r="G3579" t="str">
            <v>Low-demand</v>
          </cell>
        </row>
        <row r="3580">
          <cell r="D3580">
            <v>11</v>
          </cell>
          <cell r="E3580" t="str">
            <v>Wednesday</v>
          </cell>
          <cell r="G3580" t="str">
            <v>Low-demand</v>
          </cell>
        </row>
        <row r="3581">
          <cell r="D3581">
            <v>12</v>
          </cell>
          <cell r="E3581" t="str">
            <v>Wednesday</v>
          </cell>
          <cell r="G3581" t="str">
            <v>Low-demand</v>
          </cell>
        </row>
        <row r="3582">
          <cell r="D3582">
            <v>13</v>
          </cell>
          <cell r="E3582" t="str">
            <v>Wednesday</v>
          </cell>
          <cell r="G3582" t="str">
            <v>Low-demand</v>
          </cell>
        </row>
        <row r="3583">
          <cell r="D3583">
            <v>14</v>
          </cell>
          <cell r="E3583" t="str">
            <v>Wednesday</v>
          </cell>
          <cell r="G3583" t="str">
            <v>Low-demand</v>
          </cell>
        </row>
        <row r="3584">
          <cell r="D3584">
            <v>15</v>
          </cell>
          <cell r="E3584" t="str">
            <v>Wednesday</v>
          </cell>
          <cell r="G3584" t="str">
            <v>Low-demand</v>
          </cell>
        </row>
        <row r="3585">
          <cell r="D3585">
            <v>16</v>
          </cell>
          <cell r="E3585" t="str">
            <v>Wednesday</v>
          </cell>
          <cell r="G3585" t="str">
            <v>Low-demand</v>
          </cell>
        </row>
        <row r="3586">
          <cell r="D3586">
            <v>17</v>
          </cell>
          <cell r="E3586" t="str">
            <v>Wednesday</v>
          </cell>
          <cell r="G3586" t="str">
            <v>Low-demand</v>
          </cell>
        </row>
        <row r="3587">
          <cell r="D3587">
            <v>18</v>
          </cell>
          <cell r="E3587" t="str">
            <v>Wednesday</v>
          </cell>
          <cell r="G3587" t="str">
            <v>Low-demand</v>
          </cell>
        </row>
        <row r="3588">
          <cell r="D3588">
            <v>19</v>
          </cell>
          <cell r="E3588" t="str">
            <v>Wednesday</v>
          </cell>
          <cell r="G3588" t="str">
            <v>Low-demand</v>
          </cell>
        </row>
        <row r="3589">
          <cell r="D3589">
            <v>20</v>
          </cell>
          <cell r="E3589" t="str">
            <v>Wednesday</v>
          </cell>
          <cell r="G3589" t="str">
            <v>Low-demand</v>
          </cell>
        </row>
        <row r="3590">
          <cell r="D3590">
            <v>21</v>
          </cell>
          <cell r="E3590" t="str">
            <v>Wednesday</v>
          </cell>
          <cell r="G3590" t="str">
            <v>Low-demand</v>
          </cell>
        </row>
        <row r="3591">
          <cell r="D3591">
            <v>22</v>
          </cell>
          <cell r="E3591" t="str">
            <v>Wednesday</v>
          </cell>
          <cell r="G3591" t="str">
            <v>Low-demand</v>
          </cell>
        </row>
        <row r="3592">
          <cell r="D3592">
            <v>23</v>
          </cell>
          <cell r="E3592" t="str">
            <v>Wednesday</v>
          </cell>
          <cell r="G3592" t="str">
            <v>Low-demand</v>
          </cell>
        </row>
        <row r="3593">
          <cell r="D3593">
            <v>0</v>
          </cell>
          <cell r="E3593" t="str">
            <v>Thursday</v>
          </cell>
          <cell r="G3593" t="str">
            <v>Low-demand</v>
          </cell>
        </row>
        <row r="3594">
          <cell r="D3594">
            <v>1</v>
          </cell>
          <cell r="E3594" t="str">
            <v>Thursday</v>
          </cell>
          <cell r="G3594" t="str">
            <v>Low-demand</v>
          </cell>
        </row>
        <row r="3595">
          <cell r="D3595">
            <v>2</v>
          </cell>
          <cell r="E3595" t="str">
            <v>Thursday</v>
          </cell>
          <cell r="G3595" t="str">
            <v>Low-demand</v>
          </cell>
        </row>
        <row r="3596">
          <cell r="D3596">
            <v>3</v>
          </cell>
          <cell r="E3596" t="str">
            <v>Thursday</v>
          </cell>
          <cell r="G3596" t="str">
            <v>Low-demand</v>
          </cell>
        </row>
        <row r="3597">
          <cell r="D3597">
            <v>4</v>
          </cell>
          <cell r="E3597" t="str">
            <v>Thursday</v>
          </cell>
          <cell r="G3597" t="str">
            <v>Low-demand</v>
          </cell>
        </row>
        <row r="3598">
          <cell r="D3598">
            <v>5</v>
          </cell>
          <cell r="E3598" t="str">
            <v>Thursday</v>
          </cell>
          <cell r="G3598" t="str">
            <v>Low-demand</v>
          </cell>
        </row>
        <row r="3599">
          <cell r="D3599">
            <v>6</v>
          </cell>
          <cell r="E3599" t="str">
            <v>Thursday</v>
          </cell>
          <cell r="G3599" t="str">
            <v>Low-demand</v>
          </cell>
        </row>
        <row r="3600">
          <cell r="D3600">
            <v>7</v>
          </cell>
          <cell r="E3600" t="str">
            <v>Thursday</v>
          </cell>
          <cell r="G3600" t="str">
            <v>Low-demand</v>
          </cell>
        </row>
        <row r="3601">
          <cell r="D3601">
            <v>8</v>
          </cell>
          <cell r="E3601" t="str">
            <v>Thursday</v>
          </cell>
          <cell r="G3601" t="str">
            <v>Low-demand</v>
          </cell>
        </row>
        <row r="3602">
          <cell r="D3602">
            <v>9</v>
          </cell>
          <cell r="E3602" t="str">
            <v>Thursday</v>
          </cell>
          <cell r="G3602" t="str">
            <v>Low-demand</v>
          </cell>
        </row>
        <row r="3603">
          <cell r="D3603">
            <v>10</v>
          </cell>
          <cell r="E3603" t="str">
            <v>Thursday</v>
          </cell>
          <cell r="G3603" t="str">
            <v>Low-demand</v>
          </cell>
        </row>
        <row r="3604">
          <cell r="D3604">
            <v>11</v>
          </cell>
          <cell r="E3604" t="str">
            <v>Thursday</v>
          </cell>
          <cell r="G3604" t="str">
            <v>Low-demand</v>
          </cell>
        </row>
        <row r="3605">
          <cell r="D3605">
            <v>12</v>
          </cell>
          <cell r="E3605" t="str">
            <v>Thursday</v>
          </cell>
          <cell r="G3605" t="str">
            <v>Low-demand</v>
          </cell>
        </row>
        <row r="3606">
          <cell r="D3606">
            <v>13</v>
          </cell>
          <cell r="E3606" t="str">
            <v>Thursday</v>
          </cell>
          <cell r="G3606" t="str">
            <v>Low-demand</v>
          </cell>
        </row>
        <row r="3607">
          <cell r="D3607">
            <v>14</v>
          </cell>
          <cell r="E3607" t="str">
            <v>Thursday</v>
          </cell>
          <cell r="G3607" t="str">
            <v>Low-demand</v>
          </cell>
        </row>
        <row r="3608">
          <cell r="D3608">
            <v>15</v>
          </cell>
          <cell r="E3608" t="str">
            <v>Thursday</v>
          </cell>
          <cell r="G3608" t="str">
            <v>Low-demand</v>
          </cell>
        </row>
        <row r="3609">
          <cell r="D3609">
            <v>16</v>
          </cell>
          <cell r="E3609" t="str">
            <v>Thursday</v>
          </cell>
          <cell r="G3609" t="str">
            <v>Low-demand</v>
          </cell>
        </row>
        <row r="3610">
          <cell r="D3610">
            <v>17</v>
          </cell>
          <cell r="E3610" t="str">
            <v>Thursday</v>
          </cell>
          <cell r="G3610" t="str">
            <v>Low-demand</v>
          </cell>
        </row>
        <row r="3611">
          <cell r="D3611">
            <v>18</v>
          </cell>
          <cell r="E3611" t="str">
            <v>Thursday</v>
          </cell>
          <cell r="G3611" t="str">
            <v>Low-demand</v>
          </cell>
        </row>
        <row r="3612">
          <cell r="D3612">
            <v>19</v>
          </cell>
          <cell r="E3612" t="str">
            <v>Thursday</v>
          </cell>
          <cell r="G3612" t="str">
            <v>Low-demand</v>
          </cell>
        </row>
        <row r="3613">
          <cell r="D3613">
            <v>20</v>
          </cell>
          <cell r="E3613" t="str">
            <v>Thursday</v>
          </cell>
          <cell r="G3613" t="str">
            <v>Low-demand</v>
          </cell>
        </row>
        <row r="3614">
          <cell r="D3614">
            <v>21</v>
          </cell>
          <cell r="E3614" t="str">
            <v>Thursday</v>
          </cell>
          <cell r="G3614" t="str">
            <v>Low-demand</v>
          </cell>
        </row>
        <row r="3615">
          <cell r="D3615">
            <v>22</v>
          </cell>
          <cell r="E3615" t="str">
            <v>Thursday</v>
          </cell>
          <cell r="G3615" t="str">
            <v>Low-demand</v>
          </cell>
        </row>
        <row r="3616">
          <cell r="D3616">
            <v>23</v>
          </cell>
          <cell r="E3616" t="str">
            <v>Thursday</v>
          </cell>
          <cell r="G3616" t="str">
            <v>Low-demand</v>
          </cell>
        </row>
        <row r="3617">
          <cell r="D3617">
            <v>0</v>
          </cell>
          <cell r="E3617" t="str">
            <v>Friday</v>
          </cell>
          <cell r="G3617" t="str">
            <v>Low-demand</v>
          </cell>
        </row>
        <row r="3618">
          <cell r="D3618">
            <v>1</v>
          </cell>
          <cell r="E3618" t="str">
            <v>Friday</v>
          </cell>
          <cell r="G3618" t="str">
            <v>Low-demand</v>
          </cell>
        </row>
        <row r="3619">
          <cell r="D3619">
            <v>2</v>
          </cell>
          <cell r="E3619" t="str">
            <v>Friday</v>
          </cell>
          <cell r="G3619" t="str">
            <v>Low-demand</v>
          </cell>
        </row>
        <row r="3620">
          <cell r="D3620">
            <v>3</v>
          </cell>
          <cell r="E3620" t="str">
            <v>Friday</v>
          </cell>
          <cell r="G3620" t="str">
            <v>Low-demand</v>
          </cell>
        </row>
        <row r="3621">
          <cell r="D3621">
            <v>4</v>
          </cell>
          <cell r="E3621" t="str">
            <v>Friday</v>
          </cell>
          <cell r="G3621" t="str">
            <v>Low-demand</v>
          </cell>
        </row>
        <row r="3622">
          <cell r="D3622">
            <v>5</v>
          </cell>
          <cell r="E3622" t="str">
            <v>Friday</v>
          </cell>
          <cell r="G3622" t="str">
            <v>Low-demand</v>
          </cell>
        </row>
        <row r="3623">
          <cell r="D3623">
            <v>6</v>
          </cell>
          <cell r="E3623" t="str">
            <v>Friday</v>
          </cell>
          <cell r="G3623" t="str">
            <v>Low-demand</v>
          </cell>
        </row>
        <row r="3624">
          <cell r="D3624">
            <v>7</v>
          </cell>
          <cell r="E3624" t="str">
            <v>Friday</v>
          </cell>
          <cell r="G3624" t="str">
            <v>Low-demand</v>
          </cell>
        </row>
        <row r="3625">
          <cell r="D3625">
            <v>8</v>
          </cell>
          <cell r="E3625" t="str">
            <v>Friday</v>
          </cell>
          <cell r="G3625" t="str">
            <v>Low-demand</v>
          </cell>
        </row>
        <row r="3626">
          <cell r="D3626">
            <v>9</v>
          </cell>
          <cell r="E3626" t="str">
            <v>Friday</v>
          </cell>
          <cell r="G3626" t="str">
            <v>Low-demand</v>
          </cell>
        </row>
        <row r="3627">
          <cell r="D3627">
            <v>10</v>
          </cell>
          <cell r="E3627" t="str">
            <v>Friday</v>
          </cell>
          <cell r="G3627" t="str">
            <v>Low-demand</v>
          </cell>
        </row>
        <row r="3628">
          <cell r="D3628">
            <v>11</v>
          </cell>
          <cell r="E3628" t="str">
            <v>Friday</v>
          </cell>
          <cell r="G3628" t="str">
            <v>Low-demand</v>
          </cell>
        </row>
        <row r="3629">
          <cell r="D3629">
            <v>12</v>
          </cell>
          <cell r="E3629" t="str">
            <v>Friday</v>
          </cell>
          <cell r="G3629" t="str">
            <v>Low-demand</v>
          </cell>
        </row>
        <row r="3630">
          <cell r="D3630">
            <v>13</v>
          </cell>
          <cell r="E3630" t="str">
            <v>Friday</v>
          </cell>
          <cell r="G3630" t="str">
            <v>Low-demand</v>
          </cell>
        </row>
        <row r="3631">
          <cell r="D3631">
            <v>14</v>
          </cell>
          <cell r="E3631" t="str">
            <v>Friday</v>
          </cell>
          <cell r="G3631" t="str">
            <v>Low-demand</v>
          </cell>
        </row>
        <row r="3632">
          <cell r="D3632">
            <v>15</v>
          </cell>
          <cell r="E3632" t="str">
            <v>Friday</v>
          </cell>
          <cell r="G3632" t="str">
            <v>Low-demand</v>
          </cell>
        </row>
        <row r="3633">
          <cell r="D3633">
            <v>16</v>
          </cell>
          <cell r="E3633" t="str">
            <v>Friday</v>
          </cell>
          <cell r="G3633" t="str">
            <v>Low-demand</v>
          </cell>
        </row>
        <row r="3634">
          <cell r="D3634">
            <v>17</v>
          </cell>
          <cell r="E3634" t="str">
            <v>Friday</v>
          </cell>
          <cell r="G3634" t="str">
            <v>Low-demand</v>
          </cell>
        </row>
        <row r="3635">
          <cell r="D3635">
            <v>18</v>
          </cell>
          <cell r="E3635" t="str">
            <v>Friday</v>
          </cell>
          <cell r="G3635" t="str">
            <v>Low-demand</v>
          </cell>
        </row>
        <row r="3636">
          <cell r="D3636">
            <v>19</v>
          </cell>
          <cell r="E3636" t="str">
            <v>Friday</v>
          </cell>
          <cell r="G3636" t="str">
            <v>Low-demand</v>
          </cell>
        </row>
        <row r="3637">
          <cell r="D3637">
            <v>20</v>
          </cell>
          <cell r="E3637" t="str">
            <v>Friday</v>
          </cell>
          <cell r="G3637" t="str">
            <v>Low-demand</v>
          </cell>
        </row>
        <row r="3638">
          <cell r="D3638">
            <v>21</v>
          </cell>
          <cell r="E3638" t="str">
            <v>Friday</v>
          </cell>
          <cell r="G3638" t="str">
            <v>Low-demand</v>
          </cell>
        </row>
        <row r="3639">
          <cell r="D3639">
            <v>22</v>
          </cell>
          <cell r="E3639" t="str">
            <v>Friday</v>
          </cell>
          <cell r="G3639" t="str">
            <v>Low-demand</v>
          </cell>
        </row>
        <row r="3640">
          <cell r="D3640">
            <v>23</v>
          </cell>
          <cell r="E3640" t="str">
            <v>Friday</v>
          </cell>
          <cell r="G3640" t="str">
            <v>Low-demand</v>
          </cell>
        </row>
        <row r="3641">
          <cell r="D3641">
            <v>0</v>
          </cell>
          <cell r="E3641" t="str">
            <v>Saturday</v>
          </cell>
          <cell r="G3641" t="str">
            <v>Low-demand</v>
          </cell>
        </row>
        <row r="3642">
          <cell r="D3642">
            <v>1</v>
          </cell>
          <cell r="E3642" t="str">
            <v>Saturday</v>
          </cell>
          <cell r="G3642" t="str">
            <v>Low-demand</v>
          </cell>
        </row>
        <row r="3643">
          <cell r="D3643">
            <v>2</v>
          </cell>
          <cell r="E3643" t="str">
            <v>Saturday</v>
          </cell>
          <cell r="G3643" t="str">
            <v>Low-demand</v>
          </cell>
        </row>
        <row r="3644">
          <cell r="D3644">
            <v>3</v>
          </cell>
          <cell r="E3644" t="str">
            <v>Saturday</v>
          </cell>
          <cell r="G3644" t="str">
            <v>Low-demand</v>
          </cell>
        </row>
        <row r="3645">
          <cell r="D3645">
            <v>4</v>
          </cell>
          <cell r="E3645" t="str">
            <v>Saturday</v>
          </cell>
          <cell r="G3645" t="str">
            <v>Low-demand</v>
          </cell>
        </row>
        <row r="3646">
          <cell r="D3646">
            <v>5</v>
          </cell>
          <cell r="E3646" t="str">
            <v>Saturday</v>
          </cell>
          <cell r="G3646" t="str">
            <v>Low-demand</v>
          </cell>
        </row>
        <row r="3647">
          <cell r="D3647">
            <v>6</v>
          </cell>
          <cell r="E3647" t="str">
            <v>Saturday</v>
          </cell>
          <cell r="G3647" t="str">
            <v>Low-demand</v>
          </cell>
        </row>
        <row r="3648">
          <cell r="D3648">
            <v>7</v>
          </cell>
          <cell r="E3648" t="str">
            <v>Saturday</v>
          </cell>
          <cell r="G3648" t="str">
            <v>Low-demand</v>
          </cell>
        </row>
        <row r="3649">
          <cell r="D3649">
            <v>8</v>
          </cell>
          <cell r="E3649" t="str">
            <v>Saturday</v>
          </cell>
          <cell r="G3649" t="str">
            <v>Low-demand</v>
          </cell>
        </row>
        <row r="3650">
          <cell r="D3650">
            <v>9</v>
          </cell>
          <cell r="E3650" t="str">
            <v>Saturday</v>
          </cell>
          <cell r="G3650" t="str">
            <v>Low-demand</v>
          </cell>
        </row>
        <row r="3651">
          <cell r="D3651">
            <v>10</v>
          </cell>
          <cell r="E3651" t="str">
            <v>Saturday</v>
          </cell>
          <cell r="G3651" t="str">
            <v>Low-demand</v>
          </cell>
        </row>
        <row r="3652">
          <cell r="D3652">
            <v>11</v>
          </cell>
          <cell r="E3652" t="str">
            <v>Saturday</v>
          </cell>
          <cell r="G3652" t="str">
            <v>Low-demand</v>
          </cell>
        </row>
        <row r="3653">
          <cell r="D3653">
            <v>12</v>
          </cell>
          <cell r="E3653" t="str">
            <v>Saturday</v>
          </cell>
          <cell r="G3653" t="str">
            <v>Low-demand</v>
          </cell>
        </row>
        <row r="3654">
          <cell r="D3654">
            <v>13</v>
          </cell>
          <cell r="E3654" t="str">
            <v>Saturday</v>
          </cell>
          <cell r="G3654" t="str">
            <v>Low-demand</v>
          </cell>
        </row>
        <row r="3655">
          <cell r="D3655">
            <v>14</v>
          </cell>
          <cell r="E3655" t="str">
            <v>Saturday</v>
          </cell>
          <cell r="G3655" t="str">
            <v>Low-demand</v>
          </cell>
        </row>
        <row r="3656">
          <cell r="D3656">
            <v>15</v>
          </cell>
          <cell r="E3656" t="str">
            <v>Saturday</v>
          </cell>
          <cell r="G3656" t="str">
            <v>Low-demand</v>
          </cell>
        </row>
        <row r="3657">
          <cell r="D3657">
            <v>16</v>
          </cell>
          <cell r="E3657" t="str">
            <v>Saturday</v>
          </cell>
          <cell r="G3657" t="str">
            <v>Low-demand</v>
          </cell>
        </row>
        <row r="3658">
          <cell r="D3658">
            <v>17</v>
          </cell>
          <cell r="E3658" t="str">
            <v>Saturday</v>
          </cell>
          <cell r="G3658" t="str">
            <v>Low-demand</v>
          </cell>
        </row>
        <row r="3659">
          <cell r="D3659">
            <v>18</v>
          </cell>
          <cell r="E3659" t="str">
            <v>Saturday</v>
          </cell>
          <cell r="G3659" t="str">
            <v>Low-demand</v>
          </cell>
        </row>
        <row r="3660">
          <cell r="D3660">
            <v>19</v>
          </cell>
          <cell r="E3660" t="str">
            <v>Saturday</v>
          </cell>
          <cell r="G3660" t="str">
            <v>Low-demand</v>
          </cell>
        </row>
        <row r="3661">
          <cell r="D3661">
            <v>20</v>
          </cell>
          <cell r="E3661" t="str">
            <v>Saturday</v>
          </cell>
          <cell r="G3661" t="str">
            <v>Low-demand</v>
          </cell>
        </row>
        <row r="3662">
          <cell r="D3662">
            <v>21</v>
          </cell>
          <cell r="E3662" t="str">
            <v>Saturday</v>
          </cell>
          <cell r="G3662" t="str">
            <v>Low-demand</v>
          </cell>
        </row>
        <row r="3663">
          <cell r="D3663">
            <v>22</v>
          </cell>
          <cell r="E3663" t="str">
            <v>Saturday</v>
          </cell>
          <cell r="G3663" t="str">
            <v>Low-demand</v>
          </cell>
        </row>
        <row r="3664">
          <cell r="D3664">
            <v>23</v>
          </cell>
          <cell r="E3664" t="str">
            <v>Saturday</v>
          </cell>
          <cell r="G3664" t="str">
            <v>Low-demand</v>
          </cell>
        </row>
        <row r="3665">
          <cell r="D3665">
            <v>0</v>
          </cell>
          <cell r="E3665" t="str">
            <v>Sunday</v>
          </cell>
          <cell r="G3665" t="str">
            <v>Low-demand</v>
          </cell>
        </row>
        <row r="3666">
          <cell r="D3666">
            <v>1</v>
          </cell>
          <cell r="E3666" t="str">
            <v>Sunday</v>
          </cell>
          <cell r="G3666" t="str">
            <v>Low-demand</v>
          </cell>
        </row>
        <row r="3667">
          <cell r="D3667">
            <v>2</v>
          </cell>
          <cell r="E3667" t="str">
            <v>Sunday</v>
          </cell>
          <cell r="G3667" t="str">
            <v>Low-demand</v>
          </cell>
        </row>
        <row r="3668">
          <cell r="D3668">
            <v>3</v>
          </cell>
          <cell r="E3668" t="str">
            <v>Sunday</v>
          </cell>
          <cell r="G3668" t="str">
            <v>Low-demand</v>
          </cell>
        </row>
        <row r="3669">
          <cell r="D3669">
            <v>4</v>
          </cell>
          <cell r="E3669" t="str">
            <v>Sunday</v>
          </cell>
          <cell r="G3669" t="str">
            <v>Low-demand</v>
          </cell>
        </row>
        <row r="3670">
          <cell r="D3670">
            <v>5</v>
          </cell>
          <cell r="E3670" t="str">
            <v>Sunday</v>
          </cell>
          <cell r="G3670" t="str">
            <v>Low-demand</v>
          </cell>
        </row>
        <row r="3671">
          <cell r="D3671">
            <v>6</v>
          </cell>
          <cell r="E3671" t="str">
            <v>Sunday</v>
          </cell>
          <cell r="G3671" t="str">
            <v>Low-demand</v>
          </cell>
        </row>
        <row r="3672">
          <cell r="D3672">
            <v>7</v>
          </cell>
          <cell r="E3672" t="str">
            <v>Sunday</v>
          </cell>
          <cell r="G3672" t="str">
            <v>Low-demand</v>
          </cell>
        </row>
        <row r="3673">
          <cell r="D3673">
            <v>8</v>
          </cell>
          <cell r="E3673" t="str">
            <v>Sunday</v>
          </cell>
          <cell r="G3673" t="str">
            <v>Low-demand</v>
          </cell>
        </row>
        <row r="3674">
          <cell r="D3674">
            <v>9</v>
          </cell>
          <cell r="E3674" t="str">
            <v>Sunday</v>
          </cell>
          <cell r="G3674" t="str">
            <v>Low-demand</v>
          </cell>
        </row>
        <row r="3675">
          <cell r="D3675">
            <v>10</v>
          </cell>
          <cell r="E3675" t="str">
            <v>Sunday</v>
          </cell>
          <cell r="G3675" t="str">
            <v>Low-demand</v>
          </cell>
        </row>
        <row r="3676">
          <cell r="D3676">
            <v>11</v>
          </cell>
          <cell r="E3676" t="str">
            <v>Sunday</v>
          </cell>
          <cell r="G3676" t="str">
            <v>Low-demand</v>
          </cell>
        </row>
        <row r="3677">
          <cell r="D3677">
            <v>12</v>
          </cell>
          <cell r="E3677" t="str">
            <v>Sunday</v>
          </cell>
          <cell r="G3677" t="str">
            <v>Low-demand</v>
          </cell>
        </row>
        <row r="3678">
          <cell r="D3678">
            <v>13</v>
          </cell>
          <cell r="E3678" t="str">
            <v>Sunday</v>
          </cell>
          <cell r="G3678" t="str">
            <v>Low-demand</v>
          </cell>
        </row>
        <row r="3679">
          <cell r="D3679">
            <v>14</v>
          </cell>
          <cell r="E3679" t="str">
            <v>Sunday</v>
          </cell>
          <cell r="G3679" t="str">
            <v>Low-demand</v>
          </cell>
        </row>
        <row r="3680">
          <cell r="D3680">
            <v>15</v>
          </cell>
          <cell r="E3680" t="str">
            <v>Sunday</v>
          </cell>
          <cell r="G3680" t="str">
            <v>Low-demand</v>
          </cell>
        </row>
        <row r="3681">
          <cell r="D3681">
            <v>16</v>
          </cell>
          <cell r="E3681" t="str">
            <v>Sunday</v>
          </cell>
          <cell r="G3681" t="str">
            <v>Low-demand</v>
          </cell>
        </row>
        <row r="3682">
          <cell r="D3682">
            <v>17</v>
          </cell>
          <cell r="E3682" t="str">
            <v>Sunday</v>
          </cell>
          <cell r="G3682" t="str">
            <v>Low-demand</v>
          </cell>
        </row>
        <row r="3683">
          <cell r="D3683">
            <v>18</v>
          </cell>
          <cell r="E3683" t="str">
            <v>Sunday</v>
          </cell>
          <cell r="G3683" t="str">
            <v>Low-demand</v>
          </cell>
        </row>
        <row r="3684">
          <cell r="D3684">
            <v>19</v>
          </cell>
          <cell r="E3684" t="str">
            <v>Sunday</v>
          </cell>
          <cell r="G3684" t="str">
            <v>Low-demand</v>
          </cell>
        </row>
        <row r="3685">
          <cell r="D3685">
            <v>20</v>
          </cell>
          <cell r="E3685" t="str">
            <v>Sunday</v>
          </cell>
          <cell r="G3685" t="str">
            <v>Low-demand</v>
          </cell>
        </row>
        <row r="3686">
          <cell r="D3686">
            <v>21</v>
          </cell>
          <cell r="E3686" t="str">
            <v>Sunday</v>
          </cell>
          <cell r="G3686" t="str">
            <v>Low-demand</v>
          </cell>
        </row>
        <row r="3687">
          <cell r="D3687">
            <v>22</v>
          </cell>
          <cell r="E3687" t="str">
            <v>Sunday</v>
          </cell>
          <cell r="G3687" t="str">
            <v>Low-demand</v>
          </cell>
        </row>
        <row r="3688">
          <cell r="D3688">
            <v>23</v>
          </cell>
          <cell r="E3688" t="str">
            <v>Sunday</v>
          </cell>
          <cell r="G3688" t="str">
            <v>Low-demand</v>
          </cell>
        </row>
        <row r="3689">
          <cell r="D3689">
            <v>0</v>
          </cell>
          <cell r="E3689" t="str">
            <v>Monday</v>
          </cell>
          <cell r="G3689" t="str">
            <v>Low-demand</v>
          </cell>
        </row>
        <row r="3690">
          <cell r="D3690">
            <v>1</v>
          </cell>
          <cell r="E3690" t="str">
            <v>Monday</v>
          </cell>
          <cell r="G3690" t="str">
            <v>Low-demand</v>
          </cell>
        </row>
        <row r="3691">
          <cell r="D3691">
            <v>2</v>
          </cell>
          <cell r="E3691" t="str">
            <v>Monday</v>
          </cell>
          <cell r="G3691" t="str">
            <v>Low-demand</v>
          </cell>
        </row>
        <row r="3692">
          <cell r="D3692">
            <v>3</v>
          </cell>
          <cell r="E3692" t="str">
            <v>Monday</v>
          </cell>
          <cell r="G3692" t="str">
            <v>Low-demand</v>
          </cell>
        </row>
        <row r="3693">
          <cell r="D3693">
            <v>4</v>
          </cell>
          <cell r="E3693" t="str">
            <v>Monday</v>
          </cell>
          <cell r="G3693" t="str">
            <v>Low-demand</v>
          </cell>
        </row>
        <row r="3694">
          <cell r="D3694">
            <v>5</v>
          </cell>
          <cell r="E3694" t="str">
            <v>Monday</v>
          </cell>
          <cell r="G3694" t="str">
            <v>Low-demand</v>
          </cell>
        </row>
        <row r="3695">
          <cell r="D3695">
            <v>6</v>
          </cell>
          <cell r="E3695" t="str">
            <v>Monday</v>
          </cell>
          <cell r="G3695" t="str">
            <v>Low-demand</v>
          </cell>
        </row>
        <row r="3696">
          <cell r="D3696">
            <v>7</v>
          </cell>
          <cell r="E3696" t="str">
            <v>Monday</v>
          </cell>
          <cell r="G3696" t="str">
            <v>Low-demand</v>
          </cell>
        </row>
        <row r="3697">
          <cell r="D3697">
            <v>8</v>
          </cell>
          <cell r="E3697" t="str">
            <v>Monday</v>
          </cell>
          <cell r="G3697" t="str">
            <v>Low-demand</v>
          </cell>
        </row>
        <row r="3698">
          <cell r="D3698">
            <v>9</v>
          </cell>
          <cell r="E3698" t="str">
            <v>Monday</v>
          </cell>
          <cell r="G3698" t="str">
            <v>Low-demand</v>
          </cell>
        </row>
        <row r="3699">
          <cell r="D3699">
            <v>10</v>
          </cell>
          <cell r="E3699" t="str">
            <v>Monday</v>
          </cell>
          <cell r="G3699" t="str">
            <v>Low-demand</v>
          </cell>
        </row>
        <row r="3700">
          <cell r="D3700">
            <v>11</v>
          </cell>
          <cell r="E3700" t="str">
            <v>Monday</v>
          </cell>
          <cell r="G3700" t="str">
            <v>Low-demand</v>
          </cell>
        </row>
        <row r="3701">
          <cell r="D3701">
            <v>12</v>
          </cell>
          <cell r="E3701" t="str">
            <v>Monday</v>
          </cell>
          <cell r="G3701" t="str">
            <v>Low-demand</v>
          </cell>
        </row>
        <row r="3702">
          <cell r="D3702">
            <v>13</v>
          </cell>
          <cell r="E3702" t="str">
            <v>Monday</v>
          </cell>
          <cell r="G3702" t="str">
            <v>Low-demand</v>
          </cell>
        </row>
        <row r="3703">
          <cell r="D3703">
            <v>14</v>
          </cell>
          <cell r="E3703" t="str">
            <v>Monday</v>
          </cell>
          <cell r="G3703" t="str">
            <v>Low-demand</v>
          </cell>
        </row>
        <row r="3704">
          <cell r="D3704">
            <v>15</v>
          </cell>
          <cell r="E3704" t="str">
            <v>Monday</v>
          </cell>
          <cell r="G3704" t="str">
            <v>Low-demand</v>
          </cell>
        </row>
        <row r="3705">
          <cell r="D3705">
            <v>16</v>
          </cell>
          <cell r="E3705" t="str">
            <v>Monday</v>
          </cell>
          <cell r="G3705" t="str">
            <v>Low-demand</v>
          </cell>
        </row>
        <row r="3706">
          <cell r="D3706">
            <v>17</v>
          </cell>
          <cell r="E3706" t="str">
            <v>Monday</v>
          </cell>
          <cell r="G3706" t="str">
            <v>Low-demand</v>
          </cell>
        </row>
        <row r="3707">
          <cell r="D3707">
            <v>18</v>
          </cell>
          <cell r="E3707" t="str">
            <v>Monday</v>
          </cell>
          <cell r="G3707" t="str">
            <v>Low-demand</v>
          </cell>
        </row>
        <row r="3708">
          <cell r="D3708">
            <v>19</v>
          </cell>
          <cell r="E3708" t="str">
            <v>Monday</v>
          </cell>
          <cell r="G3708" t="str">
            <v>Low-demand</v>
          </cell>
        </row>
        <row r="3709">
          <cell r="D3709">
            <v>20</v>
          </cell>
          <cell r="E3709" t="str">
            <v>Monday</v>
          </cell>
          <cell r="G3709" t="str">
            <v>Low-demand</v>
          </cell>
        </row>
        <row r="3710">
          <cell r="D3710">
            <v>21</v>
          </cell>
          <cell r="E3710" t="str">
            <v>Monday</v>
          </cell>
          <cell r="G3710" t="str">
            <v>Low-demand</v>
          </cell>
        </row>
        <row r="3711">
          <cell r="D3711">
            <v>22</v>
          </cell>
          <cell r="E3711" t="str">
            <v>Monday</v>
          </cell>
          <cell r="G3711" t="str">
            <v>Low-demand</v>
          </cell>
        </row>
        <row r="3712">
          <cell r="D3712">
            <v>23</v>
          </cell>
          <cell r="E3712" t="str">
            <v>Monday</v>
          </cell>
          <cell r="G3712" t="str">
            <v>Low-demand</v>
          </cell>
        </row>
        <row r="3713">
          <cell r="D3713">
            <v>0</v>
          </cell>
          <cell r="E3713" t="str">
            <v>Tuesday</v>
          </cell>
          <cell r="G3713" t="str">
            <v>Low-demand</v>
          </cell>
        </row>
        <row r="3714">
          <cell r="D3714">
            <v>1</v>
          </cell>
          <cell r="E3714" t="str">
            <v>Tuesday</v>
          </cell>
          <cell r="G3714" t="str">
            <v>Low-demand</v>
          </cell>
        </row>
        <row r="3715">
          <cell r="D3715">
            <v>2</v>
          </cell>
          <cell r="E3715" t="str">
            <v>Tuesday</v>
          </cell>
          <cell r="G3715" t="str">
            <v>Low-demand</v>
          </cell>
        </row>
        <row r="3716">
          <cell r="D3716">
            <v>3</v>
          </cell>
          <cell r="E3716" t="str">
            <v>Tuesday</v>
          </cell>
          <cell r="G3716" t="str">
            <v>Low-demand</v>
          </cell>
        </row>
        <row r="3717">
          <cell r="D3717">
            <v>4</v>
          </cell>
          <cell r="E3717" t="str">
            <v>Tuesday</v>
          </cell>
          <cell r="G3717" t="str">
            <v>Low-demand</v>
          </cell>
        </row>
        <row r="3718">
          <cell r="D3718">
            <v>5</v>
          </cell>
          <cell r="E3718" t="str">
            <v>Tuesday</v>
          </cell>
          <cell r="G3718" t="str">
            <v>Low-demand</v>
          </cell>
        </row>
        <row r="3719">
          <cell r="D3719">
            <v>6</v>
          </cell>
          <cell r="E3719" t="str">
            <v>Tuesday</v>
          </cell>
          <cell r="G3719" t="str">
            <v>Low-demand</v>
          </cell>
        </row>
        <row r="3720">
          <cell r="D3720">
            <v>7</v>
          </cell>
          <cell r="E3720" t="str">
            <v>Tuesday</v>
          </cell>
          <cell r="G3720" t="str">
            <v>Low-demand</v>
          </cell>
        </row>
        <row r="3721">
          <cell r="D3721">
            <v>8</v>
          </cell>
          <cell r="E3721" t="str">
            <v>Tuesday</v>
          </cell>
          <cell r="G3721" t="str">
            <v>Low-demand</v>
          </cell>
        </row>
        <row r="3722">
          <cell r="D3722">
            <v>9</v>
          </cell>
          <cell r="E3722" t="str">
            <v>Tuesday</v>
          </cell>
          <cell r="G3722" t="str">
            <v>Low-demand</v>
          </cell>
        </row>
        <row r="3723">
          <cell r="D3723">
            <v>10</v>
          </cell>
          <cell r="E3723" t="str">
            <v>Tuesday</v>
          </cell>
          <cell r="G3723" t="str">
            <v>Low-demand</v>
          </cell>
        </row>
        <row r="3724">
          <cell r="D3724">
            <v>11</v>
          </cell>
          <cell r="E3724" t="str">
            <v>Tuesday</v>
          </cell>
          <cell r="G3724" t="str">
            <v>Low-demand</v>
          </cell>
        </row>
        <row r="3725">
          <cell r="D3725">
            <v>12</v>
          </cell>
          <cell r="E3725" t="str">
            <v>Tuesday</v>
          </cell>
          <cell r="G3725" t="str">
            <v>Low-demand</v>
          </cell>
        </row>
        <row r="3726">
          <cell r="D3726">
            <v>13</v>
          </cell>
          <cell r="E3726" t="str">
            <v>Tuesday</v>
          </cell>
          <cell r="G3726" t="str">
            <v>Low-demand</v>
          </cell>
        </row>
        <row r="3727">
          <cell r="D3727">
            <v>14</v>
          </cell>
          <cell r="E3727" t="str">
            <v>Tuesday</v>
          </cell>
          <cell r="G3727" t="str">
            <v>Low-demand</v>
          </cell>
        </row>
        <row r="3728">
          <cell r="D3728">
            <v>15</v>
          </cell>
          <cell r="E3728" t="str">
            <v>Tuesday</v>
          </cell>
          <cell r="G3728" t="str">
            <v>Low-demand</v>
          </cell>
        </row>
        <row r="3729">
          <cell r="D3729">
            <v>16</v>
          </cell>
          <cell r="E3729" t="str">
            <v>Tuesday</v>
          </cell>
          <cell r="G3729" t="str">
            <v>Low-demand</v>
          </cell>
        </row>
        <row r="3730">
          <cell r="D3730">
            <v>17</v>
          </cell>
          <cell r="E3730" t="str">
            <v>Tuesday</v>
          </cell>
          <cell r="G3730" t="str">
            <v>Low-demand</v>
          </cell>
        </row>
        <row r="3731">
          <cell r="D3731">
            <v>18</v>
          </cell>
          <cell r="E3731" t="str">
            <v>Tuesday</v>
          </cell>
          <cell r="G3731" t="str">
            <v>Low-demand</v>
          </cell>
        </row>
        <row r="3732">
          <cell r="D3732">
            <v>19</v>
          </cell>
          <cell r="E3732" t="str">
            <v>Tuesday</v>
          </cell>
          <cell r="G3732" t="str">
            <v>Low-demand</v>
          </cell>
        </row>
        <row r="3733">
          <cell r="D3733">
            <v>20</v>
          </cell>
          <cell r="E3733" t="str">
            <v>Tuesday</v>
          </cell>
          <cell r="G3733" t="str">
            <v>Low-demand</v>
          </cell>
        </row>
        <row r="3734">
          <cell r="D3734">
            <v>21</v>
          </cell>
          <cell r="E3734" t="str">
            <v>Tuesday</v>
          </cell>
          <cell r="G3734" t="str">
            <v>Low-demand</v>
          </cell>
        </row>
        <row r="3735">
          <cell r="D3735">
            <v>22</v>
          </cell>
          <cell r="E3735" t="str">
            <v>Tuesday</v>
          </cell>
          <cell r="G3735" t="str">
            <v>Low-demand</v>
          </cell>
        </row>
        <row r="3736">
          <cell r="D3736">
            <v>23</v>
          </cell>
          <cell r="E3736" t="str">
            <v>Tuesday</v>
          </cell>
          <cell r="G3736" t="str">
            <v>Low-demand</v>
          </cell>
        </row>
        <row r="3737">
          <cell r="D3737">
            <v>0</v>
          </cell>
          <cell r="E3737" t="str">
            <v>Wednesday</v>
          </cell>
          <cell r="G3737" t="str">
            <v>Low-demand</v>
          </cell>
        </row>
        <row r="3738">
          <cell r="D3738">
            <v>1</v>
          </cell>
          <cell r="E3738" t="str">
            <v>Wednesday</v>
          </cell>
          <cell r="G3738" t="str">
            <v>Low-demand</v>
          </cell>
        </row>
        <row r="3739">
          <cell r="D3739">
            <v>2</v>
          </cell>
          <cell r="E3739" t="str">
            <v>Wednesday</v>
          </cell>
          <cell r="G3739" t="str">
            <v>Low-demand</v>
          </cell>
        </row>
        <row r="3740">
          <cell r="D3740">
            <v>3</v>
          </cell>
          <cell r="E3740" t="str">
            <v>Wednesday</v>
          </cell>
          <cell r="G3740" t="str">
            <v>Low-demand</v>
          </cell>
        </row>
        <row r="3741">
          <cell r="D3741">
            <v>4</v>
          </cell>
          <cell r="E3741" t="str">
            <v>Wednesday</v>
          </cell>
          <cell r="G3741" t="str">
            <v>Low-demand</v>
          </cell>
        </row>
        <row r="3742">
          <cell r="D3742">
            <v>5</v>
          </cell>
          <cell r="E3742" t="str">
            <v>Wednesday</v>
          </cell>
          <cell r="G3742" t="str">
            <v>Low-demand</v>
          </cell>
        </row>
        <row r="3743">
          <cell r="D3743">
            <v>6</v>
          </cell>
          <cell r="E3743" t="str">
            <v>Wednesday</v>
          </cell>
          <cell r="G3743" t="str">
            <v>Low-demand</v>
          </cell>
        </row>
        <row r="3744">
          <cell r="D3744">
            <v>7</v>
          </cell>
          <cell r="E3744" t="str">
            <v>Wednesday</v>
          </cell>
          <cell r="G3744" t="str">
            <v>Low-demand</v>
          </cell>
        </row>
      </sheetData>
      <sheetData sheetId="6">
        <row r="1">
          <cell r="AC1" t="str">
            <v>Phase 1</v>
          </cell>
        </row>
        <row r="2">
          <cell r="AC2" t="str">
            <v>TIME</v>
          </cell>
          <cell r="AD2" t="str">
            <v>Ph1</v>
          </cell>
          <cell r="AE2" t="str">
            <v>Ph 2</v>
          </cell>
          <cell r="AF2" t="str">
            <v>Total</v>
          </cell>
        </row>
        <row r="3">
          <cell r="AC3">
            <v>0</v>
          </cell>
          <cell r="AD3">
            <v>200</v>
          </cell>
          <cell r="AE3">
            <v>190</v>
          </cell>
          <cell r="AF3">
            <v>390</v>
          </cell>
        </row>
        <row r="4">
          <cell r="AC4">
            <v>1</v>
          </cell>
          <cell r="AD4">
            <v>200</v>
          </cell>
          <cell r="AE4">
            <v>190</v>
          </cell>
          <cell r="AF4">
            <v>390</v>
          </cell>
        </row>
        <row r="5">
          <cell r="AC5">
            <v>2</v>
          </cell>
          <cell r="AD5">
            <v>200</v>
          </cell>
          <cell r="AE5">
            <v>190</v>
          </cell>
          <cell r="AF5">
            <v>390</v>
          </cell>
        </row>
        <row r="6">
          <cell r="AC6">
            <v>3</v>
          </cell>
          <cell r="AD6">
            <v>200</v>
          </cell>
          <cell r="AE6">
            <v>190</v>
          </cell>
          <cell r="AF6">
            <v>390</v>
          </cell>
        </row>
        <row r="7">
          <cell r="AC7">
            <v>4</v>
          </cell>
          <cell r="AD7">
            <v>295</v>
          </cell>
          <cell r="AE7">
            <v>190</v>
          </cell>
          <cell r="AF7">
            <v>485</v>
          </cell>
        </row>
        <row r="8">
          <cell r="AC8">
            <v>5</v>
          </cell>
          <cell r="AD8">
            <v>295</v>
          </cell>
          <cell r="AE8">
            <v>190</v>
          </cell>
          <cell r="AF8">
            <v>485</v>
          </cell>
        </row>
        <row r="9">
          <cell r="AC9">
            <v>6</v>
          </cell>
          <cell r="AD9">
            <v>295</v>
          </cell>
          <cell r="AE9">
            <v>190</v>
          </cell>
          <cell r="AF9">
            <v>485</v>
          </cell>
        </row>
        <row r="10">
          <cell r="AC10">
            <v>7</v>
          </cell>
          <cell r="AD10">
            <v>565</v>
          </cell>
          <cell r="AE10">
            <v>690</v>
          </cell>
          <cell r="AF10">
            <v>1255</v>
          </cell>
        </row>
        <row r="11">
          <cell r="AC11">
            <v>8</v>
          </cell>
          <cell r="AD11">
            <v>565</v>
          </cell>
          <cell r="AE11">
            <v>675</v>
          </cell>
          <cell r="AF11">
            <v>1240</v>
          </cell>
        </row>
        <row r="12">
          <cell r="AC12">
            <v>9</v>
          </cell>
          <cell r="AD12">
            <v>565</v>
          </cell>
          <cell r="AE12">
            <v>675</v>
          </cell>
          <cell r="AF12">
            <v>1240</v>
          </cell>
        </row>
        <row r="13">
          <cell r="AC13">
            <v>10</v>
          </cell>
          <cell r="AD13">
            <v>565</v>
          </cell>
          <cell r="AE13">
            <v>675</v>
          </cell>
          <cell r="AF13">
            <v>1240</v>
          </cell>
        </row>
        <row r="14">
          <cell r="AC14">
            <v>11</v>
          </cell>
          <cell r="AD14">
            <v>565</v>
          </cell>
          <cell r="AE14">
            <v>675</v>
          </cell>
          <cell r="AF14">
            <v>1240</v>
          </cell>
        </row>
        <row r="15">
          <cell r="AC15">
            <v>12</v>
          </cell>
          <cell r="AD15">
            <v>565</v>
          </cell>
          <cell r="AE15">
            <v>675</v>
          </cell>
          <cell r="AF15">
            <v>1240</v>
          </cell>
        </row>
        <row r="16">
          <cell r="AC16">
            <v>13</v>
          </cell>
          <cell r="AD16">
            <v>565</v>
          </cell>
          <cell r="AE16">
            <v>675</v>
          </cell>
          <cell r="AF16">
            <v>1240</v>
          </cell>
        </row>
        <row r="17">
          <cell r="AC17">
            <v>14</v>
          </cell>
          <cell r="AD17">
            <v>565</v>
          </cell>
          <cell r="AE17">
            <v>675</v>
          </cell>
          <cell r="AF17">
            <v>1240</v>
          </cell>
        </row>
        <row r="18">
          <cell r="AC18">
            <v>15</v>
          </cell>
          <cell r="AD18">
            <v>565</v>
          </cell>
          <cell r="AE18">
            <v>675</v>
          </cell>
          <cell r="AF18">
            <v>1240</v>
          </cell>
        </row>
        <row r="19">
          <cell r="AC19">
            <v>16</v>
          </cell>
          <cell r="AD19">
            <v>565</v>
          </cell>
          <cell r="AE19">
            <v>675</v>
          </cell>
          <cell r="AF19">
            <v>1240</v>
          </cell>
        </row>
        <row r="20">
          <cell r="AC20">
            <v>17</v>
          </cell>
          <cell r="AD20">
            <v>555</v>
          </cell>
          <cell r="AE20">
            <v>675</v>
          </cell>
          <cell r="AF20">
            <v>1230</v>
          </cell>
        </row>
        <row r="21">
          <cell r="AC21">
            <v>18</v>
          </cell>
          <cell r="AD21">
            <v>485</v>
          </cell>
          <cell r="AE21">
            <v>655</v>
          </cell>
          <cell r="AF21">
            <v>1140</v>
          </cell>
        </row>
        <row r="22">
          <cell r="AC22">
            <v>19</v>
          </cell>
          <cell r="AD22">
            <v>295</v>
          </cell>
          <cell r="AE22">
            <v>655</v>
          </cell>
          <cell r="AF22">
            <v>950</v>
          </cell>
        </row>
        <row r="23">
          <cell r="AC23">
            <v>20</v>
          </cell>
          <cell r="AD23">
            <v>295</v>
          </cell>
          <cell r="AE23">
            <v>190</v>
          </cell>
          <cell r="AF23">
            <v>485</v>
          </cell>
        </row>
        <row r="24">
          <cell r="AC24">
            <v>21</v>
          </cell>
          <cell r="AD24">
            <v>295</v>
          </cell>
          <cell r="AE24">
            <v>190</v>
          </cell>
          <cell r="AF24">
            <v>485</v>
          </cell>
        </row>
        <row r="25">
          <cell r="AC25">
            <v>22</v>
          </cell>
          <cell r="AD25">
            <v>200</v>
          </cell>
          <cell r="AE25">
            <v>190</v>
          </cell>
          <cell r="AF25">
            <v>390</v>
          </cell>
        </row>
        <row r="26">
          <cell r="AC26">
            <v>23</v>
          </cell>
          <cell r="AD26">
            <v>200</v>
          </cell>
          <cell r="AE26">
            <v>190</v>
          </cell>
          <cell r="AF26">
            <v>390</v>
          </cell>
        </row>
      </sheetData>
      <sheetData sheetId="7">
        <row r="2">
          <cell r="D2" t="str">
            <v>Peak</v>
          </cell>
          <cell r="E2" t="str">
            <v>Standard</v>
          </cell>
          <cell r="F2" t="str">
            <v>Off-Peak</v>
          </cell>
          <cell r="I2" t="str">
            <v>Low-demand</v>
          </cell>
          <cell r="J2">
            <v>0</v>
          </cell>
          <cell r="K2" t="str">
            <v>Sunday</v>
          </cell>
          <cell r="L2" t="str">
            <v>Off-Peak</v>
          </cell>
        </row>
        <row r="3">
          <cell r="A3">
            <v>1</v>
          </cell>
          <cell r="C3" t="str">
            <v>Low-demand</v>
          </cell>
          <cell r="D3">
            <v>2.13</v>
          </cell>
          <cell r="E3">
            <v>1.47</v>
          </cell>
          <cell r="F3">
            <v>0.93</v>
          </cell>
          <cell r="I3" t="str">
            <v>Low-demand</v>
          </cell>
          <cell r="J3">
            <v>1</v>
          </cell>
          <cell r="K3" t="str">
            <v>Sunday</v>
          </cell>
          <cell r="L3" t="str">
            <v>Off-Peak</v>
          </cell>
        </row>
        <row r="4">
          <cell r="A4">
            <v>2</v>
          </cell>
          <cell r="C4" t="str">
            <v>Low-demand</v>
          </cell>
          <cell r="D4">
            <v>2.13</v>
          </cell>
          <cell r="E4">
            <v>1.47</v>
          </cell>
          <cell r="F4">
            <v>0.93</v>
          </cell>
          <cell r="I4" t="str">
            <v>Low-demand</v>
          </cell>
          <cell r="J4">
            <v>2</v>
          </cell>
          <cell r="K4" t="str">
            <v>Sunday</v>
          </cell>
          <cell r="L4" t="str">
            <v>Off-Peak</v>
          </cell>
        </row>
        <row r="5">
          <cell r="A5">
            <v>3</v>
          </cell>
          <cell r="C5" t="str">
            <v>Low-demand</v>
          </cell>
          <cell r="D5">
            <v>2.13</v>
          </cell>
          <cell r="E5">
            <v>1.47</v>
          </cell>
          <cell r="F5">
            <v>0.93</v>
          </cell>
          <cell r="I5" t="str">
            <v>Low-demand</v>
          </cell>
          <cell r="J5">
            <v>3</v>
          </cell>
          <cell r="K5" t="str">
            <v>Sunday</v>
          </cell>
          <cell r="L5" t="str">
            <v>Off-Peak</v>
          </cell>
        </row>
        <row r="6">
          <cell r="A6">
            <v>4</v>
          </cell>
          <cell r="C6" t="str">
            <v>Low-demand</v>
          </cell>
          <cell r="D6">
            <v>2.13</v>
          </cell>
          <cell r="E6">
            <v>1.47</v>
          </cell>
          <cell r="F6">
            <v>0.93</v>
          </cell>
          <cell r="I6" t="str">
            <v>Low-demand</v>
          </cell>
          <cell r="J6">
            <v>4</v>
          </cell>
          <cell r="K6" t="str">
            <v>Sunday</v>
          </cell>
          <cell r="L6" t="str">
            <v>Off-Peak</v>
          </cell>
        </row>
        <row r="7">
          <cell r="A7">
            <v>5</v>
          </cell>
          <cell r="C7" t="str">
            <v>Low-demand</v>
          </cell>
          <cell r="D7">
            <v>2.13</v>
          </cell>
          <cell r="E7">
            <v>1.47</v>
          </cell>
          <cell r="F7">
            <v>0.93</v>
          </cell>
          <cell r="I7" t="str">
            <v>Low-demand</v>
          </cell>
          <cell r="J7">
            <v>5</v>
          </cell>
          <cell r="K7" t="str">
            <v>Sunday</v>
          </cell>
          <cell r="L7" t="str">
            <v>Off-Peak</v>
          </cell>
        </row>
        <row r="8">
          <cell r="A8">
            <v>6</v>
          </cell>
          <cell r="C8" t="str">
            <v>High-demand</v>
          </cell>
          <cell r="D8">
            <v>6.53</v>
          </cell>
          <cell r="E8">
            <v>1.98</v>
          </cell>
          <cell r="F8">
            <v>1.07</v>
          </cell>
          <cell r="I8" t="str">
            <v>Low-demand</v>
          </cell>
          <cell r="J8">
            <v>6</v>
          </cell>
          <cell r="K8" t="str">
            <v>Sunday</v>
          </cell>
          <cell r="L8" t="str">
            <v>Off-Peak</v>
          </cell>
        </row>
        <row r="9">
          <cell r="A9">
            <v>7</v>
          </cell>
          <cell r="C9" t="str">
            <v>High-demand</v>
          </cell>
          <cell r="D9">
            <v>6.53</v>
          </cell>
          <cell r="E9">
            <v>1.98</v>
          </cell>
          <cell r="F9">
            <v>1.07</v>
          </cell>
          <cell r="I9" t="str">
            <v>Low-demand</v>
          </cell>
          <cell r="J9">
            <v>7</v>
          </cell>
          <cell r="K9" t="str">
            <v>Sunday</v>
          </cell>
          <cell r="L9" t="str">
            <v>Off-Peak</v>
          </cell>
        </row>
        <row r="10">
          <cell r="A10">
            <v>8</v>
          </cell>
          <cell r="C10" t="str">
            <v>High-demand</v>
          </cell>
          <cell r="D10">
            <v>6.53</v>
          </cell>
          <cell r="E10">
            <v>1.98</v>
          </cell>
          <cell r="F10">
            <v>1.07</v>
          </cell>
          <cell r="I10" t="str">
            <v>Low-demand</v>
          </cell>
          <cell r="J10">
            <v>8</v>
          </cell>
          <cell r="K10" t="str">
            <v>Sunday</v>
          </cell>
          <cell r="L10" t="str">
            <v>Off-Peak</v>
          </cell>
        </row>
        <row r="11">
          <cell r="A11">
            <v>9</v>
          </cell>
          <cell r="C11" t="str">
            <v>Low-demand</v>
          </cell>
          <cell r="D11">
            <v>2.13</v>
          </cell>
          <cell r="E11">
            <v>1.47</v>
          </cell>
          <cell r="F11">
            <v>0.93</v>
          </cell>
          <cell r="I11" t="str">
            <v>Low-demand</v>
          </cell>
          <cell r="J11">
            <v>9</v>
          </cell>
          <cell r="K11" t="str">
            <v>Sunday</v>
          </cell>
          <cell r="L11" t="str">
            <v>Off-Peak</v>
          </cell>
        </row>
        <row r="12">
          <cell r="A12">
            <v>10</v>
          </cell>
          <cell r="C12" t="str">
            <v>Low-demand</v>
          </cell>
          <cell r="D12">
            <v>2.13</v>
          </cell>
          <cell r="E12">
            <v>1.47</v>
          </cell>
          <cell r="F12">
            <v>0.93</v>
          </cell>
          <cell r="I12" t="str">
            <v>Low-demand</v>
          </cell>
          <cell r="J12">
            <v>10</v>
          </cell>
          <cell r="K12" t="str">
            <v>Sunday</v>
          </cell>
          <cell r="L12" t="str">
            <v>Off-Peak</v>
          </cell>
        </row>
        <row r="13">
          <cell r="A13">
            <v>11</v>
          </cell>
          <cell r="C13" t="str">
            <v>Low-demand</v>
          </cell>
          <cell r="D13">
            <v>2.13</v>
          </cell>
          <cell r="E13">
            <v>1.47</v>
          </cell>
          <cell r="F13">
            <v>0.93</v>
          </cell>
          <cell r="I13" t="str">
            <v>Low-demand</v>
          </cell>
          <cell r="J13">
            <v>11</v>
          </cell>
          <cell r="K13" t="str">
            <v>Sunday</v>
          </cell>
          <cell r="L13" t="str">
            <v>Off-Peak</v>
          </cell>
        </row>
        <row r="14">
          <cell r="A14">
            <v>12</v>
          </cell>
          <cell r="C14" t="str">
            <v>Low-demand</v>
          </cell>
          <cell r="D14">
            <v>2.13</v>
          </cell>
          <cell r="E14">
            <v>1.47</v>
          </cell>
          <cell r="F14">
            <v>0.93</v>
          </cell>
          <cell r="I14" t="str">
            <v>Low-demand</v>
          </cell>
          <cell r="J14">
            <v>12</v>
          </cell>
          <cell r="K14" t="str">
            <v>Sunday</v>
          </cell>
          <cell r="L14" t="str">
            <v>Off-Peak</v>
          </cell>
        </row>
        <row r="15">
          <cell r="I15" t="str">
            <v>Low-demand</v>
          </cell>
          <cell r="J15">
            <v>13</v>
          </cell>
          <cell r="K15" t="str">
            <v>Sunday</v>
          </cell>
          <cell r="L15" t="str">
            <v>Off-Peak</v>
          </cell>
        </row>
        <row r="16">
          <cell r="I16" t="str">
            <v>Low-demand</v>
          </cell>
          <cell r="J16">
            <v>14</v>
          </cell>
          <cell r="K16" t="str">
            <v>Sunday</v>
          </cell>
          <cell r="L16" t="str">
            <v>Off-Peak</v>
          </cell>
        </row>
        <row r="17">
          <cell r="I17" t="str">
            <v>Low-demand</v>
          </cell>
          <cell r="J17">
            <v>15</v>
          </cell>
          <cell r="K17" t="str">
            <v>Sunday</v>
          </cell>
          <cell r="L17" t="str">
            <v>Off-Peak</v>
          </cell>
        </row>
        <row r="18">
          <cell r="I18" t="str">
            <v>Low-demand</v>
          </cell>
          <cell r="J18">
            <v>16</v>
          </cell>
          <cell r="K18" t="str">
            <v>Sunday</v>
          </cell>
          <cell r="L18" t="str">
            <v>Off-Peak</v>
          </cell>
        </row>
        <row r="19">
          <cell r="I19" t="str">
            <v>Low-demand</v>
          </cell>
          <cell r="J19">
            <v>17</v>
          </cell>
          <cell r="K19" t="str">
            <v>Sunday</v>
          </cell>
          <cell r="L19" t="str">
            <v>Off-Peak</v>
          </cell>
        </row>
        <row r="20">
          <cell r="I20" t="str">
            <v>Low-demand</v>
          </cell>
          <cell r="J20">
            <v>18</v>
          </cell>
          <cell r="K20" t="str">
            <v>Sunday</v>
          </cell>
          <cell r="L20" t="str">
            <v>Off-Peak</v>
          </cell>
        </row>
        <row r="21">
          <cell r="I21" t="str">
            <v>Low-demand</v>
          </cell>
          <cell r="J21">
            <v>19</v>
          </cell>
          <cell r="K21" t="str">
            <v>Sunday</v>
          </cell>
          <cell r="L21" t="str">
            <v>Off-Peak</v>
          </cell>
        </row>
        <row r="22">
          <cell r="I22" t="str">
            <v>Low-demand</v>
          </cell>
          <cell r="J22">
            <v>20</v>
          </cell>
          <cell r="K22" t="str">
            <v>Sunday</v>
          </cell>
          <cell r="L22" t="str">
            <v>Off-Peak</v>
          </cell>
        </row>
        <row r="23">
          <cell r="I23" t="str">
            <v>Low-demand</v>
          </cell>
          <cell r="J23">
            <v>21</v>
          </cell>
          <cell r="K23" t="str">
            <v>Sunday</v>
          </cell>
          <cell r="L23" t="str">
            <v>Off-Peak</v>
          </cell>
        </row>
        <row r="24">
          <cell r="I24" t="str">
            <v>Low-demand</v>
          </cell>
          <cell r="J24">
            <v>22</v>
          </cell>
          <cell r="K24" t="str">
            <v>Sunday</v>
          </cell>
          <cell r="L24" t="str">
            <v>Off-Peak</v>
          </cell>
        </row>
        <row r="25">
          <cell r="I25" t="str">
            <v>Low-demand</v>
          </cell>
          <cell r="J25">
            <v>23</v>
          </cell>
          <cell r="K25" t="str">
            <v>Sunday</v>
          </cell>
          <cell r="L25" t="str">
            <v>Off-Peak</v>
          </cell>
        </row>
        <row r="26">
          <cell r="I26" t="str">
            <v>Low-demand</v>
          </cell>
          <cell r="J26">
            <v>0</v>
          </cell>
          <cell r="K26" t="str">
            <v>Monday</v>
          </cell>
          <cell r="L26" t="str">
            <v>Off-Peak</v>
          </cell>
        </row>
        <row r="27">
          <cell r="I27" t="str">
            <v>Low-demand</v>
          </cell>
          <cell r="J27">
            <v>1</v>
          </cell>
          <cell r="K27" t="str">
            <v>Monday</v>
          </cell>
          <cell r="L27" t="str">
            <v>Off-Peak</v>
          </cell>
        </row>
        <row r="28">
          <cell r="I28" t="str">
            <v>Low-demand</v>
          </cell>
          <cell r="J28">
            <v>2</v>
          </cell>
          <cell r="K28" t="str">
            <v>Monday</v>
          </cell>
          <cell r="L28" t="str">
            <v>Off-Peak</v>
          </cell>
        </row>
        <row r="29">
          <cell r="I29" t="str">
            <v>Low-demand</v>
          </cell>
          <cell r="J29">
            <v>3</v>
          </cell>
          <cell r="K29" t="str">
            <v>Monday</v>
          </cell>
          <cell r="L29" t="str">
            <v>Off-Peak</v>
          </cell>
        </row>
        <row r="30">
          <cell r="I30" t="str">
            <v>Low-demand</v>
          </cell>
          <cell r="J30">
            <v>4</v>
          </cell>
          <cell r="K30" t="str">
            <v>Monday</v>
          </cell>
          <cell r="L30" t="str">
            <v>Off-Peak</v>
          </cell>
        </row>
        <row r="31">
          <cell r="I31" t="str">
            <v>Low-demand</v>
          </cell>
          <cell r="J31">
            <v>5</v>
          </cell>
          <cell r="K31" t="str">
            <v>Monday</v>
          </cell>
          <cell r="L31" t="str">
            <v>Off-Peak</v>
          </cell>
        </row>
        <row r="32">
          <cell r="I32" t="str">
            <v>Low-demand</v>
          </cell>
          <cell r="J32">
            <v>6</v>
          </cell>
          <cell r="K32" t="str">
            <v>Monday</v>
          </cell>
          <cell r="L32" t="str">
            <v>Standard</v>
          </cell>
        </row>
        <row r="33">
          <cell r="I33" t="str">
            <v>Low-demand</v>
          </cell>
          <cell r="J33">
            <v>7</v>
          </cell>
          <cell r="K33" t="str">
            <v>Monday</v>
          </cell>
          <cell r="L33" t="str">
            <v>Peak</v>
          </cell>
        </row>
        <row r="34">
          <cell r="I34" t="str">
            <v>Low-demand</v>
          </cell>
          <cell r="J34">
            <v>8</v>
          </cell>
          <cell r="K34" t="str">
            <v>Monday</v>
          </cell>
          <cell r="L34" t="str">
            <v>Peak</v>
          </cell>
        </row>
        <row r="35">
          <cell r="I35" t="str">
            <v>Low-demand</v>
          </cell>
          <cell r="J35">
            <v>9</v>
          </cell>
          <cell r="K35" t="str">
            <v>Monday</v>
          </cell>
          <cell r="L35" t="str">
            <v>Peak</v>
          </cell>
        </row>
        <row r="36">
          <cell r="I36" t="str">
            <v>Low-demand</v>
          </cell>
          <cell r="J36">
            <v>10</v>
          </cell>
          <cell r="K36" t="str">
            <v>Monday</v>
          </cell>
          <cell r="L36" t="str">
            <v>Standard</v>
          </cell>
        </row>
        <row r="37">
          <cell r="I37" t="str">
            <v>Low-demand</v>
          </cell>
          <cell r="J37">
            <v>11</v>
          </cell>
          <cell r="K37" t="str">
            <v>Monday</v>
          </cell>
          <cell r="L37" t="str">
            <v>Standard</v>
          </cell>
        </row>
        <row r="38">
          <cell r="I38" t="str">
            <v>Low-demand</v>
          </cell>
          <cell r="J38">
            <v>12</v>
          </cell>
          <cell r="K38" t="str">
            <v>Monday</v>
          </cell>
          <cell r="L38" t="str">
            <v>Standard</v>
          </cell>
        </row>
        <row r="39">
          <cell r="I39" t="str">
            <v>Low-demand</v>
          </cell>
          <cell r="J39">
            <v>13</v>
          </cell>
          <cell r="K39" t="str">
            <v>Monday</v>
          </cell>
          <cell r="L39" t="str">
            <v>Standard</v>
          </cell>
        </row>
        <row r="40">
          <cell r="I40" t="str">
            <v>Low-demand</v>
          </cell>
          <cell r="J40">
            <v>14</v>
          </cell>
          <cell r="K40" t="str">
            <v>Monday</v>
          </cell>
          <cell r="L40" t="str">
            <v>Standard</v>
          </cell>
        </row>
        <row r="41">
          <cell r="I41" t="str">
            <v>Low-demand</v>
          </cell>
          <cell r="J41">
            <v>15</v>
          </cell>
          <cell r="K41" t="str">
            <v>Monday</v>
          </cell>
          <cell r="L41" t="str">
            <v>Standard</v>
          </cell>
        </row>
        <row r="42">
          <cell r="I42" t="str">
            <v>Low-demand</v>
          </cell>
          <cell r="J42">
            <v>16</v>
          </cell>
          <cell r="K42" t="str">
            <v>Monday</v>
          </cell>
          <cell r="L42" t="str">
            <v>Standard</v>
          </cell>
        </row>
        <row r="43">
          <cell r="I43" t="str">
            <v>Low-demand</v>
          </cell>
          <cell r="J43">
            <v>17</v>
          </cell>
          <cell r="K43" t="str">
            <v>Monday</v>
          </cell>
          <cell r="L43" t="str">
            <v>Standard</v>
          </cell>
        </row>
        <row r="44">
          <cell r="I44" t="str">
            <v>Low-demand</v>
          </cell>
          <cell r="J44">
            <v>18</v>
          </cell>
          <cell r="K44" t="str">
            <v>Monday</v>
          </cell>
          <cell r="L44" t="str">
            <v>Peak</v>
          </cell>
        </row>
        <row r="45">
          <cell r="I45" t="str">
            <v>Low-demand</v>
          </cell>
          <cell r="J45">
            <v>19</v>
          </cell>
          <cell r="K45" t="str">
            <v>Monday</v>
          </cell>
          <cell r="L45" t="str">
            <v>Peak</v>
          </cell>
        </row>
        <row r="46">
          <cell r="I46" t="str">
            <v>Low-demand</v>
          </cell>
          <cell r="J46">
            <v>20</v>
          </cell>
          <cell r="K46" t="str">
            <v>Monday</v>
          </cell>
          <cell r="L46" t="str">
            <v>Standard</v>
          </cell>
        </row>
        <row r="47">
          <cell r="I47" t="str">
            <v>Low-demand</v>
          </cell>
          <cell r="J47">
            <v>21</v>
          </cell>
          <cell r="K47" t="str">
            <v>Monday</v>
          </cell>
          <cell r="L47" t="str">
            <v>Standard</v>
          </cell>
        </row>
        <row r="48">
          <cell r="I48" t="str">
            <v>Low-demand</v>
          </cell>
          <cell r="J48">
            <v>22</v>
          </cell>
          <cell r="K48" t="str">
            <v>Monday</v>
          </cell>
          <cell r="L48" t="str">
            <v>Off-Peak</v>
          </cell>
        </row>
        <row r="49">
          <cell r="I49" t="str">
            <v>Low-demand</v>
          </cell>
          <cell r="J49">
            <v>23</v>
          </cell>
          <cell r="K49" t="str">
            <v>Monday</v>
          </cell>
          <cell r="L49" t="str">
            <v>Off-Peak</v>
          </cell>
        </row>
        <row r="50">
          <cell r="I50" t="str">
            <v>Low-demand</v>
          </cell>
          <cell r="J50">
            <v>0</v>
          </cell>
          <cell r="K50" t="str">
            <v>Tuesday</v>
          </cell>
          <cell r="L50" t="str">
            <v>Off-Peak</v>
          </cell>
        </row>
        <row r="51">
          <cell r="I51" t="str">
            <v>Low-demand</v>
          </cell>
          <cell r="J51">
            <v>1</v>
          </cell>
          <cell r="K51" t="str">
            <v>Tuesday</v>
          </cell>
          <cell r="L51" t="str">
            <v>Off-Peak</v>
          </cell>
        </row>
        <row r="52">
          <cell r="I52" t="str">
            <v>Low-demand</v>
          </cell>
          <cell r="J52">
            <v>2</v>
          </cell>
          <cell r="K52" t="str">
            <v>Tuesday</v>
          </cell>
          <cell r="L52" t="str">
            <v>Off-Peak</v>
          </cell>
        </row>
        <row r="53">
          <cell r="I53" t="str">
            <v>Low-demand</v>
          </cell>
          <cell r="J53">
            <v>3</v>
          </cell>
          <cell r="K53" t="str">
            <v>Tuesday</v>
          </cell>
          <cell r="L53" t="str">
            <v>Off-Peak</v>
          </cell>
        </row>
        <row r="54">
          <cell r="I54" t="str">
            <v>Low-demand</v>
          </cell>
          <cell r="J54">
            <v>4</v>
          </cell>
          <cell r="K54" t="str">
            <v>Tuesday</v>
          </cell>
          <cell r="L54" t="str">
            <v>Off-Peak</v>
          </cell>
        </row>
        <row r="55">
          <cell r="I55" t="str">
            <v>Low-demand</v>
          </cell>
          <cell r="J55">
            <v>5</v>
          </cell>
          <cell r="K55" t="str">
            <v>Tuesday</v>
          </cell>
          <cell r="L55" t="str">
            <v>Off-Peak</v>
          </cell>
        </row>
        <row r="56">
          <cell r="I56" t="str">
            <v>Low-demand</v>
          </cell>
          <cell r="J56">
            <v>6</v>
          </cell>
          <cell r="K56" t="str">
            <v>Tuesday</v>
          </cell>
          <cell r="L56" t="str">
            <v>Standard</v>
          </cell>
        </row>
        <row r="57">
          <cell r="I57" t="str">
            <v>Low-demand</v>
          </cell>
          <cell r="J57">
            <v>7</v>
          </cell>
          <cell r="K57" t="str">
            <v>Tuesday</v>
          </cell>
          <cell r="L57" t="str">
            <v>Peak</v>
          </cell>
        </row>
        <row r="58">
          <cell r="I58" t="str">
            <v>Low-demand</v>
          </cell>
          <cell r="J58">
            <v>8</v>
          </cell>
          <cell r="K58" t="str">
            <v>Tuesday</v>
          </cell>
          <cell r="L58" t="str">
            <v>Peak</v>
          </cell>
        </row>
        <row r="59">
          <cell r="I59" t="str">
            <v>Low-demand</v>
          </cell>
          <cell r="J59">
            <v>9</v>
          </cell>
          <cell r="K59" t="str">
            <v>Tuesday</v>
          </cell>
          <cell r="L59" t="str">
            <v>Peak</v>
          </cell>
        </row>
        <row r="60">
          <cell r="I60" t="str">
            <v>Low-demand</v>
          </cell>
          <cell r="J60">
            <v>10</v>
          </cell>
          <cell r="K60" t="str">
            <v>Tuesday</v>
          </cell>
          <cell r="L60" t="str">
            <v>Standard</v>
          </cell>
        </row>
        <row r="61">
          <cell r="I61" t="str">
            <v>Low-demand</v>
          </cell>
          <cell r="J61">
            <v>11</v>
          </cell>
          <cell r="K61" t="str">
            <v>Tuesday</v>
          </cell>
          <cell r="L61" t="str">
            <v>Standard</v>
          </cell>
        </row>
        <row r="62">
          <cell r="I62" t="str">
            <v>Low-demand</v>
          </cell>
          <cell r="J62">
            <v>12</v>
          </cell>
          <cell r="K62" t="str">
            <v>Tuesday</v>
          </cell>
          <cell r="L62" t="str">
            <v>Standard</v>
          </cell>
        </row>
        <row r="63">
          <cell r="I63" t="str">
            <v>Low-demand</v>
          </cell>
          <cell r="J63">
            <v>13</v>
          </cell>
          <cell r="K63" t="str">
            <v>Tuesday</v>
          </cell>
          <cell r="L63" t="str">
            <v>Standard</v>
          </cell>
        </row>
        <row r="64">
          <cell r="I64" t="str">
            <v>Low-demand</v>
          </cell>
          <cell r="J64">
            <v>14</v>
          </cell>
          <cell r="K64" t="str">
            <v>Tuesday</v>
          </cell>
          <cell r="L64" t="str">
            <v>Standard</v>
          </cell>
        </row>
        <row r="65">
          <cell r="I65" t="str">
            <v>Low-demand</v>
          </cell>
          <cell r="J65">
            <v>15</v>
          </cell>
          <cell r="K65" t="str">
            <v>Tuesday</v>
          </cell>
          <cell r="L65" t="str">
            <v>Standard</v>
          </cell>
        </row>
        <row r="66">
          <cell r="I66" t="str">
            <v>Low-demand</v>
          </cell>
          <cell r="J66">
            <v>16</v>
          </cell>
          <cell r="K66" t="str">
            <v>Tuesday</v>
          </cell>
          <cell r="L66" t="str">
            <v>Standard</v>
          </cell>
        </row>
        <row r="67">
          <cell r="I67" t="str">
            <v>Low-demand</v>
          </cell>
          <cell r="J67">
            <v>17</v>
          </cell>
          <cell r="K67" t="str">
            <v>Tuesday</v>
          </cell>
          <cell r="L67" t="str">
            <v>Standard</v>
          </cell>
        </row>
        <row r="68">
          <cell r="I68" t="str">
            <v>Low-demand</v>
          </cell>
          <cell r="J68">
            <v>18</v>
          </cell>
          <cell r="K68" t="str">
            <v>Tuesday</v>
          </cell>
          <cell r="L68" t="str">
            <v>Peak</v>
          </cell>
        </row>
        <row r="69">
          <cell r="I69" t="str">
            <v>Low-demand</v>
          </cell>
          <cell r="J69">
            <v>19</v>
          </cell>
          <cell r="K69" t="str">
            <v>Tuesday</v>
          </cell>
          <cell r="L69" t="str">
            <v>Peak</v>
          </cell>
        </row>
        <row r="70">
          <cell r="I70" t="str">
            <v>Low-demand</v>
          </cell>
          <cell r="J70">
            <v>20</v>
          </cell>
          <cell r="K70" t="str">
            <v>Tuesday</v>
          </cell>
          <cell r="L70" t="str">
            <v>Standard</v>
          </cell>
        </row>
        <row r="71">
          <cell r="I71" t="str">
            <v>Low-demand</v>
          </cell>
          <cell r="J71">
            <v>21</v>
          </cell>
          <cell r="K71" t="str">
            <v>Tuesday</v>
          </cell>
          <cell r="L71" t="str">
            <v>Standard</v>
          </cell>
        </row>
        <row r="72">
          <cell r="I72" t="str">
            <v>Low-demand</v>
          </cell>
          <cell r="J72">
            <v>22</v>
          </cell>
          <cell r="K72" t="str">
            <v>Tuesday</v>
          </cell>
          <cell r="L72" t="str">
            <v>Off-Peak</v>
          </cell>
        </row>
        <row r="73">
          <cell r="I73" t="str">
            <v>Low-demand</v>
          </cell>
          <cell r="J73">
            <v>23</v>
          </cell>
          <cell r="K73" t="str">
            <v>Tuesday</v>
          </cell>
          <cell r="L73" t="str">
            <v>Off-Peak</v>
          </cell>
        </row>
        <row r="74">
          <cell r="I74" t="str">
            <v>Low-demand</v>
          </cell>
          <cell r="J74">
            <v>0</v>
          </cell>
          <cell r="K74" t="str">
            <v>Wednesday</v>
          </cell>
          <cell r="L74" t="str">
            <v>Off-Peak</v>
          </cell>
        </row>
        <row r="75">
          <cell r="I75" t="str">
            <v>Low-demand</v>
          </cell>
          <cell r="J75">
            <v>1</v>
          </cell>
          <cell r="K75" t="str">
            <v>Wednesday</v>
          </cell>
          <cell r="L75" t="str">
            <v>Off-Peak</v>
          </cell>
        </row>
        <row r="76">
          <cell r="I76" t="str">
            <v>Low-demand</v>
          </cell>
          <cell r="J76">
            <v>2</v>
          </cell>
          <cell r="K76" t="str">
            <v>Wednesday</v>
          </cell>
          <cell r="L76" t="str">
            <v>Off-Peak</v>
          </cell>
        </row>
        <row r="77">
          <cell r="I77" t="str">
            <v>Low-demand</v>
          </cell>
          <cell r="J77">
            <v>3</v>
          </cell>
          <cell r="K77" t="str">
            <v>Wednesday</v>
          </cell>
          <cell r="L77" t="str">
            <v>Off-Peak</v>
          </cell>
        </row>
        <row r="78">
          <cell r="I78" t="str">
            <v>Low-demand</v>
          </cell>
          <cell r="J78">
            <v>4</v>
          </cell>
          <cell r="K78" t="str">
            <v>Wednesday</v>
          </cell>
          <cell r="L78" t="str">
            <v>Off-Peak</v>
          </cell>
        </row>
        <row r="79">
          <cell r="I79" t="str">
            <v>Low-demand</v>
          </cell>
          <cell r="J79">
            <v>5</v>
          </cell>
          <cell r="K79" t="str">
            <v>Wednesday</v>
          </cell>
          <cell r="L79" t="str">
            <v>Off-Peak</v>
          </cell>
        </row>
        <row r="80">
          <cell r="I80" t="str">
            <v>Low-demand</v>
          </cell>
          <cell r="J80">
            <v>6</v>
          </cell>
          <cell r="K80" t="str">
            <v>Wednesday</v>
          </cell>
          <cell r="L80" t="str">
            <v>Standard</v>
          </cell>
        </row>
        <row r="81">
          <cell r="I81" t="str">
            <v>Low-demand</v>
          </cell>
          <cell r="J81">
            <v>7</v>
          </cell>
          <cell r="K81" t="str">
            <v>Wednesday</v>
          </cell>
          <cell r="L81" t="str">
            <v>Peak</v>
          </cell>
        </row>
        <row r="82">
          <cell r="I82" t="str">
            <v>Low-demand</v>
          </cell>
          <cell r="J82">
            <v>8</v>
          </cell>
          <cell r="K82" t="str">
            <v>Wednesday</v>
          </cell>
          <cell r="L82" t="str">
            <v>Peak</v>
          </cell>
        </row>
        <row r="83">
          <cell r="I83" t="str">
            <v>Low-demand</v>
          </cell>
          <cell r="J83">
            <v>9</v>
          </cell>
          <cell r="K83" t="str">
            <v>Wednesday</v>
          </cell>
          <cell r="L83" t="str">
            <v>Peak</v>
          </cell>
        </row>
        <row r="84">
          <cell r="I84" t="str">
            <v>Low-demand</v>
          </cell>
          <cell r="J84">
            <v>10</v>
          </cell>
          <cell r="K84" t="str">
            <v>Wednesday</v>
          </cell>
          <cell r="L84" t="str">
            <v>Standard</v>
          </cell>
        </row>
        <row r="85">
          <cell r="I85" t="str">
            <v>Low-demand</v>
          </cell>
          <cell r="J85">
            <v>11</v>
          </cell>
          <cell r="K85" t="str">
            <v>Wednesday</v>
          </cell>
          <cell r="L85" t="str">
            <v>Standard</v>
          </cell>
        </row>
        <row r="86">
          <cell r="I86" t="str">
            <v>Low-demand</v>
          </cell>
          <cell r="J86">
            <v>12</v>
          </cell>
          <cell r="K86" t="str">
            <v>Wednesday</v>
          </cell>
          <cell r="L86" t="str">
            <v>Standard</v>
          </cell>
        </row>
        <row r="87">
          <cell r="I87" t="str">
            <v>Low-demand</v>
          </cell>
          <cell r="J87">
            <v>13</v>
          </cell>
          <cell r="K87" t="str">
            <v>Wednesday</v>
          </cell>
          <cell r="L87" t="str">
            <v>Standard</v>
          </cell>
        </row>
        <row r="88">
          <cell r="I88" t="str">
            <v>Low-demand</v>
          </cell>
          <cell r="J88">
            <v>14</v>
          </cell>
          <cell r="K88" t="str">
            <v>Wednesday</v>
          </cell>
          <cell r="L88" t="str">
            <v>Standard</v>
          </cell>
        </row>
        <row r="89">
          <cell r="I89" t="str">
            <v>Low-demand</v>
          </cell>
          <cell r="J89">
            <v>15</v>
          </cell>
          <cell r="K89" t="str">
            <v>Wednesday</v>
          </cell>
          <cell r="L89" t="str">
            <v>Standard</v>
          </cell>
        </row>
        <row r="90">
          <cell r="I90" t="str">
            <v>Low-demand</v>
          </cell>
          <cell r="J90">
            <v>16</v>
          </cell>
          <cell r="K90" t="str">
            <v>Wednesday</v>
          </cell>
          <cell r="L90" t="str">
            <v>Standard</v>
          </cell>
        </row>
        <row r="91">
          <cell r="I91" t="str">
            <v>Low-demand</v>
          </cell>
          <cell r="J91">
            <v>17</v>
          </cell>
          <cell r="K91" t="str">
            <v>Wednesday</v>
          </cell>
          <cell r="L91" t="str">
            <v>Standard</v>
          </cell>
        </row>
        <row r="92">
          <cell r="I92" t="str">
            <v>Low-demand</v>
          </cell>
          <cell r="J92">
            <v>18</v>
          </cell>
          <cell r="K92" t="str">
            <v>Wednesday</v>
          </cell>
          <cell r="L92" t="str">
            <v>Peak</v>
          </cell>
        </row>
        <row r="93">
          <cell r="I93" t="str">
            <v>Low-demand</v>
          </cell>
          <cell r="J93">
            <v>19</v>
          </cell>
          <cell r="K93" t="str">
            <v>Wednesday</v>
          </cell>
          <cell r="L93" t="str">
            <v>Peak</v>
          </cell>
        </row>
        <row r="94">
          <cell r="I94" t="str">
            <v>Low-demand</v>
          </cell>
          <cell r="J94">
            <v>20</v>
          </cell>
          <cell r="K94" t="str">
            <v>Wednesday</v>
          </cell>
          <cell r="L94" t="str">
            <v>Standard</v>
          </cell>
        </row>
        <row r="95">
          <cell r="I95" t="str">
            <v>Low-demand</v>
          </cell>
          <cell r="J95">
            <v>21</v>
          </cell>
          <cell r="K95" t="str">
            <v>Wednesday</v>
          </cell>
          <cell r="L95" t="str">
            <v>Standard</v>
          </cell>
        </row>
        <row r="96">
          <cell r="I96" t="str">
            <v>Low-demand</v>
          </cell>
          <cell r="J96">
            <v>22</v>
          </cell>
          <cell r="K96" t="str">
            <v>Wednesday</v>
          </cell>
          <cell r="L96" t="str">
            <v>Off-Peak</v>
          </cell>
        </row>
        <row r="97">
          <cell r="I97" t="str">
            <v>Low-demand</v>
          </cell>
          <cell r="J97">
            <v>23</v>
          </cell>
          <cell r="K97" t="str">
            <v>Wednesday</v>
          </cell>
          <cell r="L97" t="str">
            <v>Off-Peak</v>
          </cell>
        </row>
        <row r="98">
          <cell r="I98" t="str">
            <v>Low-demand</v>
          </cell>
          <cell r="J98">
            <v>0</v>
          </cell>
          <cell r="K98" t="str">
            <v>Thursday</v>
          </cell>
          <cell r="L98" t="str">
            <v>Off-Peak</v>
          </cell>
        </row>
        <row r="99">
          <cell r="I99" t="str">
            <v>Low-demand</v>
          </cell>
          <cell r="J99">
            <v>1</v>
          </cell>
          <cell r="K99" t="str">
            <v>Thursday</v>
          </cell>
          <cell r="L99" t="str">
            <v>Off-Peak</v>
          </cell>
        </row>
        <row r="100">
          <cell r="I100" t="str">
            <v>Low-demand</v>
          </cell>
          <cell r="J100">
            <v>2</v>
          </cell>
          <cell r="K100" t="str">
            <v>Thursday</v>
          </cell>
          <cell r="L100" t="str">
            <v>Off-Peak</v>
          </cell>
        </row>
        <row r="101">
          <cell r="I101" t="str">
            <v>Low-demand</v>
          </cell>
          <cell r="J101">
            <v>3</v>
          </cell>
          <cell r="K101" t="str">
            <v>Thursday</v>
          </cell>
          <cell r="L101" t="str">
            <v>Off-Peak</v>
          </cell>
        </row>
        <row r="102">
          <cell r="I102" t="str">
            <v>Low-demand</v>
          </cell>
          <cell r="J102">
            <v>4</v>
          </cell>
          <cell r="K102" t="str">
            <v>Thursday</v>
          </cell>
          <cell r="L102" t="str">
            <v>Off-Peak</v>
          </cell>
        </row>
        <row r="103">
          <cell r="I103" t="str">
            <v>Low-demand</v>
          </cell>
          <cell r="J103">
            <v>5</v>
          </cell>
          <cell r="K103" t="str">
            <v>Thursday</v>
          </cell>
          <cell r="L103" t="str">
            <v>Off-Peak</v>
          </cell>
        </row>
        <row r="104">
          <cell r="I104" t="str">
            <v>Low-demand</v>
          </cell>
          <cell r="J104">
            <v>6</v>
          </cell>
          <cell r="K104" t="str">
            <v>Thursday</v>
          </cell>
          <cell r="L104" t="str">
            <v>Standard</v>
          </cell>
        </row>
        <row r="105">
          <cell r="I105" t="str">
            <v>Low-demand</v>
          </cell>
          <cell r="J105">
            <v>7</v>
          </cell>
          <cell r="K105" t="str">
            <v>Thursday</v>
          </cell>
          <cell r="L105" t="str">
            <v>Peak</v>
          </cell>
        </row>
        <row r="106">
          <cell r="I106" t="str">
            <v>Low-demand</v>
          </cell>
          <cell r="J106">
            <v>8</v>
          </cell>
          <cell r="K106" t="str">
            <v>Thursday</v>
          </cell>
          <cell r="L106" t="str">
            <v>Peak</v>
          </cell>
        </row>
        <row r="107">
          <cell r="I107" t="str">
            <v>Low-demand</v>
          </cell>
          <cell r="J107">
            <v>9</v>
          </cell>
          <cell r="K107" t="str">
            <v>Thursday</v>
          </cell>
          <cell r="L107" t="str">
            <v>Peak</v>
          </cell>
        </row>
        <row r="108">
          <cell r="I108" t="str">
            <v>Low-demand</v>
          </cell>
          <cell r="J108">
            <v>10</v>
          </cell>
          <cell r="K108" t="str">
            <v>Thursday</v>
          </cell>
          <cell r="L108" t="str">
            <v>Standard</v>
          </cell>
        </row>
        <row r="109">
          <cell r="I109" t="str">
            <v>Low-demand</v>
          </cell>
          <cell r="J109">
            <v>11</v>
          </cell>
          <cell r="K109" t="str">
            <v>Thursday</v>
          </cell>
          <cell r="L109" t="str">
            <v>Standard</v>
          </cell>
        </row>
        <row r="110">
          <cell r="I110" t="str">
            <v>Low-demand</v>
          </cell>
          <cell r="J110">
            <v>12</v>
          </cell>
          <cell r="K110" t="str">
            <v>Thursday</v>
          </cell>
          <cell r="L110" t="str">
            <v>Standard</v>
          </cell>
        </row>
        <row r="111">
          <cell r="I111" t="str">
            <v>Low-demand</v>
          </cell>
          <cell r="J111">
            <v>13</v>
          </cell>
          <cell r="K111" t="str">
            <v>Thursday</v>
          </cell>
          <cell r="L111" t="str">
            <v>Standard</v>
          </cell>
        </row>
        <row r="112">
          <cell r="I112" t="str">
            <v>Low-demand</v>
          </cell>
          <cell r="J112">
            <v>14</v>
          </cell>
          <cell r="K112" t="str">
            <v>Thursday</v>
          </cell>
          <cell r="L112" t="str">
            <v>Standard</v>
          </cell>
        </row>
        <row r="113">
          <cell r="I113" t="str">
            <v>Low-demand</v>
          </cell>
          <cell r="J113">
            <v>15</v>
          </cell>
          <cell r="K113" t="str">
            <v>Thursday</v>
          </cell>
          <cell r="L113" t="str">
            <v>Standard</v>
          </cell>
        </row>
        <row r="114">
          <cell r="I114" t="str">
            <v>Low-demand</v>
          </cell>
          <cell r="J114">
            <v>16</v>
          </cell>
          <cell r="K114" t="str">
            <v>Thursday</v>
          </cell>
          <cell r="L114" t="str">
            <v>Standard</v>
          </cell>
        </row>
        <row r="115">
          <cell r="I115" t="str">
            <v>Low-demand</v>
          </cell>
          <cell r="J115">
            <v>17</v>
          </cell>
          <cell r="K115" t="str">
            <v>Thursday</v>
          </cell>
          <cell r="L115" t="str">
            <v>Standard</v>
          </cell>
        </row>
        <row r="116">
          <cell r="I116" t="str">
            <v>Low-demand</v>
          </cell>
          <cell r="J116">
            <v>18</v>
          </cell>
          <cell r="K116" t="str">
            <v>Thursday</v>
          </cell>
          <cell r="L116" t="str">
            <v>Peak</v>
          </cell>
        </row>
        <row r="117">
          <cell r="I117" t="str">
            <v>Low-demand</v>
          </cell>
          <cell r="J117">
            <v>19</v>
          </cell>
          <cell r="K117" t="str">
            <v>Thursday</v>
          </cell>
          <cell r="L117" t="str">
            <v>Peak</v>
          </cell>
        </row>
        <row r="118">
          <cell r="I118" t="str">
            <v>Low-demand</v>
          </cell>
          <cell r="J118">
            <v>20</v>
          </cell>
          <cell r="K118" t="str">
            <v>Thursday</v>
          </cell>
          <cell r="L118" t="str">
            <v>Standard</v>
          </cell>
        </row>
        <row r="119">
          <cell r="I119" t="str">
            <v>Low-demand</v>
          </cell>
          <cell r="J119">
            <v>21</v>
          </cell>
          <cell r="K119" t="str">
            <v>Thursday</v>
          </cell>
          <cell r="L119" t="str">
            <v>Standard</v>
          </cell>
        </row>
        <row r="120">
          <cell r="I120" t="str">
            <v>Low-demand</v>
          </cell>
          <cell r="J120">
            <v>22</v>
          </cell>
          <cell r="K120" t="str">
            <v>Thursday</v>
          </cell>
          <cell r="L120" t="str">
            <v>Off-Peak</v>
          </cell>
        </row>
        <row r="121">
          <cell r="I121" t="str">
            <v>Low-demand</v>
          </cell>
          <cell r="J121">
            <v>23</v>
          </cell>
          <cell r="K121" t="str">
            <v>Thursday</v>
          </cell>
          <cell r="L121" t="str">
            <v>Off-Peak</v>
          </cell>
        </row>
        <row r="122">
          <cell r="I122" t="str">
            <v>Low-demand</v>
          </cell>
          <cell r="J122">
            <v>0</v>
          </cell>
          <cell r="K122" t="str">
            <v>Friday</v>
          </cell>
          <cell r="L122" t="str">
            <v>Off-Peak</v>
          </cell>
        </row>
        <row r="123">
          <cell r="I123" t="str">
            <v>Low-demand</v>
          </cell>
          <cell r="J123">
            <v>1</v>
          </cell>
          <cell r="K123" t="str">
            <v>Friday</v>
          </cell>
          <cell r="L123" t="str">
            <v>Off-Peak</v>
          </cell>
        </row>
        <row r="124">
          <cell r="I124" t="str">
            <v>Low-demand</v>
          </cell>
          <cell r="J124">
            <v>2</v>
          </cell>
          <cell r="K124" t="str">
            <v>Friday</v>
          </cell>
          <cell r="L124" t="str">
            <v>Off-Peak</v>
          </cell>
        </row>
        <row r="125">
          <cell r="I125" t="str">
            <v>Low-demand</v>
          </cell>
          <cell r="J125">
            <v>3</v>
          </cell>
          <cell r="K125" t="str">
            <v>Friday</v>
          </cell>
          <cell r="L125" t="str">
            <v>Off-Peak</v>
          </cell>
        </row>
        <row r="126">
          <cell r="I126" t="str">
            <v>Low-demand</v>
          </cell>
          <cell r="J126">
            <v>4</v>
          </cell>
          <cell r="K126" t="str">
            <v>Friday</v>
          </cell>
          <cell r="L126" t="str">
            <v>Off-Peak</v>
          </cell>
        </row>
        <row r="127">
          <cell r="I127" t="str">
            <v>Low-demand</v>
          </cell>
          <cell r="J127">
            <v>5</v>
          </cell>
          <cell r="K127" t="str">
            <v>Friday</v>
          </cell>
          <cell r="L127" t="str">
            <v>Off-Peak</v>
          </cell>
        </row>
        <row r="128">
          <cell r="I128" t="str">
            <v>Low-demand</v>
          </cell>
          <cell r="J128">
            <v>6</v>
          </cell>
          <cell r="K128" t="str">
            <v>Friday</v>
          </cell>
          <cell r="L128" t="str">
            <v>Standard</v>
          </cell>
        </row>
        <row r="129">
          <cell r="I129" t="str">
            <v>Low-demand</v>
          </cell>
          <cell r="J129">
            <v>7</v>
          </cell>
          <cell r="K129" t="str">
            <v>Friday</v>
          </cell>
          <cell r="L129" t="str">
            <v>Peak</v>
          </cell>
        </row>
        <row r="130">
          <cell r="I130" t="str">
            <v>Low-demand</v>
          </cell>
          <cell r="J130">
            <v>8</v>
          </cell>
          <cell r="K130" t="str">
            <v>Friday</v>
          </cell>
          <cell r="L130" t="str">
            <v>Peak</v>
          </cell>
        </row>
        <row r="131">
          <cell r="I131" t="str">
            <v>Low-demand</v>
          </cell>
          <cell r="J131">
            <v>9</v>
          </cell>
          <cell r="K131" t="str">
            <v>Friday</v>
          </cell>
          <cell r="L131" t="str">
            <v>Peak</v>
          </cell>
        </row>
        <row r="132">
          <cell r="I132" t="str">
            <v>Low-demand</v>
          </cell>
          <cell r="J132">
            <v>10</v>
          </cell>
          <cell r="K132" t="str">
            <v>Friday</v>
          </cell>
          <cell r="L132" t="str">
            <v>Standard</v>
          </cell>
        </row>
        <row r="133">
          <cell r="I133" t="str">
            <v>Low-demand</v>
          </cell>
          <cell r="J133">
            <v>11</v>
          </cell>
          <cell r="K133" t="str">
            <v>Friday</v>
          </cell>
          <cell r="L133" t="str">
            <v>Standard</v>
          </cell>
        </row>
        <row r="134">
          <cell r="I134" t="str">
            <v>Low-demand</v>
          </cell>
          <cell r="J134">
            <v>12</v>
          </cell>
          <cell r="K134" t="str">
            <v>Friday</v>
          </cell>
          <cell r="L134" t="str">
            <v>Standard</v>
          </cell>
        </row>
        <row r="135">
          <cell r="I135" t="str">
            <v>Low-demand</v>
          </cell>
          <cell r="J135">
            <v>13</v>
          </cell>
          <cell r="K135" t="str">
            <v>Friday</v>
          </cell>
          <cell r="L135" t="str">
            <v>Standard</v>
          </cell>
        </row>
        <row r="136">
          <cell r="I136" t="str">
            <v>Low-demand</v>
          </cell>
          <cell r="J136">
            <v>14</v>
          </cell>
          <cell r="K136" t="str">
            <v>Friday</v>
          </cell>
          <cell r="L136" t="str">
            <v>Standard</v>
          </cell>
        </row>
        <row r="137">
          <cell r="I137" t="str">
            <v>Low-demand</v>
          </cell>
          <cell r="J137">
            <v>15</v>
          </cell>
          <cell r="K137" t="str">
            <v>Friday</v>
          </cell>
          <cell r="L137" t="str">
            <v>Standard</v>
          </cell>
        </row>
        <row r="138">
          <cell r="I138" t="str">
            <v>Low-demand</v>
          </cell>
          <cell r="J138">
            <v>16</v>
          </cell>
          <cell r="K138" t="str">
            <v>Friday</v>
          </cell>
          <cell r="L138" t="str">
            <v>Standard</v>
          </cell>
        </row>
        <row r="139">
          <cell r="I139" t="str">
            <v>Low-demand</v>
          </cell>
          <cell r="J139">
            <v>17</v>
          </cell>
          <cell r="K139" t="str">
            <v>Friday</v>
          </cell>
          <cell r="L139" t="str">
            <v>Standard</v>
          </cell>
        </row>
        <row r="140">
          <cell r="I140" t="str">
            <v>Low-demand</v>
          </cell>
          <cell r="J140">
            <v>18</v>
          </cell>
          <cell r="K140" t="str">
            <v>Friday</v>
          </cell>
          <cell r="L140" t="str">
            <v>Peak</v>
          </cell>
        </row>
        <row r="141">
          <cell r="I141" t="str">
            <v>Low-demand</v>
          </cell>
          <cell r="J141">
            <v>19</v>
          </cell>
          <cell r="K141" t="str">
            <v>Friday</v>
          </cell>
          <cell r="L141" t="str">
            <v>Peak</v>
          </cell>
        </row>
        <row r="142">
          <cell r="I142" t="str">
            <v>Low-demand</v>
          </cell>
          <cell r="J142">
            <v>20</v>
          </cell>
          <cell r="K142" t="str">
            <v>Friday</v>
          </cell>
          <cell r="L142" t="str">
            <v>Standard</v>
          </cell>
        </row>
        <row r="143">
          <cell r="I143" t="str">
            <v>Low-demand</v>
          </cell>
          <cell r="J143">
            <v>21</v>
          </cell>
          <cell r="K143" t="str">
            <v>Friday</v>
          </cell>
          <cell r="L143" t="str">
            <v>Standard</v>
          </cell>
        </row>
        <row r="144">
          <cell r="I144" t="str">
            <v>Low-demand</v>
          </cell>
          <cell r="J144">
            <v>22</v>
          </cell>
          <cell r="K144" t="str">
            <v>Friday</v>
          </cell>
          <cell r="L144" t="str">
            <v>Off-Peak</v>
          </cell>
        </row>
        <row r="145">
          <cell r="I145" t="str">
            <v>Low-demand</v>
          </cell>
          <cell r="J145">
            <v>23</v>
          </cell>
          <cell r="K145" t="str">
            <v>Friday</v>
          </cell>
          <cell r="L145" t="str">
            <v>Off-Peak</v>
          </cell>
        </row>
        <row r="146">
          <cell r="I146" t="str">
            <v>Low-demand</v>
          </cell>
          <cell r="J146">
            <v>0</v>
          </cell>
          <cell r="K146" t="str">
            <v>Saturday</v>
          </cell>
          <cell r="L146" t="str">
            <v>Off-Peak</v>
          </cell>
        </row>
        <row r="147">
          <cell r="I147" t="str">
            <v>Low-demand</v>
          </cell>
          <cell r="J147">
            <v>1</v>
          </cell>
          <cell r="K147" t="str">
            <v>Saturday</v>
          </cell>
          <cell r="L147" t="str">
            <v>Off-Peak</v>
          </cell>
        </row>
        <row r="148">
          <cell r="I148" t="str">
            <v>Low-demand</v>
          </cell>
          <cell r="J148">
            <v>2</v>
          </cell>
          <cell r="K148" t="str">
            <v>Saturday</v>
          </cell>
          <cell r="L148" t="str">
            <v>Off-Peak</v>
          </cell>
        </row>
        <row r="149">
          <cell r="I149" t="str">
            <v>Low-demand</v>
          </cell>
          <cell r="J149">
            <v>3</v>
          </cell>
          <cell r="K149" t="str">
            <v>Saturday</v>
          </cell>
          <cell r="L149" t="str">
            <v>Off-Peak</v>
          </cell>
        </row>
        <row r="150">
          <cell r="I150" t="str">
            <v>Low-demand</v>
          </cell>
          <cell r="J150">
            <v>4</v>
          </cell>
          <cell r="K150" t="str">
            <v>Saturday</v>
          </cell>
          <cell r="L150" t="str">
            <v>Off-Peak</v>
          </cell>
        </row>
        <row r="151">
          <cell r="I151" t="str">
            <v>Low-demand</v>
          </cell>
          <cell r="J151">
            <v>5</v>
          </cell>
          <cell r="K151" t="str">
            <v>Saturday</v>
          </cell>
          <cell r="L151" t="str">
            <v>Off-Peak</v>
          </cell>
        </row>
        <row r="152">
          <cell r="I152" t="str">
            <v>Low-demand</v>
          </cell>
          <cell r="J152">
            <v>6</v>
          </cell>
          <cell r="K152" t="str">
            <v>Saturday</v>
          </cell>
          <cell r="L152" t="str">
            <v>Off-Peak</v>
          </cell>
        </row>
        <row r="153">
          <cell r="I153" t="str">
            <v>Low-demand</v>
          </cell>
          <cell r="J153">
            <v>7</v>
          </cell>
          <cell r="K153" t="str">
            <v>Saturday</v>
          </cell>
          <cell r="L153" t="str">
            <v>Standard</v>
          </cell>
        </row>
        <row r="154">
          <cell r="I154" t="str">
            <v>Low-demand</v>
          </cell>
          <cell r="J154">
            <v>8</v>
          </cell>
          <cell r="K154" t="str">
            <v>Saturday</v>
          </cell>
          <cell r="L154" t="str">
            <v>Standard</v>
          </cell>
        </row>
        <row r="155">
          <cell r="I155" t="str">
            <v>Low-demand</v>
          </cell>
          <cell r="J155">
            <v>9</v>
          </cell>
          <cell r="K155" t="str">
            <v>Saturday</v>
          </cell>
          <cell r="L155" t="str">
            <v>Standard</v>
          </cell>
        </row>
        <row r="156">
          <cell r="I156" t="str">
            <v>Low-demand</v>
          </cell>
          <cell r="J156">
            <v>10</v>
          </cell>
          <cell r="K156" t="str">
            <v>Saturday</v>
          </cell>
          <cell r="L156" t="str">
            <v>Standard</v>
          </cell>
        </row>
        <row r="157">
          <cell r="I157" t="str">
            <v>Low-demand</v>
          </cell>
          <cell r="J157">
            <v>11</v>
          </cell>
          <cell r="K157" t="str">
            <v>Saturday</v>
          </cell>
          <cell r="L157" t="str">
            <v>Standard</v>
          </cell>
        </row>
        <row r="158">
          <cell r="I158" t="str">
            <v>Low-demand</v>
          </cell>
          <cell r="J158">
            <v>12</v>
          </cell>
          <cell r="K158" t="str">
            <v>Saturday</v>
          </cell>
          <cell r="L158" t="str">
            <v>Off-Peak</v>
          </cell>
        </row>
        <row r="159">
          <cell r="I159" t="str">
            <v>Low-demand</v>
          </cell>
          <cell r="J159">
            <v>13</v>
          </cell>
          <cell r="K159" t="str">
            <v>Saturday</v>
          </cell>
          <cell r="L159" t="str">
            <v>Off-Peak</v>
          </cell>
        </row>
        <row r="160">
          <cell r="I160" t="str">
            <v>Low-demand</v>
          </cell>
          <cell r="J160">
            <v>14</v>
          </cell>
          <cell r="K160" t="str">
            <v>Saturday</v>
          </cell>
          <cell r="L160" t="str">
            <v>Off-Peak</v>
          </cell>
        </row>
        <row r="161">
          <cell r="I161" t="str">
            <v>Low-demand</v>
          </cell>
          <cell r="J161">
            <v>15</v>
          </cell>
          <cell r="K161" t="str">
            <v>Saturday</v>
          </cell>
          <cell r="L161" t="str">
            <v>Off-Peak</v>
          </cell>
        </row>
        <row r="162">
          <cell r="I162" t="str">
            <v>Low-demand</v>
          </cell>
          <cell r="J162">
            <v>16</v>
          </cell>
          <cell r="K162" t="str">
            <v>Saturday</v>
          </cell>
          <cell r="L162" t="str">
            <v>Off-Peak</v>
          </cell>
        </row>
        <row r="163">
          <cell r="I163" t="str">
            <v>Low-demand</v>
          </cell>
          <cell r="J163">
            <v>17</v>
          </cell>
          <cell r="K163" t="str">
            <v>Saturday</v>
          </cell>
          <cell r="L163" t="str">
            <v>Off-Peak</v>
          </cell>
        </row>
        <row r="164">
          <cell r="I164" t="str">
            <v>Low-demand</v>
          </cell>
          <cell r="J164">
            <v>18</v>
          </cell>
          <cell r="K164" t="str">
            <v>Saturday</v>
          </cell>
          <cell r="L164" t="str">
            <v>Standard</v>
          </cell>
        </row>
        <row r="165">
          <cell r="I165" t="str">
            <v>Low-demand</v>
          </cell>
          <cell r="J165">
            <v>19</v>
          </cell>
          <cell r="K165" t="str">
            <v>Saturday</v>
          </cell>
          <cell r="L165" t="str">
            <v>Standard</v>
          </cell>
        </row>
        <row r="166">
          <cell r="I166" t="str">
            <v>Low-demand</v>
          </cell>
          <cell r="J166">
            <v>20</v>
          </cell>
          <cell r="K166" t="str">
            <v>Saturday</v>
          </cell>
          <cell r="L166" t="str">
            <v>Off-Peak</v>
          </cell>
        </row>
        <row r="167">
          <cell r="I167" t="str">
            <v>Low-demand</v>
          </cell>
          <cell r="J167">
            <v>21</v>
          </cell>
          <cell r="K167" t="str">
            <v>Saturday</v>
          </cell>
          <cell r="L167" t="str">
            <v>Off-Peak</v>
          </cell>
        </row>
        <row r="168">
          <cell r="I168" t="str">
            <v>Low-demand</v>
          </cell>
          <cell r="J168">
            <v>22</v>
          </cell>
          <cell r="K168" t="str">
            <v>Saturday</v>
          </cell>
          <cell r="L168" t="str">
            <v>Off-Peak</v>
          </cell>
        </row>
        <row r="169">
          <cell r="I169" t="str">
            <v>Low-demand</v>
          </cell>
          <cell r="J169">
            <v>23</v>
          </cell>
          <cell r="K169" t="str">
            <v>Saturday</v>
          </cell>
          <cell r="L169" t="str">
            <v>Off-Peak</v>
          </cell>
        </row>
        <row r="170">
          <cell r="I170" t="str">
            <v>High-demand</v>
          </cell>
          <cell r="J170">
            <v>0</v>
          </cell>
          <cell r="K170" t="str">
            <v>Sunday</v>
          </cell>
          <cell r="L170" t="str">
            <v>Off-Peak</v>
          </cell>
        </row>
        <row r="171">
          <cell r="I171" t="str">
            <v>High-demand</v>
          </cell>
          <cell r="J171">
            <v>1</v>
          </cell>
          <cell r="K171" t="str">
            <v>Sunday</v>
          </cell>
          <cell r="L171" t="str">
            <v>Off-Peak</v>
          </cell>
        </row>
        <row r="172">
          <cell r="I172" t="str">
            <v>High-demand</v>
          </cell>
          <cell r="J172">
            <v>2</v>
          </cell>
          <cell r="K172" t="str">
            <v>Sunday</v>
          </cell>
          <cell r="L172" t="str">
            <v>Off-Peak</v>
          </cell>
        </row>
        <row r="173">
          <cell r="I173" t="str">
            <v>High-demand</v>
          </cell>
          <cell r="J173">
            <v>3</v>
          </cell>
          <cell r="K173" t="str">
            <v>Sunday</v>
          </cell>
          <cell r="L173" t="str">
            <v>Off-Peak</v>
          </cell>
        </row>
        <row r="174">
          <cell r="I174" t="str">
            <v>High-demand</v>
          </cell>
          <cell r="J174">
            <v>4</v>
          </cell>
          <cell r="K174" t="str">
            <v>Sunday</v>
          </cell>
          <cell r="L174" t="str">
            <v>Off-Peak</v>
          </cell>
        </row>
        <row r="175">
          <cell r="I175" t="str">
            <v>High-demand</v>
          </cell>
          <cell r="J175">
            <v>5</v>
          </cell>
          <cell r="K175" t="str">
            <v>Sunday</v>
          </cell>
          <cell r="L175" t="str">
            <v>Off-Peak</v>
          </cell>
        </row>
        <row r="176">
          <cell r="I176" t="str">
            <v>High-demand</v>
          </cell>
          <cell r="J176">
            <v>6</v>
          </cell>
          <cell r="K176" t="str">
            <v>Sunday</v>
          </cell>
          <cell r="L176" t="str">
            <v>Off-Peak</v>
          </cell>
        </row>
        <row r="177">
          <cell r="I177" t="str">
            <v>High-demand</v>
          </cell>
          <cell r="J177">
            <v>7</v>
          </cell>
          <cell r="K177" t="str">
            <v>Sunday</v>
          </cell>
          <cell r="L177" t="str">
            <v>Off-Peak</v>
          </cell>
        </row>
        <row r="178">
          <cell r="I178" t="str">
            <v>High-demand</v>
          </cell>
          <cell r="J178">
            <v>8</v>
          </cell>
          <cell r="K178" t="str">
            <v>Sunday</v>
          </cell>
          <cell r="L178" t="str">
            <v>Off-Peak</v>
          </cell>
        </row>
        <row r="179">
          <cell r="I179" t="str">
            <v>High-demand</v>
          </cell>
          <cell r="J179">
            <v>9</v>
          </cell>
          <cell r="K179" t="str">
            <v>Sunday</v>
          </cell>
          <cell r="L179" t="str">
            <v>Off-Peak</v>
          </cell>
        </row>
        <row r="180">
          <cell r="I180" t="str">
            <v>High-demand</v>
          </cell>
          <cell r="J180">
            <v>10</v>
          </cell>
          <cell r="K180" t="str">
            <v>Sunday</v>
          </cell>
          <cell r="L180" t="str">
            <v>Off-Peak</v>
          </cell>
        </row>
        <row r="181">
          <cell r="I181" t="str">
            <v>High-demand</v>
          </cell>
          <cell r="J181">
            <v>11</v>
          </cell>
          <cell r="K181" t="str">
            <v>Sunday</v>
          </cell>
          <cell r="L181" t="str">
            <v>Off-Peak</v>
          </cell>
        </row>
        <row r="182">
          <cell r="I182" t="str">
            <v>High-demand</v>
          </cell>
          <cell r="J182">
            <v>12</v>
          </cell>
          <cell r="K182" t="str">
            <v>Sunday</v>
          </cell>
          <cell r="L182" t="str">
            <v>Off-Peak</v>
          </cell>
        </row>
        <row r="183">
          <cell r="I183" t="str">
            <v>High-demand</v>
          </cell>
          <cell r="J183">
            <v>13</v>
          </cell>
          <cell r="K183" t="str">
            <v>Sunday</v>
          </cell>
          <cell r="L183" t="str">
            <v>Off-Peak</v>
          </cell>
        </row>
        <row r="184">
          <cell r="I184" t="str">
            <v>High-demand</v>
          </cell>
          <cell r="J184">
            <v>14</v>
          </cell>
          <cell r="K184" t="str">
            <v>Sunday</v>
          </cell>
          <cell r="L184" t="str">
            <v>Off-Peak</v>
          </cell>
        </row>
        <row r="185">
          <cell r="I185" t="str">
            <v>High-demand</v>
          </cell>
          <cell r="J185">
            <v>15</v>
          </cell>
          <cell r="K185" t="str">
            <v>Sunday</v>
          </cell>
          <cell r="L185" t="str">
            <v>Off-Peak</v>
          </cell>
        </row>
        <row r="186">
          <cell r="I186" t="str">
            <v>High-demand</v>
          </cell>
          <cell r="J186">
            <v>16</v>
          </cell>
          <cell r="K186" t="str">
            <v>Sunday</v>
          </cell>
          <cell r="L186" t="str">
            <v>Off-Peak</v>
          </cell>
        </row>
        <row r="187">
          <cell r="I187" t="str">
            <v>High-demand</v>
          </cell>
          <cell r="J187">
            <v>17</v>
          </cell>
          <cell r="K187" t="str">
            <v>Sunday</v>
          </cell>
          <cell r="L187" t="str">
            <v>Off-Peak</v>
          </cell>
        </row>
        <row r="188">
          <cell r="I188" t="str">
            <v>High-demand</v>
          </cell>
          <cell r="J188">
            <v>18</v>
          </cell>
          <cell r="K188" t="str">
            <v>Sunday</v>
          </cell>
          <cell r="L188" t="str">
            <v>Off-Peak</v>
          </cell>
        </row>
        <row r="189">
          <cell r="I189" t="str">
            <v>High-demand</v>
          </cell>
          <cell r="J189">
            <v>19</v>
          </cell>
          <cell r="K189" t="str">
            <v>Sunday</v>
          </cell>
          <cell r="L189" t="str">
            <v>Off-Peak</v>
          </cell>
        </row>
        <row r="190">
          <cell r="I190" t="str">
            <v>High-demand</v>
          </cell>
          <cell r="J190">
            <v>20</v>
          </cell>
          <cell r="K190" t="str">
            <v>Sunday</v>
          </cell>
          <cell r="L190" t="str">
            <v>Off-Peak</v>
          </cell>
        </row>
        <row r="191">
          <cell r="I191" t="str">
            <v>High-demand</v>
          </cell>
          <cell r="J191">
            <v>21</v>
          </cell>
          <cell r="K191" t="str">
            <v>Sunday</v>
          </cell>
          <cell r="L191" t="str">
            <v>Off-Peak</v>
          </cell>
        </row>
        <row r="192">
          <cell r="I192" t="str">
            <v>High-demand</v>
          </cell>
          <cell r="J192">
            <v>22</v>
          </cell>
          <cell r="K192" t="str">
            <v>Sunday</v>
          </cell>
          <cell r="L192" t="str">
            <v>Off-Peak</v>
          </cell>
        </row>
        <row r="193">
          <cell r="I193" t="str">
            <v>High-demand</v>
          </cell>
          <cell r="J193">
            <v>23</v>
          </cell>
          <cell r="K193" t="str">
            <v>Sunday</v>
          </cell>
          <cell r="L193" t="str">
            <v>Off-Peak</v>
          </cell>
        </row>
        <row r="194">
          <cell r="I194" t="str">
            <v>High-demand</v>
          </cell>
          <cell r="J194">
            <v>0</v>
          </cell>
          <cell r="K194" t="str">
            <v>Monday</v>
          </cell>
          <cell r="L194" t="str">
            <v>Off-Peak</v>
          </cell>
        </row>
        <row r="195">
          <cell r="I195" t="str">
            <v>High-demand</v>
          </cell>
          <cell r="J195">
            <v>1</v>
          </cell>
          <cell r="K195" t="str">
            <v>Monday</v>
          </cell>
          <cell r="L195" t="str">
            <v>Off-Peak</v>
          </cell>
        </row>
        <row r="196">
          <cell r="I196" t="str">
            <v>High-demand</v>
          </cell>
          <cell r="J196">
            <v>2</v>
          </cell>
          <cell r="K196" t="str">
            <v>Monday</v>
          </cell>
          <cell r="L196" t="str">
            <v>Off-Peak</v>
          </cell>
        </row>
        <row r="197">
          <cell r="I197" t="str">
            <v>High-demand</v>
          </cell>
          <cell r="J197">
            <v>3</v>
          </cell>
          <cell r="K197" t="str">
            <v>Monday</v>
          </cell>
          <cell r="L197" t="str">
            <v>Off-Peak</v>
          </cell>
        </row>
        <row r="198">
          <cell r="I198" t="str">
            <v>High-demand</v>
          </cell>
          <cell r="J198">
            <v>4</v>
          </cell>
          <cell r="K198" t="str">
            <v>Monday</v>
          </cell>
          <cell r="L198" t="str">
            <v>Off-Peak</v>
          </cell>
        </row>
        <row r="199">
          <cell r="I199" t="str">
            <v>High-demand</v>
          </cell>
          <cell r="J199">
            <v>5</v>
          </cell>
          <cell r="K199" t="str">
            <v>Monday</v>
          </cell>
          <cell r="L199" t="str">
            <v>Off-Peak</v>
          </cell>
        </row>
        <row r="200">
          <cell r="I200" t="str">
            <v>High-demand</v>
          </cell>
          <cell r="J200">
            <v>6</v>
          </cell>
          <cell r="K200" t="str">
            <v>Monday</v>
          </cell>
          <cell r="L200" t="str">
            <v>Peak</v>
          </cell>
        </row>
        <row r="201">
          <cell r="I201" t="str">
            <v>High-demand</v>
          </cell>
          <cell r="J201">
            <v>7</v>
          </cell>
          <cell r="K201" t="str">
            <v>Monday</v>
          </cell>
          <cell r="L201" t="str">
            <v>Peak</v>
          </cell>
        </row>
        <row r="202">
          <cell r="I202" t="str">
            <v>High-demand</v>
          </cell>
          <cell r="J202">
            <v>8</v>
          </cell>
          <cell r="K202" t="str">
            <v>Monday</v>
          </cell>
          <cell r="L202" t="str">
            <v>Peak</v>
          </cell>
        </row>
        <row r="203">
          <cell r="I203" t="str">
            <v>High-demand</v>
          </cell>
          <cell r="J203">
            <v>9</v>
          </cell>
          <cell r="K203" t="str">
            <v>Monday</v>
          </cell>
          <cell r="L203" t="str">
            <v>Standard</v>
          </cell>
        </row>
        <row r="204">
          <cell r="I204" t="str">
            <v>High-demand</v>
          </cell>
          <cell r="J204">
            <v>10</v>
          </cell>
          <cell r="K204" t="str">
            <v>Monday</v>
          </cell>
          <cell r="L204" t="str">
            <v>Standard</v>
          </cell>
        </row>
        <row r="205">
          <cell r="I205" t="str">
            <v>High-demand</v>
          </cell>
          <cell r="J205">
            <v>11</v>
          </cell>
          <cell r="K205" t="str">
            <v>Monday</v>
          </cell>
          <cell r="L205" t="str">
            <v>Standard</v>
          </cell>
        </row>
        <row r="206">
          <cell r="I206" t="str">
            <v>High-demand</v>
          </cell>
          <cell r="J206">
            <v>12</v>
          </cell>
          <cell r="K206" t="str">
            <v>Monday</v>
          </cell>
          <cell r="L206" t="str">
            <v>Standard</v>
          </cell>
        </row>
        <row r="207">
          <cell r="I207" t="str">
            <v>High-demand</v>
          </cell>
          <cell r="J207">
            <v>13</v>
          </cell>
          <cell r="K207" t="str">
            <v>Monday</v>
          </cell>
          <cell r="L207" t="str">
            <v>Standard</v>
          </cell>
        </row>
        <row r="208">
          <cell r="I208" t="str">
            <v>High-demand</v>
          </cell>
          <cell r="J208">
            <v>14</v>
          </cell>
          <cell r="K208" t="str">
            <v>Monday</v>
          </cell>
          <cell r="L208" t="str">
            <v>Standard</v>
          </cell>
        </row>
        <row r="209">
          <cell r="I209" t="str">
            <v>High-demand</v>
          </cell>
          <cell r="J209">
            <v>15</v>
          </cell>
          <cell r="K209" t="str">
            <v>Monday</v>
          </cell>
          <cell r="L209" t="str">
            <v>Standard</v>
          </cell>
        </row>
        <row r="210">
          <cell r="I210" t="str">
            <v>High-demand</v>
          </cell>
          <cell r="J210">
            <v>16</v>
          </cell>
          <cell r="K210" t="str">
            <v>Monday</v>
          </cell>
          <cell r="L210" t="str">
            <v>Standard</v>
          </cell>
        </row>
        <row r="211">
          <cell r="I211" t="str">
            <v>High-demand</v>
          </cell>
          <cell r="J211">
            <v>17</v>
          </cell>
          <cell r="K211" t="str">
            <v>Monday</v>
          </cell>
          <cell r="L211" t="str">
            <v>Peak</v>
          </cell>
        </row>
        <row r="212">
          <cell r="I212" t="str">
            <v>High-demand</v>
          </cell>
          <cell r="J212">
            <v>18</v>
          </cell>
          <cell r="K212" t="str">
            <v>Monday</v>
          </cell>
          <cell r="L212" t="str">
            <v>Peak</v>
          </cell>
        </row>
        <row r="213">
          <cell r="I213" t="str">
            <v>High-demand</v>
          </cell>
          <cell r="J213">
            <v>19</v>
          </cell>
          <cell r="K213" t="str">
            <v>Monday</v>
          </cell>
          <cell r="L213" t="str">
            <v>Standard</v>
          </cell>
        </row>
        <row r="214">
          <cell r="I214" t="str">
            <v>High-demand</v>
          </cell>
          <cell r="J214">
            <v>20</v>
          </cell>
          <cell r="K214" t="str">
            <v>Monday</v>
          </cell>
          <cell r="L214" t="str">
            <v>Standard</v>
          </cell>
        </row>
        <row r="215">
          <cell r="I215" t="str">
            <v>High-demand</v>
          </cell>
          <cell r="J215">
            <v>21</v>
          </cell>
          <cell r="K215" t="str">
            <v>Monday</v>
          </cell>
          <cell r="L215" t="str">
            <v>Standard</v>
          </cell>
        </row>
        <row r="216">
          <cell r="I216" t="str">
            <v>High-demand</v>
          </cell>
          <cell r="J216">
            <v>22</v>
          </cell>
          <cell r="K216" t="str">
            <v>Monday</v>
          </cell>
          <cell r="L216" t="str">
            <v>Off-Peak</v>
          </cell>
        </row>
        <row r="217">
          <cell r="I217" t="str">
            <v>High-demand</v>
          </cell>
          <cell r="J217">
            <v>23</v>
          </cell>
          <cell r="K217" t="str">
            <v>Monday</v>
          </cell>
          <cell r="L217" t="str">
            <v>Off-Peak</v>
          </cell>
        </row>
        <row r="218">
          <cell r="I218" t="str">
            <v>High-demand</v>
          </cell>
          <cell r="J218">
            <v>0</v>
          </cell>
          <cell r="K218" t="str">
            <v>Tuesday</v>
          </cell>
          <cell r="L218" t="str">
            <v>Off-Peak</v>
          </cell>
        </row>
        <row r="219">
          <cell r="I219" t="str">
            <v>High-demand</v>
          </cell>
          <cell r="J219">
            <v>1</v>
          </cell>
          <cell r="K219" t="str">
            <v>Tuesday</v>
          </cell>
          <cell r="L219" t="str">
            <v>Off-Peak</v>
          </cell>
        </row>
        <row r="220">
          <cell r="I220" t="str">
            <v>High-demand</v>
          </cell>
          <cell r="J220">
            <v>2</v>
          </cell>
          <cell r="K220" t="str">
            <v>Tuesday</v>
          </cell>
          <cell r="L220" t="str">
            <v>Off-Peak</v>
          </cell>
        </row>
        <row r="221">
          <cell r="I221" t="str">
            <v>High-demand</v>
          </cell>
          <cell r="J221">
            <v>3</v>
          </cell>
          <cell r="K221" t="str">
            <v>Tuesday</v>
          </cell>
          <cell r="L221" t="str">
            <v>Off-Peak</v>
          </cell>
        </row>
        <row r="222">
          <cell r="I222" t="str">
            <v>High-demand</v>
          </cell>
          <cell r="J222">
            <v>4</v>
          </cell>
          <cell r="K222" t="str">
            <v>Tuesday</v>
          </cell>
          <cell r="L222" t="str">
            <v>Off-Peak</v>
          </cell>
        </row>
        <row r="223">
          <cell r="I223" t="str">
            <v>High-demand</v>
          </cell>
          <cell r="J223">
            <v>5</v>
          </cell>
          <cell r="K223" t="str">
            <v>Tuesday</v>
          </cell>
          <cell r="L223" t="str">
            <v>Off-Peak</v>
          </cell>
        </row>
        <row r="224">
          <cell r="I224" t="str">
            <v>High-demand</v>
          </cell>
          <cell r="J224">
            <v>6</v>
          </cell>
          <cell r="K224" t="str">
            <v>Tuesday</v>
          </cell>
          <cell r="L224" t="str">
            <v>Peak</v>
          </cell>
        </row>
        <row r="225">
          <cell r="I225" t="str">
            <v>High-demand</v>
          </cell>
          <cell r="J225">
            <v>7</v>
          </cell>
          <cell r="K225" t="str">
            <v>Tuesday</v>
          </cell>
          <cell r="L225" t="str">
            <v>Peak</v>
          </cell>
        </row>
        <row r="226">
          <cell r="I226" t="str">
            <v>High-demand</v>
          </cell>
          <cell r="J226">
            <v>8</v>
          </cell>
          <cell r="K226" t="str">
            <v>Tuesday</v>
          </cell>
          <cell r="L226" t="str">
            <v>Peak</v>
          </cell>
        </row>
        <row r="227">
          <cell r="I227" t="str">
            <v>High-demand</v>
          </cell>
          <cell r="J227">
            <v>9</v>
          </cell>
          <cell r="K227" t="str">
            <v>Tuesday</v>
          </cell>
          <cell r="L227" t="str">
            <v>Standard</v>
          </cell>
        </row>
        <row r="228">
          <cell r="I228" t="str">
            <v>High-demand</v>
          </cell>
          <cell r="J228">
            <v>10</v>
          </cell>
          <cell r="K228" t="str">
            <v>Tuesday</v>
          </cell>
          <cell r="L228" t="str">
            <v>Standard</v>
          </cell>
        </row>
        <row r="229">
          <cell r="I229" t="str">
            <v>High-demand</v>
          </cell>
          <cell r="J229">
            <v>11</v>
          </cell>
          <cell r="K229" t="str">
            <v>Tuesday</v>
          </cell>
          <cell r="L229" t="str">
            <v>Standard</v>
          </cell>
        </row>
        <row r="230">
          <cell r="I230" t="str">
            <v>High-demand</v>
          </cell>
          <cell r="J230">
            <v>12</v>
          </cell>
          <cell r="K230" t="str">
            <v>Tuesday</v>
          </cell>
          <cell r="L230" t="str">
            <v>Standard</v>
          </cell>
        </row>
        <row r="231">
          <cell r="I231" t="str">
            <v>High-demand</v>
          </cell>
          <cell r="J231">
            <v>13</v>
          </cell>
          <cell r="K231" t="str">
            <v>Tuesday</v>
          </cell>
          <cell r="L231" t="str">
            <v>Standard</v>
          </cell>
        </row>
        <row r="232">
          <cell r="I232" t="str">
            <v>High-demand</v>
          </cell>
          <cell r="J232">
            <v>14</v>
          </cell>
          <cell r="K232" t="str">
            <v>Tuesday</v>
          </cell>
          <cell r="L232" t="str">
            <v>Standard</v>
          </cell>
        </row>
        <row r="233">
          <cell r="I233" t="str">
            <v>High-demand</v>
          </cell>
          <cell r="J233">
            <v>15</v>
          </cell>
          <cell r="K233" t="str">
            <v>Tuesday</v>
          </cell>
          <cell r="L233" t="str">
            <v>Standard</v>
          </cell>
        </row>
        <row r="234">
          <cell r="I234" t="str">
            <v>High-demand</v>
          </cell>
          <cell r="J234">
            <v>16</v>
          </cell>
          <cell r="K234" t="str">
            <v>Tuesday</v>
          </cell>
          <cell r="L234" t="str">
            <v>Standard</v>
          </cell>
        </row>
        <row r="235">
          <cell r="I235" t="str">
            <v>High-demand</v>
          </cell>
          <cell r="J235">
            <v>17</v>
          </cell>
          <cell r="K235" t="str">
            <v>Tuesday</v>
          </cell>
          <cell r="L235" t="str">
            <v>Peak</v>
          </cell>
        </row>
        <row r="236">
          <cell r="I236" t="str">
            <v>High-demand</v>
          </cell>
          <cell r="J236">
            <v>18</v>
          </cell>
          <cell r="K236" t="str">
            <v>Tuesday</v>
          </cell>
          <cell r="L236" t="str">
            <v>Peak</v>
          </cell>
        </row>
        <row r="237">
          <cell r="I237" t="str">
            <v>High-demand</v>
          </cell>
          <cell r="J237">
            <v>19</v>
          </cell>
          <cell r="K237" t="str">
            <v>Tuesday</v>
          </cell>
          <cell r="L237" t="str">
            <v>Standard</v>
          </cell>
        </row>
        <row r="238">
          <cell r="I238" t="str">
            <v>High-demand</v>
          </cell>
          <cell r="J238">
            <v>20</v>
          </cell>
          <cell r="K238" t="str">
            <v>Tuesday</v>
          </cell>
          <cell r="L238" t="str">
            <v>Standard</v>
          </cell>
        </row>
        <row r="239">
          <cell r="I239" t="str">
            <v>High-demand</v>
          </cell>
          <cell r="J239">
            <v>21</v>
          </cell>
          <cell r="K239" t="str">
            <v>Tuesday</v>
          </cell>
          <cell r="L239" t="str">
            <v>Standard</v>
          </cell>
        </row>
        <row r="240">
          <cell r="I240" t="str">
            <v>High-demand</v>
          </cell>
          <cell r="J240">
            <v>22</v>
          </cell>
          <cell r="K240" t="str">
            <v>Tuesday</v>
          </cell>
          <cell r="L240" t="str">
            <v>Off-Peak</v>
          </cell>
        </row>
        <row r="241">
          <cell r="I241" t="str">
            <v>High-demand</v>
          </cell>
          <cell r="J241">
            <v>23</v>
          </cell>
          <cell r="K241" t="str">
            <v>Tuesday</v>
          </cell>
          <cell r="L241" t="str">
            <v>Off-Peak</v>
          </cell>
        </row>
        <row r="242">
          <cell r="I242" t="str">
            <v>High-demand</v>
          </cell>
          <cell r="J242">
            <v>0</v>
          </cell>
          <cell r="K242" t="str">
            <v>Wednesday</v>
          </cell>
          <cell r="L242" t="str">
            <v>Off-Peak</v>
          </cell>
        </row>
        <row r="243">
          <cell r="I243" t="str">
            <v>High-demand</v>
          </cell>
          <cell r="J243">
            <v>1</v>
          </cell>
          <cell r="K243" t="str">
            <v>Wednesday</v>
          </cell>
          <cell r="L243" t="str">
            <v>Off-Peak</v>
          </cell>
        </row>
        <row r="244">
          <cell r="I244" t="str">
            <v>High-demand</v>
          </cell>
          <cell r="J244">
            <v>2</v>
          </cell>
          <cell r="K244" t="str">
            <v>Wednesday</v>
          </cell>
          <cell r="L244" t="str">
            <v>Off-Peak</v>
          </cell>
        </row>
        <row r="245">
          <cell r="I245" t="str">
            <v>High-demand</v>
          </cell>
          <cell r="J245">
            <v>3</v>
          </cell>
          <cell r="K245" t="str">
            <v>Wednesday</v>
          </cell>
          <cell r="L245" t="str">
            <v>Off-Peak</v>
          </cell>
        </row>
        <row r="246">
          <cell r="I246" t="str">
            <v>High-demand</v>
          </cell>
          <cell r="J246">
            <v>4</v>
          </cell>
          <cell r="K246" t="str">
            <v>Wednesday</v>
          </cell>
          <cell r="L246" t="str">
            <v>Off-Peak</v>
          </cell>
        </row>
        <row r="247">
          <cell r="I247" t="str">
            <v>High-demand</v>
          </cell>
          <cell r="J247">
            <v>5</v>
          </cell>
          <cell r="K247" t="str">
            <v>Wednesday</v>
          </cell>
          <cell r="L247" t="str">
            <v>Off-Peak</v>
          </cell>
        </row>
        <row r="248">
          <cell r="I248" t="str">
            <v>High-demand</v>
          </cell>
          <cell r="J248">
            <v>6</v>
          </cell>
          <cell r="K248" t="str">
            <v>Wednesday</v>
          </cell>
          <cell r="L248" t="str">
            <v>Peak</v>
          </cell>
        </row>
        <row r="249">
          <cell r="I249" t="str">
            <v>High-demand</v>
          </cell>
          <cell r="J249">
            <v>7</v>
          </cell>
          <cell r="K249" t="str">
            <v>Wednesday</v>
          </cell>
          <cell r="L249" t="str">
            <v>Peak</v>
          </cell>
        </row>
        <row r="250">
          <cell r="I250" t="str">
            <v>High-demand</v>
          </cell>
          <cell r="J250">
            <v>8</v>
          </cell>
          <cell r="K250" t="str">
            <v>Wednesday</v>
          </cell>
          <cell r="L250" t="str">
            <v>Peak</v>
          </cell>
        </row>
        <row r="251">
          <cell r="I251" t="str">
            <v>High-demand</v>
          </cell>
          <cell r="J251">
            <v>9</v>
          </cell>
          <cell r="K251" t="str">
            <v>Wednesday</v>
          </cell>
          <cell r="L251" t="str">
            <v>Standard</v>
          </cell>
        </row>
        <row r="252">
          <cell r="I252" t="str">
            <v>High-demand</v>
          </cell>
          <cell r="J252">
            <v>10</v>
          </cell>
          <cell r="K252" t="str">
            <v>Wednesday</v>
          </cell>
          <cell r="L252" t="str">
            <v>Standard</v>
          </cell>
        </row>
        <row r="253">
          <cell r="I253" t="str">
            <v>High-demand</v>
          </cell>
          <cell r="J253">
            <v>11</v>
          </cell>
          <cell r="K253" t="str">
            <v>Wednesday</v>
          </cell>
          <cell r="L253" t="str">
            <v>Standard</v>
          </cell>
        </row>
        <row r="254">
          <cell r="I254" t="str">
            <v>High-demand</v>
          </cell>
          <cell r="J254">
            <v>12</v>
          </cell>
          <cell r="K254" t="str">
            <v>Wednesday</v>
          </cell>
          <cell r="L254" t="str">
            <v>Standard</v>
          </cell>
        </row>
        <row r="255">
          <cell r="I255" t="str">
            <v>High-demand</v>
          </cell>
          <cell r="J255">
            <v>13</v>
          </cell>
          <cell r="K255" t="str">
            <v>Wednesday</v>
          </cell>
          <cell r="L255" t="str">
            <v>Standard</v>
          </cell>
        </row>
        <row r="256">
          <cell r="I256" t="str">
            <v>High-demand</v>
          </cell>
          <cell r="J256">
            <v>14</v>
          </cell>
          <cell r="K256" t="str">
            <v>Wednesday</v>
          </cell>
          <cell r="L256" t="str">
            <v>Standard</v>
          </cell>
        </row>
        <row r="257">
          <cell r="I257" t="str">
            <v>High-demand</v>
          </cell>
          <cell r="J257">
            <v>15</v>
          </cell>
          <cell r="K257" t="str">
            <v>Wednesday</v>
          </cell>
          <cell r="L257" t="str">
            <v>Standard</v>
          </cell>
        </row>
        <row r="258">
          <cell r="I258" t="str">
            <v>High-demand</v>
          </cell>
          <cell r="J258">
            <v>16</v>
          </cell>
          <cell r="K258" t="str">
            <v>Wednesday</v>
          </cell>
          <cell r="L258" t="str">
            <v>Standard</v>
          </cell>
        </row>
        <row r="259">
          <cell r="I259" t="str">
            <v>High-demand</v>
          </cell>
          <cell r="J259">
            <v>17</v>
          </cell>
          <cell r="K259" t="str">
            <v>Wednesday</v>
          </cell>
          <cell r="L259" t="str">
            <v>Peak</v>
          </cell>
        </row>
        <row r="260">
          <cell r="I260" t="str">
            <v>High-demand</v>
          </cell>
          <cell r="J260">
            <v>18</v>
          </cell>
          <cell r="K260" t="str">
            <v>Wednesday</v>
          </cell>
          <cell r="L260" t="str">
            <v>Peak</v>
          </cell>
        </row>
        <row r="261">
          <cell r="I261" t="str">
            <v>High-demand</v>
          </cell>
          <cell r="J261">
            <v>19</v>
          </cell>
          <cell r="K261" t="str">
            <v>Wednesday</v>
          </cell>
          <cell r="L261" t="str">
            <v>Standard</v>
          </cell>
        </row>
        <row r="262">
          <cell r="I262" t="str">
            <v>High-demand</v>
          </cell>
          <cell r="J262">
            <v>20</v>
          </cell>
          <cell r="K262" t="str">
            <v>Wednesday</v>
          </cell>
          <cell r="L262" t="str">
            <v>Standard</v>
          </cell>
        </row>
        <row r="263">
          <cell r="I263" t="str">
            <v>High-demand</v>
          </cell>
          <cell r="J263">
            <v>21</v>
          </cell>
          <cell r="K263" t="str">
            <v>Wednesday</v>
          </cell>
          <cell r="L263" t="str">
            <v>Standard</v>
          </cell>
        </row>
        <row r="264">
          <cell r="I264" t="str">
            <v>High-demand</v>
          </cell>
          <cell r="J264">
            <v>22</v>
          </cell>
          <cell r="K264" t="str">
            <v>Wednesday</v>
          </cell>
          <cell r="L264" t="str">
            <v>Off-Peak</v>
          </cell>
        </row>
        <row r="265">
          <cell r="I265" t="str">
            <v>High-demand</v>
          </cell>
          <cell r="J265">
            <v>23</v>
          </cell>
          <cell r="K265" t="str">
            <v>Wednesday</v>
          </cell>
          <cell r="L265" t="str">
            <v>Off-Peak</v>
          </cell>
        </row>
        <row r="266">
          <cell r="I266" t="str">
            <v>High-demand</v>
          </cell>
          <cell r="J266">
            <v>0</v>
          </cell>
          <cell r="K266" t="str">
            <v>Thursday</v>
          </cell>
          <cell r="L266" t="str">
            <v>Off-Peak</v>
          </cell>
        </row>
        <row r="267">
          <cell r="I267" t="str">
            <v>High-demand</v>
          </cell>
          <cell r="J267">
            <v>1</v>
          </cell>
          <cell r="K267" t="str">
            <v>Thursday</v>
          </cell>
          <cell r="L267" t="str">
            <v>Off-Peak</v>
          </cell>
        </row>
        <row r="268">
          <cell r="I268" t="str">
            <v>High-demand</v>
          </cell>
          <cell r="J268">
            <v>2</v>
          </cell>
          <cell r="K268" t="str">
            <v>Thursday</v>
          </cell>
          <cell r="L268" t="str">
            <v>Off-Peak</v>
          </cell>
        </row>
        <row r="269">
          <cell r="I269" t="str">
            <v>High-demand</v>
          </cell>
          <cell r="J269">
            <v>3</v>
          </cell>
          <cell r="K269" t="str">
            <v>Thursday</v>
          </cell>
          <cell r="L269" t="str">
            <v>Off-Peak</v>
          </cell>
        </row>
        <row r="270">
          <cell r="I270" t="str">
            <v>High-demand</v>
          </cell>
          <cell r="J270">
            <v>4</v>
          </cell>
          <cell r="K270" t="str">
            <v>Thursday</v>
          </cell>
          <cell r="L270" t="str">
            <v>Off-Peak</v>
          </cell>
        </row>
        <row r="271">
          <cell r="I271" t="str">
            <v>High-demand</v>
          </cell>
          <cell r="J271">
            <v>5</v>
          </cell>
          <cell r="K271" t="str">
            <v>Thursday</v>
          </cell>
          <cell r="L271" t="str">
            <v>Off-Peak</v>
          </cell>
        </row>
        <row r="272">
          <cell r="I272" t="str">
            <v>High-demand</v>
          </cell>
          <cell r="J272">
            <v>6</v>
          </cell>
          <cell r="K272" t="str">
            <v>Thursday</v>
          </cell>
          <cell r="L272" t="str">
            <v>Peak</v>
          </cell>
        </row>
        <row r="273">
          <cell r="I273" t="str">
            <v>High-demand</v>
          </cell>
          <cell r="J273">
            <v>7</v>
          </cell>
          <cell r="K273" t="str">
            <v>Thursday</v>
          </cell>
          <cell r="L273" t="str">
            <v>Peak</v>
          </cell>
        </row>
        <row r="274">
          <cell r="I274" t="str">
            <v>High-demand</v>
          </cell>
          <cell r="J274">
            <v>8</v>
          </cell>
          <cell r="K274" t="str">
            <v>Thursday</v>
          </cell>
          <cell r="L274" t="str">
            <v>Peak</v>
          </cell>
        </row>
        <row r="275">
          <cell r="I275" t="str">
            <v>High-demand</v>
          </cell>
          <cell r="J275">
            <v>9</v>
          </cell>
          <cell r="K275" t="str">
            <v>Thursday</v>
          </cell>
          <cell r="L275" t="str">
            <v>Standard</v>
          </cell>
        </row>
        <row r="276">
          <cell r="I276" t="str">
            <v>High-demand</v>
          </cell>
          <cell r="J276">
            <v>10</v>
          </cell>
          <cell r="K276" t="str">
            <v>Thursday</v>
          </cell>
          <cell r="L276" t="str">
            <v>Standard</v>
          </cell>
        </row>
        <row r="277">
          <cell r="I277" t="str">
            <v>High-demand</v>
          </cell>
          <cell r="J277">
            <v>11</v>
          </cell>
          <cell r="K277" t="str">
            <v>Thursday</v>
          </cell>
          <cell r="L277" t="str">
            <v>Standard</v>
          </cell>
        </row>
        <row r="278">
          <cell r="I278" t="str">
            <v>High-demand</v>
          </cell>
          <cell r="J278">
            <v>12</v>
          </cell>
          <cell r="K278" t="str">
            <v>Thursday</v>
          </cell>
          <cell r="L278" t="str">
            <v>Standard</v>
          </cell>
        </row>
        <row r="279">
          <cell r="I279" t="str">
            <v>High-demand</v>
          </cell>
          <cell r="J279">
            <v>13</v>
          </cell>
          <cell r="K279" t="str">
            <v>Thursday</v>
          </cell>
          <cell r="L279" t="str">
            <v>Standard</v>
          </cell>
        </row>
        <row r="280">
          <cell r="I280" t="str">
            <v>High-demand</v>
          </cell>
          <cell r="J280">
            <v>14</v>
          </cell>
          <cell r="K280" t="str">
            <v>Thursday</v>
          </cell>
          <cell r="L280" t="str">
            <v>Standard</v>
          </cell>
        </row>
        <row r="281">
          <cell r="I281" t="str">
            <v>High-demand</v>
          </cell>
          <cell r="J281">
            <v>15</v>
          </cell>
          <cell r="K281" t="str">
            <v>Thursday</v>
          </cell>
          <cell r="L281" t="str">
            <v>Standard</v>
          </cell>
        </row>
        <row r="282">
          <cell r="I282" t="str">
            <v>High-demand</v>
          </cell>
          <cell r="J282">
            <v>16</v>
          </cell>
          <cell r="K282" t="str">
            <v>Thursday</v>
          </cell>
          <cell r="L282" t="str">
            <v>Standard</v>
          </cell>
        </row>
        <row r="283">
          <cell r="I283" t="str">
            <v>High-demand</v>
          </cell>
          <cell r="J283">
            <v>17</v>
          </cell>
          <cell r="K283" t="str">
            <v>Thursday</v>
          </cell>
          <cell r="L283" t="str">
            <v>Peak</v>
          </cell>
        </row>
        <row r="284">
          <cell r="I284" t="str">
            <v>High-demand</v>
          </cell>
          <cell r="J284">
            <v>18</v>
          </cell>
          <cell r="K284" t="str">
            <v>Thursday</v>
          </cell>
          <cell r="L284" t="str">
            <v>Peak</v>
          </cell>
        </row>
        <row r="285">
          <cell r="I285" t="str">
            <v>High-demand</v>
          </cell>
          <cell r="J285">
            <v>19</v>
          </cell>
          <cell r="K285" t="str">
            <v>Thursday</v>
          </cell>
          <cell r="L285" t="str">
            <v>Standard</v>
          </cell>
        </row>
        <row r="286">
          <cell r="I286" t="str">
            <v>High-demand</v>
          </cell>
          <cell r="J286">
            <v>20</v>
          </cell>
          <cell r="K286" t="str">
            <v>Thursday</v>
          </cell>
          <cell r="L286" t="str">
            <v>Standard</v>
          </cell>
        </row>
        <row r="287">
          <cell r="I287" t="str">
            <v>High-demand</v>
          </cell>
          <cell r="J287">
            <v>21</v>
          </cell>
          <cell r="K287" t="str">
            <v>Thursday</v>
          </cell>
          <cell r="L287" t="str">
            <v>Standard</v>
          </cell>
        </row>
        <row r="288">
          <cell r="I288" t="str">
            <v>High-demand</v>
          </cell>
          <cell r="J288">
            <v>22</v>
          </cell>
          <cell r="K288" t="str">
            <v>Thursday</v>
          </cell>
          <cell r="L288" t="str">
            <v>Off-Peak</v>
          </cell>
        </row>
        <row r="289">
          <cell r="I289" t="str">
            <v>High-demand</v>
          </cell>
          <cell r="J289">
            <v>23</v>
          </cell>
          <cell r="K289" t="str">
            <v>Thursday</v>
          </cell>
          <cell r="L289" t="str">
            <v>Off-Peak</v>
          </cell>
        </row>
        <row r="290">
          <cell r="I290" t="str">
            <v>High-demand</v>
          </cell>
          <cell r="J290">
            <v>0</v>
          </cell>
          <cell r="K290" t="str">
            <v>Friday</v>
          </cell>
          <cell r="L290" t="str">
            <v>Off-Peak</v>
          </cell>
        </row>
        <row r="291">
          <cell r="I291" t="str">
            <v>High-demand</v>
          </cell>
          <cell r="J291">
            <v>1</v>
          </cell>
          <cell r="K291" t="str">
            <v>Friday</v>
          </cell>
          <cell r="L291" t="str">
            <v>Off-Peak</v>
          </cell>
        </row>
        <row r="292">
          <cell r="I292" t="str">
            <v>High-demand</v>
          </cell>
          <cell r="J292">
            <v>2</v>
          </cell>
          <cell r="K292" t="str">
            <v>Friday</v>
          </cell>
          <cell r="L292" t="str">
            <v>Off-Peak</v>
          </cell>
        </row>
        <row r="293">
          <cell r="I293" t="str">
            <v>High-demand</v>
          </cell>
          <cell r="J293">
            <v>3</v>
          </cell>
          <cell r="K293" t="str">
            <v>Friday</v>
          </cell>
          <cell r="L293" t="str">
            <v>Off-Peak</v>
          </cell>
        </row>
        <row r="294">
          <cell r="I294" t="str">
            <v>High-demand</v>
          </cell>
          <cell r="J294">
            <v>4</v>
          </cell>
          <cell r="K294" t="str">
            <v>Friday</v>
          </cell>
          <cell r="L294" t="str">
            <v>Off-Peak</v>
          </cell>
        </row>
        <row r="295">
          <cell r="I295" t="str">
            <v>High-demand</v>
          </cell>
          <cell r="J295">
            <v>5</v>
          </cell>
          <cell r="K295" t="str">
            <v>Friday</v>
          </cell>
          <cell r="L295" t="str">
            <v>Off-Peak</v>
          </cell>
        </row>
        <row r="296">
          <cell r="I296" t="str">
            <v>High-demand</v>
          </cell>
          <cell r="J296">
            <v>6</v>
          </cell>
          <cell r="K296" t="str">
            <v>Friday</v>
          </cell>
          <cell r="L296" t="str">
            <v>Peak</v>
          </cell>
        </row>
        <row r="297">
          <cell r="I297" t="str">
            <v>High-demand</v>
          </cell>
          <cell r="J297">
            <v>7</v>
          </cell>
          <cell r="K297" t="str">
            <v>Friday</v>
          </cell>
          <cell r="L297" t="str">
            <v>Peak</v>
          </cell>
        </row>
        <row r="298">
          <cell r="I298" t="str">
            <v>High-demand</v>
          </cell>
          <cell r="J298">
            <v>8</v>
          </cell>
          <cell r="K298" t="str">
            <v>Friday</v>
          </cell>
          <cell r="L298" t="str">
            <v>Peak</v>
          </cell>
        </row>
        <row r="299">
          <cell r="I299" t="str">
            <v>High-demand</v>
          </cell>
          <cell r="J299">
            <v>9</v>
          </cell>
          <cell r="K299" t="str">
            <v>Friday</v>
          </cell>
          <cell r="L299" t="str">
            <v>Standard</v>
          </cell>
        </row>
        <row r="300">
          <cell r="I300" t="str">
            <v>High-demand</v>
          </cell>
          <cell r="J300">
            <v>10</v>
          </cell>
          <cell r="K300" t="str">
            <v>Friday</v>
          </cell>
          <cell r="L300" t="str">
            <v>Standard</v>
          </cell>
        </row>
        <row r="301">
          <cell r="I301" t="str">
            <v>High-demand</v>
          </cell>
          <cell r="J301">
            <v>11</v>
          </cell>
          <cell r="K301" t="str">
            <v>Friday</v>
          </cell>
          <cell r="L301" t="str">
            <v>Standard</v>
          </cell>
        </row>
        <row r="302">
          <cell r="I302" t="str">
            <v>High-demand</v>
          </cell>
          <cell r="J302">
            <v>12</v>
          </cell>
          <cell r="K302" t="str">
            <v>Friday</v>
          </cell>
          <cell r="L302" t="str">
            <v>Standard</v>
          </cell>
        </row>
        <row r="303">
          <cell r="I303" t="str">
            <v>High-demand</v>
          </cell>
          <cell r="J303">
            <v>13</v>
          </cell>
          <cell r="K303" t="str">
            <v>Friday</v>
          </cell>
          <cell r="L303" t="str">
            <v>Standard</v>
          </cell>
        </row>
        <row r="304">
          <cell r="I304" t="str">
            <v>High-demand</v>
          </cell>
          <cell r="J304">
            <v>14</v>
          </cell>
          <cell r="K304" t="str">
            <v>Friday</v>
          </cell>
          <cell r="L304" t="str">
            <v>Standard</v>
          </cell>
        </row>
        <row r="305">
          <cell r="I305" t="str">
            <v>High-demand</v>
          </cell>
          <cell r="J305">
            <v>15</v>
          </cell>
          <cell r="K305" t="str">
            <v>Friday</v>
          </cell>
          <cell r="L305" t="str">
            <v>Standard</v>
          </cell>
        </row>
        <row r="306">
          <cell r="I306" t="str">
            <v>High-demand</v>
          </cell>
          <cell r="J306">
            <v>16</v>
          </cell>
          <cell r="K306" t="str">
            <v>Friday</v>
          </cell>
          <cell r="L306" t="str">
            <v>Standard</v>
          </cell>
        </row>
        <row r="307">
          <cell r="I307" t="str">
            <v>High-demand</v>
          </cell>
          <cell r="J307">
            <v>17</v>
          </cell>
          <cell r="K307" t="str">
            <v>Friday</v>
          </cell>
          <cell r="L307" t="str">
            <v>Peak</v>
          </cell>
        </row>
        <row r="308">
          <cell r="I308" t="str">
            <v>High-demand</v>
          </cell>
          <cell r="J308">
            <v>18</v>
          </cell>
          <cell r="K308" t="str">
            <v>Friday</v>
          </cell>
          <cell r="L308" t="str">
            <v>Peak</v>
          </cell>
        </row>
        <row r="309">
          <cell r="I309" t="str">
            <v>High-demand</v>
          </cell>
          <cell r="J309">
            <v>19</v>
          </cell>
          <cell r="K309" t="str">
            <v>Friday</v>
          </cell>
          <cell r="L309" t="str">
            <v>Standard</v>
          </cell>
        </row>
        <row r="310">
          <cell r="I310" t="str">
            <v>High-demand</v>
          </cell>
          <cell r="J310">
            <v>20</v>
          </cell>
          <cell r="K310" t="str">
            <v>Friday</v>
          </cell>
          <cell r="L310" t="str">
            <v>Standard</v>
          </cell>
        </row>
        <row r="311">
          <cell r="I311" t="str">
            <v>High-demand</v>
          </cell>
          <cell r="J311">
            <v>21</v>
          </cell>
          <cell r="K311" t="str">
            <v>Friday</v>
          </cell>
          <cell r="L311" t="str">
            <v>Standard</v>
          </cell>
        </row>
        <row r="312">
          <cell r="I312" t="str">
            <v>High-demand</v>
          </cell>
          <cell r="J312">
            <v>22</v>
          </cell>
          <cell r="K312" t="str">
            <v>Friday</v>
          </cell>
          <cell r="L312" t="str">
            <v>Off-Peak</v>
          </cell>
        </row>
        <row r="313">
          <cell r="I313" t="str">
            <v>High-demand</v>
          </cell>
          <cell r="J313">
            <v>23</v>
          </cell>
          <cell r="K313" t="str">
            <v>Friday</v>
          </cell>
          <cell r="L313" t="str">
            <v>Off-Peak</v>
          </cell>
        </row>
        <row r="314">
          <cell r="I314" t="str">
            <v>High-demand</v>
          </cell>
          <cell r="J314">
            <v>0</v>
          </cell>
          <cell r="K314" t="str">
            <v>Saturday</v>
          </cell>
          <cell r="L314" t="str">
            <v>Off-Peak</v>
          </cell>
        </row>
        <row r="315">
          <cell r="I315" t="str">
            <v>High-demand</v>
          </cell>
          <cell r="J315">
            <v>1</v>
          </cell>
          <cell r="K315" t="str">
            <v>Saturday</v>
          </cell>
          <cell r="L315" t="str">
            <v>Off-Peak</v>
          </cell>
        </row>
        <row r="316">
          <cell r="I316" t="str">
            <v>High-demand</v>
          </cell>
          <cell r="J316">
            <v>2</v>
          </cell>
          <cell r="K316" t="str">
            <v>Saturday</v>
          </cell>
          <cell r="L316" t="str">
            <v>Off-Peak</v>
          </cell>
        </row>
        <row r="317">
          <cell r="I317" t="str">
            <v>High-demand</v>
          </cell>
          <cell r="J317">
            <v>3</v>
          </cell>
          <cell r="K317" t="str">
            <v>Saturday</v>
          </cell>
          <cell r="L317" t="str">
            <v>Off-Peak</v>
          </cell>
        </row>
        <row r="318">
          <cell r="I318" t="str">
            <v>High-demand</v>
          </cell>
          <cell r="J318">
            <v>4</v>
          </cell>
          <cell r="K318" t="str">
            <v>Saturday</v>
          </cell>
          <cell r="L318" t="str">
            <v>Off-Peak</v>
          </cell>
        </row>
        <row r="319">
          <cell r="I319" t="str">
            <v>High-demand</v>
          </cell>
          <cell r="J319">
            <v>5</v>
          </cell>
          <cell r="K319" t="str">
            <v>Saturday</v>
          </cell>
          <cell r="L319" t="str">
            <v>Off-Peak</v>
          </cell>
        </row>
        <row r="320">
          <cell r="I320" t="str">
            <v>High-demand</v>
          </cell>
          <cell r="J320">
            <v>6</v>
          </cell>
          <cell r="K320" t="str">
            <v>Saturday</v>
          </cell>
          <cell r="L320" t="str">
            <v>Off-Peak</v>
          </cell>
        </row>
        <row r="321">
          <cell r="I321" t="str">
            <v>High-demand</v>
          </cell>
          <cell r="J321">
            <v>7</v>
          </cell>
          <cell r="K321" t="str">
            <v>Saturday</v>
          </cell>
          <cell r="L321" t="str">
            <v>Standard</v>
          </cell>
        </row>
        <row r="322">
          <cell r="I322" t="str">
            <v>High-demand</v>
          </cell>
          <cell r="J322">
            <v>8</v>
          </cell>
          <cell r="K322" t="str">
            <v>Saturday</v>
          </cell>
          <cell r="L322" t="str">
            <v>Standard</v>
          </cell>
        </row>
        <row r="323">
          <cell r="I323" t="str">
            <v>High-demand</v>
          </cell>
          <cell r="J323">
            <v>9</v>
          </cell>
          <cell r="K323" t="str">
            <v>Saturday</v>
          </cell>
          <cell r="L323" t="str">
            <v>Standard</v>
          </cell>
        </row>
        <row r="324">
          <cell r="I324" t="str">
            <v>High-demand</v>
          </cell>
          <cell r="J324">
            <v>10</v>
          </cell>
          <cell r="K324" t="str">
            <v>Saturday</v>
          </cell>
          <cell r="L324" t="str">
            <v>Standard</v>
          </cell>
        </row>
        <row r="325">
          <cell r="I325" t="str">
            <v>High-demand</v>
          </cell>
          <cell r="J325">
            <v>11</v>
          </cell>
          <cell r="K325" t="str">
            <v>Saturday</v>
          </cell>
          <cell r="L325" t="str">
            <v>Standard</v>
          </cell>
        </row>
        <row r="326">
          <cell r="I326" t="str">
            <v>High-demand</v>
          </cell>
          <cell r="J326">
            <v>12</v>
          </cell>
          <cell r="K326" t="str">
            <v>Saturday</v>
          </cell>
          <cell r="L326" t="str">
            <v>Off-Peak</v>
          </cell>
        </row>
        <row r="327">
          <cell r="I327" t="str">
            <v>High-demand</v>
          </cell>
          <cell r="J327">
            <v>13</v>
          </cell>
          <cell r="K327" t="str">
            <v>Saturday</v>
          </cell>
          <cell r="L327" t="str">
            <v>Off-Peak</v>
          </cell>
        </row>
        <row r="328">
          <cell r="I328" t="str">
            <v>High-demand</v>
          </cell>
          <cell r="J328">
            <v>14</v>
          </cell>
          <cell r="K328" t="str">
            <v>Saturday</v>
          </cell>
          <cell r="L328" t="str">
            <v>Off-Peak</v>
          </cell>
        </row>
        <row r="329">
          <cell r="I329" t="str">
            <v>High-demand</v>
          </cell>
          <cell r="J329">
            <v>15</v>
          </cell>
          <cell r="K329" t="str">
            <v>Saturday</v>
          </cell>
          <cell r="L329" t="str">
            <v>Off-Peak</v>
          </cell>
        </row>
        <row r="330">
          <cell r="I330" t="str">
            <v>High-demand</v>
          </cell>
          <cell r="J330">
            <v>16</v>
          </cell>
          <cell r="K330" t="str">
            <v>Saturday</v>
          </cell>
          <cell r="L330" t="str">
            <v>Off-Peak</v>
          </cell>
        </row>
        <row r="331">
          <cell r="I331" t="str">
            <v>High-demand</v>
          </cell>
          <cell r="J331">
            <v>17</v>
          </cell>
          <cell r="K331" t="str">
            <v>Saturday</v>
          </cell>
          <cell r="L331" t="str">
            <v>Off-Peak</v>
          </cell>
        </row>
        <row r="332">
          <cell r="I332" t="str">
            <v>High-demand</v>
          </cell>
          <cell r="J332">
            <v>18</v>
          </cell>
          <cell r="K332" t="str">
            <v>Saturday</v>
          </cell>
          <cell r="L332" t="str">
            <v>Standard</v>
          </cell>
        </row>
        <row r="333">
          <cell r="I333" t="str">
            <v>High-demand</v>
          </cell>
          <cell r="J333">
            <v>19</v>
          </cell>
          <cell r="K333" t="str">
            <v>Saturday</v>
          </cell>
          <cell r="L333" t="str">
            <v>Standard</v>
          </cell>
        </row>
        <row r="334">
          <cell r="I334" t="str">
            <v>High-demand</v>
          </cell>
          <cell r="J334">
            <v>20</v>
          </cell>
          <cell r="K334" t="str">
            <v>Saturday</v>
          </cell>
          <cell r="L334" t="str">
            <v>Off-Peak</v>
          </cell>
        </row>
        <row r="335">
          <cell r="I335" t="str">
            <v>High-demand</v>
          </cell>
          <cell r="J335">
            <v>21</v>
          </cell>
          <cell r="K335" t="str">
            <v>Saturday</v>
          </cell>
          <cell r="L335" t="str">
            <v>Off-Peak</v>
          </cell>
        </row>
        <row r="336">
          <cell r="I336" t="str">
            <v>High-demand</v>
          </cell>
          <cell r="J336">
            <v>22</v>
          </cell>
          <cell r="K336" t="str">
            <v>Saturday</v>
          </cell>
          <cell r="L336" t="str">
            <v>Off-Peak</v>
          </cell>
        </row>
        <row r="337">
          <cell r="I337" t="str">
            <v>High-demand</v>
          </cell>
          <cell r="J337">
            <v>23</v>
          </cell>
          <cell r="K337" t="str">
            <v>Saturday</v>
          </cell>
          <cell r="L337" t="str">
            <v>Off-Peak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" refreshedDate="45630.703154861112" createdVersion="8" refreshedVersion="8" minRefreshableVersion="3" recordCount="3747" xr:uid="{1080EF9A-6185-4E21-BD1A-86E567EAD91C}">
  <cacheSource type="worksheet">
    <worksheetSource ref="A1:T1048576" sheet="DATA"/>
  </cacheSource>
  <cacheFields count="20">
    <cacheField name="Year" numFmtId="0">
      <sharedItems containsString="0" containsBlank="1" containsNumber="1" containsInteger="1" minValue="2024" maxValue="2024" count="2">
        <n v="2024"/>
        <m/>
      </sharedItems>
    </cacheField>
    <cacheField name="Month" numFmtId="0">
      <sharedItems containsString="0" containsBlank="1" containsNumber="1" containsInteger="1" minValue="7" maxValue="12" count="7">
        <n v="7"/>
        <n v="8"/>
        <n v="9"/>
        <n v="10"/>
        <n v="11"/>
        <n v="12"/>
        <m/>
      </sharedItems>
    </cacheField>
    <cacheField name="Day" numFmtId="0">
      <sharedItems containsString="0" containsBlank="1" containsNumber="1" containsInteger="1" minValue="1" maxValue="31" count="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m/>
      </sharedItems>
    </cacheField>
    <cacheField name="Hours" numFmtId="0">
      <sharedItems containsString="0" containsBlank="1" containsNumber="1" containsInteger="1" minValue="0" maxValue="23" count="25">
        <n v="0"/>
        <n v="1"/>
        <n v="2"/>
        <n v="3"/>
        <n v="4"/>
        <n v="5"/>
        <n v="6"/>
        <n v="7"/>
        <n v="8"/>
        <n v="9"/>
        <n v="13"/>
        <n v="14"/>
        <n v="15"/>
        <n v="16"/>
        <n v="17"/>
        <n v="18"/>
        <n v="19"/>
        <n v="20"/>
        <n v="21"/>
        <n v="22"/>
        <n v="23"/>
        <n v="12"/>
        <n v="10"/>
        <n v="11"/>
        <m/>
      </sharedItems>
    </cacheField>
    <cacheField name="Day_of_Week" numFmtId="0">
      <sharedItems containsBlank="1"/>
    </cacheField>
    <cacheField name="Week/Weekend" numFmtId="0">
      <sharedItems containsBlank="1"/>
    </cacheField>
    <cacheField name="Season" numFmtId="0">
      <sharedItems containsBlank="1"/>
    </cacheField>
    <cacheField name="ToU" numFmtId="0">
      <sharedItems containsBlank="1"/>
    </cacheField>
    <cacheField name="Rate [C's/kWh]" numFmtId="0">
      <sharedItems containsString="0" containsBlank="1" containsNumber="1" containsInteger="1" minValue="93" maxValue="653"/>
    </cacheField>
    <cacheField name=" Batt" numFmtId="1">
      <sharedItems containsString="0" containsBlank="1" containsNumber="1" minValue="-658.41587500000037" maxValue="671.52239166666698"/>
    </cacheField>
    <cacheField name="BattDisch" numFmtId="164">
      <sharedItems containsString="0" containsBlank="1" containsNumber="1" minValue="0" maxValue="671.52239166666698"/>
    </cacheField>
    <cacheField name=" BattSOC" numFmtId="164">
      <sharedItems containsString="0" containsBlank="1" containsNumber="1" minValue="0" maxValue="99.275000000000006"/>
    </cacheField>
    <cacheField name=" Grid" numFmtId="164">
      <sharedItems containsString="0" containsBlank="1" containsNumber="1" minValue="0" maxValue="480.00108333333327"/>
    </cacheField>
    <cacheField name=" PV" numFmtId="164">
      <sharedItems containsString="0" containsBlank="1" containsNumber="1" minValue="0" maxValue="1001.6631083333327"/>
    </cacheField>
    <cacheField name=" Load" numFmtId="164">
      <sharedItems containsString="0" containsBlank="1" containsNumber="1" minValue="-5.9333333333333328E-2" maxValue="1011.8865051546394"/>
    </cacheField>
    <cacheField name="Max from GRID" numFmtId="0">
      <sharedItems containsString="0" containsBlank="1" containsNumber="1" minValue="313.63673333333344" maxValue="480.00108333333327"/>
    </cacheField>
    <cacheField name="Generator" numFmtId="1">
      <sharedItems containsString="0" containsBlank="1" containsNumber="1" minValue="-0.24699999999999991" maxValue="640.16285833333347"/>
    </cacheField>
    <cacheField name="Ph1" numFmtId="1">
      <sharedItems containsString="0" containsBlank="1" containsNumber="1" containsInteger="1" minValue="200" maxValue="565"/>
    </cacheField>
    <cacheField name="Ph2" numFmtId="0">
      <sharedItems containsString="0" containsBlank="1" containsNumber="1" containsInteger="1" minValue="190" maxValue="690"/>
    </cacheField>
    <cacheField name="TOTAL" numFmtId="0">
      <sharedItems containsString="0" containsBlank="1" containsNumber="1" containsInteger="1" minValue="390" maxValue="12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47">
  <r>
    <x v="0"/>
    <x v="0"/>
    <x v="0"/>
    <x v="0"/>
    <s v="Monday"/>
    <s v="Week-day"/>
    <s v="High-demand"/>
    <s v="Off-Peak"/>
    <n v="107"/>
    <n v="0"/>
    <n v="0"/>
    <n v="34"/>
    <n v="0"/>
    <n v="0"/>
    <n v="0"/>
    <n v="313.63673333333344"/>
    <n v="0"/>
    <n v="200"/>
    <n v="190"/>
    <n v="390"/>
  </r>
  <r>
    <x v="0"/>
    <x v="0"/>
    <x v="0"/>
    <x v="1"/>
    <s v="Monday"/>
    <s v="Week-day"/>
    <s v="High-demand"/>
    <s v="Off-Peak"/>
    <n v="107"/>
    <n v="0"/>
    <n v="0"/>
    <n v="34"/>
    <n v="0"/>
    <n v="0"/>
    <n v="0"/>
    <n v="313.63673333333344"/>
    <n v="0"/>
    <n v="200"/>
    <n v="190"/>
    <n v="390"/>
  </r>
  <r>
    <x v="0"/>
    <x v="0"/>
    <x v="0"/>
    <x v="2"/>
    <s v="Monday"/>
    <s v="Week-day"/>
    <s v="High-demand"/>
    <s v="Off-Peak"/>
    <n v="107"/>
    <n v="0"/>
    <n v="0"/>
    <n v="34"/>
    <n v="0"/>
    <n v="0"/>
    <n v="0"/>
    <n v="313.63673333333344"/>
    <n v="0"/>
    <n v="200"/>
    <n v="190"/>
    <n v="390"/>
  </r>
  <r>
    <x v="0"/>
    <x v="0"/>
    <x v="0"/>
    <x v="3"/>
    <s v="Monday"/>
    <s v="Week-day"/>
    <s v="High-demand"/>
    <s v="Off-Peak"/>
    <n v="107"/>
    <n v="0"/>
    <n v="0"/>
    <n v="34"/>
    <n v="0"/>
    <n v="0"/>
    <n v="0"/>
    <n v="313.63673333333344"/>
    <n v="0"/>
    <n v="200"/>
    <n v="190"/>
    <n v="390"/>
  </r>
  <r>
    <x v="0"/>
    <x v="0"/>
    <x v="0"/>
    <x v="4"/>
    <s v="Monday"/>
    <s v="Week-day"/>
    <s v="High-demand"/>
    <s v="Off-Peak"/>
    <n v="107"/>
    <n v="0"/>
    <n v="0"/>
    <n v="34"/>
    <n v="0"/>
    <n v="0"/>
    <n v="0"/>
    <n v="313.63673333333344"/>
    <n v="0"/>
    <n v="295"/>
    <n v="190"/>
    <n v="485"/>
  </r>
  <r>
    <x v="0"/>
    <x v="0"/>
    <x v="0"/>
    <x v="5"/>
    <s v="Monday"/>
    <s v="Week-day"/>
    <s v="High-demand"/>
    <s v="Off-Peak"/>
    <n v="107"/>
    <n v="0"/>
    <n v="0"/>
    <n v="34"/>
    <n v="0"/>
    <n v="0"/>
    <n v="0"/>
    <n v="313.63673333333344"/>
    <n v="0"/>
    <n v="295"/>
    <n v="190"/>
    <n v="485"/>
  </r>
  <r>
    <x v="0"/>
    <x v="0"/>
    <x v="0"/>
    <x v="6"/>
    <s v="Monday"/>
    <s v="Week-day"/>
    <s v="High-demand"/>
    <s v="Peak"/>
    <n v="653"/>
    <n v="0"/>
    <n v="0"/>
    <n v="34"/>
    <n v="0"/>
    <n v="0"/>
    <n v="0"/>
    <n v="313.63673333333344"/>
    <n v="0"/>
    <n v="295"/>
    <n v="190"/>
    <n v="485"/>
  </r>
  <r>
    <x v="0"/>
    <x v="0"/>
    <x v="0"/>
    <x v="7"/>
    <s v="Monday"/>
    <s v="Week-day"/>
    <s v="High-demand"/>
    <s v="Peak"/>
    <n v="653"/>
    <n v="0"/>
    <n v="0"/>
    <n v="34"/>
    <n v="0"/>
    <n v="0"/>
    <n v="0"/>
    <n v="313.63673333333344"/>
    <n v="0"/>
    <n v="565"/>
    <n v="690"/>
    <n v="1255"/>
  </r>
  <r>
    <x v="0"/>
    <x v="0"/>
    <x v="0"/>
    <x v="8"/>
    <s v="Monday"/>
    <s v="Week-day"/>
    <s v="High-demand"/>
    <s v="Peak"/>
    <n v="653"/>
    <n v="0"/>
    <n v="0"/>
    <n v="34"/>
    <n v="0"/>
    <n v="0"/>
    <n v="0"/>
    <n v="313.63673333333344"/>
    <n v="0"/>
    <n v="565"/>
    <n v="675"/>
    <n v="1240"/>
  </r>
  <r>
    <x v="0"/>
    <x v="0"/>
    <x v="0"/>
    <x v="9"/>
    <s v="Monday"/>
    <s v="Week-day"/>
    <s v="High-demand"/>
    <s v="Standard"/>
    <n v="198"/>
    <n v="0"/>
    <n v="0"/>
    <n v="34"/>
    <n v="0"/>
    <n v="0"/>
    <n v="0"/>
    <n v="313.63673333333344"/>
    <n v="0"/>
    <n v="565"/>
    <n v="675"/>
    <n v="1240"/>
  </r>
  <r>
    <x v="0"/>
    <x v="0"/>
    <x v="0"/>
    <x v="10"/>
    <s v="Monday"/>
    <s v="Week-day"/>
    <s v="High-demand"/>
    <s v="Standard"/>
    <n v="198"/>
    <n v="0"/>
    <n v="0"/>
    <n v="34"/>
    <n v="0"/>
    <n v="0"/>
    <n v="0"/>
    <n v="313.63673333333344"/>
    <n v="0"/>
    <n v="565"/>
    <n v="675"/>
    <n v="1240"/>
  </r>
  <r>
    <x v="0"/>
    <x v="0"/>
    <x v="0"/>
    <x v="11"/>
    <s v="Monday"/>
    <s v="Week-day"/>
    <s v="High-demand"/>
    <s v="Standard"/>
    <n v="198"/>
    <n v="0"/>
    <n v="0"/>
    <n v="34"/>
    <n v="0"/>
    <n v="0"/>
    <n v="0"/>
    <n v="313.63673333333344"/>
    <n v="0"/>
    <n v="565"/>
    <n v="675"/>
    <n v="1240"/>
  </r>
  <r>
    <x v="0"/>
    <x v="0"/>
    <x v="0"/>
    <x v="12"/>
    <s v="Monday"/>
    <s v="Week-day"/>
    <s v="High-demand"/>
    <s v="Standard"/>
    <n v="198"/>
    <n v="0"/>
    <n v="0"/>
    <n v="34"/>
    <n v="0"/>
    <n v="0"/>
    <n v="0"/>
    <n v="313.63673333333344"/>
    <n v="0"/>
    <n v="565"/>
    <n v="675"/>
    <n v="1240"/>
  </r>
  <r>
    <x v="0"/>
    <x v="0"/>
    <x v="0"/>
    <x v="13"/>
    <s v="Monday"/>
    <s v="Week-day"/>
    <s v="High-demand"/>
    <s v="Standard"/>
    <n v="198"/>
    <n v="0"/>
    <n v="0"/>
    <n v="34"/>
    <n v="0"/>
    <n v="0"/>
    <n v="0"/>
    <n v="313.63673333333344"/>
    <n v="0"/>
    <n v="565"/>
    <n v="675"/>
    <n v="1240"/>
  </r>
  <r>
    <x v="0"/>
    <x v="0"/>
    <x v="0"/>
    <x v="14"/>
    <s v="Monday"/>
    <s v="Week-day"/>
    <s v="High-demand"/>
    <s v="Peak"/>
    <n v="653"/>
    <n v="0"/>
    <n v="0"/>
    <n v="34"/>
    <n v="0"/>
    <n v="0"/>
    <n v="0"/>
    <n v="313.63673333333344"/>
    <n v="0"/>
    <n v="555"/>
    <n v="675"/>
    <n v="1230"/>
  </r>
  <r>
    <x v="0"/>
    <x v="0"/>
    <x v="0"/>
    <x v="15"/>
    <s v="Monday"/>
    <s v="Week-day"/>
    <s v="High-demand"/>
    <s v="Peak"/>
    <n v="653"/>
    <n v="0"/>
    <n v="0"/>
    <n v="34"/>
    <n v="0"/>
    <n v="0"/>
    <n v="0"/>
    <n v="313.63673333333344"/>
    <n v="0"/>
    <n v="485"/>
    <n v="655"/>
    <n v="1140"/>
  </r>
  <r>
    <x v="0"/>
    <x v="0"/>
    <x v="0"/>
    <x v="16"/>
    <s v="Monday"/>
    <s v="Week-day"/>
    <s v="High-demand"/>
    <s v="Standard"/>
    <n v="198"/>
    <n v="0"/>
    <n v="0"/>
    <n v="34"/>
    <n v="0"/>
    <n v="0"/>
    <n v="0"/>
    <n v="313.63673333333344"/>
    <n v="0"/>
    <n v="295"/>
    <n v="655"/>
    <n v="950"/>
  </r>
  <r>
    <x v="0"/>
    <x v="0"/>
    <x v="0"/>
    <x v="17"/>
    <s v="Monday"/>
    <s v="Week-day"/>
    <s v="High-demand"/>
    <s v="Standard"/>
    <n v="198"/>
    <n v="0"/>
    <n v="0"/>
    <n v="34"/>
    <n v="0"/>
    <n v="0"/>
    <n v="0"/>
    <n v="313.63673333333344"/>
    <n v="0"/>
    <n v="295"/>
    <n v="190"/>
    <n v="485"/>
  </r>
  <r>
    <x v="0"/>
    <x v="0"/>
    <x v="0"/>
    <x v="18"/>
    <s v="Monday"/>
    <s v="Week-day"/>
    <s v="High-demand"/>
    <s v="Standard"/>
    <n v="198"/>
    <n v="0"/>
    <n v="0"/>
    <n v="34"/>
    <n v="0"/>
    <n v="0"/>
    <n v="0"/>
    <n v="313.63673333333344"/>
    <n v="0"/>
    <n v="295"/>
    <n v="190"/>
    <n v="485"/>
  </r>
  <r>
    <x v="0"/>
    <x v="0"/>
    <x v="0"/>
    <x v="19"/>
    <s v="Monday"/>
    <s v="Week-day"/>
    <s v="High-demand"/>
    <s v="Off-Peak"/>
    <n v="107"/>
    <n v="0"/>
    <n v="0"/>
    <n v="34"/>
    <n v="0"/>
    <n v="0"/>
    <n v="0"/>
    <n v="313.63673333333344"/>
    <n v="0"/>
    <n v="200"/>
    <n v="190"/>
    <n v="390"/>
  </r>
  <r>
    <x v="0"/>
    <x v="0"/>
    <x v="0"/>
    <x v="20"/>
    <s v="Monday"/>
    <s v="Week-day"/>
    <s v="High-demand"/>
    <s v="Off-Peak"/>
    <n v="107"/>
    <n v="0"/>
    <n v="0"/>
    <n v="34"/>
    <n v="0"/>
    <n v="0"/>
    <n v="0"/>
    <n v="313.63673333333344"/>
    <n v="0"/>
    <n v="200"/>
    <n v="190"/>
    <n v="390"/>
  </r>
  <r>
    <x v="0"/>
    <x v="0"/>
    <x v="1"/>
    <x v="0"/>
    <s v="Tuesday"/>
    <s v="Week-day"/>
    <s v="High-demand"/>
    <s v="Off-Peak"/>
    <n v="107"/>
    <n v="0"/>
    <n v="0"/>
    <n v="34"/>
    <n v="0"/>
    <n v="0"/>
    <n v="0"/>
    <n v="313.63673333333344"/>
    <n v="0"/>
    <n v="200"/>
    <n v="190"/>
    <n v="390"/>
  </r>
  <r>
    <x v="0"/>
    <x v="0"/>
    <x v="1"/>
    <x v="1"/>
    <s v="Tuesday"/>
    <s v="Week-day"/>
    <s v="High-demand"/>
    <s v="Off-Peak"/>
    <n v="107"/>
    <n v="0"/>
    <n v="0"/>
    <n v="34"/>
    <n v="0"/>
    <n v="0"/>
    <n v="0"/>
    <n v="313.63673333333344"/>
    <n v="0"/>
    <n v="200"/>
    <n v="190"/>
    <n v="390"/>
  </r>
  <r>
    <x v="0"/>
    <x v="0"/>
    <x v="1"/>
    <x v="2"/>
    <s v="Tuesday"/>
    <s v="Week-day"/>
    <s v="High-demand"/>
    <s v="Off-Peak"/>
    <n v="107"/>
    <n v="0"/>
    <n v="0"/>
    <n v="34"/>
    <n v="0"/>
    <n v="0"/>
    <n v="0"/>
    <n v="313.63673333333344"/>
    <n v="0"/>
    <n v="200"/>
    <n v="190"/>
    <n v="390"/>
  </r>
  <r>
    <x v="0"/>
    <x v="0"/>
    <x v="1"/>
    <x v="3"/>
    <s v="Tuesday"/>
    <s v="Week-day"/>
    <s v="High-demand"/>
    <s v="Off-Peak"/>
    <n v="107"/>
    <n v="0"/>
    <n v="0"/>
    <n v="34"/>
    <n v="0"/>
    <n v="0"/>
    <n v="0"/>
    <n v="313.63673333333344"/>
    <n v="0"/>
    <n v="200"/>
    <n v="190"/>
    <n v="390"/>
  </r>
  <r>
    <x v="0"/>
    <x v="0"/>
    <x v="1"/>
    <x v="4"/>
    <s v="Tuesday"/>
    <s v="Week-day"/>
    <s v="High-demand"/>
    <s v="Off-Peak"/>
    <n v="107"/>
    <n v="0"/>
    <n v="0"/>
    <n v="34"/>
    <n v="0"/>
    <n v="0"/>
    <n v="0"/>
    <n v="313.63673333333344"/>
    <n v="0"/>
    <n v="295"/>
    <n v="190"/>
    <n v="485"/>
  </r>
  <r>
    <x v="0"/>
    <x v="0"/>
    <x v="1"/>
    <x v="5"/>
    <s v="Tuesday"/>
    <s v="Week-day"/>
    <s v="High-demand"/>
    <s v="Off-Peak"/>
    <n v="107"/>
    <n v="0"/>
    <n v="0"/>
    <n v="34"/>
    <n v="0"/>
    <n v="0"/>
    <n v="0"/>
    <n v="313.63673333333344"/>
    <n v="0"/>
    <n v="295"/>
    <n v="190"/>
    <n v="485"/>
  </r>
  <r>
    <x v="0"/>
    <x v="0"/>
    <x v="1"/>
    <x v="6"/>
    <s v="Tuesday"/>
    <s v="Week-day"/>
    <s v="High-demand"/>
    <s v="Peak"/>
    <n v="653"/>
    <n v="0"/>
    <n v="0"/>
    <n v="34"/>
    <n v="0"/>
    <n v="0"/>
    <n v="0"/>
    <n v="313.63673333333344"/>
    <n v="0"/>
    <n v="295"/>
    <n v="190"/>
    <n v="485"/>
  </r>
  <r>
    <x v="0"/>
    <x v="0"/>
    <x v="1"/>
    <x v="7"/>
    <s v="Tuesday"/>
    <s v="Week-day"/>
    <s v="High-demand"/>
    <s v="Peak"/>
    <n v="653"/>
    <n v="0"/>
    <n v="0"/>
    <n v="34"/>
    <n v="0"/>
    <n v="0"/>
    <n v="0"/>
    <n v="313.63673333333344"/>
    <n v="0"/>
    <n v="565"/>
    <n v="690"/>
    <n v="1255"/>
  </r>
  <r>
    <x v="0"/>
    <x v="0"/>
    <x v="1"/>
    <x v="8"/>
    <s v="Tuesday"/>
    <s v="Week-day"/>
    <s v="High-demand"/>
    <s v="Peak"/>
    <n v="653"/>
    <n v="0"/>
    <n v="0"/>
    <n v="34.025210084033617"/>
    <n v="0"/>
    <n v="0"/>
    <n v="1.1025378151260503"/>
    <n v="313.63673333333344"/>
    <n v="1.1025378151260503"/>
    <n v="565"/>
    <n v="675"/>
    <n v="1240"/>
  </r>
  <r>
    <x v="0"/>
    <x v="0"/>
    <x v="1"/>
    <x v="21"/>
    <s v="Tuesday"/>
    <s v="Week-day"/>
    <s v="High-demand"/>
    <s v="Standard"/>
    <n v="198"/>
    <n v="0"/>
    <n v="0"/>
    <n v="35"/>
    <n v="0"/>
    <n v="0"/>
    <n v="46.923902222222218"/>
    <n v="313.63673333333344"/>
    <n v="46.923902222222218"/>
    <n v="565"/>
    <n v="675"/>
    <n v="1240"/>
  </r>
  <r>
    <x v="0"/>
    <x v="0"/>
    <x v="1"/>
    <x v="10"/>
    <s v="Tuesday"/>
    <s v="Week-day"/>
    <s v="High-demand"/>
    <s v="Standard"/>
    <n v="198"/>
    <n v="0"/>
    <n v="0"/>
    <n v="31.810810810810811"/>
    <n v="0"/>
    <n v="0"/>
    <n v="52.227837837837839"/>
    <n v="313.63673333333344"/>
    <n v="52.227837837837839"/>
    <n v="565"/>
    <n v="675"/>
    <n v="1240"/>
  </r>
  <r>
    <x v="0"/>
    <x v="0"/>
    <x v="1"/>
    <x v="11"/>
    <s v="Tuesday"/>
    <s v="Week-day"/>
    <s v="High-demand"/>
    <s v="Standard"/>
    <n v="198"/>
    <n v="0"/>
    <n v="0"/>
    <n v="34.534979423868315"/>
    <n v="0"/>
    <n v="0"/>
    <n v="53.660654320987675"/>
    <n v="313.63673333333344"/>
    <n v="53.660654320987675"/>
    <n v="565"/>
    <n v="675"/>
    <n v="1240"/>
  </r>
  <r>
    <x v="0"/>
    <x v="0"/>
    <x v="1"/>
    <x v="12"/>
    <s v="Tuesday"/>
    <s v="Week-day"/>
    <s v="High-demand"/>
    <s v="Standard"/>
    <n v="198"/>
    <n v="0"/>
    <n v="0"/>
    <n v="28.241379310344829"/>
    <n v="0"/>
    <n v="0"/>
    <n v="51.94256551724142"/>
    <n v="313.63673333333344"/>
    <n v="51.94256551724142"/>
    <n v="565"/>
    <n v="675"/>
    <n v="1240"/>
  </r>
  <r>
    <x v="0"/>
    <x v="0"/>
    <x v="1"/>
    <x v="13"/>
    <s v="Tuesday"/>
    <s v="Week-day"/>
    <s v="High-demand"/>
    <s v="Standard"/>
    <n v="198"/>
    <n v="0"/>
    <n v="0"/>
    <n v="0"/>
    <n v="0"/>
    <n v="0"/>
    <n v="60.440933333333412"/>
    <n v="313.63673333333344"/>
    <n v="60.440933333333412"/>
    <n v="565"/>
    <n v="675"/>
    <n v="1240"/>
  </r>
  <r>
    <x v="0"/>
    <x v="0"/>
    <x v="1"/>
    <x v="14"/>
    <s v="Tuesday"/>
    <s v="Week-day"/>
    <s v="High-demand"/>
    <s v="Peak"/>
    <n v="653"/>
    <n v="0"/>
    <n v="0"/>
    <n v="0"/>
    <n v="0"/>
    <n v="0"/>
    <n v="56.134496932515354"/>
    <n v="313.63673333333344"/>
    <n v="56.134496932515354"/>
    <n v="555"/>
    <n v="675"/>
    <n v="1230"/>
  </r>
  <r>
    <x v="0"/>
    <x v="0"/>
    <x v="1"/>
    <x v="15"/>
    <s v="Tuesday"/>
    <s v="Week-day"/>
    <s v="High-demand"/>
    <s v="Peak"/>
    <n v="653"/>
    <n v="0"/>
    <n v="0"/>
    <n v="35"/>
    <n v="0"/>
    <n v="0"/>
    <n v="54.931019230769238"/>
    <n v="313.63673333333344"/>
    <n v="54.931019230769238"/>
    <n v="485"/>
    <n v="655"/>
    <n v="1140"/>
  </r>
  <r>
    <x v="0"/>
    <x v="0"/>
    <x v="1"/>
    <x v="16"/>
    <s v="Tuesday"/>
    <s v="Week-day"/>
    <s v="High-demand"/>
    <s v="Standard"/>
    <n v="198"/>
    <n v="0"/>
    <n v="0"/>
    <n v="35"/>
    <n v="0"/>
    <n v="0"/>
    <n v="49.172966666666653"/>
    <n v="313.63673333333344"/>
    <n v="49.172966666666653"/>
    <n v="295"/>
    <n v="655"/>
    <n v="950"/>
  </r>
  <r>
    <x v="0"/>
    <x v="0"/>
    <x v="1"/>
    <x v="17"/>
    <s v="Tuesday"/>
    <s v="Week-day"/>
    <s v="High-demand"/>
    <s v="Standard"/>
    <n v="198"/>
    <n v="0"/>
    <n v="0"/>
    <n v="35"/>
    <n v="0"/>
    <n v="0"/>
    <n v="1.4721333333333306"/>
    <n v="313.63673333333344"/>
    <n v="1.4721333333333306"/>
    <n v="295"/>
    <n v="190"/>
    <n v="485"/>
  </r>
  <r>
    <x v="0"/>
    <x v="0"/>
    <x v="1"/>
    <x v="18"/>
    <s v="Tuesday"/>
    <s v="Week-day"/>
    <s v="High-demand"/>
    <s v="Standard"/>
    <n v="198"/>
    <n v="-98.63663333333335"/>
    <n v="0"/>
    <n v="36.016666666666666"/>
    <n v="106.59997499999996"/>
    <n v="0"/>
    <n v="5.0246666666666657"/>
    <n v="313.63673333333344"/>
    <n v="0.67100000000000093"/>
    <n v="295"/>
    <n v="190"/>
    <n v="485"/>
  </r>
  <r>
    <x v="0"/>
    <x v="0"/>
    <x v="1"/>
    <x v="19"/>
    <s v="Tuesday"/>
    <s v="Week-day"/>
    <s v="High-demand"/>
    <s v="Off-Peak"/>
    <n v="107"/>
    <n v="-236.35005263157896"/>
    <n v="0"/>
    <n v="43.589473684210525"/>
    <n v="263.84684210526319"/>
    <n v="0"/>
    <n v="15.064842105263153"/>
    <n v="313.63673333333344"/>
    <n v="0.25427368421052621"/>
    <n v="200"/>
    <n v="190"/>
    <n v="390"/>
  </r>
  <r>
    <x v="0"/>
    <x v="0"/>
    <x v="1"/>
    <x v="20"/>
    <s v="Tuesday"/>
    <s v="Week-day"/>
    <s v="High-demand"/>
    <s v="Off-Peak"/>
    <n v="107"/>
    <n v="-273.60738333333336"/>
    <n v="0"/>
    <n v="54.75"/>
    <n v="300.12315000000007"/>
    <n v="0"/>
    <n v="14.027108333333333"/>
    <n v="313.63673333333344"/>
    <n v="0"/>
    <n v="200"/>
    <n v="190"/>
    <n v="390"/>
  </r>
  <r>
    <x v="0"/>
    <x v="0"/>
    <x v="2"/>
    <x v="0"/>
    <s v="Wednesday"/>
    <s v="Week-day"/>
    <s v="High-demand"/>
    <s v="Off-Peak"/>
    <n v="107"/>
    <n v="-284.95337500000005"/>
    <n v="0"/>
    <n v="67.49166666666666"/>
    <n v="313.63673333333344"/>
    <n v="0"/>
    <n v="14.909058333333327"/>
    <n v="313.63673333333344"/>
    <n v="0"/>
    <n v="200"/>
    <n v="190"/>
    <n v="390"/>
  </r>
  <r>
    <x v="0"/>
    <x v="0"/>
    <x v="2"/>
    <x v="1"/>
    <s v="Wednesday"/>
    <s v="Week-day"/>
    <s v="High-demand"/>
    <s v="Off-Peak"/>
    <n v="107"/>
    <n v="-243.31387500000014"/>
    <n v="0"/>
    <n v="80.033333333333331"/>
    <n v="268.69162499999987"/>
    <n v="0"/>
    <n v="14.037199999999995"/>
    <n v="313.63673333333344"/>
    <n v="0"/>
    <n v="200"/>
    <n v="190"/>
    <n v="390"/>
  </r>
  <r>
    <x v="0"/>
    <x v="0"/>
    <x v="2"/>
    <x v="2"/>
    <s v="Wednesday"/>
    <s v="Week-day"/>
    <s v="High-demand"/>
    <s v="Off-Peak"/>
    <n v="107"/>
    <n v="-76.281275000000008"/>
    <n v="0"/>
    <n v="86.3"/>
    <n v="124.26240833333335"/>
    <n v="0"/>
    <n v="39.825000000000003"/>
    <n v="313.63673333333344"/>
    <n v="0"/>
    <n v="200"/>
    <n v="190"/>
    <n v="390"/>
  </r>
  <r>
    <x v="0"/>
    <x v="0"/>
    <x v="2"/>
    <x v="3"/>
    <s v="Wednesday"/>
    <s v="Week-day"/>
    <s v="High-demand"/>
    <s v="Off-Peak"/>
    <n v="107"/>
    <n v="-33.003833333333347"/>
    <n v="0"/>
    <n v="87.86666666666666"/>
    <n v="81.603691666666691"/>
    <n v="0"/>
    <n v="43.037074999999994"/>
    <n v="313.63673333333344"/>
    <n v="0"/>
    <n v="200"/>
    <n v="190"/>
    <n v="390"/>
  </r>
  <r>
    <x v="0"/>
    <x v="0"/>
    <x v="2"/>
    <x v="4"/>
    <s v="Wednesday"/>
    <s v="Week-day"/>
    <s v="High-demand"/>
    <s v="Off-Peak"/>
    <n v="107"/>
    <n v="-21.129058333333333"/>
    <n v="0"/>
    <n v="88.541666666666671"/>
    <n v="66.655958333333331"/>
    <n v="0"/>
    <n v="43.719091666666664"/>
    <n v="313.63673333333344"/>
    <n v="0"/>
    <n v="295"/>
    <n v="190"/>
    <n v="485"/>
  </r>
  <r>
    <x v="0"/>
    <x v="0"/>
    <x v="2"/>
    <x v="5"/>
    <s v="Wednesday"/>
    <s v="Week-day"/>
    <s v="High-demand"/>
    <s v="Off-Peak"/>
    <n v="107"/>
    <n v="-17.003183333333336"/>
    <n v="0"/>
    <n v="89"/>
    <n v="66.121333333333311"/>
    <n v="0"/>
    <n v="43.356308333333359"/>
    <n v="313.63673333333344"/>
    <n v="0"/>
    <n v="295"/>
    <n v="190"/>
    <n v="485"/>
  </r>
  <r>
    <x v="0"/>
    <x v="0"/>
    <x v="2"/>
    <x v="6"/>
    <s v="Wednesday"/>
    <s v="Week-day"/>
    <s v="High-demand"/>
    <s v="Peak"/>
    <n v="653"/>
    <n v="-13.622824999999994"/>
    <n v="0"/>
    <n v="89"/>
    <n v="61.469991666666679"/>
    <n v="0"/>
    <n v="43.207866666666661"/>
    <n v="313.63673333333344"/>
    <n v="0"/>
    <n v="295"/>
    <n v="190"/>
    <n v="485"/>
  </r>
  <r>
    <x v="0"/>
    <x v="0"/>
    <x v="2"/>
    <x v="7"/>
    <s v="Wednesday"/>
    <s v="Week-day"/>
    <s v="High-demand"/>
    <s v="Peak"/>
    <n v="653"/>
    <n v="-13.739283333333333"/>
    <n v="0"/>
    <n v="89"/>
    <n v="63.496799999999993"/>
    <n v="0"/>
    <n v="45.390783333333317"/>
    <n v="313.63673333333344"/>
    <n v="0"/>
    <n v="565"/>
    <n v="690"/>
    <n v="1255"/>
  </r>
  <r>
    <x v="0"/>
    <x v="0"/>
    <x v="2"/>
    <x v="8"/>
    <s v="Wednesday"/>
    <s v="Week-day"/>
    <s v="High-demand"/>
    <s v="Peak"/>
    <n v="653"/>
    <n v="-12.660622222222226"/>
    <n v="0"/>
    <n v="89.311111111111117"/>
    <n v="70.620066666666688"/>
    <n v="0"/>
    <n v="50.174311111111123"/>
    <n v="313.63673333333344"/>
    <n v="0"/>
    <n v="565"/>
    <n v="675"/>
    <n v="1240"/>
  </r>
  <r>
    <x v="0"/>
    <x v="0"/>
    <x v="2"/>
    <x v="9"/>
    <s v="Wednesday"/>
    <s v="Week-day"/>
    <s v="High-demand"/>
    <s v="Standard"/>
    <n v="198"/>
    <n v="-10.835727272727276"/>
    <n v="0"/>
    <n v="90"/>
    <n v="71.072072727272712"/>
    <n v="0"/>
    <n v="52.153400000000005"/>
    <n v="313.63673333333344"/>
    <n v="0"/>
    <n v="565"/>
    <n v="675"/>
    <n v="1240"/>
  </r>
  <r>
    <x v="0"/>
    <x v="0"/>
    <x v="2"/>
    <x v="22"/>
    <s v="Wednesday"/>
    <s v="Week-day"/>
    <s v="High-demand"/>
    <s v="Standard"/>
    <n v="198"/>
    <n v="-10.698133333333335"/>
    <n v="0"/>
    <n v="90"/>
    <n v="71.47942500000002"/>
    <n v="0"/>
    <n v="51.874841666666654"/>
    <n v="313.63673333333344"/>
    <n v="0"/>
    <n v="565"/>
    <n v="675"/>
    <n v="1240"/>
  </r>
  <r>
    <x v="0"/>
    <x v="0"/>
    <x v="2"/>
    <x v="23"/>
    <s v="Wednesday"/>
    <s v="Week-day"/>
    <s v="High-demand"/>
    <s v="Standard"/>
    <n v="198"/>
    <n v="-10.816766666666664"/>
    <n v="0"/>
    <n v="90"/>
    <n v="73.404866666666621"/>
    <n v="0"/>
    <n v="57.005766666666659"/>
    <n v="313.63673333333344"/>
    <n v="0"/>
    <n v="565"/>
    <n v="675"/>
    <n v="1240"/>
  </r>
  <r>
    <x v="0"/>
    <x v="0"/>
    <x v="2"/>
    <x v="21"/>
    <s v="Wednesday"/>
    <s v="Week-day"/>
    <s v="High-demand"/>
    <s v="Standard"/>
    <n v="198"/>
    <n v="-10.881"/>
    <n v="0"/>
    <n v="90"/>
    <n v="72.46447500000005"/>
    <n v="0"/>
    <n v="54.527041666666697"/>
    <n v="313.63673333333344"/>
    <n v="0"/>
    <n v="565"/>
    <n v="675"/>
    <n v="1240"/>
  </r>
  <r>
    <x v="0"/>
    <x v="0"/>
    <x v="2"/>
    <x v="10"/>
    <s v="Wednesday"/>
    <s v="Week-day"/>
    <s v="High-demand"/>
    <s v="Standard"/>
    <n v="198"/>
    <n v="-11.071083333333336"/>
    <n v="0"/>
    <n v="90"/>
    <n v="71.442041666666682"/>
    <n v="0"/>
    <n v="54.661999999999985"/>
    <n v="313.63673333333344"/>
    <n v="0"/>
    <n v="565"/>
    <n v="675"/>
    <n v="1240"/>
  </r>
  <r>
    <x v="0"/>
    <x v="0"/>
    <x v="2"/>
    <x v="11"/>
    <s v="Wednesday"/>
    <s v="Week-day"/>
    <s v="High-demand"/>
    <s v="Standard"/>
    <n v="198"/>
    <n v="-10.233008333333334"/>
    <n v="0"/>
    <n v="90"/>
    <n v="71.090741666666673"/>
    <n v="0"/>
    <n v="54.842216666666658"/>
    <n v="313.63673333333344"/>
    <n v="0"/>
    <n v="565"/>
    <n v="675"/>
    <n v="1240"/>
  </r>
  <r>
    <x v="0"/>
    <x v="0"/>
    <x v="2"/>
    <x v="12"/>
    <s v="Wednesday"/>
    <s v="Week-day"/>
    <s v="High-demand"/>
    <s v="Standard"/>
    <n v="198"/>
    <n v="-9.5040666666666649"/>
    <n v="0"/>
    <n v="90"/>
    <n v="65.992424999999997"/>
    <n v="0"/>
    <n v="50.269825000000004"/>
    <n v="313.63673333333344"/>
    <n v="0"/>
    <n v="565"/>
    <n v="675"/>
    <n v="1240"/>
  </r>
  <r>
    <x v="0"/>
    <x v="0"/>
    <x v="2"/>
    <x v="13"/>
    <s v="Wednesday"/>
    <s v="Week-day"/>
    <s v="High-demand"/>
    <s v="Standard"/>
    <n v="198"/>
    <n v="-9.9538416666666567"/>
    <n v="0"/>
    <n v="90"/>
    <n v="68.231825000000043"/>
    <n v="0"/>
    <n v="51.313375000000022"/>
    <n v="313.63673333333344"/>
    <n v="0"/>
    <n v="565"/>
    <n v="675"/>
    <n v="1240"/>
  </r>
  <r>
    <x v="0"/>
    <x v="0"/>
    <x v="2"/>
    <x v="14"/>
    <s v="Wednesday"/>
    <s v="Week-day"/>
    <s v="High-demand"/>
    <s v="Peak"/>
    <n v="653"/>
    <n v="-10.664383333333337"/>
    <n v="0"/>
    <n v="90"/>
    <n v="58.882741666666668"/>
    <n v="0"/>
    <n v="41.654558333333348"/>
    <n v="313.63673333333344"/>
    <n v="0"/>
    <n v="555"/>
    <n v="675"/>
    <n v="1230"/>
  </r>
  <r>
    <x v="0"/>
    <x v="0"/>
    <x v="2"/>
    <x v="15"/>
    <s v="Wednesday"/>
    <s v="Week-day"/>
    <s v="High-demand"/>
    <s v="Peak"/>
    <n v="653"/>
    <n v="-10.081924999999993"/>
    <n v="0"/>
    <n v="90"/>
    <n v="59.943441666666651"/>
    <n v="0"/>
    <n v="42.535733333333333"/>
    <n v="313.63673333333344"/>
    <n v="0"/>
    <n v="485"/>
    <n v="655"/>
    <n v="1140"/>
  </r>
  <r>
    <x v="0"/>
    <x v="0"/>
    <x v="2"/>
    <x v="16"/>
    <s v="Wednesday"/>
    <s v="Week-day"/>
    <s v="High-demand"/>
    <s v="Standard"/>
    <n v="198"/>
    <n v="-10.993416666666667"/>
    <n v="0"/>
    <n v="90"/>
    <n v="57.589124999999981"/>
    <n v="0"/>
    <n v="39.566891666666685"/>
    <n v="313.63673333333344"/>
    <n v="1.8333333333333348E-3"/>
    <n v="295"/>
    <n v="655"/>
    <n v="950"/>
  </r>
  <r>
    <x v="0"/>
    <x v="0"/>
    <x v="2"/>
    <x v="17"/>
    <s v="Wednesday"/>
    <s v="Week-day"/>
    <s v="High-demand"/>
    <s v="Standard"/>
    <n v="198"/>
    <n v="-9.5322583333333366"/>
    <n v="0"/>
    <n v="90"/>
    <n v="29.718816666666672"/>
    <n v="0"/>
    <n v="12.852041666666659"/>
    <n v="313.63673333333344"/>
    <n v="0"/>
    <n v="295"/>
    <n v="190"/>
    <n v="485"/>
  </r>
  <r>
    <x v="0"/>
    <x v="0"/>
    <x v="2"/>
    <x v="18"/>
    <s v="Wednesday"/>
    <s v="Week-day"/>
    <s v="High-demand"/>
    <s v="Standard"/>
    <n v="198"/>
    <n v="-10.299733333333332"/>
    <n v="0"/>
    <n v="90.924999999999997"/>
    <n v="31.590608333333343"/>
    <n v="0"/>
    <n v="12.592008333333332"/>
    <n v="313.63673333333344"/>
    <n v="0"/>
    <n v="295"/>
    <n v="190"/>
    <n v="485"/>
  </r>
  <r>
    <x v="0"/>
    <x v="0"/>
    <x v="2"/>
    <x v="19"/>
    <s v="Wednesday"/>
    <s v="Week-day"/>
    <s v="High-demand"/>
    <s v="Off-Peak"/>
    <n v="107"/>
    <n v="-8.6562999999999999"/>
    <n v="0"/>
    <n v="91"/>
    <n v="29.369558333333327"/>
    <n v="0"/>
    <n v="12.471508333333327"/>
    <n v="313.63673333333344"/>
    <n v="-9.3333333333333365E-4"/>
    <n v="200"/>
    <n v="190"/>
    <n v="390"/>
  </r>
  <r>
    <x v="0"/>
    <x v="0"/>
    <x v="2"/>
    <x v="20"/>
    <s v="Wednesday"/>
    <s v="Week-day"/>
    <s v="High-demand"/>
    <s v="Off-Peak"/>
    <n v="107"/>
    <n v="-9.272983333333336"/>
    <n v="0"/>
    <n v="91"/>
    <n v="32.067708333333321"/>
    <n v="0"/>
    <n v="13.025841666666672"/>
    <n v="313.63673333333344"/>
    <n v="-8.0000000000000054E-3"/>
    <n v="200"/>
    <n v="190"/>
    <n v="390"/>
  </r>
  <r>
    <x v="0"/>
    <x v="0"/>
    <x v="3"/>
    <x v="0"/>
    <s v="Thursday"/>
    <s v="Week-day"/>
    <s v="High-demand"/>
    <s v="Off-Peak"/>
    <n v="107"/>
    <n v="-9.581391666666665"/>
    <n v="0"/>
    <n v="91"/>
    <n v="29.946216666666643"/>
    <n v="0"/>
    <n v="12.383700000000001"/>
    <n v="313.63673333333344"/>
    <n v="-8.0000000000000054E-3"/>
    <n v="200"/>
    <n v="190"/>
    <n v="390"/>
  </r>
  <r>
    <x v="0"/>
    <x v="0"/>
    <x v="3"/>
    <x v="1"/>
    <s v="Thursday"/>
    <s v="Week-day"/>
    <s v="High-demand"/>
    <s v="Off-Peak"/>
    <n v="107"/>
    <n v="-9.4651583333333349"/>
    <n v="0"/>
    <n v="91"/>
    <n v="31.114916666666677"/>
    <n v="0"/>
    <n v="12.421083333333325"/>
    <n v="313.63673333333344"/>
    <n v="-8.0000000000000054E-3"/>
    <n v="200"/>
    <n v="190"/>
    <n v="390"/>
  </r>
  <r>
    <x v="0"/>
    <x v="0"/>
    <x v="3"/>
    <x v="2"/>
    <s v="Thursday"/>
    <s v="Week-day"/>
    <s v="High-demand"/>
    <s v="Off-Peak"/>
    <n v="107"/>
    <n v="-9.2661833333333323"/>
    <n v="0"/>
    <n v="91"/>
    <n v="54.41779166666668"/>
    <n v="0"/>
    <n v="39.800766666666661"/>
    <n v="313.63673333333344"/>
    <n v="9.9999999999999815E-5"/>
    <n v="200"/>
    <n v="190"/>
    <n v="390"/>
  </r>
  <r>
    <x v="0"/>
    <x v="0"/>
    <x v="3"/>
    <x v="3"/>
    <s v="Thursday"/>
    <s v="Week-day"/>
    <s v="High-demand"/>
    <s v="Off-Peak"/>
    <n v="107"/>
    <n v="-9.2555583333333313"/>
    <n v="0"/>
    <n v="91"/>
    <n v="59.380524999999963"/>
    <n v="0"/>
    <n v="45.031850000000006"/>
    <n v="313.63673333333344"/>
    <n v="1.0000000000000007E-2"/>
    <n v="200"/>
    <n v="190"/>
    <n v="390"/>
  </r>
  <r>
    <x v="0"/>
    <x v="0"/>
    <x v="3"/>
    <x v="4"/>
    <s v="Thursday"/>
    <s v="Week-day"/>
    <s v="High-demand"/>
    <s v="Off-Peak"/>
    <n v="107"/>
    <n v="-9.5176083333333317"/>
    <n v="0"/>
    <n v="91"/>
    <n v="60.833750000000023"/>
    <n v="0"/>
    <n v="43.532608333333336"/>
    <n v="313.63673333333344"/>
    <n v="1.0000000000000007E-2"/>
    <n v="295"/>
    <n v="190"/>
    <n v="485"/>
  </r>
  <r>
    <x v="0"/>
    <x v="0"/>
    <x v="3"/>
    <x v="5"/>
    <s v="Thursday"/>
    <s v="Week-day"/>
    <s v="High-demand"/>
    <s v="Off-Peak"/>
    <n v="107"/>
    <n v="-9.9701666666666622"/>
    <n v="0"/>
    <n v="91"/>
    <n v="61.022908333333291"/>
    <n v="0"/>
    <n v="43.832383333333318"/>
    <n v="313.63673333333344"/>
    <n v="1.0000000000000007E-2"/>
    <n v="295"/>
    <n v="190"/>
    <n v="485"/>
  </r>
  <r>
    <x v="0"/>
    <x v="0"/>
    <x v="3"/>
    <x v="6"/>
    <s v="Thursday"/>
    <s v="Week-day"/>
    <s v="High-demand"/>
    <s v="Peak"/>
    <n v="653"/>
    <n v="-8.8358499999999971"/>
    <n v="0"/>
    <n v="91"/>
    <n v="60.062524999999987"/>
    <n v="0"/>
    <n v="43.913208333333344"/>
    <n v="313.63673333333344"/>
    <n v="1.0000000000000007E-2"/>
    <n v="295"/>
    <n v="190"/>
    <n v="485"/>
  </r>
  <r>
    <x v="0"/>
    <x v="0"/>
    <x v="3"/>
    <x v="7"/>
    <s v="Thursday"/>
    <s v="Week-day"/>
    <s v="High-demand"/>
    <s v="Peak"/>
    <n v="653"/>
    <n v="-9.7824333333333335"/>
    <n v="0"/>
    <n v="91"/>
    <n v="64.035241666666678"/>
    <n v="0"/>
    <n v="48.485791666666657"/>
    <n v="313.63673333333344"/>
    <n v="8.8333333333333389E-3"/>
    <n v="565"/>
    <n v="690"/>
    <n v="1255"/>
  </r>
  <r>
    <x v="0"/>
    <x v="0"/>
    <x v="3"/>
    <x v="8"/>
    <s v="Thursday"/>
    <s v="Week-day"/>
    <s v="High-demand"/>
    <s v="Peak"/>
    <n v="653"/>
    <n v="-9.129583333333338"/>
    <n v="0"/>
    <n v="91"/>
    <n v="67.009083333333322"/>
    <n v="0"/>
    <n v="51.390091666666684"/>
    <n v="313.63673333333344"/>
    <n v="0"/>
    <n v="565"/>
    <n v="675"/>
    <n v="1240"/>
  </r>
  <r>
    <x v="0"/>
    <x v="0"/>
    <x v="3"/>
    <x v="9"/>
    <s v="Thursday"/>
    <s v="Week-day"/>
    <s v="High-demand"/>
    <s v="Standard"/>
    <n v="198"/>
    <n v="-11.878505050505057"/>
    <n v="0"/>
    <n v="91"/>
    <n v="71.573939393939398"/>
    <n v="0"/>
    <n v="54.573282828282835"/>
    <n v="313.63673333333344"/>
    <n v="4.2020202020202043E-3"/>
    <n v="565"/>
    <n v="675"/>
    <n v="1240"/>
  </r>
  <r>
    <x v="0"/>
    <x v="0"/>
    <x v="3"/>
    <x v="22"/>
    <s v="Thursday"/>
    <s v="Week-day"/>
    <s v="High-demand"/>
    <s v="Standard"/>
    <n v="198"/>
    <n v="-9.3328666666666624"/>
    <n v="0"/>
    <n v="91"/>
    <n v="67.353599999999986"/>
    <n v="0"/>
    <n v="51.782125000000015"/>
    <n v="313.63673333333344"/>
    <n v="0"/>
    <n v="565"/>
    <n v="675"/>
    <n v="1240"/>
  </r>
  <r>
    <x v="0"/>
    <x v="0"/>
    <x v="3"/>
    <x v="23"/>
    <s v="Thursday"/>
    <s v="Week-day"/>
    <s v="High-demand"/>
    <s v="Standard"/>
    <n v="198"/>
    <n v="-10.372224999999997"/>
    <n v="0"/>
    <n v="91"/>
    <n v="34.677575000000004"/>
    <n v="0"/>
    <n v="18.186283333333346"/>
    <n v="313.63673333333344"/>
    <n v="0"/>
    <n v="565"/>
    <n v="675"/>
    <n v="1240"/>
  </r>
  <r>
    <x v="0"/>
    <x v="0"/>
    <x v="3"/>
    <x v="21"/>
    <s v="Thursday"/>
    <s v="Week-day"/>
    <s v="High-demand"/>
    <s v="Standard"/>
    <n v="198"/>
    <n v="-9.3886083333333339"/>
    <n v="0"/>
    <n v="91"/>
    <n v="29.818941666666678"/>
    <n v="0"/>
    <n v="13.874916666666671"/>
    <n v="313.63673333333344"/>
    <n v="0"/>
    <n v="565"/>
    <n v="675"/>
    <n v="1240"/>
  </r>
  <r>
    <x v="0"/>
    <x v="0"/>
    <x v="3"/>
    <x v="10"/>
    <s v="Thursday"/>
    <s v="Week-day"/>
    <s v="High-demand"/>
    <s v="Standard"/>
    <n v="198"/>
    <n v="-8.3334250000000001"/>
    <n v="0"/>
    <n v="91"/>
    <n v="65.11647499999998"/>
    <n v="0"/>
    <n v="47.805824999999984"/>
    <n v="313.63673333333344"/>
    <n v="3.0883333333333266E-2"/>
    <n v="565"/>
    <n v="675"/>
    <n v="1240"/>
  </r>
  <r>
    <x v="0"/>
    <x v="0"/>
    <x v="3"/>
    <x v="11"/>
    <s v="Thursday"/>
    <s v="Week-day"/>
    <s v="High-demand"/>
    <s v="Standard"/>
    <n v="198"/>
    <n v="-9.2722500000000014"/>
    <n v="0"/>
    <n v="91"/>
    <n v="70.364024999999998"/>
    <n v="0"/>
    <n v="53.220991666666649"/>
    <n v="313.63673333333344"/>
    <n v="3.3999999999999919E-2"/>
    <n v="565"/>
    <n v="675"/>
    <n v="1240"/>
  </r>
  <r>
    <x v="0"/>
    <x v="0"/>
    <x v="3"/>
    <x v="12"/>
    <s v="Thursday"/>
    <s v="Week-day"/>
    <s v="High-demand"/>
    <s v="Standard"/>
    <n v="198"/>
    <n v="-9.0990166666666692"/>
    <n v="0"/>
    <n v="91"/>
    <n v="70.798441666666676"/>
    <n v="0"/>
    <n v="54.996649999999981"/>
    <n v="313.63673333333344"/>
    <n v="3.3999999999999919E-2"/>
    <n v="565"/>
    <n v="675"/>
    <n v="1240"/>
  </r>
  <r>
    <x v="0"/>
    <x v="0"/>
    <x v="3"/>
    <x v="13"/>
    <s v="Thursday"/>
    <s v="Week-day"/>
    <s v="High-demand"/>
    <s v="Standard"/>
    <n v="198"/>
    <n v="-9.9108833333333344"/>
    <n v="0"/>
    <n v="91"/>
    <n v="71.29498333333332"/>
    <n v="0"/>
    <n v="55.682083333333367"/>
    <n v="313.63673333333344"/>
    <n v="3.3999999999999919E-2"/>
    <n v="565"/>
    <n v="675"/>
    <n v="1240"/>
  </r>
  <r>
    <x v="0"/>
    <x v="0"/>
    <x v="3"/>
    <x v="14"/>
    <s v="Thursday"/>
    <s v="Week-day"/>
    <s v="High-demand"/>
    <s v="Peak"/>
    <n v="653"/>
    <n v="-8.6126166666666659"/>
    <n v="0"/>
    <n v="91"/>
    <n v="60.20783333333334"/>
    <n v="0"/>
    <n v="44.08974166666669"/>
    <n v="313.63673333333344"/>
    <n v="3.3999999999999919E-2"/>
    <n v="555"/>
    <n v="675"/>
    <n v="1230"/>
  </r>
  <r>
    <x v="0"/>
    <x v="0"/>
    <x v="3"/>
    <x v="15"/>
    <s v="Thursday"/>
    <s v="Week-day"/>
    <s v="High-demand"/>
    <s v="Peak"/>
    <n v="653"/>
    <n v="-9.3556416666666724"/>
    <n v="0"/>
    <n v="91"/>
    <n v="60.308325000000004"/>
    <n v="0"/>
    <n v="44.614616666666649"/>
    <n v="313.63673333333344"/>
    <n v="3.3999999999999919E-2"/>
    <n v="485"/>
    <n v="655"/>
    <n v="1140"/>
  </r>
  <r>
    <x v="0"/>
    <x v="0"/>
    <x v="3"/>
    <x v="16"/>
    <s v="Thursday"/>
    <s v="Week-day"/>
    <s v="High-demand"/>
    <s v="Standard"/>
    <n v="198"/>
    <n v="-10.36104166666667"/>
    <n v="0"/>
    <n v="91.208333333333329"/>
    <n v="58.720650000000013"/>
    <n v="0"/>
    <n v="42.875358333333381"/>
    <n v="313.63673333333344"/>
    <n v="3.3999999999999919E-2"/>
    <n v="295"/>
    <n v="655"/>
    <n v="950"/>
  </r>
  <r>
    <x v="0"/>
    <x v="0"/>
    <x v="3"/>
    <x v="17"/>
    <s v="Thursday"/>
    <s v="Week-day"/>
    <s v="High-demand"/>
    <s v="Standard"/>
    <n v="198"/>
    <n v="-9.0648333333333362"/>
    <n v="0"/>
    <n v="92"/>
    <n v="31.52282499999999"/>
    <n v="0"/>
    <n v="14.607933333333335"/>
    <n v="313.63673333333344"/>
    <n v="3.3999999999999919E-2"/>
    <n v="295"/>
    <n v="190"/>
    <n v="485"/>
  </r>
  <r>
    <x v="0"/>
    <x v="0"/>
    <x v="3"/>
    <x v="18"/>
    <s v="Thursday"/>
    <s v="Week-day"/>
    <s v="High-demand"/>
    <s v="Standard"/>
    <n v="198"/>
    <n v="-10.158066666666661"/>
    <n v="0"/>
    <n v="92"/>
    <n v="32.496100000000006"/>
    <n v="0"/>
    <n v="14.763533333333335"/>
    <n v="313.63673333333344"/>
    <n v="3.3999999999999919E-2"/>
    <n v="295"/>
    <n v="190"/>
    <n v="485"/>
  </r>
  <r>
    <x v="0"/>
    <x v="0"/>
    <x v="3"/>
    <x v="19"/>
    <s v="Thursday"/>
    <s v="Week-day"/>
    <s v="High-demand"/>
    <s v="Off-Peak"/>
    <n v="107"/>
    <n v="-9.0509500000000003"/>
    <n v="0"/>
    <n v="92"/>
    <n v="32.118450000000003"/>
    <n v="0"/>
    <n v="14.349583333333328"/>
    <n v="313.63673333333344"/>
    <n v="3.3999999999999919E-2"/>
    <n v="200"/>
    <n v="190"/>
    <n v="390"/>
  </r>
  <r>
    <x v="0"/>
    <x v="0"/>
    <x v="3"/>
    <x v="20"/>
    <s v="Thursday"/>
    <s v="Week-day"/>
    <s v="High-demand"/>
    <s v="Off-Peak"/>
    <n v="107"/>
    <n v="-9.4504833333333345"/>
    <n v="0"/>
    <n v="92"/>
    <n v="31.304983333333322"/>
    <n v="0"/>
    <n v="15.001924999999998"/>
    <n v="313.63673333333344"/>
    <n v="3.3999999999999919E-2"/>
    <n v="200"/>
    <n v="190"/>
    <n v="390"/>
  </r>
  <r>
    <x v="0"/>
    <x v="0"/>
    <x v="4"/>
    <x v="0"/>
    <s v="Friday"/>
    <s v="Week-day"/>
    <s v="High-demand"/>
    <s v="Off-Peak"/>
    <n v="107"/>
    <n v="-9.5668916666666668"/>
    <n v="0"/>
    <n v="92"/>
    <n v="31.85220833333333"/>
    <n v="0"/>
    <n v="14.32714166666667"/>
    <n v="313.63673333333344"/>
    <n v="-2.0500000000000028E-3"/>
    <n v="200"/>
    <n v="190"/>
    <n v="390"/>
  </r>
  <r>
    <x v="0"/>
    <x v="0"/>
    <x v="4"/>
    <x v="1"/>
    <s v="Friday"/>
    <s v="Week-day"/>
    <s v="High-demand"/>
    <s v="Off-Peak"/>
    <n v="107"/>
    <n v="-8.1775333333333329"/>
    <n v="0"/>
    <n v="92"/>
    <n v="29.859016666666658"/>
    <n v="0"/>
    <n v="14.374133333333331"/>
    <n v="313.63673333333344"/>
    <n v="-8.0000000000000054E-3"/>
    <n v="200"/>
    <n v="190"/>
    <n v="390"/>
  </r>
  <r>
    <x v="0"/>
    <x v="0"/>
    <x v="4"/>
    <x v="2"/>
    <s v="Friday"/>
    <s v="Week-day"/>
    <s v="High-demand"/>
    <s v="Off-Peak"/>
    <n v="107"/>
    <n v="-8.4874166666666646"/>
    <n v="0"/>
    <n v="92"/>
    <n v="56.677466666666682"/>
    <n v="0"/>
    <n v="40.580799999999996"/>
    <n v="313.63673333333344"/>
    <n v="-8.0000000000000054E-3"/>
    <n v="200"/>
    <n v="190"/>
    <n v="390"/>
  </r>
  <r>
    <x v="0"/>
    <x v="0"/>
    <x v="4"/>
    <x v="3"/>
    <s v="Friday"/>
    <s v="Week-day"/>
    <s v="High-demand"/>
    <s v="Off-Peak"/>
    <n v="107"/>
    <n v="-10.238775000000004"/>
    <n v="0"/>
    <n v="92"/>
    <n v="61.383458333333301"/>
    <n v="0"/>
    <n v="45.597458333333357"/>
    <n v="313.63673333333344"/>
    <n v="-8.0000000000000054E-3"/>
    <n v="200"/>
    <n v="190"/>
    <n v="390"/>
  </r>
  <r>
    <x v="0"/>
    <x v="0"/>
    <x v="4"/>
    <x v="4"/>
    <s v="Friday"/>
    <s v="Week-day"/>
    <s v="High-demand"/>
    <s v="Off-Peak"/>
    <n v="107"/>
    <n v="-8.4727750000000004"/>
    <n v="0"/>
    <n v="92"/>
    <n v="61.570766666666671"/>
    <n v="0"/>
    <n v="46.759933333333329"/>
    <n v="313.63673333333344"/>
    <n v="-3.7500000000000016E-3"/>
    <n v="295"/>
    <n v="190"/>
    <n v="485"/>
  </r>
  <r>
    <x v="0"/>
    <x v="0"/>
    <x v="4"/>
    <x v="5"/>
    <s v="Friday"/>
    <s v="Week-day"/>
    <s v="High-demand"/>
    <s v="Off-Peak"/>
    <n v="107"/>
    <n v="-9.5731166666666656"/>
    <n v="0"/>
    <n v="92"/>
    <n v="60.979625000000013"/>
    <n v="0"/>
    <n v="45.063400000000016"/>
    <n v="313.63673333333344"/>
    <n v="-2.0000000000000013E-3"/>
    <n v="295"/>
    <n v="190"/>
    <n v="485"/>
  </r>
  <r>
    <x v="0"/>
    <x v="0"/>
    <x v="4"/>
    <x v="6"/>
    <s v="Friday"/>
    <s v="Week-day"/>
    <s v="High-demand"/>
    <s v="Peak"/>
    <n v="653"/>
    <n v="-9.8323416666666699"/>
    <n v="0"/>
    <n v="92"/>
    <n v="62.387316666666671"/>
    <n v="0"/>
    <n v="45.116024999999993"/>
    <n v="313.63673333333344"/>
    <n v="-2.0000000000000013E-3"/>
    <n v="295"/>
    <n v="190"/>
    <n v="485"/>
  </r>
  <r>
    <x v="0"/>
    <x v="0"/>
    <x v="4"/>
    <x v="7"/>
    <s v="Friday"/>
    <s v="Week-day"/>
    <s v="High-demand"/>
    <s v="Peak"/>
    <n v="653"/>
    <n v="-8.8810083333333374"/>
    <n v="0"/>
    <n v="92"/>
    <n v="64.439225000000008"/>
    <n v="0"/>
    <n v="49.380558333333305"/>
    <n v="313.63673333333344"/>
    <n v="-2.0000000000000013E-3"/>
    <n v="565"/>
    <n v="690"/>
    <n v="1255"/>
  </r>
  <r>
    <x v="0"/>
    <x v="0"/>
    <x v="4"/>
    <x v="8"/>
    <s v="Friday"/>
    <s v="Week-day"/>
    <s v="High-demand"/>
    <s v="Peak"/>
    <n v="653"/>
    <n v="-9.5125666666666682"/>
    <n v="0"/>
    <n v="92"/>
    <n v="72.10771666666669"/>
    <n v="0"/>
    <n v="55.803199999999997"/>
    <n v="313.63673333333344"/>
    <n v="-2.0000000000000013E-3"/>
    <n v="565"/>
    <n v="675"/>
    <n v="1240"/>
  </r>
  <r>
    <x v="0"/>
    <x v="0"/>
    <x v="4"/>
    <x v="9"/>
    <s v="Friday"/>
    <s v="Week-day"/>
    <s v="High-demand"/>
    <s v="Standard"/>
    <n v="198"/>
    <n v="-11.513714285714292"/>
    <n v="0"/>
    <n v="92"/>
    <n v="77.498632653061222"/>
    <n v="0"/>
    <n v="59.727142857142837"/>
    <n v="313.63673333333344"/>
    <n v="-8.5714285714285775E-4"/>
    <n v="565"/>
    <n v="675"/>
    <n v="1240"/>
  </r>
  <r>
    <x v="0"/>
    <x v="0"/>
    <x v="4"/>
    <x v="22"/>
    <s v="Friday"/>
    <s v="Week-day"/>
    <s v="High-demand"/>
    <s v="Standard"/>
    <n v="198"/>
    <n v="-9.2704166666666676"/>
    <n v="0"/>
    <n v="92"/>
    <n v="71.77184166666666"/>
    <n v="0"/>
    <n v="55.369200000000028"/>
    <n v="313.63673333333344"/>
    <n v="0"/>
    <n v="565"/>
    <n v="675"/>
    <n v="1240"/>
  </r>
  <r>
    <x v="0"/>
    <x v="0"/>
    <x v="4"/>
    <x v="23"/>
    <s v="Friday"/>
    <s v="Week-day"/>
    <s v="High-demand"/>
    <s v="Standard"/>
    <n v="198"/>
    <n v="-8.436258333333333"/>
    <n v="0"/>
    <n v="92"/>
    <n v="62.443133333333336"/>
    <n v="0"/>
    <n v="45.181041666666665"/>
    <n v="313.63673333333344"/>
    <n v="0"/>
    <n v="565"/>
    <n v="675"/>
    <n v="1240"/>
  </r>
  <r>
    <x v="0"/>
    <x v="0"/>
    <x v="4"/>
    <x v="21"/>
    <s v="Friday"/>
    <s v="Week-day"/>
    <s v="High-demand"/>
    <s v="Standard"/>
    <n v="198"/>
    <n v="-9.2886583333333359"/>
    <n v="0"/>
    <n v="92"/>
    <n v="74.861400000000003"/>
    <n v="0"/>
    <n v="57.214891666666681"/>
    <n v="313.63673333333344"/>
    <n v="0"/>
    <n v="565"/>
    <n v="675"/>
    <n v="1240"/>
  </r>
  <r>
    <x v="0"/>
    <x v="0"/>
    <x v="4"/>
    <x v="10"/>
    <s v="Friday"/>
    <s v="Week-day"/>
    <s v="High-demand"/>
    <s v="Standard"/>
    <n v="198"/>
    <n v="-8.7207166666666627"/>
    <n v="0"/>
    <n v="92"/>
    <n v="72.300824999999989"/>
    <n v="0"/>
    <n v="56.260608333333316"/>
    <n v="313.63673333333344"/>
    <n v="0"/>
    <n v="565"/>
    <n v="675"/>
    <n v="1240"/>
  </r>
  <r>
    <x v="0"/>
    <x v="0"/>
    <x v="4"/>
    <x v="11"/>
    <s v="Friday"/>
    <s v="Week-day"/>
    <s v="High-demand"/>
    <s v="Standard"/>
    <n v="198"/>
    <n v="-8.6409166666666657"/>
    <n v="0"/>
    <n v="92"/>
    <n v="70.726025000000007"/>
    <n v="0"/>
    <n v="55.280958333333345"/>
    <n v="313.63673333333344"/>
    <n v="0"/>
    <n v="565"/>
    <n v="675"/>
    <n v="1240"/>
  </r>
  <r>
    <x v="0"/>
    <x v="0"/>
    <x v="4"/>
    <x v="12"/>
    <s v="Friday"/>
    <s v="Week-day"/>
    <s v="High-demand"/>
    <s v="Standard"/>
    <n v="198"/>
    <n v="-9.6382249999999967"/>
    <n v="0"/>
    <n v="92"/>
    <n v="70.268966666666671"/>
    <n v="0"/>
    <n v="53.145558333333369"/>
    <n v="313.63673333333344"/>
    <n v="0"/>
    <n v="565"/>
    <n v="675"/>
    <n v="1240"/>
  </r>
  <r>
    <x v="0"/>
    <x v="0"/>
    <x v="4"/>
    <x v="13"/>
    <s v="Friday"/>
    <s v="Week-day"/>
    <s v="High-demand"/>
    <s v="Standard"/>
    <n v="198"/>
    <n v="-9.4637833333333354"/>
    <n v="0"/>
    <n v="92"/>
    <n v="69.550025000000005"/>
    <n v="0"/>
    <n v="52.532474999999998"/>
    <n v="313.63673333333344"/>
    <n v="0"/>
    <n v="565"/>
    <n v="675"/>
    <n v="1240"/>
  </r>
  <r>
    <x v="0"/>
    <x v="0"/>
    <x v="4"/>
    <x v="14"/>
    <s v="Friday"/>
    <s v="Week-day"/>
    <s v="High-demand"/>
    <s v="Peak"/>
    <n v="653"/>
    <n v="-9.7592416666666661"/>
    <n v="0"/>
    <n v="92"/>
    <n v="69.219441666666668"/>
    <n v="0"/>
    <n v="52.759608333333311"/>
    <n v="313.63673333333344"/>
    <n v="0"/>
    <n v="555"/>
    <n v="675"/>
    <n v="1230"/>
  </r>
  <r>
    <x v="0"/>
    <x v="0"/>
    <x v="4"/>
    <x v="15"/>
    <s v="Friday"/>
    <s v="Week-day"/>
    <s v="High-demand"/>
    <s v="Peak"/>
    <n v="653"/>
    <n v="-9.9175833333333347"/>
    <n v="0"/>
    <n v="92"/>
    <n v="68.85294166666668"/>
    <n v="0"/>
    <n v="52.609558333333354"/>
    <n v="313.63673333333344"/>
    <n v="0"/>
    <n v="485"/>
    <n v="655"/>
    <n v="1140"/>
  </r>
  <r>
    <x v="0"/>
    <x v="0"/>
    <x v="4"/>
    <x v="16"/>
    <s v="Friday"/>
    <s v="Week-day"/>
    <s v="High-demand"/>
    <s v="Standard"/>
    <n v="198"/>
    <n v="-9.2944916666666639"/>
    <n v="0"/>
    <n v="92"/>
    <n v="60.295224999999995"/>
    <n v="0"/>
    <n v="43.507900000000014"/>
    <n v="313.63673333333344"/>
    <n v="0"/>
    <n v="295"/>
    <n v="655"/>
    <n v="950"/>
  </r>
  <r>
    <x v="0"/>
    <x v="0"/>
    <x v="4"/>
    <x v="17"/>
    <s v="Friday"/>
    <s v="Week-day"/>
    <s v="High-demand"/>
    <s v="Standard"/>
    <n v="198"/>
    <n v="-8.9975583333333358"/>
    <n v="0"/>
    <n v="92.05"/>
    <n v="34.252749999999992"/>
    <n v="0"/>
    <n v="16.409466666666678"/>
    <n v="313.63673333333344"/>
    <n v="0"/>
    <n v="295"/>
    <n v="190"/>
    <n v="485"/>
  </r>
  <r>
    <x v="0"/>
    <x v="0"/>
    <x v="4"/>
    <x v="18"/>
    <s v="Friday"/>
    <s v="Week-day"/>
    <s v="High-demand"/>
    <s v="Standard"/>
    <n v="198"/>
    <n v="-9.0609416666666718"/>
    <n v="0"/>
    <n v="92.99166666666666"/>
    <n v="34.598858333333325"/>
    <n v="0"/>
    <n v="18.452308333333338"/>
    <n v="313.63673333333344"/>
    <n v="0"/>
    <n v="295"/>
    <n v="190"/>
    <n v="485"/>
  </r>
  <r>
    <x v="0"/>
    <x v="0"/>
    <x v="4"/>
    <x v="19"/>
    <s v="Friday"/>
    <s v="Week-day"/>
    <s v="High-demand"/>
    <s v="Off-Peak"/>
    <n v="107"/>
    <n v="-9.4571416666666686"/>
    <n v="0"/>
    <n v="93"/>
    <n v="33.913733333333319"/>
    <n v="0"/>
    <n v="16.824100000000005"/>
    <n v="313.63673333333344"/>
    <n v="0"/>
    <n v="200"/>
    <n v="190"/>
    <n v="390"/>
  </r>
  <r>
    <x v="0"/>
    <x v="0"/>
    <x v="4"/>
    <x v="20"/>
    <s v="Friday"/>
    <s v="Week-day"/>
    <s v="High-demand"/>
    <s v="Off-Peak"/>
    <n v="107"/>
    <n v="-8.9876500000000004"/>
    <n v="0"/>
    <n v="93"/>
    <n v="32.875849999999986"/>
    <n v="0"/>
    <n v="16.026591666666675"/>
    <n v="313.63673333333344"/>
    <n v="0"/>
    <n v="200"/>
    <n v="190"/>
    <n v="390"/>
  </r>
  <r>
    <x v="0"/>
    <x v="0"/>
    <x v="5"/>
    <x v="0"/>
    <s v="Saturday"/>
    <s v="Weekend"/>
    <s v="High-demand"/>
    <s v="Off-Peak"/>
    <n v="107"/>
    <n v="-9.5226249999999997"/>
    <n v="0"/>
    <n v="93"/>
    <n v="33.51583333333334"/>
    <n v="0"/>
    <n v="16.159383333333334"/>
    <n v="313.63673333333344"/>
    <n v="1.283333333333334E-3"/>
    <n v="200"/>
    <n v="190"/>
    <n v="390"/>
  </r>
  <r>
    <x v="0"/>
    <x v="0"/>
    <x v="5"/>
    <x v="1"/>
    <s v="Saturday"/>
    <s v="Weekend"/>
    <s v="High-demand"/>
    <s v="Off-Peak"/>
    <n v="107"/>
    <n v="-9.7833833333333313"/>
    <n v="0"/>
    <n v="93"/>
    <n v="32.504758333333328"/>
    <n v="0"/>
    <n v="16.210758333333331"/>
    <n v="313.63673333333344"/>
    <n v="7.0000000000000053E-3"/>
    <n v="200"/>
    <n v="190"/>
    <n v="390"/>
  </r>
  <r>
    <x v="0"/>
    <x v="0"/>
    <x v="5"/>
    <x v="2"/>
    <s v="Saturday"/>
    <s v="Weekend"/>
    <s v="High-demand"/>
    <s v="Off-Peak"/>
    <n v="107"/>
    <n v="-8.5810999999999993"/>
    <n v="0"/>
    <n v="93"/>
    <n v="57.016991666666712"/>
    <n v="0"/>
    <n v="42.386808333333313"/>
    <n v="313.63673333333344"/>
    <n v="7.0000000000000053E-3"/>
    <n v="200"/>
    <n v="190"/>
    <n v="390"/>
  </r>
  <r>
    <x v="0"/>
    <x v="0"/>
    <x v="5"/>
    <x v="3"/>
    <s v="Saturday"/>
    <s v="Weekend"/>
    <s v="High-demand"/>
    <s v="Off-Peak"/>
    <n v="107"/>
    <n v="-9.8086416666666594"/>
    <n v="0"/>
    <n v="93"/>
    <n v="62.686683333333363"/>
    <n v="0"/>
    <n v="46.924391666666672"/>
    <n v="313.63673333333344"/>
    <n v="7.0000000000000053E-3"/>
    <n v="200"/>
    <n v="190"/>
    <n v="390"/>
  </r>
  <r>
    <x v="0"/>
    <x v="0"/>
    <x v="5"/>
    <x v="4"/>
    <s v="Saturday"/>
    <s v="Weekend"/>
    <s v="High-demand"/>
    <s v="Off-Peak"/>
    <n v="107"/>
    <n v="-9.5569249999999908"/>
    <n v="0"/>
    <n v="93"/>
    <n v="62.382750000000001"/>
    <n v="0"/>
    <n v="46.303591666666669"/>
    <n v="313.63673333333344"/>
    <n v="7.0000000000000053E-3"/>
    <n v="295"/>
    <n v="190"/>
    <n v="485"/>
  </r>
  <r>
    <x v="0"/>
    <x v="0"/>
    <x v="5"/>
    <x v="5"/>
    <s v="Saturday"/>
    <s v="Weekend"/>
    <s v="High-demand"/>
    <s v="Off-Peak"/>
    <n v="107"/>
    <n v="-9.3071833333333363"/>
    <n v="0"/>
    <n v="93"/>
    <n v="63.203416666666648"/>
    <n v="0"/>
    <n v="47.147808333333337"/>
    <n v="313.63673333333344"/>
    <n v="7.0000000000000053E-3"/>
    <n v="295"/>
    <n v="190"/>
    <n v="485"/>
  </r>
  <r>
    <x v="0"/>
    <x v="0"/>
    <x v="5"/>
    <x v="6"/>
    <s v="Saturday"/>
    <s v="Weekend"/>
    <s v="High-demand"/>
    <s v="Off-Peak"/>
    <n v="107"/>
    <n v="-9.8411916666666706"/>
    <n v="0"/>
    <n v="93"/>
    <n v="63.269191666666657"/>
    <n v="0"/>
    <n v="47.389575000000001"/>
    <n v="313.63673333333344"/>
    <n v="7.0000000000000053E-3"/>
    <n v="295"/>
    <n v="190"/>
    <n v="485"/>
  </r>
  <r>
    <x v="0"/>
    <x v="0"/>
    <x v="5"/>
    <x v="7"/>
    <s v="Saturday"/>
    <s v="Weekend"/>
    <s v="High-demand"/>
    <s v="Standard"/>
    <n v="198"/>
    <n v="-9.417091666666666"/>
    <n v="0"/>
    <n v="93"/>
    <n v="66.565058333333297"/>
    <n v="0"/>
    <n v="50.163316666666667"/>
    <n v="313.63673333333344"/>
    <n v="7.0000000000000053E-3"/>
    <n v="565"/>
    <n v="690"/>
    <n v="1255"/>
  </r>
  <r>
    <x v="0"/>
    <x v="0"/>
    <x v="5"/>
    <x v="8"/>
    <s v="Saturday"/>
    <s v="Weekend"/>
    <s v="High-demand"/>
    <s v="Standard"/>
    <n v="198"/>
    <n v="-9.369608333333332"/>
    <n v="0"/>
    <n v="93"/>
    <n v="72.622608333333346"/>
    <n v="0"/>
    <n v="57.042191666666639"/>
    <n v="313.63673333333344"/>
    <n v="7.0000000000000053E-3"/>
    <n v="565"/>
    <n v="675"/>
    <n v="1240"/>
  </r>
  <r>
    <x v="0"/>
    <x v="0"/>
    <x v="5"/>
    <x v="9"/>
    <s v="Saturday"/>
    <s v="Weekend"/>
    <s v="High-demand"/>
    <s v="Standard"/>
    <n v="198"/>
    <n v="-9.6683636363636367"/>
    <n v="0"/>
    <n v="93"/>
    <n v="78.097363636363653"/>
    <n v="0"/>
    <n v="60.98213131313134"/>
    <n v="313.63673333333344"/>
    <n v="3.1111111111111131E-3"/>
    <n v="565"/>
    <n v="675"/>
    <n v="1240"/>
  </r>
  <r>
    <x v="0"/>
    <x v="0"/>
    <x v="5"/>
    <x v="22"/>
    <s v="Saturday"/>
    <s v="Weekend"/>
    <s v="High-demand"/>
    <s v="Standard"/>
    <n v="198"/>
    <n v="-9.0875749999999993"/>
    <n v="0"/>
    <n v="93"/>
    <n v="73.251833333333281"/>
    <n v="0"/>
    <n v="55.968783333333342"/>
    <n v="313.63673333333344"/>
    <n v="0"/>
    <n v="565"/>
    <n v="675"/>
    <n v="1240"/>
  </r>
  <r>
    <x v="0"/>
    <x v="0"/>
    <x v="5"/>
    <x v="23"/>
    <s v="Saturday"/>
    <s v="Weekend"/>
    <s v="High-demand"/>
    <s v="Standard"/>
    <n v="198"/>
    <n v="-9.5592833333333314"/>
    <n v="0"/>
    <n v="93"/>
    <n v="71.008941666666658"/>
    <n v="0"/>
    <n v="54.886208333333329"/>
    <n v="313.63673333333344"/>
    <n v="0"/>
    <n v="565"/>
    <n v="675"/>
    <n v="1240"/>
  </r>
  <r>
    <x v="0"/>
    <x v="0"/>
    <x v="5"/>
    <x v="21"/>
    <s v="Saturday"/>
    <s v="Weekend"/>
    <s v="High-demand"/>
    <s v="Off-Peak"/>
    <n v="107"/>
    <n v="-9.2976583333333327"/>
    <n v="0"/>
    <n v="93"/>
    <n v="72.726841666666601"/>
    <n v="0"/>
    <n v="55.343499999999999"/>
    <n v="313.63673333333344"/>
    <n v="0"/>
    <n v="565"/>
    <n v="675"/>
    <n v="1240"/>
  </r>
  <r>
    <x v="0"/>
    <x v="0"/>
    <x v="5"/>
    <x v="10"/>
    <s v="Saturday"/>
    <s v="Weekend"/>
    <s v="High-demand"/>
    <s v="Off-Peak"/>
    <n v="107"/>
    <n v="-8.8919249999999952"/>
    <n v="0"/>
    <n v="93"/>
    <n v="69.048433333333335"/>
    <n v="0"/>
    <n v="53.978358333333311"/>
    <n v="313.63673333333344"/>
    <n v="0"/>
    <n v="565"/>
    <n v="675"/>
    <n v="1240"/>
  </r>
  <r>
    <x v="0"/>
    <x v="0"/>
    <x v="5"/>
    <x v="11"/>
    <s v="Saturday"/>
    <s v="Weekend"/>
    <s v="High-demand"/>
    <s v="Off-Peak"/>
    <n v="107"/>
    <n v="-9.3209250000000008"/>
    <n v="0"/>
    <n v="93"/>
    <n v="68.664683333333343"/>
    <n v="0"/>
    <n v="52.417666666666676"/>
    <n v="313.63673333333344"/>
    <n v="0"/>
    <n v="565"/>
    <n v="675"/>
    <n v="1240"/>
  </r>
  <r>
    <x v="0"/>
    <x v="0"/>
    <x v="5"/>
    <x v="12"/>
    <s v="Saturday"/>
    <s v="Weekend"/>
    <s v="High-demand"/>
    <s v="Off-Peak"/>
    <n v="107"/>
    <n v="-8.8543833333333364"/>
    <n v="0"/>
    <n v="93"/>
    <n v="68.266141666666655"/>
    <n v="0"/>
    <n v="52.321733333333313"/>
    <n v="313.63673333333344"/>
    <n v="0"/>
    <n v="565"/>
    <n v="675"/>
    <n v="1240"/>
  </r>
  <r>
    <x v="0"/>
    <x v="0"/>
    <x v="5"/>
    <x v="13"/>
    <s v="Saturday"/>
    <s v="Weekend"/>
    <s v="High-demand"/>
    <s v="Off-Peak"/>
    <n v="107"/>
    <n v="-8.7411333333333321"/>
    <n v="0"/>
    <n v="93"/>
    <n v="69.274916666666655"/>
    <n v="0"/>
    <n v="53.276658333333323"/>
    <n v="313.63673333333344"/>
    <n v="0"/>
    <n v="565"/>
    <n v="675"/>
    <n v="1240"/>
  </r>
  <r>
    <x v="0"/>
    <x v="0"/>
    <x v="5"/>
    <x v="14"/>
    <s v="Saturday"/>
    <s v="Weekend"/>
    <s v="High-demand"/>
    <s v="Off-Peak"/>
    <n v="107"/>
    <n v="-8.8079999999999981"/>
    <n v="0"/>
    <n v="93"/>
    <n v="61.088008333333313"/>
    <n v="0"/>
    <n v="46.19924166666668"/>
    <n v="313.63673333333344"/>
    <n v="0"/>
    <n v="555"/>
    <n v="675"/>
    <n v="1230"/>
  </r>
  <r>
    <x v="0"/>
    <x v="0"/>
    <x v="5"/>
    <x v="15"/>
    <s v="Saturday"/>
    <s v="Weekend"/>
    <s v="High-demand"/>
    <s v="Standard"/>
    <n v="198"/>
    <n v="-9.1126166666666713"/>
    <n v="0"/>
    <n v="93"/>
    <n v="63.313749999999992"/>
    <n v="0"/>
    <n v="46.40356666666667"/>
    <n v="313.63673333333344"/>
    <n v="0"/>
    <n v="485"/>
    <n v="655"/>
    <n v="1140"/>
  </r>
  <r>
    <x v="0"/>
    <x v="0"/>
    <x v="5"/>
    <x v="16"/>
    <s v="Saturday"/>
    <s v="Weekend"/>
    <s v="High-demand"/>
    <s v="Standard"/>
    <n v="198"/>
    <n v="-9.7697416666666683"/>
    <n v="0"/>
    <n v="93"/>
    <n v="61.616183333333318"/>
    <n v="0"/>
    <n v="45.578641666666655"/>
    <n v="313.63673333333344"/>
    <n v="0"/>
    <n v="295"/>
    <n v="655"/>
    <n v="950"/>
  </r>
  <r>
    <x v="0"/>
    <x v="0"/>
    <x v="5"/>
    <x v="17"/>
    <s v="Saturday"/>
    <s v="Weekend"/>
    <s v="High-demand"/>
    <s v="Off-Peak"/>
    <n v="107"/>
    <n v="-9.7054083333333363"/>
    <n v="0"/>
    <n v="93"/>
    <n v="34.96939166666666"/>
    <n v="0"/>
    <n v="16.92926666666667"/>
    <n v="313.63673333333344"/>
    <n v="0"/>
    <n v="295"/>
    <n v="190"/>
    <n v="485"/>
  </r>
  <r>
    <x v="0"/>
    <x v="0"/>
    <x v="5"/>
    <x v="18"/>
    <s v="Saturday"/>
    <s v="Weekend"/>
    <s v="High-demand"/>
    <s v="Off-Peak"/>
    <n v="107"/>
    <n v="-9.742775"/>
    <n v="0"/>
    <n v="93"/>
    <n v="33.070058333333343"/>
    <n v="0"/>
    <n v="15.724008333333336"/>
    <n v="313.63673333333344"/>
    <n v="0"/>
    <n v="295"/>
    <n v="190"/>
    <n v="485"/>
  </r>
  <r>
    <x v="0"/>
    <x v="0"/>
    <x v="5"/>
    <x v="19"/>
    <s v="Saturday"/>
    <s v="Weekend"/>
    <s v="High-demand"/>
    <s v="Off-Peak"/>
    <n v="107"/>
    <n v="-9.7245583333333361"/>
    <n v="0"/>
    <n v="93"/>
    <n v="32.311050000000002"/>
    <n v="0"/>
    <n v="14.507008333333328"/>
    <n v="313.63673333333344"/>
    <n v="0"/>
    <n v="200"/>
    <n v="190"/>
    <n v="390"/>
  </r>
  <r>
    <x v="0"/>
    <x v="0"/>
    <x v="5"/>
    <x v="20"/>
    <s v="Saturday"/>
    <s v="Weekend"/>
    <s v="High-demand"/>
    <s v="Off-Peak"/>
    <n v="107"/>
    <n v="-8.3693583333333343"/>
    <n v="0"/>
    <n v="93.483333333333334"/>
    <n v="32.140650000000015"/>
    <n v="0"/>
    <n v="15.055074999999999"/>
    <n v="313.63673333333344"/>
    <n v="1.298333333333334E-2"/>
    <n v="200"/>
    <n v="190"/>
    <n v="390"/>
  </r>
  <r>
    <x v="0"/>
    <x v="0"/>
    <x v="6"/>
    <x v="0"/>
    <s v="Sunday"/>
    <s v="Weekend"/>
    <s v="High-demand"/>
    <s v="Off-Peak"/>
    <n v="107"/>
    <n v="-7.5744333333333325"/>
    <n v="0"/>
    <n v="94"/>
    <n v="30.919541666666667"/>
    <n v="0"/>
    <n v="14.218575"/>
    <n v="313.63673333333344"/>
    <n v="3.7999999999999957E-2"/>
    <n v="200"/>
    <n v="190"/>
    <n v="390"/>
  </r>
  <r>
    <x v="0"/>
    <x v="0"/>
    <x v="6"/>
    <x v="1"/>
    <s v="Sunday"/>
    <s v="Weekend"/>
    <s v="High-demand"/>
    <s v="Off-Peak"/>
    <n v="107"/>
    <n v="-8.4088249999999949"/>
    <n v="0"/>
    <n v="94"/>
    <n v="30.54976666666666"/>
    <n v="0"/>
    <n v="14.446766666666667"/>
    <n v="313.63673333333344"/>
    <n v="3.7999999999999957E-2"/>
    <n v="200"/>
    <n v="190"/>
    <n v="390"/>
  </r>
  <r>
    <x v="0"/>
    <x v="0"/>
    <x v="6"/>
    <x v="2"/>
    <s v="Sunday"/>
    <s v="Weekend"/>
    <s v="High-demand"/>
    <s v="Off-Peak"/>
    <n v="107"/>
    <n v="-8.003225000000004"/>
    <n v="0"/>
    <n v="94"/>
    <n v="56.034608333333317"/>
    <n v="0"/>
    <n v="41.481333333333332"/>
    <n v="313.63673333333344"/>
    <n v="3.7999999999999957E-2"/>
    <n v="200"/>
    <n v="190"/>
    <n v="390"/>
  </r>
  <r>
    <x v="0"/>
    <x v="0"/>
    <x v="6"/>
    <x v="3"/>
    <s v="Sunday"/>
    <s v="Weekend"/>
    <s v="High-demand"/>
    <s v="Off-Peak"/>
    <n v="107"/>
    <n v="-9.1868250000000025"/>
    <n v="0"/>
    <n v="94"/>
    <n v="62.941491666666671"/>
    <n v="0"/>
    <n v="46.830816666666685"/>
    <n v="313.63673333333344"/>
    <n v="3.7999999999999957E-2"/>
    <n v="200"/>
    <n v="190"/>
    <n v="390"/>
  </r>
  <r>
    <x v="0"/>
    <x v="0"/>
    <x v="6"/>
    <x v="4"/>
    <s v="Sunday"/>
    <s v="Weekend"/>
    <s v="High-demand"/>
    <s v="Off-Peak"/>
    <n v="107"/>
    <n v="-9.6633416666666623"/>
    <n v="0"/>
    <n v="94"/>
    <n v="61.564724999999974"/>
    <n v="0"/>
    <n v="45.658516666666678"/>
    <n v="313.63673333333344"/>
    <n v="3.7999999999999957E-2"/>
    <n v="295"/>
    <n v="190"/>
    <n v="485"/>
  </r>
  <r>
    <x v="0"/>
    <x v="0"/>
    <x v="6"/>
    <x v="5"/>
    <s v="Sunday"/>
    <s v="Weekend"/>
    <s v="High-demand"/>
    <s v="Off-Peak"/>
    <n v="107"/>
    <n v="-9.2650500000000022"/>
    <n v="0"/>
    <n v="94"/>
    <n v="61.504883333333332"/>
    <n v="0"/>
    <n v="45.349191666666655"/>
    <n v="313.63673333333344"/>
    <n v="3.7999999999999957E-2"/>
    <n v="295"/>
    <n v="190"/>
    <n v="485"/>
  </r>
  <r>
    <x v="0"/>
    <x v="0"/>
    <x v="6"/>
    <x v="6"/>
    <s v="Sunday"/>
    <s v="Weekend"/>
    <s v="High-demand"/>
    <s v="Off-Peak"/>
    <n v="107"/>
    <n v="-9.2731416666666657"/>
    <n v="0"/>
    <n v="94"/>
    <n v="62.72042500000002"/>
    <n v="0"/>
    <n v="46.394841666666672"/>
    <n v="313.63673333333344"/>
    <n v="3.7999999999999957E-2"/>
    <n v="295"/>
    <n v="190"/>
    <n v="485"/>
  </r>
  <r>
    <x v="0"/>
    <x v="0"/>
    <x v="6"/>
    <x v="7"/>
    <s v="Sunday"/>
    <s v="Weekend"/>
    <s v="High-demand"/>
    <s v="Off-Peak"/>
    <n v="107"/>
    <n v="-8.9420833333333327"/>
    <n v="0"/>
    <n v="94"/>
    <n v="62.239274999999992"/>
    <n v="0"/>
    <n v="46.621008333333329"/>
    <n v="313.63673333333344"/>
    <n v="3.7999999999999957E-2"/>
    <n v="565"/>
    <n v="690"/>
    <n v="1255"/>
  </r>
  <r>
    <x v="0"/>
    <x v="0"/>
    <x v="6"/>
    <x v="8"/>
    <s v="Sunday"/>
    <s v="Weekend"/>
    <s v="High-demand"/>
    <s v="Off-Peak"/>
    <n v="107"/>
    <n v="-8.947474999999999"/>
    <n v="0"/>
    <n v="94"/>
    <n v="73.344724999999983"/>
    <n v="0"/>
    <n v="57.173050000000025"/>
    <n v="313.63673333333344"/>
    <n v="3.7999999999999957E-2"/>
    <n v="565"/>
    <n v="675"/>
    <n v="1240"/>
  </r>
  <r>
    <x v="0"/>
    <x v="0"/>
    <x v="6"/>
    <x v="9"/>
    <s v="Sunday"/>
    <s v="Weekend"/>
    <s v="High-demand"/>
    <s v="Off-Peak"/>
    <n v="107"/>
    <n v="-10.691602040816328"/>
    <n v="0"/>
    <n v="94"/>
    <n v="76.442857142857136"/>
    <n v="0"/>
    <n v="58.669173469387772"/>
    <n v="313.63673333333344"/>
    <n v="1.7448979591836743E-2"/>
    <n v="565"/>
    <n v="675"/>
    <n v="1240"/>
  </r>
  <r>
    <x v="0"/>
    <x v="0"/>
    <x v="6"/>
    <x v="22"/>
    <s v="Sunday"/>
    <s v="Weekend"/>
    <s v="High-demand"/>
    <s v="Off-Peak"/>
    <n v="107"/>
    <n v="-9.0236916666666627"/>
    <n v="0"/>
    <n v="94"/>
    <n v="72.860308333333336"/>
    <n v="0"/>
    <n v="56.92667500000001"/>
    <n v="313.63673333333344"/>
    <n v="0"/>
    <n v="565"/>
    <n v="675"/>
    <n v="1240"/>
  </r>
  <r>
    <x v="0"/>
    <x v="0"/>
    <x v="6"/>
    <x v="23"/>
    <s v="Sunday"/>
    <s v="Weekend"/>
    <s v="High-demand"/>
    <s v="Off-Peak"/>
    <n v="107"/>
    <n v="-8.7997333333333341"/>
    <n v="0"/>
    <n v="94"/>
    <n v="72.446108333333356"/>
    <n v="0"/>
    <n v="56.264208333333308"/>
    <n v="313.63673333333344"/>
    <n v="0"/>
    <n v="565"/>
    <n v="675"/>
    <n v="1240"/>
  </r>
  <r>
    <x v="0"/>
    <x v="0"/>
    <x v="6"/>
    <x v="21"/>
    <s v="Sunday"/>
    <s v="Weekend"/>
    <s v="High-demand"/>
    <s v="Off-Peak"/>
    <n v="107"/>
    <n v="-9.0110750000000017"/>
    <n v="0"/>
    <n v="94"/>
    <n v="71.953958333333347"/>
    <n v="0"/>
    <n v="55.446983333333314"/>
    <n v="313.63673333333344"/>
    <n v="0"/>
    <n v="565"/>
    <n v="675"/>
    <n v="1240"/>
  </r>
  <r>
    <x v="0"/>
    <x v="0"/>
    <x v="6"/>
    <x v="10"/>
    <s v="Sunday"/>
    <s v="Weekend"/>
    <s v="High-demand"/>
    <s v="Off-Peak"/>
    <n v="107"/>
    <n v="-9.3853749999999998"/>
    <n v="0"/>
    <n v="94"/>
    <n v="69.856583333333347"/>
    <n v="0"/>
    <n v="54.822041666666664"/>
    <n v="313.63673333333344"/>
    <n v="0"/>
    <n v="565"/>
    <n v="675"/>
    <n v="1240"/>
  </r>
  <r>
    <x v="0"/>
    <x v="0"/>
    <x v="6"/>
    <x v="11"/>
    <s v="Sunday"/>
    <s v="Weekend"/>
    <s v="High-demand"/>
    <s v="Off-Peak"/>
    <n v="107"/>
    <n v="-9.9200583333333352"/>
    <n v="0"/>
    <n v="94"/>
    <n v="71.396141666666665"/>
    <n v="0"/>
    <n v="54.190599999999996"/>
    <n v="313.63673333333344"/>
    <n v="0"/>
    <n v="565"/>
    <n v="675"/>
    <n v="1240"/>
  </r>
  <r>
    <x v="0"/>
    <x v="0"/>
    <x v="6"/>
    <x v="12"/>
    <s v="Sunday"/>
    <s v="Weekend"/>
    <s v="High-demand"/>
    <s v="Off-Peak"/>
    <n v="107"/>
    <n v="-9.0225583333333308"/>
    <n v="0"/>
    <n v="94"/>
    <n v="70.115558333333325"/>
    <n v="0"/>
    <n v="53.779041666666643"/>
    <n v="313.63673333333344"/>
    <n v="0"/>
    <n v="565"/>
    <n v="675"/>
    <n v="1240"/>
  </r>
  <r>
    <x v="0"/>
    <x v="0"/>
    <x v="6"/>
    <x v="13"/>
    <s v="Sunday"/>
    <s v="Weekend"/>
    <s v="High-demand"/>
    <s v="Off-Peak"/>
    <n v="107"/>
    <n v="-9.7810416666666722"/>
    <n v="0"/>
    <n v="94"/>
    <n v="73.2586583333334"/>
    <n v="0"/>
    <n v="57.210875000000009"/>
    <n v="313.63673333333344"/>
    <n v="0"/>
    <n v="565"/>
    <n v="675"/>
    <n v="1240"/>
  </r>
  <r>
    <x v="0"/>
    <x v="0"/>
    <x v="6"/>
    <x v="14"/>
    <s v="Sunday"/>
    <s v="Weekend"/>
    <s v="High-demand"/>
    <s v="Off-Peak"/>
    <n v="107"/>
    <n v="-9.3610333333333315"/>
    <n v="0"/>
    <n v="94"/>
    <n v="64.597033333333329"/>
    <n v="0"/>
    <n v="48.66986666666665"/>
    <n v="313.63673333333344"/>
    <n v="0"/>
    <n v="555"/>
    <n v="675"/>
    <n v="1230"/>
  </r>
  <r>
    <x v="0"/>
    <x v="0"/>
    <x v="6"/>
    <x v="15"/>
    <s v="Sunday"/>
    <s v="Weekend"/>
    <s v="High-demand"/>
    <s v="Off-Peak"/>
    <n v="107"/>
    <n v="-8.7787583333333323"/>
    <n v="0"/>
    <n v="94"/>
    <n v="63.134741666666663"/>
    <n v="0"/>
    <n v="47.10776666666667"/>
    <n v="313.63673333333344"/>
    <n v="0"/>
    <n v="485"/>
    <n v="655"/>
    <n v="1140"/>
  </r>
  <r>
    <x v="0"/>
    <x v="0"/>
    <x v="6"/>
    <x v="16"/>
    <s v="Sunday"/>
    <s v="Weekend"/>
    <s v="High-demand"/>
    <s v="Off-Peak"/>
    <n v="107"/>
    <n v="-10.401833333333331"/>
    <n v="0"/>
    <n v="94"/>
    <n v="61.776341666666603"/>
    <n v="0"/>
    <n v="44.988258333333334"/>
    <n v="313.63673333333344"/>
    <n v="0"/>
    <n v="295"/>
    <n v="655"/>
    <n v="950"/>
  </r>
  <r>
    <x v="0"/>
    <x v="0"/>
    <x v="6"/>
    <x v="17"/>
    <s v="Sunday"/>
    <s v="Weekend"/>
    <s v="High-demand"/>
    <s v="Off-Peak"/>
    <n v="107"/>
    <n v="-9.5576083333333361"/>
    <n v="0"/>
    <n v="94"/>
    <n v="34.908891666666676"/>
    <n v="0"/>
    <n v="17.628783333333327"/>
    <n v="313.63673333333344"/>
    <n v="0"/>
    <n v="295"/>
    <n v="190"/>
    <n v="485"/>
  </r>
  <r>
    <x v="0"/>
    <x v="0"/>
    <x v="6"/>
    <x v="18"/>
    <s v="Sunday"/>
    <s v="Weekend"/>
    <s v="High-demand"/>
    <s v="Off-Peak"/>
    <n v="107"/>
    <n v="-9.5276666666666685"/>
    <n v="0"/>
    <n v="94"/>
    <n v="34.935091666666672"/>
    <n v="0"/>
    <n v="17.320116666666667"/>
    <n v="313.63673333333344"/>
    <n v="0"/>
    <n v="295"/>
    <n v="190"/>
    <n v="485"/>
  </r>
  <r>
    <x v="0"/>
    <x v="0"/>
    <x v="6"/>
    <x v="19"/>
    <s v="Sunday"/>
    <s v="Weekend"/>
    <s v="High-demand"/>
    <s v="Off-Peak"/>
    <n v="107"/>
    <n v="-8.579858333333334"/>
    <n v="0"/>
    <n v="94"/>
    <n v="32.753099999999996"/>
    <n v="0"/>
    <n v="16.319958333333336"/>
    <n v="313.63673333333344"/>
    <n v="0"/>
    <n v="200"/>
    <n v="190"/>
    <n v="390"/>
  </r>
  <r>
    <x v="0"/>
    <x v="0"/>
    <x v="6"/>
    <x v="20"/>
    <s v="Sunday"/>
    <s v="Weekend"/>
    <s v="High-demand"/>
    <s v="Off-Peak"/>
    <n v="107"/>
    <n v="-8.3794249999999995"/>
    <n v="0"/>
    <n v="94"/>
    <n v="32.700141666666674"/>
    <n v="0"/>
    <n v="15.686974999999997"/>
    <n v="313.63673333333344"/>
    <n v="0"/>
    <n v="200"/>
    <n v="190"/>
    <n v="390"/>
  </r>
  <r>
    <x v="0"/>
    <x v="0"/>
    <x v="7"/>
    <x v="0"/>
    <s v="Monday"/>
    <s v="Week-day"/>
    <s v="High-demand"/>
    <s v="Off-Peak"/>
    <n v="107"/>
    <n v="-9.1683166666666676"/>
    <n v="0"/>
    <n v="94"/>
    <n v="33.243191666666668"/>
    <n v="0"/>
    <n v="16.368475"/>
    <n v="313.63673333333344"/>
    <n v="0"/>
    <n v="200"/>
    <n v="190"/>
    <n v="390"/>
  </r>
  <r>
    <x v="0"/>
    <x v="0"/>
    <x v="7"/>
    <x v="1"/>
    <s v="Monday"/>
    <s v="Week-day"/>
    <s v="High-demand"/>
    <s v="Off-Peak"/>
    <n v="107"/>
    <n v="-8.1326333333333292"/>
    <n v="0"/>
    <n v="94"/>
    <n v="32.401500000000013"/>
    <n v="0"/>
    <n v="15.693941666666682"/>
    <n v="313.63673333333344"/>
    <n v="0"/>
    <n v="200"/>
    <n v="190"/>
    <n v="390"/>
  </r>
  <r>
    <x v="0"/>
    <x v="0"/>
    <x v="7"/>
    <x v="2"/>
    <s v="Monday"/>
    <s v="Week-day"/>
    <s v="High-demand"/>
    <s v="Off-Peak"/>
    <n v="107"/>
    <n v="-7.6922083333333298"/>
    <n v="0"/>
    <n v="94"/>
    <n v="57.168374999999983"/>
    <n v="0"/>
    <n v="42.278024999999985"/>
    <n v="313.63673333333344"/>
    <n v="0"/>
    <n v="200"/>
    <n v="190"/>
    <n v="390"/>
  </r>
  <r>
    <x v="0"/>
    <x v="0"/>
    <x v="7"/>
    <x v="3"/>
    <s v="Monday"/>
    <s v="Week-day"/>
    <s v="High-demand"/>
    <s v="Off-Peak"/>
    <n v="107"/>
    <n v="-9.3114916666666669"/>
    <n v="0"/>
    <n v="94"/>
    <n v="230.49311666666665"/>
    <n v="0"/>
    <n v="48.142058333333324"/>
    <n v="313.63673333333344"/>
    <n v="0"/>
    <n v="200"/>
    <n v="190"/>
    <n v="390"/>
  </r>
  <r>
    <x v="0"/>
    <x v="0"/>
    <x v="7"/>
    <x v="4"/>
    <s v="Monday"/>
    <s v="Week-day"/>
    <s v="High-demand"/>
    <s v="Off-Peak"/>
    <n v="107"/>
    <n v="-9.030408333333332"/>
    <n v="0"/>
    <n v="94"/>
    <n v="62.655741666666657"/>
    <n v="0"/>
    <n v="47.11368333333332"/>
    <n v="313.63673333333344"/>
    <n v="0"/>
    <n v="295"/>
    <n v="190"/>
    <n v="485"/>
  </r>
  <r>
    <x v="0"/>
    <x v="0"/>
    <x v="7"/>
    <x v="5"/>
    <s v="Monday"/>
    <s v="Week-day"/>
    <s v="High-demand"/>
    <s v="Off-Peak"/>
    <n v="107"/>
    <n v="-9.1167249999999971"/>
    <n v="0"/>
    <n v="94"/>
    <n v="63.968391666666697"/>
    <n v="0"/>
    <n v="47.253525000000032"/>
    <n v="313.63673333333344"/>
    <n v="0"/>
    <n v="295"/>
    <n v="190"/>
    <n v="485"/>
  </r>
  <r>
    <x v="0"/>
    <x v="0"/>
    <x v="7"/>
    <x v="6"/>
    <s v="Monday"/>
    <s v="Week-day"/>
    <s v="High-demand"/>
    <s v="Peak"/>
    <n v="653"/>
    <n v="-9.0427749999999953"/>
    <n v="0"/>
    <n v="94"/>
    <n v="63.675666666666679"/>
    <n v="0"/>
    <n v="48.36984166666668"/>
    <n v="313.63673333333344"/>
    <n v="0"/>
    <n v="295"/>
    <n v="190"/>
    <n v="485"/>
  </r>
  <r>
    <x v="0"/>
    <x v="0"/>
    <x v="7"/>
    <x v="7"/>
    <s v="Monday"/>
    <s v="Week-day"/>
    <s v="High-demand"/>
    <s v="Peak"/>
    <n v="653"/>
    <n v="-8.8307999999999982"/>
    <n v="0"/>
    <n v="94"/>
    <n v="64.297358333333335"/>
    <n v="0"/>
    <n v="47.985358333333352"/>
    <n v="313.63673333333344"/>
    <n v="0"/>
    <n v="565"/>
    <n v="690"/>
    <n v="1255"/>
  </r>
  <r>
    <x v="0"/>
    <x v="0"/>
    <x v="7"/>
    <x v="8"/>
    <s v="Monday"/>
    <s v="Week-day"/>
    <s v="High-demand"/>
    <s v="Peak"/>
    <n v="653"/>
    <n v="-8.9950416666666673"/>
    <n v="0"/>
    <n v="94"/>
    <n v="74.711991666666705"/>
    <n v="0"/>
    <n v="58.864283333333347"/>
    <n v="313.63673333333344"/>
    <n v="0"/>
    <n v="565"/>
    <n v="675"/>
    <n v="1240"/>
  </r>
  <r>
    <x v="0"/>
    <x v="0"/>
    <x v="7"/>
    <x v="9"/>
    <s v="Monday"/>
    <s v="Week-day"/>
    <s v="High-demand"/>
    <s v="Standard"/>
    <n v="198"/>
    <n v="-11.252717171717174"/>
    <n v="0"/>
    <n v="94.262626262626256"/>
    <n v="76.145636363636356"/>
    <n v="0"/>
    <n v="59.302515151515159"/>
    <n v="313.63673333333344"/>
    <n v="0"/>
    <n v="565"/>
    <n v="675"/>
    <n v="1240"/>
  </r>
  <r>
    <x v="0"/>
    <x v="0"/>
    <x v="7"/>
    <x v="22"/>
    <s v="Monday"/>
    <s v="Week-day"/>
    <s v="High-demand"/>
    <s v="Standard"/>
    <n v="198"/>
    <n v="-10.282849999999998"/>
    <n v="0"/>
    <n v="95"/>
    <n v="64.049108333333322"/>
    <n v="0"/>
    <n v="48.282208333333337"/>
    <n v="313.63673333333344"/>
    <n v="0"/>
    <n v="565"/>
    <n v="675"/>
    <n v="1240"/>
  </r>
  <r>
    <x v="0"/>
    <x v="0"/>
    <x v="7"/>
    <x v="23"/>
    <s v="Monday"/>
    <s v="Week-day"/>
    <s v="High-demand"/>
    <s v="Standard"/>
    <n v="198"/>
    <n v="-7.6360250000000001"/>
    <n v="0"/>
    <n v="95"/>
    <n v="58.485824999999998"/>
    <n v="0"/>
    <n v="43.688316666666672"/>
    <n v="313.63673333333344"/>
    <n v="0"/>
    <n v="565"/>
    <n v="675"/>
    <n v="1240"/>
  </r>
  <r>
    <x v="0"/>
    <x v="0"/>
    <x v="7"/>
    <x v="21"/>
    <s v="Monday"/>
    <s v="Week-day"/>
    <s v="High-demand"/>
    <s v="Standard"/>
    <n v="198"/>
    <n v="-9.7971250000000012"/>
    <n v="0"/>
    <n v="95"/>
    <n v="74.450233333333344"/>
    <n v="0"/>
    <n v="57.95485"/>
    <n v="313.63673333333344"/>
    <n v="0"/>
    <n v="565"/>
    <n v="675"/>
    <n v="1240"/>
  </r>
  <r>
    <x v="0"/>
    <x v="0"/>
    <x v="7"/>
    <x v="10"/>
    <s v="Monday"/>
    <s v="Week-day"/>
    <s v="High-demand"/>
    <s v="Standard"/>
    <n v="198"/>
    <n v="-9.5793333333333344"/>
    <n v="0"/>
    <n v="95"/>
    <n v="83.828491666666665"/>
    <n v="0"/>
    <n v="69.035283333333339"/>
    <n v="313.63673333333344"/>
    <n v="0"/>
    <n v="565"/>
    <n v="675"/>
    <n v="1240"/>
  </r>
  <r>
    <x v="0"/>
    <x v="0"/>
    <x v="7"/>
    <x v="11"/>
    <s v="Monday"/>
    <s v="Week-day"/>
    <s v="High-demand"/>
    <s v="Standard"/>
    <n v="198"/>
    <n v="-9.0802583333333367"/>
    <n v="0"/>
    <n v="95"/>
    <n v="83.13281666666667"/>
    <n v="0"/>
    <n v="67.27770000000001"/>
    <n v="313.63673333333344"/>
    <n v="0"/>
    <n v="565"/>
    <n v="675"/>
    <n v="1240"/>
  </r>
  <r>
    <x v="0"/>
    <x v="0"/>
    <x v="7"/>
    <x v="12"/>
    <s v="Monday"/>
    <s v="Week-day"/>
    <s v="High-demand"/>
    <s v="Standard"/>
    <n v="198"/>
    <n v="-8.8175499999999989"/>
    <n v="0"/>
    <n v="95"/>
    <n v="77.531741666666662"/>
    <n v="0"/>
    <n v="61.051525000000034"/>
    <n v="313.63673333333344"/>
    <n v="0"/>
    <n v="565"/>
    <n v="675"/>
    <n v="1240"/>
  </r>
  <r>
    <x v="0"/>
    <x v="0"/>
    <x v="7"/>
    <x v="13"/>
    <s v="Monday"/>
    <s v="Week-day"/>
    <s v="High-demand"/>
    <s v="Standard"/>
    <n v="198"/>
    <n v="-9.9510583333333376"/>
    <n v="0"/>
    <n v="95"/>
    <n v="79.7288833333334"/>
    <n v="0"/>
    <n v="63.771425000000015"/>
    <n v="313.63673333333344"/>
    <n v="0"/>
    <n v="565"/>
    <n v="675"/>
    <n v="1240"/>
  </r>
  <r>
    <x v="0"/>
    <x v="0"/>
    <x v="7"/>
    <x v="14"/>
    <s v="Monday"/>
    <s v="Week-day"/>
    <s v="High-demand"/>
    <s v="Peak"/>
    <n v="653"/>
    <n v="-9.6102166666666715"/>
    <n v="0"/>
    <n v="95"/>
    <n v="65.229708333333349"/>
    <n v="0"/>
    <n v="48.644433333333346"/>
    <n v="313.63673333333344"/>
    <n v="0"/>
    <n v="555"/>
    <n v="675"/>
    <n v="1230"/>
  </r>
  <r>
    <x v="0"/>
    <x v="0"/>
    <x v="7"/>
    <x v="15"/>
    <s v="Monday"/>
    <s v="Week-day"/>
    <s v="High-demand"/>
    <s v="Peak"/>
    <n v="653"/>
    <n v="-8.6725166666666649"/>
    <n v="0"/>
    <n v="95"/>
    <n v="65.448316666666614"/>
    <n v="0"/>
    <n v="50.295741666666665"/>
    <n v="313.63673333333344"/>
    <n v="0"/>
    <n v="485"/>
    <n v="655"/>
    <n v="1140"/>
  </r>
  <r>
    <x v="0"/>
    <x v="0"/>
    <x v="7"/>
    <x v="16"/>
    <s v="Monday"/>
    <s v="Week-day"/>
    <s v="High-demand"/>
    <s v="Standard"/>
    <n v="198"/>
    <n v="-10.182233333333329"/>
    <n v="0"/>
    <n v="95"/>
    <n v="62.445166666666708"/>
    <n v="0"/>
    <n v="45.435724999999977"/>
    <n v="313.63673333333344"/>
    <n v="0"/>
    <n v="295"/>
    <n v="655"/>
    <n v="950"/>
  </r>
  <r>
    <x v="0"/>
    <x v="0"/>
    <x v="7"/>
    <x v="17"/>
    <s v="Monday"/>
    <s v="Week-day"/>
    <s v="High-demand"/>
    <s v="Standard"/>
    <n v="198"/>
    <n v="-9.2358583333333346"/>
    <n v="0"/>
    <n v="95"/>
    <n v="34.78306666666667"/>
    <n v="0"/>
    <n v="17.028116666666669"/>
    <n v="313.63673333333344"/>
    <n v="0"/>
    <n v="295"/>
    <n v="190"/>
    <n v="485"/>
  </r>
  <r>
    <x v="0"/>
    <x v="0"/>
    <x v="7"/>
    <x v="18"/>
    <s v="Monday"/>
    <s v="Week-day"/>
    <s v="High-demand"/>
    <s v="Standard"/>
    <n v="198"/>
    <n v="-9.0767416666666634"/>
    <n v="0"/>
    <n v="95"/>
    <n v="34.552866666666667"/>
    <n v="0"/>
    <n v="17.544433333333334"/>
    <n v="313.63673333333344"/>
    <n v="0"/>
    <n v="295"/>
    <n v="190"/>
    <n v="485"/>
  </r>
  <r>
    <x v="0"/>
    <x v="0"/>
    <x v="7"/>
    <x v="19"/>
    <s v="Monday"/>
    <s v="Week-day"/>
    <s v="High-demand"/>
    <s v="Off-Peak"/>
    <n v="107"/>
    <n v="-8.9423333333333321"/>
    <n v="0"/>
    <n v="95"/>
    <n v="34.214891666666674"/>
    <n v="0"/>
    <n v="17.508933333333331"/>
    <n v="313.63673333333344"/>
    <n v="0"/>
    <n v="200"/>
    <n v="190"/>
    <n v="390"/>
  </r>
  <r>
    <x v="0"/>
    <x v="0"/>
    <x v="7"/>
    <x v="20"/>
    <s v="Monday"/>
    <s v="Week-day"/>
    <s v="High-demand"/>
    <s v="Off-Peak"/>
    <n v="107"/>
    <n v="-8.4559249999999988"/>
    <n v="0"/>
    <n v="95"/>
    <n v="34.791816666666662"/>
    <n v="0"/>
    <n v="18.163516666666673"/>
    <n v="313.63673333333344"/>
    <n v="0"/>
    <n v="200"/>
    <n v="190"/>
    <n v="390"/>
  </r>
  <r>
    <x v="0"/>
    <x v="0"/>
    <x v="8"/>
    <x v="0"/>
    <s v="Tuesday"/>
    <s v="Week-day"/>
    <s v="High-demand"/>
    <s v="Off-Peak"/>
    <n v="107"/>
    <n v="-9.3459083333333322"/>
    <n v="0"/>
    <n v="95"/>
    <n v="33.494191666666666"/>
    <n v="0"/>
    <n v="16.963091666666667"/>
    <n v="313.63673333333344"/>
    <n v="0"/>
    <n v="200"/>
    <n v="190"/>
    <n v="390"/>
  </r>
  <r>
    <x v="0"/>
    <x v="0"/>
    <x v="8"/>
    <x v="1"/>
    <s v="Tuesday"/>
    <s v="Week-day"/>
    <s v="High-demand"/>
    <s v="Off-Peak"/>
    <n v="107"/>
    <n v="-8.6038749999999951"/>
    <n v="0"/>
    <n v="95"/>
    <n v="35.055216666666666"/>
    <n v="0"/>
    <n v="17.067474999999995"/>
    <n v="313.63673333333344"/>
    <n v="0"/>
    <n v="200"/>
    <n v="190"/>
    <n v="390"/>
  </r>
  <r>
    <x v="0"/>
    <x v="0"/>
    <x v="8"/>
    <x v="2"/>
    <s v="Tuesday"/>
    <s v="Week-day"/>
    <s v="High-demand"/>
    <s v="Off-Peak"/>
    <n v="107"/>
    <n v="-7.8592583333333339"/>
    <n v="0"/>
    <n v="95"/>
    <n v="58.710450000000002"/>
    <n v="0"/>
    <n v="44.085083333333316"/>
    <n v="313.63673333333344"/>
    <n v="0"/>
    <n v="200"/>
    <n v="190"/>
    <n v="390"/>
  </r>
  <r>
    <x v="0"/>
    <x v="0"/>
    <x v="8"/>
    <x v="3"/>
    <s v="Tuesday"/>
    <s v="Week-day"/>
    <s v="High-demand"/>
    <s v="Off-Peak"/>
    <n v="107"/>
    <n v="-8.8141499999999997"/>
    <n v="0"/>
    <n v="95"/>
    <n v="63.62747499999999"/>
    <n v="0"/>
    <n v="47.418199999999992"/>
    <n v="313.63673333333344"/>
    <n v="0"/>
    <n v="200"/>
    <n v="190"/>
    <n v="390"/>
  </r>
  <r>
    <x v="0"/>
    <x v="0"/>
    <x v="8"/>
    <x v="4"/>
    <s v="Tuesday"/>
    <s v="Week-day"/>
    <s v="High-demand"/>
    <s v="Off-Peak"/>
    <n v="107"/>
    <n v="-8.6041166666666662"/>
    <n v="0"/>
    <n v="95"/>
    <n v="62.831941666666651"/>
    <n v="0"/>
    <n v="48.572700000000026"/>
    <n v="313.63673333333344"/>
    <n v="0"/>
    <n v="295"/>
    <n v="190"/>
    <n v="485"/>
  </r>
  <r>
    <x v="0"/>
    <x v="0"/>
    <x v="8"/>
    <x v="5"/>
    <s v="Tuesday"/>
    <s v="Week-day"/>
    <s v="High-demand"/>
    <s v="Off-Peak"/>
    <n v="107"/>
    <n v="-9.423816666666669"/>
    <n v="0"/>
    <n v="95"/>
    <n v="64.739433333333309"/>
    <n v="0"/>
    <n v="47.600266666666677"/>
    <n v="313.63673333333344"/>
    <n v="0"/>
    <n v="295"/>
    <n v="190"/>
    <n v="485"/>
  </r>
  <r>
    <x v="0"/>
    <x v="0"/>
    <x v="8"/>
    <x v="6"/>
    <s v="Tuesday"/>
    <s v="Week-day"/>
    <s v="High-demand"/>
    <s v="Peak"/>
    <n v="653"/>
    <n v="-9.6981333333333293"/>
    <n v="0"/>
    <n v="95"/>
    <n v="65.619308333333308"/>
    <n v="0"/>
    <n v="49.478083333333331"/>
    <n v="313.63673333333344"/>
    <n v="0"/>
    <n v="295"/>
    <n v="190"/>
    <n v="485"/>
  </r>
  <r>
    <x v="0"/>
    <x v="0"/>
    <x v="8"/>
    <x v="7"/>
    <s v="Tuesday"/>
    <s v="Week-day"/>
    <s v="High-demand"/>
    <s v="Peak"/>
    <n v="653"/>
    <n v="-8.2779666666666714"/>
    <n v="0"/>
    <n v="95"/>
    <n v="72.063999999999979"/>
    <n v="0"/>
    <n v="57.663625000000003"/>
    <n v="313.63673333333344"/>
    <n v="0"/>
    <n v="565"/>
    <n v="690"/>
    <n v="1255"/>
  </r>
  <r>
    <x v="0"/>
    <x v="0"/>
    <x v="8"/>
    <x v="8"/>
    <s v="Tuesday"/>
    <s v="Week-day"/>
    <s v="High-demand"/>
    <s v="Peak"/>
    <n v="653"/>
    <n v="-9.3048500000000036"/>
    <n v="0"/>
    <n v="95"/>
    <n v="78.595116666666684"/>
    <n v="0"/>
    <n v="62.363983333333366"/>
    <n v="313.63673333333344"/>
    <n v="0"/>
    <n v="565"/>
    <n v="675"/>
    <n v="1240"/>
  </r>
  <r>
    <x v="0"/>
    <x v="0"/>
    <x v="8"/>
    <x v="9"/>
    <s v="Tuesday"/>
    <s v="Week-day"/>
    <s v="High-demand"/>
    <s v="Standard"/>
    <n v="198"/>
    <n v="-11.229795918367349"/>
    <n v="0"/>
    <n v="95"/>
    <n v="87.677520408163261"/>
    <n v="0"/>
    <n v="68.417755102040829"/>
    <n v="313.63673333333344"/>
    <n v="0"/>
    <n v="565"/>
    <n v="675"/>
    <n v="1240"/>
  </r>
  <r>
    <x v="0"/>
    <x v="0"/>
    <x v="8"/>
    <x v="22"/>
    <s v="Tuesday"/>
    <s v="Week-day"/>
    <s v="High-demand"/>
    <s v="Standard"/>
    <n v="198"/>
    <n v="-8.9755416666666665"/>
    <n v="0"/>
    <n v="95"/>
    <n v="88.194458333333358"/>
    <n v="0"/>
    <n v="71.65298333333331"/>
    <n v="313.63673333333344"/>
    <n v="0"/>
    <n v="565"/>
    <n v="675"/>
    <n v="1240"/>
  </r>
  <r>
    <x v="0"/>
    <x v="0"/>
    <x v="8"/>
    <x v="23"/>
    <s v="Tuesday"/>
    <s v="Week-day"/>
    <s v="High-demand"/>
    <s v="Standard"/>
    <n v="198"/>
    <n v="-8.9568166666666649"/>
    <n v="0"/>
    <n v="95"/>
    <n v="86.701475000000016"/>
    <n v="0"/>
    <n v="71.691833333333307"/>
    <n v="313.63673333333344"/>
    <n v="0"/>
    <n v="565"/>
    <n v="675"/>
    <n v="1240"/>
  </r>
  <r>
    <x v="0"/>
    <x v="0"/>
    <x v="8"/>
    <x v="21"/>
    <s v="Tuesday"/>
    <s v="Week-day"/>
    <s v="High-demand"/>
    <s v="Standard"/>
    <n v="198"/>
    <n v="-9.2133500000000037"/>
    <n v="0"/>
    <n v="95"/>
    <n v="97.619766666666649"/>
    <n v="0"/>
    <n v="82.169799999999967"/>
    <n v="313.63673333333344"/>
    <n v="0"/>
    <n v="565"/>
    <n v="675"/>
    <n v="1240"/>
  </r>
  <r>
    <x v="0"/>
    <x v="0"/>
    <x v="8"/>
    <x v="10"/>
    <s v="Tuesday"/>
    <s v="Week-day"/>
    <s v="High-demand"/>
    <s v="Standard"/>
    <n v="198"/>
    <n v="-9.3321083333333359"/>
    <n v="0"/>
    <n v="95"/>
    <n v="87.37609999999998"/>
    <n v="0"/>
    <n v="71.545608333333334"/>
    <n v="313.63673333333344"/>
    <n v="0"/>
    <n v="565"/>
    <n v="675"/>
    <n v="1240"/>
  </r>
  <r>
    <x v="0"/>
    <x v="0"/>
    <x v="8"/>
    <x v="11"/>
    <s v="Tuesday"/>
    <s v="Week-day"/>
    <s v="High-demand"/>
    <s v="Standard"/>
    <n v="198"/>
    <n v="-8.4263333333333321"/>
    <n v="0"/>
    <n v="95"/>
    <n v="85.991249999999951"/>
    <n v="0"/>
    <n v="70.865383333333327"/>
    <n v="313.63673333333344"/>
    <n v="0"/>
    <n v="565"/>
    <n v="675"/>
    <n v="1240"/>
  </r>
  <r>
    <x v="0"/>
    <x v="0"/>
    <x v="8"/>
    <x v="12"/>
    <s v="Tuesday"/>
    <s v="Week-day"/>
    <s v="High-demand"/>
    <s v="Standard"/>
    <n v="198"/>
    <n v="-8.7956666666666692"/>
    <n v="0"/>
    <n v="95"/>
    <n v="85.187208333333373"/>
    <n v="0"/>
    <n v="69.211783333333315"/>
    <n v="313.63673333333344"/>
    <n v="0"/>
    <n v="565"/>
    <n v="675"/>
    <n v="1240"/>
  </r>
  <r>
    <x v="0"/>
    <x v="0"/>
    <x v="8"/>
    <x v="13"/>
    <s v="Tuesday"/>
    <s v="Week-day"/>
    <s v="High-demand"/>
    <s v="Standard"/>
    <n v="198"/>
    <n v="-10.425850000000001"/>
    <n v="0"/>
    <n v="95"/>
    <n v="82.210208333333355"/>
    <n v="0"/>
    <n v="66.045883333333322"/>
    <n v="313.63673333333344"/>
    <n v="0"/>
    <n v="565"/>
    <n v="675"/>
    <n v="1240"/>
  </r>
  <r>
    <x v="0"/>
    <x v="0"/>
    <x v="8"/>
    <x v="14"/>
    <s v="Tuesday"/>
    <s v="Week-day"/>
    <s v="High-demand"/>
    <s v="Peak"/>
    <n v="653"/>
    <n v="-9.6247749999999943"/>
    <n v="0"/>
    <n v="95"/>
    <n v="65.302158333333324"/>
    <n v="0"/>
    <n v="48.477783333333342"/>
    <n v="313.63673333333344"/>
    <n v="0"/>
    <n v="555"/>
    <n v="675"/>
    <n v="1230"/>
  </r>
  <r>
    <x v="0"/>
    <x v="0"/>
    <x v="8"/>
    <x v="15"/>
    <s v="Tuesday"/>
    <s v="Week-day"/>
    <s v="High-demand"/>
    <s v="Peak"/>
    <n v="653"/>
    <n v="-8.9975416666666703"/>
    <n v="0"/>
    <n v="95"/>
    <n v="66.944183333333328"/>
    <n v="0"/>
    <n v="50.65359999999999"/>
    <n v="313.63673333333344"/>
    <n v="0"/>
    <n v="485"/>
    <n v="655"/>
    <n v="1140"/>
  </r>
  <r>
    <x v="0"/>
    <x v="0"/>
    <x v="8"/>
    <x v="16"/>
    <s v="Tuesday"/>
    <s v="Week-day"/>
    <s v="High-demand"/>
    <s v="Standard"/>
    <n v="198"/>
    <n v="-9.5962916666666658"/>
    <n v="0"/>
    <n v="95.691666666666663"/>
    <n v="64.878899999999987"/>
    <n v="0"/>
    <n v="47.855641666666635"/>
    <n v="313.63673333333344"/>
    <n v="0"/>
    <n v="295"/>
    <n v="655"/>
    <n v="950"/>
  </r>
  <r>
    <x v="0"/>
    <x v="0"/>
    <x v="8"/>
    <x v="17"/>
    <s v="Tuesday"/>
    <s v="Week-day"/>
    <s v="High-demand"/>
    <s v="Standard"/>
    <n v="198"/>
    <n v="-9.376000000000003"/>
    <n v="0"/>
    <n v="96"/>
    <n v="35.996750000000006"/>
    <n v="0"/>
    <n v="18.373433333333331"/>
    <n v="313.63673333333344"/>
    <n v="1.1374999999999988E-2"/>
    <n v="295"/>
    <n v="190"/>
    <n v="485"/>
  </r>
  <r>
    <x v="0"/>
    <x v="0"/>
    <x v="8"/>
    <x v="18"/>
    <s v="Tuesday"/>
    <s v="Week-day"/>
    <s v="High-demand"/>
    <s v="Standard"/>
    <n v="198"/>
    <n v="-8.4780583333333368"/>
    <n v="0"/>
    <n v="96"/>
    <n v="33.960408333333319"/>
    <n v="0"/>
    <n v="16.732199999999995"/>
    <n v="313.63673333333344"/>
    <n v="1.4999999999999963E-2"/>
    <n v="295"/>
    <n v="190"/>
    <n v="485"/>
  </r>
  <r>
    <x v="0"/>
    <x v="0"/>
    <x v="8"/>
    <x v="19"/>
    <s v="Tuesday"/>
    <s v="Week-day"/>
    <s v="High-demand"/>
    <s v="Off-Peak"/>
    <n v="107"/>
    <n v="-8.8653666666666648"/>
    <n v="0"/>
    <n v="96"/>
    <n v="32.903133333333329"/>
    <n v="0"/>
    <n v="16.448225000000001"/>
    <n v="313.63673333333344"/>
    <n v="1.4999999999999963E-2"/>
    <n v="200"/>
    <n v="190"/>
    <n v="390"/>
  </r>
  <r>
    <x v="0"/>
    <x v="0"/>
    <x v="8"/>
    <x v="20"/>
    <s v="Tuesday"/>
    <s v="Week-day"/>
    <s v="High-demand"/>
    <s v="Off-Peak"/>
    <n v="107"/>
    <n v="-8.9162583333333352"/>
    <n v="0"/>
    <n v="96"/>
    <n v="34.69744166666667"/>
    <n v="0"/>
    <n v="17.631058333333335"/>
    <n v="313.63673333333344"/>
    <n v="1.4999999999999963E-2"/>
    <n v="200"/>
    <n v="190"/>
    <n v="390"/>
  </r>
  <r>
    <x v="0"/>
    <x v="0"/>
    <x v="9"/>
    <x v="0"/>
    <s v="Wednesday"/>
    <s v="Week-day"/>
    <s v="High-demand"/>
    <s v="Off-Peak"/>
    <n v="107"/>
    <n v="-8.8298249999999978"/>
    <n v="0"/>
    <n v="96"/>
    <n v="32.911149999999978"/>
    <n v="0"/>
    <n v="16.350108333333342"/>
    <n v="313.63673333333344"/>
    <n v="1.4999999999999963E-2"/>
    <n v="200"/>
    <n v="190"/>
    <n v="390"/>
  </r>
  <r>
    <x v="0"/>
    <x v="0"/>
    <x v="9"/>
    <x v="1"/>
    <s v="Wednesday"/>
    <s v="Week-day"/>
    <s v="High-demand"/>
    <s v="Off-Peak"/>
    <n v="107"/>
    <n v="-8.6983083333333333"/>
    <n v="0"/>
    <n v="96"/>
    <n v="33.73565833333334"/>
    <n v="0"/>
    <n v="17.01263333333333"/>
    <n v="313.63673333333344"/>
    <n v="1.4999999999999963E-2"/>
    <n v="200"/>
    <n v="190"/>
    <n v="390"/>
  </r>
  <r>
    <x v="0"/>
    <x v="0"/>
    <x v="9"/>
    <x v="2"/>
    <s v="Wednesday"/>
    <s v="Week-day"/>
    <s v="High-demand"/>
    <s v="Off-Peak"/>
    <n v="107"/>
    <n v="-7.7693333333333277"/>
    <n v="0"/>
    <n v="96"/>
    <n v="58.204700000000003"/>
    <n v="0"/>
    <n v="42.92009166666665"/>
    <n v="313.63673333333344"/>
    <n v="1.4999999999999963E-2"/>
    <n v="200"/>
    <n v="190"/>
    <n v="390"/>
  </r>
  <r>
    <x v="0"/>
    <x v="0"/>
    <x v="9"/>
    <x v="3"/>
    <s v="Wednesday"/>
    <s v="Week-day"/>
    <s v="High-demand"/>
    <s v="Off-Peak"/>
    <n v="107"/>
    <n v="-8.646741666666669"/>
    <n v="0"/>
    <n v="96"/>
    <n v="64.441191666666683"/>
    <n v="0"/>
    <n v="47.58055833333335"/>
    <n v="313.63673333333344"/>
    <n v="1.4999999999999963E-2"/>
    <n v="200"/>
    <n v="190"/>
    <n v="390"/>
  </r>
  <r>
    <x v="0"/>
    <x v="0"/>
    <x v="9"/>
    <x v="4"/>
    <s v="Wednesday"/>
    <s v="Week-day"/>
    <s v="High-demand"/>
    <s v="Off-Peak"/>
    <n v="107"/>
    <n v="-8.7822916666666675"/>
    <n v="0"/>
    <n v="96"/>
    <n v="64.324333333333328"/>
    <n v="0"/>
    <n v="48.405641666666661"/>
    <n v="313.63673333333344"/>
    <n v="1.4999999999999963E-2"/>
    <n v="295"/>
    <n v="190"/>
    <n v="485"/>
  </r>
  <r>
    <x v="0"/>
    <x v="0"/>
    <x v="9"/>
    <x v="5"/>
    <s v="Wednesday"/>
    <s v="Week-day"/>
    <s v="High-demand"/>
    <s v="Off-Peak"/>
    <n v="107"/>
    <n v="-8.5524583333333357"/>
    <n v="0"/>
    <n v="96"/>
    <n v="64.630349999999993"/>
    <n v="0"/>
    <n v="49.268983333333317"/>
    <n v="313.63673333333344"/>
    <n v="1.4999999999999963E-2"/>
    <n v="295"/>
    <n v="190"/>
    <n v="485"/>
  </r>
  <r>
    <x v="0"/>
    <x v="0"/>
    <x v="9"/>
    <x v="6"/>
    <s v="Wednesday"/>
    <s v="Week-day"/>
    <s v="High-demand"/>
    <s v="Peak"/>
    <n v="653"/>
    <n v="-8.333891666666668"/>
    <n v="0"/>
    <n v="96"/>
    <n v="65.620950000000022"/>
    <n v="0"/>
    <n v="50.415466666666667"/>
    <n v="313.63673333333344"/>
    <n v="1.4999999999999963E-2"/>
    <n v="295"/>
    <n v="190"/>
    <n v="485"/>
  </r>
  <r>
    <x v="0"/>
    <x v="0"/>
    <x v="9"/>
    <x v="7"/>
    <s v="Wednesday"/>
    <s v="Week-day"/>
    <s v="High-demand"/>
    <s v="Peak"/>
    <n v="653"/>
    <n v="-9.4143833333333298"/>
    <n v="0"/>
    <n v="96"/>
    <n v="72.833900000000057"/>
    <n v="0"/>
    <n v="56.702766666666712"/>
    <n v="313.63673333333344"/>
    <n v="1.4999999999999963E-2"/>
    <n v="565"/>
    <n v="690"/>
    <n v="1255"/>
  </r>
  <r>
    <x v="0"/>
    <x v="0"/>
    <x v="9"/>
    <x v="8"/>
    <s v="Wednesday"/>
    <s v="Week-day"/>
    <s v="High-demand"/>
    <s v="Peak"/>
    <n v="653"/>
    <n v="-7.1856666666666644"/>
    <n v="0"/>
    <n v="96"/>
    <n v="89.522474999999986"/>
    <n v="0"/>
    <n v="75.630650000000003"/>
    <n v="313.63673333333344"/>
    <n v="1.4999999999999963E-2"/>
    <n v="565"/>
    <n v="675"/>
    <n v="1240"/>
  </r>
  <r>
    <x v="0"/>
    <x v="0"/>
    <x v="9"/>
    <x v="9"/>
    <s v="Wednesday"/>
    <s v="Week-day"/>
    <s v="High-demand"/>
    <s v="Standard"/>
    <n v="198"/>
    <n v="-9.2419797979798002"/>
    <n v="0"/>
    <n v="96"/>
    <n v="147.66822222222217"/>
    <n v="0"/>
    <n v="132.74105050505051"/>
    <n v="313.63673333333344"/>
    <n v="7.5757575757575812E-3"/>
    <n v="565"/>
    <n v="675"/>
    <n v="1240"/>
  </r>
  <r>
    <x v="0"/>
    <x v="0"/>
    <x v="9"/>
    <x v="22"/>
    <s v="Wednesday"/>
    <s v="Week-day"/>
    <s v="High-demand"/>
    <s v="Standard"/>
    <n v="198"/>
    <n v="-12.908558333333325"/>
    <n v="0"/>
    <n v="96"/>
    <n v="111.82423333333332"/>
    <n v="0"/>
    <n v="88.482016666666667"/>
    <n v="313.63673333333344"/>
    <n v="0"/>
    <n v="565"/>
    <n v="675"/>
    <n v="1240"/>
  </r>
  <r>
    <x v="0"/>
    <x v="0"/>
    <x v="9"/>
    <x v="23"/>
    <s v="Wednesday"/>
    <s v="Week-day"/>
    <s v="High-demand"/>
    <s v="Standard"/>
    <n v="198"/>
    <n v="-9.8067799999999998"/>
    <n v="0"/>
    <n v="96"/>
    <n v="89.960670000000022"/>
    <n v="0"/>
    <n v="73.203609999999998"/>
    <n v="313.63673333333344"/>
    <n v="0"/>
    <n v="565"/>
    <n v="675"/>
    <n v="1240"/>
  </r>
  <r>
    <x v="0"/>
    <x v="0"/>
    <x v="9"/>
    <x v="21"/>
    <s v="Wednesday"/>
    <s v="Week-day"/>
    <s v="High-demand"/>
    <s v="Standard"/>
    <n v="198"/>
    <n v="-7.7179416666666656"/>
    <n v="0"/>
    <n v="96"/>
    <n v="100.08354999999999"/>
    <n v="0"/>
    <n v="85.136941666666644"/>
    <n v="313.63673333333344"/>
    <n v="0"/>
    <n v="565"/>
    <n v="675"/>
    <n v="1240"/>
  </r>
  <r>
    <x v="0"/>
    <x v="0"/>
    <x v="9"/>
    <x v="10"/>
    <s v="Wednesday"/>
    <s v="Week-day"/>
    <s v="High-demand"/>
    <s v="Standard"/>
    <n v="198"/>
    <n v="-10.932949999999993"/>
    <n v="0"/>
    <n v="96"/>
    <n v="115.84429999999998"/>
    <n v="0"/>
    <n v="100.43469166666667"/>
    <n v="313.63673333333344"/>
    <n v="0"/>
    <n v="565"/>
    <n v="675"/>
    <n v="1240"/>
  </r>
  <r>
    <x v="0"/>
    <x v="0"/>
    <x v="9"/>
    <x v="11"/>
    <s v="Wednesday"/>
    <s v="Week-day"/>
    <s v="High-demand"/>
    <s v="Standard"/>
    <n v="198"/>
    <n v="-8.6208749999999945"/>
    <n v="0"/>
    <n v="96"/>
    <n v="116.283675"/>
    <n v="0"/>
    <n v="99.424608333333339"/>
    <n v="313.63673333333344"/>
    <n v="0"/>
    <n v="565"/>
    <n v="675"/>
    <n v="1240"/>
  </r>
  <r>
    <x v="0"/>
    <x v="0"/>
    <x v="9"/>
    <x v="12"/>
    <s v="Wednesday"/>
    <s v="Week-day"/>
    <s v="High-demand"/>
    <s v="Standard"/>
    <n v="198"/>
    <n v="-9.7297166666666683"/>
    <n v="0"/>
    <n v="96"/>
    <n v="150.52843333333331"/>
    <n v="0"/>
    <n v="132.65803333333341"/>
    <n v="313.63673333333344"/>
    <n v="0"/>
    <n v="565"/>
    <n v="675"/>
    <n v="1240"/>
  </r>
  <r>
    <x v="0"/>
    <x v="0"/>
    <x v="9"/>
    <x v="13"/>
    <s v="Wednesday"/>
    <s v="Week-day"/>
    <s v="High-demand"/>
    <s v="Standard"/>
    <n v="198"/>
    <n v="-8.5420250000000024"/>
    <n v="0"/>
    <n v="96"/>
    <n v="131.00028333333333"/>
    <n v="0"/>
    <n v="117.73282499999996"/>
    <n v="313.63673333333344"/>
    <n v="0"/>
    <n v="565"/>
    <n v="675"/>
    <n v="1240"/>
  </r>
  <r>
    <x v="0"/>
    <x v="0"/>
    <x v="9"/>
    <x v="14"/>
    <s v="Wednesday"/>
    <s v="Week-day"/>
    <s v="High-demand"/>
    <s v="Peak"/>
    <n v="653"/>
    <n v="-10.677975"/>
    <n v="0"/>
    <n v="96"/>
    <n v="113.51200833333337"/>
    <n v="0"/>
    <n v="95.454750000000018"/>
    <n v="313.63673333333344"/>
    <n v="0"/>
    <n v="555"/>
    <n v="675"/>
    <n v="1230"/>
  </r>
  <r>
    <x v="0"/>
    <x v="0"/>
    <x v="9"/>
    <x v="15"/>
    <s v="Wednesday"/>
    <s v="Week-day"/>
    <s v="High-demand"/>
    <s v="Peak"/>
    <n v="653"/>
    <n v="-9.7800000000000029"/>
    <n v="0"/>
    <n v="96"/>
    <n v="104.74585833333337"/>
    <n v="0"/>
    <n v="87.34610000000005"/>
    <n v="313.63673333333344"/>
    <n v="0"/>
    <n v="485"/>
    <n v="655"/>
    <n v="1140"/>
  </r>
  <r>
    <x v="0"/>
    <x v="0"/>
    <x v="9"/>
    <x v="16"/>
    <s v="Wednesday"/>
    <s v="Week-day"/>
    <s v="High-demand"/>
    <s v="Standard"/>
    <n v="198"/>
    <n v="-10.209583333333333"/>
    <n v="0"/>
    <n v="96"/>
    <n v="95.701650000000015"/>
    <n v="0"/>
    <n v="78.421691666666632"/>
    <n v="313.63673333333344"/>
    <n v="0"/>
    <n v="295"/>
    <n v="655"/>
    <n v="950"/>
  </r>
  <r>
    <x v="0"/>
    <x v="0"/>
    <x v="9"/>
    <x v="17"/>
    <s v="Wednesday"/>
    <s v="Week-day"/>
    <s v="High-demand"/>
    <s v="Standard"/>
    <n v="198"/>
    <n v="-9.4810999999999979"/>
    <n v="0"/>
    <n v="96"/>
    <n v="64.839075000000037"/>
    <n v="0"/>
    <n v="49.372624999999999"/>
    <n v="313.63673333333344"/>
    <n v="0"/>
    <n v="295"/>
    <n v="190"/>
    <n v="485"/>
  </r>
  <r>
    <x v="0"/>
    <x v="0"/>
    <x v="9"/>
    <x v="18"/>
    <s v="Wednesday"/>
    <s v="Week-day"/>
    <s v="High-demand"/>
    <s v="Standard"/>
    <n v="198"/>
    <n v="-8.1807500000000015"/>
    <n v="0"/>
    <n v="96"/>
    <n v="63.183049999999959"/>
    <n v="0"/>
    <n v="48.271816666666652"/>
    <n v="313.63673333333344"/>
    <n v="0"/>
    <n v="295"/>
    <n v="190"/>
    <n v="485"/>
  </r>
  <r>
    <x v="0"/>
    <x v="0"/>
    <x v="9"/>
    <x v="19"/>
    <s v="Wednesday"/>
    <s v="Week-day"/>
    <s v="High-demand"/>
    <s v="Off-Peak"/>
    <n v="107"/>
    <n v="-8.5452833333333356"/>
    <n v="0"/>
    <n v="96"/>
    <n v="62.922725"/>
    <n v="0"/>
    <n v="47.185333333333325"/>
    <n v="313.63673333333344"/>
    <n v="0"/>
    <n v="200"/>
    <n v="190"/>
    <n v="390"/>
  </r>
  <r>
    <x v="0"/>
    <x v="0"/>
    <x v="9"/>
    <x v="20"/>
    <s v="Wednesday"/>
    <s v="Week-day"/>
    <s v="High-demand"/>
    <s v="Off-Peak"/>
    <n v="107"/>
    <n v="-9.2558833333333386"/>
    <n v="0"/>
    <n v="96"/>
    <n v="63.648533333333333"/>
    <n v="0"/>
    <n v="47.350550000000005"/>
    <n v="313.63673333333344"/>
    <n v="0"/>
    <n v="200"/>
    <n v="190"/>
    <n v="390"/>
  </r>
  <r>
    <x v="0"/>
    <x v="0"/>
    <x v="10"/>
    <x v="0"/>
    <s v="Thursday"/>
    <s v="Week-day"/>
    <s v="High-demand"/>
    <s v="Off-Peak"/>
    <n v="107"/>
    <n v="-9.1539916666666628"/>
    <n v="0"/>
    <n v="96"/>
    <n v="63.195816666666687"/>
    <n v="0"/>
    <n v="47.90969166666666"/>
    <n v="313.63673333333344"/>
    <n v="0"/>
    <n v="200"/>
    <n v="190"/>
    <n v="390"/>
  </r>
  <r>
    <x v="0"/>
    <x v="0"/>
    <x v="10"/>
    <x v="1"/>
    <s v="Thursday"/>
    <s v="Week-day"/>
    <s v="High-demand"/>
    <s v="Off-Peak"/>
    <n v="107"/>
    <n v="-9.0596749999999968"/>
    <n v="0"/>
    <n v="96"/>
    <n v="61.231699999999996"/>
    <n v="0"/>
    <n v="47.551349999999999"/>
    <n v="313.63673333333344"/>
    <n v="0"/>
    <n v="200"/>
    <n v="190"/>
    <n v="390"/>
  </r>
  <r>
    <x v="0"/>
    <x v="0"/>
    <x v="10"/>
    <x v="2"/>
    <s v="Thursday"/>
    <s v="Week-day"/>
    <s v="High-demand"/>
    <s v="Off-Peak"/>
    <n v="107"/>
    <n v="-7.7718666666666625"/>
    <n v="0"/>
    <n v="96"/>
    <n v="87.888291666666731"/>
    <n v="0"/>
    <n v="73.405683333333343"/>
    <n v="313.63673333333344"/>
    <n v="0"/>
    <n v="200"/>
    <n v="190"/>
    <n v="390"/>
  </r>
  <r>
    <x v="0"/>
    <x v="0"/>
    <x v="10"/>
    <x v="3"/>
    <s v="Thursday"/>
    <s v="Week-day"/>
    <s v="High-demand"/>
    <s v="Off-Peak"/>
    <n v="107"/>
    <n v="-8.4324416666666675"/>
    <n v="0"/>
    <n v="96"/>
    <n v="93.63842499999997"/>
    <n v="0"/>
    <n v="78.187158333333343"/>
    <n v="313.63673333333344"/>
    <n v="0"/>
    <n v="200"/>
    <n v="190"/>
    <n v="390"/>
  </r>
  <r>
    <x v="0"/>
    <x v="0"/>
    <x v="10"/>
    <x v="4"/>
    <s v="Thursday"/>
    <s v="Week-day"/>
    <s v="High-demand"/>
    <s v="Off-Peak"/>
    <n v="107"/>
    <n v="-8.9355666666666647"/>
    <n v="0"/>
    <n v="96"/>
    <n v="93.748625000000018"/>
    <n v="0"/>
    <n v="77.848941666666647"/>
    <n v="313.63673333333344"/>
    <n v="0"/>
    <n v="295"/>
    <n v="190"/>
    <n v="485"/>
  </r>
  <r>
    <x v="0"/>
    <x v="0"/>
    <x v="10"/>
    <x v="5"/>
    <s v="Thursday"/>
    <s v="Week-day"/>
    <s v="High-demand"/>
    <s v="Off-Peak"/>
    <n v="107"/>
    <n v="-8.4455833333333317"/>
    <n v="0"/>
    <n v="96"/>
    <n v="93.512766666666707"/>
    <n v="0"/>
    <n v="78.937591666666677"/>
    <n v="313.63673333333344"/>
    <n v="0"/>
    <n v="295"/>
    <n v="190"/>
    <n v="485"/>
  </r>
  <r>
    <x v="0"/>
    <x v="0"/>
    <x v="10"/>
    <x v="6"/>
    <s v="Thursday"/>
    <s v="Week-day"/>
    <s v="High-demand"/>
    <s v="Peak"/>
    <n v="653"/>
    <n v="-9.747191666666664"/>
    <n v="0"/>
    <n v="96"/>
    <n v="93.890924999999953"/>
    <n v="0"/>
    <n v="77.00187499999997"/>
    <n v="313.63673333333344"/>
    <n v="0"/>
    <n v="295"/>
    <n v="190"/>
    <n v="485"/>
  </r>
  <r>
    <x v="0"/>
    <x v="0"/>
    <x v="10"/>
    <x v="7"/>
    <s v="Thursday"/>
    <s v="Week-day"/>
    <s v="High-demand"/>
    <s v="Peak"/>
    <n v="653"/>
    <n v="-8.4354416666666694"/>
    <n v="0"/>
    <n v="96"/>
    <n v="100.34210833333336"/>
    <n v="0"/>
    <n v="85.375491666666633"/>
    <n v="313.63673333333344"/>
    <n v="0"/>
    <n v="565"/>
    <n v="690"/>
    <n v="1255"/>
  </r>
  <r>
    <x v="0"/>
    <x v="0"/>
    <x v="10"/>
    <x v="8"/>
    <s v="Thursday"/>
    <s v="Week-day"/>
    <s v="High-demand"/>
    <s v="Peak"/>
    <n v="653"/>
    <n v="-9.1702916666666638"/>
    <n v="0"/>
    <n v="96"/>
    <n v="109.42859166666668"/>
    <n v="0"/>
    <n v="94.220141666666663"/>
    <n v="313.63673333333344"/>
    <n v="0"/>
    <n v="565"/>
    <n v="675"/>
    <n v="1240"/>
  </r>
  <r>
    <x v="0"/>
    <x v="0"/>
    <x v="10"/>
    <x v="9"/>
    <s v="Thursday"/>
    <s v="Week-day"/>
    <s v="High-demand"/>
    <s v="Standard"/>
    <n v="198"/>
    <n v="-6.8943749999999984"/>
    <n v="0"/>
    <n v="96"/>
    <n v="114.04617499999996"/>
    <n v="0"/>
    <n v="100.00209166666669"/>
    <n v="313.63673333333344"/>
    <n v="0"/>
    <n v="565"/>
    <n v="675"/>
    <n v="1240"/>
  </r>
  <r>
    <x v="0"/>
    <x v="0"/>
    <x v="10"/>
    <x v="22"/>
    <s v="Thursday"/>
    <s v="Week-day"/>
    <s v="High-demand"/>
    <s v="Standard"/>
    <n v="198"/>
    <n v="-13.25739166666667"/>
    <n v="0"/>
    <n v="96"/>
    <n v="135.4619166666667"/>
    <n v="0"/>
    <n v="114.34400000000001"/>
    <n v="313.63673333333344"/>
    <n v="0"/>
    <n v="565"/>
    <n v="675"/>
    <n v="1240"/>
  </r>
  <r>
    <x v="0"/>
    <x v="0"/>
    <x v="10"/>
    <x v="23"/>
    <s v="Thursday"/>
    <s v="Week-day"/>
    <s v="High-demand"/>
    <s v="Standard"/>
    <n v="198"/>
    <n v="-12.948193877551017"/>
    <n v="0"/>
    <n v="96.316326530612244"/>
    <n v="128.47045918367346"/>
    <n v="0"/>
    <n v="111.523693877551"/>
    <n v="313.63673333333344"/>
    <n v="0"/>
    <n v="565"/>
    <n v="675"/>
    <n v="1240"/>
  </r>
  <r>
    <x v="0"/>
    <x v="0"/>
    <x v="10"/>
    <x v="21"/>
    <s v="Thursday"/>
    <s v="Week-day"/>
    <s v="High-demand"/>
    <s v="Standard"/>
    <n v="198"/>
    <n v="-10.121424999999997"/>
    <n v="0"/>
    <n v="96.308333333333337"/>
    <n v="115.60853333333336"/>
    <n v="0"/>
    <n v="99.076099999999954"/>
    <n v="313.63673333333344"/>
    <n v="0"/>
    <n v="565"/>
    <n v="675"/>
    <n v="1240"/>
  </r>
  <r>
    <x v="0"/>
    <x v="0"/>
    <x v="10"/>
    <x v="10"/>
    <s v="Thursday"/>
    <s v="Week-day"/>
    <s v="High-demand"/>
    <s v="Standard"/>
    <n v="198"/>
    <n v="-9.1098499999999998"/>
    <n v="0"/>
    <n v="96.933333333333337"/>
    <n v="92.053891666666672"/>
    <n v="0"/>
    <n v="76.606750000000062"/>
    <n v="313.63673333333344"/>
    <n v="0"/>
    <n v="565"/>
    <n v="675"/>
    <n v="1240"/>
  </r>
  <r>
    <x v="0"/>
    <x v="0"/>
    <x v="10"/>
    <x v="11"/>
    <s v="Thursday"/>
    <s v="Week-day"/>
    <s v="High-demand"/>
    <s v="Standard"/>
    <n v="198"/>
    <n v="-5.1485500000000011"/>
    <n v="0"/>
    <n v="96.391666666666666"/>
    <n v="147.38048333333336"/>
    <n v="0"/>
    <n v="134.53206666666665"/>
    <n v="313.63673333333344"/>
    <n v="0"/>
    <n v="565"/>
    <n v="675"/>
    <n v="1240"/>
  </r>
  <r>
    <x v="0"/>
    <x v="0"/>
    <x v="10"/>
    <x v="12"/>
    <s v="Thursday"/>
    <s v="Week-day"/>
    <s v="High-demand"/>
    <s v="Standard"/>
    <n v="198"/>
    <n v="-11.712183333333336"/>
    <n v="0"/>
    <n v="96.174999999999997"/>
    <n v="182.80630000000008"/>
    <n v="0"/>
    <n v="164.22027499999996"/>
    <n v="313.63673333333344"/>
    <n v="0"/>
    <n v="565"/>
    <n v="675"/>
    <n v="1240"/>
  </r>
  <r>
    <x v="0"/>
    <x v="0"/>
    <x v="10"/>
    <x v="13"/>
    <s v="Thursday"/>
    <s v="Week-day"/>
    <s v="High-demand"/>
    <s v="Standard"/>
    <n v="198"/>
    <n v="-8.1304083333333388"/>
    <n v="0"/>
    <n v="96.7"/>
    <n v="151.41981666666661"/>
    <n v="0"/>
    <n v="136.60145"/>
    <n v="313.63673333333344"/>
    <n v="0"/>
    <n v="565"/>
    <n v="675"/>
    <n v="1240"/>
  </r>
  <r>
    <x v="0"/>
    <x v="0"/>
    <x v="10"/>
    <x v="14"/>
    <s v="Thursday"/>
    <s v="Week-day"/>
    <s v="High-demand"/>
    <s v="Peak"/>
    <n v="653"/>
    <n v="-11.838475000000004"/>
    <n v="0"/>
    <n v="97"/>
    <n v="96.49524999999997"/>
    <n v="0"/>
    <n v="78.096733333333333"/>
    <n v="313.63673333333344"/>
    <n v="0"/>
    <n v="555"/>
    <n v="675"/>
    <n v="1230"/>
  </r>
  <r>
    <x v="0"/>
    <x v="0"/>
    <x v="10"/>
    <x v="15"/>
    <s v="Thursday"/>
    <s v="Week-day"/>
    <s v="High-demand"/>
    <s v="Peak"/>
    <n v="653"/>
    <n v="-8.1359750000000002"/>
    <n v="0"/>
    <n v="97"/>
    <n v="94.774083333333294"/>
    <n v="0"/>
    <n v="80.800483333333332"/>
    <n v="313.63673333333344"/>
    <n v="0"/>
    <n v="485"/>
    <n v="655"/>
    <n v="1140"/>
  </r>
  <r>
    <x v="0"/>
    <x v="0"/>
    <x v="10"/>
    <x v="16"/>
    <s v="Thursday"/>
    <s v="Week-day"/>
    <s v="High-demand"/>
    <s v="Standard"/>
    <n v="198"/>
    <n v="-10.364858333333334"/>
    <n v="0"/>
    <n v="97"/>
    <n v="92.750875000000036"/>
    <n v="0"/>
    <n v="75.655383333333333"/>
    <n v="313.63673333333344"/>
    <n v="0"/>
    <n v="295"/>
    <n v="655"/>
    <n v="950"/>
  </r>
  <r>
    <x v="0"/>
    <x v="0"/>
    <x v="10"/>
    <x v="17"/>
    <s v="Thursday"/>
    <s v="Week-day"/>
    <s v="High-demand"/>
    <s v="Standard"/>
    <n v="198"/>
    <n v="-8.8131166666666658"/>
    <n v="0"/>
    <n v="97"/>
    <n v="61.807649999999967"/>
    <n v="0"/>
    <n v="45.413283333333311"/>
    <n v="313.63673333333344"/>
    <n v="0"/>
    <n v="295"/>
    <n v="190"/>
    <n v="485"/>
  </r>
  <r>
    <x v="0"/>
    <x v="0"/>
    <x v="10"/>
    <x v="18"/>
    <s v="Thursday"/>
    <s v="Week-day"/>
    <s v="High-demand"/>
    <s v="Standard"/>
    <n v="198"/>
    <n v="-8.9994333333333341"/>
    <n v="0"/>
    <n v="97"/>
    <n v="58.644191666666664"/>
    <n v="0"/>
    <n v="42.71128333333332"/>
    <n v="313.63673333333344"/>
    <n v="0"/>
    <n v="295"/>
    <n v="190"/>
    <n v="485"/>
  </r>
  <r>
    <x v="0"/>
    <x v="0"/>
    <x v="10"/>
    <x v="19"/>
    <s v="Thursday"/>
    <s v="Week-day"/>
    <s v="High-demand"/>
    <s v="Off-Peak"/>
    <n v="107"/>
    <n v="-8.9511666666666621"/>
    <n v="0"/>
    <n v="97"/>
    <n v="60.428691666666658"/>
    <n v="0"/>
    <n v="44.520016666666677"/>
    <n v="313.63673333333344"/>
    <n v="0"/>
    <n v="200"/>
    <n v="190"/>
    <n v="390"/>
  </r>
  <r>
    <x v="0"/>
    <x v="0"/>
    <x v="10"/>
    <x v="20"/>
    <s v="Thursday"/>
    <s v="Week-day"/>
    <s v="High-demand"/>
    <s v="Off-Peak"/>
    <n v="107"/>
    <n v="-8.6451666666666664"/>
    <n v="0"/>
    <n v="97"/>
    <n v="58.994533333333315"/>
    <n v="0"/>
    <n v="44.255250000000011"/>
    <n v="313.63673333333344"/>
    <n v="0"/>
    <n v="200"/>
    <n v="190"/>
    <n v="390"/>
  </r>
  <r>
    <x v="0"/>
    <x v="0"/>
    <x v="11"/>
    <x v="0"/>
    <s v="Friday"/>
    <s v="Week-day"/>
    <s v="High-demand"/>
    <s v="Off-Peak"/>
    <n v="107"/>
    <n v="-9.0161249999999971"/>
    <n v="0"/>
    <n v="97"/>
    <n v="59.397574999999989"/>
    <n v="0"/>
    <n v="43.046166666666686"/>
    <n v="313.63673333333344"/>
    <n v="0"/>
    <n v="200"/>
    <n v="190"/>
    <n v="390"/>
  </r>
  <r>
    <x v="0"/>
    <x v="0"/>
    <x v="11"/>
    <x v="1"/>
    <s v="Friday"/>
    <s v="Week-day"/>
    <s v="High-demand"/>
    <s v="Off-Peak"/>
    <n v="107"/>
    <n v="-8.5779416666666695"/>
    <n v="0"/>
    <n v="97"/>
    <n v="61.867591666666655"/>
    <n v="0"/>
    <n v="46.082424999999979"/>
    <n v="313.63673333333344"/>
    <n v="0"/>
    <n v="200"/>
    <n v="190"/>
    <n v="390"/>
  </r>
  <r>
    <x v="0"/>
    <x v="0"/>
    <x v="11"/>
    <x v="2"/>
    <s v="Friday"/>
    <s v="Week-day"/>
    <s v="High-demand"/>
    <s v="Off-Peak"/>
    <n v="107"/>
    <n v="-7.958241666666666"/>
    <n v="0"/>
    <n v="97"/>
    <n v="85.252500000000026"/>
    <n v="0"/>
    <n v="72.014550000000014"/>
    <n v="313.63673333333344"/>
    <n v="0"/>
    <n v="200"/>
    <n v="190"/>
    <n v="390"/>
  </r>
  <r>
    <x v="0"/>
    <x v="0"/>
    <x v="11"/>
    <x v="3"/>
    <s v="Friday"/>
    <s v="Week-day"/>
    <s v="High-demand"/>
    <s v="Off-Peak"/>
    <n v="107"/>
    <n v="-9.5099666666666653"/>
    <n v="0"/>
    <n v="97"/>
    <n v="89.969300000000032"/>
    <n v="0"/>
    <n v="74.528400000000005"/>
    <n v="313.63673333333344"/>
    <n v="0"/>
    <n v="200"/>
    <n v="190"/>
    <n v="390"/>
  </r>
  <r>
    <x v="0"/>
    <x v="0"/>
    <x v="11"/>
    <x v="4"/>
    <s v="Friday"/>
    <s v="Week-day"/>
    <s v="High-demand"/>
    <s v="Off-Peak"/>
    <n v="107"/>
    <n v="-9.2354000000000021"/>
    <n v="0"/>
    <n v="97"/>
    <n v="90.359583333333319"/>
    <n v="0"/>
    <n v="74.052591666666657"/>
    <n v="313.63673333333344"/>
    <n v="0"/>
    <n v="295"/>
    <n v="190"/>
    <n v="485"/>
  </r>
  <r>
    <x v="0"/>
    <x v="0"/>
    <x v="11"/>
    <x v="5"/>
    <s v="Friday"/>
    <s v="Week-day"/>
    <s v="High-demand"/>
    <s v="Off-Peak"/>
    <n v="107"/>
    <n v="-9.325350000000002"/>
    <n v="0"/>
    <n v="97"/>
    <n v="89.047341666666696"/>
    <n v="0"/>
    <n v="73.007033333333368"/>
    <n v="313.63673333333344"/>
    <n v="0"/>
    <n v="295"/>
    <n v="190"/>
    <n v="485"/>
  </r>
  <r>
    <x v="0"/>
    <x v="0"/>
    <x v="11"/>
    <x v="6"/>
    <s v="Friday"/>
    <s v="Week-day"/>
    <s v="High-demand"/>
    <s v="Peak"/>
    <n v="653"/>
    <n v="-8.2513083333333341"/>
    <n v="0"/>
    <n v="97"/>
    <n v="90.445591666666658"/>
    <n v="0"/>
    <n v="75.109616666666668"/>
    <n v="313.63673333333344"/>
    <n v="0"/>
    <n v="295"/>
    <n v="190"/>
    <n v="485"/>
  </r>
  <r>
    <x v="0"/>
    <x v="0"/>
    <x v="11"/>
    <x v="7"/>
    <s v="Friday"/>
    <s v="Week-day"/>
    <s v="High-demand"/>
    <s v="Peak"/>
    <n v="653"/>
    <n v="-8.6380583333333334"/>
    <n v="0"/>
    <n v="97"/>
    <n v="91.733424999999983"/>
    <n v="0"/>
    <n v="76.923516666666657"/>
    <n v="313.63673333333344"/>
    <n v="0"/>
    <n v="565"/>
    <n v="690"/>
    <n v="1255"/>
  </r>
  <r>
    <x v="0"/>
    <x v="0"/>
    <x v="11"/>
    <x v="8"/>
    <s v="Friday"/>
    <s v="Week-day"/>
    <s v="High-demand"/>
    <s v="Peak"/>
    <n v="653"/>
    <n v="-5.6605083333333317"/>
    <n v="0"/>
    <n v="97"/>
    <n v="121.14404166666665"/>
    <n v="0"/>
    <n v="107.96749166666673"/>
    <n v="313.63673333333344"/>
    <n v="0"/>
    <n v="565"/>
    <n v="675"/>
    <n v="1240"/>
  </r>
  <r>
    <x v="0"/>
    <x v="0"/>
    <x v="11"/>
    <x v="9"/>
    <s v="Friday"/>
    <s v="Week-day"/>
    <s v="High-demand"/>
    <s v="Standard"/>
    <n v="198"/>
    <n v="-12.307050000000004"/>
    <n v="0"/>
    <n v="97"/>
    <n v="166.3744833333333"/>
    <n v="0"/>
    <n v="147.94814166666669"/>
    <n v="313.63673333333344"/>
    <n v="0"/>
    <n v="565"/>
    <n v="675"/>
    <n v="1240"/>
  </r>
  <r>
    <x v="0"/>
    <x v="0"/>
    <x v="11"/>
    <x v="22"/>
    <s v="Friday"/>
    <s v="Week-day"/>
    <s v="High-demand"/>
    <s v="Standard"/>
    <n v="198"/>
    <n v="-9.3858833333333322"/>
    <n v="0"/>
    <n v="97"/>
    <n v="108.62625833333331"/>
    <n v="0"/>
    <n v="91.779691666666665"/>
    <n v="313.63673333333344"/>
    <n v="0"/>
    <n v="565"/>
    <n v="675"/>
    <n v="1240"/>
  </r>
  <r>
    <x v="0"/>
    <x v="0"/>
    <x v="11"/>
    <x v="23"/>
    <s v="Friday"/>
    <s v="Week-day"/>
    <s v="High-demand"/>
    <s v="Standard"/>
    <n v="198"/>
    <n v="-3.3885959595959592"/>
    <n v="0"/>
    <n v="97"/>
    <n v="182.14405050505042"/>
    <n v="0"/>
    <n v="169.31718181818187"/>
    <n v="313.63673333333344"/>
    <n v="0"/>
    <n v="565"/>
    <n v="675"/>
    <n v="1240"/>
  </r>
  <r>
    <x v="0"/>
    <x v="0"/>
    <x v="11"/>
    <x v="21"/>
    <s v="Friday"/>
    <s v="Week-day"/>
    <s v="High-demand"/>
    <s v="Standard"/>
    <n v="198"/>
    <n v="-13.705666666666664"/>
    <n v="0"/>
    <n v="97"/>
    <n v="203.1660416666667"/>
    <n v="0"/>
    <n v="177.28924166666675"/>
    <n v="313.63673333333344"/>
    <n v="0"/>
    <n v="565"/>
    <n v="675"/>
    <n v="1240"/>
  </r>
  <r>
    <x v="0"/>
    <x v="0"/>
    <x v="11"/>
    <x v="10"/>
    <s v="Friday"/>
    <s v="Week-day"/>
    <s v="High-demand"/>
    <s v="Standard"/>
    <n v="198"/>
    <n v="-10.796258333333334"/>
    <n v="0"/>
    <n v="97"/>
    <n v="184.73048333333338"/>
    <n v="0"/>
    <n v="161.75489166666668"/>
    <n v="313.63673333333344"/>
    <n v="0"/>
    <n v="565"/>
    <n v="675"/>
    <n v="1240"/>
  </r>
  <r>
    <x v="0"/>
    <x v="0"/>
    <x v="11"/>
    <x v="11"/>
    <s v="Friday"/>
    <s v="Week-day"/>
    <s v="High-demand"/>
    <s v="Standard"/>
    <n v="198"/>
    <n v="-0.59237500000000332"/>
    <n v="0"/>
    <n v="97"/>
    <n v="166.61462500000016"/>
    <n v="0"/>
    <n v="158.02825833333318"/>
    <n v="313.63673333333344"/>
    <n v="0"/>
    <n v="565"/>
    <n v="675"/>
    <n v="1240"/>
  </r>
  <r>
    <x v="0"/>
    <x v="0"/>
    <x v="11"/>
    <x v="12"/>
    <s v="Friday"/>
    <s v="Week-day"/>
    <s v="High-demand"/>
    <s v="Standard"/>
    <n v="198"/>
    <n v="25.339538461538439"/>
    <n v="25.339538461538439"/>
    <n v="97"/>
    <n v="143.04988461538434"/>
    <n v="0"/>
    <n v="161.35482692307707"/>
    <n v="313.63673333333344"/>
    <n v="0"/>
    <n v="565"/>
    <n v="675"/>
    <n v="1240"/>
  </r>
  <r>
    <x v="0"/>
    <x v="0"/>
    <x v="11"/>
    <x v="13"/>
    <s v="Friday"/>
    <s v="Week-day"/>
    <s v="High-demand"/>
    <s v="Standard"/>
    <n v="198"/>
    <n v="-11.244800000000007"/>
    <n v="0"/>
    <n v="97"/>
    <n v="115.6989833333334"/>
    <n v="0"/>
    <n v="98.106141666666687"/>
    <n v="313.63673333333344"/>
    <n v="0"/>
    <n v="565"/>
    <n v="675"/>
    <n v="1240"/>
  </r>
  <r>
    <x v="0"/>
    <x v="0"/>
    <x v="11"/>
    <x v="14"/>
    <s v="Friday"/>
    <s v="Week-day"/>
    <s v="High-demand"/>
    <s v="Peak"/>
    <n v="653"/>
    <n v="-8.7659999999999929"/>
    <n v="0"/>
    <n v="97"/>
    <n v="90.792408333333299"/>
    <n v="0"/>
    <n v="76.012225000000015"/>
    <n v="313.63673333333344"/>
    <n v="0"/>
    <n v="555"/>
    <n v="675"/>
    <n v="1230"/>
  </r>
  <r>
    <x v="0"/>
    <x v="0"/>
    <x v="11"/>
    <x v="15"/>
    <s v="Friday"/>
    <s v="Week-day"/>
    <s v="High-demand"/>
    <s v="Peak"/>
    <n v="653"/>
    <n v="-9.6009038461538481"/>
    <n v="0"/>
    <n v="97"/>
    <n v="94.381884615384635"/>
    <n v="0"/>
    <n v="79.009884615384635"/>
    <n v="313.63673333333344"/>
    <n v="0"/>
    <n v="485"/>
    <n v="655"/>
    <n v="1140"/>
  </r>
  <r>
    <x v="0"/>
    <x v="0"/>
    <x v="11"/>
    <x v="16"/>
    <s v="Friday"/>
    <s v="Week-day"/>
    <s v="High-demand"/>
    <s v="Standard"/>
    <n v="198"/>
    <n v="-9.6677000000000053"/>
    <n v="0"/>
    <n v="97"/>
    <n v="92.163233333333295"/>
    <n v="0"/>
    <n v="76.028108333333336"/>
    <n v="313.63673333333344"/>
    <n v="0"/>
    <n v="295"/>
    <n v="655"/>
    <n v="950"/>
  </r>
  <r>
    <x v="0"/>
    <x v="0"/>
    <x v="11"/>
    <x v="17"/>
    <s v="Friday"/>
    <s v="Week-day"/>
    <s v="High-demand"/>
    <s v="Standard"/>
    <n v="198"/>
    <n v="-9.1022083333333299"/>
    <n v="0"/>
    <n v="97"/>
    <n v="59.882666666666687"/>
    <n v="0"/>
    <n v="43.658525000000004"/>
    <n v="313.63673333333344"/>
    <n v="0"/>
    <n v="295"/>
    <n v="190"/>
    <n v="485"/>
  </r>
  <r>
    <x v="0"/>
    <x v="0"/>
    <x v="11"/>
    <x v="18"/>
    <s v="Friday"/>
    <s v="Week-day"/>
    <s v="High-demand"/>
    <s v="Standard"/>
    <n v="198"/>
    <n v="-8.9372083333333343"/>
    <n v="0"/>
    <n v="97"/>
    <n v="59.193633333333302"/>
    <n v="0"/>
    <n v="44.301649999999995"/>
    <n v="313.63673333333344"/>
    <n v="0"/>
    <n v="295"/>
    <n v="190"/>
    <n v="485"/>
  </r>
  <r>
    <x v="0"/>
    <x v="0"/>
    <x v="11"/>
    <x v="19"/>
    <s v="Friday"/>
    <s v="Week-day"/>
    <s v="High-demand"/>
    <s v="Off-Peak"/>
    <n v="107"/>
    <n v="-9.4179916666666692"/>
    <n v="0"/>
    <n v="97"/>
    <n v="60.900883333333326"/>
    <n v="0"/>
    <n v="45.236316666666696"/>
    <n v="313.63673333333344"/>
    <n v="0"/>
    <n v="200"/>
    <n v="190"/>
    <n v="390"/>
  </r>
  <r>
    <x v="0"/>
    <x v="0"/>
    <x v="11"/>
    <x v="20"/>
    <s v="Friday"/>
    <s v="Week-day"/>
    <s v="High-demand"/>
    <s v="Off-Peak"/>
    <n v="107"/>
    <n v="-8.6320083333333333"/>
    <n v="0"/>
    <n v="97"/>
    <n v="62.901824999999967"/>
    <n v="0"/>
    <n v="46.847766666666679"/>
    <n v="313.63673333333344"/>
    <n v="0"/>
    <n v="200"/>
    <n v="190"/>
    <n v="390"/>
  </r>
  <r>
    <x v="0"/>
    <x v="0"/>
    <x v="12"/>
    <x v="0"/>
    <s v="Saturday"/>
    <s v="Weekend"/>
    <s v="High-demand"/>
    <s v="Off-Peak"/>
    <n v="107"/>
    <n v="-9.7563750000000002"/>
    <n v="0"/>
    <n v="97"/>
    <n v="63.370541666666654"/>
    <n v="0"/>
    <n v="46.535466666666643"/>
    <n v="313.63673333333344"/>
    <n v="0"/>
    <n v="200"/>
    <n v="190"/>
    <n v="390"/>
  </r>
  <r>
    <x v="0"/>
    <x v="0"/>
    <x v="12"/>
    <x v="1"/>
    <s v="Saturday"/>
    <s v="Weekend"/>
    <s v="High-demand"/>
    <s v="Off-Peak"/>
    <n v="107"/>
    <n v="-8.870533333333336"/>
    <n v="0"/>
    <n v="97"/>
    <n v="64.72953333333335"/>
    <n v="0"/>
    <n v="47.849266666666658"/>
    <n v="313.63673333333344"/>
    <n v="0"/>
    <n v="200"/>
    <n v="190"/>
    <n v="390"/>
  </r>
  <r>
    <x v="0"/>
    <x v="0"/>
    <x v="12"/>
    <x v="2"/>
    <s v="Saturday"/>
    <s v="Weekend"/>
    <s v="High-demand"/>
    <s v="Off-Peak"/>
    <n v="107"/>
    <n v="-8.1112249999999992"/>
    <n v="0"/>
    <n v="97"/>
    <n v="87.74895000000005"/>
    <n v="0"/>
    <n v="73.263608333333337"/>
    <n v="313.63673333333344"/>
    <n v="0"/>
    <n v="200"/>
    <n v="190"/>
    <n v="390"/>
  </r>
  <r>
    <x v="0"/>
    <x v="0"/>
    <x v="12"/>
    <x v="3"/>
    <s v="Saturday"/>
    <s v="Weekend"/>
    <s v="High-demand"/>
    <s v="Off-Peak"/>
    <n v="107"/>
    <n v="-7.7694916666666654"/>
    <n v="0"/>
    <n v="97"/>
    <n v="91.04318333333336"/>
    <n v="0"/>
    <n v="77.602516666666659"/>
    <n v="313.63673333333344"/>
    <n v="0"/>
    <n v="200"/>
    <n v="190"/>
    <n v="390"/>
  </r>
  <r>
    <x v="0"/>
    <x v="0"/>
    <x v="12"/>
    <x v="4"/>
    <s v="Saturday"/>
    <s v="Weekend"/>
    <s v="High-demand"/>
    <s v="Off-Peak"/>
    <n v="107"/>
    <n v="-8.8661166666666666"/>
    <n v="0"/>
    <n v="97"/>
    <n v="92.816799999999986"/>
    <n v="0"/>
    <n v="77.93490833333334"/>
    <n v="313.63673333333344"/>
    <n v="0"/>
    <n v="295"/>
    <n v="190"/>
    <n v="485"/>
  </r>
  <r>
    <x v="0"/>
    <x v="0"/>
    <x v="12"/>
    <x v="5"/>
    <s v="Saturday"/>
    <s v="Weekend"/>
    <s v="High-demand"/>
    <s v="Off-Peak"/>
    <n v="107"/>
    <n v="-9.4086666666666687"/>
    <n v="0"/>
    <n v="97.183333333333337"/>
    <n v="91.281141666666656"/>
    <n v="0"/>
    <n v="76.652100000000019"/>
    <n v="313.63673333333344"/>
    <n v="0"/>
    <n v="295"/>
    <n v="190"/>
    <n v="485"/>
  </r>
  <r>
    <x v="0"/>
    <x v="0"/>
    <x v="12"/>
    <x v="6"/>
    <s v="Saturday"/>
    <s v="Weekend"/>
    <s v="High-demand"/>
    <s v="Off-Peak"/>
    <n v="107"/>
    <n v="-10.22084166666667"/>
    <n v="0"/>
    <n v="97.641666666666666"/>
    <n v="91.666891666666672"/>
    <n v="0"/>
    <n v="75.642733333333368"/>
    <n v="313.63673333333344"/>
    <n v="0"/>
    <n v="295"/>
    <n v="190"/>
    <n v="485"/>
  </r>
  <r>
    <x v="0"/>
    <x v="0"/>
    <x v="12"/>
    <x v="7"/>
    <s v="Saturday"/>
    <s v="Weekend"/>
    <s v="High-demand"/>
    <s v="Standard"/>
    <n v="198"/>
    <n v="-10.105208333333337"/>
    <n v="0"/>
    <n v="97.75"/>
    <n v="94.991149999999905"/>
    <n v="0"/>
    <n v="77.391141666666655"/>
    <n v="313.63673333333344"/>
    <n v="0"/>
    <n v="565"/>
    <n v="690"/>
    <n v="1255"/>
  </r>
  <r>
    <x v="0"/>
    <x v="0"/>
    <x v="12"/>
    <x v="8"/>
    <s v="Saturday"/>
    <s v="Weekend"/>
    <s v="High-demand"/>
    <s v="Standard"/>
    <n v="198"/>
    <n v="-7.2945749999999974"/>
    <n v="0"/>
    <n v="97"/>
    <n v="131.96426666666665"/>
    <n v="0"/>
    <n v="118.29555833333332"/>
    <n v="313.63673333333344"/>
    <n v="0"/>
    <n v="565"/>
    <n v="675"/>
    <n v="1240"/>
  </r>
  <r>
    <x v="0"/>
    <x v="0"/>
    <x v="12"/>
    <x v="9"/>
    <s v="Saturday"/>
    <s v="Weekend"/>
    <s v="High-demand"/>
    <s v="Standard"/>
    <n v="198"/>
    <n v="-9.5889500000000059"/>
    <n v="0"/>
    <n v="97.025000000000006"/>
    <n v="244.30726666666649"/>
    <n v="0"/>
    <n v="222.1560749999999"/>
    <n v="313.63673333333344"/>
    <n v="0"/>
    <n v="565"/>
    <n v="675"/>
    <n v="1240"/>
  </r>
  <r>
    <x v="0"/>
    <x v="0"/>
    <x v="12"/>
    <x v="22"/>
    <s v="Saturday"/>
    <s v="Weekend"/>
    <s v="High-demand"/>
    <s v="Standard"/>
    <n v="198"/>
    <n v="-9.0254083333333295"/>
    <n v="0"/>
    <n v="97.166666666666671"/>
    <n v="215.42725000000007"/>
    <n v="0"/>
    <n v="193.1001416666667"/>
    <n v="313.63673333333344"/>
    <n v="0"/>
    <n v="565"/>
    <n v="675"/>
    <n v="1240"/>
  </r>
  <r>
    <x v="0"/>
    <x v="0"/>
    <x v="12"/>
    <x v="23"/>
    <s v="Saturday"/>
    <s v="Weekend"/>
    <s v="High-demand"/>
    <s v="Standard"/>
    <n v="198"/>
    <n v="-8.5752833333333296"/>
    <n v="0"/>
    <n v="97.208333333333329"/>
    <n v="190.01897499999998"/>
    <n v="0"/>
    <n v="173.93972500000012"/>
    <n v="313.63673333333344"/>
    <n v="0"/>
    <n v="565"/>
    <n v="675"/>
    <n v="1240"/>
  </r>
  <r>
    <x v="0"/>
    <x v="0"/>
    <x v="12"/>
    <x v="21"/>
    <s v="Saturday"/>
    <s v="Weekend"/>
    <s v="High-demand"/>
    <s v="Off-Peak"/>
    <n v="107"/>
    <n v="-11.491283333333334"/>
    <n v="0"/>
    <n v="97.61666666666666"/>
    <n v="168.93929166666663"/>
    <n v="0"/>
    <n v="147.25001666666668"/>
    <n v="313.63673333333344"/>
    <n v="0"/>
    <n v="565"/>
    <n v="675"/>
    <n v="1240"/>
  </r>
  <r>
    <x v="0"/>
    <x v="0"/>
    <x v="12"/>
    <x v="10"/>
    <s v="Saturday"/>
    <s v="Weekend"/>
    <s v="High-demand"/>
    <s v="Off-Peak"/>
    <n v="107"/>
    <n v="-7.220291666666669"/>
    <n v="0"/>
    <n v="97.575000000000003"/>
    <n v="161.93537500000002"/>
    <n v="0"/>
    <n v="147.36759166666664"/>
    <n v="313.63673333333344"/>
    <n v="0"/>
    <n v="565"/>
    <n v="675"/>
    <n v="1240"/>
  </r>
  <r>
    <x v="0"/>
    <x v="0"/>
    <x v="12"/>
    <x v="11"/>
    <s v="Saturday"/>
    <s v="Weekend"/>
    <s v="High-demand"/>
    <s v="Off-Peak"/>
    <n v="107"/>
    <n v="-11.189991666666664"/>
    <n v="0"/>
    <n v="97.86666666666666"/>
    <n v="127.94649166666667"/>
    <n v="0"/>
    <n v="109.01799166666667"/>
    <n v="313.63673333333344"/>
    <n v="0"/>
    <n v="565"/>
    <n v="675"/>
    <n v="1240"/>
  </r>
  <r>
    <x v="0"/>
    <x v="0"/>
    <x v="12"/>
    <x v="12"/>
    <s v="Saturday"/>
    <s v="Weekend"/>
    <s v="High-demand"/>
    <s v="Off-Peak"/>
    <n v="107"/>
    <n v="-8.1482916666666672"/>
    <n v="0"/>
    <n v="98"/>
    <n v="123.01639166666669"/>
    <n v="0"/>
    <n v="108.03755833333322"/>
    <n v="313.63673333333344"/>
    <n v="0"/>
    <n v="565"/>
    <n v="675"/>
    <n v="1240"/>
  </r>
  <r>
    <x v="0"/>
    <x v="0"/>
    <x v="12"/>
    <x v="13"/>
    <s v="Saturday"/>
    <s v="Weekend"/>
    <s v="High-demand"/>
    <s v="Off-Peak"/>
    <n v="107"/>
    <n v="-11.175524999999999"/>
    <n v="0"/>
    <n v="98"/>
    <n v="135.75500833333336"/>
    <n v="0"/>
    <n v="115.17471666666668"/>
    <n v="313.63673333333344"/>
    <n v="0"/>
    <n v="565"/>
    <n v="675"/>
    <n v="1240"/>
  </r>
  <r>
    <x v="0"/>
    <x v="0"/>
    <x v="12"/>
    <x v="14"/>
    <s v="Saturday"/>
    <s v="Weekend"/>
    <s v="High-demand"/>
    <s v="Off-Peak"/>
    <n v="107"/>
    <n v="-8.6934916666666666"/>
    <n v="0"/>
    <n v="98"/>
    <n v="95.733708333333354"/>
    <n v="0"/>
    <n v="79.885766666666683"/>
    <n v="313.63673333333344"/>
    <n v="0"/>
    <n v="555"/>
    <n v="675"/>
    <n v="1230"/>
  </r>
  <r>
    <x v="0"/>
    <x v="0"/>
    <x v="12"/>
    <x v="15"/>
    <s v="Saturday"/>
    <s v="Weekend"/>
    <s v="High-demand"/>
    <s v="Standard"/>
    <n v="198"/>
    <n v="-11.998747474747475"/>
    <n v="0"/>
    <n v="98"/>
    <n v="95.595969696969647"/>
    <n v="0"/>
    <n v="79.742989898989862"/>
    <n v="313.63673333333344"/>
    <n v="0"/>
    <n v="485"/>
    <n v="655"/>
    <n v="1140"/>
  </r>
  <r>
    <x v="0"/>
    <x v="0"/>
    <x v="12"/>
    <x v="16"/>
    <s v="Saturday"/>
    <s v="Weekend"/>
    <s v="High-demand"/>
    <s v="Standard"/>
    <n v="198"/>
    <n v="-8.6774083333333376"/>
    <n v="0"/>
    <n v="98"/>
    <n v="92.617599999999996"/>
    <n v="0"/>
    <n v="77.072833333333378"/>
    <n v="313.63673333333344"/>
    <n v="0"/>
    <n v="295"/>
    <n v="655"/>
    <n v="950"/>
  </r>
  <r>
    <x v="0"/>
    <x v="0"/>
    <x v="12"/>
    <x v="17"/>
    <s v="Saturday"/>
    <s v="Weekend"/>
    <s v="High-demand"/>
    <s v="Off-Peak"/>
    <n v="107"/>
    <n v="-9.8725583333333322"/>
    <n v="0"/>
    <n v="98"/>
    <n v="60.236916666666659"/>
    <n v="0"/>
    <n v="44.205033333333333"/>
    <n v="313.63673333333344"/>
    <n v="0"/>
    <n v="295"/>
    <n v="190"/>
    <n v="485"/>
  </r>
  <r>
    <x v="0"/>
    <x v="0"/>
    <x v="12"/>
    <x v="18"/>
    <s v="Saturday"/>
    <s v="Weekend"/>
    <s v="High-demand"/>
    <s v="Off-Peak"/>
    <n v="107"/>
    <n v="-10.114183333333335"/>
    <n v="0"/>
    <n v="98"/>
    <n v="63.813208333333321"/>
    <n v="0"/>
    <n v="47.528916666666653"/>
    <n v="313.63673333333344"/>
    <n v="0"/>
    <n v="295"/>
    <n v="190"/>
    <n v="485"/>
  </r>
  <r>
    <x v="0"/>
    <x v="0"/>
    <x v="12"/>
    <x v="19"/>
    <s v="Saturday"/>
    <s v="Weekend"/>
    <s v="High-demand"/>
    <s v="Off-Peak"/>
    <n v="107"/>
    <n v="-9.6499750000000049"/>
    <n v="0"/>
    <n v="98"/>
    <n v="70.422583333333336"/>
    <n v="0"/>
    <n v="54.425308333333334"/>
    <n v="313.63673333333344"/>
    <n v="0"/>
    <n v="200"/>
    <n v="190"/>
    <n v="390"/>
  </r>
  <r>
    <x v="0"/>
    <x v="0"/>
    <x v="12"/>
    <x v="20"/>
    <s v="Saturday"/>
    <s v="Weekend"/>
    <s v="High-demand"/>
    <s v="Off-Peak"/>
    <n v="107"/>
    <n v="-9.5380249999999993"/>
    <n v="0"/>
    <n v="98"/>
    <n v="62.429783333333347"/>
    <n v="0"/>
    <n v="45.600650000000002"/>
    <n v="313.63673333333344"/>
    <n v="0"/>
    <n v="200"/>
    <n v="190"/>
    <n v="390"/>
  </r>
  <r>
    <x v="0"/>
    <x v="0"/>
    <x v="13"/>
    <x v="0"/>
    <s v="Sunday"/>
    <s v="Weekend"/>
    <s v="High-demand"/>
    <s v="Off-Peak"/>
    <n v="107"/>
    <n v="-9.9069166666666675"/>
    <n v="0"/>
    <n v="98"/>
    <n v="68.622775000000004"/>
    <n v="0"/>
    <n v="52.54586666666669"/>
    <n v="313.63673333333344"/>
    <n v="0"/>
    <n v="200"/>
    <n v="190"/>
    <n v="390"/>
  </r>
  <r>
    <x v="0"/>
    <x v="0"/>
    <x v="13"/>
    <x v="1"/>
    <s v="Sunday"/>
    <s v="Weekend"/>
    <s v="High-demand"/>
    <s v="Off-Peak"/>
    <n v="107"/>
    <n v="-10.575066666666673"/>
    <n v="0"/>
    <n v="98"/>
    <n v="62.575624999999995"/>
    <n v="0"/>
    <n v="45.929441666666676"/>
    <n v="313.63673333333344"/>
    <n v="0"/>
    <n v="200"/>
    <n v="190"/>
    <n v="390"/>
  </r>
  <r>
    <x v="0"/>
    <x v="0"/>
    <x v="13"/>
    <x v="2"/>
    <s v="Sunday"/>
    <s v="Weekend"/>
    <s v="High-demand"/>
    <s v="Off-Peak"/>
    <n v="107"/>
    <n v="-6.992150000000005"/>
    <n v="0"/>
    <n v="98"/>
    <n v="92.810358333333397"/>
    <n v="0"/>
    <n v="80.744349999999969"/>
    <n v="313.63673333333344"/>
    <n v="0"/>
    <n v="200"/>
    <n v="190"/>
    <n v="390"/>
  </r>
  <r>
    <x v="0"/>
    <x v="0"/>
    <x v="13"/>
    <x v="3"/>
    <s v="Sunday"/>
    <s v="Weekend"/>
    <s v="High-demand"/>
    <s v="Off-Peak"/>
    <n v="107"/>
    <n v="-10.88489166666667"/>
    <n v="0"/>
    <n v="98"/>
    <n v="94.665466666666632"/>
    <n v="0"/>
    <n v="77.575241666666656"/>
    <n v="313.63673333333344"/>
    <n v="0"/>
    <n v="200"/>
    <n v="190"/>
    <n v="390"/>
  </r>
  <r>
    <x v="0"/>
    <x v="0"/>
    <x v="13"/>
    <x v="4"/>
    <s v="Sunday"/>
    <s v="Weekend"/>
    <s v="High-demand"/>
    <s v="Off-Peak"/>
    <n v="107"/>
    <n v="-8.9516333333333318"/>
    <n v="0"/>
    <n v="98"/>
    <n v="103.59528333333333"/>
    <n v="0"/>
    <n v="88.396191666666681"/>
    <n v="313.63673333333344"/>
    <n v="0"/>
    <n v="295"/>
    <n v="190"/>
    <n v="485"/>
  </r>
  <r>
    <x v="0"/>
    <x v="0"/>
    <x v="13"/>
    <x v="5"/>
    <s v="Sunday"/>
    <s v="Weekend"/>
    <s v="High-demand"/>
    <s v="Off-Peak"/>
    <n v="107"/>
    <n v="-8.3297750000000015"/>
    <n v="0"/>
    <n v="98"/>
    <n v="105.46424166666674"/>
    <n v="0"/>
    <n v="89.256783333333402"/>
    <n v="313.63673333333344"/>
    <n v="0"/>
    <n v="295"/>
    <n v="190"/>
    <n v="485"/>
  </r>
  <r>
    <x v="0"/>
    <x v="0"/>
    <x v="13"/>
    <x v="6"/>
    <s v="Sunday"/>
    <s v="Weekend"/>
    <s v="High-demand"/>
    <s v="Off-Peak"/>
    <n v="107"/>
    <n v="-11.367124999999998"/>
    <n v="0"/>
    <n v="98"/>
    <n v="94.654808333333293"/>
    <n v="0"/>
    <n v="77.55518333333336"/>
    <n v="313.63673333333344"/>
    <n v="0"/>
    <n v="295"/>
    <n v="190"/>
    <n v="485"/>
  </r>
  <r>
    <x v="0"/>
    <x v="0"/>
    <x v="13"/>
    <x v="7"/>
    <s v="Sunday"/>
    <s v="Weekend"/>
    <s v="High-demand"/>
    <s v="Off-Peak"/>
    <n v="107"/>
    <n v="-9.3427666666666713"/>
    <n v="0"/>
    <n v="98"/>
    <n v="98.53769166666666"/>
    <n v="0"/>
    <n v="82.399608333333347"/>
    <n v="313.63673333333344"/>
    <n v="0"/>
    <n v="565"/>
    <n v="690"/>
    <n v="1255"/>
  </r>
  <r>
    <x v="0"/>
    <x v="0"/>
    <x v="13"/>
    <x v="8"/>
    <s v="Sunday"/>
    <s v="Weekend"/>
    <s v="High-demand"/>
    <s v="Off-Peak"/>
    <n v="107"/>
    <n v="-4.3745999999999974"/>
    <n v="0"/>
    <n v="98"/>
    <n v="142.84454999999994"/>
    <n v="0"/>
    <n v="128.12288333333331"/>
    <n v="313.63673333333344"/>
    <n v="0"/>
    <n v="565"/>
    <n v="675"/>
    <n v="1240"/>
  </r>
  <r>
    <x v="0"/>
    <x v="0"/>
    <x v="13"/>
    <x v="9"/>
    <s v="Sunday"/>
    <s v="Weekend"/>
    <s v="High-demand"/>
    <s v="Off-Peak"/>
    <n v="107"/>
    <n v="-9.0324833333333334"/>
    <n v="0"/>
    <n v="98"/>
    <n v="215.71753333333317"/>
    <n v="0"/>
    <n v="197.94403333333341"/>
    <n v="313.63673333333344"/>
    <n v="0"/>
    <n v="565"/>
    <n v="675"/>
    <n v="1240"/>
  </r>
  <r>
    <x v="0"/>
    <x v="0"/>
    <x v="13"/>
    <x v="22"/>
    <s v="Sunday"/>
    <s v="Weekend"/>
    <s v="High-demand"/>
    <s v="Off-Peak"/>
    <n v="107"/>
    <n v="-9.5707250000000013"/>
    <n v="0"/>
    <n v="98"/>
    <n v="192.66493333333335"/>
    <n v="0"/>
    <n v="173.91064166666675"/>
    <n v="313.63673333333344"/>
    <n v="0"/>
    <n v="565"/>
    <n v="675"/>
    <n v="1240"/>
  </r>
  <r>
    <x v="0"/>
    <x v="0"/>
    <x v="13"/>
    <x v="23"/>
    <s v="Sunday"/>
    <s v="Weekend"/>
    <s v="High-demand"/>
    <s v="Off-Peak"/>
    <n v="107"/>
    <n v="-7.1650083333333301"/>
    <n v="0"/>
    <n v="98"/>
    <n v="190.9720916666667"/>
    <n v="0"/>
    <n v="174.91894166666663"/>
    <n v="313.63673333333344"/>
    <n v="-4.8000000000000022E-3"/>
    <n v="565"/>
    <n v="675"/>
    <n v="1240"/>
  </r>
  <r>
    <x v="0"/>
    <x v="0"/>
    <x v="13"/>
    <x v="21"/>
    <s v="Sunday"/>
    <s v="Weekend"/>
    <s v="High-demand"/>
    <s v="Off-Peak"/>
    <n v="107"/>
    <n v="-6.413166666666668"/>
    <n v="0"/>
    <n v="98"/>
    <n v="196.59859999999986"/>
    <n v="0"/>
    <n v="178.3593249999999"/>
    <n v="313.63673333333344"/>
    <n v="-1.2000000000000009E-2"/>
    <n v="565"/>
    <n v="675"/>
    <n v="1240"/>
  </r>
  <r>
    <x v="0"/>
    <x v="0"/>
    <x v="13"/>
    <x v="10"/>
    <s v="Sunday"/>
    <s v="Weekend"/>
    <s v="High-demand"/>
    <s v="Off-Peak"/>
    <n v="107"/>
    <n v="-9.4458500000000001"/>
    <n v="0"/>
    <n v="98"/>
    <n v="203.32400833333332"/>
    <n v="0"/>
    <n v="190.01109166666663"/>
    <n v="313.63673333333344"/>
    <n v="-1.2000000000000009E-2"/>
    <n v="565"/>
    <n v="675"/>
    <n v="1240"/>
  </r>
  <r>
    <x v="0"/>
    <x v="0"/>
    <x v="13"/>
    <x v="11"/>
    <s v="Sunday"/>
    <s v="Weekend"/>
    <s v="High-demand"/>
    <s v="Off-Peak"/>
    <n v="107"/>
    <n v="-9.6118249999999996"/>
    <n v="0"/>
    <n v="98"/>
    <n v="212.22163333333341"/>
    <n v="0"/>
    <n v="189.11880833333331"/>
    <n v="313.63673333333344"/>
    <n v="-1.2000000000000009E-2"/>
    <n v="565"/>
    <n v="675"/>
    <n v="1240"/>
  </r>
  <r>
    <x v="0"/>
    <x v="0"/>
    <x v="13"/>
    <x v="12"/>
    <s v="Sunday"/>
    <s v="Weekend"/>
    <s v="High-demand"/>
    <s v="Off-Peak"/>
    <n v="107"/>
    <n v="-8.6124583333333327"/>
    <n v="0"/>
    <n v="98"/>
    <n v="212.1293083333334"/>
    <n v="0"/>
    <n v="188.66579999999993"/>
    <n v="313.63673333333344"/>
    <n v="-4.0000000000000018E-3"/>
    <n v="565"/>
    <n v="675"/>
    <n v="1240"/>
  </r>
  <r>
    <x v="0"/>
    <x v="0"/>
    <x v="13"/>
    <x v="13"/>
    <s v="Sunday"/>
    <s v="Weekend"/>
    <s v="High-demand"/>
    <s v="Off-Peak"/>
    <n v="107"/>
    <n v="-10.434625000000002"/>
    <n v="0"/>
    <n v="98"/>
    <n v="181.50199166666661"/>
    <n v="0"/>
    <n v="163.24447500000008"/>
    <n v="313.63673333333344"/>
    <n v="0"/>
    <n v="565"/>
    <n v="675"/>
    <n v="1240"/>
  </r>
  <r>
    <x v="0"/>
    <x v="0"/>
    <x v="13"/>
    <x v="14"/>
    <s v="Sunday"/>
    <s v="Weekend"/>
    <s v="High-demand"/>
    <s v="Off-Peak"/>
    <n v="107"/>
    <n v="-9.3668166666666703"/>
    <n v="0"/>
    <n v="98"/>
    <n v="140.05019166666668"/>
    <n v="0"/>
    <n v="121.23539166666664"/>
    <n v="313.63673333333344"/>
    <n v="0"/>
    <n v="555"/>
    <n v="675"/>
    <n v="1230"/>
  </r>
  <r>
    <x v="0"/>
    <x v="0"/>
    <x v="13"/>
    <x v="15"/>
    <s v="Sunday"/>
    <s v="Weekend"/>
    <s v="High-demand"/>
    <s v="Off-Peak"/>
    <n v="107"/>
    <n v="-12.051372881355926"/>
    <n v="0"/>
    <n v="98"/>
    <n v="99.242542372881331"/>
    <n v="0"/>
    <n v="81.202050847457585"/>
    <n v="313.63673333333344"/>
    <n v="0"/>
    <n v="485"/>
    <n v="655"/>
    <n v="1140"/>
  </r>
  <r>
    <x v="0"/>
    <x v="0"/>
    <x v="13"/>
    <x v="16"/>
    <s v="Sunday"/>
    <s v="Weekend"/>
    <s v="High-demand"/>
    <s v="Off-Peak"/>
    <n v="107"/>
    <n v="-9.6627583333333344"/>
    <n v="0"/>
    <n v="98"/>
    <n v="125.58345833333328"/>
    <n v="0"/>
    <n v="109.54214166666664"/>
    <n v="313.63673333333344"/>
    <n v="0"/>
    <n v="295"/>
    <n v="655"/>
    <n v="950"/>
  </r>
  <r>
    <x v="0"/>
    <x v="0"/>
    <x v="13"/>
    <x v="17"/>
    <s v="Sunday"/>
    <s v="Weekend"/>
    <s v="High-demand"/>
    <s v="Off-Peak"/>
    <n v="107"/>
    <n v="-8.6773083333333343"/>
    <n v="0"/>
    <n v="98"/>
    <n v="94.218108333333277"/>
    <n v="0"/>
    <n v="78.520283333333367"/>
    <n v="313.63673333333344"/>
    <n v="0"/>
    <n v="295"/>
    <n v="190"/>
    <n v="485"/>
  </r>
  <r>
    <x v="0"/>
    <x v="0"/>
    <x v="13"/>
    <x v="18"/>
    <s v="Sunday"/>
    <s v="Weekend"/>
    <s v="High-demand"/>
    <s v="Off-Peak"/>
    <n v="107"/>
    <n v="-11.264183333333333"/>
    <n v="0"/>
    <n v="98"/>
    <n v="90.775841666666722"/>
    <n v="0"/>
    <n v="72.264475000000004"/>
    <n v="313.63673333333344"/>
    <n v="0"/>
    <n v="295"/>
    <n v="190"/>
    <n v="485"/>
  </r>
  <r>
    <x v="0"/>
    <x v="0"/>
    <x v="13"/>
    <x v="19"/>
    <s v="Sunday"/>
    <s v="Weekend"/>
    <s v="High-demand"/>
    <s v="Off-Peak"/>
    <n v="107"/>
    <n v="-8.8367499999999968"/>
    <n v="0"/>
    <n v="98"/>
    <n v="84.980391666666691"/>
    <n v="0"/>
    <n v="69.532758333333334"/>
    <n v="313.63673333333344"/>
    <n v="0"/>
    <n v="200"/>
    <n v="190"/>
    <n v="390"/>
  </r>
  <r>
    <x v="0"/>
    <x v="0"/>
    <x v="13"/>
    <x v="20"/>
    <s v="Sunday"/>
    <s v="Weekend"/>
    <s v="High-demand"/>
    <s v="Off-Peak"/>
    <n v="107"/>
    <n v="-7.0535833333333358"/>
    <n v="0"/>
    <n v="98"/>
    <n v="96.838491666666727"/>
    <n v="0"/>
    <n v="82.278133333333372"/>
    <n v="313.63673333333344"/>
    <n v="0"/>
    <n v="200"/>
    <n v="190"/>
    <n v="390"/>
  </r>
  <r>
    <x v="0"/>
    <x v="0"/>
    <x v="14"/>
    <x v="0"/>
    <s v="Monday"/>
    <s v="Week-day"/>
    <s v="High-demand"/>
    <s v="Off-Peak"/>
    <n v="107"/>
    <n v="-10.919525000000002"/>
    <n v="0"/>
    <n v="98"/>
    <n v="87.58890000000001"/>
    <n v="0"/>
    <n v="70.709291666666701"/>
    <n v="313.63673333333344"/>
    <n v="0"/>
    <n v="200"/>
    <n v="190"/>
    <n v="390"/>
  </r>
  <r>
    <x v="0"/>
    <x v="0"/>
    <x v="14"/>
    <x v="1"/>
    <s v="Monday"/>
    <s v="Week-day"/>
    <s v="High-demand"/>
    <s v="Off-Peak"/>
    <n v="107"/>
    <n v="-6.3761166666666664"/>
    <n v="0"/>
    <n v="98"/>
    <n v="86.581941666666623"/>
    <n v="0"/>
    <n v="73.35619166666666"/>
    <n v="313.63673333333344"/>
    <n v="0"/>
    <n v="200"/>
    <n v="190"/>
    <n v="390"/>
  </r>
  <r>
    <x v="0"/>
    <x v="0"/>
    <x v="14"/>
    <x v="2"/>
    <s v="Monday"/>
    <s v="Week-day"/>
    <s v="High-demand"/>
    <s v="Off-Peak"/>
    <n v="107"/>
    <n v="-7.0141666666666636"/>
    <n v="0"/>
    <n v="98"/>
    <n v="121.20032500000009"/>
    <n v="0"/>
    <n v="106.61936666666669"/>
    <n v="313.63673333333344"/>
    <n v="0"/>
    <n v="200"/>
    <n v="190"/>
    <n v="390"/>
  </r>
  <r>
    <x v="0"/>
    <x v="0"/>
    <x v="14"/>
    <x v="3"/>
    <s v="Monday"/>
    <s v="Week-day"/>
    <s v="High-demand"/>
    <s v="Off-Peak"/>
    <n v="107"/>
    <n v="-11.340824999999997"/>
    <n v="0"/>
    <n v="98"/>
    <n v="123.48485833333331"/>
    <n v="0"/>
    <n v="105.13681666666665"/>
    <n v="313.63673333333344"/>
    <n v="0"/>
    <n v="200"/>
    <n v="190"/>
    <n v="390"/>
  </r>
  <r>
    <x v="0"/>
    <x v="0"/>
    <x v="14"/>
    <x v="4"/>
    <s v="Monday"/>
    <s v="Week-day"/>
    <s v="High-demand"/>
    <s v="Off-Peak"/>
    <n v="107"/>
    <n v="-8.2112083333333334"/>
    <n v="0"/>
    <n v="98"/>
    <n v="119.05291666666669"/>
    <n v="0"/>
    <n v="104.68810000000008"/>
    <n v="313.63673333333344"/>
    <n v="0"/>
    <n v="295"/>
    <n v="190"/>
    <n v="485"/>
  </r>
  <r>
    <x v="0"/>
    <x v="0"/>
    <x v="14"/>
    <x v="5"/>
    <s v="Monday"/>
    <s v="Week-day"/>
    <s v="High-demand"/>
    <s v="Off-Peak"/>
    <n v="107"/>
    <n v="-7.4323583333333314"/>
    <n v="0"/>
    <n v="98"/>
    <n v="119.55046666666665"/>
    <n v="0"/>
    <n v="104.64152500000006"/>
    <n v="313.63673333333344"/>
    <n v="0"/>
    <n v="295"/>
    <n v="190"/>
    <n v="485"/>
  </r>
  <r>
    <x v="0"/>
    <x v="0"/>
    <x v="14"/>
    <x v="6"/>
    <s v="Monday"/>
    <s v="Week-day"/>
    <s v="High-demand"/>
    <s v="Peak"/>
    <n v="653"/>
    <n v="-11.941466666666667"/>
    <n v="0"/>
    <n v="98"/>
    <n v="125.38967499999997"/>
    <n v="0"/>
    <n v="107.13320000000002"/>
    <n v="313.63673333333344"/>
    <n v="0"/>
    <n v="295"/>
    <n v="190"/>
    <n v="485"/>
  </r>
  <r>
    <x v="0"/>
    <x v="0"/>
    <x v="14"/>
    <x v="7"/>
    <s v="Monday"/>
    <s v="Week-day"/>
    <s v="High-demand"/>
    <s v="Peak"/>
    <n v="653"/>
    <n v="-9.5493749999999995"/>
    <n v="0"/>
    <n v="98"/>
    <n v="126.71388333333331"/>
    <n v="0"/>
    <n v="110.73736666666666"/>
    <n v="313.63673333333344"/>
    <n v="0"/>
    <n v="565"/>
    <n v="690"/>
    <n v="1255"/>
  </r>
  <r>
    <x v="0"/>
    <x v="0"/>
    <x v="14"/>
    <x v="8"/>
    <s v="Monday"/>
    <s v="Week-day"/>
    <s v="High-demand"/>
    <s v="Peak"/>
    <n v="653"/>
    <n v="-10.642783333333336"/>
    <n v="0"/>
    <n v="98"/>
    <n v="139.50020833333335"/>
    <n v="0"/>
    <n v="118.79872500000006"/>
    <n v="313.63673333333344"/>
    <n v="0"/>
    <n v="565"/>
    <n v="675"/>
    <n v="1240"/>
  </r>
  <r>
    <x v="0"/>
    <x v="0"/>
    <x v="14"/>
    <x v="9"/>
    <s v="Monday"/>
    <s v="Week-day"/>
    <s v="High-demand"/>
    <s v="Standard"/>
    <n v="198"/>
    <n v="-10.060900000000002"/>
    <n v="0"/>
    <n v="98"/>
    <n v="78.995166666666634"/>
    <n v="0"/>
    <n v="62.92525000000002"/>
    <n v="313.63673333333344"/>
    <n v="0"/>
    <n v="565"/>
    <n v="675"/>
    <n v="1240"/>
  </r>
  <r>
    <x v="0"/>
    <x v="0"/>
    <x v="14"/>
    <x v="22"/>
    <s v="Monday"/>
    <s v="Week-day"/>
    <s v="High-demand"/>
    <s v="Standard"/>
    <n v="198"/>
    <n v="-9.4409416666666655"/>
    <n v="0"/>
    <n v="98"/>
    <n v="76.001741666666689"/>
    <n v="0"/>
    <n v="60.444125"/>
    <n v="313.63673333333344"/>
    <n v="0"/>
    <n v="565"/>
    <n v="675"/>
    <n v="1240"/>
  </r>
  <r>
    <x v="0"/>
    <x v="0"/>
    <x v="14"/>
    <x v="23"/>
    <s v="Monday"/>
    <s v="Week-day"/>
    <s v="High-demand"/>
    <s v="Standard"/>
    <n v="198"/>
    <n v="-2.6843000000000008"/>
    <n v="0"/>
    <n v="98"/>
    <n v="112.77552500000003"/>
    <n v="0"/>
    <n v="101.70496666666668"/>
    <n v="313.63673333333344"/>
    <n v="0"/>
    <n v="565"/>
    <n v="675"/>
    <n v="1240"/>
  </r>
  <r>
    <x v="0"/>
    <x v="0"/>
    <x v="14"/>
    <x v="21"/>
    <s v="Monday"/>
    <s v="Week-day"/>
    <s v="High-demand"/>
    <s v="Standard"/>
    <n v="198"/>
    <n v="-11.85034166666666"/>
    <n v="0"/>
    <n v="98"/>
    <n v="120.09955833333333"/>
    <n v="0"/>
    <n v="101.16208333333337"/>
    <n v="313.63673333333344"/>
    <n v="0"/>
    <n v="565"/>
    <n v="675"/>
    <n v="1240"/>
  </r>
  <r>
    <x v="0"/>
    <x v="0"/>
    <x v="14"/>
    <x v="10"/>
    <s v="Monday"/>
    <s v="Week-day"/>
    <s v="High-demand"/>
    <s v="Standard"/>
    <n v="198"/>
    <n v="-11.582925000000007"/>
    <n v="0"/>
    <n v="98"/>
    <n v="88.195716666666712"/>
    <n v="0"/>
    <n v="70.375358333333324"/>
    <n v="313.63673333333344"/>
    <n v="4.6000000000000034E-3"/>
    <n v="565"/>
    <n v="675"/>
    <n v="1240"/>
  </r>
  <r>
    <x v="0"/>
    <x v="0"/>
    <x v="14"/>
    <x v="11"/>
    <s v="Monday"/>
    <s v="Week-day"/>
    <s v="High-demand"/>
    <s v="Standard"/>
    <n v="198"/>
    <n v="-8.1957000000000004"/>
    <n v="0"/>
    <n v="98"/>
    <n v="181.08562499999991"/>
    <n v="0"/>
    <n v="167.8290916666667"/>
    <n v="313.63673333333344"/>
    <n v="6.0000000000000045E-3"/>
    <n v="565"/>
    <n v="675"/>
    <n v="1240"/>
  </r>
  <r>
    <x v="0"/>
    <x v="0"/>
    <x v="14"/>
    <x v="12"/>
    <s v="Monday"/>
    <s v="Week-day"/>
    <s v="High-demand"/>
    <s v="Standard"/>
    <n v="198"/>
    <n v="-10.356649999999998"/>
    <n v="0"/>
    <n v="98"/>
    <n v="147.52776666666668"/>
    <n v="0"/>
    <n v="130.75093333333336"/>
    <n v="313.63673333333344"/>
    <n v="6.0000000000000045E-3"/>
    <n v="565"/>
    <n v="675"/>
    <n v="1240"/>
  </r>
  <r>
    <x v="0"/>
    <x v="0"/>
    <x v="14"/>
    <x v="13"/>
    <s v="Monday"/>
    <s v="Week-day"/>
    <s v="High-demand"/>
    <s v="Standard"/>
    <n v="198"/>
    <n v="-9.62456666666667"/>
    <n v="0"/>
    <n v="98"/>
    <n v="190.13966666666667"/>
    <n v="0"/>
    <n v="171.51987499999996"/>
    <n v="313.63673333333344"/>
    <n v="6.0000000000000045E-3"/>
    <n v="565"/>
    <n v="675"/>
    <n v="1240"/>
  </r>
  <r>
    <x v="0"/>
    <x v="0"/>
    <x v="14"/>
    <x v="14"/>
    <s v="Monday"/>
    <s v="Week-day"/>
    <s v="High-demand"/>
    <s v="Peak"/>
    <n v="653"/>
    <n v="-5.0707916666666657"/>
    <n v="0"/>
    <n v="98"/>
    <n v="151.13084166666667"/>
    <n v="0"/>
    <n v="138.84876666666668"/>
    <n v="313.63673333333344"/>
    <n v="6.0000000000000045E-3"/>
    <n v="555"/>
    <n v="675"/>
    <n v="1230"/>
  </r>
  <r>
    <x v="0"/>
    <x v="0"/>
    <x v="14"/>
    <x v="15"/>
    <s v="Monday"/>
    <s v="Week-day"/>
    <s v="High-demand"/>
    <s v="Peak"/>
    <n v="653"/>
    <n v="-10.740683673469386"/>
    <n v="0"/>
    <n v="98.15306122448979"/>
    <n v="152.56930612244898"/>
    <n v="0"/>
    <n v="137.06568367346938"/>
    <n v="313.63673333333344"/>
    <n v="5.5102040816326528E-4"/>
    <n v="485"/>
    <n v="655"/>
    <n v="1140"/>
  </r>
  <r>
    <x v="0"/>
    <x v="0"/>
    <x v="14"/>
    <x v="16"/>
    <s v="Monday"/>
    <s v="Week-day"/>
    <s v="High-demand"/>
    <s v="Standard"/>
    <n v="198"/>
    <n v="-7.6466833333333346"/>
    <n v="0"/>
    <n v="98.158333333333331"/>
    <n v="155.48048333333335"/>
    <n v="0"/>
    <n v="143.3317916666667"/>
    <n v="313.63673333333344"/>
    <n v="0"/>
    <n v="295"/>
    <n v="655"/>
    <n v="950"/>
  </r>
  <r>
    <x v="0"/>
    <x v="0"/>
    <x v="14"/>
    <x v="17"/>
    <s v="Monday"/>
    <s v="Week-day"/>
    <s v="High-demand"/>
    <s v="Standard"/>
    <n v="198"/>
    <n v="-8.348433333333336"/>
    <n v="0"/>
    <n v="98.391666666666666"/>
    <n v="119.65585833333331"/>
    <n v="0"/>
    <n v="103.06939166666669"/>
    <n v="313.63673333333344"/>
    <n v="0"/>
    <n v="295"/>
    <n v="190"/>
    <n v="485"/>
  </r>
  <r>
    <x v="0"/>
    <x v="0"/>
    <x v="14"/>
    <x v="18"/>
    <s v="Monday"/>
    <s v="Week-day"/>
    <s v="High-demand"/>
    <s v="Standard"/>
    <n v="198"/>
    <n v="-9.3716249999999999"/>
    <n v="0"/>
    <n v="98.3"/>
    <n v="136.90988333333331"/>
    <n v="0"/>
    <n v="122.91671666666666"/>
    <n v="313.63673333333344"/>
    <n v="-7.4166666666666717E-4"/>
    <n v="295"/>
    <n v="190"/>
    <n v="485"/>
  </r>
  <r>
    <x v="0"/>
    <x v="0"/>
    <x v="14"/>
    <x v="19"/>
    <s v="Monday"/>
    <s v="Week-day"/>
    <s v="High-demand"/>
    <s v="Off-Peak"/>
    <n v="107"/>
    <n v="-10.326008333333327"/>
    <n v="0"/>
    <n v="98.708333333333329"/>
    <n v="119.25860833333336"/>
    <n v="0"/>
    <n v="100.10855833333338"/>
    <n v="313.63673333333344"/>
    <n v="-1.0000000000000007E-3"/>
    <n v="200"/>
    <n v="190"/>
    <n v="390"/>
  </r>
  <r>
    <x v="0"/>
    <x v="0"/>
    <x v="14"/>
    <x v="20"/>
    <s v="Monday"/>
    <s v="Week-day"/>
    <s v="High-demand"/>
    <s v="Off-Peak"/>
    <n v="107"/>
    <n v="-9.9626666666666726"/>
    <n v="0"/>
    <n v="98.6"/>
    <n v="142.93953333333334"/>
    <n v="0"/>
    <n v="127.5308"/>
    <n v="313.63673333333344"/>
    <n v="-1.0000000000000007E-3"/>
    <n v="200"/>
    <n v="190"/>
    <n v="390"/>
  </r>
  <r>
    <x v="0"/>
    <x v="0"/>
    <x v="15"/>
    <x v="0"/>
    <s v="Tuesday"/>
    <s v="Week-day"/>
    <s v="High-demand"/>
    <s v="Off-Peak"/>
    <n v="107"/>
    <n v="-8.7084083333333329"/>
    <n v="0"/>
    <n v="98.85"/>
    <n v="117.04848333333345"/>
    <n v="0"/>
    <n v="101.98922499999996"/>
    <n v="313.63673333333344"/>
    <n v="-1.0000000000000007E-3"/>
    <n v="200"/>
    <n v="190"/>
    <n v="390"/>
  </r>
  <r>
    <x v="0"/>
    <x v="0"/>
    <x v="15"/>
    <x v="1"/>
    <s v="Tuesday"/>
    <s v="Week-day"/>
    <s v="High-demand"/>
    <s v="Off-Peak"/>
    <n v="107"/>
    <n v="-10.345708333333334"/>
    <n v="0"/>
    <n v="98.825000000000003"/>
    <n v="135.98585833333331"/>
    <n v="0"/>
    <n v="118.07556666666675"/>
    <n v="313.63673333333344"/>
    <n v="-1.0000000000000007E-3"/>
    <n v="200"/>
    <n v="190"/>
    <n v="390"/>
  </r>
  <r>
    <x v="0"/>
    <x v="0"/>
    <x v="15"/>
    <x v="2"/>
    <s v="Tuesday"/>
    <s v="Week-day"/>
    <s v="High-demand"/>
    <s v="Off-Peak"/>
    <n v="107"/>
    <n v="-8.3750999999999962"/>
    <n v="0"/>
    <n v="98.8"/>
    <n v="153.25111666666672"/>
    <n v="0"/>
    <n v="139.10103333333333"/>
    <n v="313.63673333333344"/>
    <n v="-1.0000000000000007E-3"/>
    <n v="200"/>
    <n v="190"/>
    <n v="390"/>
  </r>
  <r>
    <x v="0"/>
    <x v="0"/>
    <x v="15"/>
    <x v="3"/>
    <s v="Tuesday"/>
    <s v="Week-day"/>
    <s v="High-demand"/>
    <s v="Off-Peak"/>
    <n v="107"/>
    <n v="-9.3068666666666697"/>
    <n v="0"/>
    <n v="98.908333333333331"/>
    <n v="159.32275833333335"/>
    <n v="0"/>
    <n v="142.83614166666666"/>
    <n v="313.63673333333344"/>
    <n v="-1.0000000000000007E-3"/>
    <n v="200"/>
    <n v="190"/>
    <n v="390"/>
  </r>
  <r>
    <x v="0"/>
    <x v="0"/>
    <x v="15"/>
    <x v="4"/>
    <s v="Tuesday"/>
    <s v="Week-day"/>
    <s v="High-demand"/>
    <s v="Off-Peak"/>
    <n v="107"/>
    <n v="-7.3122583333333315"/>
    <n v="0"/>
    <n v="98.808333333333337"/>
    <n v="171.38521666666665"/>
    <n v="0"/>
    <n v="156.59128333333325"/>
    <n v="313.63673333333344"/>
    <n v="-1.0000000000000007E-3"/>
    <n v="295"/>
    <n v="190"/>
    <n v="485"/>
  </r>
  <r>
    <x v="0"/>
    <x v="0"/>
    <x v="15"/>
    <x v="5"/>
    <s v="Tuesday"/>
    <s v="Week-day"/>
    <s v="High-demand"/>
    <s v="Off-Peak"/>
    <n v="107"/>
    <n v="-13.917324999999998"/>
    <n v="0"/>
    <n v="98.958333333333329"/>
    <n v="167.78254166666667"/>
    <n v="0"/>
    <n v="143.61828333333332"/>
    <n v="313.63673333333344"/>
    <n v="-1.0000000000000007E-3"/>
    <n v="295"/>
    <n v="190"/>
    <n v="485"/>
  </r>
  <r>
    <x v="0"/>
    <x v="0"/>
    <x v="15"/>
    <x v="6"/>
    <s v="Tuesday"/>
    <s v="Week-day"/>
    <s v="High-demand"/>
    <s v="Peak"/>
    <n v="653"/>
    <n v="-6.8091499999999998"/>
    <n v="0"/>
    <n v="98.933333333333337"/>
    <n v="153.72599166666672"/>
    <n v="0"/>
    <n v="139.40442500000003"/>
    <n v="313.63673333333344"/>
    <n v="-1.0000000000000007E-3"/>
    <n v="295"/>
    <n v="190"/>
    <n v="485"/>
  </r>
  <r>
    <x v="0"/>
    <x v="0"/>
    <x v="15"/>
    <x v="7"/>
    <s v="Tuesday"/>
    <s v="Week-day"/>
    <s v="High-demand"/>
    <s v="Peak"/>
    <n v="653"/>
    <n v="-11.782975"/>
    <n v="0"/>
    <n v="99"/>
    <n v="159.52025833333335"/>
    <n v="0"/>
    <n v="143.70045833333327"/>
    <n v="313.63673333333344"/>
    <n v="-1.0000000000000007E-3"/>
    <n v="565"/>
    <n v="690"/>
    <n v="1255"/>
  </r>
  <r>
    <x v="0"/>
    <x v="0"/>
    <x v="15"/>
    <x v="8"/>
    <s v="Tuesday"/>
    <s v="Week-day"/>
    <s v="High-demand"/>
    <s v="Peak"/>
    <n v="653"/>
    <n v="-11.934499999999995"/>
    <n v="0"/>
    <n v="98.974999999999994"/>
    <n v="174.38215"/>
    <n v="0"/>
    <n v="152.87530833333338"/>
    <n v="313.63673333333344"/>
    <n v="-1.0000000000000007E-3"/>
    <n v="565"/>
    <n v="675"/>
    <n v="1240"/>
  </r>
  <r>
    <x v="0"/>
    <x v="0"/>
    <x v="15"/>
    <x v="9"/>
    <s v="Tuesday"/>
    <s v="Week-day"/>
    <s v="High-demand"/>
    <s v="Standard"/>
    <n v="198"/>
    <n v="-5.3413666666666675"/>
    <n v="0"/>
    <n v="98.958333333333329"/>
    <n v="148.62567500000006"/>
    <n v="0"/>
    <n v="137.73986666666664"/>
    <n v="313.63673333333344"/>
    <n v="-1.0000000000000007E-3"/>
    <n v="565"/>
    <n v="675"/>
    <n v="1240"/>
  </r>
  <r>
    <x v="0"/>
    <x v="0"/>
    <x v="15"/>
    <x v="22"/>
    <s v="Tuesday"/>
    <s v="Week-day"/>
    <s v="High-demand"/>
    <s v="Standard"/>
    <n v="198"/>
    <n v="-10.602316666666662"/>
    <n v="0"/>
    <n v="98.783333333333331"/>
    <n v="186.54951666666668"/>
    <n v="0"/>
    <n v="166.88725000000002"/>
    <n v="313.63673333333344"/>
    <n v="-1.0000000000000007E-3"/>
    <n v="565"/>
    <n v="675"/>
    <n v="1240"/>
  </r>
  <r>
    <x v="0"/>
    <x v="0"/>
    <x v="15"/>
    <x v="23"/>
    <s v="Tuesday"/>
    <s v="Week-day"/>
    <s v="High-demand"/>
    <s v="Standard"/>
    <n v="198"/>
    <n v="-12.285125000000003"/>
    <n v="0"/>
    <n v="99"/>
    <n v="160.26135833333325"/>
    <n v="0"/>
    <n v="145.64689999999999"/>
    <n v="313.63673333333344"/>
    <n v="-1.0000000000000007E-3"/>
    <n v="565"/>
    <n v="675"/>
    <n v="1240"/>
  </r>
  <r>
    <x v="0"/>
    <x v="0"/>
    <x v="15"/>
    <x v="21"/>
    <s v="Tuesday"/>
    <s v="Week-day"/>
    <s v="High-demand"/>
    <s v="Standard"/>
    <n v="198"/>
    <n v="-6.4861666666666675"/>
    <n v="0"/>
    <n v="99"/>
    <n v="159.45414999999991"/>
    <n v="0"/>
    <n v="143.58380833333328"/>
    <n v="313.63673333333344"/>
    <n v="-1.0000000000000007E-3"/>
    <n v="565"/>
    <n v="675"/>
    <n v="1240"/>
  </r>
  <r>
    <x v="0"/>
    <x v="0"/>
    <x v="15"/>
    <x v="10"/>
    <s v="Tuesday"/>
    <s v="Week-day"/>
    <s v="High-demand"/>
    <s v="Standard"/>
    <n v="198"/>
    <n v="-7.2729583333333325"/>
    <n v="0"/>
    <n v="99"/>
    <n v="170.21050000000002"/>
    <n v="0"/>
    <n v="152.87797499999999"/>
    <n v="313.63673333333344"/>
    <n v="-1.0000000000000007E-3"/>
    <n v="565"/>
    <n v="675"/>
    <n v="1240"/>
  </r>
  <r>
    <x v="0"/>
    <x v="0"/>
    <x v="15"/>
    <x v="11"/>
    <s v="Tuesday"/>
    <s v="Week-day"/>
    <s v="High-demand"/>
    <s v="Standard"/>
    <n v="198"/>
    <n v="-10.587283333333328"/>
    <n v="0"/>
    <n v="98.86666666666666"/>
    <n v="210.70076666666671"/>
    <n v="0"/>
    <n v="191.05258333333325"/>
    <n v="313.63673333333344"/>
    <n v="-1.0000000000000007E-3"/>
    <n v="565"/>
    <n v="675"/>
    <n v="1240"/>
  </r>
  <r>
    <x v="0"/>
    <x v="0"/>
    <x v="15"/>
    <x v="12"/>
    <s v="Tuesday"/>
    <s v="Week-day"/>
    <s v="High-demand"/>
    <s v="Standard"/>
    <n v="198"/>
    <n v="-2.2766500000000018"/>
    <n v="0"/>
    <n v="98.958333333333329"/>
    <n v="192.53637500000005"/>
    <n v="0"/>
    <n v="180.09410833333322"/>
    <n v="313.63673333333344"/>
    <n v="-1.0000000000000007E-3"/>
    <n v="565"/>
    <n v="675"/>
    <n v="1240"/>
  </r>
  <r>
    <x v="0"/>
    <x v="0"/>
    <x v="15"/>
    <x v="13"/>
    <s v="Tuesday"/>
    <s v="Week-day"/>
    <s v="High-demand"/>
    <s v="Standard"/>
    <n v="198"/>
    <n v="-11.618324999999997"/>
    <n v="0"/>
    <n v="98.99166666666666"/>
    <n v="169.30502500000009"/>
    <n v="0"/>
    <n v="149.41092499999996"/>
    <n v="313.63673333333344"/>
    <n v="-1.0000000000000007E-3"/>
    <n v="565"/>
    <n v="675"/>
    <n v="1240"/>
  </r>
  <r>
    <x v="0"/>
    <x v="0"/>
    <x v="15"/>
    <x v="14"/>
    <s v="Tuesday"/>
    <s v="Week-day"/>
    <s v="High-demand"/>
    <s v="Peak"/>
    <n v="653"/>
    <n v="-9.6694499999999994"/>
    <n v="0"/>
    <n v="98.99166666666666"/>
    <n v="142.92764166666669"/>
    <n v="0"/>
    <n v="123.28246666666669"/>
    <n v="313.63673333333344"/>
    <n v="-1.0000000000000007E-3"/>
    <n v="555"/>
    <n v="675"/>
    <n v="1230"/>
  </r>
  <r>
    <x v="0"/>
    <x v="0"/>
    <x v="15"/>
    <x v="15"/>
    <s v="Tuesday"/>
    <s v="Week-day"/>
    <s v="High-demand"/>
    <s v="Peak"/>
    <n v="653"/>
    <n v="-8.87648484848485"/>
    <n v="0"/>
    <n v="99"/>
    <n v="140.60273737373737"/>
    <n v="0"/>
    <n v="124.93514141414141"/>
    <n v="313.63673333333344"/>
    <n v="-1.1111111111111114E-4"/>
    <n v="485"/>
    <n v="655"/>
    <n v="1140"/>
  </r>
  <r>
    <x v="0"/>
    <x v="0"/>
    <x v="15"/>
    <x v="16"/>
    <s v="Tuesday"/>
    <s v="Week-day"/>
    <s v="High-demand"/>
    <s v="Standard"/>
    <n v="198"/>
    <n v="-9.6956250000000015"/>
    <n v="0"/>
    <n v="99"/>
    <n v="125.10571666666664"/>
    <n v="0"/>
    <n v="108.00386666666664"/>
    <n v="313.63673333333344"/>
    <n v="0"/>
    <n v="295"/>
    <n v="655"/>
    <n v="950"/>
  </r>
  <r>
    <x v="0"/>
    <x v="0"/>
    <x v="15"/>
    <x v="17"/>
    <s v="Tuesday"/>
    <s v="Week-day"/>
    <s v="High-demand"/>
    <s v="Standard"/>
    <n v="198"/>
    <n v="-8.7963583333333357"/>
    <n v="0"/>
    <n v="99"/>
    <n v="104.77979166666664"/>
    <n v="0"/>
    <n v="90.540650000000014"/>
    <n v="313.63673333333344"/>
    <n v="0"/>
    <n v="295"/>
    <n v="190"/>
    <n v="485"/>
  </r>
  <r>
    <x v="0"/>
    <x v="0"/>
    <x v="15"/>
    <x v="18"/>
    <s v="Tuesday"/>
    <s v="Week-day"/>
    <s v="High-demand"/>
    <s v="Standard"/>
    <n v="198"/>
    <n v="-9.7132750000000048"/>
    <n v="0"/>
    <n v="99"/>
    <n v="100.27853333333334"/>
    <n v="0"/>
    <n v="83.736433333333324"/>
    <n v="313.63673333333344"/>
    <n v="0"/>
    <n v="295"/>
    <n v="190"/>
    <n v="485"/>
  </r>
  <r>
    <x v="0"/>
    <x v="0"/>
    <x v="15"/>
    <x v="19"/>
    <s v="Tuesday"/>
    <s v="Week-day"/>
    <s v="High-demand"/>
    <s v="Off-Peak"/>
    <n v="107"/>
    <n v="-10.109875000000004"/>
    <n v="0"/>
    <n v="99"/>
    <n v="100.79489166666669"/>
    <n v="0"/>
    <n v="85.225533333333317"/>
    <n v="313.63673333333344"/>
    <n v="0"/>
    <n v="200"/>
    <n v="190"/>
    <n v="390"/>
  </r>
  <r>
    <x v="0"/>
    <x v="0"/>
    <x v="15"/>
    <x v="20"/>
    <s v="Tuesday"/>
    <s v="Week-day"/>
    <s v="High-demand"/>
    <s v="Off-Peak"/>
    <n v="107"/>
    <n v="-7.6693583333333324"/>
    <n v="0"/>
    <n v="99"/>
    <n v="109.97101666666667"/>
    <n v="0"/>
    <n v="95.880775000000042"/>
    <n v="313.63673333333344"/>
    <n v="0"/>
    <n v="200"/>
    <n v="190"/>
    <n v="390"/>
  </r>
  <r>
    <x v="0"/>
    <x v="0"/>
    <x v="16"/>
    <x v="0"/>
    <s v="Wednesday"/>
    <s v="Week-day"/>
    <s v="High-demand"/>
    <s v="Off-Peak"/>
    <n v="107"/>
    <n v="-11.093700000000002"/>
    <n v="0"/>
    <n v="99"/>
    <n v="98.210858333333306"/>
    <n v="0"/>
    <n v="81.411416666666639"/>
    <n v="313.63673333333344"/>
    <n v="0"/>
    <n v="200"/>
    <n v="190"/>
    <n v="390"/>
  </r>
  <r>
    <x v="0"/>
    <x v="0"/>
    <x v="16"/>
    <x v="1"/>
    <s v="Wednesday"/>
    <s v="Week-day"/>
    <s v="High-demand"/>
    <s v="Off-Peak"/>
    <n v="107"/>
    <n v="-8.3253833333333329"/>
    <n v="0"/>
    <n v="99"/>
    <n v="106.051275"/>
    <n v="0"/>
    <n v="91.722941666666671"/>
    <n v="313.63673333333344"/>
    <n v="0"/>
    <n v="200"/>
    <n v="190"/>
    <n v="390"/>
  </r>
  <r>
    <x v="0"/>
    <x v="0"/>
    <x v="16"/>
    <x v="2"/>
    <s v="Wednesday"/>
    <s v="Week-day"/>
    <s v="High-demand"/>
    <s v="Off-Peak"/>
    <n v="107"/>
    <n v="-8.3120166666666666"/>
    <n v="0"/>
    <n v="99"/>
    <n v="132.08141666666674"/>
    <n v="0"/>
    <n v="116.55113333333334"/>
    <n v="313.63673333333344"/>
    <n v="0"/>
    <n v="200"/>
    <n v="190"/>
    <n v="390"/>
  </r>
  <r>
    <x v="0"/>
    <x v="0"/>
    <x v="16"/>
    <x v="3"/>
    <s v="Wednesday"/>
    <s v="Week-day"/>
    <s v="High-demand"/>
    <s v="Off-Peak"/>
    <n v="107"/>
    <n v="-9.9138000000000002"/>
    <n v="0"/>
    <n v="99"/>
    <n v="133.87246666666664"/>
    <n v="0"/>
    <n v="115.95631666666669"/>
    <n v="313.63673333333344"/>
    <n v="0"/>
    <n v="200"/>
    <n v="190"/>
    <n v="390"/>
  </r>
  <r>
    <x v="0"/>
    <x v="0"/>
    <x v="16"/>
    <x v="4"/>
    <s v="Wednesday"/>
    <s v="Week-day"/>
    <s v="High-demand"/>
    <s v="Off-Peak"/>
    <n v="107"/>
    <n v="-9.6535583333333275"/>
    <n v="0"/>
    <n v="99"/>
    <n v="133.90445000000003"/>
    <n v="0"/>
    <n v="116.887775"/>
    <n v="313.63673333333344"/>
    <n v="0"/>
    <n v="295"/>
    <n v="190"/>
    <n v="485"/>
  </r>
  <r>
    <x v="0"/>
    <x v="0"/>
    <x v="16"/>
    <x v="5"/>
    <s v="Wednesday"/>
    <s v="Week-day"/>
    <s v="High-demand"/>
    <s v="Off-Peak"/>
    <n v="107"/>
    <n v="-10.551358333333335"/>
    <n v="0"/>
    <n v="99"/>
    <n v="146.2335166666667"/>
    <n v="0"/>
    <n v="127.87106666666672"/>
    <n v="313.63673333333344"/>
    <n v="0"/>
    <n v="295"/>
    <n v="190"/>
    <n v="485"/>
  </r>
  <r>
    <x v="0"/>
    <x v="0"/>
    <x v="16"/>
    <x v="6"/>
    <s v="Wednesday"/>
    <s v="Week-day"/>
    <s v="High-demand"/>
    <s v="Peak"/>
    <n v="653"/>
    <n v="-8.9171083333333296"/>
    <n v="0"/>
    <n v="99"/>
    <n v="130.24180000000007"/>
    <n v="0"/>
    <n v="114.7449"/>
    <n v="313.63673333333344"/>
    <n v="0"/>
    <n v="295"/>
    <n v="190"/>
    <n v="485"/>
  </r>
  <r>
    <x v="0"/>
    <x v="0"/>
    <x v="16"/>
    <x v="7"/>
    <s v="Wednesday"/>
    <s v="Week-day"/>
    <s v="High-demand"/>
    <s v="Peak"/>
    <n v="653"/>
    <n v="-11.114441666666668"/>
    <n v="0"/>
    <n v="99"/>
    <n v="147.48686666666666"/>
    <n v="0"/>
    <n v="128.9922500000001"/>
    <n v="313.63673333333344"/>
    <n v="0"/>
    <n v="565"/>
    <n v="690"/>
    <n v="1255"/>
  </r>
  <r>
    <x v="0"/>
    <x v="0"/>
    <x v="16"/>
    <x v="8"/>
    <s v="Wednesday"/>
    <s v="Week-day"/>
    <s v="High-demand"/>
    <s v="Peak"/>
    <n v="653"/>
    <n v="-7.7222749999999998"/>
    <n v="0"/>
    <n v="99"/>
    <n v="138.53065833333329"/>
    <n v="0"/>
    <n v="123.11605833333334"/>
    <n v="313.63673333333344"/>
    <n v="0"/>
    <n v="565"/>
    <n v="675"/>
    <n v="1240"/>
  </r>
  <r>
    <x v="0"/>
    <x v="0"/>
    <x v="16"/>
    <x v="9"/>
    <s v="Wednesday"/>
    <s v="Week-day"/>
    <s v="High-demand"/>
    <s v="Standard"/>
    <n v="198"/>
    <n v="-10.503233333333332"/>
    <n v="0"/>
    <n v="99"/>
    <n v="116.37680833333329"/>
    <n v="0"/>
    <n v="100.50471666666662"/>
    <n v="313.63673333333344"/>
    <n v="0"/>
    <n v="565"/>
    <n v="675"/>
    <n v="1240"/>
  </r>
  <r>
    <x v="0"/>
    <x v="0"/>
    <x v="16"/>
    <x v="22"/>
    <s v="Wednesday"/>
    <s v="Week-day"/>
    <s v="High-demand"/>
    <s v="Standard"/>
    <n v="198"/>
    <n v="-9.7150166666666635"/>
    <n v="0"/>
    <n v="99"/>
    <n v="87.602874999999983"/>
    <n v="0"/>
    <n v="71.441716666666679"/>
    <n v="313.63673333333344"/>
    <n v="0"/>
    <n v="565"/>
    <n v="675"/>
    <n v="1240"/>
  </r>
  <r>
    <x v="0"/>
    <x v="0"/>
    <x v="16"/>
    <x v="23"/>
    <s v="Wednesday"/>
    <s v="Week-day"/>
    <s v="High-demand"/>
    <s v="Standard"/>
    <n v="198"/>
    <n v="-8.6617333333333342"/>
    <n v="0"/>
    <n v="99"/>
    <n v="180.32332500000001"/>
    <n v="0"/>
    <n v="161.3380166666667"/>
    <n v="313.63673333333344"/>
    <n v="0"/>
    <n v="565"/>
    <n v="675"/>
    <n v="1240"/>
  </r>
  <r>
    <x v="0"/>
    <x v="0"/>
    <x v="16"/>
    <x v="21"/>
    <s v="Wednesday"/>
    <s v="Week-day"/>
    <s v="High-demand"/>
    <s v="Standard"/>
    <n v="198"/>
    <n v="-9.5059666666666676"/>
    <n v="0"/>
    <n v="99"/>
    <n v="138.72991666666675"/>
    <n v="0"/>
    <n v="122.64564166666666"/>
    <n v="313.63673333333344"/>
    <n v="0"/>
    <n v="565"/>
    <n v="675"/>
    <n v="1240"/>
  </r>
  <r>
    <x v="0"/>
    <x v="0"/>
    <x v="16"/>
    <x v="10"/>
    <s v="Wednesday"/>
    <s v="Week-day"/>
    <s v="High-demand"/>
    <s v="Standard"/>
    <n v="198"/>
    <n v="-3.6462166666666644"/>
    <n v="0"/>
    <n v="99"/>
    <n v="141.52071666666669"/>
    <n v="0"/>
    <n v="130.33195000000001"/>
    <n v="313.63673333333344"/>
    <n v="0"/>
    <n v="565"/>
    <n v="675"/>
    <n v="1240"/>
  </r>
  <r>
    <x v="0"/>
    <x v="0"/>
    <x v="16"/>
    <x v="11"/>
    <s v="Wednesday"/>
    <s v="Week-day"/>
    <s v="High-demand"/>
    <s v="Standard"/>
    <n v="198"/>
    <n v="-14.799341666666658"/>
    <n v="0"/>
    <n v="99"/>
    <n v="108.92197500000003"/>
    <n v="0"/>
    <n v="86.083866666666637"/>
    <n v="313.63673333333344"/>
    <n v="0"/>
    <n v="565"/>
    <n v="675"/>
    <n v="1240"/>
  </r>
  <r>
    <x v="0"/>
    <x v="0"/>
    <x v="16"/>
    <x v="12"/>
    <s v="Wednesday"/>
    <s v="Week-day"/>
    <s v="High-demand"/>
    <s v="Standard"/>
    <n v="198"/>
    <n v="-9.053741666666669"/>
    <n v="0"/>
    <n v="99"/>
    <n v="84.593525"/>
    <n v="0"/>
    <n v="68.625475000000023"/>
    <n v="313.63673333333344"/>
    <n v="0"/>
    <n v="565"/>
    <n v="675"/>
    <n v="1240"/>
  </r>
  <r>
    <x v="0"/>
    <x v="0"/>
    <x v="16"/>
    <x v="13"/>
    <s v="Wednesday"/>
    <s v="Week-day"/>
    <s v="High-demand"/>
    <s v="Standard"/>
    <n v="198"/>
    <n v="-7.6531166666666683"/>
    <n v="0"/>
    <n v="98.808333333333337"/>
    <n v="204.93485833333347"/>
    <n v="0"/>
    <n v="187.63075833333335"/>
    <n v="313.63673333333344"/>
    <n v="0"/>
    <n v="565"/>
    <n v="675"/>
    <n v="1240"/>
  </r>
  <r>
    <x v="0"/>
    <x v="0"/>
    <x v="16"/>
    <x v="14"/>
    <s v="Wednesday"/>
    <s v="Week-day"/>
    <s v="High-demand"/>
    <s v="Peak"/>
    <n v="653"/>
    <n v="-9.0187666666666715"/>
    <n v="0"/>
    <n v="99"/>
    <n v="150.37196666666665"/>
    <n v="0"/>
    <n v="133.94961666666657"/>
    <n v="313.63673333333344"/>
    <n v="0"/>
    <n v="555"/>
    <n v="675"/>
    <n v="1230"/>
  </r>
  <r>
    <x v="0"/>
    <x v="0"/>
    <x v="16"/>
    <x v="15"/>
    <s v="Wednesday"/>
    <s v="Week-day"/>
    <s v="High-demand"/>
    <s v="Peak"/>
    <n v="653"/>
    <n v="-13.93772448979592"/>
    <n v="0"/>
    <n v="99"/>
    <n v="158.42141836734689"/>
    <n v="0"/>
    <n v="136.44004081632653"/>
    <n v="313.63673333333344"/>
    <n v="0"/>
    <n v="485"/>
    <n v="655"/>
    <n v="1140"/>
  </r>
  <r>
    <x v="0"/>
    <x v="0"/>
    <x v="16"/>
    <x v="16"/>
    <s v="Wednesday"/>
    <s v="Week-day"/>
    <s v="High-demand"/>
    <s v="Standard"/>
    <n v="198"/>
    <n v="-9.4636583333333384"/>
    <n v="0"/>
    <n v="99"/>
    <n v="140.85801666666671"/>
    <n v="0"/>
    <n v="121.83364166666661"/>
    <n v="313.63673333333344"/>
    <n v="0"/>
    <n v="295"/>
    <n v="655"/>
    <n v="950"/>
  </r>
  <r>
    <x v="0"/>
    <x v="0"/>
    <x v="16"/>
    <x v="17"/>
    <s v="Wednesday"/>
    <s v="Week-day"/>
    <s v="High-demand"/>
    <s v="Standard"/>
    <n v="198"/>
    <n v="-7.9862499999999974"/>
    <n v="0"/>
    <n v="99"/>
    <n v="100.52385"/>
    <n v="0"/>
    <n v="84.940825000000004"/>
    <n v="313.63673333333344"/>
    <n v="0"/>
    <n v="295"/>
    <n v="190"/>
    <n v="485"/>
  </r>
  <r>
    <x v="0"/>
    <x v="0"/>
    <x v="16"/>
    <x v="18"/>
    <s v="Wednesday"/>
    <s v="Week-day"/>
    <s v="High-demand"/>
    <s v="Standard"/>
    <n v="198"/>
    <n v="-10.518516666666667"/>
    <n v="0"/>
    <n v="99"/>
    <n v="108.87751666666671"/>
    <n v="0"/>
    <n v="91.249541666666715"/>
    <n v="313.63673333333344"/>
    <n v="0"/>
    <n v="295"/>
    <n v="190"/>
    <n v="485"/>
  </r>
  <r>
    <x v="0"/>
    <x v="0"/>
    <x v="16"/>
    <x v="19"/>
    <s v="Wednesday"/>
    <s v="Week-day"/>
    <s v="High-demand"/>
    <s v="Off-Peak"/>
    <n v="107"/>
    <n v="-6.954433333333335"/>
    <n v="0"/>
    <n v="99"/>
    <n v="105.6863"/>
    <n v="0"/>
    <n v="91.776558333333327"/>
    <n v="313.63673333333344"/>
    <n v="0"/>
    <n v="200"/>
    <n v="190"/>
    <n v="390"/>
  </r>
  <r>
    <x v="0"/>
    <x v="0"/>
    <x v="16"/>
    <x v="20"/>
    <s v="Wednesday"/>
    <s v="Week-day"/>
    <s v="High-demand"/>
    <s v="Off-Peak"/>
    <n v="107"/>
    <n v="-10.660025000000003"/>
    <n v="0"/>
    <n v="99"/>
    <n v="110.12798333333339"/>
    <n v="0"/>
    <n v="91.974275000000063"/>
    <n v="313.63673333333344"/>
    <n v="0"/>
    <n v="200"/>
    <n v="190"/>
    <n v="390"/>
  </r>
  <r>
    <x v="0"/>
    <x v="0"/>
    <x v="17"/>
    <x v="0"/>
    <s v="Thursday"/>
    <s v="Week-day"/>
    <s v="High-demand"/>
    <s v="Off-Peak"/>
    <n v="107"/>
    <n v="-7.8992416666666649"/>
    <n v="0"/>
    <n v="99"/>
    <n v="108.32056666666669"/>
    <n v="0"/>
    <n v="93.542158333333361"/>
    <n v="313.63673333333344"/>
    <n v="0"/>
    <n v="200"/>
    <n v="190"/>
    <n v="390"/>
  </r>
  <r>
    <x v="0"/>
    <x v="0"/>
    <x v="17"/>
    <x v="1"/>
    <s v="Thursday"/>
    <s v="Week-day"/>
    <s v="High-demand"/>
    <s v="Off-Peak"/>
    <n v="107"/>
    <n v="-11.058400000000001"/>
    <n v="0"/>
    <n v="99"/>
    <n v="105.8664333333334"/>
    <n v="0"/>
    <n v="87.464574999999968"/>
    <n v="313.63673333333344"/>
    <n v="0"/>
    <n v="200"/>
    <n v="190"/>
    <n v="390"/>
  </r>
  <r>
    <x v="0"/>
    <x v="0"/>
    <x v="17"/>
    <x v="2"/>
    <s v="Thursday"/>
    <s v="Week-day"/>
    <s v="High-demand"/>
    <s v="Off-Peak"/>
    <n v="107"/>
    <n v="-6.38411666666667"/>
    <n v="0"/>
    <n v="99"/>
    <n v="135.14929166666664"/>
    <n v="0"/>
    <n v="121.22676666666668"/>
    <n v="313.63673333333344"/>
    <n v="0"/>
    <n v="200"/>
    <n v="190"/>
    <n v="390"/>
  </r>
  <r>
    <x v="0"/>
    <x v="0"/>
    <x v="17"/>
    <x v="3"/>
    <s v="Thursday"/>
    <s v="Week-day"/>
    <s v="High-demand"/>
    <s v="Off-Peak"/>
    <n v="107"/>
    <n v="-10.876283333333337"/>
    <n v="0"/>
    <n v="99"/>
    <n v="131.40491666666665"/>
    <n v="0"/>
    <n v="112.91704166666665"/>
    <n v="313.63673333333344"/>
    <n v="0"/>
    <n v="200"/>
    <n v="190"/>
    <n v="390"/>
  </r>
  <r>
    <x v="0"/>
    <x v="0"/>
    <x v="17"/>
    <x v="4"/>
    <s v="Thursday"/>
    <s v="Week-day"/>
    <s v="High-demand"/>
    <s v="Off-Peak"/>
    <n v="107"/>
    <n v="-9.7631666666666721"/>
    <n v="0"/>
    <n v="99"/>
    <n v="143.70977499999998"/>
    <n v="0"/>
    <n v="125.92865833333336"/>
    <n v="313.63673333333344"/>
    <n v="0"/>
    <n v="295"/>
    <n v="190"/>
    <n v="485"/>
  </r>
  <r>
    <x v="0"/>
    <x v="0"/>
    <x v="17"/>
    <x v="5"/>
    <s v="Thursday"/>
    <s v="Week-day"/>
    <s v="High-demand"/>
    <s v="Off-Peak"/>
    <n v="107"/>
    <n v="-8.7850000000000001"/>
    <n v="0"/>
    <n v="99"/>
    <n v="128.02434166666671"/>
    <n v="0"/>
    <n v="113.63117499999997"/>
    <n v="313.63673333333344"/>
    <n v="0"/>
    <n v="295"/>
    <n v="190"/>
    <n v="485"/>
  </r>
  <r>
    <x v="0"/>
    <x v="0"/>
    <x v="17"/>
    <x v="6"/>
    <s v="Thursday"/>
    <s v="Week-day"/>
    <s v="High-demand"/>
    <s v="Peak"/>
    <n v="653"/>
    <n v="-8.4906000000000024"/>
    <n v="0"/>
    <n v="99"/>
    <n v="152.40831666666656"/>
    <n v="0"/>
    <n v="134.61597499999999"/>
    <n v="313.63673333333344"/>
    <n v="0"/>
    <n v="295"/>
    <n v="190"/>
    <n v="485"/>
  </r>
  <r>
    <x v="0"/>
    <x v="0"/>
    <x v="17"/>
    <x v="7"/>
    <s v="Thursday"/>
    <s v="Week-day"/>
    <s v="High-demand"/>
    <s v="Peak"/>
    <n v="653"/>
    <n v="-10.181283333333338"/>
    <n v="0"/>
    <n v="99"/>
    <n v="132.94308333333333"/>
    <n v="0"/>
    <n v="116.75734166666669"/>
    <n v="313.63673333333344"/>
    <n v="0"/>
    <n v="565"/>
    <n v="690"/>
    <n v="1255"/>
  </r>
  <r>
    <x v="0"/>
    <x v="0"/>
    <x v="17"/>
    <x v="8"/>
    <s v="Thursday"/>
    <s v="Week-day"/>
    <s v="High-demand"/>
    <s v="Peak"/>
    <n v="653"/>
    <n v="-10.238758333333335"/>
    <n v="0"/>
    <n v="99"/>
    <n v="153.14261666666664"/>
    <n v="0"/>
    <n v="133.45366666666669"/>
    <n v="313.63673333333344"/>
    <n v="0"/>
    <n v="565"/>
    <n v="675"/>
    <n v="1240"/>
  </r>
  <r>
    <x v="0"/>
    <x v="0"/>
    <x v="17"/>
    <x v="9"/>
    <s v="Thursday"/>
    <s v="Week-day"/>
    <s v="High-demand"/>
    <s v="Standard"/>
    <n v="198"/>
    <n v="-9.7099749999999982"/>
    <n v="0"/>
    <n v="99"/>
    <n v="96.396499999999975"/>
    <n v="0"/>
    <n v="79.045441666666704"/>
    <n v="313.63673333333344"/>
    <n v="0"/>
    <n v="565"/>
    <n v="675"/>
    <n v="1240"/>
  </r>
  <r>
    <x v="0"/>
    <x v="0"/>
    <x v="17"/>
    <x v="22"/>
    <s v="Thursday"/>
    <s v="Week-day"/>
    <s v="High-demand"/>
    <s v="Standard"/>
    <n v="198"/>
    <n v="-9.2718583333333324"/>
    <n v="0"/>
    <n v="99"/>
    <n v="92.224158333333406"/>
    <n v="0"/>
    <n v="76.470641666666708"/>
    <n v="313.63673333333344"/>
    <n v="0"/>
    <n v="565"/>
    <n v="675"/>
    <n v="1240"/>
  </r>
  <r>
    <x v="0"/>
    <x v="0"/>
    <x v="17"/>
    <x v="23"/>
    <s v="Thursday"/>
    <s v="Week-day"/>
    <s v="High-demand"/>
    <s v="Standard"/>
    <n v="198"/>
    <n v="-9.1687583333333347"/>
    <n v="0"/>
    <n v="98.958333333333329"/>
    <n v="187.45496666666668"/>
    <n v="0"/>
    <n v="170.10787500000004"/>
    <n v="313.63673333333344"/>
    <n v="0"/>
    <n v="565"/>
    <n v="675"/>
    <n v="1240"/>
  </r>
  <r>
    <x v="0"/>
    <x v="0"/>
    <x v="17"/>
    <x v="21"/>
    <s v="Thursday"/>
    <s v="Week-day"/>
    <s v="High-demand"/>
    <s v="Standard"/>
    <n v="198"/>
    <n v="-7.7049749999999992"/>
    <n v="0"/>
    <n v="99"/>
    <n v="157.14762499999992"/>
    <n v="0"/>
    <n v="142.74192500000001"/>
    <n v="313.63673333333344"/>
    <n v="0"/>
    <n v="565"/>
    <n v="675"/>
    <n v="1240"/>
  </r>
  <r>
    <x v="0"/>
    <x v="0"/>
    <x v="17"/>
    <x v="10"/>
    <s v="Thursday"/>
    <s v="Week-day"/>
    <s v="High-demand"/>
    <s v="Standard"/>
    <n v="198"/>
    <n v="-8.5948916666666673"/>
    <n v="0"/>
    <n v="99"/>
    <n v="104.80335833333336"/>
    <n v="0"/>
    <n v="89.64007500000001"/>
    <n v="313.63673333333344"/>
    <n v="0"/>
    <n v="565"/>
    <n v="675"/>
    <n v="1240"/>
  </r>
  <r>
    <x v="0"/>
    <x v="0"/>
    <x v="17"/>
    <x v="11"/>
    <s v="Thursday"/>
    <s v="Week-day"/>
    <s v="High-demand"/>
    <s v="Standard"/>
    <n v="198"/>
    <n v="-6.8975999999999988"/>
    <n v="0"/>
    <n v="99"/>
    <n v="191.1144166666667"/>
    <n v="0"/>
    <n v="174.73379166666669"/>
    <n v="313.63673333333344"/>
    <n v="0"/>
    <n v="565"/>
    <n v="675"/>
    <n v="1240"/>
  </r>
  <r>
    <x v="0"/>
    <x v="0"/>
    <x v="17"/>
    <x v="12"/>
    <s v="Thursday"/>
    <s v="Week-day"/>
    <s v="High-demand"/>
    <s v="Standard"/>
    <n v="198"/>
    <n v="-11.109099999999994"/>
    <n v="0"/>
    <n v="99"/>
    <n v="143.03840000000002"/>
    <n v="0"/>
    <n v="124.00768333333333"/>
    <n v="313.63673333333344"/>
    <n v="0"/>
    <n v="565"/>
    <n v="675"/>
    <n v="1240"/>
  </r>
  <r>
    <x v="0"/>
    <x v="0"/>
    <x v="17"/>
    <x v="13"/>
    <s v="Thursday"/>
    <s v="Week-day"/>
    <s v="High-demand"/>
    <s v="Standard"/>
    <n v="198"/>
    <n v="-10.874825"/>
    <n v="0"/>
    <n v="99"/>
    <n v="126.05016666666668"/>
    <n v="0"/>
    <n v="107.87905000000001"/>
    <n v="313.63673333333344"/>
    <n v="0"/>
    <n v="565"/>
    <n v="675"/>
    <n v="1240"/>
  </r>
  <r>
    <x v="0"/>
    <x v="0"/>
    <x v="17"/>
    <x v="14"/>
    <s v="Thursday"/>
    <s v="Week-day"/>
    <s v="High-demand"/>
    <s v="Peak"/>
    <n v="653"/>
    <n v="-7.6547666666666698"/>
    <n v="0"/>
    <n v="99"/>
    <n v="175.25196666666673"/>
    <n v="0"/>
    <n v="157.88284999999988"/>
    <n v="313.63673333333344"/>
    <n v="0"/>
    <n v="555"/>
    <n v="675"/>
    <n v="1230"/>
  </r>
  <r>
    <x v="0"/>
    <x v="0"/>
    <x v="17"/>
    <x v="15"/>
    <s v="Thursday"/>
    <s v="Week-day"/>
    <s v="High-demand"/>
    <s v="Peak"/>
    <n v="653"/>
    <n v="-16.118898989898991"/>
    <n v="0"/>
    <n v="99"/>
    <n v="164.88671717171718"/>
    <n v="0"/>
    <n v="141.43438383838384"/>
    <n v="313.63673333333344"/>
    <n v="0"/>
    <n v="485"/>
    <n v="655"/>
    <n v="1140"/>
  </r>
  <r>
    <x v="0"/>
    <x v="0"/>
    <x v="17"/>
    <x v="16"/>
    <s v="Thursday"/>
    <s v="Week-day"/>
    <s v="High-demand"/>
    <s v="Standard"/>
    <n v="198"/>
    <n v="-10.272500000000004"/>
    <n v="0"/>
    <n v="99"/>
    <n v="145.11789999999999"/>
    <n v="0"/>
    <n v="127.16823333333336"/>
    <n v="313.63673333333344"/>
    <n v="0"/>
    <n v="295"/>
    <n v="655"/>
    <n v="950"/>
  </r>
  <r>
    <x v="0"/>
    <x v="0"/>
    <x v="17"/>
    <x v="17"/>
    <s v="Thursday"/>
    <s v="Week-day"/>
    <s v="High-demand"/>
    <s v="Standard"/>
    <n v="198"/>
    <n v="-8.5559416666666674"/>
    <n v="0"/>
    <n v="99"/>
    <n v="112.91365833333333"/>
    <n v="0"/>
    <n v="96.835641666666632"/>
    <n v="313.63673333333344"/>
    <n v="0"/>
    <n v="295"/>
    <n v="190"/>
    <n v="485"/>
  </r>
  <r>
    <x v="0"/>
    <x v="0"/>
    <x v="17"/>
    <x v="18"/>
    <s v="Thursday"/>
    <s v="Week-day"/>
    <s v="High-demand"/>
    <s v="Standard"/>
    <n v="198"/>
    <n v="-10.09581666666667"/>
    <n v="0"/>
    <n v="99"/>
    <n v="109.81142500000003"/>
    <n v="0"/>
    <n v="92.597975000000005"/>
    <n v="313.63673333333344"/>
    <n v="0"/>
    <n v="295"/>
    <n v="190"/>
    <n v="485"/>
  </r>
  <r>
    <x v="0"/>
    <x v="0"/>
    <x v="17"/>
    <x v="19"/>
    <s v="Thursday"/>
    <s v="Week-day"/>
    <s v="High-demand"/>
    <s v="Off-Peak"/>
    <n v="107"/>
    <n v="-9.5361833333333355"/>
    <n v="0"/>
    <n v="99"/>
    <n v="120.67407499999996"/>
    <n v="0"/>
    <n v="103.70288333333338"/>
    <n v="313.63673333333344"/>
    <n v="0"/>
    <n v="200"/>
    <n v="190"/>
    <n v="390"/>
  </r>
  <r>
    <x v="0"/>
    <x v="0"/>
    <x v="17"/>
    <x v="20"/>
    <s v="Thursday"/>
    <s v="Week-day"/>
    <s v="High-demand"/>
    <s v="Off-Peak"/>
    <n v="107"/>
    <n v="-6.568649999999999"/>
    <n v="0"/>
    <n v="99"/>
    <n v="115.43650000000004"/>
    <n v="0"/>
    <n v="101.72490000000001"/>
    <n v="313.63673333333344"/>
    <n v="0"/>
    <n v="200"/>
    <n v="190"/>
    <n v="390"/>
  </r>
  <r>
    <x v="0"/>
    <x v="0"/>
    <x v="18"/>
    <x v="0"/>
    <s v="Friday"/>
    <s v="Week-day"/>
    <s v="High-demand"/>
    <s v="Off-Peak"/>
    <n v="107"/>
    <n v="-11.494724999999999"/>
    <n v="0"/>
    <n v="99"/>
    <n v="117.65767500000005"/>
    <n v="0"/>
    <n v="99.259566666666615"/>
    <n v="313.63673333333344"/>
    <n v="0"/>
    <n v="200"/>
    <n v="190"/>
    <n v="390"/>
  </r>
  <r>
    <x v="0"/>
    <x v="0"/>
    <x v="18"/>
    <x v="1"/>
    <s v="Friday"/>
    <s v="Week-day"/>
    <s v="High-demand"/>
    <s v="Off-Peak"/>
    <n v="107"/>
    <n v="-7.4716249999999995"/>
    <n v="0"/>
    <n v="99"/>
    <n v="118.33475833333337"/>
    <n v="0"/>
    <n v="104.82437500000002"/>
    <n v="313.63673333333344"/>
    <n v="0"/>
    <n v="200"/>
    <n v="190"/>
    <n v="390"/>
  </r>
  <r>
    <x v="0"/>
    <x v="0"/>
    <x v="18"/>
    <x v="2"/>
    <s v="Friday"/>
    <s v="Week-day"/>
    <s v="High-demand"/>
    <s v="Off-Peak"/>
    <n v="107"/>
    <n v="-9.8612666666666673"/>
    <n v="0"/>
    <n v="99"/>
    <n v="141.60638333333338"/>
    <n v="0"/>
    <n v="128.450525"/>
    <n v="313.63673333333344"/>
    <n v="0"/>
    <n v="200"/>
    <n v="190"/>
    <n v="390"/>
  </r>
  <r>
    <x v="0"/>
    <x v="0"/>
    <x v="18"/>
    <x v="3"/>
    <s v="Friday"/>
    <s v="Week-day"/>
    <s v="High-demand"/>
    <s v="Off-Peak"/>
    <n v="107"/>
    <n v="-6.4306583333333318"/>
    <n v="0"/>
    <n v="99"/>
    <n v="147.80741666666674"/>
    <n v="0"/>
    <n v="135.93345833333336"/>
    <n v="313.63673333333344"/>
    <n v="0"/>
    <n v="200"/>
    <n v="190"/>
    <n v="390"/>
  </r>
  <r>
    <x v="0"/>
    <x v="0"/>
    <x v="18"/>
    <x v="4"/>
    <s v="Friday"/>
    <s v="Week-day"/>
    <s v="High-demand"/>
    <s v="Off-Peak"/>
    <n v="107"/>
    <n v="-10.820816666666666"/>
    <n v="0"/>
    <n v="99"/>
    <n v="147.45009999999996"/>
    <n v="0"/>
    <n v="128.7604333333334"/>
    <n v="313.63673333333344"/>
    <n v="0"/>
    <n v="295"/>
    <n v="190"/>
    <n v="485"/>
  </r>
  <r>
    <x v="0"/>
    <x v="0"/>
    <x v="18"/>
    <x v="5"/>
    <s v="Friday"/>
    <s v="Week-day"/>
    <s v="High-demand"/>
    <s v="Off-Peak"/>
    <n v="107"/>
    <n v="-9.3868833333333335"/>
    <n v="0"/>
    <n v="99"/>
    <n v="155.93559999999999"/>
    <n v="0"/>
    <n v="138.17244166666666"/>
    <n v="313.63673333333344"/>
    <n v="0"/>
    <n v="295"/>
    <n v="190"/>
    <n v="485"/>
  </r>
  <r>
    <x v="0"/>
    <x v="0"/>
    <x v="18"/>
    <x v="6"/>
    <s v="Friday"/>
    <s v="Week-day"/>
    <s v="High-demand"/>
    <s v="Peak"/>
    <n v="653"/>
    <n v="-11.378174999999997"/>
    <n v="0"/>
    <n v="99"/>
    <n v="150.7885916666666"/>
    <n v="0"/>
    <n v="130.33541666666667"/>
    <n v="313.63673333333344"/>
    <n v="0"/>
    <n v="295"/>
    <n v="190"/>
    <n v="485"/>
  </r>
  <r>
    <x v="0"/>
    <x v="0"/>
    <x v="18"/>
    <x v="7"/>
    <s v="Friday"/>
    <s v="Week-day"/>
    <s v="High-demand"/>
    <s v="Peak"/>
    <n v="653"/>
    <n v="-7.4571166666666668"/>
    <n v="0"/>
    <n v="99"/>
    <n v="157.22229999999999"/>
    <n v="0"/>
    <n v="142.72167499999998"/>
    <n v="313.63673333333344"/>
    <n v="0"/>
    <n v="565"/>
    <n v="690"/>
    <n v="1255"/>
  </r>
  <r>
    <x v="0"/>
    <x v="0"/>
    <x v="18"/>
    <x v="8"/>
    <s v="Friday"/>
    <s v="Week-day"/>
    <s v="High-demand"/>
    <s v="Peak"/>
    <n v="653"/>
    <n v="-11.377833333333331"/>
    <n v="0"/>
    <n v="99"/>
    <n v="138.23378333333332"/>
    <n v="0"/>
    <n v="120.02634166666667"/>
    <n v="313.63673333333344"/>
    <n v="0"/>
    <n v="565"/>
    <n v="675"/>
    <n v="1240"/>
  </r>
  <r>
    <x v="0"/>
    <x v="0"/>
    <x v="18"/>
    <x v="9"/>
    <s v="Friday"/>
    <s v="Week-day"/>
    <s v="High-demand"/>
    <s v="Standard"/>
    <n v="198"/>
    <n v="-8.0861416666666646"/>
    <n v="0"/>
    <n v="99"/>
    <n v="138.32663333333326"/>
    <n v="0"/>
    <n v="124.50573333333337"/>
    <n v="313.63673333333344"/>
    <n v="0"/>
    <n v="565"/>
    <n v="675"/>
    <n v="1240"/>
  </r>
  <r>
    <x v="0"/>
    <x v="0"/>
    <x v="18"/>
    <x v="22"/>
    <s v="Friday"/>
    <s v="Week-day"/>
    <s v="High-demand"/>
    <s v="Standard"/>
    <n v="198"/>
    <n v="-10.419133333333331"/>
    <n v="0"/>
    <n v="99"/>
    <n v="155.84992499999996"/>
    <n v="0"/>
    <n v="138.55332499999994"/>
    <n v="313.63673333333344"/>
    <n v="0"/>
    <n v="565"/>
    <n v="675"/>
    <n v="1240"/>
  </r>
  <r>
    <x v="0"/>
    <x v="0"/>
    <x v="18"/>
    <x v="23"/>
    <s v="Friday"/>
    <s v="Week-day"/>
    <s v="High-demand"/>
    <s v="Standard"/>
    <n v="198"/>
    <n v="-8.9873333333333303"/>
    <n v="0"/>
    <n v="99"/>
    <n v="149.59214166666663"/>
    <n v="0"/>
    <n v="136.17929166666667"/>
    <n v="313.63673333333344"/>
    <n v="0"/>
    <n v="565"/>
    <n v="675"/>
    <n v="1240"/>
  </r>
  <r>
    <x v="0"/>
    <x v="0"/>
    <x v="18"/>
    <x v="21"/>
    <s v="Friday"/>
    <s v="Week-day"/>
    <s v="High-demand"/>
    <s v="Standard"/>
    <n v="198"/>
    <n v="-7.8238749999999984"/>
    <n v="0"/>
    <n v="99"/>
    <n v="142.98405"/>
    <n v="0"/>
    <n v="128.69430833333337"/>
    <n v="313.63673333333344"/>
    <n v="0"/>
    <n v="565"/>
    <n v="675"/>
    <n v="1240"/>
  </r>
  <r>
    <x v="0"/>
    <x v="0"/>
    <x v="18"/>
    <x v="10"/>
    <s v="Friday"/>
    <s v="Week-day"/>
    <s v="High-demand"/>
    <s v="Standard"/>
    <n v="198"/>
    <n v="-9.1148166666666643"/>
    <n v="0"/>
    <n v="99"/>
    <n v="160.01267499999992"/>
    <n v="0"/>
    <n v="143.30705000000003"/>
    <n v="313.63673333333344"/>
    <n v="0"/>
    <n v="565"/>
    <n v="675"/>
    <n v="1240"/>
  </r>
  <r>
    <x v="0"/>
    <x v="0"/>
    <x v="18"/>
    <x v="11"/>
    <s v="Friday"/>
    <s v="Week-day"/>
    <s v="High-demand"/>
    <s v="Standard"/>
    <n v="198"/>
    <n v="-10.315358333333327"/>
    <n v="0"/>
    <n v="99"/>
    <n v="161.23289999999997"/>
    <n v="0"/>
    <n v="141.55065000000002"/>
    <n v="313.63673333333344"/>
    <n v="0"/>
    <n v="565"/>
    <n v="675"/>
    <n v="1240"/>
  </r>
  <r>
    <x v="0"/>
    <x v="0"/>
    <x v="18"/>
    <x v="12"/>
    <s v="Friday"/>
    <s v="Week-day"/>
    <s v="High-demand"/>
    <s v="Standard"/>
    <n v="198"/>
    <n v="-9.8075833333333371"/>
    <n v="0"/>
    <n v="99"/>
    <n v="152.55509166666673"/>
    <n v="0"/>
    <n v="134.8233083333333"/>
    <n v="313.63673333333344"/>
    <n v="0"/>
    <n v="565"/>
    <n v="675"/>
    <n v="1240"/>
  </r>
  <r>
    <x v="0"/>
    <x v="0"/>
    <x v="18"/>
    <x v="13"/>
    <s v="Friday"/>
    <s v="Week-day"/>
    <s v="High-demand"/>
    <s v="Standard"/>
    <n v="198"/>
    <n v="-11.381725000000005"/>
    <n v="0"/>
    <n v="99"/>
    <n v="144.55388333333335"/>
    <n v="0"/>
    <n v="126.24045833333335"/>
    <n v="313.63673333333344"/>
    <n v="0"/>
    <n v="565"/>
    <n v="675"/>
    <n v="1240"/>
  </r>
  <r>
    <x v="0"/>
    <x v="0"/>
    <x v="18"/>
    <x v="14"/>
    <s v="Friday"/>
    <s v="Week-day"/>
    <s v="High-demand"/>
    <s v="Peak"/>
    <n v="653"/>
    <n v="-7.3165583333333331"/>
    <n v="0"/>
    <n v="99"/>
    <n v="153.06999999999996"/>
    <n v="0"/>
    <n v="138.3783"/>
    <n v="313.63673333333344"/>
    <n v="0"/>
    <n v="555"/>
    <n v="675"/>
    <n v="1230"/>
  </r>
  <r>
    <x v="0"/>
    <x v="0"/>
    <x v="18"/>
    <x v="15"/>
    <s v="Friday"/>
    <s v="Week-day"/>
    <s v="High-demand"/>
    <s v="Peak"/>
    <n v="653"/>
    <n v="-10.485530612244897"/>
    <n v="0"/>
    <n v="99"/>
    <n v="127.87677551020404"/>
    <n v="0"/>
    <n v="110.20071428571427"/>
    <n v="313.63673333333344"/>
    <n v="0"/>
    <n v="485"/>
    <n v="655"/>
    <n v="1140"/>
  </r>
  <r>
    <x v="0"/>
    <x v="0"/>
    <x v="18"/>
    <x v="16"/>
    <s v="Friday"/>
    <s v="Week-day"/>
    <s v="High-demand"/>
    <s v="Standard"/>
    <n v="198"/>
    <n v="-9.7786999999999953"/>
    <n v="0"/>
    <n v="99"/>
    <n v="118.70402499999999"/>
    <n v="0"/>
    <n v="102.39267500000001"/>
    <n v="313.63673333333344"/>
    <n v="0"/>
    <n v="295"/>
    <n v="655"/>
    <n v="950"/>
  </r>
  <r>
    <x v="0"/>
    <x v="0"/>
    <x v="18"/>
    <x v="17"/>
    <s v="Friday"/>
    <s v="Week-day"/>
    <s v="High-demand"/>
    <s v="Standard"/>
    <n v="198"/>
    <n v="-10.234891666666666"/>
    <n v="0"/>
    <n v="99"/>
    <n v="95.903100000000023"/>
    <n v="0"/>
    <n v="78.921866666666659"/>
    <n v="313.63673333333344"/>
    <n v="0"/>
    <n v="295"/>
    <n v="190"/>
    <n v="485"/>
  </r>
  <r>
    <x v="0"/>
    <x v="0"/>
    <x v="18"/>
    <x v="18"/>
    <s v="Friday"/>
    <s v="Week-day"/>
    <s v="High-demand"/>
    <s v="Standard"/>
    <n v="198"/>
    <n v="-9.1551999999999971"/>
    <n v="0"/>
    <n v="99"/>
    <n v="92.331058333333374"/>
    <n v="0"/>
    <n v="77.44401666666667"/>
    <n v="313.63673333333344"/>
    <n v="0"/>
    <n v="295"/>
    <n v="190"/>
    <n v="485"/>
  </r>
  <r>
    <x v="0"/>
    <x v="0"/>
    <x v="18"/>
    <x v="19"/>
    <s v="Friday"/>
    <s v="Week-day"/>
    <s v="High-demand"/>
    <s v="Off-Peak"/>
    <n v="107"/>
    <n v="-10.555958333333335"/>
    <n v="0"/>
    <n v="99"/>
    <n v="94.820199999999957"/>
    <n v="0"/>
    <n v="78.131550000000047"/>
    <n v="313.63673333333344"/>
    <n v="0"/>
    <n v="200"/>
    <n v="190"/>
    <n v="390"/>
  </r>
  <r>
    <x v="0"/>
    <x v="0"/>
    <x v="18"/>
    <x v="20"/>
    <s v="Friday"/>
    <s v="Week-day"/>
    <s v="High-demand"/>
    <s v="Off-Peak"/>
    <n v="107"/>
    <n v="-10.20404166666667"/>
    <n v="0"/>
    <n v="99"/>
    <n v="95.934649999999991"/>
    <n v="0"/>
    <n v="79.307766666666666"/>
    <n v="313.63673333333344"/>
    <n v="0"/>
    <n v="200"/>
    <n v="190"/>
    <n v="390"/>
  </r>
  <r>
    <x v="0"/>
    <x v="0"/>
    <x v="19"/>
    <x v="0"/>
    <s v="Saturday"/>
    <s v="Weekend"/>
    <s v="High-demand"/>
    <s v="Off-Peak"/>
    <n v="107"/>
    <n v="-8.9225000000000012"/>
    <n v="0"/>
    <n v="99"/>
    <n v="94.126116666666618"/>
    <n v="0"/>
    <n v="77.786583333333326"/>
    <n v="313.63673333333344"/>
    <n v="0"/>
    <n v="200"/>
    <n v="190"/>
    <n v="390"/>
  </r>
  <r>
    <x v="0"/>
    <x v="0"/>
    <x v="19"/>
    <x v="1"/>
    <s v="Saturday"/>
    <s v="Weekend"/>
    <s v="High-demand"/>
    <s v="Off-Peak"/>
    <n v="107"/>
    <n v="-9.5571083333333267"/>
    <n v="0"/>
    <n v="99"/>
    <n v="93.751283333333376"/>
    <n v="0"/>
    <n v="78.183958333333337"/>
    <n v="313.63673333333344"/>
    <n v="0"/>
    <n v="200"/>
    <n v="190"/>
    <n v="390"/>
  </r>
  <r>
    <x v="0"/>
    <x v="0"/>
    <x v="19"/>
    <x v="2"/>
    <s v="Saturday"/>
    <s v="Weekend"/>
    <s v="High-demand"/>
    <s v="Off-Peak"/>
    <n v="107"/>
    <n v="-7.6307000000000009"/>
    <n v="0"/>
    <n v="99"/>
    <n v="118.94604166666666"/>
    <n v="0"/>
    <n v="105.02743333333332"/>
    <n v="313.63673333333344"/>
    <n v="0"/>
    <n v="200"/>
    <n v="190"/>
    <n v="390"/>
  </r>
  <r>
    <x v="0"/>
    <x v="0"/>
    <x v="19"/>
    <x v="3"/>
    <s v="Saturday"/>
    <s v="Weekend"/>
    <s v="High-demand"/>
    <s v="Off-Peak"/>
    <n v="107"/>
    <n v="-10.335450000000002"/>
    <n v="0"/>
    <n v="99"/>
    <n v="127.87315"/>
    <n v="0"/>
    <n v="110.88345"/>
    <n v="313.63673333333344"/>
    <n v="0"/>
    <n v="200"/>
    <n v="190"/>
    <n v="390"/>
  </r>
  <r>
    <x v="0"/>
    <x v="0"/>
    <x v="19"/>
    <x v="4"/>
    <s v="Saturday"/>
    <s v="Weekend"/>
    <s v="High-demand"/>
    <s v="Off-Peak"/>
    <n v="107"/>
    <n v="-7.3644999999999987"/>
    <n v="0"/>
    <n v="99"/>
    <n v="124.32127500000003"/>
    <n v="0"/>
    <n v="109.86047500000002"/>
    <n v="313.63673333333344"/>
    <n v="0"/>
    <n v="295"/>
    <n v="190"/>
    <n v="485"/>
  </r>
  <r>
    <x v="0"/>
    <x v="0"/>
    <x v="19"/>
    <x v="5"/>
    <s v="Saturday"/>
    <s v="Weekend"/>
    <s v="High-demand"/>
    <s v="Off-Peak"/>
    <n v="107"/>
    <n v="-11.741016666666665"/>
    <n v="0"/>
    <n v="99"/>
    <n v="122.81337499999998"/>
    <n v="0"/>
    <n v="104.41499166666669"/>
    <n v="313.63673333333344"/>
    <n v="0"/>
    <n v="295"/>
    <n v="190"/>
    <n v="485"/>
  </r>
  <r>
    <x v="0"/>
    <x v="0"/>
    <x v="19"/>
    <x v="6"/>
    <s v="Saturday"/>
    <s v="Weekend"/>
    <s v="High-demand"/>
    <s v="Off-Peak"/>
    <n v="107"/>
    <n v="-9.0252583333333334"/>
    <n v="0"/>
    <n v="99"/>
    <n v="128.40579166666666"/>
    <n v="0"/>
    <n v="112.32137500000005"/>
    <n v="313.63673333333344"/>
    <n v="0"/>
    <n v="295"/>
    <n v="190"/>
    <n v="485"/>
  </r>
  <r>
    <x v="0"/>
    <x v="0"/>
    <x v="19"/>
    <x v="7"/>
    <s v="Saturday"/>
    <s v="Weekend"/>
    <s v="High-demand"/>
    <s v="Standard"/>
    <n v="198"/>
    <n v="-9.1505583333333327"/>
    <n v="0"/>
    <n v="99"/>
    <n v="129.75499166666663"/>
    <n v="0"/>
    <n v="113.48983333333339"/>
    <n v="313.63673333333344"/>
    <n v="0"/>
    <n v="565"/>
    <n v="690"/>
    <n v="1255"/>
  </r>
  <r>
    <x v="0"/>
    <x v="0"/>
    <x v="19"/>
    <x v="8"/>
    <s v="Saturday"/>
    <s v="Weekend"/>
    <s v="High-demand"/>
    <s v="Standard"/>
    <n v="198"/>
    <n v="-9.5652833333333316"/>
    <n v="0"/>
    <n v="99"/>
    <n v="139.49003333333329"/>
    <n v="0"/>
    <n v="123.82143333333327"/>
    <n v="313.63673333333344"/>
    <n v="0"/>
    <n v="565"/>
    <n v="675"/>
    <n v="1240"/>
  </r>
  <r>
    <x v="0"/>
    <x v="0"/>
    <x v="19"/>
    <x v="9"/>
    <s v="Saturday"/>
    <s v="Weekend"/>
    <s v="High-demand"/>
    <s v="Standard"/>
    <n v="198"/>
    <n v="-10.740325000000004"/>
    <n v="0"/>
    <n v="99"/>
    <n v="127.6266833333333"/>
    <n v="0"/>
    <n v="109.50063333333331"/>
    <n v="313.63673333333344"/>
    <n v="0"/>
    <n v="565"/>
    <n v="675"/>
    <n v="1240"/>
  </r>
  <r>
    <x v="0"/>
    <x v="0"/>
    <x v="19"/>
    <x v="22"/>
    <s v="Saturday"/>
    <s v="Weekend"/>
    <s v="High-demand"/>
    <s v="Standard"/>
    <n v="198"/>
    <n v="-7.7480166666666666"/>
    <n v="0"/>
    <n v="99"/>
    <n v="137.84961666666661"/>
    <n v="0"/>
    <n v="123.57159166666673"/>
    <n v="313.63673333333344"/>
    <n v="0"/>
    <n v="565"/>
    <n v="675"/>
    <n v="1240"/>
  </r>
  <r>
    <x v="0"/>
    <x v="0"/>
    <x v="19"/>
    <x v="23"/>
    <s v="Saturday"/>
    <s v="Weekend"/>
    <s v="High-demand"/>
    <s v="Standard"/>
    <n v="198"/>
    <n v="-10.667391666666671"/>
    <n v="0"/>
    <n v="99"/>
    <n v="147.02328333333332"/>
    <n v="0"/>
    <n v="128.6573166666667"/>
    <n v="313.63673333333344"/>
    <n v="0"/>
    <n v="565"/>
    <n v="675"/>
    <n v="1240"/>
  </r>
  <r>
    <x v="0"/>
    <x v="0"/>
    <x v="19"/>
    <x v="21"/>
    <s v="Saturday"/>
    <s v="Weekend"/>
    <s v="High-demand"/>
    <s v="Off-Peak"/>
    <n v="107"/>
    <n v="-10.640474999999999"/>
    <n v="0"/>
    <n v="99"/>
    <n v="174.65107500000002"/>
    <n v="0"/>
    <n v="153.55908333333338"/>
    <n v="313.63673333333344"/>
    <n v="0"/>
    <n v="565"/>
    <n v="675"/>
    <n v="1240"/>
  </r>
  <r>
    <x v="0"/>
    <x v="0"/>
    <x v="19"/>
    <x v="10"/>
    <s v="Saturday"/>
    <s v="Weekend"/>
    <s v="High-demand"/>
    <s v="Off-Peak"/>
    <n v="107"/>
    <n v="-6.2777333333333321"/>
    <n v="0"/>
    <n v="99"/>
    <n v="133.97059166666665"/>
    <n v="0"/>
    <n v="120.51739166666665"/>
    <n v="313.63673333333344"/>
    <n v="0"/>
    <n v="565"/>
    <n v="675"/>
    <n v="1240"/>
  </r>
  <r>
    <x v="0"/>
    <x v="0"/>
    <x v="19"/>
    <x v="11"/>
    <s v="Saturday"/>
    <s v="Weekend"/>
    <s v="High-demand"/>
    <s v="Off-Peak"/>
    <n v="107"/>
    <n v="-10.646041666666664"/>
    <n v="0"/>
    <n v="99"/>
    <n v="135.81562499999998"/>
    <n v="0"/>
    <n v="119.35413333333331"/>
    <n v="313.63673333333344"/>
    <n v="0"/>
    <n v="565"/>
    <n v="675"/>
    <n v="1240"/>
  </r>
  <r>
    <x v="0"/>
    <x v="0"/>
    <x v="19"/>
    <x v="12"/>
    <s v="Saturday"/>
    <s v="Weekend"/>
    <s v="High-demand"/>
    <s v="Off-Peak"/>
    <n v="107"/>
    <n v="-8.1480999999999977"/>
    <n v="0"/>
    <n v="99"/>
    <n v="130.47617500000004"/>
    <n v="0"/>
    <n v="114.61062499999996"/>
    <n v="313.63673333333344"/>
    <n v="0"/>
    <n v="565"/>
    <n v="675"/>
    <n v="1240"/>
  </r>
  <r>
    <x v="0"/>
    <x v="0"/>
    <x v="19"/>
    <x v="13"/>
    <s v="Saturday"/>
    <s v="Weekend"/>
    <s v="High-demand"/>
    <s v="Off-Peak"/>
    <n v="107"/>
    <n v="-8.242791666666669"/>
    <n v="0"/>
    <n v="99"/>
    <n v="139.30280000000002"/>
    <n v="0"/>
    <n v="125.01618333333332"/>
    <n v="313.63673333333344"/>
    <n v="0"/>
    <n v="565"/>
    <n v="675"/>
    <n v="1240"/>
  </r>
  <r>
    <x v="0"/>
    <x v="0"/>
    <x v="19"/>
    <x v="14"/>
    <s v="Saturday"/>
    <s v="Weekend"/>
    <s v="High-demand"/>
    <s v="Off-Peak"/>
    <n v="107"/>
    <n v="-10.031050000000002"/>
    <n v="0"/>
    <n v="99"/>
    <n v="128.89290833333334"/>
    <n v="0"/>
    <n v="111.23625833333337"/>
    <n v="313.63673333333344"/>
    <n v="0"/>
    <n v="555"/>
    <n v="675"/>
    <n v="1230"/>
  </r>
  <r>
    <x v="0"/>
    <x v="0"/>
    <x v="19"/>
    <x v="15"/>
    <s v="Saturday"/>
    <s v="Weekend"/>
    <s v="High-demand"/>
    <s v="Standard"/>
    <n v="198"/>
    <n v="-10.806414141414137"/>
    <n v="0"/>
    <n v="99"/>
    <n v="129.85220202020207"/>
    <n v="0"/>
    <n v="110.94554545454545"/>
    <n v="313.63673333333344"/>
    <n v="0"/>
    <n v="485"/>
    <n v="655"/>
    <n v="1140"/>
  </r>
  <r>
    <x v="0"/>
    <x v="0"/>
    <x v="19"/>
    <x v="16"/>
    <s v="Saturday"/>
    <s v="Weekend"/>
    <s v="High-demand"/>
    <s v="Standard"/>
    <n v="198"/>
    <n v="-11.295825000000002"/>
    <n v="0"/>
    <n v="99"/>
    <n v="121.17020833333332"/>
    <n v="0"/>
    <n v="104.56425833333331"/>
    <n v="313.63673333333344"/>
    <n v="0"/>
    <n v="295"/>
    <n v="655"/>
    <n v="950"/>
  </r>
  <r>
    <x v="0"/>
    <x v="0"/>
    <x v="19"/>
    <x v="17"/>
    <s v="Saturday"/>
    <s v="Weekend"/>
    <s v="High-demand"/>
    <s v="Off-Peak"/>
    <n v="107"/>
    <n v="-8.9748333333333292"/>
    <n v="0"/>
    <n v="99"/>
    <n v="105.79594166666669"/>
    <n v="0"/>
    <n v="89.198641666666646"/>
    <n v="313.63673333333344"/>
    <n v="0"/>
    <n v="295"/>
    <n v="190"/>
    <n v="485"/>
  </r>
  <r>
    <x v="0"/>
    <x v="0"/>
    <x v="19"/>
    <x v="18"/>
    <s v="Saturday"/>
    <s v="Weekend"/>
    <s v="High-demand"/>
    <s v="Off-Peak"/>
    <n v="107"/>
    <n v="-9.344850000000001"/>
    <n v="0"/>
    <n v="99"/>
    <n v="102.14762500000001"/>
    <n v="0"/>
    <n v="86.503950000000003"/>
    <n v="313.63673333333344"/>
    <n v="0"/>
    <n v="295"/>
    <n v="190"/>
    <n v="485"/>
  </r>
  <r>
    <x v="0"/>
    <x v="0"/>
    <x v="19"/>
    <x v="19"/>
    <s v="Saturday"/>
    <s v="Weekend"/>
    <s v="High-demand"/>
    <s v="Off-Peak"/>
    <n v="107"/>
    <n v="-10.04328333333333"/>
    <n v="0"/>
    <n v="99"/>
    <n v="103.97167499999996"/>
    <n v="0"/>
    <n v="87.347891666666641"/>
    <n v="313.63673333333344"/>
    <n v="0"/>
    <n v="200"/>
    <n v="190"/>
    <n v="390"/>
  </r>
  <r>
    <x v="0"/>
    <x v="0"/>
    <x v="19"/>
    <x v="20"/>
    <s v="Saturday"/>
    <s v="Weekend"/>
    <s v="High-demand"/>
    <s v="Off-Peak"/>
    <n v="107"/>
    <n v="-8.650425000000002"/>
    <n v="0"/>
    <n v="99.05"/>
    <n v="102.46394999999998"/>
    <n v="0"/>
    <n v="87.467191666666679"/>
    <n v="313.63673333333344"/>
    <n v="0"/>
    <n v="200"/>
    <n v="190"/>
    <n v="390"/>
  </r>
  <r>
    <x v="0"/>
    <x v="0"/>
    <x v="20"/>
    <x v="0"/>
    <s v="Sunday"/>
    <s v="Weekend"/>
    <s v="High-demand"/>
    <s v="Off-Peak"/>
    <n v="107"/>
    <n v="-10.315625000000006"/>
    <n v="0"/>
    <n v="99.041666666666671"/>
    <n v="110.297325"/>
    <n v="0"/>
    <n v="93.671583333333317"/>
    <n v="313.63673333333344"/>
    <n v="0"/>
    <n v="200"/>
    <n v="190"/>
    <n v="390"/>
  </r>
  <r>
    <x v="0"/>
    <x v="0"/>
    <x v="20"/>
    <x v="1"/>
    <s v="Sunday"/>
    <s v="Weekend"/>
    <s v="High-demand"/>
    <s v="Off-Peak"/>
    <n v="107"/>
    <n v="-8.5202666666666627"/>
    <n v="0"/>
    <n v="99.025000000000006"/>
    <n v="105.64061666666665"/>
    <n v="0"/>
    <n v="90.440650000000005"/>
    <n v="313.63673333333344"/>
    <n v="0"/>
    <n v="200"/>
    <n v="190"/>
    <n v="390"/>
  </r>
  <r>
    <x v="0"/>
    <x v="0"/>
    <x v="20"/>
    <x v="2"/>
    <s v="Sunday"/>
    <s v="Weekend"/>
    <s v="High-demand"/>
    <s v="Off-Peak"/>
    <n v="107"/>
    <n v="-9.064250000000003"/>
    <n v="0"/>
    <n v="99"/>
    <n v="134.7658083333333"/>
    <n v="0"/>
    <n v="119.34360833333331"/>
    <n v="313.63673333333344"/>
    <n v="0"/>
    <n v="200"/>
    <n v="190"/>
    <n v="390"/>
  </r>
  <r>
    <x v="0"/>
    <x v="0"/>
    <x v="20"/>
    <x v="3"/>
    <s v="Sunday"/>
    <s v="Weekend"/>
    <s v="High-demand"/>
    <s v="Off-Peak"/>
    <n v="107"/>
    <n v="-7.8999333333333359"/>
    <n v="0"/>
    <n v="99.025000000000006"/>
    <n v="136.89079999999998"/>
    <n v="0"/>
    <n v="122.04135833333335"/>
    <n v="313.63673333333344"/>
    <n v="0"/>
    <n v="200"/>
    <n v="190"/>
    <n v="390"/>
  </r>
  <r>
    <x v="0"/>
    <x v="0"/>
    <x v="20"/>
    <x v="4"/>
    <s v="Sunday"/>
    <s v="Weekend"/>
    <s v="High-demand"/>
    <s v="Off-Peak"/>
    <n v="107"/>
    <n v="-12.634183333333331"/>
    <n v="0"/>
    <n v="99.016666666666666"/>
    <n v="138.17535000000007"/>
    <n v="0"/>
    <n v="119.56358333333327"/>
    <n v="313.63673333333344"/>
    <n v="0"/>
    <n v="295"/>
    <n v="190"/>
    <n v="485"/>
  </r>
  <r>
    <x v="0"/>
    <x v="0"/>
    <x v="20"/>
    <x v="5"/>
    <s v="Sunday"/>
    <s v="Weekend"/>
    <s v="High-demand"/>
    <s v="Off-Peak"/>
    <n v="107"/>
    <n v="-7.1180666666666648"/>
    <n v="0"/>
    <n v="99.016666666666666"/>
    <n v="142.34553333333335"/>
    <n v="0"/>
    <n v="125.76065000000003"/>
    <n v="313.63673333333344"/>
    <n v="0"/>
    <n v="295"/>
    <n v="190"/>
    <n v="485"/>
  </r>
  <r>
    <x v="0"/>
    <x v="0"/>
    <x v="20"/>
    <x v="6"/>
    <s v="Sunday"/>
    <s v="Weekend"/>
    <s v="High-demand"/>
    <s v="Off-Peak"/>
    <n v="107"/>
    <n v="-10.59055"/>
    <n v="0"/>
    <n v="99.033333333333331"/>
    <n v="136.74338333333327"/>
    <n v="0"/>
    <n v="118.91741666666672"/>
    <n v="313.63673333333344"/>
    <n v="0"/>
    <n v="295"/>
    <n v="190"/>
    <n v="485"/>
  </r>
  <r>
    <x v="0"/>
    <x v="0"/>
    <x v="20"/>
    <x v="7"/>
    <s v="Sunday"/>
    <s v="Weekend"/>
    <s v="High-demand"/>
    <s v="Off-Peak"/>
    <n v="107"/>
    <n v="-5.4599333333333346"/>
    <n v="0"/>
    <n v="99.00833333333334"/>
    <n v="148.58836666666673"/>
    <n v="0"/>
    <n v="134.31126666666665"/>
    <n v="313.63673333333344"/>
    <n v="0"/>
    <n v="565"/>
    <n v="690"/>
    <n v="1255"/>
  </r>
  <r>
    <x v="0"/>
    <x v="0"/>
    <x v="20"/>
    <x v="8"/>
    <s v="Sunday"/>
    <s v="Weekend"/>
    <s v="High-demand"/>
    <s v="Off-Peak"/>
    <n v="107"/>
    <n v="-12.135133333333336"/>
    <n v="0"/>
    <n v="99.00833333333334"/>
    <n v="154.30735833333333"/>
    <n v="0"/>
    <n v="134.07699999999997"/>
    <n v="313.63673333333344"/>
    <n v="0"/>
    <n v="565"/>
    <n v="675"/>
    <n v="1240"/>
  </r>
  <r>
    <x v="0"/>
    <x v="0"/>
    <x v="20"/>
    <x v="9"/>
    <s v="Sunday"/>
    <s v="Weekend"/>
    <s v="High-demand"/>
    <s v="Off-Peak"/>
    <n v="107"/>
    <n v="-9.6412833333333356"/>
    <n v="0"/>
    <n v="99.041666666666671"/>
    <n v="132.98809166666666"/>
    <n v="0"/>
    <n v="116.41859166666663"/>
    <n v="313.63673333333344"/>
    <n v="0"/>
    <n v="565"/>
    <n v="675"/>
    <n v="1240"/>
  </r>
  <r>
    <x v="0"/>
    <x v="0"/>
    <x v="20"/>
    <x v="22"/>
    <s v="Sunday"/>
    <s v="Weekend"/>
    <s v="High-demand"/>
    <s v="Off-Peak"/>
    <n v="107"/>
    <n v="-8.1869750000000003"/>
    <n v="0"/>
    <n v="99"/>
    <n v="148.34167500000001"/>
    <n v="0"/>
    <n v="132.31181666666669"/>
    <n v="313.63673333333344"/>
    <n v="0"/>
    <n v="565"/>
    <n v="675"/>
    <n v="1240"/>
  </r>
  <r>
    <x v="0"/>
    <x v="0"/>
    <x v="20"/>
    <x v="23"/>
    <s v="Sunday"/>
    <s v="Weekend"/>
    <s v="High-demand"/>
    <s v="Off-Peak"/>
    <n v="107"/>
    <n v="-10.444766666666663"/>
    <n v="0"/>
    <n v="99.016666666666666"/>
    <n v="154.8649833333333"/>
    <n v="0"/>
    <n v="137.99622499999998"/>
    <n v="313.63673333333344"/>
    <n v="0"/>
    <n v="565"/>
    <n v="675"/>
    <n v="1240"/>
  </r>
  <r>
    <x v="0"/>
    <x v="0"/>
    <x v="20"/>
    <x v="21"/>
    <s v="Sunday"/>
    <s v="Weekend"/>
    <s v="High-demand"/>
    <s v="Off-Peak"/>
    <n v="107"/>
    <n v="-9.8186666666666618"/>
    <n v="0"/>
    <n v="99.033333333333331"/>
    <n v="154.50014166666659"/>
    <n v="0"/>
    <n v="136.7737333333333"/>
    <n v="313.63673333333344"/>
    <n v="0"/>
    <n v="565"/>
    <n v="675"/>
    <n v="1240"/>
  </r>
  <r>
    <x v="0"/>
    <x v="0"/>
    <x v="20"/>
    <x v="10"/>
    <s v="Sunday"/>
    <s v="Weekend"/>
    <s v="High-demand"/>
    <s v="Off-Peak"/>
    <n v="107"/>
    <n v="-9.7449166666666649"/>
    <n v="0"/>
    <n v="99.033333333333331"/>
    <n v="142.35055833333325"/>
    <n v="0"/>
    <n v="125.72012500000001"/>
    <n v="313.63673333333344"/>
    <n v="0"/>
    <n v="565"/>
    <n v="675"/>
    <n v="1240"/>
  </r>
  <r>
    <x v="0"/>
    <x v="0"/>
    <x v="20"/>
    <x v="11"/>
    <s v="Sunday"/>
    <s v="Weekend"/>
    <s v="High-demand"/>
    <s v="Off-Peak"/>
    <n v="107"/>
    <n v="-8.4719499999999996"/>
    <n v="0"/>
    <n v="99.016666666666666"/>
    <n v="169.19341666666665"/>
    <n v="0"/>
    <n v="152.62475833333335"/>
    <n v="313.63673333333344"/>
    <n v="-3.3333333333333335E-5"/>
    <n v="565"/>
    <n v="675"/>
    <n v="1240"/>
  </r>
  <r>
    <x v="0"/>
    <x v="0"/>
    <x v="20"/>
    <x v="12"/>
    <s v="Sunday"/>
    <s v="Weekend"/>
    <s v="High-demand"/>
    <s v="Off-Peak"/>
    <n v="107"/>
    <n v="-5.4751416666666675"/>
    <n v="0"/>
    <n v="99.016666666666666"/>
    <n v="152.71103333333338"/>
    <n v="0"/>
    <n v="137.70292499999994"/>
    <n v="313.63673333333344"/>
    <n v="-2.0000000000000013E-3"/>
    <n v="565"/>
    <n v="675"/>
    <n v="1240"/>
  </r>
  <r>
    <x v="0"/>
    <x v="0"/>
    <x v="20"/>
    <x v="13"/>
    <s v="Sunday"/>
    <s v="Weekend"/>
    <s v="High-demand"/>
    <s v="Off-Peak"/>
    <n v="107"/>
    <n v="-9.4329083333333319"/>
    <n v="0"/>
    <n v="99.033333333333331"/>
    <n v="180.30764166666671"/>
    <n v="0"/>
    <n v="161.51403333333334"/>
    <n v="313.63673333333344"/>
    <n v="-2.0000000000000013E-3"/>
    <n v="565"/>
    <n v="675"/>
    <n v="1240"/>
  </r>
  <r>
    <x v="0"/>
    <x v="0"/>
    <x v="20"/>
    <x v="14"/>
    <s v="Sunday"/>
    <s v="Weekend"/>
    <s v="High-demand"/>
    <s v="Off-Peak"/>
    <n v="107"/>
    <n v="-11.495091666666669"/>
    <n v="0"/>
    <n v="99.033333333333331"/>
    <n v="139.58064999999996"/>
    <n v="0"/>
    <n v="120.20855000000002"/>
    <n v="313.63673333333344"/>
    <n v="-2.0000000000000013E-3"/>
    <n v="555"/>
    <n v="675"/>
    <n v="1230"/>
  </r>
  <r>
    <x v="0"/>
    <x v="0"/>
    <x v="20"/>
    <x v="15"/>
    <s v="Sunday"/>
    <s v="Weekend"/>
    <s v="High-demand"/>
    <s v="Off-Peak"/>
    <n v="107"/>
    <n v="-12.924755102040814"/>
    <n v="0"/>
    <n v="99.051020408163268"/>
    <n v="136.50602040816324"/>
    <n v="0"/>
    <n v="117.32254081632652"/>
    <n v="313.63673333333344"/>
    <n v="-3.673469387755104E-4"/>
    <n v="485"/>
    <n v="655"/>
    <n v="1140"/>
  </r>
  <r>
    <x v="0"/>
    <x v="0"/>
    <x v="20"/>
    <x v="16"/>
    <s v="Sunday"/>
    <s v="Weekend"/>
    <s v="High-demand"/>
    <s v="Off-Peak"/>
    <n v="107"/>
    <n v="-10.362649999999993"/>
    <n v="0"/>
    <n v="99.05"/>
    <n v="121.26806666666666"/>
    <n v="0"/>
    <n v="103.25584166666668"/>
    <n v="313.63673333333344"/>
    <n v="0"/>
    <n v="295"/>
    <n v="655"/>
    <n v="950"/>
  </r>
  <r>
    <x v="0"/>
    <x v="0"/>
    <x v="20"/>
    <x v="17"/>
    <s v="Sunday"/>
    <s v="Weekend"/>
    <s v="High-demand"/>
    <s v="Off-Peak"/>
    <n v="107"/>
    <n v="-9.349400000000001"/>
    <n v="0"/>
    <n v="99.016666666666666"/>
    <n v="100.55781666666667"/>
    <n v="0"/>
    <n v="84.106741666666693"/>
    <n v="313.63673333333344"/>
    <n v="0"/>
    <n v="295"/>
    <n v="190"/>
    <n v="485"/>
  </r>
  <r>
    <x v="0"/>
    <x v="0"/>
    <x v="20"/>
    <x v="18"/>
    <s v="Sunday"/>
    <s v="Weekend"/>
    <s v="High-demand"/>
    <s v="Off-Peak"/>
    <n v="107"/>
    <n v="-10.852416666666667"/>
    <n v="0"/>
    <n v="99.066666666666663"/>
    <n v="98.451708333333343"/>
    <n v="0"/>
    <n v="81.300441666666657"/>
    <n v="313.63673333333344"/>
    <n v="0"/>
    <n v="295"/>
    <n v="190"/>
    <n v="485"/>
  </r>
  <r>
    <x v="0"/>
    <x v="0"/>
    <x v="20"/>
    <x v="19"/>
    <s v="Sunday"/>
    <s v="Weekend"/>
    <s v="High-demand"/>
    <s v="Off-Peak"/>
    <n v="107"/>
    <n v="-8.865241666666666"/>
    <n v="0"/>
    <n v="99.00833333333334"/>
    <n v="98.564333333333309"/>
    <n v="0"/>
    <n v="83.065174999999968"/>
    <n v="313.63673333333344"/>
    <n v="0"/>
    <n v="200"/>
    <n v="190"/>
    <n v="390"/>
  </r>
  <r>
    <x v="0"/>
    <x v="0"/>
    <x v="20"/>
    <x v="20"/>
    <s v="Sunday"/>
    <s v="Weekend"/>
    <s v="High-demand"/>
    <s v="Off-Peak"/>
    <n v="107"/>
    <n v="-10.068333333333326"/>
    <n v="0"/>
    <n v="99.025000000000006"/>
    <n v="96.371499999999955"/>
    <n v="0"/>
    <n v="79.391249999999971"/>
    <n v="313.63673333333344"/>
    <n v="0"/>
    <n v="200"/>
    <n v="190"/>
    <n v="390"/>
  </r>
  <r>
    <x v="0"/>
    <x v="0"/>
    <x v="21"/>
    <x v="0"/>
    <s v="Monday"/>
    <s v="Week-day"/>
    <s v="High-demand"/>
    <s v="Off-Peak"/>
    <n v="107"/>
    <n v="-9.4477999999999973"/>
    <n v="0"/>
    <n v="99.041666666666671"/>
    <n v="104.48854166666665"/>
    <n v="0"/>
    <n v="89.019800000000018"/>
    <n v="313.63673333333344"/>
    <n v="0"/>
    <n v="200"/>
    <n v="190"/>
    <n v="390"/>
  </r>
  <r>
    <x v="0"/>
    <x v="0"/>
    <x v="21"/>
    <x v="1"/>
    <s v="Monday"/>
    <s v="Week-day"/>
    <s v="High-demand"/>
    <s v="Off-Peak"/>
    <n v="107"/>
    <n v="-9.5790666666666713"/>
    <n v="0"/>
    <n v="99.033333333333331"/>
    <n v="93.373883333333325"/>
    <n v="0"/>
    <n v="76.864750000000015"/>
    <n v="313.63673333333344"/>
    <n v="0"/>
    <n v="200"/>
    <n v="190"/>
    <n v="390"/>
  </r>
  <r>
    <x v="0"/>
    <x v="0"/>
    <x v="21"/>
    <x v="2"/>
    <s v="Monday"/>
    <s v="Week-day"/>
    <s v="High-demand"/>
    <s v="Off-Peak"/>
    <n v="107"/>
    <n v="-8.3004916666666588"/>
    <n v="0"/>
    <n v="99"/>
    <n v="130.33590833333329"/>
    <n v="0"/>
    <n v="115.23179166666667"/>
    <n v="313.63673333333344"/>
    <n v="0"/>
    <n v="200"/>
    <n v="190"/>
    <n v="390"/>
  </r>
  <r>
    <x v="0"/>
    <x v="0"/>
    <x v="21"/>
    <x v="3"/>
    <s v="Monday"/>
    <s v="Week-day"/>
    <s v="High-demand"/>
    <s v="Off-Peak"/>
    <n v="107"/>
    <n v="-12.396925000000001"/>
    <n v="0"/>
    <n v="99.016666666666666"/>
    <n v="132.82118333333332"/>
    <n v="0"/>
    <n v="114.55107499999995"/>
    <n v="313.63673333333344"/>
    <n v="0"/>
    <n v="200"/>
    <n v="190"/>
    <n v="390"/>
  </r>
  <r>
    <x v="0"/>
    <x v="0"/>
    <x v="21"/>
    <x v="4"/>
    <s v="Monday"/>
    <s v="Week-day"/>
    <s v="High-demand"/>
    <s v="Off-Peak"/>
    <n v="107"/>
    <n v="-8.3528666666666673"/>
    <n v="0"/>
    <n v="99.033333333333331"/>
    <n v="124.85129166666667"/>
    <n v="0"/>
    <n v="110.39651666666667"/>
    <n v="313.63673333333344"/>
    <n v="0"/>
    <n v="295"/>
    <n v="190"/>
    <n v="485"/>
  </r>
  <r>
    <x v="0"/>
    <x v="0"/>
    <x v="21"/>
    <x v="5"/>
    <s v="Monday"/>
    <s v="Week-day"/>
    <s v="High-demand"/>
    <s v="Off-Peak"/>
    <n v="107"/>
    <n v="-7.9436500000000025"/>
    <n v="0"/>
    <n v="99.016666666666666"/>
    <n v="157.16556666666659"/>
    <n v="0"/>
    <n v="138.04174166666664"/>
    <n v="313.63673333333344"/>
    <n v="0"/>
    <n v="295"/>
    <n v="190"/>
    <n v="485"/>
  </r>
  <r>
    <x v="0"/>
    <x v="0"/>
    <x v="21"/>
    <x v="6"/>
    <s v="Monday"/>
    <s v="Week-day"/>
    <s v="High-demand"/>
    <s v="Peak"/>
    <n v="653"/>
    <n v="-11.828958333333327"/>
    <n v="0"/>
    <n v="99.041666666666671"/>
    <n v="136.06674166666667"/>
    <n v="0"/>
    <n v="118.89945833333334"/>
    <n v="313.63673333333344"/>
    <n v="0"/>
    <n v="295"/>
    <n v="190"/>
    <n v="485"/>
  </r>
  <r>
    <x v="0"/>
    <x v="0"/>
    <x v="21"/>
    <x v="7"/>
    <s v="Monday"/>
    <s v="Week-day"/>
    <s v="High-demand"/>
    <s v="Peak"/>
    <n v="653"/>
    <n v="-5.9810666666666661"/>
    <n v="0"/>
    <n v="99.016666666666666"/>
    <n v="131.66109166666666"/>
    <n v="0"/>
    <n v="118.58665833333329"/>
    <n v="313.63673333333344"/>
    <n v="0"/>
    <n v="565"/>
    <n v="690"/>
    <n v="1255"/>
  </r>
  <r>
    <x v="0"/>
    <x v="0"/>
    <x v="21"/>
    <x v="8"/>
    <s v="Monday"/>
    <s v="Week-day"/>
    <s v="High-demand"/>
    <s v="Peak"/>
    <n v="653"/>
    <n v="-11.555558333333334"/>
    <n v="0"/>
    <n v="99"/>
    <n v="143.7157"/>
    <n v="0"/>
    <n v="127.54742500000002"/>
    <n v="313.63673333333344"/>
    <n v="0"/>
    <n v="565"/>
    <n v="675"/>
    <n v="1240"/>
  </r>
  <r>
    <x v="0"/>
    <x v="0"/>
    <x v="21"/>
    <x v="9"/>
    <s v="Monday"/>
    <s v="Week-day"/>
    <s v="High-demand"/>
    <s v="Standard"/>
    <n v="198"/>
    <n v="-10.80731666666667"/>
    <n v="0"/>
    <n v="99.05"/>
    <n v="133.89567499999998"/>
    <n v="0"/>
    <n v="118.22137499999991"/>
    <n v="313.63673333333344"/>
    <n v="0"/>
    <n v="565"/>
    <n v="675"/>
    <n v="1240"/>
  </r>
  <r>
    <x v="0"/>
    <x v="0"/>
    <x v="21"/>
    <x v="22"/>
    <s v="Monday"/>
    <s v="Week-day"/>
    <s v="High-demand"/>
    <s v="Standard"/>
    <n v="198"/>
    <n v="-6.4658583333333333"/>
    <n v="0"/>
    <n v="99"/>
    <n v="134.55122499999999"/>
    <n v="0"/>
    <n v="119.00177500000001"/>
    <n v="313.63673333333344"/>
    <n v="0"/>
    <n v="565"/>
    <n v="675"/>
    <n v="1240"/>
  </r>
  <r>
    <x v="0"/>
    <x v="0"/>
    <x v="21"/>
    <x v="23"/>
    <s v="Monday"/>
    <s v="Week-day"/>
    <s v="High-demand"/>
    <s v="Standard"/>
    <n v="198"/>
    <n v="-7.1243583333333316"/>
    <n v="0"/>
    <n v="99.016666666666666"/>
    <n v="151.55698333333342"/>
    <n v="0"/>
    <n v="138.00618333333333"/>
    <n v="313.63673333333344"/>
    <n v="0"/>
    <n v="565"/>
    <n v="675"/>
    <n v="1240"/>
  </r>
  <r>
    <x v="0"/>
    <x v="0"/>
    <x v="21"/>
    <x v="21"/>
    <s v="Monday"/>
    <s v="Week-day"/>
    <s v="High-demand"/>
    <s v="Standard"/>
    <n v="198"/>
    <n v="-10.616183333333336"/>
    <n v="0"/>
    <n v="99"/>
    <n v="160.89269999999999"/>
    <n v="0"/>
    <n v="142.41749166666668"/>
    <n v="313.63673333333344"/>
    <n v="0"/>
    <n v="565"/>
    <n v="675"/>
    <n v="1240"/>
  </r>
  <r>
    <x v="0"/>
    <x v="0"/>
    <x v="21"/>
    <x v="10"/>
    <s v="Monday"/>
    <s v="Week-day"/>
    <s v="High-demand"/>
    <s v="Standard"/>
    <n v="198"/>
    <n v="-8.4321999999999999"/>
    <n v="0"/>
    <n v="99"/>
    <n v="183.62977499999994"/>
    <n v="0"/>
    <n v="167.52094166666663"/>
    <n v="313.63673333333344"/>
    <n v="0"/>
    <n v="565"/>
    <n v="675"/>
    <n v="1240"/>
  </r>
  <r>
    <x v="0"/>
    <x v="0"/>
    <x v="21"/>
    <x v="11"/>
    <s v="Monday"/>
    <s v="Week-day"/>
    <s v="High-demand"/>
    <s v="Standard"/>
    <n v="198"/>
    <n v="-8.5415333333333354"/>
    <n v="0"/>
    <n v="99.033333333333331"/>
    <n v="151.1761333333333"/>
    <n v="0"/>
    <n v="134.77913333333336"/>
    <n v="313.63673333333344"/>
    <n v="0"/>
    <n v="565"/>
    <n v="675"/>
    <n v="1240"/>
  </r>
  <r>
    <x v="0"/>
    <x v="0"/>
    <x v="21"/>
    <x v="12"/>
    <s v="Monday"/>
    <s v="Week-day"/>
    <s v="High-demand"/>
    <s v="Standard"/>
    <n v="198"/>
    <n v="-7.9052083333333325"/>
    <n v="0"/>
    <n v="99.033333333333331"/>
    <n v="154.09388333333325"/>
    <n v="0"/>
    <n v="138.5791416666666"/>
    <n v="313.63673333333344"/>
    <n v="0"/>
    <n v="565"/>
    <n v="675"/>
    <n v="1240"/>
  </r>
  <r>
    <x v="0"/>
    <x v="0"/>
    <x v="21"/>
    <x v="13"/>
    <s v="Monday"/>
    <s v="Week-day"/>
    <s v="High-demand"/>
    <s v="Standard"/>
    <n v="198"/>
    <n v="-11.371441666666662"/>
    <n v="0"/>
    <n v="99.058333333333337"/>
    <n v="174.00204999999991"/>
    <n v="0"/>
    <n v="155.1587833333333"/>
    <n v="313.63673333333344"/>
    <n v="0"/>
    <n v="565"/>
    <n v="675"/>
    <n v="1240"/>
  </r>
  <r>
    <x v="0"/>
    <x v="0"/>
    <x v="21"/>
    <x v="14"/>
    <s v="Monday"/>
    <s v="Week-day"/>
    <s v="High-demand"/>
    <s v="Peak"/>
    <n v="653"/>
    <n v="-10.264249999999993"/>
    <n v="0"/>
    <n v="99.016666666666666"/>
    <n v="147.03744166666672"/>
    <n v="0"/>
    <n v="128.22254999999996"/>
    <n v="313.63673333333344"/>
    <n v="0"/>
    <n v="555"/>
    <n v="675"/>
    <n v="1230"/>
  </r>
  <r>
    <x v="0"/>
    <x v="0"/>
    <x v="21"/>
    <x v="15"/>
    <s v="Monday"/>
    <s v="Week-day"/>
    <s v="High-demand"/>
    <s v="Peak"/>
    <n v="653"/>
    <n v="-12.022424242424238"/>
    <n v="0"/>
    <n v="99.030303030303031"/>
    <n v="159.96298989898986"/>
    <n v="0"/>
    <n v="139.53177777777779"/>
    <n v="313.63673333333344"/>
    <n v="0"/>
    <n v="485"/>
    <n v="655"/>
    <n v="1140"/>
  </r>
  <r>
    <x v="0"/>
    <x v="0"/>
    <x v="21"/>
    <x v="16"/>
    <s v="Monday"/>
    <s v="Week-day"/>
    <s v="High-demand"/>
    <s v="Standard"/>
    <n v="198"/>
    <n v="-12.989758333333334"/>
    <n v="0"/>
    <n v="99.05"/>
    <n v="180.3446583333334"/>
    <n v="0"/>
    <n v="155.73679166666662"/>
    <n v="313.63673333333344"/>
    <n v="0"/>
    <n v="295"/>
    <n v="655"/>
    <n v="950"/>
  </r>
  <r>
    <x v="0"/>
    <x v="0"/>
    <x v="21"/>
    <x v="17"/>
    <s v="Monday"/>
    <s v="Week-day"/>
    <s v="High-demand"/>
    <s v="Standard"/>
    <n v="198"/>
    <n v="-5.1937916666666686"/>
    <n v="0"/>
    <n v="99.05"/>
    <n v="153.74467499999997"/>
    <n v="0"/>
    <n v="139.66140833333338"/>
    <n v="313.63673333333344"/>
    <n v="0"/>
    <n v="295"/>
    <n v="190"/>
    <n v="485"/>
  </r>
  <r>
    <x v="0"/>
    <x v="0"/>
    <x v="21"/>
    <x v="18"/>
    <s v="Monday"/>
    <s v="Week-day"/>
    <s v="High-demand"/>
    <s v="Standard"/>
    <n v="198"/>
    <n v="-11.914733333333333"/>
    <n v="0"/>
    <n v="99.033333333333331"/>
    <n v="167.48160833333333"/>
    <n v="0"/>
    <n v="144.36765833333337"/>
    <n v="313.63673333333344"/>
    <n v="0"/>
    <n v="295"/>
    <n v="190"/>
    <n v="485"/>
  </r>
  <r>
    <x v="0"/>
    <x v="0"/>
    <x v="21"/>
    <x v="19"/>
    <s v="Monday"/>
    <s v="Week-day"/>
    <s v="High-demand"/>
    <s v="Off-Peak"/>
    <n v="107"/>
    <n v="-7.0952666666666655"/>
    <n v="0"/>
    <n v="99.041666666666671"/>
    <n v="127.01715833333336"/>
    <n v="0"/>
    <n v="113.09574166666668"/>
    <n v="313.63673333333344"/>
    <n v="0"/>
    <n v="200"/>
    <n v="190"/>
    <n v="390"/>
  </r>
  <r>
    <x v="0"/>
    <x v="0"/>
    <x v="21"/>
    <x v="20"/>
    <s v="Monday"/>
    <s v="Week-day"/>
    <s v="High-demand"/>
    <s v="Off-Peak"/>
    <n v="107"/>
    <n v="-11.151783333333329"/>
    <n v="0"/>
    <n v="99.041666666666671"/>
    <n v="127.61384166666669"/>
    <n v="0"/>
    <n v="109.06872500000001"/>
    <n v="313.63673333333344"/>
    <n v="0"/>
    <n v="200"/>
    <n v="190"/>
    <n v="390"/>
  </r>
  <r>
    <x v="0"/>
    <x v="0"/>
    <x v="22"/>
    <x v="0"/>
    <s v="Tuesday"/>
    <s v="Week-day"/>
    <s v="High-demand"/>
    <s v="Off-Peak"/>
    <n v="107"/>
    <n v="-7.5648000000000017"/>
    <n v="0"/>
    <n v="99.025000000000006"/>
    <n v="133.22237500000003"/>
    <n v="0"/>
    <n v="118.69794999999998"/>
    <n v="313.63673333333344"/>
    <n v="0"/>
    <n v="200"/>
    <n v="190"/>
    <n v="390"/>
  </r>
  <r>
    <x v="0"/>
    <x v="0"/>
    <x v="22"/>
    <x v="1"/>
    <s v="Tuesday"/>
    <s v="Week-day"/>
    <s v="High-demand"/>
    <s v="Off-Peak"/>
    <n v="107"/>
    <n v="-10.696800000000005"/>
    <n v="0"/>
    <n v="99.033333333333331"/>
    <n v="124.8500833333334"/>
    <n v="0"/>
    <n v="107.86075833333334"/>
    <n v="313.63673333333344"/>
    <n v="0"/>
    <n v="200"/>
    <n v="190"/>
    <n v="390"/>
  </r>
  <r>
    <x v="0"/>
    <x v="0"/>
    <x v="22"/>
    <x v="2"/>
    <s v="Tuesday"/>
    <s v="Week-day"/>
    <s v="High-demand"/>
    <s v="Off-Peak"/>
    <n v="107"/>
    <n v="-6.3599916666666649"/>
    <n v="0"/>
    <n v="99"/>
    <n v="165.43465833333329"/>
    <n v="0"/>
    <n v="149.83726666666664"/>
    <n v="313.63673333333344"/>
    <n v="6.1333333333333344E-3"/>
    <n v="200"/>
    <n v="190"/>
    <n v="390"/>
  </r>
  <r>
    <x v="0"/>
    <x v="0"/>
    <x v="22"/>
    <x v="3"/>
    <s v="Tuesday"/>
    <s v="Week-day"/>
    <s v="High-demand"/>
    <s v="Off-Peak"/>
    <n v="107"/>
    <n v="-11.878400000000005"/>
    <n v="0"/>
    <n v="99.00833333333334"/>
    <n v="158.80012500000001"/>
    <n v="0"/>
    <n v="138.90141666666665"/>
    <n v="313.63673333333344"/>
    <n v="4.600000000000002E-2"/>
    <n v="200"/>
    <n v="190"/>
    <n v="390"/>
  </r>
  <r>
    <x v="0"/>
    <x v="0"/>
    <x v="22"/>
    <x v="4"/>
    <s v="Tuesday"/>
    <s v="Week-day"/>
    <s v="High-demand"/>
    <s v="Off-Peak"/>
    <n v="107"/>
    <n v="-10.608041666666669"/>
    <n v="0"/>
    <n v="99.016666666666666"/>
    <n v="170.08725833333335"/>
    <n v="0"/>
    <n v="151.07197500000001"/>
    <n v="313.63673333333344"/>
    <n v="4.600000000000002E-2"/>
    <n v="295"/>
    <n v="190"/>
    <n v="485"/>
  </r>
  <r>
    <x v="0"/>
    <x v="0"/>
    <x v="22"/>
    <x v="5"/>
    <s v="Tuesday"/>
    <s v="Week-day"/>
    <s v="High-demand"/>
    <s v="Off-Peak"/>
    <n v="107"/>
    <n v="-6.3556916666666643"/>
    <n v="0"/>
    <n v="99.016666666666666"/>
    <n v="162.60575"/>
    <n v="0"/>
    <n v="148.81291666666667"/>
    <n v="313.63673333333344"/>
    <n v="4.600000000000002E-2"/>
    <n v="295"/>
    <n v="190"/>
    <n v="485"/>
  </r>
  <r>
    <x v="0"/>
    <x v="0"/>
    <x v="22"/>
    <x v="6"/>
    <s v="Tuesday"/>
    <s v="Week-day"/>
    <s v="High-demand"/>
    <s v="Peak"/>
    <n v="653"/>
    <n v="-10.694258333333336"/>
    <n v="0"/>
    <n v="99.016666666666666"/>
    <n v="174.15367500000008"/>
    <n v="0"/>
    <n v="156.92899166666669"/>
    <n v="313.63673333333344"/>
    <n v="4.600000000000002E-2"/>
    <n v="295"/>
    <n v="190"/>
    <n v="485"/>
  </r>
  <r>
    <x v="0"/>
    <x v="0"/>
    <x v="22"/>
    <x v="7"/>
    <s v="Tuesday"/>
    <s v="Week-day"/>
    <s v="High-demand"/>
    <s v="Peak"/>
    <n v="653"/>
    <n v="-3.0795249999999976"/>
    <n v="0"/>
    <n v="99.025000000000006"/>
    <n v="160.40395833333335"/>
    <n v="0"/>
    <n v="149.48774166666664"/>
    <n v="313.63673333333344"/>
    <n v="4.600000000000002E-2"/>
    <n v="565"/>
    <n v="690"/>
    <n v="1255"/>
  </r>
  <r>
    <x v="0"/>
    <x v="0"/>
    <x v="22"/>
    <x v="8"/>
    <s v="Tuesday"/>
    <s v="Week-day"/>
    <s v="High-demand"/>
    <s v="Peak"/>
    <n v="653"/>
    <n v="-14.67343333333333"/>
    <n v="0"/>
    <n v="99.00833333333334"/>
    <n v="188.41705833333339"/>
    <n v="0"/>
    <n v="164.97701666666657"/>
    <n v="313.63673333333344"/>
    <n v="4.600000000000002E-2"/>
    <n v="565"/>
    <n v="675"/>
    <n v="1240"/>
  </r>
  <r>
    <x v="0"/>
    <x v="0"/>
    <x v="22"/>
    <x v="9"/>
    <s v="Tuesday"/>
    <s v="Week-day"/>
    <s v="High-demand"/>
    <s v="Standard"/>
    <n v="198"/>
    <n v="-1.1712583333333355"/>
    <n v="0"/>
    <n v="99.016666666666666"/>
    <n v="201.28635833333337"/>
    <n v="0"/>
    <n v="190.99621666666675"/>
    <n v="313.63673333333344"/>
    <n v="4.600000000000002E-2"/>
    <n v="565"/>
    <n v="675"/>
    <n v="1240"/>
  </r>
  <r>
    <x v="0"/>
    <x v="0"/>
    <x v="22"/>
    <x v="22"/>
    <s v="Tuesday"/>
    <s v="Week-day"/>
    <s v="High-demand"/>
    <s v="Standard"/>
    <n v="198"/>
    <n v="-17.31345833333334"/>
    <n v="0"/>
    <n v="99"/>
    <n v="240.03238333333337"/>
    <n v="0"/>
    <n v="214.52383333333336"/>
    <n v="313.63673333333344"/>
    <n v="4.600000000000002E-2"/>
    <n v="565"/>
    <n v="675"/>
    <n v="1240"/>
  </r>
  <r>
    <x v="0"/>
    <x v="0"/>
    <x v="22"/>
    <x v="23"/>
    <s v="Tuesday"/>
    <s v="Week-day"/>
    <s v="High-demand"/>
    <s v="Standard"/>
    <n v="198"/>
    <n v="-4.6574583333333326"/>
    <n v="0"/>
    <n v="99.025000000000006"/>
    <n v="201.40744166666676"/>
    <n v="0"/>
    <n v="180.00095000000005"/>
    <n v="313.63673333333344"/>
    <n v="4.600000000000002E-2"/>
    <n v="565"/>
    <n v="675"/>
    <n v="1240"/>
  </r>
  <r>
    <x v="0"/>
    <x v="0"/>
    <x v="22"/>
    <x v="21"/>
    <s v="Tuesday"/>
    <s v="Week-day"/>
    <s v="High-demand"/>
    <s v="Standard"/>
    <n v="198"/>
    <n v="-10.155016666666663"/>
    <n v="0"/>
    <n v="99"/>
    <n v="194.52066666666659"/>
    <n v="0"/>
    <n v="174.4588916666666"/>
    <n v="313.63673333333344"/>
    <n v="4.600000000000002E-2"/>
    <n v="565"/>
    <n v="675"/>
    <n v="1240"/>
  </r>
  <r>
    <x v="0"/>
    <x v="0"/>
    <x v="22"/>
    <x v="10"/>
    <s v="Tuesday"/>
    <s v="Week-day"/>
    <s v="High-demand"/>
    <s v="Standard"/>
    <n v="198"/>
    <n v="-9.3376083333333337"/>
    <n v="0"/>
    <n v="99.058333333333337"/>
    <n v="204.30550833333348"/>
    <n v="0"/>
    <n v="184.77912500000002"/>
    <n v="313.63673333333344"/>
    <n v="4.600000000000002E-2"/>
    <n v="565"/>
    <n v="675"/>
    <n v="1240"/>
  </r>
  <r>
    <x v="0"/>
    <x v="0"/>
    <x v="22"/>
    <x v="11"/>
    <s v="Tuesday"/>
    <s v="Week-day"/>
    <s v="High-demand"/>
    <s v="Standard"/>
    <n v="198"/>
    <n v="-6.9306999999999963"/>
    <n v="0"/>
    <n v="99.016666666666666"/>
    <n v="195.46340833333335"/>
    <n v="0"/>
    <n v="178.03004166666668"/>
    <n v="313.63673333333344"/>
    <n v="4.600000000000002E-2"/>
    <n v="565"/>
    <n v="675"/>
    <n v="1240"/>
  </r>
  <r>
    <x v="0"/>
    <x v="0"/>
    <x v="22"/>
    <x v="12"/>
    <s v="Tuesday"/>
    <s v="Week-day"/>
    <s v="High-demand"/>
    <s v="Standard"/>
    <n v="198"/>
    <n v="-11.506916666666665"/>
    <n v="0"/>
    <n v="99.016666666666666"/>
    <n v="196.25165833333341"/>
    <n v="0"/>
    <n v="178.46781666666664"/>
    <n v="313.63673333333344"/>
    <n v="4.600000000000002E-2"/>
    <n v="565"/>
    <n v="675"/>
    <n v="1240"/>
  </r>
  <r>
    <x v="0"/>
    <x v="0"/>
    <x v="22"/>
    <x v="13"/>
    <s v="Tuesday"/>
    <s v="Week-day"/>
    <s v="High-demand"/>
    <s v="Standard"/>
    <n v="198"/>
    <n v="-8.0240750000000016"/>
    <n v="0"/>
    <n v="99.016666666666666"/>
    <n v="192.72944999999984"/>
    <n v="0"/>
    <n v="178.51144166666668"/>
    <n v="313.63673333333344"/>
    <n v="4.600000000000002E-2"/>
    <n v="565"/>
    <n v="675"/>
    <n v="1240"/>
  </r>
  <r>
    <x v="0"/>
    <x v="0"/>
    <x v="22"/>
    <x v="14"/>
    <s v="Tuesday"/>
    <s v="Week-day"/>
    <s v="High-demand"/>
    <s v="Peak"/>
    <n v="653"/>
    <n v="-8.495375000000001"/>
    <n v="0"/>
    <n v="99.00833333333334"/>
    <n v="185.47565"/>
    <n v="0"/>
    <n v="169.35220833333332"/>
    <n v="313.63673333333344"/>
    <n v="4.600000000000002E-2"/>
    <n v="555"/>
    <n v="675"/>
    <n v="1230"/>
  </r>
  <r>
    <x v="0"/>
    <x v="0"/>
    <x v="22"/>
    <x v="15"/>
    <s v="Tuesday"/>
    <s v="Week-day"/>
    <s v="High-demand"/>
    <s v="Peak"/>
    <n v="653"/>
    <n v="-13.79190816326531"/>
    <n v="0"/>
    <n v="99.010204081632651"/>
    <n v="208.02428571428575"/>
    <n v="0"/>
    <n v="179.56689795918365"/>
    <n v="313.63673333333344"/>
    <n v="9.8571428571428595E-3"/>
    <n v="485"/>
    <n v="655"/>
    <n v="1140"/>
  </r>
  <r>
    <x v="0"/>
    <x v="0"/>
    <x v="22"/>
    <x v="16"/>
    <s v="Tuesday"/>
    <s v="Week-day"/>
    <s v="High-demand"/>
    <s v="Standard"/>
    <n v="198"/>
    <n v="-13.529433333333335"/>
    <n v="0"/>
    <n v="99.033333333333331"/>
    <n v="203.84445833333334"/>
    <n v="0"/>
    <n v="182.31946666666661"/>
    <n v="313.63673333333344"/>
    <n v="0"/>
    <n v="295"/>
    <n v="655"/>
    <n v="950"/>
  </r>
  <r>
    <x v="0"/>
    <x v="0"/>
    <x v="22"/>
    <x v="17"/>
    <s v="Tuesday"/>
    <s v="Week-day"/>
    <s v="High-demand"/>
    <s v="Standard"/>
    <n v="198"/>
    <n v="-6.987824999999992"/>
    <n v="0"/>
    <n v="99.05"/>
    <n v="142.91507499999997"/>
    <n v="0"/>
    <n v="127.79874166666669"/>
    <n v="313.63673333333344"/>
    <n v="0"/>
    <n v="295"/>
    <n v="190"/>
    <n v="485"/>
  </r>
  <r>
    <x v="0"/>
    <x v="0"/>
    <x v="22"/>
    <x v="18"/>
    <s v="Tuesday"/>
    <s v="Week-day"/>
    <s v="High-demand"/>
    <s v="Standard"/>
    <n v="198"/>
    <n v="-9.306733333333332"/>
    <n v="0"/>
    <n v="99.033333333333331"/>
    <n v="172.61937500000005"/>
    <n v="0"/>
    <n v="153.16848333333337"/>
    <n v="313.63673333333344"/>
    <n v="0"/>
    <n v="295"/>
    <n v="190"/>
    <n v="485"/>
  </r>
  <r>
    <x v="0"/>
    <x v="0"/>
    <x v="22"/>
    <x v="19"/>
    <s v="Tuesday"/>
    <s v="Week-day"/>
    <s v="High-demand"/>
    <s v="Off-Peak"/>
    <n v="107"/>
    <n v="-4.3348249999999968"/>
    <n v="0"/>
    <n v="99"/>
    <n v="167.85004166666667"/>
    <n v="0"/>
    <n v="152.47185000000002"/>
    <n v="313.63673333333344"/>
    <n v="0"/>
    <n v="200"/>
    <n v="190"/>
    <n v="390"/>
  </r>
  <r>
    <x v="0"/>
    <x v="0"/>
    <x v="22"/>
    <x v="20"/>
    <s v="Tuesday"/>
    <s v="Week-day"/>
    <s v="High-demand"/>
    <s v="Off-Peak"/>
    <n v="107"/>
    <n v="-15.705508333333338"/>
    <n v="0"/>
    <n v="99.025000000000006"/>
    <n v="170.27709166666668"/>
    <n v="0"/>
    <n v="149.30480833333334"/>
    <n v="313.63673333333344"/>
    <n v="0"/>
    <n v="200"/>
    <n v="190"/>
    <n v="390"/>
  </r>
  <r>
    <x v="0"/>
    <x v="0"/>
    <x v="23"/>
    <x v="0"/>
    <s v="Wednesday"/>
    <s v="Week-day"/>
    <s v="High-demand"/>
    <s v="Off-Peak"/>
    <n v="107"/>
    <n v="-7.4490166666666671"/>
    <n v="0"/>
    <n v="99.041666666666671"/>
    <n v="140.04270833333334"/>
    <n v="0"/>
    <n v="126.67041666666661"/>
    <n v="313.63673333333344"/>
    <n v="0"/>
    <n v="200"/>
    <n v="190"/>
    <n v="390"/>
  </r>
  <r>
    <x v="0"/>
    <x v="0"/>
    <x v="23"/>
    <x v="1"/>
    <s v="Wednesday"/>
    <s v="Week-day"/>
    <s v="High-demand"/>
    <s v="Off-Peak"/>
    <n v="107"/>
    <n v="-12.768808333333332"/>
    <n v="0"/>
    <n v="99.041666666666671"/>
    <n v="137.93498333333326"/>
    <n v="0"/>
    <n v="118.26988333333333"/>
    <n v="313.63673333333344"/>
    <n v="0"/>
    <n v="200"/>
    <n v="190"/>
    <n v="390"/>
  </r>
  <r>
    <x v="0"/>
    <x v="0"/>
    <x v="23"/>
    <x v="2"/>
    <s v="Wednesday"/>
    <s v="Week-day"/>
    <s v="High-demand"/>
    <s v="Off-Peak"/>
    <n v="107"/>
    <n v="-9.4293416666666676"/>
    <n v="0"/>
    <n v="99"/>
    <n v="167.35714999999993"/>
    <n v="0"/>
    <n v="149.67001666666664"/>
    <n v="313.63673333333344"/>
    <n v="0"/>
    <n v="200"/>
    <n v="190"/>
    <n v="390"/>
  </r>
  <r>
    <x v="0"/>
    <x v="0"/>
    <x v="23"/>
    <x v="3"/>
    <s v="Wednesday"/>
    <s v="Week-day"/>
    <s v="High-demand"/>
    <s v="Off-Peak"/>
    <n v="107"/>
    <n v="-11.202908333333333"/>
    <n v="0"/>
    <n v="99"/>
    <n v="180.22314999999995"/>
    <n v="0"/>
    <n v="158.17066666666668"/>
    <n v="313.63673333333344"/>
    <n v="0"/>
    <n v="200"/>
    <n v="190"/>
    <n v="390"/>
  </r>
  <r>
    <x v="0"/>
    <x v="0"/>
    <x v="23"/>
    <x v="4"/>
    <s v="Wednesday"/>
    <s v="Week-day"/>
    <s v="High-demand"/>
    <s v="Off-Peak"/>
    <n v="107"/>
    <n v="-8.8751083333333352"/>
    <n v="0"/>
    <n v="99"/>
    <n v="170.77076666666656"/>
    <n v="0"/>
    <n v="154.08245833333328"/>
    <n v="313.63673333333344"/>
    <n v="0"/>
    <n v="295"/>
    <n v="190"/>
    <n v="485"/>
  </r>
  <r>
    <x v="0"/>
    <x v="0"/>
    <x v="23"/>
    <x v="5"/>
    <s v="Wednesday"/>
    <s v="Week-day"/>
    <s v="High-demand"/>
    <s v="Off-Peak"/>
    <n v="107"/>
    <n v="-8.6216166666666663"/>
    <n v="0"/>
    <n v="99"/>
    <n v="167.38693333333339"/>
    <n v="0"/>
    <n v="151.04837499999996"/>
    <n v="313.63673333333344"/>
    <n v="0"/>
    <n v="295"/>
    <n v="190"/>
    <n v="485"/>
  </r>
  <r>
    <x v="0"/>
    <x v="0"/>
    <x v="23"/>
    <x v="6"/>
    <s v="Wednesday"/>
    <s v="Week-day"/>
    <s v="High-demand"/>
    <s v="Peak"/>
    <n v="653"/>
    <n v="-11.289833333333338"/>
    <n v="0"/>
    <n v="99.00833333333334"/>
    <n v="172.63888333333327"/>
    <n v="0"/>
    <n v="152.13854999999998"/>
    <n v="313.63673333333344"/>
    <n v="0"/>
    <n v="295"/>
    <n v="190"/>
    <n v="485"/>
  </r>
  <r>
    <x v="0"/>
    <x v="0"/>
    <x v="23"/>
    <x v="7"/>
    <s v="Wednesday"/>
    <s v="Week-day"/>
    <s v="High-demand"/>
    <s v="Peak"/>
    <n v="653"/>
    <n v="-8.7109999999999967"/>
    <n v="0"/>
    <n v="99"/>
    <n v="180.01810000000003"/>
    <n v="0"/>
    <n v="164.45153333333337"/>
    <n v="313.63673333333344"/>
    <n v="0"/>
    <n v="565"/>
    <n v="690"/>
    <n v="1255"/>
  </r>
  <r>
    <x v="0"/>
    <x v="0"/>
    <x v="23"/>
    <x v="8"/>
    <s v="Wednesday"/>
    <s v="Week-day"/>
    <s v="High-demand"/>
    <s v="Peak"/>
    <n v="653"/>
    <n v="-11.28003333333333"/>
    <n v="0"/>
    <n v="99.033333333333331"/>
    <n v="186.79042499999994"/>
    <n v="0"/>
    <n v="165.32979166666664"/>
    <n v="313.63673333333344"/>
    <n v="0"/>
    <n v="565"/>
    <n v="675"/>
    <n v="1240"/>
  </r>
  <r>
    <x v="0"/>
    <x v="0"/>
    <x v="23"/>
    <x v="9"/>
    <s v="Wednesday"/>
    <s v="Week-day"/>
    <s v="High-demand"/>
    <s v="Standard"/>
    <n v="198"/>
    <n v="-7.9991083333333357"/>
    <n v="0"/>
    <n v="99.00833333333334"/>
    <n v="175.89267499999994"/>
    <n v="0"/>
    <n v="160.98423333333329"/>
    <n v="313.63673333333344"/>
    <n v="0"/>
    <n v="565"/>
    <n v="675"/>
    <n v="1240"/>
  </r>
  <r>
    <x v="0"/>
    <x v="0"/>
    <x v="23"/>
    <x v="22"/>
    <s v="Wednesday"/>
    <s v="Week-day"/>
    <s v="High-demand"/>
    <s v="Standard"/>
    <n v="198"/>
    <n v="-3.9660333333333346"/>
    <n v="0"/>
    <n v="99"/>
    <n v="171.14166666666657"/>
    <n v="0"/>
    <n v="157.04834166666663"/>
    <n v="313.63673333333344"/>
    <n v="0"/>
    <n v="565"/>
    <n v="675"/>
    <n v="1240"/>
  </r>
  <r>
    <x v="0"/>
    <x v="0"/>
    <x v="23"/>
    <x v="23"/>
    <s v="Wednesday"/>
    <s v="Week-day"/>
    <s v="High-demand"/>
    <s v="Standard"/>
    <n v="198"/>
    <n v="-13.982774999999997"/>
    <n v="0"/>
    <n v="99.025000000000006"/>
    <n v="176.09504166666662"/>
    <n v="0"/>
    <n v="154.71419166666661"/>
    <n v="313.63673333333344"/>
    <n v="0"/>
    <n v="565"/>
    <n v="675"/>
    <n v="1240"/>
  </r>
  <r>
    <x v="0"/>
    <x v="0"/>
    <x v="23"/>
    <x v="21"/>
    <s v="Wednesday"/>
    <s v="Week-day"/>
    <s v="High-demand"/>
    <s v="Standard"/>
    <n v="198"/>
    <n v="-1.3332999999999999"/>
    <n v="0"/>
    <n v="99.00833333333334"/>
    <n v="177.19927499999997"/>
    <n v="0"/>
    <n v="161.47011666666666"/>
    <n v="313.63673333333344"/>
    <n v="0"/>
    <n v="565"/>
    <n v="675"/>
    <n v="1240"/>
  </r>
  <r>
    <x v="0"/>
    <x v="0"/>
    <x v="23"/>
    <x v="10"/>
    <s v="Wednesday"/>
    <s v="Week-day"/>
    <s v="High-demand"/>
    <s v="Standard"/>
    <n v="198"/>
    <n v="-11.939558333333338"/>
    <n v="0"/>
    <n v="99"/>
    <n v="187.39478333333338"/>
    <n v="0"/>
    <n v="167.75880000000009"/>
    <n v="313.63673333333344"/>
    <n v="0"/>
    <n v="565"/>
    <n v="675"/>
    <n v="1240"/>
  </r>
  <r>
    <x v="0"/>
    <x v="0"/>
    <x v="23"/>
    <x v="11"/>
    <s v="Wednesday"/>
    <s v="Week-day"/>
    <s v="High-demand"/>
    <s v="Standard"/>
    <n v="198"/>
    <n v="-7.9021500000000033"/>
    <n v="0"/>
    <n v="99.00833333333334"/>
    <n v="204.37946666666664"/>
    <n v="0"/>
    <n v="188.16547499999993"/>
    <n v="313.63673333333344"/>
    <n v="0"/>
    <n v="565"/>
    <n v="675"/>
    <n v="1240"/>
  </r>
  <r>
    <x v="0"/>
    <x v="0"/>
    <x v="23"/>
    <x v="12"/>
    <s v="Wednesday"/>
    <s v="Week-day"/>
    <s v="High-demand"/>
    <s v="Standard"/>
    <n v="198"/>
    <n v="-6.9697166666666615"/>
    <n v="0"/>
    <n v="99"/>
    <n v="225.19213333333326"/>
    <n v="0"/>
    <n v="206.67596666666682"/>
    <n v="313.63673333333344"/>
    <n v="0"/>
    <n v="565"/>
    <n v="675"/>
    <n v="1240"/>
  </r>
  <r>
    <x v="0"/>
    <x v="0"/>
    <x v="23"/>
    <x v="13"/>
    <s v="Wednesday"/>
    <s v="Week-day"/>
    <s v="High-demand"/>
    <s v="Standard"/>
    <n v="198"/>
    <n v="-7.0720083333333328"/>
    <n v="0"/>
    <n v="99.016666666666666"/>
    <n v="186.43297500000006"/>
    <n v="0"/>
    <n v="170.00293333333332"/>
    <n v="313.63673333333344"/>
    <n v="0"/>
    <n v="565"/>
    <n v="675"/>
    <n v="1240"/>
  </r>
  <r>
    <x v="0"/>
    <x v="0"/>
    <x v="23"/>
    <x v="14"/>
    <s v="Wednesday"/>
    <s v="Week-day"/>
    <s v="High-demand"/>
    <s v="Peak"/>
    <n v="653"/>
    <n v="-7.5050500000000024"/>
    <n v="0"/>
    <n v="99"/>
    <n v="197.91599166666668"/>
    <n v="0"/>
    <n v="182.18954166666671"/>
    <n v="313.63673333333344"/>
    <n v="0"/>
    <n v="555"/>
    <n v="675"/>
    <n v="1230"/>
  </r>
  <r>
    <x v="0"/>
    <x v="0"/>
    <x v="23"/>
    <x v="15"/>
    <s v="Wednesday"/>
    <s v="Week-day"/>
    <s v="High-demand"/>
    <s v="Peak"/>
    <n v="653"/>
    <n v="-5.2486060606060612"/>
    <n v="0"/>
    <n v="99.01010101010101"/>
    <n v="223.12714141414148"/>
    <n v="0"/>
    <n v="209.12903030303025"/>
    <n v="313.63673333333344"/>
    <n v="0"/>
    <n v="485"/>
    <n v="655"/>
    <n v="1140"/>
  </r>
  <r>
    <x v="0"/>
    <x v="0"/>
    <x v="23"/>
    <x v="16"/>
    <s v="Wednesday"/>
    <s v="Week-day"/>
    <s v="High-demand"/>
    <s v="Standard"/>
    <n v="198"/>
    <n v="-11.831208333333336"/>
    <n v="0"/>
    <n v="99.00833333333334"/>
    <n v="199.65817499999997"/>
    <n v="0"/>
    <n v="177.23405833333339"/>
    <n v="313.63673333333344"/>
    <n v="0"/>
    <n v="295"/>
    <n v="655"/>
    <n v="950"/>
  </r>
  <r>
    <x v="0"/>
    <x v="0"/>
    <x v="23"/>
    <x v="17"/>
    <s v="Wednesday"/>
    <s v="Week-day"/>
    <s v="High-demand"/>
    <s v="Standard"/>
    <n v="198"/>
    <n v="-9.1434083333333369"/>
    <n v="0"/>
    <n v="99.033333333333331"/>
    <n v="179.61878333333334"/>
    <n v="0"/>
    <n v="160.65344166666665"/>
    <n v="313.63673333333344"/>
    <n v="0"/>
    <n v="295"/>
    <n v="190"/>
    <n v="485"/>
  </r>
  <r>
    <x v="0"/>
    <x v="0"/>
    <x v="23"/>
    <x v="18"/>
    <s v="Wednesday"/>
    <s v="Week-day"/>
    <s v="High-demand"/>
    <s v="Standard"/>
    <n v="198"/>
    <n v="-8.6385833333333348"/>
    <n v="0"/>
    <n v="99.016666666666666"/>
    <n v="188.46904166666675"/>
    <n v="0"/>
    <n v="170.9693583333333"/>
    <n v="313.63673333333344"/>
    <n v="0"/>
    <n v="295"/>
    <n v="190"/>
    <n v="485"/>
  </r>
  <r>
    <x v="0"/>
    <x v="0"/>
    <x v="23"/>
    <x v="19"/>
    <s v="Wednesday"/>
    <s v="Week-day"/>
    <s v="High-demand"/>
    <s v="Off-Peak"/>
    <n v="107"/>
    <n v="-12.000933333333336"/>
    <n v="0"/>
    <n v="99.016666666666666"/>
    <n v="198.94956666666673"/>
    <n v="0"/>
    <n v="177.92445833333332"/>
    <n v="313.63673333333344"/>
    <n v="0"/>
    <n v="200"/>
    <n v="190"/>
    <n v="390"/>
  </r>
  <r>
    <x v="0"/>
    <x v="0"/>
    <x v="23"/>
    <x v="20"/>
    <s v="Wednesday"/>
    <s v="Week-day"/>
    <s v="High-demand"/>
    <s v="Off-Peak"/>
    <n v="107"/>
    <n v="-8.5128249999999994"/>
    <n v="0"/>
    <n v="99.033333333333331"/>
    <n v="178.54096666666675"/>
    <n v="0"/>
    <n v="161.59598333333332"/>
    <n v="313.63673333333344"/>
    <n v="0"/>
    <n v="200"/>
    <n v="190"/>
    <n v="390"/>
  </r>
  <r>
    <x v="0"/>
    <x v="0"/>
    <x v="24"/>
    <x v="0"/>
    <s v="Thursday"/>
    <s v="Week-day"/>
    <s v="High-demand"/>
    <s v="Off-Peak"/>
    <n v="107"/>
    <n v="-6.5064916666666717"/>
    <n v="0"/>
    <n v="99.016666666666666"/>
    <n v="193.46927500000001"/>
    <n v="0"/>
    <n v="178.10870833333334"/>
    <n v="313.63673333333344"/>
    <n v="0"/>
    <n v="200"/>
    <n v="190"/>
    <n v="390"/>
  </r>
  <r>
    <x v="0"/>
    <x v="0"/>
    <x v="24"/>
    <x v="1"/>
    <s v="Thursday"/>
    <s v="Week-day"/>
    <s v="High-demand"/>
    <s v="Off-Peak"/>
    <n v="107"/>
    <n v="-17.573916666666666"/>
    <n v="0"/>
    <n v="99.025000000000006"/>
    <n v="185.30774999999991"/>
    <n v="0"/>
    <n v="160.1343916666666"/>
    <n v="313.63673333333344"/>
    <n v="0"/>
    <n v="200"/>
    <n v="190"/>
    <n v="390"/>
  </r>
  <r>
    <x v="0"/>
    <x v="0"/>
    <x v="24"/>
    <x v="2"/>
    <s v="Thursday"/>
    <s v="Week-day"/>
    <s v="High-demand"/>
    <s v="Off-Peak"/>
    <n v="107"/>
    <n v="-5.9271416666666674"/>
    <n v="0"/>
    <n v="99"/>
    <n v="208.49149166666658"/>
    <n v="0"/>
    <n v="191.82032499999994"/>
    <n v="313.63673333333344"/>
    <n v="0"/>
    <n v="200"/>
    <n v="190"/>
    <n v="390"/>
  </r>
  <r>
    <x v="0"/>
    <x v="0"/>
    <x v="24"/>
    <x v="3"/>
    <s v="Thursday"/>
    <s v="Week-day"/>
    <s v="High-demand"/>
    <s v="Off-Peak"/>
    <n v="107"/>
    <n v="-11.982641666666659"/>
    <n v="0"/>
    <n v="99.00833333333334"/>
    <n v="200.47572500000004"/>
    <n v="0"/>
    <n v="180.24849166666664"/>
    <n v="313.63673333333344"/>
    <n v="-6.5000000000000019E-4"/>
    <n v="200"/>
    <n v="190"/>
    <n v="390"/>
  </r>
  <r>
    <x v="0"/>
    <x v="0"/>
    <x v="24"/>
    <x v="4"/>
    <s v="Thursday"/>
    <s v="Week-day"/>
    <s v="High-demand"/>
    <s v="Off-Peak"/>
    <n v="107"/>
    <n v="-3.7069916666666645"/>
    <n v="0"/>
    <n v="99"/>
    <n v="190.78247499999989"/>
    <n v="0"/>
    <n v="180.81395000000003"/>
    <n v="313.63673333333344"/>
    <n v="-3.0000000000000022E-3"/>
    <n v="295"/>
    <n v="190"/>
    <n v="485"/>
  </r>
  <r>
    <x v="0"/>
    <x v="0"/>
    <x v="24"/>
    <x v="5"/>
    <s v="Thursday"/>
    <s v="Week-day"/>
    <s v="High-demand"/>
    <s v="Off-Peak"/>
    <n v="107"/>
    <n v="-14.579966666666669"/>
    <n v="0"/>
    <n v="99"/>
    <n v="213.82613333333336"/>
    <n v="0"/>
    <n v="186.44501666666656"/>
    <n v="313.63673333333344"/>
    <n v="-3.0000000000000022E-3"/>
    <n v="295"/>
    <n v="190"/>
    <n v="485"/>
  </r>
  <r>
    <x v="0"/>
    <x v="0"/>
    <x v="24"/>
    <x v="6"/>
    <s v="Thursday"/>
    <s v="Week-day"/>
    <s v="High-demand"/>
    <s v="Peak"/>
    <n v="653"/>
    <n v="-7.4500166666666683"/>
    <n v="0"/>
    <n v="99.00833333333334"/>
    <n v="207.6128333333333"/>
    <n v="0"/>
    <n v="190.79773333333333"/>
    <n v="313.63673333333344"/>
    <n v="-3.0000000000000022E-3"/>
    <n v="295"/>
    <n v="190"/>
    <n v="485"/>
  </r>
  <r>
    <x v="0"/>
    <x v="0"/>
    <x v="24"/>
    <x v="7"/>
    <s v="Thursday"/>
    <s v="Week-day"/>
    <s v="High-demand"/>
    <s v="Peak"/>
    <n v="653"/>
    <n v="-8.9836749999999981"/>
    <n v="0"/>
    <n v="99"/>
    <n v="238.07185000000001"/>
    <n v="0"/>
    <n v="217.33500833333352"/>
    <n v="313.63673333333344"/>
    <n v="-3.0000000000000022E-3"/>
    <n v="565"/>
    <n v="690"/>
    <n v="1255"/>
  </r>
  <r>
    <x v="0"/>
    <x v="0"/>
    <x v="24"/>
    <x v="8"/>
    <s v="Thursday"/>
    <s v="Week-day"/>
    <s v="High-demand"/>
    <s v="Peak"/>
    <n v="653"/>
    <n v="-0.83043333333333225"/>
    <n v="0"/>
    <n v="99"/>
    <n v="226.30289999999997"/>
    <n v="0"/>
    <n v="212.15876666666674"/>
    <n v="313.63673333333344"/>
    <n v="-3.0000000000000022E-3"/>
    <n v="565"/>
    <n v="675"/>
    <n v="1240"/>
  </r>
  <r>
    <x v="0"/>
    <x v="0"/>
    <x v="24"/>
    <x v="9"/>
    <s v="Thursday"/>
    <s v="Week-day"/>
    <s v="High-demand"/>
    <s v="Standard"/>
    <n v="198"/>
    <n v="-14.69225833333333"/>
    <n v="0"/>
    <n v="99.00833333333334"/>
    <n v="233.50085833333324"/>
    <n v="0"/>
    <n v="209.23599166666659"/>
    <n v="313.63673333333344"/>
    <n v="-3.0000000000000022E-3"/>
    <n v="565"/>
    <n v="675"/>
    <n v="1240"/>
  </r>
  <r>
    <x v="0"/>
    <x v="0"/>
    <x v="24"/>
    <x v="22"/>
    <s v="Thursday"/>
    <s v="Week-day"/>
    <s v="High-demand"/>
    <s v="Standard"/>
    <n v="198"/>
    <n v="-11.758816666666661"/>
    <n v="0"/>
    <n v="99"/>
    <n v="184.31462500000004"/>
    <n v="0"/>
    <n v="162.51610833333334"/>
    <n v="313.63673333333344"/>
    <n v="-6.4000000000000046E-3"/>
    <n v="565"/>
    <n v="675"/>
    <n v="1240"/>
  </r>
  <r>
    <x v="0"/>
    <x v="0"/>
    <x v="24"/>
    <x v="23"/>
    <s v="Thursday"/>
    <s v="Week-day"/>
    <s v="High-demand"/>
    <s v="Standard"/>
    <n v="198"/>
    <n v="-8.3650333333333329"/>
    <n v="0"/>
    <n v="99"/>
    <n v="181.60491666666667"/>
    <n v="0"/>
    <n v="164.52076666666659"/>
    <n v="313.63673333333344"/>
    <n v="-7.0000000000000053E-3"/>
    <n v="565"/>
    <n v="675"/>
    <n v="1240"/>
  </r>
  <r>
    <x v="0"/>
    <x v="0"/>
    <x v="24"/>
    <x v="21"/>
    <s v="Thursday"/>
    <s v="Week-day"/>
    <s v="High-demand"/>
    <s v="Standard"/>
    <n v="198"/>
    <n v="-7.0728083333333327"/>
    <n v="0"/>
    <n v="99"/>
    <n v="168.27970000000002"/>
    <n v="0"/>
    <n v="148.98847499999994"/>
    <n v="313.63673333333344"/>
    <n v="-7.0000000000000053E-3"/>
    <n v="565"/>
    <n v="675"/>
    <n v="1240"/>
  </r>
  <r>
    <x v="0"/>
    <x v="0"/>
    <x v="24"/>
    <x v="10"/>
    <s v="Thursday"/>
    <s v="Week-day"/>
    <s v="High-demand"/>
    <s v="Standard"/>
    <n v="198"/>
    <n v="-9.3886749999999957"/>
    <n v="0"/>
    <n v="99"/>
    <n v="202.25812500000001"/>
    <n v="0"/>
    <n v="185.96104166666672"/>
    <n v="313.63673333333344"/>
    <n v="-7.0000000000000053E-3"/>
    <n v="565"/>
    <n v="675"/>
    <n v="1240"/>
  </r>
  <r>
    <x v="0"/>
    <x v="0"/>
    <x v="24"/>
    <x v="11"/>
    <s v="Thursday"/>
    <s v="Week-day"/>
    <s v="High-demand"/>
    <s v="Standard"/>
    <n v="198"/>
    <n v="-7.6266083333333317"/>
    <n v="0"/>
    <n v="99"/>
    <n v="204.74962500000004"/>
    <n v="0"/>
    <n v="192.59499166666671"/>
    <n v="313.63673333333344"/>
    <n v="-7.0000000000000053E-3"/>
    <n v="565"/>
    <n v="675"/>
    <n v="1240"/>
  </r>
  <r>
    <x v="0"/>
    <x v="0"/>
    <x v="24"/>
    <x v="12"/>
    <s v="Thursday"/>
    <s v="Week-day"/>
    <s v="High-demand"/>
    <s v="Standard"/>
    <n v="198"/>
    <n v="0.27600833333333591"/>
    <n v="0.27600833333333591"/>
    <n v="99"/>
    <n v="206.4168416666667"/>
    <n v="0"/>
    <n v="199.07935000000009"/>
    <n v="313.63673333333344"/>
    <n v="-7.0000000000000053E-3"/>
    <n v="565"/>
    <n v="675"/>
    <n v="1240"/>
  </r>
  <r>
    <x v="0"/>
    <x v="0"/>
    <x v="24"/>
    <x v="13"/>
    <s v="Thursday"/>
    <s v="Week-day"/>
    <s v="High-demand"/>
    <s v="Standard"/>
    <n v="198"/>
    <n v="-15.64138333333333"/>
    <n v="0"/>
    <n v="99.00833333333334"/>
    <n v="243.95079166666662"/>
    <n v="0"/>
    <n v="221.18622499999995"/>
    <n v="313.63673333333344"/>
    <n v="-7.0000000000000053E-3"/>
    <n v="565"/>
    <n v="675"/>
    <n v="1240"/>
  </r>
  <r>
    <x v="0"/>
    <x v="0"/>
    <x v="24"/>
    <x v="14"/>
    <s v="Thursday"/>
    <s v="Week-day"/>
    <s v="High-demand"/>
    <s v="Peak"/>
    <n v="653"/>
    <n v="-3.5714166666666642"/>
    <n v="0"/>
    <n v="99"/>
    <n v="252.63538333333341"/>
    <n v="0"/>
    <n v="235.44933333333327"/>
    <n v="313.63673333333344"/>
    <n v="-7.0000000000000053E-3"/>
    <n v="555"/>
    <n v="675"/>
    <n v="1230"/>
  </r>
  <r>
    <x v="0"/>
    <x v="0"/>
    <x v="24"/>
    <x v="15"/>
    <s v="Thursday"/>
    <s v="Week-day"/>
    <s v="High-demand"/>
    <s v="Peak"/>
    <n v="653"/>
    <n v="-20.24276530612245"/>
    <n v="0"/>
    <n v="99"/>
    <n v="297.74490816326534"/>
    <n v="0"/>
    <n v="270.46893877551014"/>
    <n v="313.63673333333344"/>
    <n v="-1.7142857142857153E-3"/>
    <n v="485"/>
    <n v="655"/>
    <n v="1140"/>
  </r>
  <r>
    <x v="0"/>
    <x v="0"/>
    <x v="24"/>
    <x v="16"/>
    <s v="Thursday"/>
    <s v="Week-day"/>
    <s v="High-demand"/>
    <s v="Standard"/>
    <n v="198"/>
    <n v="-7.5641833333333297"/>
    <n v="0"/>
    <n v="99"/>
    <n v="306.78489999999988"/>
    <n v="0"/>
    <n v="279.9092083333332"/>
    <n v="313.63673333333344"/>
    <n v="0"/>
    <n v="295"/>
    <n v="655"/>
    <n v="950"/>
  </r>
  <r>
    <x v="0"/>
    <x v="0"/>
    <x v="24"/>
    <x v="17"/>
    <s v="Thursday"/>
    <s v="Week-day"/>
    <s v="High-demand"/>
    <s v="Standard"/>
    <n v="198"/>
    <n v="-11.357316666666671"/>
    <n v="0"/>
    <n v="99.00833333333334"/>
    <n v="287.62629166666659"/>
    <n v="0"/>
    <n v="257.57176666666658"/>
    <n v="313.63673333333344"/>
    <n v="0"/>
    <n v="295"/>
    <n v="190"/>
    <n v="485"/>
  </r>
  <r>
    <x v="0"/>
    <x v="0"/>
    <x v="24"/>
    <x v="18"/>
    <s v="Thursday"/>
    <s v="Week-day"/>
    <s v="High-demand"/>
    <s v="Standard"/>
    <n v="198"/>
    <n v="-10.768858333333329"/>
    <n v="0"/>
    <n v="99.016666666666666"/>
    <n v="269.63849999999996"/>
    <n v="0"/>
    <n v="250.75611666666666"/>
    <n v="313.63673333333344"/>
    <n v="0"/>
    <n v="295"/>
    <n v="190"/>
    <n v="485"/>
  </r>
  <r>
    <x v="0"/>
    <x v="0"/>
    <x v="24"/>
    <x v="19"/>
    <s v="Thursday"/>
    <s v="Week-day"/>
    <s v="High-demand"/>
    <s v="Off-Peak"/>
    <n v="107"/>
    <n v="-10.269291666666662"/>
    <n v="0"/>
    <n v="99.00833333333334"/>
    <n v="266.98831666666672"/>
    <n v="0"/>
    <n v="246.29694166666661"/>
    <n v="313.63673333333344"/>
    <n v="0"/>
    <n v="200"/>
    <n v="190"/>
    <n v="390"/>
  </r>
  <r>
    <x v="0"/>
    <x v="0"/>
    <x v="24"/>
    <x v="20"/>
    <s v="Thursday"/>
    <s v="Week-day"/>
    <s v="High-demand"/>
    <s v="Off-Peak"/>
    <n v="107"/>
    <n v="-9.9390500000000017"/>
    <n v="0"/>
    <n v="99.00833333333334"/>
    <n v="267.02520833333347"/>
    <n v="0"/>
    <n v="246.62038333333336"/>
    <n v="313.63673333333344"/>
    <n v="0"/>
    <n v="200"/>
    <n v="190"/>
    <n v="390"/>
  </r>
  <r>
    <x v="0"/>
    <x v="0"/>
    <x v="25"/>
    <x v="0"/>
    <s v="Friday"/>
    <s v="Week-day"/>
    <s v="High-demand"/>
    <s v="Off-Peak"/>
    <n v="107"/>
    <n v="-8.901625000000001"/>
    <n v="0"/>
    <n v="99.00833333333334"/>
    <n v="272.18033333333341"/>
    <n v="0"/>
    <n v="247.22557499999999"/>
    <n v="313.63673333333344"/>
    <n v="0"/>
    <n v="200"/>
    <n v="190"/>
    <n v="390"/>
  </r>
  <r>
    <x v="0"/>
    <x v="0"/>
    <x v="25"/>
    <x v="1"/>
    <s v="Friday"/>
    <s v="Week-day"/>
    <s v="High-demand"/>
    <s v="Off-Peak"/>
    <n v="107"/>
    <n v="-8.7520666666666695"/>
    <n v="0"/>
    <n v="99.00833333333334"/>
    <n v="268.34868333333327"/>
    <n v="0"/>
    <n v="247.38450833333329"/>
    <n v="313.63673333333344"/>
    <n v="0"/>
    <n v="200"/>
    <n v="190"/>
    <n v="390"/>
  </r>
  <r>
    <x v="0"/>
    <x v="0"/>
    <x v="25"/>
    <x v="2"/>
    <s v="Friday"/>
    <s v="Week-day"/>
    <s v="High-demand"/>
    <s v="Off-Peak"/>
    <n v="107"/>
    <n v="-8.0670833333333327"/>
    <n v="0"/>
    <n v="99"/>
    <n v="289.79492500000003"/>
    <n v="0"/>
    <n v="273.21892499999996"/>
    <n v="313.63673333333344"/>
    <n v="0"/>
    <n v="200"/>
    <n v="190"/>
    <n v="390"/>
  </r>
  <r>
    <x v="0"/>
    <x v="0"/>
    <x v="25"/>
    <x v="3"/>
    <s v="Friday"/>
    <s v="Week-day"/>
    <s v="High-demand"/>
    <s v="Off-Peak"/>
    <n v="107"/>
    <n v="-8.7765749999999976"/>
    <n v="0"/>
    <n v="99.025000000000006"/>
    <n v="301.19050833333318"/>
    <n v="0"/>
    <n v="279.32010833333334"/>
    <n v="313.63673333333344"/>
    <n v="0"/>
    <n v="200"/>
    <n v="190"/>
    <n v="390"/>
  </r>
  <r>
    <x v="0"/>
    <x v="0"/>
    <x v="25"/>
    <x v="4"/>
    <s v="Friday"/>
    <s v="Week-day"/>
    <s v="High-demand"/>
    <s v="Off-Peak"/>
    <n v="107"/>
    <n v="-5.9715499999999988"/>
    <n v="0"/>
    <n v="99.075000000000003"/>
    <n v="300.30645833333341"/>
    <n v="0"/>
    <n v="281.50020833333343"/>
    <n v="313.63673333333344"/>
    <n v="0"/>
    <n v="295"/>
    <n v="190"/>
    <n v="485"/>
  </r>
  <r>
    <x v="0"/>
    <x v="0"/>
    <x v="25"/>
    <x v="5"/>
    <s v="Friday"/>
    <s v="Week-day"/>
    <s v="High-demand"/>
    <s v="Off-Peak"/>
    <n v="107"/>
    <n v="-10.918574999999999"/>
    <n v="0"/>
    <n v="99.033333333333331"/>
    <n v="306.73116666666652"/>
    <n v="0"/>
    <n v="282.74020833333333"/>
    <n v="313.63673333333344"/>
    <n v="0"/>
    <n v="295"/>
    <n v="190"/>
    <n v="485"/>
  </r>
  <r>
    <x v="0"/>
    <x v="0"/>
    <x v="25"/>
    <x v="6"/>
    <s v="Friday"/>
    <s v="Week-day"/>
    <s v="High-demand"/>
    <s v="Peak"/>
    <n v="653"/>
    <n v="-7.3851999999999975"/>
    <n v="0"/>
    <n v="99.058333333333337"/>
    <n v="300.33524999999997"/>
    <n v="0"/>
    <n v="280.08534999999995"/>
    <n v="313.63673333333344"/>
    <n v="0"/>
    <n v="295"/>
    <n v="190"/>
    <n v="485"/>
  </r>
  <r>
    <x v="0"/>
    <x v="0"/>
    <x v="25"/>
    <x v="7"/>
    <s v="Friday"/>
    <s v="Week-day"/>
    <s v="High-demand"/>
    <s v="Peak"/>
    <n v="653"/>
    <n v="-9.0940249999999949"/>
    <n v="0"/>
    <n v="99.033333333333331"/>
    <n v="304.18074166666679"/>
    <n v="0"/>
    <n v="284.56476666666669"/>
    <n v="313.63673333333344"/>
    <n v="0"/>
    <n v="565"/>
    <n v="690"/>
    <n v="1255"/>
  </r>
  <r>
    <x v="0"/>
    <x v="0"/>
    <x v="25"/>
    <x v="8"/>
    <s v="Friday"/>
    <s v="Week-day"/>
    <s v="High-demand"/>
    <s v="Peak"/>
    <n v="653"/>
    <n v="-10.649658333333337"/>
    <n v="0"/>
    <n v="99.075000000000003"/>
    <n v="306.71010000000018"/>
    <n v="0"/>
    <n v="283.00585000000007"/>
    <n v="313.63673333333344"/>
    <n v="0"/>
    <n v="565"/>
    <n v="675"/>
    <n v="1240"/>
  </r>
  <r>
    <x v="0"/>
    <x v="0"/>
    <x v="25"/>
    <x v="9"/>
    <s v="Friday"/>
    <s v="Week-day"/>
    <s v="High-demand"/>
    <s v="Standard"/>
    <n v="198"/>
    <n v="-10.853216666666668"/>
    <n v="0"/>
    <n v="99"/>
    <n v="313.19143333333335"/>
    <n v="0"/>
    <n v="288.99144999999982"/>
    <n v="313.63673333333344"/>
    <n v="0"/>
    <n v="565"/>
    <n v="675"/>
    <n v="1240"/>
  </r>
  <r>
    <x v="0"/>
    <x v="0"/>
    <x v="25"/>
    <x v="22"/>
    <s v="Friday"/>
    <s v="Week-day"/>
    <s v="High-demand"/>
    <s v="Standard"/>
    <n v="198"/>
    <n v="-3.0492666666666679"/>
    <n v="0"/>
    <n v="99.174999999999997"/>
    <n v="306.79650000000015"/>
    <n v="0"/>
    <n v="290.61028333333326"/>
    <n v="313.63673333333344"/>
    <n v="0"/>
    <n v="565"/>
    <n v="675"/>
    <n v="1240"/>
  </r>
  <r>
    <x v="0"/>
    <x v="0"/>
    <x v="25"/>
    <x v="23"/>
    <s v="Friday"/>
    <s v="Week-day"/>
    <s v="High-demand"/>
    <s v="Standard"/>
    <n v="198"/>
    <n v="-14.146683333333335"/>
    <n v="0"/>
    <n v="99.041666666666671"/>
    <n v="295.24500833333343"/>
    <n v="0"/>
    <n v="268.3802583333333"/>
    <n v="313.63673333333344"/>
    <n v="0"/>
    <n v="565"/>
    <n v="675"/>
    <n v="1240"/>
  </r>
  <r>
    <x v="0"/>
    <x v="0"/>
    <x v="25"/>
    <x v="21"/>
    <s v="Friday"/>
    <s v="Week-day"/>
    <s v="High-demand"/>
    <s v="Standard"/>
    <n v="198"/>
    <n v="-5.6592249999999931"/>
    <n v="0"/>
    <n v="99.00833333333334"/>
    <n v="281.07854999999995"/>
    <n v="0"/>
    <n v="262.03536666666656"/>
    <n v="313.63673333333344"/>
    <n v="0"/>
    <n v="565"/>
    <n v="675"/>
    <n v="1240"/>
  </r>
  <r>
    <x v="0"/>
    <x v="0"/>
    <x v="25"/>
    <x v="10"/>
    <s v="Friday"/>
    <s v="Week-day"/>
    <s v="High-demand"/>
    <s v="Standard"/>
    <n v="198"/>
    <n v="-12.265325000000008"/>
    <n v="0"/>
    <n v="99.016666666666666"/>
    <n v="273.52530833333333"/>
    <n v="0"/>
    <n v="250.47284166666665"/>
    <n v="313.63673333333344"/>
    <n v="0"/>
    <n v="565"/>
    <n v="675"/>
    <n v="1240"/>
  </r>
  <r>
    <x v="0"/>
    <x v="0"/>
    <x v="25"/>
    <x v="11"/>
    <s v="Friday"/>
    <s v="Week-day"/>
    <s v="High-demand"/>
    <s v="Standard"/>
    <n v="198"/>
    <n v="-12.081299999999997"/>
    <n v="0"/>
    <n v="99.016666666666666"/>
    <n v="287.47468333333342"/>
    <n v="0"/>
    <n v="261.78804999999994"/>
    <n v="313.63673333333344"/>
    <n v="0"/>
    <n v="565"/>
    <n v="675"/>
    <n v="1240"/>
  </r>
  <r>
    <x v="0"/>
    <x v="0"/>
    <x v="25"/>
    <x v="12"/>
    <s v="Friday"/>
    <s v="Week-day"/>
    <s v="High-demand"/>
    <s v="Standard"/>
    <n v="198"/>
    <n v="-2.4377999999999989"/>
    <n v="0"/>
    <n v="99"/>
    <n v="237.93373333333332"/>
    <n v="0"/>
    <n v="220.72671666666665"/>
    <n v="313.63673333333344"/>
    <n v="0"/>
    <n v="565"/>
    <n v="675"/>
    <n v="1240"/>
  </r>
  <r>
    <x v="0"/>
    <x v="0"/>
    <x v="25"/>
    <x v="13"/>
    <s v="Friday"/>
    <s v="Week-day"/>
    <s v="High-demand"/>
    <s v="Standard"/>
    <n v="198"/>
    <n v="-9.2486250000000005"/>
    <n v="0"/>
    <n v="99.00833333333334"/>
    <n v="259.64654999999999"/>
    <n v="0"/>
    <n v="246.12034166666669"/>
    <n v="313.63673333333344"/>
    <n v="0"/>
    <n v="565"/>
    <n v="675"/>
    <n v="1240"/>
  </r>
  <r>
    <x v="0"/>
    <x v="0"/>
    <x v="25"/>
    <x v="14"/>
    <s v="Friday"/>
    <s v="Week-day"/>
    <s v="High-demand"/>
    <s v="Peak"/>
    <n v="653"/>
    <n v="-9.1072333333333333"/>
    <n v="0"/>
    <n v="99"/>
    <n v="254.14086666666677"/>
    <n v="0"/>
    <n v="235.07015000000004"/>
    <n v="313.63673333333344"/>
    <n v="0"/>
    <n v="555"/>
    <n v="675"/>
    <n v="1230"/>
  </r>
  <r>
    <x v="0"/>
    <x v="0"/>
    <x v="25"/>
    <x v="15"/>
    <s v="Friday"/>
    <s v="Week-day"/>
    <s v="High-demand"/>
    <s v="Peak"/>
    <n v="653"/>
    <n v="-9.7652626262626274"/>
    <n v="0"/>
    <n v="98.959595959595958"/>
    <n v="289.54246464646468"/>
    <n v="0"/>
    <n v="268.390505050505"/>
    <n v="313.63673333333344"/>
    <n v="0"/>
    <n v="485"/>
    <n v="655"/>
    <n v="1140"/>
  </r>
  <r>
    <x v="0"/>
    <x v="0"/>
    <x v="25"/>
    <x v="16"/>
    <s v="Friday"/>
    <s v="Week-day"/>
    <s v="High-demand"/>
    <s v="Standard"/>
    <n v="198"/>
    <n v="-11.943849999999999"/>
    <n v="0"/>
    <n v="99"/>
    <n v="300.34200833333364"/>
    <n v="0"/>
    <n v="275.52788333333331"/>
    <n v="313.63673333333344"/>
    <n v="0"/>
    <n v="295"/>
    <n v="655"/>
    <n v="950"/>
  </r>
  <r>
    <x v="0"/>
    <x v="0"/>
    <x v="25"/>
    <x v="17"/>
    <s v="Friday"/>
    <s v="Week-day"/>
    <s v="High-demand"/>
    <s v="Standard"/>
    <n v="198"/>
    <n v="-14.008141666666679"/>
    <n v="0"/>
    <n v="99.00833333333334"/>
    <n v="286.17881666666653"/>
    <n v="0"/>
    <n v="261.10508333333331"/>
    <n v="313.63673333333344"/>
    <n v="0"/>
    <n v="295"/>
    <n v="190"/>
    <n v="485"/>
  </r>
  <r>
    <x v="0"/>
    <x v="0"/>
    <x v="25"/>
    <x v="18"/>
    <s v="Friday"/>
    <s v="Week-day"/>
    <s v="High-demand"/>
    <s v="Standard"/>
    <n v="198"/>
    <n v="-8.6520666666666681"/>
    <n v="0"/>
    <n v="99.00833333333334"/>
    <n v="284.90775000000002"/>
    <n v="0"/>
    <n v="261.50512499999996"/>
    <n v="313.63673333333344"/>
    <n v="0"/>
    <n v="295"/>
    <n v="190"/>
    <n v="485"/>
  </r>
  <r>
    <x v="0"/>
    <x v="0"/>
    <x v="25"/>
    <x v="19"/>
    <s v="Friday"/>
    <s v="Week-day"/>
    <s v="High-demand"/>
    <s v="Off-Peak"/>
    <n v="107"/>
    <n v="-5.7297083333333321"/>
    <n v="0"/>
    <n v="99"/>
    <n v="252.90132500000013"/>
    <n v="0"/>
    <n v="236.81173333333334"/>
    <n v="313.63673333333344"/>
    <n v="0"/>
    <n v="200"/>
    <n v="190"/>
    <n v="390"/>
  </r>
  <r>
    <x v="0"/>
    <x v="0"/>
    <x v="25"/>
    <x v="20"/>
    <s v="Friday"/>
    <s v="Week-day"/>
    <s v="High-demand"/>
    <s v="Off-Peak"/>
    <n v="107"/>
    <n v="-10.279383333333328"/>
    <n v="0"/>
    <n v="99"/>
    <n v="257.47385833333334"/>
    <n v="0"/>
    <n v="231.4467250000001"/>
    <n v="313.63673333333344"/>
    <n v="0"/>
    <n v="200"/>
    <n v="190"/>
    <n v="390"/>
  </r>
  <r>
    <x v="0"/>
    <x v="0"/>
    <x v="26"/>
    <x v="0"/>
    <s v="Saturday"/>
    <s v="Weekend"/>
    <s v="High-demand"/>
    <s v="Off-Peak"/>
    <n v="107"/>
    <n v="-9.2461833333333345"/>
    <n v="0"/>
    <n v="99"/>
    <n v="291.22379166666656"/>
    <n v="0"/>
    <n v="272.02923333333342"/>
    <n v="313.63673333333344"/>
    <n v="0"/>
    <n v="200"/>
    <n v="190"/>
    <n v="390"/>
  </r>
  <r>
    <x v="0"/>
    <x v="0"/>
    <x v="26"/>
    <x v="1"/>
    <s v="Saturday"/>
    <s v="Weekend"/>
    <s v="High-demand"/>
    <s v="Off-Peak"/>
    <n v="107"/>
    <n v="-10.016899999999998"/>
    <n v="0"/>
    <n v="99.00833333333334"/>
    <n v="250.36879166666671"/>
    <n v="0"/>
    <n v="229.31724166666663"/>
    <n v="313.63673333333344"/>
    <n v="0"/>
    <n v="200"/>
    <n v="190"/>
    <n v="390"/>
  </r>
  <r>
    <x v="0"/>
    <x v="0"/>
    <x v="26"/>
    <x v="2"/>
    <s v="Saturday"/>
    <s v="Weekend"/>
    <s v="High-demand"/>
    <s v="Off-Peak"/>
    <n v="107"/>
    <n v="-10.805274999999996"/>
    <n v="0"/>
    <n v="99"/>
    <n v="277.08826666666675"/>
    <n v="0"/>
    <n v="251.9278333333333"/>
    <n v="313.63673333333344"/>
    <n v="0"/>
    <n v="200"/>
    <n v="190"/>
    <n v="390"/>
  </r>
  <r>
    <x v="0"/>
    <x v="0"/>
    <x v="26"/>
    <x v="3"/>
    <s v="Saturday"/>
    <s v="Weekend"/>
    <s v="High-demand"/>
    <s v="Off-Peak"/>
    <n v="107"/>
    <n v="-5.9234416666666663"/>
    <n v="0"/>
    <n v="99.00833333333334"/>
    <n v="286.07688333333334"/>
    <n v="0"/>
    <n v="269.18499166666669"/>
    <n v="313.63673333333344"/>
    <n v="0"/>
    <n v="200"/>
    <n v="190"/>
    <n v="390"/>
  </r>
  <r>
    <x v="0"/>
    <x v="0"/>
    <x v="26"/>
    <x v="4"/>
    <s v="Saturday"/>
    <s v="Weekend"/>
    <s v="High-demand"/>
    <s v="Off-Peak"/>
    <n v="107"/>
    <n v="-4.9331416666666712"/>
    <n v="0"/>
    <n v="99"/>
    <n v="312.96798333333334"/>
    <n v="0"/>
    <n v="294.90744999999987"/>
    <n v="313.63673333333344"/>
    <n v="0"/>
    <n v="295"/>
    <n v="190"/>
    <n v="485"/>
  </r>
  <r>
    <x v="0"/>
    <x v="0"/>
    <x v="26"/>
    <x v="5"/>
    <s v="Saturday"/>
    <s v="Weekend"/>
    <s v="High-demand"/>
    <s v="Off-Peak"/>
    <n v="107"/>
    <n v="-3.0760250000000005"/>
    <n v="0"/>
    <n v="99"/>
    <n v="313.06404166666664"/>
    <n v="0"/>
    <n v="296.76633333333314"/>
    <n v="313.63673333333344"/>
    <n v="0"/>
    <n v="295"/>
    <n v="190"/>
    <n v="485"/>
  </r>
  <r>
    <x v="0"/>
    <x v="0"/>
    <x v="26"/>
    <x v="6"/>
    <s v="Saturday"/>
    <s v="Weekend"/>
    <s v="High-demand"/>
    <s v="Off-Peak"/>
    <n v="107"/>
    <n v="-16.302733333333336"/>
    <n v="0"/>
    <n v="99"/>
    <n v="305.37929166666675"/>
    <n v="0"/>
    <n v="277.34219166666668"/>
    <n v="313.63673333333344"/>
    <n v="0"/>
    <n v="295"/>
    <n v="190"/>
    <n v="485"/>
  </r>
  <r>
    <x v="0"/>
    <x v="0"/>
    <x v="26"/>
    <x v="7"/>
    <s v="Saturday"/>
    <s v="Weekend"/>
    <s v="High-demand"/>
    <s v="Standard"/>
    <n v="198"/>
    <n v="-8.3568833333333323"/>
    <n v="0"/>
    <n v="99"/>
    <n v="308.03770833333334"/>
    <n v="0"/>
    <n v="285.29772500000007"/>
    <n v="313.63673333333344"/>
    <n v="0"/>
    <n v="565"/>
    <n v="690"/>
    <n v="1255"/>
  </r>
  <r>
    <x v="0"/>
    <x v="0"/>
    <x v="26"/>
    <x v="8"/>
    <s v="Saturday"/>
    <s v="Weekend"/>
    <s v="High-demand"/>
    <s v="Standard"/>
    <n v="198"/>
    <n v="-11.9329"/>
    <n v="0"/>
    <n v="99"/>
    <n v="297.81420833333351"/>
    <n v="0"/>
    <n v="275.53128333333353"/>
    <n v="313.63673333333344"/>
    <n v="0"/>
    <n v="565"/>
    <n v="675"/>
    <n v="1240"/>
  </r>
  <r>
    <x v="0"/>
    <x v="0"/>
    <x v="26"/>
    <x v="9"/>
    <s v="Saturday"/>
    <s v="Weekend"/>
    <s v="High-demand"/>
    <s v="Standard"/>
    <n v="198"/>
    <n v="-12.494925"/>
    <n v="0"/>
    <n v="99"/>
    <n v="287.51348333333334"/>
    <n v="0"/>
    <n v="263.66061666666667"/>
    <n v="313.63673333333344"/>
    <n v="0"/>
    <n v="565"/>
    <n v="675"/>
    <n v="1240"/>
  </r>
  <r>
    <x v="0"/>
    <x v="0"/>
    <x v="26"/>
    <x v="22"/>
    <s v="Saturday"/>
    <s v="Weekend"/>
    <s v="High-demand"/>
    <s v="Standard"/>
    <n v="198"/>
    <n v="-8.7483833333333347"/>
    <n v="0"/>
    <n v="99.016666666666666"/>
    <n v="260.88018333333315"/>
    <n v="0"/>
    <n v="237.74713333333327"/>
    <n v="313.63673333333344"/>
    <n v="0"/>
    <n v="565"/>
    <n v="675"/>
    <n v="1240"/>
  </r>
  <r>
    <x v="0"/>
    <x v="0"/>
    <x v="26"/>
    <x v="23"/>
    <s v="Saturday"/>
    <s v="Weekend"/>
    <s v="High-demand"/>
    <s v="Standard"/>
    <n v="198"/>
    <n v="-10.146416666666672"/>
    <n v="0"/>
    <n v="99"/>
    <n v="261.7589083333333"/>
    <n v="0"/>
    <n v="244.01171666666673"/>
    <n v="313.63673333333344"/>
    <n v="0"/>
    <n v="565"/>
    <n v="675"/>
    <n v="1240"/>
  </r>
  <r>
    <x v="0"/>
    <x v="0"/>
    <x v="26"/>
    <x v="21"/>
    <s v="Saturday"/>
    <s v="Weekend"/>
    <s v="High-demand"/>
    <s v="Off-Peak"/>
    <n v="107"/>
    <n v="-10.895358333333336"/>
    <n v="0"/>
    <n v="99.00833333333334"/>
    <n v="266.82490833333327"/>
    <n v="0"/>
    <n v="246.41710000000015"/>
    <n v="313.63673333333344"/>
    <n v="0"/>
    <n v="565"/>
    <n v="675"/>
    <n v="1240"/>
  </r>
  <r>
    <x v="0"/>
    <x v="0"/>
    <x v="26"/>
    <x v="10"/>
    <s v="Saturday"/>
    <s v="Weekend"/>
    <s v="High-demand"/>
    <s v="Off-Peak"/>
    <n v="107"/>
    <n v="-5.3919416666666642"/>
    <n v="0"/>
    <n v="99.00833333333334"/>
    <n v="263.10034166666657"/>
    <n v="0"/>
    <n v="244.98203333333336"/>
    <n v="313.63673333333344"/>
    <n v="0"/>
    <n v="565"/>
    <n v="675"/>
    <n v="1240"/>
  </r>
  <r>
    <x v="0"/>
    <x v="0"/>
    <x v="26"/>
    <x v="11"/>
    <s v="Saturday"/>
    <s v="Weekend"/>
    <s v="High-demand"/>
    <s v="Off-Peak"/>
    <n v="107"/>
    <n v="-9.2626583333333432"/>
    <n v="0"/>
    <n v="99.00833333333334"/>
    <n v="264.08090000000004"/>
    <n v="0"/>
    <n v="239.8772750000002"/>
    <n v="313.63673333333344"/>
    <n v="0"/>
    <n v="565"/>
    <n v="675"/>
    <n v="1240"/>
  </r>
  <r>
    <x v="0"/>
    <x v="0"/>
    <x v="26"/>
    <x v="12"/>
    <s v="Saturday"/>
    <s v="Weekend"/>
    <s v="High-demand"/>
    <s v="Off-Peak"/>
    <n v="107"/>
    <n v="-10.286024999999999"/>
    <n v="0"/>
    <n v="99.00833333333334"/>
    <n v="266.91962500000005"/>
    <n v="0"/>
    <n v="246.24340833333332"/>
    <n v="313.63673333333344"/>
    <n v="0"/>
    <n v="565"/>
    <n v="675"/>
    <n v="1240"/>
  </r>
  <r>
    <x v="0"/>
    <x v="0"/>
    <x v="26"/>
    <x v="13"/>
    <s v="Saturday"/>
    <s v="Weekend"/>
    <s v="High-demand"/>
    <s v="Off-Peak"/>
    <n v="107"/>
    <n v="-7.6637666666666657"/>
    <n v="0"/>
    <n v="99"/>
    <n v="287.4235833333334"/>
    <n v="0"/>
    <n v="268.22275833333339"/>
    <n v="313.63673333333344"/>
    <n v="0"/>
    <n v="565"/>
    <n v="675"/>
    <n v="1240"/>
  </r>
  <r>
    <x v="0"/>
    <x v="0"/>
    <x v="26"/>
    <x v="14"/>
    <s v="Saturday"/>
    <s v="Weekend"/>
    <s v="High-demand"/>
    <s v="Off-Peak"/>
    <n v="107"/>
    <n v="22.852858333333348"/>
    <n v="22.852858333333348"/>
    <n v="98.575000000000003"/>
    <n v="313.16446666666667"/>
    <n v="0"/>
    <n v="322.6865416666667"/>
    <n v="313.63673333333344"/>
    <n v="0"/>
    <n v="555"/>
    <n v="675"/>
    <n v="1230"/>
  </r>
  <r>
    <x v="0"/>
    <x v="0"/>
    <x v="26"/>
    <x v="15"/>
    <s v="Saturday"/>
    <s v="Weekend"/>
    <s v="High-demand"/>
    <s v="Standard"/>
    <n v="198"/>
    <n v="6.9965204081632608"/>
    <n v="6.9965204081632608"/>
    <n v="96.908163265306129"/>
    <n v="303.62496938775519"/>
    <n v="0"/>
    <n v="299.21943877551035"/>
    <n v="313.63673333333344"/>
    <n v="0"/>
    <n v="485"/>
    <n v="655"/>
    <n v="1140"/>
  </r>
  <r>
    <x v="0"/>
    <x v="0"/>
    <x v="26"/>
    <x v="16"/>
    <s v="Saturday"/>
    <s v="Weekend"/>
    <s v="High-demand"/>
    <s v="Standard"/>
    <n v="198"/>
    <n v="-6.9702999999999982"/>
    <n v="0"/>
    <n v="97"/>
    <n v="313.14094166666661"/>
    <n v="0"/>
    <n v="292.86571666666663"/>
    <n v="313.63673333333344"/>
    <n v="0"/>
    <n v="295"/>
    <n v="655"/>
    <n v="950"/>
  </r>
  <r>
    <x v="0"/>
    <x v="0"/>
    <x v="26"/>
    <x v="17"/>
    <s v="Saturday"/>
    <s v="Weekend"/>
    <s v="High-demand"/>
    <s v="Off-Peak"/>
    <n v="107"/>
    <n v="-44.671741666666676"/>
    <n v="0"/>
    <n v="97.575000000000003"/>
    <n v="286.10538333333335"/>
    <n v="0"/>
    <n v="231.19367500000001"/>
    <n v="313.63673333333344"/>
    <n v="0"/>
    <n v="295"/>
    <n v="190"/>
    <n v="485"/>
  </r>
  <r>
    <x v="0"/>
    <x v="0"/>
    <x v="26"/>
    <x v="18"/>
    <s v="Saturday"/>
    <s v="Weekend"/>
    <s v="High-demand"/>
    <s v="Off-Peak"/>
    <n v="107"/>
    <n v="-15.617558333333331"/>
    <n v="0"/>
    <n v="98.583333333333329"/>
    <n v="257.7606416666668"/>
    <n v="0"/>
    <n v="234.61744999999988"/>
    <n v="313.63673333333344"/>
    <n v="0"/>
    <n v="295"/>
    <n v="190"/>
    <n v="485"/>
  </r>
  <r>
    <x v="0"/>
    <x v="0"/>
    <x v="26"/>
    <x v="19"/>
    <s v="Saturday"/>
    <s v="Weekend"/>
    <s v="High-demand"/>
    <s v="Off-Peak"/>
    <n v="107"/>
    <n v="-9.8112499999999994"/>
    <n v="0"/>
    <n v="99"/>
    <n v="270.09434999999996"/>
    <n v="0"/>
    <n v="245.78983333333338"/>
    <n v="313.63673333333344"/>
    <n v="0"/>
    <n v="200"/>
    <n v="190"/>
    <n v="390"/>
  </r>
  <r>
    <x v="0"/>
    <x v="0"/>
    <x v="26"/>
    <x v="20"/>
    <s v="Saturday"/>
    <s v="Weekend"/>
    <s v="High-demand"/>
    <s v="Off-Peak"/>
    <n v="107"/>
    <n v="-14.092816666666664"/>
    <n v="0"/>
    <n v="99"/>
    <n v="261.60987500000022"/>
    <n v="0"/>
    <n v="236.14090000000013"/>
    <n v="313.63673333333344"/>
    <n v="0"/>
    <n v="200"/>
    <n v="190"/>
    <n v="390"/>
  </r>
  <r>
    <x v="0"/>
    <x v="0"/>
    <x v="27"/>
    <x v="0"/>
    <s v="Sunday"/>
    <s v="Weekend"/>
    <s v="High-demand"/>
    <s v="Off-Peak"/>
    <n v="107"/>
    <n v="-11.976058333333333"/>
    <n v="0"/>
    <n v="99"/>
    <n v="259.07519166666657"/>
    <n v="0"/>
    <n v="232.07416666666666"/>
    <n v="313.63673333333344"/>
    <n v="0"/>
    <n v="200"/>
    <n v="190"/>
    <n v="390"/>
  </r>
  <r>
    <x v="0"/>
    <x v="0"/>
    <x v="27"/>
    <x v="1"/>
    <s v="Sunday"/>
    <s v="Weekend"/>
    <s v="High-demand"/>
    <s v="Off-Peak"/>
    <n v="107"/>
    <n v="-8.2952666666666701"/>
    <n v="0"/>
    <n v="99"/>
    <n v="257.89316666666662"/>
    <n v="0"/>
    <n v="234.87234166666656"/>
    <n v="313.63673333333344"/>
    <n v="0"/>
    <n v="200"/>
    <n v="190"/>
    <n v="390"/>
  </r>
  <r>
    <x v="0"/>
    <x v="0"/>
    <x v="27"/>
    <x v="2"/>
    <s v="Sunday"/>
    <s v="Weekend"/>
    <s v="High-demand"/>
    <s v="Off-Peak"/>
    <n v="107"/>
    <n v="-9.7634083333333308"/>
    <n v="0"/>
    <n v="99"/>
    <n v="282.04537500000021"/>
    <n v="0"/>
    <n v="259.10787499999986"/>
    <n v="313.63673333333344"/>
    <n v="0"/>
    <n v="200"/>
    <n v="190"/>
    <n v="390"/>
  </r>
  <r>
    <x v="0"/>
    <x v="0"/>
    <x v="27"/>
    <x v="3"/>
    <s v="Sunday"/>
    <s v="Weekend"/>
    <s v="High-demand"/>
    <s v="Off-Peak"/>
    <n v="107"/>
    <n v="-8.3129583333333379"/>
    <n v="0"/>
    <n v="99"/>
    <n v="282.21212500000001"/>
    <n v="0"/>
    <n v="260.55668333333318"/>
    <n v="313.63673333333344"/>
    <n v="0"/>
    <n v="200"/>
    <n v="190"/>
    <n v="390"/>
  </r>
  <r>
    <x v="0"/>
    <x v="0"/>
    <x v="27"/>
    <x v="4"/>
    <s v="Sunday"/>
    <s v="Weekend"/>
    <s v="High-demand"/>
    <s v="Off-Peak"/>
    <n v="107"/>
    <n v="-9.126708333333335"/>
    <n v="0"/>
    <n v="99"/>
    <n v="282.17224166666688"/>
    <n v="0"/>
    <n v="264.96275833333334"/>
    <n v="313.63673333333344"/>
    <n v="0"/>
    <n v="295"/>
    <n v="190"/>
    <n v="485"/>
  </r>
  <r>
    <x v="0"/>
    <x v="0"/>
    <x v="27"/>
    <x v="5"/>
    <s v="Sunday"/>
    <s v="Weekend"/>
    <s v="High-demand"/>
    <s v="Off-Peak"/>
    <n v="107"/>
    <n v="-8.0996583333333323"/>
    <n v="0"/>
    <n v="99"/>
    <n v="282.19062499999995"/>
    <n v="0"/>
    <n v="260.76152499999989"/>
    <n v="313.63673333333344"/>
    <n v="0"/>
    <n v="295"/>
    <n v="190"/>
    <n v="485"/>
  </r>
  <r>
    <x v="0"/>
    <x v="0"/>
    <x v="27"/>
    <x v="6"/>
    <s v="Sunday"/>
    <s v="Weekend"/>
    <s v="High-demand"/>
    <s v="Off-Peak"/>
    <n v="107"/>
    <n v="-10.854224999999996"/>
    <n v="0"/>
    <n v="99"/>
    <n v="283.20741666666675"/>
    <n v="0"/>
    <n v="264.16191666666674"/>
    <n v="313.63673333333344"/>
    <n v="0"/>
    <n v="295"/>
    <n v="190"/>
    <n v="485"/>
  </r>
  <r>
    <x v="0"/>
    <x v="0"/>
    <x v="27"/>
    <x v="7"/>
    <s v="Sunday"/>
    <s v="Weekend"/>
    <s v="High-demand"/>
    <s v="Off-Peak"/>
    <n v="107"/>
    <n v="-8.8523249999999969"/>
    <n v="0"/>
    <n v="99"/>
    <n v="286.02968333333337"/>
    <n v="0"/>
    <n v="266.20705000000015"/>
    <n v="313.63673333333344"/>
    <n v="0"/>
    <n v="565"/>
    <n v="690"/>
    <n v="1255"/>
  </r>
  <r>
    <x v="0"/>
    <x v="0"/>
    <x v="27"/>
    <x v="8"/>
    <s v="Sunday"/>
    <s v="Weekend"/>
    <s v="High-demand"/>
    <s v="Off-Peak"/>
    <n v="107"/>
    <n v="-9.1043583333333338"/>
    <n v="0"/>
    <n v="99"/>
    <n v="289.54273333333333"/>
    <n v="0"/>
    <n v="264.42847500000005"/>
    <n v="313.63673333333344"/>
    <n v="0"/>
    <n v="565"/>
    <n v="675"/>
    <n v="1240"/>
  </r>
  <r>
    <x v="0"/>
    <x v="0"/>
    <x v="27"/>
    <x v="9"/>
    <s v="Sunday"/>
    <s v="Weekend"/>
    <s v="High-demand"/>
    <s v="Off-Peak"/>
    <n v="107"/>
    <n v="-8.4146749999999955"/>
    <n v="0"/>
    <n v="99"/>
    <n v="300.20850833333327"/>
    <n v="0"/>
    <n v="279.04152500000015"/>
    <n v="313.63673333333344"/>
    <n v="0"/>
    <n v="565"/>
    <n v="675"/>
    <n v="1240"/>
  </r>
  <r>
    <x v="0"/>
    <x v="0"/>
    <x v="27"/>
    <x v="22"/>
    <s v="Sunday"/>
    <s v="Weekend"/>
    <s v="High-demand"/>
    <s v="Off-Peak"/>
    <n v="107"/>
    <n v="5.4382500000000009"/>
    <n v="5.4382500000000009"/>
    <n v="99"/>
    <n v="313.17419999999987"/>
    <n v="0"/>
    <n v="305.29025833333333"/>
    <n v="313.63673333333344"/>
    <n v="0"/>
    <n v="565"/>
    <n v="675"/>
    <n v="1240"/>
  </r>
  <r>
    <x v="0"/>
    <x v="0"/>
    <x v="27"/>
    <x v="23"/>
    <s v="Sunday"/>
    <s v="Weekend"/>
    <s v="High-demand"/>
    <s v="Off-Peak"/>
    <n v="107"/>
    <n v="-16.723374999999997"/>
    <n v="0"/>
    <n v="98.275000000000006"/>
    <n v="313.10524999999996"/>
    <n v="0"/>
    <n v="283.10714166666662"/>
    <n v="313.63673333333344"/>
    <n v="0"/>
    <n v="565"/>
    <n v="675"/>
    <n v="1240"/>
  </r>
  <r>
    <x v="0"/>
    <x v="0"/>
    <x v="27"/>
    <x v="21"/>
    <s v="Sunday"/>
    <s v="Weekend"/>
    <s v="High-demand"/>
    <s v="Off-Peak"/>
    <n v="107"/>
    <n v="-14.615150000000003"/>
    <n v="0"/>
    <n v="99"/>
    <n v="271.84780833333321"/>
    <n v="0"/>
    <n v="247.99085833333325"/>
    <n v="313.63673333333344"/>
    <n v="0"/>
    <n v="565"/>
    <n v="675"/>
    <n v="1240"/>
  </r>
  <r>
    <x v="0"/>
    <x v="0"/>
    <x v="27"/>
    <x v="10"/>
    <s v="Sunday"/>
    <s v="Weekend"/>
    <s v="High-demand"/>
    <s v="Off-Peak"/>
    <n v="107"/>
    <n v="-14.370016666666659"/>
    <n v="0"/>
    <n v="99"/>
    <n v="248.91199166666667"/>
    <n v="0"/>
    <n v="222.19772499999993"/>
    <n v="313.63673333333344"/>
    <n v="0"/>
    <n v="565"/>
    <n v="675"/>
    <n v="1240"/>
  </r>
  <r>
    <x v="0"/>
    <x v="0"/>
    <x v="27"/>
    <x v="11"/>
    <s v="Sunday"/>
    <s v="Weekend"/>
    <s v="High-demand"/>
    <s v="Off-Peak"/>
    <n v="107"/>
    <n v="-6.5547166666666667"/>
    <n v="0"/>
    <n v="99"/>
    <n v="257.82682500000016"/>
    <n v="0"/>
    <n v="238.71096666666662"/>
    <n v="313.63673333333344"/>
    <n v="0"/>
    <n v="565"/>
    <n v="675"/>
    <n v="1240"/>
  </r>
  <r>
    <x v="0"/>
    <x v="0"/>
    <x v="27"/>
    <x v="12"/>
    <s v="Sunday"/>
    <s v="Weekend"/>
    <s v="High-demand"/>
    <s v="Off-Peak"/>
    <n v="107"/>
    <n v="-12.979408333333334"/>
    <n v="0"/>
    <n v="99"/>
    <n v="252.68328333333329"/>
    <n v="0"/>
    <n v="223.18549166666668"/>
    <n v="313.63673333333344"/>
    <n v="0"/>
    <n v="565"/>
    <n v="675"/>
    <n v="1240"/>
  </r>
  <r>
    <x v="0"/>
    <x v="0"/>
    <x v="27"/>
    <x v="13"/>
    <s v="Sunday"/>
    <s v="Weekend"/>
    <s v="High-demand"/>
    <s v="Off-Peak"/>
    <n v="107"/>
    <n v="2.3953833333333336"/>
    <n v="2.3953833333333336"/>
    <n v="99"/>
    <n v="296.4609999999999"/>
    <n v="0"/>
    <n v="283.63916666666677"/>
    <n v="313.63673333333344"/>
    <n v="0"/>
    <n v="565"/>
    <n v="675"/>
    <n v="1240"/>
  </r>
  <r>
    <x v="0"/>
    <x v="0"/>
    <x v="27"/>
    <x v="14"/>
    <s v="Sunday"/>
    <s v="Weekend"/>
    <s v="High-demand"/>
    <s v="Off-Peak"/>
    <n v="107"/>
    <n v="-21.424216666666663"/>
    <n v="0"/>
    <n v="99"/>
    <n v="300.26438333333334"/>
    <n v="0"/>
    <n v="266.01634166666673"/>
    <n v="313.63673333333344"/>
    <n v="0"/>
    <n v="555"/>
    <n v="675"/>
    <n v="1230"/>
  </r>
  <r>
    <x v="0"/>
    <x v="0"/>
    <x v="27"/>
    <x v="15"/>
    <s v="Sunday"/>
    <s v="Weekend"/>
    <s v="High-demand"/>
    <s v="Off-Peak"/>
    <n v="107"/>
    <n v="-11.131343434343435"/>
    <n v="0"/>
    <n v="99"/>
    <n v="282.96059595959582"/>
    <n v="0"/>
    <n v="258.41621212121208"/>
    <n v="313.63673333333344"/>
    <n v="0"/>
    <n v="485"/>
    <n v="655"/>
    <n v="1140"/>
  </r>
  <r>
    <x v="0"/>
    <x v="0"/>
    <x v="27"/>
    <x v="16"/>
    <s v="Sunday"/>
    <s v="Weekend"/>
    <s v="High-demand"/>
    <s v="Off-Peak"/>
    <n v="107"/>
    <n v="-7.2015749999999992"/>
    <n v="0"/>
    <n v="99"/>
    <n v="288.71127500000006"/>
    <n v="0"/>
    <n v="268.59027499999991"/>
    <n v="313.63673333333344"/>
    <n v="0"/>
    <n v="295"/>
    <n v="655"/>
    <n v="950"/>
  </r>
  <r>
    <x v="0"/>
    <x v="0"/>
    <x v="27"/>
    <x v="17"/>
    <s v="Sunday"/>
    <s v="Weekend"/>
    <s v="High-demand"/>
    <s v="Off-Peak"/>
    <n v="107"/>
    <n v="-10.323975000000001"/>
    <n v="0"/>
    <n v="99.033333333333331"/>
    <n v="228.19505833333326"/>
    <n v="0"/>
    <n v="212.65225000000009"/>
    <n v="313.63673333333344"/>
    <n v="0"/>
    <n v="295"/>
    <n v="190"/>
    <n v="485"/>
  </r>
  <r>
    <x v="0"/>
    <x v="0"/>
    <x v="27"/>
    <x v="18"/>
    <s v="Sunday"/>
    <s v="Weekend"/>
    <s v="High-demand"/>
    <s v="Off-Peak"/>
    <n v="107"/>
    <n v="-10.085233333333331"/>
    <n v="0"/>
    <n v="99"/>
    <n v="260.34278333333316"/>
    <n v="0"/>
    <n v="239.31860833333337"/>
    <n v="313.63673333333344"/>
    <n v="0"/>
    <n v="295"/>
    <n v="190"/>
    <n v="485"/>
  </r>
  <r>
    <x v="0"/>
    <x v="0"/>
    <x v="27"/>
    <x v="19"/>
    <s v="Sunday"/>
    <s v="Weekend"/>
    <s v="High-demand"/>
    <s v="Off-Peak"/>
    <n v="107"/>
    <n v="-7.771133333333335"/>
    <n v="0"/>
    <n v="99"/>
    <n v="256.50914166666661"/>
    <n v="0"/>
    <n v="242.4990916666666"/>
    <n v="313.63673333333344"/>
    <n v="0"/>
    <n v="200"/>
    <n v="190"/>
    <n v="390"/>
  </r>
  <r>
    <x v="0"/>
    <x v="0"/>
    <x v="27"/>
    <x v="20"/>
    <s v="Sunday"/>
    <s v="Weekend"/>
    <s v="High-demand"/>
    <s v="Off-Peak"/>
    <n v="107"/>
    <n v="-10.636425000000003"/>
    <n v="0"/>
    <n v="99"/>
    <n v="260.34658333333346"/>
    <n v="0"/>
    <n v="239.59111666666658"/>
    <n v="313.63673333333344"/>
    <n v="0"/>
    <n v="200"/>
    <n v="190"/>
    <n v="390"/>
  </r>
  <r>
    <x v="0"/>
    <x v="0"/>
    <x v="28"/>
    <x v="0"/>
    <s v="Monday"/>
    <s v="Week-day"/>
    <s v="High-demand"/>
    <s v="Off-Peak"/>
    <n v="107"/>
    <n v="-10.457424999999997"/>
    <n v="0"/>
    <n v="99.00833333333334"/>
    <n v="260.33389166666655"/>
    <n v="0"/>
    <n v="238.39814166666665"/>
    <n v="313.63673333333344"/>
    <n v="0"/>
    <n v="200"/>
    <n v="190"/>
    <n v="390"/>
  </r>
  <r>
    <x v="0"/>
    <x v="0"/>
    <x v="28"/>
    <x v="1"/>
    <s v="Monday"/>
    <s v="Week-day"/>
    <s v="High-demand"/>
    <s v="Off-Peak"/>
    <n v="107"/>
    <n v="-6.3532000000000002"/>
    <n v="0"/>
    <n v="99.00833333333334"/>
    <n v="265.51595833333334"/>
    <n v="0"/>
    <n v="249.38274166666673"/>
    <n v="313.63673333333344"/>
    <n v="0"/>
    <n v="200"/>
    <n v="190"/>
    <n v="390"/>
  </r>
  <r>
    <x v="0"/>
    <x v="0"/>
    <x v="28"/>
    <x v="2"/>
    <s v="Monday"/>
    <s v="Week-day"/>
    <s v="High-demand"/>
    <s v="Off-Peak"/>
    <n v="107"/>
    <n v="-8.970716666666668"/>
    <n v="0"/>
    <n v="99"/>
    <n v="295.1131166666666"/>
    <n v="0"/>
    <n v="269.79491666666667"/>
    <n v="313.63673333333344"/>
    <n v="0"/>
    <n v="200"/>
    <n v="190"/>
    <n v="390"/>
  </r>
  <r>
    <x v="0"/>
    <x v="0"/>
    <x v="28"/>
    <x v="3"/>
    <s v="Monday"/>
    <s v="Week-day"/>
    <s v="High-demand"/>
    <s v="Off-Peak"/>
    <n v="107"/>
    <n v="-6.6694999999999975"/>
    <n v="0"/>
    <n v="99.00833333333334"/>
    <n v="303.91239166666668"/>
    <n v="0"/>
    <n v="283.24414166666679"/>
    <n v="313.63673333333344"/>
    <n v="0"/>
    <n v="200"/>
    <n v="190"/>
    <n v="390"/>
  </r>
  <r>
    <x v="0"/>
    <x v="0"/>
    <x v="28"/>
    <x v="4"/>
    <s v="Monday"/>
    <s v="Week-day"/>
    <s v="High-demand"/>
    <s v="Off-Peak"/>
    <n v="107"/>
    <n v="-15.773224999999996"/>
    <n v="0"/>
    <n v="99.033333333333331"/>
    <n v="298.94032499999992"/>
    <n v="0"/>
    <n v="271.67553333333336"/>
    <n v="313.63673333333344"/>
    <n v="0"/>
    <n v="295"/>
    <n v="190"/>
    <n v="485"/>
  </r>
  <r>
    <x v="0"/>
    <x v="0"/>
    <x v="28"/>
    <x v="5"/>
    <s v="Monday"/>
    <s v="Week-day"/>
    <s v="High-demand"/>
    <s v="Off-Peak"/>
    <n v="107"/>
    <n v="2.9912166666666664"/>
    <n v="2.9912166666666664"/>
    <n v="99"/>
    <n v="300.49520833333332"/>
    <n v="0"/>
    <n v="290.42682500000006"/>
    <n v="313.63673333333344"/>
    <n v="0"/>
    <n v="295"/>
    <n v="190"/>
    <n v="485"/>
  </r>
  <r>
    <x v="0"/>
    <x v="0"/>
    <x v="28"/>
    <x v="6"/>
    <s v="Monday"/>
    <s v="Week-day"/>
    <s v="High-demand"/>
    <s v="Peak"/>
    <n v="653"/>
    <n v="-19.741091666666669"/>
    <n v="0"/>
    <n v="99"/>
    <n v="300.1386583333333"/>
    <n v="0"/>
    <n v="267.69394999999997"/>
    <n v="313.63673333333344"/>
    <n v="0"/>
    <n v="295"/>
    <n v="190"/>
    <n v="485"/>
  </r>
  <r>
    <x v="0"/>
    <x v="0"/>
    <x v="28"/>
    <x v="7"/>
    <s v="Monday"/>
    <s v="Week-day"/>
    <s v="High-demand"/>
    <s v="Peak"/>
    <n v="653"/>
    <n v="-9.5154666666666667"/>
    <n v="0"/>
    <n v="99.016666666666666"/>
    <n v="289.84082499999988"/>
    <n v="0"/>
    <n v="265.54444166666656"/>
    <n v="313.63673333333344"/>
    <n v="0"/>
    <n v="565"/>
    <n v="690"/>
    <n v="1255"/>
  </r>
  <r>
    <x v="0"/>
    <x v="0"/>
    <x v="28"/>
    <x v="8"/>
    <s v="Monday"/>
    <s v="Week-day"/>
    <s v="High-demand"/>
    <s v="Peak"/>
    <n v="653"/>
    <n v="-6.9490000000000007"/>
    <n v="0"/>
    <n v="99.016666666666666"/>
    <n v="270.58971666666667"/>
    <n v="0"/>
    <n v="260.67420833333324"/>
    <n v="313.63673333333344"/>
    <n v="0"/>
    <n v="565"/>
    <n v="675"/>
    <n v="1240"/>
  </r>
  <r>
    <x v="0"/>
    <x v="0"/>
    <x v="28"/>
    <x v="9"/>
    <s v="Monday"/>
    <s v="Week-day"/>
    <s v="High-demand"/>
    <s v="Standard"/>
    <n v="198"/>
    <n v="-13.822408333333337"/>
    <n v="0"/>
    <n v="99.033333333333331"/>
    <n v="291.24259999999992"/>
    <n v="0"/>
    <n v="259.07431666666668"/>
    <n v="313.63673333333344"/>
    <n v="0"/>
    <n v="565"/>
    <n v="675"/>
    <n v="1240"/>
  </r>
  <r>
    <x v="0"/>
    <x v="0"/>
    <x v="28"/>
    <x v="22"/>
    <s v="Monday"/>
    <s v="Week-day"/>
    <s v="High-demand"/>
    <s v="Standard"/>
    <n v="198"/>
    <n v="-8.4993750000000023"/>
    <n v="0"/>
    <n v="99.05"/>
    <n v="194.30435833333337"/>
    <n v="0"/>
    <n v="180.18640833333336"/>
    <n v="313.63673333333344"/>
    <n v="0"/>
    <n v="565"/>
    <n v="675"/>
    <n v="1240"/>
  </r>
  <r>
    <x v="0"/>
    <x v="0"/>
    <x v="28"/>
    <x v="23"/>
    <s v="Monday"/>
    <s v="Week-day"/>
    <s v="High-demand"/>
    <s v="Standard"/>
    <n v="198"/>
    <n v="-11.720958333333337"/>
    <n v="0"/>
    <n v="99.016666666666666"/>
    <n v="179.40907500000006"/>
    <n v="0"/>
    <n v="157.58653333333339"/>
    <n v="313.63673333333344"/>
    <n v="0"/>
    <n v="565"/>
    <n v="675"/>
    <n v="1240"/>
  </r>
  <r>
    <x v="0"/>
    <x v="0"/>
    <x v="28"/>
    <x v="21"/>
    <s v="Monday"/>
    <s v="Week-day"/>
    <s v="High-demand"/>
    <s v="Standard"/>
    <n v="198"/>
    <n v="-6.2800249999999993"/>
    <n v="0"/>
    <n v="99.00833333333334"/>
    <n v="207.73867499999989"/>
    <n v="0"/>
    <n v="200.15300833333328"/>
    <n v="313.63673333333344"/>
    <n v="0"/>
    <n v="565"/>
    <n v="675"/>
    <n v="1240"/>
  </r>
  <r>
    <x v="0"/>
    <x v="0"/>
    <x v="28"/>
    <x v="10"/>
    <s v="Monday"/>
    <s v="Week-day"/>
    <s v="High-demand"/>
    <s v="Standard"/>
    <n v="198"/>
    <n v="-12.779499999999995"/>
    <n v="0"/>
    <n v="99.00833333333334"/>
    <n v="214.25006666666687"/>
    <n v="0"/>
    <n v="194.11151666666674"/>
    <n v="313.63673333333344"/>
    <n v="0"/>
    <n v="565"/>
    <n v="675"/>
    <n v="1240"/>
  </r>
  <r>
    <x v="0"/>
    <x v="0"/>
    <x v="28"/>
    <x v="11"/>
    <s v="Monday"/>
    <s v="Week-day"/>
    <s v="High-demand"/>
    <s v="Standard"/>
    <n v="198"/>
    <n v="-9.3247083333333354"/>
    <n v="0"/>
    <n v="99"/>
    <n v="195.30659166666675"/>
    <n v="0"/>
    <n v="172.92131666666666"/>
    <n v="313.63673333333344"/>
    <n v="0"/>
    <n v="565"/>
    <n v="675"/>
    <n v="1240"/>
  </r>
  <r>
    <x v="0"/>
    <x v="0"/>
    <x v="28"/>
    <x v="12"/>
    <s v="Monday"/>
    <s v="Week-day"/>
    <s v="High-demand"/>
    <s v="Standard"/>
    <n v="198"/>
    <n v="-6.1900749999999967"/>
    <n v="0"/>
    <n v="99"/>
    <n v="209.1276500000001"/>
    <n v="0"/>
    <n v="188.07119166666672"/>
    <n v="313.63673333333344"/>
    <n v="0"/>
    <n v="565"/>
    <n v="675"/>
    <n v="1240"/>
  </r>
  <r>
    <x v="0"/>
    <x v="0"/>
    <x v="28"/>
    <x v="13"/>
    <s v="Monday"/>
    <s v="Week-day"/>
    <s v="High-demand"/>
    <s v="Standard"/>
    <n v="198"/>
    <n v="-11.188316666666662"/>
    <n v="0"/>
    <n v="99.00833333333334"/>
    <n v="228.78204166666671"/>
    <n v="0"/>
    <n v="209.79894999999999"/>
    <n v="313.63673333333344"/>
    <n v="0"/>
    <n v="565"/>
    <n v="675"/>
    <n v="1240"/>
  </r>
  <r>
    <x v="0"/>
    <x v="0"/>
    <x v="28"/>
    <x v="14"/>
    <s v="Monday"/>
    <s v="Week-day"/>
    <s v="High-demand"/>
    <s v="Peak"/>
    <n v="653"/>
    <n v="-11.207566666666667"/>
    <n v="0"/>
    <n v="99"/>
    <n v="251.54040833333337"/>
    <n v="0"/>
    <n v="234.13829166666673"/>
    <n v="313.63673333333344"/>
    <n v="0"/>
    <n v="555"/>
    <n v="675"/>
    <n v="1230"/>
  </r>
  <r>
    <x v="0"/>
    <x v="0"/>
    <x v="28"/>
    <x v="15"/>
    <s v="Monday"/>
    <s v="Week-day"/>
    <s v="High-demand"/>
    <s v="Peak"/>
    <n v="653"/>
    <n v="-10.406755102040815"/>
    <n v="0"/>
    <n v="99"/>
    <n v="258.00811224489803"/>
    <n v="0"/>
    <n v="236.49232653061222"/>
    <n v="313.63673333333344"/>
    <n v="0"/>
    <n v="485"/>
    <n v="655"/>
    <n v="1140"/>
  </r>
  <r>
    <x v="0"/>
    <x v="0"/>
    <x v="28"/>
    <x v="16"/>
    <s v="Monday"/>
    <s v="Week-day"/>
    <s v="High-demand"/>
    <s v="Standard"/>
    <n v="198"/>
    <n v="-12.291808333333339"/>
    <n v="0"/>
    <n v="99"/>
    <n v="300.26815833333319"/>
    <n v="0"/>
    <n v="274.48537500000003"/>
    <n v="313.63673333333344"/>
    <n v="0"/>
    <n v="295"/>
    <n v="655"/>
    <n v="950"/>
  </r>
  <r>
    <x v="0"/>
    <x v="0"/>
    <x v="28"/>
    <x v="17"/>
    <s v="Monday"/>
    <s v="Week-day"/>
    <s v="High-demand"/>
    <s v="Standard"/>
    <n v="198"/>
    <n v="-8.5373583333333372"/>
    <n v="0"/>
    <n v="99"/>
    <n v="262.64523333333329"/>
    <n v="0"/>
    <n v="241.74906666666672"/>
    <n v="313.63673333333344"/>
    <n v="0"/>
    <n v="295"/>
    <n v="190"/>
    <n v="485"/>
  </r>
  <r>
    <x v="0"/>
    <x v="0"/>
    <x v="28"/>
    <x v="18"/>
    <s v="Monday"/>
    <s v="Week-day"/>
    <s v="High-demand"/>
    <s v="Standard"/>
    <n v="198"/>
    <n v="-11.680624999999996"/>
    <n v="0"/>
    <n v="99"/>
    <n v="273.30762500000009"/>
    <n v="0"/>
    <n v="251.86733333333331"/>
    <n v="313.63673333333344"/>
    <n v="2.0750000000000013E-3"/>
    <n v="295"/>
    <n v="190"/>
    <n v="485"/>
  </r>
  <r>
    <x v="0"/>
    <x v="0"/>
    <x v="28"/>
    <x v="19"/>
    <s v="Monday"/>
    <s v="Week-day"/>
    <s v="High-demand"/>
    <s v="Off-Peak"/>
    <n v="107"/>
    <n v="-7.8108666666666631"/>
    <n v="0"/>
    <n v="99.025000000000006"/>
    <n v="233.89472500000011"/>
    <n v="0"/>
    <n v="214.32711666666668"/>
    <n v="313.63673333333344"/>
    <n v="3.0000000000000022E-3"/>
    <n v="200"/>
    <n v="190"/>
    <n v="390"/>
  </r>
  <r>
    <x v="0"/>
    <x v="0"/>
    <x v="28"/>
    <x v="20"/>
    <s v="Monday"/>
    <s v="Week-day"/>
    <s v="High-demand"/>
    <s v="Off-Peak"/>
    <n v="107"/>
    <n v="-12.811416666666672"/>
    <n v="0"/>
    <n v="99"/>
    <n v="235.78864166666665"/>
    <n v="0"/>
    <n v="213.13454166666662"/>
    <n v="313.63673333333344"/>
    <n v="3.0000000000000022E-3"/>
    <n v="200"/>
    <n v="190"/>
    <n v="390"/>
  </r>
  <r>
    <x v="0"/>
    <x v="0"/>
    <x v="29"/>
    <x v="0"/>
    <s v="Tuesday"/>
    <s v="Week-day"/>
    <s v="High-demand"/>
    <s v="Off-Peak"/>
    <n v="107"/>
    <n v="-10.210624999999999"/>
    <n v="0"/>
    <n v="99"/>
    <n v="225.56645833333334"/>
    <n v="0"/>
    <n v="205.69885833333331"/>
    <n v="313.63673333333344"/>
    <n v="3.0000000000000022E-3"/>
    <n v="200"/>
    <n v="190"/>
    <n v="390"/>
  </r>
  <r>
    <x v="0"/>
    <x v="0"/>
    <x v="29"/>
    <x v="1"/>
    <s v="Tuesday"/>
    <s v="Week-day"/>
    <s v="High-demand"/>
    <s v="Off-Peak"/>
    <n v="107"/>
    <n v="-6.0951000000000013"/>
    <n v="0"/>
    <n v="99.00833333333334"/>
    <n v="235.36891666666659"/>
    <n v="0"/>
    <n v="213.56588333333335"/>
    <n v="313.63673333333344"/>
    <n v="3.0000000000000022E-3"/>
    <n v="200"/>
    <n v="190"/>
    <n v="390"/>
  </r>
  <r>
    <x v="0"/>
    <x v="0"/>
    <x v="29"/>
    <x v="2"/>
    <s v="Tuesday"/>
    <s v="Week-day"/>
    <s v="High-demand"/>
    <s v="Off-Peak"/>
    <n v="107"/>
    <n v="-6.3553916666666677"/>
    <n v="0"/>
    <n v="99"/>
    <n v="282.29750833333321"/>
    <n v="0"/>
    <n v="264.10204166666676"/>
    <n v="313.63673333333344"/>
    <n v="3.0000000000000022E-3"/>
    <n v="200"/>
    <n v="190"/>
    <n v="390"/>
  </r>
  <r>
    <x v="0"/>
    <x v="0"/>
    <x v="29"/>
    <x v="3"/>
    <s v="Tuesday"/>
    <s v="Week-day"/>
    <s v="High-demand"/>
    <s v="Off-Peak"/>
    <n v="107"/>
    <n v="-9.2797333333333309"/>
    <n v="0"/>
    <n v="99"/>
    <n v="255.84131666666678"/>
    <n v="0"/>
    <n v="239.89062500000003"/>
    <n v="313.63673333333344"/>
    <n v="3.0000000000000022E-3"/>
    <n v="200"/>
    <n v="190"/>
    <n v="390"/>
  </r>
  <r>
    <x v="0"/>
    <x v="0"/>
    <x v="29"/>
    <x v="4"/>
    <s v="Tuesday"/>
    <s v="Week-day"/>
    <s v="High-demand"/>
    <s v="Off-Peak"/>
    <n v="107"/>
    <n v="-4.8767083333333305"/>
    <n v="0"/>
    <n v="99.00833333333334"/>
    <n v="247.59469999999999"/>
    <n v="0"/>
    <n v="233.06842500000002"/>
    <n v="313.63673333333344"/>
    <n v="3.0000000000000022E-3"/>
    <n v="295"/>
    <n v="190"/>
    <n v="485"/>
  </r>
  <r>
    <x v="0"/>
    <x v="0"/>
    <x v="29"/>
    <x v="5"/>
    <s v="Tuesday"/>
    <s v="Week-day"/>
    <s v="High-demand"/>
    <s v="Off-Peak"/>
    <n v="107"/>
    <n v="-10.93723333333334"/>
    <n v="0"/>
    <n v="99"/>
    <n v="272.68778333333341"/>
    <n v="0"/>
    <n v="245.2278"/>
    <n v="313.63673333333344"/>
    <n v="3.0000000000000022E-3"/>
    <n v="295"/>
    <n v="190"/>
    <n v="485"/>
  </r>
  <r>
    <x v="0"/>
    <x v="0"/>
    <x v="29"/>
    <x v="6"/>
    <s v="Tuesday"/>
    <s v="Week-day"/>
    <s v="High-demand"/>
    <s v="Peak"/>
    <n v="653"/>
    <n v="0.48440000000000033"/>
    <n v="0.48440000000000033"/>
    <n v="99"/>
    <n v="300.24534166666666"/>
    <n v="0"/>
    <n v="288.19249166666674"/>
    <n v="313.63673333333344"/>
    <n v="3.0000000000000022E-3"/>
    <n v="295"/>
    <n v="190"/>
    <n v="485"/>
  </r>
  <r>
    <x v="0"/>
    <x v="0"/>
    <x v="29"/>
    <x v="7"/>
    <s v="Tuesday"/>
    <s v="Week-day"/>
    <s v="High-demand"/>
    <s v="Peak"/>
    <n v="653"/>
    <n v="-22.539691666666666"/>
    <n v="0"/>
    <n v="99"/>
    <n v="313.03970000000004"/>
    <n v="0"/>
    <n v="277.29852499999998"/>
    <n v="313.63673333333344"/>
    <n v="3.0000000000000022E-3"/>
    <n v="565"/>
    <n v="690"/>
    <n v="1255"/>
  </r>
  <r>
    <x v="0"/>
    <x v="0"/>
    <x v="29"/>
    <x v="8"/>
    <s v="Tuesday"/>
    <s v="Week-day"/>
    <s v="High-demand"/>
    <s v="Peak"/>
    <n v="653"/>
    <n v="-8.0574750000000019"/>
    <n v="0"/>
    <n v="99"/>
    <n v="306.66303333333332"/>
    <n v="0"/>
    <n v="285.59595833333339"/>
    <n v="313.63673333333344"/>
    <n v="3.0000000000000022E-3"/>
    <n v="565"/>
    <n v="675"/>
    <n v="1240"/>
  </r>
  <r>
    <x v="0"/>
    <x v="0"/>
    <x v="29"/>
    <x v="9"/>
    <s v="Tuesday"/>
    <s v="Week-day"/>
    <s v="High-demand"/>
    <s v="Standard"/>
    <n v="198"/>
    <n v="-14.725791666666664"/>
    <n v="0"/>
    <n v="99.016666666666666"/>
    <n v="302.77000833333335"/>
    <n v="0"/>
    <n v="275.2281000000001"/>
    <n v="313.63673333333344"/>
    <n v="3.0000000000000022E-3"/>
    <n v="565"/>
    <n v="675"/>
    <n v="1240"/>
  </r>
  <r>
    <x v="0"/>
    <x v="0"/>
    <x v="29"/>
    <x v="22"/>
    <s v="Tuesday"/>
    <s v="Week-day"/>
    <s v="High-demand"/>
    <s v="Standard"/>
    <n v="198"/>
    <n v="-8.9253416666666663"/>
    <n v="0"/>
    <n v="99"/>
    <n v="180.6757666666667"/>
    <n v="0"/>
    <n v="161.81427500000004"/>
    <n v="313.63673333333344"/>
    <n v="3.0000000000000022E-3"/>
    <n v="565"/>
    <n v="675"/>
    <n v="1240"/>
  </r>
  <r>
    <x v="0"/>
    <x v="0"/>
    <x v="29"/>
    <x v="23"/>
    <s v="Tuesday"/>
    <s v="Week-day"/>
    <s v="High-demand"/>
    <s v="Standard"/>
    <n v="198"/>
    <n v="-10.510316666666665"/>
    <n v="0"/>
    <n v="99"/>
    <n v="165.21840833333337"/>
    <n v="0"/>
    <n v="147.76925833333325"/>
    <n v="313.63673333333344"/>
    <n v="3.0000000000000022E-3"/>
    <n v="565"/>
    <n v="675"/>
    <n v="1240"/>
  </r>
  <r>
    <x v="0"/>
    <x v="0"/>
    <x v="29"/>
    <x v="21"/>
    <s v="Tuesday"/>
    <s v="Week-day"/>
    <s v="High-demand"/>
    <s v="Standard"/>
    <n v="198"/>
    <n v="-9.9717833333333381"/>
    <n v="0"/>
    <n v="99.00833333333334"/>
    <n v="176.64462500000002"/>
    <n v="0"/>
    <n v="159.4070583333334"/>
    <n v="313.63673333333344"/>
    <n v="3.0000000000000022E-3"/>
    <n v="565"/>
    <n v="675"/>
    <n v="1240"/>
  </r>
  <r>
    <x v="0"/>
    <x v="0"/>
    <x v="29"/>
    <x v="10"/>
    <s v="Tuesday"/>
    <s v="Week-day"/>
    <s v="High-demand"/>
    <s v="Standard"/>
    <n v="198"/>
    <n v="-12.07721666666666"/>
    <n v="0"/>
    <n v="99"/>
    <n v="176.66003333333336"/>
    <n v="0"/>
    <n v="156.6621916666667"/>
    <n v="313.63673333333344"/>
    <n v="3.0000000000000022E-3"/>
    <n v="565"/>
    <n v="675"/>
    <n v="1240"/>
  </r>
  <r>
    <x v="0"/>
    <x v="0"/>
    <x v="29"/>
    <x v="11"/>
    <s v="Tuesday"/>
    <s v="Week-day"/>
    <s v="High-demand"/>
    <s v="Standard"/>
    <n v="198"/>
    <n v="-7.3239583333333345"/>
    <n v="0"/>
    <n v="99.00833333333334"/>
    <n v="186.18112499999998"/>
    <n v="0"/>
    <n v="168.87979166666668"/>
    <n v="313.63673333333344"/>
    <n v="3.0000000000000022E-3"/>
    <n v="565"/>
    <n v="675"/>
    <n v="1240"/>
  </r>
  <r>
    <x v="0"/>
    <x v="0"/>
    <x v="29"/>
    <x v="12"/>
    <s v="Tuesday"/>
    <s v="Week-day"/>
    <s v="High-demand"/>
    <s v="Standard"/>
    <n v="198"/>
    <n v="-14.128896226415097"/>
    <n v="0"/>
    <n v="99.009433962264154"/>
    <n v="161.46128301886793"/>
    <n v="0"/>
    <n v="143.03157547169809"/>
    <n v="313.63673333333344"/>
    <n v="2.0377358490566051E-3"/>
    <n v="565"/>
    <n v="675"/>
    <n v="1240"/>
  </r>
  <r>
    <x v="0"/>
    <x v="0"/>
    <x v="29"/>
    <x v="13"/>
    <s v="Tuesday"/>
    <s v="Week-day"/>
    <s v="High-demand"/>
    <s v="Standard"/>
    <n v="198"/>
    <n v="-9.9597121212121209"/>
    <n v="0"/>
    <n v="99.090909090909093"/>
    <n v="157.49087878787876"/>
    <n v="6.7055303030303026"/>
    <n v="148.23672727272728"/>
    <n v="313.63673333333344"/>
    <n v="0"/>
    <n v="565"/>
    <n v="675"/>
    <n v="1240"/>
  </r>
  <r>
    <x v="0"/>
    <x v="0"/>
    <x v="29"/>
    <x v="14"/>
    <s v="Tuesday"/>
    <s v="Week-day"/>
    <s v="High-demand"/>
    <s v="Peak"/>
    <n v="653"/>
    <n v="-10.438902912621355"/>
    <n v="0"/>
    <n v="99.048543689320383"/>
    <n v="128.08255339805828"/>
    <n v="1.0905533980582527"/>
    <n v="114.1530582524272"/>
    <n v="313.63673333333344"/>
    <n v="-3.834951456310682E-3"/>
    <n v="555"/>
    <n v="675"/>
    <n v="1230"/>
  </r>
  <r>
    <x v="0"/>
    <x v="0"/>
    <x v="29"/>
    <x v="15"/>
    <s v="Tuesday"/>
    <s v="Week-day"/>
    <s v="High-demand"/>
    <s v="Peak"/>
    <n v="653"/>
    <n v="-9.9749916666666607"/>
    <n v="0"/>
    <n v="99.041666666666671"/>
    <n v="128.34215"/>
    <n v="2.8199999999999999E-2"/>
    <n v="111.85467500000001"/>
    <n v="313.63673333333344"/>
    <n v="-5.0000000000000036E-3"/>
    <n v="485"/>
    <n v="655"/>
    <n v="1140"/>
  </r>
  <r>
    <x v="0"/>
    <x v="0"/>
    <x v="29"/>
    <x v="16"/>
    <s v="Tuesday"/>
    <s v="Week-day"/>
    <s v="High-demand"/>
    <s v="Standard"/>
    <n v="198"/>
    <n v="-11.97915833333334"/>
    <n v="0"/>
    <n v="99.066666666666663"/>
    <n v="129.31225000000001"/>
    <n v="0"/>
    <n v="110.30950000000006"/>
    <n v="313.63673333333344"/>
    <n v="-5.0000000000000036E-3"/>
    <n v="295"/>
    <n v="655"/>
    <n v="950"/>
  </r>
  <r>
    <x v="0"/>
    <x v="0"/>
    <x v="29"/>
    <x v="17"/>
    <s v="Tuesday"/>
    <s v="Week-day"/>
    <s v="High-demand"/>
    <s v="Standard"/>
    <n v="198"/>
    <n v="-9.4476083333333385"/>
    <n v="0"/>
    <n v="99.041666666666671"/>
    <n v="102.10695000000005"/>
    <n v="0"/>
    <n v="86.751016666666729"/>
    <n v="313.63673333333344"/>
    <n v="-5.0000000000000036E-3"/>
    <n v="295"/>
    <n v="190"/>
    <n v="485"/>
  </r>
  <r>
    <x v="0"/>
    <x v="0"/>
    <x v="29"/>
    <x v="18"/>
    <s v="Tuesday"/>
    <s v="Week-day"/>
    <s v="High-demand"/>
    <s v="Standard"/>
    <n v="198"/>
    <n v="-10.564291666666671"/>
    <n v="0"/>
    <n v="99.025000000000006"/>
    <n v="95.610366666666678"/>
    <n v="0"/>
    <n v="78.868658333333357"/>
    <n v="313.63673333333344"/>
    <n v="-5.0000000000000036E-3"/>
    <n v="295"/>
    <n v="190"/>
    <n v="485"/>
  </r>
  <r>
    <x v="0"/>
    <x v="0"/>
    <x v="29"/>
    <x v="19"/>
    <s v="Tuesday"/>
    <s v="Week-day"/>
    <s v="High-demand"/>
    <s v="Off-Peak"/>
    <n v="107"/>
    <n v="-11.017783333333334"/>
    <n v="0"/>
    <n v="99.033333333333331"/>
    <n v="95.356116666666665"/>
    <n v="0"/>
    <n v="77.816874999999982"/>
    <n v="313.63673333333344"/>
    <n v="-5.0000000000000036E-3"/>
    <n v="200"/>
    <n v="190"/>
    <n v="390"/>
  </r>
  <r>
    <x v="0"/>
    <x v="0"/>
    <x v="29"/>
    <x v="20"/>
    <s v="Tuesday"/>
    <s v="Week-day"/>
    <s v="High-demand"/>
    <s v="Off-Peak"/>
    <n v="107"/>
    <n v="-10.351016666666663"/>
    <n v="0"/>
    <n v="99.041666666666671"/>
    <n v="94.085866666666689"/>
    <n v="0"/>
    <n v="77.844733333333323"/>
    <n v="313.63673333333344"/>
    <n v="-5.0000000000000036E-3"/>
    <n v="200"/>
    <n v="190"/>
    <n v="390"/>
  </r>
  <r>
    <x v="0"/>
    <x v="0"/>
    <x v="30"/>
    <x v="0"/>
    <s v="Wednesday"/>
    <s v="Week-day"/>
    <s v="High-demand"/>
    <s v="Off-Peak"/>
    <n v="107"/>
    <n v="-9.7832416666666671"/>
    <n v="0"/>
    <n v="99.016666666666666"/>
    <n v="92.952624999999998"/>
    <n v="0"/>
    <n v="76.411583333333297"/>
    <n v="313.63673333333344"/>
    <n v="-5.0000000000000036E-3"/>
    <n v="200"/>
    <n v="190"/>
    <n v="390"/>
  </r>
  <r>
    <x v="0"/>
    <x v="0"/>
    <x v="30"/>
    <x v="1"/>
    <s v="Wednesday"/>
    <s v="Week-day"/>
    <s v="High-demand"/>
    <s v="Off-Peak"/>
    <n v="107"/>
    <n v="-10.329783333333332"/>
    <n v="0"/>
    <n v="99.00833333333334"/>
    <n v="92.051899999999961"/>
    <n v="0"/>
    <n v="75.012674999999987"/>
    <n v="313.63673333333344"/>
    <n v="-5.0000000000000036E-3"/>
    <n v="200"/>
    <n v="190"/>
    <n v="390"/>
  </r>
  <r>
    <x v="0"/>
    <x v="0"/>
    <x v="30"/>
    <x v="2"/>
    <s v="Wednesday"/>
    <s v="Week-day"/>
    <s v="High-demand"/>
    <s v="Off-Peak"/>
    <n v="107"/>
    <n v="-8.1064166666666697"/>
    <n v="0"/>
    <n v="99"/>
    <n v="120.80842499999996"/>
    <n v="0"/>
    <n v="105.7872"/>
    <n v="313.63673333333344"/>
    <n v="-5.0000000000000036E-3"/>
    <n v="200"/>
    <n v="190"/>
    <n v="390"/>
  </r>
  <r>
    <x v="0"/>
    <x v="0"/>
    <x v="30"/>
    <x v="3"/>
    <s v="Wednesday"/>
    <s v="Week-day"/>
    <s v="High-demand"/>
    <s v="Off-Peak"/>
    <n v="107"/>
    <n v="-9.5219333333333385"/>
    <n v="0"/>
    <n v="99.033333333333331"/>
    <n v="126.16900000000008"/>
    <n v="0"/>
    <n v="110.35389166666673"/>
    <n v="313.63673333333344"/>
    <n v="-5.0000000000000036E-3"/>
    <n v="200"/>
    <n v="190"/>
    <n v="390"/>
  </r>
  <r>
    <x v="0"/>
    <x v="0"/>
    <x v="30"/>
    <x v="4"/>
    <s v="Wednesday"/>
    <s v="Week-day"/>
    <s v="High-demand"/>
    <s v="Off-Peak"/>
    <n v="107"/>
    <n v="-9.9342999999999986"/>
    <n v="0"/>
    <n v="99.033333333333331"/>
    <n v="125.35220833333334"/>
    <n v="0"/>
    <n v="107.90270833333332"/>
    <n v="313.63673333333344"/>
    <n v="-5.0000000000000036E-3"/>
    <n v="295"/>
    <n v="190"/>
    <n v="485"/>
  </r>
  <r>
    <x v="0"/>
    <x v="0"/>
    <x v="30"/>
    <x v="5"/>
    <s v="Wednesday"/>
    <s v="Week-day"/>
    <s v="High-demand"/>
    <s v="Off-Peak"/>
    <n v="107"/>
    <n v="-10.283500000000002"/>
    <n v="0"/>
    <n v="99.058333333333337"/>
    <n v="123.58708333333331"/>
    <n v="0"/>
    <n v="106.79825"/>
    <n v="313.63673333333344"/>
    <n v="-5.0000000000000036E-3"/>
    <n v="295"/>
    <n v="190"/>
    <n v="485"/>
  </r>
  <r>
    <x v="0"/>
    <x v="0"/>
    <x v="30"/>
    <x v="6"/>
    <s v="Wednesday"/>
    <s v="Week-day"/>
    <s v="High-demand"/>
    <s v="Peak"/>
    <n v="653"/>
    <n v="-9.7909833333333314"/>
    <n v="0"/>
    <n v="99.033333333333331"/>
    <n v="88.832150000000027"/>
    <n v="0"/>
    <n v="72.666408333333351"/>
    <n v="313.63673333333344"/>
    <n v="-5.0000000000000036E-3"/>
    <n v="295"/>
    <n v="190"/>
    <n v="485"/>
  </r>
  <r>
    <x v="0"/>
    <x v="0"/>
    <x v="30"/>
    <x v="7"/>
    <s v="Wednesday"/>
    <s v="Week-day"/>
    <s v="High-demand"/>
    <s v="Peak"/>
    <n v="653"/>
    <n v="-9.0143916666666666"/>
    <n v="0"/>
    <n v="99.00833333333334"/>
    <n v="82.763058333333362"/>
    <n v="1.8636000000000006"/>
    <n v="69.633724999999998"/>
    <n v="313.63673333333344"/>
    <n v="-5.0000000000000036E-3"/>
    <n v="565"/>
    <n v="690"/>
    <n v="1255"/>
  </r>
  <r>
    <x v="0"/>
    <x v="0"/>
    <x v="30"/>
    <x v="8"/>
    <s v="Wednesday"/>
    <s v="Week-day"/>
    <s v="High-demand"/>
    <s v="Peak"/>
    <n v="653"/>
    <n v="-10.303724999999996"/>
    <n v="0"/>
    <n v="99.05"/>
    <n v="51.119516666666662"/>
    <n v="36.166249999999991"/>
    <n v="70.318449999999999"/>
    <n v="313.63673333333344"/>
    <n v="-5.0000000000000036E-3"/>
    <n v="565"/>
    <n v="675"/>
    <n v="1240"/>
  </r>
  <r>
    <x v="0"/>
    <x v="0"/>
    <x v="30"/>
    <x v="9"/>
    <s v="Wednesday"/>
    <s v="Week-day"/>
    <s v="High-demand"/>
    <s v="Standard"/>
    <n v="198"/>
    <n v="-10.738333333333328"/>
    <n v="0"/>
    <n v="99.041666666666671"/>
    <n v="40.616750000000003"/>
    <n v="70.572116666666702"/>
    <n v="93.212125"/>
    <n v="313.63673333333344"/>
    <n v="-5.0000000000000036E-3"/>
    <n v="565"/>
    <n v="675"/>
    <n v="1240"/>
  </r>
  <r>
    <x v="0"/>
    <x v="0"/>
    <x v="30"/>
    <x v="22"/>
    <s v="Wednesday"/>
    <s v="Week-day"/>
    <s v="High-demand"/>
    <s v="Standard"/>
    <n v="198"/>
    <n v="-5.9389083333333339"/>
    <n v="0"/>
    <n v="99"/>
    <n v="129.74356666666671"/>
    <n v="2.7949583333333332"/>
    <n v="119.92439166666662"/>
    <n v="313.63673333333344"/>
    <n v="-5.0000000000000036E-3"/>
    <n v="565"/>
    <n v="675"/>
    <n v="1240"/>
  </r>
  <r>
    <x v="0"/>
    <x v="0"/>
    <x v="30"/>
    <x v="23"/>
    <s v="Wednesday"/>
    <s v="Week-day"/>
    <s v="High-demand"/>
    <s v="Standard"/>
    <n v="198"/>
    <n v="-9.1065916666666666"/>
    <n v="0"/>
    <n v="99"/>
    <n v="249.51706666666661"/>
    <n v="0"/>
    <n v="230.64677500000005"/>
    <n v="313.63673333333344"/>
    <n v="-5.0000000000000036E-3"/>
    <n v="565"/>
    <n v="675"/>
    <n v="1240"/>
  </r>
  <r>
    <x v="0"/>
    <x v="0"/>
    <x v="30"/>
    <x v="21"/>
    <s v="Wednesday"/>
    <s v="Week-day"/>
    <s v="High-demand"/>
    <s v="Standard"/>
    <n v="198"/>
    <n v="-12.965848214285714"/>
    <n v="0"/>
    <n v="99.008928571428569"/>
    <n v="149.80614285714293"/>
    <n v="36.902633928571433"/>
    <n v="172.48287500000001"/>
    <n v="313.63673333333344"/>
    <n v="-2.5446428571428586E-3"/>
    <n v="565"/>
    <n v="675"/>
    <n v="1240"/>
  </r>
  <r>
    <x v="0"/>
    <x v="0"/>
    <x v="30"/>
    <x v="10"/>
    <s v="Wednesday"/>
    <s v="Week-day"/>
    <s v="High-demand"/>
    <s v="Standard"/>
    <n v="198"/>
    <n v="-8.4700416666666687"/>
    <n v="0"/>
    <n v="99.016666666666666"/>
    <n v="95.978941666666643"/>
    <n v="97.542700000000039"/>
    <n v="178.05316666666658"/>
    <n v="313.63673333333344"/>
    <n v="0"/>
    <n v="565"/>
    <n v="675"/>
    <n v="1240"/>
  </r>
  <r>
    <x v="0"/>
    <x v="0"/>
    <x v="30"/>
    <x v="11"/>
    <s v="Wednesday"/>
    <s v="Week-day"/>
    <s v="High-demand"/>
    <s v="Standard"/>
    <n v="198"/>
    <n v="-10.486475000000002"/>
    <n v="0"/>
    <n v="99.058333333333337"/>
    <n v="84.924908333333349"/>
    <n v="83.3906833333333"/>
    <n v="151.10526666666667"/>
    <n v="313.63673333333344"/>
    <n v="0"/>
    <n v="565"/>
    <n v="675"/>
    <n v="1240"/>
  </r>
  <r>
    <x v="0"/>
    <x v="0"/>
    <x v="30"/>
    <x v="12"/>
    <s v="Wednesday"/>
    <s v="Week-day"/>
    <s v="High-demand"/>
    <s v="Standard"/>
    <n v="198"/>
    <n v="-8.876391666666672"/>
    <n v="0"/>
    <n v="99.025000000000006"/>
    <n v="130.57221666666663"/>
    <n v="53.747608333333332"/>
    <n v="167.4945833333334"/>
    <n v="313.63673333333344"/>
    <n v="0"/>
    <n v="565"/>
    <n v="675"/>
    <n v="1240"/>
  </r>
  <r>
    <x v="0"/>
    <x v="0"/>
    <x v="30"/>
    <x v="13"/>
    <s v="Wednesday"/>
    <s v="Week-day"/>
    <s v="High-demand"/>
    <s v="Standard"/>
    <n v="198"/>
    <n v="-8.7517750000000021"/>
    <n v="0"/>
    <n v="99"/>
    <n v="198.54963333333333"/>
    <n v="22.333316666666654"/>
    <n v="206.61534166666669"/>
    <n v="313.63673333333344"/>
    <n v="0"/>
    <n v="565"/>
    <n v="675"/>
    <n v="1240"/>
  </r>
  <r>
    <x v="0"/>
    <x v="0"/>
    <x v="30"/>
    <x v="14"/>
    <s v="Wednesday"/>
    <s v="Week-day"/>
    <s v="High-demand"/>
    <s v="Peak"/>
    <n v="653"/>
    <n v="-8.0701333333333327"/>
    <n v="0"/>
    <n v="99"/>
    <n v="205.36180000000002"/>
    <n v="2.6502500000000007"/>
    <n v="194.15359999999998"/>
    <n v="313.63673333333344"/>
    <n v="0"/>
    <n v="555"/>
    <n v="675"/>
    <n v="1230"/>
  </r>
  <r>
    <x v="0"/>
    <x v="0"/>
    <x v="30"/>
    <x v="15"/>
    <s v="Wednesday"/>
    <s v="Week-day"/>
    <s v="High-demand"/>
    <s v="Peak"/>
    <n v="653"/>
    <n v="-8.3725500000000004"/>
    <n v="0"/>
    <n v="99"/>
    <n v="218.10935833333329"/>
    <n v="9.8966666666666647E-2"/>
    <n v="199.96822499999982"/>
    <n v="313.63673333333344"/>
    <n v="0"/>
    <n v="485"/>
    <n v="655"/>
    <n v="1140"/>
  </r>
  <r>
    <x v="0"/>
    <x v="0"/>
    <x v="30"/>
    <x v="16"/>
    <s v="Wednesday"/>
    <s v="Week-day"/>
    <s v="High-demand"/>
    <s v="Standard"/>
    <n v="198"/>
    <n v="-10.372458333333334"/>
    <n v="0"/>
    <n v="99"/>
    <n v="203.93549999999999"/>
    <n v="0"/>
    <n v="191.70556666666664"/>
    <n v="313.63673333333344"/>
    <n v="0"/>
    <n v="295"/>
    <n v="655"/>
    <n v="950"/>
  </r>
  <r>
    <x v="0"/>
    <x v="0"/>
    <x v="30"/>
    <x v="17"/>
    <s v="Wednesday"/>
    <s v="Week-day"/>
    <s v="High-demand"/>
    <s v="Standard"/>
    <n v="198"/>
    <n v="-6.9703416666666644"/>
    <n v="0"/>
    <n v="99.05"/>
    <n v="158.87017499999993"/>
    <n v="0"/>
    <n v="143.79747500000002"/>
    <n v="313.63673333333344"/>
    <n v="0"/>
    <n v="295"/>
    <n v="190"/>
    <n v="485"/>
  </r>
  <r>
    <x v="0"/>
    <x v="0"/>
    <x v="30"/>
    <x v="18"/>
    <s v="Wednesday"/>
    <s v="Week-day"/>
    <s v="High-demand"/>
    <s v="Standard"/>
    <n v="198"/>
    <n v="-10.597674999999999"/>
    <n v="0"/>
    <n v="99.016666666666666"/>
    <n v="163.52028333333331"/>
    <n v="0"/>
    <n v="143.94093333333328"/>
    <n v="313.63673333333344"/>
    <n v="0"/>
    <n v="295"/>
    <n v="190"/>
    <n v="485"/>
  </r>
  <r>
    <x v="0"/>
    <x v="0"/>
    <x v="30"/>
    <x v="19"/>
    <s v="Wednesday"/>
    <s v="Week-day"/>
    <s v="High-demand"/>
    <s v="Off-Peak"/>
    <n v="107"/>
    <n v="-7.5979500000000009"/>
    <n v="0"/>
    <n v="99.016666666666666"/>
    <n v="157.05425000000002"/>
    <n v="0"/>
    <n v="140.67410833333341"/>
    <n v="313.63673333333344"/>
    <n v="0"/>
    <n v="200"/>
    <n v="190"/>
    <n v="390"/>
  </r>
  <r>
    <x v="0"/>
    <x v="0"/>
    <x v="30"/>
    <x v="20"/>
    <s v="Wednesday"/>
    <s v="Week-day"/>
    <s v="High-demand"/>
    <s v="Off-Peak"/>
    <n v="107"/>
    <n v="-11.039891666666668"/>
    <n v="0"/>
    <n v="99.033333333333331"/>
    <n v="157.68278333333333"/>
    <n v="0"/>
    <n v="138.78992499999995"/>
    <n v="313.63673333333344"/>
    <n v="4.0000000000000002E-4"/>
    <n v="200"/>
    <n v="190"/>
    <n v="390"/>
  </r>
  <r>
    <x v="0"/>
    <x v="1"/>
    <x v="0"/>
    <x v="0"/>
    <s v="Thursday"/>
    <s v="Week-day"/>
    <s v="High-demand"/>
    <s v="Off-Peak"/>
    <n v="107"/>
    <n v="-8.0005999999999986"/>
    <n v="0"/>
    <n v="99.05"/>
    <n v="159.11474166666665"/>
    <n v="0"/>
    <n v="144.57936666666663"/>
    <n v="444.80911666666668"/>
    <n v="2.1916666666666673E-3"/>
    <n v="200"/>
    <n v="190"/>
    <n v="390"/>
  </r>
  <r>
    <x v="0"/>
    <x v="1"/>
    <x v="0"/>
    <x v="1"/>
    <s v="Thursday"/>
    <s v="Week-day"/>
    <s v="High-demand"/>
    <s v="Off-Peak"/>
    <n v="107"/>
    <n v="-8.0827333333333318"/>
    <n v="0"/>
    <n v="99.033333333333331"/>
    <n v="152.46233333333336"/>
    <n v="0"/>
    <n v="136.94044166666671"/>
    <n v="444.80911666666668"/>
    <n v="1.0000000000000007E-3"/>
    <n v="200"/>
    <n v="190"/>
    <n v="390"/>
  </r>
  <r>
    <x v="0"/>
    <x v="1"/>
    <x v="0"/>
    <x v="2"/>
    <s v="Thursday"/>
    <s v="Week-day"/>
    <s v="High-demand"/>
    <s v="Off-Peak"/>
    <n v="107"/>
    <n v="-6.3085833333333321"/>
    <n v="0"/>
    <n v="99"/>
    <n v="217.10320000000002"/>
    <n v="0"/>
    <n v="200.36288333333343"/>
    <n v="444.80911666666668"/>
    <n v="1.0000000000000007E-3"/>
    <n v="200"/>
    <n v="190"/>
    <n v="390"/>
  </r>
  <r>
    <x v="0"/>
    <x v="1"/>
    <x v="0"/>
    <x v="3"/>
    <s v="Thursday"/>
    <s v="Week-day"/>
    <s v="High-demand"/>
    <s v="Off-Peak"/>
    <n v="107"/>
    <n v="-9.1604333333333319"/>
    <n v="0"/>
    <n v="99"/>
    <n v="223.07919166666673"/>
    <n v="0"/>
    <n v="207.63556666666656"/>
    <n v="444.80911666666668"/>
    <n v="1.0000000000000007E-3"/>
    <n v="200"/>
    <n v="190"/>
    <n v="390"/>
  </r>
  <r>
    <x v="0"/>
    <x v="1"/>
    <x v="0"/>
    <x v="4"/>
    <s v="Thursday"/>
    <s v="Week-day"/>
    <s v="High-demand"/>
    <s v="Off-Peak"/>
    <n v="107"/>
    <n v="-10.925433333333334"/>
    <n v="0"/>
    <n v="99"/>
    <n v="229.48689166666679"/>
    <n v="0"/>
    <n v="207.25791666666666"/>
    <n v="444.80911666666668"/>
    <n v="1.0000000000000007E-3"/>
    <n v="295"/>
    <n v="190"/>
    <n v="485"/>
  </r>
  <r>
    <x v="0"/>
    <x v="1"/>
    <x v="0"/>
    <x v="5"/>
    <s v="Thursday"/>
    <s v="Week-day"/>
    <s v="High-demand"/>
    <s v="Off-Peak"/>
    <n v="107"/>
    <n v="-4.6731416666666661"/>
    <n v="0"/>
    <n v="99"/>
    <n v="233.12193333333335"/>
    <n v="0"/>
    <n v="219.84301666666673"/>
    <n v="444.80911666666668"/>
    <n v="1.0000000000000007E-3"/>
    <n v="295"/>
    <n v="190"/>
    <n v="485"/>
  </r>
  <r>
    <x v="0"/>
    <x v="1"/>
    <x v="0"/>
    <x v="6"/>
    <s v="Thursday"/>
    <s v="Week-day"/>
    <s v="High-demand"/>
    <s v="Peak"/>
    <n v="653"/>
    <n v="-10.75465"/>
    <n v="0"/>
    <n v="99"/>
    <n v="239.21712500000012"/>
    <n v="0"/>
    <n v="210.62499166666677"/>
    <n v="444.80911666666668"/>
    <n v="-6.7583333333333375E-3"/>
    <n v="295"/>
    <n v="190"/>
    <n v="485"/>
  </r>
  <r>
    <x v="0"/>
    <x v="1"/>
    <x v="0"/>
    <x v="7"/>
    <s v="Thursday"/>
    <s v="Week-day"/>
    <s v="High-demand"/>
    <s v="Peak"/>
    <n v="653"/>
    <n v="-14.187191666666658"/>
    <n v="0"/>
    <n v="99.00833333333334"/>
    <n v="242.31128333333353"/>
    <n v="4.4318500000000007"/>
    <n v="223.19432499999994"/>
    <n v="444.80911666666668"/>
    <n v="0"/>
    <n v="565"/>
    <n v="690"/>
    <n v="1255"/>
  </r>
  <r>
    <x v="0"/>
    <x v="1"/>
    <x v="0"/>
    <x v="8"/>
    <s v="Thursday"/>
    <s v="Week-day"/>
    <s v="High-demand"/>
    <s v="Peak"/>
    <n v="653"/>
    <n v="-5.229141666666667"/>
    <n v="0"/>
    <n v="99.125"/>
    <n v="128.83104166666666"/>
    <n v="111.41737500000002"/>
    <n v="225.79444999999996"/>
    <n v="444.80911666666668"/>
    <n v="1.1833333333333342E-3"/>
    <n v="565"/>
    <n v="675"/>
    <n v="1240"/>
  </r>
  <r>
    <x v="0"/>
    <x v="1"/>
    <x v="0"/>
    <x v="9"/>
    <s v="Thursday"/>
    <s v="Week-day"/>
    <s v="High-demand"/>
    <s v="Standard"/>
    <n v="198"/>
    <n v="-16.631583333333332"/>
    <n v="0"/>
    <n v="99.05"/>
    <n v="72.311549999999983"/>
    <n v="154.82590833333339"/>
    <n v="204.7550416666667"/>
    <n v="444.80911666666668"/>
    <n v="2.0000000000000013E-3"/>
    <n v="565"/>
    <n v="675"/>
    <n v="1240"/>
  </r>
  <r>
    <x v="0"/>
    <x v="1"/>
    <x v="0"/>
    <x v="22"/>
    <s v="Thursday"/>
    <s v="Week-day"/>
    <s v="High-demand"/>
    <s v="Standard"/>
    <n v="198"/>
    <n v="-9.6481916666666692"/>
    <n v="0"/>
    <n v="99.00833333333334"/>
    <n v="20.07549166666665"/>
    <n v="174.21264166666666"/>
    <n v="180.35170000000002"/>
    <n v="444.80911666666668"/>
    <n v="5.0666666666666698E-3"/>
    <n v="565"/>
    <n v="675"/>
    <n v="1240"/>
  </r>
  <r>
    <x v="0"/>
    <x v="1"/>
    <x v="0"/>
    <x v="23"/>
    <s v="Thursday"/>
    <s v="Week-day"/>
    <s v="High-demand"/>
    <s v="Standard"/>
    <n v="198"/>
    <n v="64.831333333333319"/>
    <n v="64.831333333333319"/>
    <n v="98.49166666666666"/>
    <n v="29.865308333333356"/>
    <n v="94.424574999999976"/>
    <n v="162.69105000000002"/>
    <n v="444.80911666666668"/>
    <n v="6.0000000000000045E-3"/>
    <n v="565"/>
    <n v="675"/>
    <n v="1240"/>
  </r>
  <r>
    <x v="0"/>
    <x v="1"/>
    <x v="0"/>
    <x v="21"/>
    <s v="Thursday"/>
    <s v="Week-day"/>
    <s v="High-demand"/>
    <s v="Standard"/>
    <n v="198"/>
    <n v="-55.624214285714267"/>
    <n v="0"/>
    <n v="96.58163265306122"/>
    <n v="35.632224489795931"/>
    <n v="224.81078571428566"/>
    <n v="169.18922448979595"/>
    <n v="444.80911666666668"/>
    <n v="2.7551020408163279E-3"/>
    <n v="565"/>
    <n v="675"/>
    <n v="1240"/>
  </r>
  <r>
    <x v="0"/>
    <x v="1"/>
    <x v="0"/>
    <x v="10"/>
    <s v="Thursday"/>
    <s v="Week-day"/>
    <s v="High-demand"/>
    <s v="Standard"/>
    <n v="198"/>
    <n v="-7.9888583333333303"/>
    <n v="0"/>
    <n v="99"/>
    <n v="0.11620833333333337"/>
    <n v="179.23887500000006"/>
    <n v="171.24904166666667"/>
    <n v="444.80911666666668"/>
    <n v="0"/>
    <n v="565"/>
    <n v="675"/>
    <n v="1240"/>
  </r>
  <r>
    <x v="0"/>
    <x v="1"/>
    <x v="0"/>
    <x v="11"/>
    <s v="Thursday"/>
    <s v="Week-day"/>
    <s v="High-demand"/>
    <s v="Standard"/>
    <n v="198"/>
    <n v="-8.4295416666666654"/>
    <n v="0"/>
    <n v="99"/>
    <n v="0.11619166666666669"/>
    <n v="185.19629166666667"/>
    <n v="176.76576666666668"/>
    <n v="444.80911666666668"/>
    <n v="0"/>
    <n v="565"/>
    <n v="675"/>
    <n v="1240"/>
  </r>
  <r>
    <x v="0"/>
    <x v="1"/>
    <x v="0"/>
    <x v="12"/>
    <s v="Thursday"/>
    <s v="Week-day"/>
    <s v="High-demand"/>
    <s v="Standard"/>
    <n v="198"/>
    <n v="-8.0742249999999967"/>
    <n v="0"/>
    <n v="99"/>
    <n v="0.11407500000000002"/>
    <n v="190.94143333333332"/>
    <n v="182.8662416666667"/>
    <n v="444.80911666666668"/>
    <n v="0"/>
    <n v="565"/>
    <n v="675"/>
    <n v="1240"/>
  </r>
  <r>
    <x v="0"/>
    <x v="1"/>
    <x v="0"/>
    <x v="13"/>
    <s v="Thursday"/>
    <s v="Week-day"/>
    <s v="High-demand"/>
    <s v="Standard"/>
    <n v="198"/>
    <n v="0.78525833333333517"/>
    <n v="0.78525833333333517"/>
    <n v="99"/>
    <n v="0.11414166666666667"/>
    <n v="186.26408333333328"/>
    <n v="187.04857500000008"/>
    <n v="444.80911666666668"/>
    <n v="0"/>
    <n v="565"/>
    <n v="675"/>
    <n v="1240"/>
  </r>
  <r>
    <x v="0"/>
    <x v="1"/>
    <x v="0"/>
    <x v="14"/>
    <s v="Thursday"/>
    <s v="Week-day"/>
    <s v="High-demand"/>
    <s v="Peak"/>
    <n v="653"/>
    <n v="165.5179"/>
    <n v="165.5179"/>
    <n v="95.24166666666666"/>
    <n v="0.11392500000000001"/>
    <n v="28.08656666666667"/>
    <n v="193.6044666666667"/>
    <n v="444.80911666666668"/>
    <n v="0"/>
    <n v="555"/>
    <n v="675"/>
    <n v="1230"/>
  </r>
  <r>
    <x v="0"/>
    <x v="1"/>
    <x v="0"/>
    <x v="15"/>
    <s v="Thursday"/>
    <s v="Week-day"/>
    <s v="High-demand"/>
    <s v="Peak"/>
    <n v="653"/>
    <n v="213.14305833333344"/>
    <n v="213.14305833333344"/>
    <n v="85.058333333333337"/>
    <n v="0.11406666666666669"/>
    <n v="0.25109999999999993"/>
    <n v="213.39415833333345"/>
    <n v="444.80911666666668"/>
    <n v="0"/>
    <n v="485"/>
    <n v="655"/>
    <n v="1140"/>
  </r>
  <r>
    <x v="0"/>
    <x v="1"/>
    <x v="0"/>
    <x v="16"/>
    <s v="Thursday"/>
    <s v="Week-day"/>
    <s v="High-demand"/>
    <s v="Standard"/>
    <n v="198"/>
    <n v="177.18276666666665"/>
    <n v="177.18276666666665"/>
    <n v="75.466666666666669"/>
    <n v="0.1149333333333334"/>
    <n v="0"/>
    <n v="177.1819916666667"/>
    <n v="444.80911666666668"/>
    <n v="-4.0000000000000029E-4"/>
    <n v="295"/>
    <n v="655"/>
    <n v="950"/>
  </r>
  <r>
    <x v="0"/>
    <x v="1"/>
    <x v="0"/>
    <x v="17"/>
    <s v="Thursday"/>
    <s v="Week-day"/>
    <s v="High-demand"/>
    <s v="Standard"/>
    <n v="198"/>
    <n v="34.620756097560957"/>
    <n v="34.620756097560957"/>
    <n v="69.357723577235774"/>
    <n v="1.3955528455284556"/>
    <n v="0"/>
    <n v="35.842121951219674"/>
    <n v="444.80911666666668"/>
    <n v="2.6666666666666683E-3"/>
    <n v="295"/>
    <n v="190"/>
    <n v="485"/>
  </r>
  <r>
    <x v="0"/>
    <x v="1"/>
    <x v="0"/>
    <x v="18"/>
    <s v="Thursday"/>
    <s v="Week-day"/>
    <s v="High-demand"/>
    <s v="Standard"/>
    <n v="198"/>
    <n v="-6.5777777777777768E-2"/>
    <n v="0"/>
    <n v="69"/>
    <n v="0.11511111111111111"/>
    <n v="0"/>
    <n v="-5.9333333333333328E-2"/>
    <n v="444.80911666666668"/>
    <n v="6.0000000000000019E-3"/>
    <n v="295"/>
    <n v="190"/>
    <n v="485"/>
  </r>
  <r>
    <x v="0"/>
    <x v="1"/>
    <x v="0"/>
    <x v="19"/>
    <s v="Thursday"/>
    <s v="Week-day"/>
    <s v="High-demand"/>
    <s v="Off-Peak"/>
    <n v="107"/>
    <n v="-121.64967875647676"/>
    <n v="0"/>
    <n v="69.896373056994818"/>
    <n v="98.75105699481864"/>
    <n v="0"/>
    <n v="0.81953367875647676"/>
    <n v="444.80911666666668"/>
    <n v="0"/>
    <n v="200"/>
    <n v="190"/>
    <n v="390"/>
  </r>
  <r>
    <x v="0"/>
    <x v="1"/>
    <x v="0"/>
    <x v="20"/>
    <s v="Thursday"/>
    <s v="Week-day"/>
    <s v="High-demand"/>
    <s v="Off-Peak"/>
    <n v="107"/>
    <n v="-46.895695035460989"/>
    <n v="0"/>
    <n v="70.361702127659569"/>
    <n v="118.09252127659575"/>
    <n v="0"/>
    <n v="63.529035460992993"/>
    <n v="444.80911666666668"/>
    <n v="0"/>
    <n v="200"/>
    <n v="190"/>
    <n v="390"/>
  </r>
  <r>
    <x v="0"/>
    <x v="1"/>
    <x v="1"/>
    <x v="0"/>
    <s v="Friday"/>
    <s v="Week-day"/>
    <s v="High-demand"/>
    <s v="Off-Peak"/>
    <n v="107"/>
    <n v="-24.541029126213594"/>
    <n v="0"/>
    <n v="69.427184466019412"/>
    <n v="180.36279611650488"/>
    <n v="0"/>
    <n v="149.11684466019418"/>
    <n v="444.80911666666668"/>
    <n v="0"/>
    <n v="200"/>
    <n v="190"/>
    <n v="390"/>
  </r>
  <r>
    <x v="0"/>
    <x v="1"/>
    <x v="1"/>
    <x v="1"/>
    <s v="Friday"/>
    <s v="Week-day"/>
    <s v="High-demand"/>
    <s v="Off-Peak"/>
    <n v="107"/>
    <n v="5.4809666666666645"/>
    <n v="5.4809666666666645"/>
    <n v="69.13333333333334"/>
    <n v="163.26425833333329"/>
    <n v="0"/>
    <n v="162.88160833333342"/>
    <n v="444.80911666666668"/>
    <n v="2.7241666666666695E-2"/>
    <n v="200"/>
    <n v="190"/>
    <n v="390"/>
  </r>
  <r>
    <x v="0"/>
    <x v="1"/>
    <x v="1"/>
    <x v="2"/>
    <s v="Friday"/>
    <s v="Week-day"/>
    <s v="High-demand"/>
    <s v="Off-Peak"/>
    <n v="107"/>
    <n v="-8.6520416666666655"/>
    <n v="0"/>
    <n v="69"/>
    <n v="215.25339999999997"/>
    <n v="0"/>
    <n v="196.32944166666667"/>
    <n v="444.80911666666668"/>
    <n v="3.1050000000000036E-2"/>
    <n v="200"/>
    <n v="190"/>
    <n v="390"/>
  </r>
  <r>
    <x v="0"/>
    <x v="1"/>
    <x v="1"/>
    <x v="3"/>
    <s v="Friday"/>
    <s v="Week-day"/>
    <s v="High-demand"/>
    <s v="Off-Peak"/>
    <n v="107"/>
    <n v="-7.9680083333333336"/>
    <n v="0"/>
    <n v="69"/>
    <n v="213.11021666666673"/>
    <n v="0"/>
    <n v="196.33398333333335"/>
    <n v="444.80911666666668"/>
    <n v="3.2000000000000002E-3"/>
    <n v="200"/>
    <n v="190"/>
    <n v="390"/>
  </r>
  <r>
    <x v="0"/>
    <x v="1"/>
    <x v="1"/>
    <x v="4"/>
    <s v="Friday"/>
    <s v="Week-day"/>
    <s v="High-demand"/>
    <s v="Off-Peak"/>
    <n v="107"/>
    <n v="2.5648583333333312"/>
    <n v="2.5648583333333312"/>
    <n v="68.983333333333334"/>
    <n v="207.00519166666678"/>
    <n v="0"/>
    <n v="196.91428333333334"/>
    <n v="444.80911666666668"/>
    <n v="-3.0000000000000022E-3"/>
    <n v="295"/>
    <n v="190"/>
    <n v="485"/>
  </r>
  <r>
    <x v="0"/>
    <x v="1"/>
    <x v="1"/>
    <x v="5"/>
    <s v="Friday"/>
    <s v="Week-day"/>
    <s v="High-demand"/>
    <s v="Off-Peak"/>
    <n v="107"/>
    <n v="-4.522183333333337"/>
    <n v="0"/>
    <n v="68.875"/>
    <n v="223.83032499999987"/>
    <n v="0"/>
    <n v="203.03818333333325"/>
    <n v="444.80911666666668"/>
    <n v="-3.0000000000000022E-3"/>
    <n v="295"/>
    <n v="190"/>
    <n v="485"/>
  </r>
  <r>
    <x v="0"/>
    <x v="1"/>
    <x v="1"/>
    <x v="6"/>
    <s v="Friday"/>
    <s v="Week-day"/>
    <s v="High-demand"/>
    <s v="Peak"/>
    <n v="653"/>
    <n v="224.30328333333335"/>
    <n v="224.30328333333335"/>
    <n v="63.18333333333333"/>
    <n v="0.17154166666666662"/>
    <n v="0"/>
    <n v="224.30050833333328"/>
    <n v="444.80911666666668"/>
    <n v="-3.6833333333333362E-3"/>
    <n v="295"/>
    <n v="190"/>
    <n v="485"/>
  </r>
  <r>
    <x v="0"/>
    <x v="1"/>
    <x v="1"/>
    <x v="7"/>
    <s v="Friday"/>
    <s v="Week-day"/>
    <s v="High-demand"/>
    <s v="Peak"/>
    <n v="653"/>
    <n v="139.59440833333338"/>
    <n v="139.59440833333338"/>
    <n v="52.758333333333333"/>
    <n v="39.071441666666679"/>
    <n v="25.006008333333334"/>
    <n v="194.72849166666677"/>
    <n v="444.80911666666668"/>
    <n v="4.6666666666666679E-3"/>
    <n v="565"/>
    <n v="690"/>
    <n v="1255"/>
  </r>
  <r>
    <x v="0"/>
    <x v="1"/>
    <x v="1"/>
    <x v="8"/>
    <s v="Friday"/>
    <s v="Week-day"/>
    <s v="High-demand"/>
    <s v="Peak"/>
    <n v="653"/>
    <n v="-103.78193333333337"/>
    <n v="0"/>
    <n v="51.033333333333331"/>
    <n v="22.802566666666646"/>
    <n v="303.209"/>
    <n v="221.93707499999994"/>
    <n v="444.80911666666668"/>
    <n v="3.5000000000000059E-2"/>
    <n v="565"/>
    <n v="675"/>
    <n v="1240"/>
  </r>
  <r>
    <x v="0"/>
    <x v="1"/>
    <x v="1"/>
    <x v="9"/>
    <s v="Friday"/>
    <s v="Week-day"/>
    <s v="High-demand"/>
    <s v="Standard"/>
    <n v="198"/>
    <n v="-658.41587500000037"/>
    <n v="0"/>
    <n v="68.674999999999997"/>
    <n v="315.9953083333333"/>
    <n v="560.39759166666659"/>
    <n v="202.98165000000003"/>
    <n v="444.80911666666668"/>
    <n v="3.5000000000000059E-2"/>
    <n v="565"/>
    <n v="675"/>
    <n v="1240"/>
  </r>
  <r>
    <x v="0"/>
    <x v="1"/>
    <x v="1"/>
    <x v="22"/>
    <s v="Friday"/>
    <s v="Week-day"/>
    <s v="High-demand"/>
    <s v="Standard"/>
    <n v="198"/>
    <n v="-352.93596666666684"/>
    <n v="0"/>
    <n v="95.25"/>
    <n v="81.465091666666694"/>
    <n v="464.00390833333341"/>
    <n v="185.94741666666675"/>
    <n v="444.80911666666668"/>
    <n v="3.5000000000000059E-2"/>
    <n v="565"/>
    <n v="675"/>
    <n v="1240"/>
  </r>
  <r>
    <x v="0"/>
    <x v="1"/>
    <x v="1"/>
    <x v="23"/>
    <s v="Friday"/>
    <s v="Week-day"/>
    <s v="High-demand"/>
    <s v="Standard"/>
    <n v="198"/>
    <n v="-9.5516916666666649"/>
    <n v="0"/>
    <n v="99"/>
    <n v="1.517075"/>
    <n v="183.70861666666676"/>
    <n v="174.21009166666667"/>
    <n v="444.80911666666668"/>
    <n v="3.5000000000000059E-2"/>
    <n v="565"/>
    <n v="675"/>
    <n v="1240"/>
  </r>
  <r>
    <x v="0"/>
    <x v="1"/>
    <x v="1"/>
    <x v="21"/>
    <s v="Friday"/>
    <s v="Week-day"/>
    <s v="High-demand"/>
    <s v="Standard"/>
    <n v="198"/>
    <n v="-4.3543913043478266"/>
    <n v="0"/>
    <n v="99"/>
    <n v="1.5527028985507247"/>
    <n v="136.75034782608691"/>
    <n v="132.43278260869562"/>
    <n v="444.80911666666668"/>
    <n v="1.3695652173913032E-2"/>
    <n v="565"/>
    <n v="675"/>
    <n v="1240"/>
  </r>
  <r>
    <x v="0"/>
    <x v="1"/>
    <x v="1"/>
    <x v="10"/>
    <s v="Friday"/>
    <s v="Week-day"/>
    <s v="High-demand"/>
    <s v="Standard"/>
    <n v="198"/>
    <n v="-9.0564833333333343"/>
    <n v="0"/>
    <n v="99"/>
    <n v="1.1036083333333344"/>
    <n v="185.18960000000007"/>
    <n v="176.15328333333338"/>
    <n v="444.80911666666668"/>
    <n v="0"/>
    <n v="565"/>
    <n v="675"/>
    <n v="1240"/>
  </r>
  <r>
    <x v="0"/>
    <x v="1"/>
    <x v="1"/>
    <x v="11"/>
    <s v="Friday"/>
    <s v="Week-day"/>
    <s v="High-demand"/>
    <s v="Standard"/>
    <n v="198"/>
    <n v="-9.2672999999999988"/>
    <n v="0"/>
    <n v="99"/>
    <n v="1.2650999999999999"/>
    <n v="173.22339166666669"/>
    <n v="163.97179999999994"/>
    <n v="444.80911666666668"/>
    <n v="0"/>
    <n v="565"/>
    <n v="675"/>
    <n v="1240"/>
  </r>
  <r>
    <x v="0"/>
    <x v="1"/>
    <x v="1"/>
    <x v="12"/>
    <s v="Friday"/>
    <s v="Week-day"/>
    <s v="High-demand"/>
    <s v="Standard"/>
    <n v="198"/>
    <n v="-9.2835000000000019"/>
    <n v="0"/>
    <n v="99"/>
    <n v="0.93407500000000043"/>
    <n v="180.26748333333336"/>
    <n v="170.99692499999989"/>
    <n v="444.80911666666668"/>
    <n v="0"/>
    <n v="565"/>
    <n v="675"/>
    <n v="1240"/>
  </r>
  <r>
    <x v="0"/>
    <x v="1"/>
    <x v="1"/>
    <x v="13"/>
    <s v="Friday"/>
    <s v="Week-day"/>
    <s v="High-demand"/>
    <s v="Standard"/>
    <n v="198"/>
    <n v="-2.1422749999999957"/>
    <n v="0"/>
    <n v="99"/>
    <n v="2.0616916666666669"/>
    <n v="170.44753333333341"/>
    <n v="168.33293333333322"/>
    <n v="444.80911666666668"/>
    <n v="0"/>
    <n v="565"/>
    <n v="675"/>
    <n v="1240"/>
  </r>
  <r>
    <x v="0"/>
    <x v="1"/>
    <x v="1"/>
    <x v="14"/>
    <s v="Friday"/>
    <s v="Week-day"/>
    <s v="High-demand"/>
    <s v="Peak"/>
    <n v="653"/>
    <n v="181.97802500000006"/>
    <n v="181.97802500000006"/>
    <n v="94.88333333333334"/>
    <n v="4.6402333333333337"/>
    <n v="29.020283333333342"/>
    <n v="211.0956583333332"/>
    <n v="444.80911666666668"/>
    <n v="0"/>
    <n v="555"/>
    <n v="675"/>
    <n v="1230"/>
  </r>
  <r>
    <x v="0"/>
    <x v="1"/>
    <x v="1"/>
    <x v="15"/>
    <s v="Friday"/>
    <s v="Week-day"/>
    <s v="High-demand"/>
    <s v="Peak"/>
    <n v="653"/>
    <n v="180.41958333333335"/>
    <n v="180.41958333333335"/>
    <n v="85.575000000000003"/>
    <n v="0.63846666666666707"/>
    <n v="0.28910833333333336"/>
    <n v="180.71927500000004"/>
    <n v="444.80911666666668"/>
    <n v="1.9666666666666682E-3"/>
    <n v="485"/>
    <n v="655"/>
    <n v="1140"/>
  </r>
  <r>
    <x v="0"/>
    <x v="1"/>
    <x v="1"/>
    <x v="16"/>
    <s v="Friday"/>
    <s v="Week-day"/>
    <s v="High-demand"/>
    <s v="Standard"/>
    <n v="198"/>
    <n v="180.67116666666669"/>
    <n v="180.67116666666669"/>
    <n v="76.458333333333329"/>
    <n v="0.14763333333333334"/>
    <n v="0"/>
    <n v="180.67560833333334"/>
    <n v="444.80911666666668"/>
    <n v="4.0000000000000027E-3"/>
    <n v="295"/>
    <n v="655"/>
    <n v="950"/>
  </r>
  <r>
    <x v="0"/>
    <x v="1"/>
    <x v="1"/>
    <x v="17"/>
    <s v="Friday"/>
    <s v="Week-day"/>
    <s v="High-demand"/>
    <s v="Standard"/>
    <n v="198"/>
    <n v="128.65833333333336"/>
    <n v="128.65833333333336"/>
    <n v="68.841666666666669"/>
    <n v="3.9216250000000015"/>
    <n v="0"/>
    <n v="132.00088333333338"/>
    <n v="444.80911666666668"/>
    <n v="-9.1666666666666654E-4"/>
    <n v="295"/>
    <n v="190"/>
    <n v="485"/>
  </r>
  <r>
    <x v="0"/>
    <x v="1"/>
    <x v="1"/>
    <x v="18"/>
    <s v="Friday"/>
    <s v="Week-day"/>
    <s v="High-demand"/>
    <s v="Standard"/>
    <n v="198"/>
    <n v="138.882575"/>
    <n v="138.882575"/>
    <n v="61.94166666666667"/>
    <n v="0.1575583333333333"/>
    <n v="0"/>
    <n v="138.87630833333336"/>
    <n v="444.80911666666668"/>
    <n v="-6.0000000000000045E-3"/>
    <n v="295"/>
    <n v="190"/>
    <n v="485"/>
  </r>
  <r>
    <x v="0"/>
    <x v="1"/>
    <x v="1"/>
    <x v="19"/>
    <s v="Friday"/>
    <s v="Week-day"/>
    <s v="High-demand"/>
    <s v="Off-Peak"/>
    <n v="107"/>
    <n v="-140.18785"/>
    <n v="0"/>
    <n v="61.233333333333334"/>
    <n v="286.8345083333333"/>
    <n v="0"/>
    <n v="134.68163333333339"/>
    <n v="444.80911666666668"/>
    <n v="-6.0000000000000045E-3"/>
    <n v="200"/>
    <n v="190"/>
    <n v="390"/>
  </r>
  <r>
    <x v="0"/>
    <x v="1"/>
    <x v="1"/>
    <x v="20"/>
    <s v="Friday"/>
    <s v="Week-day"/>
    <s v="High-demand"/>
    <s v="Off-Peak"/>
    <n v="107"/>
    <n v="-206.23928333333333"/>
    <n v="0"/>
    <n v="68.849999999999994"/>
    <n v="357.70914166666677"/>
    <n v="0"/>
    <n v="136.60654166666669"/>
    <n v="444.80911666666668"/>
    <n v="-6.9083333333333384E-3"/>
    <n v="200"/>
    <n v="190"/>
    <n v="390"/>
  </r>
  <r>
    <x v="0"/>
    <x v="1"/>
    <x v="2"/>
    <x v="0"/>
    <s v="Saturday"/>
    <s v="Weekend"/>
    <s v="High-demand"/>
    <s v="Off-Peak"/>
    <n v="107"/>
    <n v="-240.91384999999991"/>
    <n v="0"/>
    <n v="79.641666666666666"/>
    <n v="399.94668333333334"/>
    <n v="0"/>
    <n v="141.15055000000004"/>
    <n v="444.80911666666668"/>
    <n v="-1.5333333333333338E-3"/>
    <n v="200"/>
    <n v="190"/>
    <n v="390"/>
  </r>
  <r>
    <x v="0"/>
    <x v="1"/>
    <x v="2"/>
    <x v="1"/>
    <s v="Saturday"/>
    <s v="Weekend"/>
    <s v="High-demand"/>
    <s v="Off-Peak"/>
    <n v="107"/>
    <n v="-106.55966666666657"/>
    <n v="0"/>
    <n v="88.36666666666666"/>
    <n v="249.69472499999995"/>
    <n v="0"/>
    <n v="130.93333333333337"/>
    <n v="444.80911666666668"/>
    <n v="8.9999999999999993E-3"/>
    <n v="200"/>
    <n v="190"/>
    <n v="390"/>
  </r>
  <r>
    <x v="0"/>
    <x v="1"/>
    <x v="2"/>
    <x v="2"/>
    <s v="Saturday"/>
    <s v="Weekend"/>
    <s v="High-demand"/>
    <s v="Off-Peak"/>
    <n v="107"/>
    <n v="-11.462358333333333"/>
    <n v="0"/>
    <n v="89.033333333333331"/>
    <n v="207.02440833333347"/>
    <n v="0"/>
    <n v="175.45167500000011"/>
    <n v="444.80911666666668"/>
    <n v="8.9999999999999993E-3"/>
    <n v="200"/>
    <n v="190"/>
    <n v="390"/>
  </r>
  <r>
    <x v="0"/>
    <x v="1"/>
    <x v="2"/>
    <x v="3"/>
    <s v="Saturday"/>
    <s v="Weekend"/>
    <s v="High-demand"/>
    <s v="Off-Peak"/>
    <n v="107"/>
    <n v="-9.1410666666666689"/>
    <n v="0"/>
    <n v="89.191666666666663"/>
    <n v="152.03353333333334"/>
    <n v="0"/>
    <n v="135.92432499999998"/>
    <n v="444.80911666666668"/>
    <n v="8.9999999999999993E-3"/>
    <n v="200"/>
    <n v="190"/>
    <n v="390"/>
  </r>
  <r>
    <x v="0"/>
    <x v="1"/>
    <x v="2"/>
    <x v="4"/>
    <s v="Saturday"/>
    <s v="Weekend"/>
    <s v="High-demand"/>
    <s v="Off-Peak"/>
    <n v="107"/>
    <n v="-5.3633249999999997"/>
    <n v="0"/>
    <n v="89.191666666666663"/>
    <n v="160.05794999999998"/>
    <n v="0"/>
    <n v="138.06906666666666"/>
    <n v="444.80911666666668"/>
    <n v="4.4999999999999939E-4"/>
    <n v="295"/>
    <n v="190"/>
    <n v="485"/>
  </r>
  <r>
    <x v="0"/>
    <x v="1"/>
    <x v="2"/>
    <x v="5"/>
    <s v="Saturday"/>
    <s v="Weekend"/>
    <s v="High-demand"/>
    <s v="Off-Peak"/>
    <n v="107"/>
    <n v="137.13971666666666"/>
    <n v="137.13971666666666"/>
    <n v="86"/>
    <n v="2.7719333333333314"/>
    <n v="0"/>
    <n v="139.50313333333335"/>
    <n v="444.80911666666668"/>
    <n v="-1.0841666666666673E-2"/>
    <n v="295"/>
    <n v="190"/>
    <n v="485"/>
  </r>
  <r>
    <x v="0"/>
    <x v="1"/>
    <x v="2"/>
    <x v="6"/>
    <s v="Saturday"/>
    <s v="Weekend"/>
    <s v="High-demand"/>
    <s v="Off-Peak"/>
    <n v="107"/>
    <n v="142.48944166666669"/>
    <n v="142.48944166666669"/>
    <n v="78.95"/>
    <n v="0.14654166666666671"/>
    <n v="0"/>
    <n v="142.46416666666664"/>
    <n v="444.80911666666668"/>
    <n v="-2.4833333333333294E-2"/>
    <n v="295"/>
    <n v="190"/>
    <n v="485"/>
  </r>
  <r>
    <x v="0"/>
    <x v="1"/>
    <x v="2"/>
    <x v="7"/>
    <s v="Saturday"/>
    <s v="Weekend"/>
    <s v="High-demand"/>
    <s v="Standard"/>
    <n v="198"/>
    <n v="122.37542500000008"/>
    <n v="122.37542500000008"/>
    <n v="71.916666666666671"/>
    <n v="0.14688333333333328"/>
    <n v="25.380775000000003"/>
    <n v="147.75569166666665"/>
    <n v="444.80911666666668"/>
    <n v="-5.5833333333333364E-4"/>
    <n v="565"/>
    <n v="690"/>
    <n v="1255"/>
  </r>
  <r>
    <x v="0"/>
    <x v="1"/>
    <x v="2"/>
    <x v="8"/>
    <s v="Saturday"/>
    <s v="Weekend"/>
    <s v="High-demand"/>
    <s v="Standard"/>
    <n v="198"/>
    <n v="-118.78740833333332"/>
    <n v="0"/>
    <n v="70.38333333333334"/>
    <n v="0.14742500000000003"/>
    <n v="305.74677499999996"/>
    <n v="186.94792499999997"/>
    <n v="444.80911666666668"/>
    <n v="-1.0000000000000007E-2"/>
    <n v="565"/>
    <n v="675"/>
    <n v="1240"/>
  </r>
  <r>
    <x v="0"/>
    <x v="1"/>
    <x v="2"/>
    <x v="9"/>
    <s v="Saturday"/>
    <s v="Weekend"/>
    <s v="High-demand"/>
    <s v="Standard"/>
    <n v="198"/>
    <n v="-380.06252499999994"/>
    <n v="0"/>
    <n v="81.825000000000003"/>
    <n v="0.60455833333333331"/>
    <n v="561.18311666666682"/>
    <n v="181.11689166666662"/>
    <n v="444.80911666666668"/>
    <n v="-1.0000000000000007E-2"/>
    <n v="565"/>
    <n v="675"/>
    <n v="1240"/>
  </r>
  <r>
    <x v="0"/>
    <x v="1"/>
    <x v="2"/>
    <x v="22"/>
    <s v="Saturday"/>
    <s v="Weekend"/>
    <s v="High-demand"/>
    <s v="Standard"/>
    <n v="198"/>
    <n v="-201.00410000000005"/>
    <n v="0"/>
    <n v="97.691666666666663"/>
    <n v="3.9876250000000004"/>
    <n v="355.5404083333334"/>
    <n v="154.58445833333337"/>
    <n v="444.80911666666668"/>
    <n v="-1.0000000000000007E-2"/>
    <n v="565"/>
    <n v="675"/>
    <n v="1240"/>
  </r>
  <r>
    <x v="0"/>
    <x v="1"/>
    <x v="2"/>
    <x v="23"/>
    <s v="Saturday"/>
    <s v="Weekend"/>
    <s v="High-demand"/>
    <s v="Standard"/>
    <n v="198"/>
    <n v="-8.4294083333333329"/>
    <n v="0"/>
    <n v="99"/>
    <n v="0.73564166666666675"/>
    <n v="163.79966666666672"/>
    <n v="155.36972500000002"/>
    <n v="444.80911666666668"/>
    <n v="-1.0000000000000007E-2"/>
    <n v="565"/>
    <n v="675"/>
    <n v="1240"/>
  </r>
  <r>
    <x v="0"/>
    <x v="1"/>
    <x v="2"/>
    <x v="21"/>
    <s v="Saturday"/>
    <s v="Weekend"/>
    <s v="High-demand"/>
    <s v="Off-Peak"/>
    <n v="107"/>
    <n v="-8.6209729729729734"/>
    <n v="0"/>
    <n v="99"/>
    <n v="1.2307117117117119"/>
    <n v="195.14074774774778"/>
    <n v="186.53298198198206"/>
    <n v="444.80911666666668"/>
    <n v="-5.0450450450450473E-3"/>
    <n v="565"/>
    <n v="675"/>
    <n v="1240"/>
  </r>
  <r>
    <x v="0"/>
    <x v="1"/>
    <x v="2"/>
    <x v="10"/>
    <s v="Saturday"/>
    <s v="Weekend"/>
    <s v="High-demand"/>
    <s v="Off-Peak"/>
    <n v="107"/>
    <n v="-9.1222583333333329"/>
    <n v="0"/>
    <n v="99"/>
    <n v="1.2145333333333332"/>
    <n v="187.54906666666662"/>
    <n v="178.44686666666672"/>
    <n v="444.80911666666668"/>
    <n v="0"/>
    <n v="565"/>
    <n v="675"/>
    <n v="1240"/>
  </r>
  <r>
    <x v="0"/>
    <x v="1"/>
    <x v="2"/>
    <x v="11"/>
    <s v="Saturday"/>
    <s v="Weekend"/>
    <s v="High-demand"/>
    <s v="Off-Peak"/>
    <n v="107"/>
    <n v="-9.0670166666666674"/>
    <n v="0"/>
    <n v="99"/>
    <n v="0.97412500000000068"/>
    <n v="207.54384166666668"/>
    <n v="198.49124166666667"/>
    <n v="444.80911666666668"/>
    <n v="0"/>
    <n v="565"/>
    <n v="675"/>
    <n v="1240"/>
  </r>
  <r>
    <x v="0"/>
    <x v="1"/>
    <x v="2"/>
    <x v="12"/>
    <s v="Saturday"/>
    <s v="Weekend"/>
    <s v="High-demand"/>
    <s v="Off-Peak"/>
    <n v="107"/>
    <n v="-8.9491583333333349"/>
    <n v="0"/>
    <n v="99"/>
    <n v="0.7839750000000002"/>
    <n v="148.71793333333332"/>
    <n v="139.77722500000002"/>
    <n v="444.80911666666668"/>
    <n v="0"/>
    <n v="565"/>
    <n v="675"/>
    <n v="1240"/>
  </r>
  <r>
    <x v="0"/>
    <x v="1"/>
    <x v="2"/>
    <x v="13"/>
    <s v="Saturday"/>
    <s v="Weekend"/>
    <s v="High-demand"/>
    <s v="Off-Peak"/>
    <n v="107"/>
    <n v="-1.2811250000000007"/>
    <n v="0"/>
    <n v="99"/>
    <n v="2.8653249999999999"/>
    <n v="158.79754999999997"/>
    <n v="157.55860000000004"/>
    <n v="444.80911666666668"/>
    <n v="0"/>
    <n v="565"/>
    <n v="675"/>
    <n v="1240"/>
  </r>
  <r>
    <x v="0"/>
    <x v="1"/>
    <x v="2"/>
    <x v="14"/>
    <s v="Saturday"/>
    <s v="Weekend"/>
    <s v="High-demand"/>
    <s v="Off-Peak"/>
    <n v="107"/>
    <n v="138.21175000000002"/>
    <n v="138.21175000000002"/>
    <n v="95.966666666666669"/>
    <n v="4.9388833333333348"/>
    <n v="29.984891666666677"/>
    <n v="168.42664166666663"/>
    <n v="444.80911666666668"/>
    <n v="0"/>
    <n v="555"/>
    <n v="675"/>
    <n v="1230"/>
  </r>
  <r>
    <x v="0"/>
    <x v="1"/>
    <x v="2"/>
    <x v="15"/>
    <s v="Saturday"/>
    <s v="Weekend"/>
    <s v="High-demand"/>
    <s v="Standard"/>
    <n v="198"/>
    <n v="157.24059999999992"/>
    <n v="157.24059999999992"/>
    <n v="88.325000000000003"/>
    <n v="2.0637999999999996"/>
    <n v="0.3416333333333334"/>
    <n v="157.67534166666655"/>
    <n v="444.80911666666668"/>
    <n v="8.1666666666666725E-4"/>
    <n v="485"/>
    <n v="655"/>
    <n v="1140"/>
  </r>
  <r>
    <x v="0"/>
    <x v="1"/>
    <x v="2"/>
    <x v="16"/>
    <s v="Saturday"/>
    <s v="Weekend"/>
    <s v="High-demand"/>
    <s v="Standard"/>
    <n v="198"/>
    <n v="179.79571666666666"/>
    <n v="179.79571666666666"/>
    <n v="80.066666666666663"/>
    <n v="0.14631666666666662"/>
    <n v="0"/>
    <n v="179.79798333333338"/>
    <n v="444.80911666666668"/>
    <n v="2.0000000000000013E-3"/>
    <n v="295"/>
    <n v="655"/>
    <n v="950"/>
  </r>
  <r>
    <x v="0"/>
    <x v="1"/>
    <x v="2"/>
    <x v="17"/>
    <s v="Saturday"/>
    <s v="Weekend"/>
    <s v="High-demand"/>
    <s v="Off-Peak"/>
    <n v="107"/>
    <n v="163.04015833333324"/>
    <n v="163.04015833333324"/>
    <n v="71.691666666666663"/>
    <n v="0.14515833333333331"/>
    <n v="0"/>
    <n v="163.0427333333333"/>
    <n v="444.80911666666668"/>
    <n v="-3.9166666666666679E-4"/>
    <n v="295"/>
    <n v="190"/>
    <n v="485"/>
  </r>
  <r>
    <x v="0"/>
    <x v="1"/>
    <x v="2"/>
    <x v="18"/>
    <s v="Saturday"/>
    <s v="Weekend"/>
    <s v="High-demand"/>
    <s v="Off-Peak"/>
    <n v="107"/>
    <n v="155.01747499999999"/>
    <n v="155.01747499999999"/>
    <n v="63.041666666666664"/>
    <n v="0.148475"/>
    <n v="0"/>
    <n v="155.01079166666668"/>
    <n v="444.80911666666668"/>
    <n v="-6.0000000000000045E-3"/>
    <n v="295"/>
    <n v="190"/>
    <n v="485"/>
  </r>
  <r>
    <x v="0"/>
    <x v="1"/>
    <x v="2"/>
    <x v="19"/>
    <s v="Saturday"/>
    <s v="Weekend"/>
    <s v="High-demand"/>
    <s v="Off-Peak"/>
    <n v="107"/>
    <n v="-230.40453333333335"/>
    <n v="0"/>
    <n v="64.24166666666666"/>
    <n v="390.04299166666664"/>
    <n v="0"/>
    <n v="141.95346666666671"/>
    <n v="444.80911666666668"/>
    <n v="-7.6666666666666702E-4"/>
    <n v="200"/>
    <n v="190"/>
    <n v="390"/>
  </r>
  <r>
    <x v="0"/>
    <x v="1"/>
    <x v="2"/>
    <x v="20"/>
    <s v="Saturday"/>
    <s v="Weekend"/>
    <s v="High-demand"/>
    <s v="Off-Peak"/>
    <n v="107"/>
    <n v="-242.31182500000003"/>
    <n v="0"/>
    <n v="75.341666666666669"/>
    <n v="399.79029999999989"/>
    <n v="0"/>
    <n v="139.11019166666668"/>
    <n v="444.80911666666668"/>
    <n v="-2.0000000000000013E-3"/>
    <n v="200"/>
    <n v="190"/>
    <n v="390"/>
  </r>
  <r>
    <x v="0"/>
    <x v="1"/>
    <x v="3"/>
    <x v="0"/>
    <s v="Sunday"/>
    <s v="Weekend"/>
    <s v="High-demand"/>
    <s v="Off-Peak"/>
    <n v="107"/>
    <n v="-187.62296666666668"/>
    <n v="0"/>
    <n v="85.1"/>
    <n v="375.64042500000028"/>
    <n v="0"/>
    <n v="170.0753583333333"/>
    <n v="444.80911666666668"/>
    <n v="-4.0000000000000013E-4"/>
    <n v="200"/>
    <n v="190"/>
    <n v="390"/>
  </r>
  <r>
    <x v="0"/>
    <x v="1"/>
    <x v="3"/>
    <x v="1"/>
    <s v="Sunday"/>
    <s v="Weekend"/>
    <s v="High-demand"/>
    <s v="Off-Peak"/>
    <n v="107"/>
    <n v="-7.434624999999996"/>
    <n v="0"/>
    <n v="89.00833333333334"/>
    <n v="170.88329166666657"/>
    <n v="0"/>
    <n v="159.9030083333333"/>
    <n v="444.80911666666668"/>
    <n v="4.0000000000000027E-3"/>
    <n v="200"/>
    <n v="190"/>
    <n v="390"/>
  </r>
  <r>
    <x v="0"/>
    <x v="1"/>
    <x v="3"/>
    <x v="2"/>
    <s v="Sunday"/>
    <s v="Weekend"/>
    <s v="High-demand"/>
    <s v="Off-Peak"/>
    <n v="107"/>
    <n v="-9.0657583333333278"/>
    <n v="0"/>
    <n v="89.025000000000006"/>
    <n v="239.2045916666666"/>
    <n v="0"/>
    <n v="218.11731666666668"/>
    <n v="444.80911666666668"/>
    <n v="4.0000000000000027E-3"/>
    <n v="200"/>
    <n v="190"/>
    <n v="390"/>
  </r>
  <r>
    <x v="0"/>
    <x v="1"/>
    <x v="3"/>
    <x v="3"/>
    <s v="Sunday"/>
    <s v="Weekend"/>
    <s v="High-demand"/>
    <s v="Off-Peak"/>
    <n v="107"/>
    <n v="-14.741033333333336"/>
    <n v="0"/>
    <n v="89.016666666666666"/>
    <n v="213.12687500000007"/>
    <n v="0"/>
    <n v="189.00150833333336"/>
    <n v="444.80911666666668"/>
    <n v="4.0000000000000027E-3"/>
    <n v="200"/>
    <n v="190"/>
    <n v="390"/>
  </r>
  <r>
    <x v="0"/>
    <x v="1"/>
    <x v="3"/>
    <x v="4"/>
    <s v="Sunday"/>
    <s v="Weekend"/>
    <s v="High-demand"/>
    <s v="Off-Peak"/>
    <n v="107"/>
    <n v="-6.7072166666666639"/>
    <n v="0"/>
    <n v="88.99166666666666"/>
    <n v="226.07198333333318"/>
    <n v="0"/>
    <n v="208.67540000000014"/>
    <n v="444.80911666666668"/>
    <n v="3.9000000000000029E-3"/>
    <n v="295"/>
    <n v="190"/>
    <n v="485"/>
  </r>
  <r>
    <x v="0"/>
    <x v="1"/>
    <x v="3"/>
    <x v="5"/>
    <s v="Sunday"/>
    <s v="Weekend"/>
    <s v="High-demand"/>
    <s v="Off-Peak"/>
    <n v="107"/>
    <n v="186.31274166666674"/>
    <n v="186.31274166666674"/>
    <n v="84.591666666666669"/>
    <n v="2.910491666666664"/>
    <n v="0"/>
    <n v="188.83058333333344"/>
    <n v="444.80911666666668"/>
    <n v="-4.0000000000000024E-4"/>
    <n v="295"/>
    <n v="190"/>
    <n v="485"/>
  </r>
  <r>
    <x v="0"/>
    <x v="1"/>
    <x v="3"/>
    <x v="6"/>
    <s v="Sunday"/>
    <s v="Weekend"/>
    <s v="High-demand"/>
    <s v="Off-Peak"/>
    <n v="107"/>
    <n v="198.22959166666672"/>
    <n v="198.22959166666672"/>
    <n v="74.924999999999997"/>
    <n v="0.14716666666666664"/>
    <n v="0"/>
    <n v="198.22636666666656"/>
    <n v="444.80911666666668"/>
    <n v="-2.6000000000000025E-3"/>
    <n v="295"/>
    <n v="190"/>
    <n v="485"/>
  </r>
  <r>
    <x v="0"/>
    <x v="1"/>
    <x v="3"/>
    <x v="7"/>
    <s v="Sunday"/>
    <s v="Weekend"/>
    <s v="High-demand"/>
    <s v="Off-Peak"/>
    <n v="107"/>
    <n v="195.75544166666666"/>
    <n v="195.75544166666666"/>
    <n v="65.11666666666666"/>
    <n v="0.14671666666666666"/>
    <n v="0.78851666666666653"/>
    <n v="196.54813333333331"/>
    <n v="444.80911666666668"/>
    <n v="4.3833333333333363E-3"/>
    <n v="565"/>
    <n v="690"/>
    <n v="1255"/>
  </r>
  <r>
    <x v="0"/>
    <x v="1"/>
    <x v="3"/>
    <x v="8"/>
    <s v="Sunday"/>
    <s v="Weekend"/>
    <s v="High-demand"/>
    <s v="Off-Peak"/>
    <n v="107"/>
    <n v="109.63203333333334"/>
    <n v="109.63203333333334"/>
    <n v="56.466666666666669"/>
    <n v="10.348433333333336"/>
    <n v="79.531841666666665"/>
    <n v="198.87830833333339"/>
    <n v="444.80911666666668"/>
    <n v="-1.6000000000000014E-3"/>
    <n v="565"/>
    <n v="675"/>
    <n v="1240"/>
  </r>
  <r>
    <x v="0"/>
    <x v="1"/>
    <x v="3"/>
    <x v="9"/>
    <s v="Sunday"/>
    <s v="Weekend"/>
    <s v="High-demand"/>
    <s v="Off-Peak"/>
    <n v="107"/>
    <n v="-19.750074999999992"/>
    <n v="0"/>
    <n v="54.93333333333333"/>
    <n v="76.547208333333316"/>
    <n v="136.86075833333328"/>
    <n v="199.37357500000005"/>
    <n v="444.80911666666668"/>
    <n v="-4.0000000000000027E-3"/>
    <n v="565"/>
    <n v="675"/>
    <n v="1240"/>
  </r>
  <r>
    <x v="0"/>
    <x v="1"/>
    <x v="3"/>
    <x v="22"/>
    <s v="Sunday"/>
    <s v="Weekend"/>
    <s v="High-demand"/>
    <s v="Off-Peak"/>
    <n v="107"/>
    <n v="-32.718266666666665"/>
    <n v="0"/>
    <n v="55.091666666666669"/>
    <n v="30.321666666666665"/>
    <n v="198.39369166666663"/>
    <n v="196.73144166666665"/>
    <n v="444.80911666666668"/>
    <n v="-4.0000000000000027E-3"/>
    <n v="565"/>
    <n v="675"/>
    <n v="1240"/>
  </r>
  <r>
    <x v="0"/>
    <x v="1"/>
    <x v="3"/>
    <x v="23"/>
    <s v="Sunday"/>
    <s v="Weekend"/>
    <s v="High-demand"/>
    <s v="Off-Peak"/>
    <n v="107"/>
    <n v="-215.81569999999991"/>
    <n v="0"/>
    <n v="59.016666666666666"/>
    <n v="0.15180000000000002"/>
    <n v="404.80638333333343"/>
    <n v="188.98545833333338"/>
    <n v="444.80911666666668"/>
    <n v="-4.0000000000000027E-3"/>
    <n v="565"/>
    <n v="675"/>
    <n v="1240"/>
  </r>
  <r>
    <x v="0"/>
    <x v="1"/>
    <x v="3"/>
    <x v="21"/>
    <s v="Sunday"/>
    <s v="Weekend"/>
    <s v="High-demand"/>
    <s v="Off-Peak"/>
    <n v="107"/>
    <n v="-301.93577551020405"/>
    <n v="0"/>
    <n v="72.142857142857139"/>
    <n v="4.7226632653061218"/>
    <n v="466.17257142857147"/>
    <n v="168.3170816326531"/>
    <n v="444.80911666666668"/>
    <n v="-1.8367346938775524E-3"/>
    <n v="565"/>
    <n v="675"/>
    <n v="1240"/>
  </r>
  <r>
    <x v="0"/>
    <x v="1"/>
    <x v="3"/>
    <x v="10"/>
    <s v="Sunday"/>
    <s v="Weekend"/>
    <s v="High-demand"/>
    <s v="Off-Peak"/>
    <n v="107"/>
    <n v="-106.8593"/>
    <n v="0"/>
    <n v="80.275000000000006"/>
    <n v="0.15956666666666658"/>
    <n v="280.40552500000001"/>
    <n v="173.54550000000006"/>
    <n v="444.80911666666668"/>
    <n v="0"/>
    <n v="565"/>
    <n v="675"/>
    <n v="1240"/>
  </r>
  <r>
    <x v="0"/>
    <x v="1"/>
    <x v="3"/>
    <x v="11"/>
    <s v="Sunday"/>
    <s v="Weekend"/>
    <s v="High-demand"/>
    <s v="Off-Peak"/>
    <n v="107"/>
    <n v="-129.23458333333338"/>
    <n v="0"/>
    <n v="87.916666666666671"/>
    <n v="0.99520833333333358"/>
    <n v="309.41655833333317"/>
    <n v="180.19159999999999"/>
    <n v="444.80911666666668"/>
    <n v="0"/>
    <n v="565"/>
    <n v="675"/>
    <n v="1240"/>
  </r>
  <r>
    <x v="0"/>
    <x v="1"/>
    <x v="3"/>
    <x v="12"/>
    <s v="Sunday"/>
    <s v="Weekend"/>
    <s v="High-demand"/>
    <s v="Off-Peak"/>
    <n v="107"/>
    <n v="3.2207249999999989"/>
    <n v="3.2207249999999989"/>
    <n v="89.391666666666666"/>
    <n v="2.3586416666666667"/>
    <n v="170.20790833333331"/>
    <n v="173.45695833333329"/>
    <n v="444.80911666666668"/>
    <n v="0"/>
    <n v="565"/>
    <n v="675"/>
    <n v="1240"/>
  </r>
  <r>
    <x v="0"/>
    <x v="1"/>
    <x v="3"/>
    <x v="13"/>
    <s v="Sunday"/>
    <s v="Weekend"/>
    <s v="High-demand"/>
    <s v="Off-Peak"/>
    <n v="107"/>
    <n v="154.49534166666666"/>
    <n v="154.49534166666666"/>
    <n v="84.966666666666669"/>
    <n v="0.15960000000000002"/>
    <n v="38.39294166666668"/>
    <n v="192.88828333333328"/>
    <n v="444.80911666666668"/>
    <n v="0"/>
    <n v="565"/>
    <n v="675"/>
    <n v="1240"/>
  </r>
  <r>
    <x v="0"/>
    <x v="1"/>
    <x v="3"/>
    <x v="14"/>
    <s v="Sunday"/>
    <s v="Weekend"/>
    <s v="High-demand"/>
    <s v="Off-Peak"/>
    <n v="107"/>
    <n v="161.96281666666664"/>
    <n v="161.96281666666664"/>
    <n v="77.05"/>
    <n v="0.15959999999999994"/>
    <n v="13.643833333333335"/>
    <n v="175.60665000000003"/>
    <n v="444.80911666666668"/>
    <n v="0"/>
    <n v="555"/>
    <n v="675"/>
    <n v="1230"/>
  </r>
  <r>
    <x v="0"/>
    <x v="1"/>
    <x v="3"/>
    <x v="15"/>
    <s v="Sunday"/>
    <s v="Weekend"/>
    <s v="High-demand"/>
    <s v="Off-Peak"/>
    <n v="107"/>
    <n v="188.27354166666672"/>
    <n v="188.27354166666672"/>
    <n v="67.933333333333337"/>
    <n v="0.15853333333333333"/>
    <n v="0.26998333333333341"/>
    <n v="188.54352500000005"/>
    <n v="444.80911666666668"/>
    <n v="0"/>
    <n v="485"/>
    <n v="655"/>
    <n v="1140"/>
  </r>
  <r>
    <x v="0"/>
    <x v="1"/>
    <x v="3"/>
    <x v="16"/>
    <s v="Sunday"/>
    <s v="Weekend"/>
    <s v="High-demand"/>
    <s v="Off-Peak"/>
    <n v="107"/>
    <n v="174.72184166666656"/>
    <n v="174.72184166666656"/>
    <n v="58.708333333333336"/>
    <n v="10.242775"/>
    <n v="0"/>
    <n v="187.32929999999993"/>
    <n v="444.80911666666668"/>
    <n v="-1.1300000000000008E-2"/>
    <n v="295"/>
    <n v="655"/>
    <n v="950"/>
  </r>
  <r>
    <x v="0"/>
    <x v="1"/>
    <x v="3"/>
    <x v="17"/>
    <s v="Sunday"/>
    <s v="Weekend"/>
    <s v="High-demand"/>
    <s v="Off-Peak"/>
    <n v="107"/>
    <n v="-9.766591666666665"/>
    <n v="0"/>
    <n v="54.85"/>
    <n v="138.84905833333329"/>
    <n v="0"/>
    <n v="128.05934166666671"/>
    <n v="444.80911666666668"/>
    <n v="3.4833333333333357E-3"/>
    <n v="295"/>
    <n v="190"/>
    <n v="485"/>
  </r>
  <r>
    <x v="0"/>
    <x v="1"/>
    <x v="3"/>
    <x v="18"/>
    <s v="Sunday"/>
    <s v="Weekend"/>
    <s v="High-demand"/>
    <s v="Off-Peak"/>
    <n v="107"/>
    <n v="-2.7894333333333323"/>
    <n v="0"/>
    <n v="54.858333333333334"/>
    <n v="154.98000000000013"/>
    <n v="0"/>
    <n v="145.42424166666669"/>
    <n v="444.80911666666668"/>
    <n v="6.9666666666666714E-3"/>
    <n v="295"/>
    <n v="190"/>
    <n v="485"/>
  </r>
  <r>
    <x v="0"/>
    <x v="1"/>
    <x v="3"/>
    <x v="19"/>
    <s v="Sunday"/>
    <s v="Weekend"/>
    <s v="High-demand"/>
    <s v="Off-Peak"/>
    <n v="107"/>
    <n v="-238.66119166666667"/>
    <n v="0"/>
    <n v="59.958333333333336"/>
    <n v="392.37895833333346"/>
    <n v="0"/>
    <n v="136.49250833333326"/>
    <n v="444.80911666666668"/>
    <n v="1.2000000000000005E-2"/>
    <n v="200"/>
    <n v="190"/>
    <n v="390"/>
  </r>
  <r>
    <x v="0"/>
    <x v="1"/>
    <x v="3"/>
    <x v="20"/>
    <s v="Sunday"/>
    <s v="Weekend"/>
    <s v="High-demand"/>
    <s v="Off-Peak"/>
    <n v="107"/>
    <n v="-240.89880833333333"/>
    <n v="0"/>
    <n v="71.00833333333334"/>
    <n v="399.92792499999996"/>
    <n v="0"/>
    <n v="140.72579166666665"/>
    <n v="444.80911666666668"/>
    <n v="-3.1000000000000025E-3"/>
    <n v="200"/>
    <n v="190"/>
    <n v="390"/>
  </r>
  <r>
    <x v="0"/>
    <x v="1"/>
    <x v="4"/>
    <x v="0"/>
    <s v="Monday"/>
    <s v="Week-day"/>
    <s v="High-demand"/>
    <s v="Off-Peak"/>
    <n v="107"/>
    <n v="-226.42980000000006"/>
    <n v="0"/>
    <n v="81.3"/>
    <n v="399.82202500000005"/>
    <n v="0"/>
    <n v="154.4986416666666"/>
    <n v="444.80911666666668"/>
    <n v="1.4233333333333311E-2"/>
    <n v="200"/>
    <n v="190"/>
    <n v="390"/>
  </r>
  <r>
    <x v="0"/>
    <x v="1"/>
    <x v="4"/>
    <x v="1"/>
    <s v="Monday"/>
    <s v="Week-day"/>
    <s v="High-demand"/>
    <s v="Off-Peak"/>
    <n v="107"/>
    <n v="-60.794233333333338"/>
    <n v="0"/>
    <n v="86.833333333333329"/>
    <n v="265.84584166666679"/>
    <n v="0"/>
    <n v="190.80658333333332"/>
    <n v="444.80911666666668"/>
    <n v="-6.7833333333333383E-3"/>
    <n v="200"/>
    <n v="190"/>
    <n v="390"/>
  </r>
  <r>
    <x v="0"/>
    <x v="1"/>
    <x v="4"/>
    <x v="2"/>
    <s v="Monday"/>
    <s v="Week-day"/>
    <s v="High-demand"/>
    <s v="Off-Peak"/>
    <n v="107"/>
    <n v="-1.6313416666666676"/>
    <n v="0"/>
    <n v="88.891666666666666"/>
    <n v="208.71845833333333"/>
    <n v="0"/>
    <n v="197.97376666666671"/>
    <n v="444.80911666666668"/>
    <n v="-7.0000000000000053E-3"/>
    <n v="200"/>
    <n v="190"/>
    <n v="390"/>
  </r>
  <r>
    <x v="0"/>
    <x v="1"/>
    <x v="4"/>
    <x v="3"/>
    <s v="Monday"/>
    <s v="Week-day"/>
    <s v="High-demand"/>
    <s v="Off-Peak"/>
    <n v="107"/>
    <n v="-14.50095833333333"/>
    <n v="0"/>
    <n v="89.016666666666666"/>
    <n v="221.07051666666672"/>
    <n v="0"/>
    <n v="195.71818333333329"/>
    <n v="444.80911666666668"/>
    <n v="-7.0000000000000053E-3"/>
    <n v="200"/>
    <n v="190"/>
    <n v="390"/>
  </r>
  <r>
    <x v="0"/>
    <x v="1"/>
    <x v="4"/>
    <x v="4"/>
    <s v="Monday"/>
    <s v="Week-day"/>
    <s v="High-demand"/>
    <s v="Off-Peak"/>
    <n v="107"/>
    <n v="-2.4464749999999973"/>
    <n v="0"/>
    <n v="88.933333333333337"/>
    <n v="215.75722500000015"/>
    <n v="0"/>
    <n v="202.2311"/>
    <n v="444.80911666666668"/>
    <n v="-7.0000000000000053E-3"/>
    <n v="295"/>
    <n v="190"/>
    <n v="485"/>
  </r>
  <r>
    <x v="0"/>
    <x v="1"/>
    <x v="4"/>
    <x v="5"/>
    <s v="Monday"/>
    <s v="Week-day"/>
    <s v="High-demand"/>
    <s v="Off-Peak"/>
    <n v="107"/>
    <n v="212.81936666666672"/>
    <n v="212.81936666666672"/>
    <n v="83.49166666666666"/>
    <n v="4.111324999999999"/>
    <n v="0"/>
    <n v="215.3237833333333"/>
    <n v="444.80911666666668"/>
    <n v="-7.0000000000000053E-3"/>
    <n v="295"/>
    <n v="190"/>
    <n v="485"/>
  </r>
  <r>
    <x v="0"/>
    <x v="1"/>
    <x v="4"/>
    <x v="6"/>
    <s v="Monday"/>
    <s v="Week-day"/>
    <s v="High-demand"/>
    <s v="Peak"/>
    <n v="653"/>
    <n v="194.87166666666664"/>
    <n v="194.87166666666664"/>
    <n v="73.608333333333334"/>
    <n v="0.15686666666666671"/>
    <n v="0"/>
    <n v="194.87452500000006"/>
    <n v="444.80911666666668"/>
    <n v="3.0166666666666666E-3"/>
    <n v="295"/>
    <n v="190"/>
    <n v="485"/>
  </r>
  <r>
    <x v="0"/>
    <x v="1"/>
    <x v="4"/>
    <x v="7"/>
    <s v="Monday"/>
    <s v="Week-day"/>
    <s v="High-demand"/>
    <s v="Peak"/>
    <n v="653"/>
    <n v="181.62152500000002"/>
    <n v="181.62152500000002"/>
    <n v="63.666666666666664"/>
    <n v="0.1600833333333333"/>
    <n v="24.910825000000003"/>
    <n v="206.52652499999994"/>
    <n v="444.80911666666668"/>
    <n v="-5.2333333333333372E-3"/>
    <n v="565"/>
    <n v="690"/>
    <n v="1255"/>
  </r>
  <r>
    <x v="0"/>
    <x v="1"/>
    <x v="4"/>
    <x v="8"/>
    <s v="Monday"/>
    <s v="Week-day"/>
    <s v="High-demand"/>
    <s v="Peak"/>
    <n v="653"/>
    <n v="-65.730824999999982"/>
    <n v="0"/>
    <n v="60.2"/>
    <n v="0.15611666666666663"/>
    <n v="275.84157500000015"/>
    <n v="210.10425833333332"/>
    <n v="444.80911666666668"/>
    <n v="-5.0000000000000036E-3"/>
    <n v="565"/>
    <n v="675"/>
    <n v="1240"/>
  </r>
  <r>
    <x v="0"/>
    <x v="1"/>
    <x v="4"/>
    <x v="9"/>
    <s v="Monday"/>
    <s v="Week-day"/>
    <s v="High-demand"/>
    <s v="Standard"/>
    <n v="198"/>
    <n v="-286.99809166666654"/>
    <n v="0"/>
    <n v="67.25833333333334"/>
    <n v="0.15634166666666657"/>
    <n v="531.29494166666655"/>
    <n v="244.29034166666665"/>
    <n v="444.80911666666668"/>
    <n v="-5.0000000000000036E-3"/>
    <n v="565"/>
    <n v="675"/>
    <n v="1240"/>
  </r>
  <r>
    <x v="0"/>
    <x v="1"/>
    <x v="4"/>
    <x v="22"/>
    <s v="Monday"/>
    <s v="Week-day"/>
    <s v="High-demand"/>
    <s v="Standard"/>
    <n v="198"/>
    <n v="-520.12047500000017"/>
    <n v="0"/>
    <n v="86.05"/>
    <n v="9.3238083333333286"/>
    <n v="703.67827499999999"/>
    <n v="190.15348333333338"/>
    <n v="444.80911666666668"/>
    <n v="-5.0000000000000036E-3"/>
    <n v="565"/>
    <n v="675"/>
    <n v="1240"/>
  </r>
  <r>
    <x v="0"/>
    <x v="1"/>
    <x v="4"/>
    <x v="23"/>
    <s v="Monday"/>
    <s v="Week-day"/>
    <s v="High-demand"/>
    <s v="Standard"/>
    <n v="198"/>
    <n v="-63.691408333333342"/>
    <n v="0"/>
    <n v="99.025000000000006"/>
    <n v="9.5099499999999999"/>
    <n v="224.00276666666667"/>
    <n v="166.38234166666669"/>
    <n v="444.80911666666668"/>
    <n v="-4.1666666666666692E-3"/>
    <n v="565"/>
    <n v="675"/>
    <n v="1240"/>
  </r>
  <r>
    <x v="0"/>
    <x v="1"/>
    <x v="4"/>
    <x v="21"/>
    <s v="Monday"/>
    <s v="Week-day"/>
    <s v="High-demand"/>
    <s v="Standard"/>
    <n v="198"/>
    <n v="-8.2097373737373758"/>
    <n v="0"/>
    <n v="99"/>
    <n v="0.45130303030303021"/>
    <n v="185.84252525252529"/>
    <n v="177.71856565656557"/>
    <n v="444.80911666666668"/>
    <n v="2.3737373737373751E-3"/>
    <n v="565"/>
    <n v="675"/>
    <n v="1240"/>
  </r>
  <r>
    <x v="0"/>
    <x v="1"/>
    <x v="4"/>
    <x v="10"/>
    <s v="Monday"/>
    <s v="Week-day"/>
    <s v="High-demand"/>
    <s v="Standard"/>
    <n v="198"/>
    <n v="-8.3632000000000009"/>
    <n v="0"/>
    <n v="99"/>
    <n v="0.907725"/>
    <n v="187.4886166666667"/>
    <n v="179.32535833333344"/>
    <n v="444.80911666666668"/>
    <n v="0"/>
    <n v="565"/>
    <n v="675"/>
    <n v="1240"/>
  </r>
  <r>
    <x v="0"/>
    <x v="1"/>
    <x v="4"/>
    <x v="11"/>
    <s v="Monday"/>
    <s v="Week-day"/>
    <s v="High-demand"/>
    <s v="Standard"/>
    <n v="198"/>
    <n v="-8.869875000000004"/>
    <n v="0"/>
    <n v="99"/>
    <n v="2.3372333333333346"/>
    <n v="187.74650833333325"/>
    <n v="179.62809166666685"/>
    <n v="444.80911666666668"/>
    <n v="0"/>
    <n v="565"/>
    <n v="675"/>
    <n v="1240"/>
  </r>
  <r>
    <x v="0"/>
    <x v="1"/>
    <x v="4"/>
    <x v="12"/>
    <s v="Monday"/>
    <s v="Week-day"/>
    <s v="High-demand"/>
    <s v="Standard"/>
    <n v="198"/>
    <n v="-8.6902000000000008"/>
    <n v="0"/>
    <n v="99"/>
    <n v="4.583333333333333"/>
    <n v="209.9261916666666"/>
    <n v="203.10249999999999"/>
    <n v="444.80911666666668"/>
    <n v="0"/>
    <n v="565"/>
    <n v="675"/>
    <n v="1240"/>
  </r>
  <r>
    <x v="0"/>
    <x v="1"/>
    <x v="4"/>
    <x v="13"/>
    <s v="Monday"/>
    <s v="Week-day"/>
    <s v="High-demand"/>
    <s v="Standard"/>
    <n v="198"/>
    <n v="24.840658333333327"/>
    <n v="24.840658333333327"/>
    <n v="98.766666666666666"/>
    <n v="17.165091666666665"/>
    <n v="198.45275833333326"/>
    <n v="235.22827499999994"/>
    <n v="444.80911666666668"/>
    <n v="0"/>
    <n v="565"/>
    <n v="675"/>
    <n v="1240"/>
  </r>
  <r>
    <x v="0"/>
    <x v="1"/>
    <x v="4"/>
    <x v="14"/>
    <s v="Monday"/>
    <s v="Week-day"/>
    <s v="High-demand"/>
    <s v="Peak"/>
    <n v="653"/>
    <n v="190.70798333333337"/>
    <n v="190.70798333333337"/>
    <n v="93.358333333333334"/>
    <n v="35.762149999999991"/>
    <n v="36.923266666666663"/>
    <n v="256.17113333333339"/>
    <n v="444.80911666666668"/>
    <n v="0"/>
    <n v="555"/>
    <n v="675"/>
    <n v="1230"/>
  </r>
  <r>
    <x v="0"/>
    <x v="1"/>
    <x v="4"/>
    <x v="15"/>
    <s v="Monday"/>
    <s v="Week-day"/>
    <s v="High-demand"/>
    <s v="Peak"/>
    <n v="653"/>
    <n v="185.76398333333333"/>
    <n v="185.76398333333333"/>
    <n v="83.474999999999994"/>
    <n v="99.852633333333358"/>
    <n v="0.37352500000000011"/>
    <n v="279.4887833333334"/>
    <n v="444.80911666666668"/>
    <n v="0"/>
    <n v="485"/>
    <n v="655"/>
    <n v="1140"/>
  </r>
  <r>
    <x v="0"/>
    <x v="1"/>
    <x v="4"/>
    <x v="16"/>
    <s v="Monday"/>
    <s v="Week-day"/>
    <s v="High-demand"/>
    <s v="Standard"/>
    <n v="198"/>
    <n v="173.22832499999998"/>
    <n v="173.22832499999998"/>
    <n v="74.666666666666671"/>
    <n v="99.832133333333317"/>
    <n v="0"/>
    <n v="266.54313333333334"/>
    <n v="444.80911666666668"/>
    <n v="0"/>
    <n v="295"/>
    <n v="655"/>
    <n v="950"/>
  </r>
  <r>
    <x v="0"/>
    <x v="1"/>
    <x v="4"/>
    <x v="17"/>
    <s v="Monday"/>
    <s v="Week-day"/>
    <s v="High-demand"/>
    <s v="Standard"/>
    <n v="198"/>
    <n v="105.08128333333342"/>
    <n v="105.08128333333342"/>
    <n v="66.533333333333331"/>
    <n v="122.74426666666663"/>
    <n v="0"/>
    <n v="218.18470000000005"/>
    <n v="444.80911666666668"/>
    <n v="-1.7324999999999983E-2"/>
    <n v="295"/>
    <n v="190"/>
    <n v="485"/>
  </r>
  <r>
    <x v="0"/>
    <x v="1"/>
    <x v="4"/>
    <x v="18"/>
    <s v="Monday"/>
    <s v="Week-day"/>
    <s v="High-demand"/>
    <s v="Standard"/>
    <n v="198"/>
    <n v="-5.7472916666666674"/>
    <n v="0"/>
    <n v="64.716666666666669"/>
    <n v="253.30794999999998"/>
    <n v="0"/>
    <n v="225.84380000000004"/>
    <n v="444.80911666666668"/>
    <n v="0"/>
    <n v="295"/>
    <n v="190"/>
    <n v="485"/>
  </r>
  <r>
    <x v="0"/>
    <x v="1"/>
    <x v="4"/>
    <x v="19"/>
    <s v="Monday"/>
    <s v="Week-day"/>
    <s v="High-demand"/>
    <s v="Off-Peak"/>
    <n v="107"/>
    <n v="-144.06853333333336"/>
    <n v="0"/>
    <n v="67.283333333333331"/>
    <n v="396.88543333333331"/>
    <n v="0"/>
    <n v="234.79613333333333"/>
    <n v="444.80911666666668"/>
    <n v="0"/>
    <n v="200"/>
    <n v="190"/>
    <n v="390"/>
  </r>
  <r>
    <x v="0"/>
    <x v="1"/>
    <x v="4"/>
    <x v="20"/>
    <s v="Monday"/>
    <s v="Week-day"/>
    <s v="High-demand"/>
    <s v="Off-Peak"/>
    <n v="107"/>
    <n v="-158.53299166666662"/>
    <n v="0"/>
    <n v="74.683333333333337"/>
    <n v="400.09142499999979"/>
    <n v="0"/>
    <n v="223.45852500000009"/>
    <n v="444.80911666666668"/>
    <n v="0"/>
    <n v="200"/>
    <n v="190"/>
    <n v="390"/>
  </r>
  <r>
    <x v="0"/>
    <x v="1"/>
    <x v="5"/>
    <x v="0"/>
    <s v="Tuesday"/>
    <s v="Week-day"/>
    <s v="High-demand"/>
    <s v="Off-Peak"/>
    <n v="107"/>
    <n v="-88.100566666666694"/>
    <n v="0"/>
    <n v="80.583333333333329"/>
    <n v="331.01343333333341"/>
    <n v="0"/>
    <n v="227.61605833333326"/>
    <n v="444.80911666666668"/>
    <n v="0"/>
    <n v="200"/>
    <n v="190"/>
    <n v="390"/>
  </r>
  <r>
    <x v="0"/>
    <x v="1"/>
    <x v="5"/>
    <x v="1"/>
    <s v="Tuesday"/>
    <s v="Week-day"/>
    <s v="High-demand"/>
    <s v="Off-Peak"/>
    <n v="107"/>
    <n v="-14.697591666666659"/>
    <n v="0"/>
    <n v="81.566666666666663"/>
    <n v="299.90675000000005"/>
    <n v="0"/>
    <n v="269.13690833333339"/>
    <n v="444.80911666666668"/>
    <n v="0"/>
    <n v="200"/>
    <n v="190"/>
    <n v="390"/>
  </r>
  <r>
    <x v="0"/>
    <x v="1"/>
    <x v="5"/>
    <x v="2"/>
    <s v="Tuesday"/>
    <s v="Week-day"/>
    <s v="High-demand"/>
    <s v="Off-Peak"/>
    <n v="107"/>
    <n v="64.368800000000007"/>
    <n v="64.368800000000007"/>
    <n v="80.083333333333329"/>
    <n v="234.00395000000009"/>
    <n v="0"/>
    <n v="287.40630833333336"/>
    <n v="444.80911666666668"/>
    <n v="0"/>
    <n v="200"/>
    <n v="190"/>
    <n v="390"/>
  </r>
  <r>
    <x v="0"/>
    <x v="1"/>
    <x v="5"/>
    <x v="3"/>
    <s v="Tuesday"/>
    <s v="Week-day"/>
    <s v="High-demand"/>
    <s v="Off-Peak"/>
    <n v="107"/>
    <n v="-25.594283333333351"/>
    <n v="0"/>
    <n v="79.191666666666663"/>
    <n v="345.50957500000004"/>
    <n v="0"/>
    <n v="303.45293333333336"/>
    <n v="444.80911666666668"/>
    <n v="0"/>
    <n v="200"/>
    <n v="190"/>
    <n v="390"/>
  </r>
  <r>
    <x v="0"/>
    <x v="1"/>
    <x v="5"/>
    <x v="4"/>
    <s v="Tuesday"/>
    <s v="Week-day"/>
    <s v="High-demand"/>
    <s v="Off-Peak"/>
    <n v="107"/>
    <n v="-23.96385833333331"/>
    <n v="0"/>
    <n v="80.224999999999994"/>
    <n v="301.38719166666669"/>
    <n v="0"/>
    <n v="261.59280833333338"/>
    <n v="444.80911666666668"/>
    <n v="0"/>
    <n v="295"/>
    <n v="190"/>
    <n v="485"/>
  </r>
  <r>
    <x v="0"/>
    <x v="1"/>
    <x v="5"/>
    <x v="5"/>
    <s v="Tuesday"/>
    <s v="Week-day"/>
    <s v="High-demand"/>
    <s v="Off-Peak"/>
    <n v="107"/>
    <n v="315.19030833333352"/>
    <n v="315.19030833333352"/>
    <n v="71.924999999999997"/>
    <n v="22.600616666666667"/>
    <n v="0"/>
    <n v="332.24385000000012"/>
    <n v="444.80911666666668"/>
    <n v="0"/>
    <n v="295"/>
    <n v="190"/>
    <n v="485"/>
  </r>
  <r>
    <x v="0"/>
    <x v="1"/>
    <x v="5"/>
    <x v="6"/>
    <s v="Tuesday"/>
    <s v="Week-day"/>
    <s v="High-demand"/>
    <s v="Peak"/>
    <n v="653"/>
    <n v="-9.3972333333333342"/>
    <n v="0"/>
    <n v="64.224999999999994"/>
    <n v="371.11894166666684"/>
    <n v="0"/>
    <n v="340.61426666666654"/>
    <n v="444.80911666666668"/>
    <n v="0"/>
    <n v="295"/>
    <n v="190"/>
    <n v="485"/>
  </r>
  <r>
    <x v="0"/>
    <x v="1"/>
    <x v="5"/>
    <x v="7"/>
    <s v="Tuesday"/>
    <s v="Week-day"/>
    <s v="High-demand"/>
    <s v="Peak"/>
    <n v="653"/>
    <n v="-1.325600000000001"/>
    <n v="0"/>
    <n v="64.424999999999997"/>
    <n v="312.93897499999991"/>
    <n v="27.658241666666662"/>
    <n v="325.39729999999997"/>
    <n v="444.80911666666668"/>
    <n v="9.9166666666666674E-4"/>
    <n v="565"/>
    <n v="690"/>
    <n v="1255"/>
  </r>
  <r>
    <x v="0"/>
    <x v="1"/>
    <x v="5"/>
    <x v="8"/>
    <s v="Tuesday"/>
    <s v="Week-day"/>
    <s v="High-demand"/>
    <s v="Peak"/>
    <n v="653"/>
    <n v="-32.381858333333327"/>
    <n v="0"/>
    <n v="64.966666666666669"/>
    <n v="73.436466666666689"/>
    <n v="283.83449166666674"/>
    <n v="306.68569166666657"/>
    <n v="444.80911666666668"/>
    <n v="-4.3500000000000032E-3"/>
    <n v="565"/>
    <n v="675"/>
    <n v="1240"/>
  </r>
  <r>
    <x v="0"/>
    <x v="1"/>
    <x v="5"/>
    <x v="9"/>
    <s v="Tuesday"/>
    <s v="Week-day"/>
    <s v="High-demand"/>
    <s v="Standard"/>
    <n v="198"/>
    <n v="-290.10756666666663"/>
    <n v="0"/>
    <n v="71.158333333333331"/>
    <n v="0.15637500000000001"/>
    <n v="538.83293333333347"/>
    <n v="248.71894999999995"/>
    <n v="444.80911666666668"/>
    <n v="-5.0000000000000036E-3"/>
    <n v="565"/>
    <n v="675"/>
    <n v="1240"/>
  </r>
  <r>
    <x v="0"/>
    <x v="1"/>
    <x v="5"/>
    <x v="22"/>
    <s v="Tuesday"/>
    <s v="Week-day"/>
    <s v="High-demand"/>
    <s v="Standard"/>
    <n v="198"/>
    <n v="-450.16800000000006"/>
    <n v="0"/>
    <n v="88.45"/>
    <n v="12.332775000000003"/>
    <n v="669.77386666666666"/>
    <n v="228.20281666666671"/>
    <n v="444.80911666666668"/>
    <n v="-5.0000000000000036E-3"/>
    <n v="565"/>
    <n v="675"/>
    <n v="1240"/>
  </r>
  <r>
    <x v="0"/>
    <x v="1"/>
    <x v="5"/>
    <x v="23"/>
    <s v="Tuesday"/>
    <s v="Week-day"/>
    <s v="High-demand"/>
    <s v="Standard"/>
    <n v="198"/>
    <n v="-41.64266666666667"/>
    <n v="0"/>
    <n v="98.791666666666671"/>
    <n v="20.537833333333325"/>
    <n v="311.28026666666671"/>
    <n v="283.91284166666657"/>
    <n v="444.80911666666668"/>
    <n v="-5.0000000000000036E-3"/>
    <n v="565"/>
    <n v="675"/>
    <n v="1240"/>
  </r>
  <r>
    <x v="0"/>
    <x v="1"/>
    <x v="5"/>
    <x v="21"/>
    <s v="Tuesday"/>
    <s v="Week-day"/>
    <s v="High-demand"/>
    <s v="Standard"/>
    <n v="198"/>
    <n v="-9.7924285714285713"/>
    <n v="0"/>
    <n v="99"/>
    <n v="7.6024693877551019"/>
    <n v="227.89651020408164"/>
    <n v="221.97281632653065"/>
    <n v="444.80911666666668"/>
    <n v="-2.4489795918367359E-3"/>
    <n v="565"/>
    <n v="675"/>
    <n v="1240"/>
  </r>
  <r>
    <x v="0"/>
    <x v="1"/>
    <x v="5"/>
    <x v="10"/>
    <s v="Tuesday"/>
    <s v="Week-day"/>
    <s v="High-demand"/>
    <s v="Standard"/>
    <n v="198"/>
    <n v="-7.9062416666666691"/>
    <n v="0"/>
    <n v="99"/>
    <n v="4.6833166666666655"/>
    <n v="221.43606666666673"/>
    <n v="215.46105000000003"/>
    <n v="444.80911666666668"/>
    <n v="0"/>
    <n v="565"/>
    <n v="675"/>
    <n v="1240"/>
  </r>
  <r>
    <x v="0"/>
    <x v="1"/>
    <x v="5"/>
    <x v="11"/>
    <s v="Tuesday"/>
    <s v="Week-day"/>
    <s v="High-demand"/>
    <s v="Standard"/>
    <n v="198"/>
    <n v="-8.1242249999999974"/>
    <n v="0"/>
    <n v="99"/>
    <n v="4.3401750000000003"/>
    <n v="238.84693333333331"/>
    <n v="232.60691666666665"/>
    <n v="444.80911666666668"/>
    <n v="0"/>
    <n v="565"/>
    <n v="675"/>
    <n v="1240"/>
  </r>
  <r>
    <x v="0"/>
    <x v="1"/>
    <x v="5"/>
    <x v="12"/>
    <s v="Tuesday"/>
    <s v="Week-day"/>
    <s v="High-demand"/>
    <s v="Standard"/>
    <n v="198"/>
    <n v="-8.9431583333333382"/>
    <n v="0"/>
    <n v="99"/>
    <n v="5.3041416666666663"/>
    <n v="239.72319999999993"/>
    <n v="233.17513333333343"/>
    <n v="444.80911666666668"/>
    <n v="0"/>
    <n v="565"/>
    <n v="675"/>
    <n v="1240"/>
  </r>
  <r>
    <x v="0"/>
    <x v="1"/>
    <x v="5"/>
    <x v="13"/>
    <s v="Tuesday"/>
    <s v="Week-day"/>
    <s v="High-demand"/>
    <s v="Standard"/>
    <n v="198"/>
    <n v="28.243541666666665"/>
    <n v="28.243541666666665"/>
    <n v="98.86666666666666"/>
    <n v="17.852966666666671"/>
    <n v="209.62529999999998"/>
    <n v="250.05270833333327"/>
    <n v="444.80911666666668"/>
    <n v="0"/>
    <n v="565"/>
    <n v="675"/>
    <n v="1240"/>
  </r>
  <r>
    <x v="0"/>
    <x v="1"/>
    <x v="5"/>
    <x v="14"/>
    <s v="Tuesday"/>
    <s v="Week-day"/>
    <s v="High-demand"/>
    <s v="Peak"/>
    <n v="653"/>
    <n v="194.44083333333342"/>
    <n v="194.44083333333342"/>
    <n v="93.125"/>
    <n v="41.168975000000003"/>
    <n v="36.637866666666675"/>
    <n v="264.79164166666664"/>
    <n v="444.80911666666668"/>
    <n v="0"/>
    <n v="555"/>
    <n v="675"/>
    <n v="1230"/>
  </r>
  <r>
    <x v="0"/>
    <x v="1"/>
    <x v="5"/>
    <x v="15"/>
    <s v="Tuesday"/>
    <s v="Week-day"/>
    <s v="High-demand"/>
    <s v="Peak"/>
    <n v="653"/>
    <n v="304.61034166666661"/>
    <n v="304.61034166666661"/>
    <n v="80.25"/>
    <n v="0.17775833333333335"/>
    <n v="0.48364166666666697"/>
    <n v="305.09398333333331"/>
    <n v="444.80911666666668"/>
    <n v="0"/>
    <n v="485"/>
    <n v="655"/>
    <n v="1140"/>
  </r>
  <r>
    <x v="0"/>
    <x v="1"/>
    <x v="5"/>
    <x v="16"/>
    <s v="Tuesday"/>
    <s v="Week-day"/>
    <s v="High-demand"/>
    <s v="Standard"/>
    <n v="198"/>
    <n v="156.28445833333322"/>
    <n v="156.28445833333322"/>
    <n v="67.208333333333329"/>
    <n v="137.14498333333341"/>
    <n v="0"/>
    <n v="283.32844166666655"/>
    <n v="444.80911666666668"/>
    <n v="0"/>
    <n v="295"/>
    <n v="655"/>
    <n v="950"/>
  </r>
  <r>
    <x v="0"/>
    <x v="1"/>
    <x v="5"/>
    <x v="17"/>
    <s v="Tuesday"/>
    <s v="Week-day"/>
    <s v="High-demand"/>
    <s v="Standard"/>
    <n v="198"/>
    <n v="-4.9077250000000028"/>
    <n v="0"/>
    <n v="64.908333333333331"/>
    <n v="259.11726666666658"/>
    <n v="0"/>
    <n v="236.74189999999984"/>
    <n v="444.80911666666668"/>
    <n v="0"/>
    <n v="295"/>
    <n v="190"/>
    <n v="485"/>
  </r>
  <r>
    <x v="0"/>
    <x v="1"/>
    <x v="5"/>
    <x v="18"/>
    <s v="Tuesday"/>
    <s v="Week-day"/>
    <s v="High-demand"/>
    <s v="Standard"/>
    <n v="198"/>
    <n v="0.75857500000000111"/>
    <n v="0.75857500000000111"/>
    <n v="64.50833333333334"/>
    <n v="254.62061666666659"/>
    <n v="0"/>
    <n v="226.69375000000002"/>
    <n v="444.80911666666668"/>
    <n v="-7.8216666666666643E-2"/>
    <n v="295"/>
    <n v="190"/>
    <n v="485"/>
  </r>
  <r>
    <x v="0"/>
    <x v="1"/>
    <x v="5"/>
    <x v="19"/>
    <s v="Tuesday"/>
    <s v="Week-day"/>
    <s v="High-demand"/>
    <s v="Off-Peak"/>
    <n v="107"/>
    <n v="-153.27285833333335"/>
    <n v="0"/>
    <n v="67.849999999999994"/>
    <n v="395.60931666666642"/>
    <n v="0"/>
    <n v="226.52165833333336"/>
    <n v="444.80911666666668"/>
    <n v="-0.24699999999999991"/>
    <n v="200"/>
    <n v="190"/>
    <n v="390"/>
  </r>
  <r>
    <x v="0"/>
    <x v="1"/>
    <x v="5"/>
    <x v="20"/>
    <s v="Tuesday"/>
    <s v="Week-day"/>
    <s v="High-demand"/>
    <s v="Off-Peak"/>
    <n v="107"/>
    <n v="-138.19889166666673"/>
    <n v="0"/>
    <n v="74.24166666666666"/>
    <n v="399.14769999999993"/>
    <n v="0"/>
    <n v="243.77950833333338"/>
    <n v="444.80911666666668"/>
    <n v="-0.24699999999999991"/>
    <n v="200"/>
    <n v="190"/>
    <n v="390"/>
  </r>
  <r>
    <x v="0"/>
    <x v="1"/>
    <x v="6"/>
    <x v="0"/>
    <s v="Wednesday"/>
    <s v="Week-day"/>
    <s v="High-demand"/>
    <s v="Off-Peak"/>
    <n v="107"/>
    <n v="-32.529791666666661"/>
    <n v="0"/>
    <n v="77.933333333333337"/>
    <n v="312.90627500000005"/>
    <n v="0"/>
    <n v="261.27971666666662"/>
    <n v="444.80911666666668"/>
    <n v="-0.24699999999999991"/>
    <n v="200"/>
    <n v="190"/>
    <n v="390"/>
  </r>
  <r>
    <x v="0"/>
    <x v="1"/>
    <x v="6"/>
    <x v="1"/>
    <s v="Wednesday"/>
    <s v="Week-day"/>
    <s v="High-demand"/>
    <s v="Off-Peak"/>
    <n v="107"/>
    <n v="1.764308333333338"/>
    <n v="1.764308333333338"/>
    <n v="77.99166666666666"/>
    <n v="282.15545000000003"/>
    <n v="0"/>
    <n v="274.00060833333316"/>
    <n v="444.80911666666668"/>
    <n v="-0.24699999999999991"/>
    <n v="200"/>
    <n v="190"/>
    <n v="390"/>
  </r>
  <r>
    <x v="0"/>
    <x v="1"/>
    <x v="6"/>
    <x v="2"/>
    <s v="Wednesday"/>
    <s v="Week-day"/>
    <s v="High-demand"/>
    <s v="Off-Peak"/>
    <n v="107"/>
    <n v="-5.3725500000000048"/>
    <n v="0"/>
    <n v="78.141666666666666"/>
    <n v="304.06883333333332"/>
    <n v="0"/>
    <n v="283.7504583333332"/>
    <n v="444.80911666666668"/>
    <n v="-0.24699999999999991"/>
    <n v="200"/>
    <n v="190"/>
    <n v="390"/>
  </r>
  <r>
    <x v="0"/>
    <x v="1"/>
    <x v="6"/>
    <x v="3"/>
    <s v="Wednesday"/>
    <s v="Week-day"/>
    <s v="High-demand"/>
    <s v="Off-Peak"/>
    <n v="107"/>
    <n v="-16.825058333333331"/>
    <n v="0"/>
    <n v="77.858333333333334"/>
    <n v="326.80818333333332"/>
    <n v="0"/>
    <n v="291.27090833333324"/>
    <n v="444.80911666666668"/>
    <n v="-0.24699999999999991"/>
    <n v="200"/>
    <n v="190"/>
    <n v="390"/>
  </r>
  <r>
    <x v="0"/>
    <x v="1"/>
    <x v="6"/>
    <x v="4"/>
    <s v="Wednesday"/>
    <s v="Week-day"/>
    <s v="High-demand"/>
    <s v="Off-Peak"/>
    <n v="107"/>
    <n v="-19.214750000000002"/>
    <n v="0"/>
    <n v="78.05"/>
    <n v="322.26680833333324"/>
    <n v="0"/>
    <n v="288.29265833333341"/>
    <n v="444.80911666666668"/>
    <n v="-0.24699999999999991"/>
    <n v="295"/>
    <n v="190"/>
    <n v="485"/>
  </r>
  <r>
    <x v="0"/>
    <x v="1"/>
    <x v="6"/>
    <x v="5"/>
    <s v="Wednesday"/>
    <s v="Week-day"/>
    <s v="High-demand"/>
    <s v="Off-Peak"/>
    <n v="107"/>
    <n v="273.95754999999997"/>
    <n v="273.95754999999997"/>
    <n v="70.916666666666671"/>
    <n v="21.907883333333334"/>
    <n v="0"/>
    <n v="294.27012500000006"/>
    <n v="444.80911666666668"/>
    <n v="-0.24699999999999991"/>
    <n v="295"/>
    <n v="190"/>
    <n v="485"/>
  </r>
  <r>
    <x v="0"/>
    <x v="1"/>
    <x v="6"/>
    <x v="6"/>
    <s v="Wednesday"/>
    <s v="Week-day"/>
    <s v="High-demand"/>
    <s v="Peak"/>
    <n v="653"/>
    <n v="-8.828449999999993"/>
    <n v="0"/>
    <n v="64.775000000000006"/>
    <n v="334.03700833333346"/>
    <n v="0"/>
    <n v="294.62970000000007"/>
    <n v="444.80911666666668"/>
    <n v="-0.24699999999999991"/>
    <n v="295"/>
    <n v="190"/>
    <n v="485"/>
  </r>
  <r>
    <x v="0"/>
    <x v="1"/>
    <x v="6"/>
    <x v="7"/>
    <s v="Wednesday"/>
    <s v="Week-day"/>
    <s v="High-demand"/>
    <s v="Peak"/>
    <n v="653"/>
    <n v="-9.2308583333333338"/>
    <n v="0"/>
    <n v="64.858333333333334"/>
    <n v="320.15474999999998"/>
    <n v="12.135191666666666"/>
    <n v="305.55395833333324"/>
    <n v="444.80911666666668"/>
    <n v="-0.24699999999999991"/>
    <n v="565"/>
    <n v="690"/>
    <n v="1255"/>
  </r>
  <r>
    <x v="0"/>
    <x v="1"/>
    <x v="6"/>
    <x v="8"/>
    <s v="Wednesday"/>
    <s v="Week-day"/>
    <s v="High-demand"/>
    <s v="Peak"/>
    <n v="653"/>
    <n v="-8.2779666666666696"/>
    <n v="0"/>
    <n v="64.933333333333337"/>
    <n v="192.90724166666666"/>
    <n v="117.74782499999999"/>
    <n v="300.59783333333337"/>
    <n v="444.80911666666668"/>
    <n v="-0.24699999999999991"/>
    <n v="565"/>
    <n v="675"/>
    <n v="1240"/>
  </r>
  <r>
    <x v="0"/>
    <x v="1"/>
    <x v="6"/>
    <x v="9"/>
    <s v="Wednesday"/>
    <s v="Week-day"/>
    <s v="High-demand"/>
    <s v="Standard"/>
    <n v="198"/>
    <n v="-60.315116666666675"/>
    <n v="0"/>
    <n v="65.708333333333329"/>
    <n v="23.513158333333333"/>
    <n v="293.60732500000006"/>
    <n v="252.13511666666668"/>
    <n v="444.80911666666668"/>
    <n v="-0.24699999999999991"/>
    <n v="565"/>
    <n v="675"/>
    <n v="1240"/>
  </r>
  <r>
    <x v="0"/>
    <x v="1"/>
    <x v="6"/>
    <x v="22"/>
    <s v="Wednesday"/>
    <s v="Week-day"/>
    <s v="High-demand"/>
    <s v="Standard"/>
    <n v="198"/>
    <n v="-308.83598333333344"/>
    <n v="0"/>
    <n v="73.63333333333334"/>
    <n v="0.15216666666666673"/>
    <n v="545.68016666666654"/>
    <n v="236.59584999999998"/>
    <n v="444.80911666666668"/>
    <n v="-0.24699999999999991"/>
    <n v="565"/>
    <n v="675"/>
    <n v="1240"/>
  </r>
  <r>
    <x v="0"/>
    <x v="1"/>
    <x v="6"/>
    <x v="23"/>
    <s v="Wednesday"/>
    <s v="Week-day"/>
    <s v="High-demand"/>
    <s v="Standard"/>
    <n v="198"/>
    <n v="-130.10991666666666"/>
    <n v="0"/>
    <n v="86.45"/>
    <n v="0.97915000000000063"/>
    <n v="374.70235833333339"/>
    <n v="245.070325"/>
    <n v="444.80911666666668"/>
    <n v="-0.24699999999999991"/>
    <n v="565"/>
    <n v="675"/>
    <n v="1240"/>
  </r>
  <r>
    <x v="0"/>
    <x v="1"/>
    <x v="6"/>
    <x v="21"/>
    <s v="Wednesday"/>
    <s v="Week-day"/>
    <s v="High-demand"/>
    <s v="Standard"/>
    <n v="198"/>
    <n v="-166.38401010101003"/>
    <n v="0"/>
    <n v="93.424242424242422"/>
    <n v="22.030191919191914"/>
    <n v="404.76979797979828"/>
    <n v="253.99181818181825"/>
    <n v="444.80911666666668"/>
    <n v="-0.1247474747474747"/>
    <n v="565"/>
    <n v="675"/>
    <n v="1240"/>
  </r>
  <r>
    <x v="0"/>
    <x v="1"/>
    <x v="6"/>
    <x v="10"/>
    <s v="Wednesday"/>
    <s v="Week-day"/>
    <s v="High-demand"/>
    <s v="Standard"/>
    <n v="198"/>
    <n v="47.971941666666659"/>
    <n v="47.971941666666659"/>
    <n v="91.775000000000006"/>
    <n v="25.376883333333346"/>
    <n v="186.25646666666668"/>
    <n v="252.26854999999998"/>
    <n v="444.80911666666668"/>
    <n v="-2.5016666666666635E-2"/>
    <n v="565"/>
    <n v="675"/>
    <n v="1240"/>
  </r>
  <r>
    <x v="0"/>
    <x v="1"/>
    <x v="6"/>
    <x v="11"/>
    <s v="Wednesday"/>
    <s v="Week-day"/>
    <s v="High-demand"/>
    <s v="Standard"/>
    <n v="198"/>
    <n v="-178.2300166666667"/>
    <n v="0"/>
    <n v="97.833333333333329"/>
    <n v="26.850325000000002"/>
    <n v="413.64751666666672"/>
    <n v="254.06785000000002"/>
    <n v="444.80911666666668"/>
    <n v="-3.7999999999999957E-2"/>
    <n v="565"/>
    <n v="675"/>
    <n v="1240"/>
  </r>
  <r>
    <x v="0"/>
    <x v="1"/>
    <x v="6"/>
    <x v="12"/>
    <s v="Wednesday"/>
    <s v="Week-day"/>
    <s v="High-demand"/>
    <s v="Standard"/>
    <n v="198"/>
    <n v="-13.07755"/>
    <n v="0"/>
    <n v="99"/>
    <n v="10.447383333333335"/>
    <n v="301.32232500000009"/>
    <n v="294.18279999999987"/>
    <n v="444.80911666666668"/>
    <n v="-3.7999999999999957E-2"/>
    <n v="565"/>
    <n v="675"/>
    <n v="1240"/>
  </r>
  <r>
    <x v="0"/>
    <x v="1"/>
    <x v="6"/>
    <x v="13"/>
    <s v="Wednesday"/>
    <s v="Week-day"/>
    <s v="High-demand"/>
    <s v="Standard"/>
    <n v="198"/>
    <n v="21.934325000000001"/>
    <n v="21.934325000000001"/>
    <n v="98.916666666666671"/>
    <n v="14.324791666666666"/>
    <n v="204.38719999999998"/>
    <n v="236.32539166666672"/>
    <n v="444.80911666666668"/>
    <n v="-3.7999999999999957E-2"/>
    <n v="565"/>
    <n v="675"/>
    <n v="1240"/>
  </r>
  <r>
    <x v="0"/>
    <x v="1"/>
    <x v="6"/>
    <x v="14"/>
    <s v="Wednesday"/>
    <s v="Week-day"/>
    <s v="High-demand"/>
    <s v="Peak"/>
    <n v="653"/>
    <n v="228.02695833333334"/>
    <n v="228.02695833333334"/>
    <n v="92.775000000000006"/>
    <n v="22.470700000000001"/>
    <n v="37.18475833333332"/>
    <n v="281.2688083333332"/>
    <n v="444.80911666666668"/>
    <n v="-3.7999999999999957E-2"/>
    <n v="555"/>
    <n v="675"/>
    <n v="1230"/>
  </r>
  <r>
    <x v="0"/>
    <x v="1"/>
    <x v="6"/>
    <x v="15"/>
    <s v="Wednesday"/>
    <s v="Week-day"/>
    <s v="High-demand"/>
    <s v="Peak"/>
    <n v="653"/>
    <n v="288.69958333333335"/>
    <n v="288.69958333333335"/>
    <n v="79.608333333333334"/>
    <n v="0.15173333333333322"/>
    <n v="0.53460000000000008"/>
    <n v="289.19519166666657"/>
    <n v="444.80911666666668"/>
    <n v="-3.7999999999999957E-2"/>
    <n v="485"/>
    <n v="655"/>
    <n v="1140"/>
  </r>
  <r>
    <x v="0"/>
    <x v="1"/>
    <x v="6"/>
    <x v="16"/>
    <s v="Wednesday"/>
    <s v="Week-day"/>
    <s v="High-demand"/>
    <s v="Standard"/>
    <n v="198"/>
    <n v="151.10563333333343"/>
    <n v="151.10563333333343"/>
    <n v="66.683333333333337"/>
    <n v="175.54721666666666"/>
    <n v="0"/>
    <n v="314.73504999999994"/>
    <n v="444.80911666666668"/>
    <n v="-3.7999999999999957E-2"/>
    <n v="295"/>
    <n v="655"/>
    <n v="950"/>
  </r>
  <r>
    <x v="0"/>
    <x v="1"/>
    <x v="6"/>
    <x v="17"/>
    <s v="Wednesday"/>
    <s v="Week-day"/>
    <s v="High-demand"/>
    <s v="Standard"/>
    <n v="198"/>
    <n v="-12.547516666666674"/>
    <n v="0"/>
    <n v="64.808333333333337"/>
    <n v="312.73890833333314"/>
    <n v="0"/>
    <n v="282.88515000000001"/>
    <n v="444.80911666666668"/>
    <n v="-3.7999999999999957E-2"/>
    <n v="295"/>
    <n v="190"/>
    <n v="485"/>
  </r>
  <r>
    <x v="0"/>
    <x v="1"/>
    <x v="6"/>
    <x v="18"/>
    <s v="Wednesday"/>
    <s v="Week-day"/>
    <s v="High-demand"/>
    <s v="Standard"/>
    <n v="198"/>
    <n v="-5.4834666666666614"/>
    <n v="0"/>
    <n v="64.358333333333334"/>
    <n v="296.84039166666668"/>
    <n v="0"/>
    <n v="259.03133333333324"/>
    <n v="444.80911666666668"/>
    <n v="-3.7999999999999957E-2"/>
    <n v="295"/>
    <n v="190"/>
    <n v="485"/>
  </r>
  <r>
    <x v="0"/>
    <x v="1"/>
    <x v="6"/>
    <x v="19"/>
    <s v="Wednesday"/>
    <s v="Week-day"/>
    <s v="High-demand"/>
    <s v="Off-Peak"/>
    <n v="107"/>
    <n v="-96.651366666666675"/>
    <n v="0"/>
    <n v="66.291666666666671"/>
    <n v="392.71252499999986"/>
    <n v="0"/>
    <n v="280.59744166666667"/>
    <n v="444.80911666666668"/>
    <n v="-3.7999999999999957E-2"/>
    <n v="200"/>
    <n v="190"/>
    <n v="390"/>
  </r>
  <r>
    <x v="0"/>
    <x v="1"/>
    <x v="6"/>
    <x v="20"/>
    <s v="Wednesday"/>
    <s v="Week-day"/>
    <s v="High-demand"/>
    <s v="Off-Peak"/>
    <n v="107"/>
    <n v="-111.86455833333333"/>
    <n v="0"/>
    <n v="71.058333333333337"/>
    <n v="399.87564166666647"/>
    <n v="0"/>
    <n v="269.80085833333328"/>
    <n v="444.80911666666668"/>
    <n v="-3.7999999999999957E-2"/>
    <n v="200"/>
    <n v="190"/>
    <n v="390"/>
  </r>
  <r>
    <x v="0"/>
    <x v="1"/>
    <x v="7"/>
    <x v="0"/>
    <s v="Thursday"/>
    <s v="Week-day"/>
    <s v="High-demand"/>
    <s v="Off-Peak"/>
    <n v="107"/>
    <n v="-53.436524999999989"/>
    <n v="0"/>
    <n v="75.358333333333334"/>
    <n v="340.23934999999983"/>
    <n v="0"/>
    <n v="270.36337500000008"/>
    <n v="444.80911666666668"/>
    <n v="-3.7999999999999957E-2"/>
    <n v="200"/>
    <n v="190"/>
    <n v="390"/>
  </r>
  <r>
    <x v="0"/>
    <x v="1"/>
    <x v="7"/>
    <x v="1"/>
    <s v="Thursday"/>
    <s v="Week-day"/>
    <s v="High-demand"/>
    <s v="Off-Peak"/>
    <n v="107"/>
    <n v="-32.745950000000001"/>
    <n v="0"/>
    <n v="76.00833333333334"/>
    <n v="342.11670000000021"/>
    <n v="0"/>
    <n v="295.19884999999994"/>
    <n v="444.80911666666668"/>
    <n v="-3.7999999999999957E-2"/>
    <n v="200"/>
    <n v="190"/>
    <n v="390"/>
  </r>
  <r>
    <x v="0"/>
    <x v="1"/>
    <x v="7"/>
    <x v="2"/>
    <s v="Thursday"/>
    <s v="Week-day"/>
    <s v="High-demand"/>
    <s v="Off-Peak"/>
    <n v="107"/>
    <n v="-1.0789833333333483"/>
    <n v="0"/>
    <n v="75.158333333333331"/>
    <n v="344.32492499999978"/>
    <n v="0"/>
    <n v="328.43494999999984"/>
    <n v="444.80911666666668"/>
    <n v="-3.7999999999999957E-2"/>
    <n v="200"/>
    <n v="190"/>
    <n v="390"/>
  </r>
  <r>
    <x v="0"/>
    <x v="1"/>
    <x v="7"/>
    <x v="3"/>
    <s v="Thursday"/>
    <s v="Week-day"/>
    <s v="High-demand"/>
    <s v="Off-Peak"/>
    <n v="107"/>
    <n v="1.5561416666666554"/>
    <n v="1.5561416666666554"/>
    <n v="75.791666666666671"/>
    <n v="349.3378833333332"/>
    <n v="0"/>
    <n v="334.93628333333339"/>
    <n v="444.80911666666668"/>
    <n v="-3.7999999999999957E-2"/>
    <n v="200"/>
    <n v="190"/>
    <n v="390"/>
  </r>
  <r>
    <x v="0"/>
    <x v="1"/>
    <x v="7"/>
    <x v="4"/>
    <s v="Thursday"/>
    <s v="Week-day"/>
    <s v="High-demand"/>
    <s v="Off-Peak"/>
    <n v="107"/>
    <n v="10.721808333333332"/>
    <n v="10.721808333333332"/>
    <n v="75.25"/>
    <n v="352.16695833333324"/>
    <n v="0"/>
    <n v="344.01386666666673"/>
    <n v="444.80911666666668"/>
    <n v="-3.7999999999999957E-2"/>
    <n v="295"/>
    <n v="190"/>
    <n v="485"/>
  </r>
  <r>
    <x v="0"/>
    <x v="1"/>
    <x v="7"/>
    <x v="5"/>
    <s v="Thursday"/>
    <s v="Week-day"/>
    <s v="High-demand"/>
    <s v="Off-Peak"/>
    <n v="107"/>
    <n v="205.16463333333331"/>
    <n v="205.16463333333331"/>
    <n v="68.13333333333334"/>
    <n v="146.24448333333331"/>
    <n v="0"/>
    <n v="345.3933833333333"/>
    <n v="444.80911666666668"/>
    <n v="-3.7999999999999957E-2"/>
    <n v="295"/>
    <n v="190"/>
    <n v="485"/>
  </r>
  <r>
    <x v="0"/>
    <x v="1"/>
    <x v="7"/>
    <x v="6"/>
    <s v="Thursday"/>
    <s v="Week-day"/>
    <s v="High-demand"/>
    <s v="Peak"/>
    <n v="653"/>
    <n v="-7.3952416666666663"/>
    <n v="0"/>
    <n v="64.2"/>
    <n v="372.76295000000016"/>
    <n v="0"/>
    <n v="345.75779166666689"/>
    <n v="444.80911666666668"/>
    <n v="-3.7999999999999957E-2"/>
    <n v="295"/>
    <n v="190"/>
    <n v="485"/>
  </r>
  <r>
    <x v="0"/>
    <x v="1"/>
    <x v="7"/>
    <x v="7"/>
    <s v="Thursday"/>
    <s v="Week-day"/>
    <s v="High-demand"/>
    <s v="Peak"/>
    <n v="653"/>
    <n v="-15.386133333333335"/>
    <n v="0"/>
    <n v="64.391666666666666"/>
    <n v="356.80199166666682"/>
    <n v="32.210916666666655"/>
    <n v="353.55952500000001"/>
    <n v="444.80911666666668"/>
    <n v="-4.2199999999999974E-2"/>
    <n v="565"/>
    <n v="690"/>
    <n v="1255"/>
  </r>
  <r>
    <x v="0"/>
    <x v="1"/>
    <x v="7"/>
    <x v="8"/>
    <s v="Thursday"/>
    <s v="Week-day"/>
    <s v="High-demand"/>
    <s v="Peak"/>
    <n v="653"/>
    <n v="-61.132341666666676"/>
    <n v="0"/>
    <n v="65.583333333333329"/>
    <n v="88.370908333333304"/>
    <n v="303.50900000000007"/>
    <n v="321.74632499999996"/>
    <n v="444.80911666666668"/>
    <n v="-4.499999999999995E-2"/>
    <n v="565"/>
    <n v="675"/>
    <n v="1240"/>
  </r>
  <r>
    <x v="0"/>
    <x v="1"/>
    <x v="7"/>
    <x v="9"/>
    <s v="Thursday"/>
    <s v="Week-day"/>
    <s v="High-demand"/>
    <s v="Standard"/>
    <n v="198"/>
    <n v="-311.03529166666669"/>
    <n v="0"/>
    <n v="73.349999999999994"/>
    <n v="0.14816666666666653"/>
    <n v="567.40652499999987"/>
    <n v="256.32507500000003"/>
    <n v="444.80911666666668"/>
    <n v="-4.499999999999995E-2"/>
    <n v="565"/>
    <n v="675"/>
    <n v="1240"/>
  </r>
  <r>
    <x v="0"/>
    <x v="1"/>
    <x v="7"/>
    <x v="22"/>
    <s v="Thursday"/>
    <s v="Week-day"/>
    <s v="High-demand"/>
    <s v="Standard"/>
    <n v="198"/>
    <n v="-362.14571666666666"/>
    <n v="0"/>
    <n v="88.49166666666666"/>
    <n v="9.8839249999999996"/>
    <n v="610.63620833333334"/>
    <n v="255.31375833333323"/>
    <n v="444.80911666666668"/>
    <n v="-4.499999999999995E-2"/>
    <n v="565"/>
    <n v="675"/>
    <n v="1240"/>
  </r>
  <r>
    <x v="0"/>
    <x v="1"/>
    <x v="7"/>
    <x v="23"/>
    <s v="Thursday"/>
    <s v="Week-day"/>
    <s v="High-demand"/>
    <s v="Standard"/>
    <n v="198"/>
    <n v="-64.493274999999983"/>
    <n v="0"/>
    <n v="98.63333333333334"/>
    <n v="27.33089166666667"/>
    <n v="296.88986666666665"/>
    <n v="252.0025499999999"/>
    <n v="444.80911666666668"/>
    <n v="-4.499999999999995E-2"/>
    <n v="565"/>
    <n v="675"/>
    <n v="1240"/>
  </r>
  <r>
    <x v="0"/>
    <x v="1"/>
    <x v="7"/>
    <x v="21"/>
    <s v="Thursday"/>
    <s v="Week-day"/>
    <s v="High-demand"/>
    <s v="Standard"/>
    <n v="198"/>
    <n v="-16.88289795918368"/>
    <n v="0"/>
    <n v="99.061224489795919"/>
    <n v="12.95630612244898"/>
    <n v="262.77455102040813"/>
    <n v="253.59011224489797"/>
    <n v="444.80911666666668"/>
    <n v="-2.3418367346938761E-2"/>
    <n v="565"/>
    <n v="675"/>
    <n v="1240"/>
  </r>
  <r>
    <x v="0"/>
    <x v="1"/>
    <x v="7"/>
    <x v="10"/>
    <s v="Thursday"/>
    <s v="Week-day"/>
    <s v="High-demand"/>
    <s v="Standard"/>
    <n v="198"/>
    <n v="-2.1273750000000002"/>
    <n v="0"/>
    <n v="99.041666666666671"/>
    <n v="7.0257249999999987"/>
    <n v="257.58129166666663"/>
    <n v="259.43285833333323"/>
    <n v="444.80911666666668"/>
    <n v="0"/>
    <n v="565"/>
    <n v="675"/>
    <n v="1240"/>
  </r>
  <r>
    <x v="0"/>
    <x v="1"/>
    <x v="7"/>
    <x v="11"/>
    <s v="Thursday"/>
    <s v="Week-day"/>
    <s v="High-demand"/>
    <s v="Standard"/>
    <n v="198"/>
    <n v="147.01560833333329"/>
    <n v="147.01560833333329"/>
    <n v="95.983333333333334"/>
    <n v="27.622049999999998"/>
    <n v="60.596683333333331"/>
    <n v="227.48320000000004"/>
    <n v="444.80911666666668"/>
    <n v="0"/>
    <n v="565"/>
    <n v="675"/>
    <n v="1240"/>
  </r>
  <r>
    <x v="0"/>
    <x v="1"/>
    <x v="7"/>
    <x v="12"/>
    <s v="Thursday"/>
    <s v="Week-day"/>
    <s v="High-demand"/>
    <s v="Standard"/>
    <n v="198"/>
    <n v="-134.32088333333323"/>
    <n v="0"/>
    <n v="95.458333333333329"/>
    <n v="27.86003333333333"/>
    <n v="359.93598333333341"/>
    <n v="245.5100583333334"/>
    <n v="444.80911666666668"/>
    <n v="0"/>
    <n v="565"/>
    <n v="675"/>
    <n v="1240"/>
  </r>
  <r>
    <x v="0"/>
    <x v="1"/>
    <x v="7"/>
    <x v="13"/>
    <s v="Thursday"/>
    <s v="Week-day"/>
    <s v="High-demand"/>
    <s v="Standard"/>
    <n v="198"/>
    <n v="212.07684166666667"/>
    <n v="212.07684166666667"/>
    <n v="91.983333333333334"/>
    <n v="20.067391666666669"/>
    <n v="83.109674999999953"/>
    <n v="309.61637499999995"/>
    <n v="444.80911666666668"/>
    <n v="0"/>
    <n v="565"/>
    <n v="675"/>
    <n v="1240"/>
  </r>
  <r>
    <x v="0"/>
    <x v="1"/>
    <x v="7"/>
    <x v="14"/>
    <s v="Thursday"/>
    <s v="Week-day"/>
    <s v="High-demand"/>
    <s v="Peak"/>
    <n v="653"/>
    <n v="228.3856583333334"/>
    <n v="228.3856583333334"/>
    <n v="81.75833333333334"/>
    <n v="0.1499416666666667"/>
    <n v="39.302266666666668"/>
    <n v="267.68792499999995"/>
    <n v="444.80911666666668"/>
    <n v="0"/>
    <n v="555"/>
    <n v="675"/>
    <n v="1230"/>
  </r>
  <r>
    <x v="0"/>
    <x v="1"/>
    <x v="7"/>
    <x v="15"/>
    <s v="Thursday"/>
    <s v="Week-day"/>
    <s v="High-demand"/>
    <s v="Peak"/>
    <n v="653"/>
    <n v="215.59601666666671"/>
    <n v="215.59601666666671"/>
    <n v="68.5"/>
    <n v="93.43824166666667"/>
    <n v="0.40576666666666672"/>
    <n v="305.45015833333343"/>
    <n v="444.80911666666668"/>
    <n v="0"/>
    <n v="485"/>
    <n v="655"/>
    <n v="1140"/>
  </r>
  <r>
    <x v="0"/>
    <x v="1"/>
    <x v="7"/>
    <x v="16"/>
    <s v="Thursday"/>
    <s v="Week-day"/>
    <s v="High-demand"/>
    <s v="Standard"/>
    <n v="198"/>
    <n v="-11.05823333333333"/>
    <n v="0"/>
    <n v="64.466666666666669"/>
    <n v="357.81099166666678"/>
    <n v="0"/>
    <n v="320.61526666666674"/>
    <n v="444.80911666666668"/>
    <n v="0"/>
    <n v="295"/>
    <n v="655"/>
    <n v="950"/>
  </r>
  <r>
    <x v="0"/>
    <x v="1"/>
    <x v="7"/>
    <x v="17"/>
    <s v="Thursday"/>
    <s v="Week-day"/>
    <s v="High-demand"/>
    <s v="Standard"/>
    <n v="198"/>
    <n v="-19.880916666666661"/>
    <n v="0"/>
    <n v="64.849999999999994"/>
    <n v="270.17248333333339"/>
    <n v="0"/>
    <n v="258.39736666666653"/>
    <n v="444.80911666666668"/>
    <n v="-1.7424999999999993E-2"/>
    <n v="295"/>
    <n v="190"/>
    <n v="485"/>
  </r>
  <r>
    <x v="0"/>
    <x v="1"/>
    <x v="7"/>
    <x v="18"/>
    <s v="Thursday"/>
    <s v="Week-day"/>
    <s v="High-demand"/>
    <s v="Standard"/>
    <n v="198"/>
    <n v="-14.309683333333338"/>
    <n v="0"/>
    <n v="64.2"/>
    <n v="329.65221666666667"/>
    <n v="0"/>
    <n v="294.68117500000022"/>
    <n v="444.80911666666668"/>
    <n v="-5.1000000000000094E-2"/>
    <n v="295"/>
    <n v="190"/>
    <n v="485"/>
  </r>
  <r>
    <x v="0"/>
    <x v="1"/>
    <x v="7"/>
    <x v="19"/>
    <s v="Thursday"/>
    <s v="Week-day"/>
    <s v="High-demand"/>
    <s v="Off-Peak"/>
    <n v="107"/>
    <n v="-98.610449999999958"/>
    <n v="0"/>
    <n v="66.683333333333337"/>
    <n v="395.66452499999997"/>
    <n v="0"/>
    <n v="278.28259166666663"/>
    <n v="444.80911666666668"/>
    <n v="-5.1000000000000094E-2"/>
    <n v="200"/>
    <n v="190"/>
    <n v="390"/>
  </r>
  <r>
    <x v="0"/>
    <x v="1"/>
    <x v="7"/>
    <x v="20"/>
    <s v="Thursday"/>
    <s v="Week-day"/>
    <s v="High-demand"/>
    <s v="Off-Peak"/>
    <n v="107"/>
    <n v="264.23709166666669"/>
    <n v="264.23709166666669"/>
    <n v="62.575000000000003"/>
    <n v="399.8676250000006"/>
    <n v="0"/>
    <n v="282.48583333333335"/>
    <n v="444.80911666666668"/>
    <n v="-5.1000000000000094E-2"/>
    <n v="200"/>
    <n v="190"/>
    <n v="390"/>
  </r>
  <r>
    <x v="0"/>
    <x v="1"/>
    <x v="8"/>
    <x v="0"/>
    <s v="Friday"/>
    <s v="Week-day"/>
    <s v="High-demand"/>
    <s v="Off-Peak"/>
    <n v="107"/>
    <n v="288.94294166666663"/>
    <n v="288.94294166666663"/>
    <n v="47.983333333333334"/>
    <n v="399.87000000000063"/>
    <n v="0"/>
    <n v="288.89185000000003"/>
    <n v="444.80911666666668"/>
    <n v="-5.1000000000000094E-2"/>
    <n v="200"/>
    <n v="190"/>
    <n v="390"/>
  </r>
  <r>
    <x v="0"/>
    <x v="1"/>
    <x v="8"/>
    <x v="1"/>
    <s v="Friday"/>
    <s v="Week-day"/>
    <s v="High-demand"/>
    <s v="Off-Peak"/>
    <n v="107"/>
    <n v="130.54912499999989"/>
    <n v="130.54912499999989"/>
    <n v="35.225000000000001"/>
    <n v="399.91126666666662"/>
    <n v="0"/>
    <n v="296.34139166666665"/>
    <n v="444.80911666666668"/>
    <n v="-5.1000000000000094E-2"/>
    <n v="200"/>
    <n v="190"/>
    <n v="390"/>
  </r>
  <r>
    <x v="0"/>
    <x v="1"/>
    <x v="8"/>
    <x v="2"/>
    <s v="Friday"/>
    <s v="Week-day"/>
    <s v="High-demand"/>
    <s v="Off-Peak"/>
    <n v="107"/>
    <n v="-42.643341666666657"/>
    <n v="0"/>
    <n v="34.733333333333334"/>
    <n v="397.16118333333333"/>
    <n v="0"/>
    <n v="338.79628333333329"/>
    <n v="444.80911666666668"/>
    <n v="-5.1000000000000094E-2"/>
    <n v="200"/>
    <n v="190"/>
    <n v="390"/>
  </r>
  <r>
    <x v="0"/>
    <x v="1"/>
    <x v="8"/>
    <x v="3"/>
    <s v="Friday"/>
    <s v="Week-day"/>
    <s v="High-demand"/>
    <s v="Off-Peak"/>
    <n v="107"/>
    <n v="-59.769650000000027"/>
    <n v="0"/>
    <n v="36.625"/>
    <n v="400.08335833333336"/>
    <n v="0"/>
    <n v="323.96659999999986"/>
    <n v="444.80911666666668"/>
    <n v="-5.1000000000000094E-2"/>
    <n v="200"/>
    <n v="190"/>
    <n v="390"/>
  </r>
  <r>
    <x v="0"/>
    <x v="1"/>
    <x v="8"/>
    <x v="4"/>
    <s v="Friday"/>
    <s v="Week-day"/>
    <s v="High-demand"/>
    <s v="Off-Peak"/>
    <n v="107"/>
    <n v="-22.290758333333329"/>
    <n v="0"/>
    <n v="38.383333333333333"/>
    <n v="399.63819166666667"/>
    <n v="0"/>
    <n v="360.27765000000005"/>
    <n v="444.80911666666668"/>
    <n v="-5.1000000000000094E-2"/>
    <n v="295"/>
    <n v="190"/>
    <n v="485"/>
  </r>
  <r>
    <x v="0"/>
    <x v="1"/>
    <x v="8"/>
    <x v="5"/>
    <s v="Friday"/>
    <s v="Week-day"/>
    <s v="High-demand"/>
    <s v="Off-Peak"/>
    <n v="107"/>
    <n v="-67.018758333333309"/>
    <n v="0"/>
    <n v="39.883333333333333"/>
    <n v="399.60583333333312"/>
    <n v="0"/>
    <n v="315.74131666666665"/>
    <n v="444.80911666666668"/>
    <n v="-5.1000000000000094E-2"/>
    <n v="295"/>
    <n v="190"/>
    <n v="485"/>
  </r>
  <r>
    <x v="0"/>
    <x v="1"/>
    <x v="8"/>
    <x v="6"/>
    <s v="Friday"/>
    <s v="Week-day"/>
    <s v="High-demand"/>
    <s v="Peak"/>
    <n v="653"/>
    <n v="-42.999350000000007"/>
    <n v="0"/>
    <n v="42.31666666666667"/>
    <n v="400.51995000000016"/>
    <n v="0"/>
    <n v="340.1491749999999"/>
    <n v="444.80911666666668"/>
    <n v="-5.1000000000000094E-2"/>
    <n v="295"/>
    <n v="190"/>
    <n v="485"/>
  </r>
  <r>
    <x v="0"/>
    <x v="1"/>
    <x v="8"/>
    <x v="7"/>
    <s v="Friday"/>
    <s v="Week-day"/>
    <s v="High-demand"/>
    <s v="Peak"/>
    <n v="653"/>
    <n v="-93.679708333333352"/>
    <n v="0"/>
    <n v="44.825000000000003"/>
    <n v="418.72461666666646"/>
    <n v="10.743799999999998"/>
    <n v="316.84733333333338"/>
    <n v="444.80911666666668"/>
    <n v="-5.1000000000000094E-2"/>
    <n v="565"/>
    <n v="690"/>
    <n v="1255"/>
  </r>
  <r>
    <x v="0"/>
    <x v="1"/>
    <x v="8"/>
    <x v="8"/>
    <s v="Friday"/>
    <s v="Week-day"/>
    <s v="High-demand"/>
    <s v="Peak"/>
    <n v="653"/>
    <n v="-352.9347416666667"/>
    <n v="0"/>
    <n v="53.05833333333333"/>
    <n v="418.78848333333315"/>
    <n v="287.35177499999998"/>
    <n v="334.20876666666663"/>
    <n v="444.80911666666668"/>
    <n v="-5.1000000000000094E-2"/>
    <n v="565"/>
    <n v="675"/>
    <n v="1240"/>
  </r>
  <r>
    <x v="0"/>
    <x v="1"/>
    <x v="8"/>
    <x v="9"/>
    <s v="Friday"/>
    <s v="Week-day"/>
    <s v="High-demand"/>
    <s v="Standard"/>
    <n v="198"/>
    <n v="-145.63945833333327"/>
    <n v="0"/>
    <n v="68.041666666666671"/>
    <n v="42.084716666666672"/>
    <n v="261.31268333333338"/>
    <n v="155.60486666666665"/>
    <n v="444.80911666666668"/>
    <n v="-5.1000000000000094E-2"/>
    <n v="565"/>
    <n v="675"/>
    <n v="1240"/>
  </r>
  <r>
    <x v="0"/>
    <x v="1"/>
    <x v="8"/>
    <x v="22"/>
    <s v="Friday"/>
    <s v="Week-day"/>
    <s v="High-demand"/>
    <s v="Standard"/>
    <n v="198"/>
    <n v="-460.43823333333336"/>
    <n v="0"/>
    <n v="78.841666666666669"/>
    <n v="0.83507500000000001"/>
    <n v="720.77871666666681"/>
    <n v="260.78526666666659"/>
    <n v="444.80911666666668"/>
    <n v="-5.1000000000000094E-2"/>
    <n v="565"/>
    <n v="675"/>
    <n v="1240"/>
  </r>
  <r>
    <x v="0"/>
    <x v="1"/>
    <x v="8"/>
    <x v="23"/>
    <s v="Friday"/>
    <s v="Week-day"/>
    <s v="High-demand"/>
    <s v="Standard"/>
    <n v="198"/>
    <n v="-224.97206666666662"/>
    <n v="0"/>
    <n v="97.458333333333329"/>
    <n v="22.944025000000018"/>
    <n v="470.13856666666703"/>
    <n v="260.97294999999997"/>
    <n v="444.80911666666668"/>
    <n v="-5.1000000000000094E-2"/>
    <n v="565"/>
    <n v="675"/>
    <n v="1240"/>
  </r>
  <r>
    <x v="0"/>
    <x v="1"/>
    <x v="8"/>
    <x v="21"/>
    <s v="Friday"/>
    <s v="Week-day"/>
    <s v="High-demand"/>
    <s v="Standard"/>
    <n v="198"/>
    <n v="-9.4758484848484894"/>
    <n v="0"/>
    <n v="99"/>
    <n v="13.213575757575748"/>
    <n v="245.35965656565645"/>
    <n v="244.3832828282828"/>
    <n v="444.80911666666668"/>
    <n v="-2.7303030303030315E-2"/>
    <n v="565"/>
    <n v="675"/>
    <n v="1240"/>
  </r>
  <r>
    <x v="0"/>
    <x v="1"/>
    <x v="8"/>
    <x v="10"/>
    <s v="Friday"/>
    <s v="Week-day"/>
    <s v="High-demand"/>
    <s v="Standard"/>
    <n v="198"/>
    <n v="-9.1105416666666663"/>
    <n v="0"/>
    <n v="99.025000000000006"/>
    <n v="3.4165749999999999"/>
    <n v="272.52799999999996"/>
    <n v="264.82412499999998"/>
    <n v="444.80911666666668"/>
    <n v="0"/>
    <n v="565"/>
    <n v="675"/>
    <n v="1240"/>
  </r>
  <r>
    <x v="0"/>
    <x v="1"/>
    <x v="8"/>
    <x v="11"/>
    <s v="Friday"/>
    <s v="Week-day"/>
    <s v="High-demand"/>
    <s v="Standard"/>
    <n v="198"/>
    <n v="-9.3099666666666661"/>
    <n v="0"/>
    <n v="99.058333333333337"/>
    <n v="4.9584083333333329"/>
    <n v="255.4915666666667"/>
    <n v="248.49524166666666"/>
    <n v="444.80911666666668"/>
    <n v="0"/>
    <n v="565"/>
    <n v="675"/>
    <n v="1240"/>
  </r>
  <r>
    <x v="0"/>
    <x v="1"/>
    <x v="8"/>
    <x v="12"/>
    <s v="Friday"/>
    <s v="Week-day"/>
    <s v="High-demand"/>
    <s v="Standard"/>
    <n v="198"/>
    <n v="-8.546324999999996"/>
    <n v="0"/>
    <n v="99.041666666666671"/>
    <n v="7.2475916666666658"/>
    <n v="254.59614999999999"/>
    <n v="250.45379999999989"/>
    <n v="444.80911666666668"/>
    <n v="0"/>
    <n v="565"/>
    <n v="675"/>
    <n v="1240"/>
  </r>
  <r>
    <x v="0"/>
    <x v="1"/>
    <x v="8"/>
    <x v="13"/>
    <s v="Friday"/>
    <s v="Week-day"/>
    <s v="High-demand"/>
    <s v="Standard"/>
    <n v="198"/>
    <n v="28.201416666666663"/>
    <n v="28.201416666666663"/>
    <n v="98.733333333333334"/>
    <n v="19.762325000000001"/>
    <n v="201.27834166666676"/>
    <n v="242.9878250000001"/>
    <n v="444.80911666666668"/>
    <n v="0"/>
    <n v="565"/>
    <n v="675"/>
    <n v="1240"/>
  </r>
  <r>
    <x v="0"/>
    <x v="1"/>
    <x v="8"/>
    <x v="14"/>
    <s v="Friday"/>
    <s v="Week-day"/>
    <s v="High-demand"/>
    <s v="Peak"/>
    <n v="653"/>
    <n v="207.32315000000003"/>
    <n v="207.32315000000003"/>
    <n v="93.424999999999997"/>
    <n v="24.153958333333328"/>
    <n v="54.231850000000009"/>
    <n v="278.98599999999993"/>
    <n v="444.80911666666668"/>
    <n v="0"/>
    <n v="555"/>
    <n v="675"/>
    <n v="1230"/>
  </r>
  <r>
    <x v="0"/>
    <x v="1"/>
    <x v="8"/>
    <x v="15"/>
    <s v="Friday"/>
    <s v="Week-day"/>
    <s v="High-demand"/>
    <s v="Peak"/>
    <n v="653"/>
    <n v="289.85039166666661"/>
    <n v="289.85039166666661"/>
    <n v="80.166666666666671"/>
    <n v="0.14246666666666677"/>
    <n v="0.67269166666666658"/>
    <n v="290.52057499999989"/>
    <n v="444.80911666666668"/>
    <n v="-2.4750000000000002E-3"/>
    <n v="485"/>
    <n v="655"/>
    <n v="1140"/>
  </r>
  <r>
    <x v="0"/>
    <x v="1"/>
    <x v="8"/>
    <x v="16"/>
    <s v="Friday"/>
    <s v="Week-day"/>
    <s v="High-demand"/>
    <s v="Standard"/>
    <n v="198"/>
    <n v="162.56020000000001"/>
    <n v="162.56020000000001"/>
    <n v="67.2"/>
    <n v="125.6624583333333"/>
    <n v="0"/>
    <n v="279.15711666666658"/>
    <n v="444.80911666666668"/>
    <n v="-3.2999999999999946E-2"/>
    <n v="295"/>
    <n v="655"/>
    <n v="950"/>
  </r>
  <r>
    <x v="0"/>
    <x v="1"/>
    <x v="8"/>
    <x v="17"/>
    <s v="Friday"/>
    <s v="Week-day"/>
    <s v="High-demand"/>
    <s v="Standard"/>
    <n v="198"/>
    <n v="-25.815691666666662"/>
    <n v="0"/>
    <n v="64.924999999999997"/>
    <n v="258.77902499999993"/>
    <n v="0"/>
    <n v="220.05603333333337"/>
    <n v="444.80911666666668"/>
    <n v="-3.2999999999999946E-2"/>
    <n v="295"/>
    <n v="190"/>
    <n v="485"/>
  </r>
  <r>
    <x v="0"/>
    <x v="1"/>
    <x v="8"/>
    <x v="18"/>
    <s v="Friday"/>
    <s v="Week-day"/>
    <s v="High-demand"/>
    <s v="Standard"/>
    <n v="198"/>
    <n v="-13.618883333333333"/>
    <n v="0"/>
    <n v="64.558333333333337"/>
    <n v="239.53367499999999"/>
    <n v="0"/>
    <n v="217.41559166666656"/>
    <n v="444.80911666666668"/>
    <n v="-3.2999999999999946E-2"/>
    <n v="295"/>
    <n v="190"/>
    <n v="485"/>
  </r>
  <r>
    <x v="0"/>
    <x v="1"/>
    <x v="8"/>
    <x v="19"/>
    <s v="Friday"/>
    <s v="Week-day"/>
    <s v="High-demand"/>
    <s v="Off-Peak"/>
    <n v="107"/>
    <n v="-178.23700833333336"/>
    <n v="0"/>
    <n v="68.424999999999997"/>
    <n v="416.56200833333344"/>
    <n v="0"/>
    <n v="219.09564166666669"/>
    <n v="444.80911666666668"/>
    <n v="-3.2999999999999946E-2"/>
    <n v="200"/>
    <n v="190"/>
    <n v="390"/>
  </r>
  <r>
    <x v="0"/>
    <x v="1"/>
    <x v="8"/>
    <x v="20"/>
    <s v="Friday"/>
    <s v="Week-day"/>
    <s v="High-demand"/>
    <s v="Off-Peak"/>
    <n v="107"/>
    <n v="-176.60693333333339"/>
    <n v="0"/>
    <n v="76.49166666666666"/>
    <n v="419.27174999999971"/>
    <n v="0"/>
    <n v="223.20312499999994"/>
    <n v="444.80911666666668"/>
    <n v="-3.5899999999999946E-2"/>
    <n v="200"/>
    <n v="190"/>
    <n v="390"/>
  </r>
  <r>
    <x v="0"/>
    <x v="1"/>
    <x v="9"/>
    <x v="0"/>
    <s v="Saturday"/>
    <s v="Weekend"/>
    <s v="High-demand"/>
    <s v="Off-Peak"/>
    <n v="107"/>
    <n v="4.5746166666666737"/>
    <n v="4.5746166666666737"/>
    <n v="81.125"/>
    <n v="228.97515833333333"/>
    <n v="0"/>
    <n v="215.56661666666665"/>
    <n v="444.80911666666668"/>
    <n v="-3.3900000000000048E-2"/>
    <n v="200"/>
    <n v="190"/>
    <n v="390"/>
  </r>
  <r>
    <x v="0"/>
    <x v="1"/>
    <x v="9"/>
    <x v="1"/>
    <s v="Saturday"/>
    <s v="Weekend"/>
    <s v="High-demand"/>
    <s v="Off-Peak"/>
    <n v="107"/>
    <n v="-37.24712499999999"/>
    <n v="0"/>
    <n v="80.533333333333331"/>
    <n v="270.32564999999994"/>
    <n v="0"/>
    <n v="218.23548333333341"/>
    <n v="444.80911666666668"/>
    <n v="-3.1000000000000045E-2"/>
    <n v="200"/>
    <n v="190"/>
    <n v="390"/>
  </r>
  <r>
    <x v="0"/>
    <x v="1"/>
    <x v="9"/>
    <x v="2"/>
    <s v="Saturday"/>
    <s v="Weekend"/>
    <s v="High-demand"/>
    <s v="Off-Peak"/>
    <n v="107"/>
    <n v="29.620216666666654"/>
    <n v="29.620216666666654"/>
    <n v="79.150000000000006"/>
    <n v="260.05861666666664"/>
    <n v="0"/>
    <n v="276.84440000000012"/>
    <n v="444.80911666666668"/>
    <n v="-3.1000000000000045E-2"/>
    <n v="200"/>
    <n v="190"/>
    <n v="390"/>
  </r>
  <r>
    <x v="0"/>
    <x v="1"/>
    <x v="9"/>
    <x v="3"/>
    <s v="Saturday"/>
    <s v="Weekend"/>
    <s v="High-demand"/>
    <s v="Off-Peak"/>
    <n v="107"/>
    <n v="-19.864958333333334"/>
    <n v="0"/>
    <n v="79.158333333333331"/>
    <n v="337.86469999999991"/>
    <n v="0"/>
    <n v="299.83919166666658"/>
    <n v="444.80911666666668"/>
    <n v="-3.1000000000000045E-2"/>
    <n v="200"/>
    <n v="190"/>
    <n v="390"/>
  </r>
  <r>
    <x v="0"/>
    <x v="1"/>
    <x v="9"/>
    <x v="4"/>
    <s v="Saturday"/>
    <s v="Weekend"/>
    <s v="High-demand"/>
    <s v="Off-Peak"/>
    <n v="107"/>
    <n v="41.92786666666666"/>
    <n v="41.92786666666666"/>
    <n v="78.575000000000003"/>
    <n v="273.34275833333345"/>
    <n v="0"/>
    <n v="302.10700833333328"/>
    <n v="444.80911666666668"/>
    <n v="-3.1000000000000045E-2"/>
    <n v="295"/>
    <n v="190"/>
    <n v="485"/>
  </r>
  <r>
    <x v="0"/>
    <x v="1"/>
    <x v="9"/>
    <x v="5"/>
    <s v="Saturday"/>
    <s v="Weekend"/>
    <s v="High-demand"/>
    <s v="Off-Peak"/>
    <n v="107"/>
    <n v="250.12440833333329"/>
    <n v="250.12440833333329"/>
    <n v="71.358333333333334"/>
    <n v="45.537924999999973"/>
    <n v="0"/>
    <n v="293.40840000000014"/>
    <n v="444.80911666666668"/>
    <n v="-3.1000000000000045E-2"/>
    <n v="295"/>
    <n v="190"/>
    <n v="485"/>
  </r>
  <r>
    <x v="0"/>
    <x v="1"/>
    <x v="9"/>
    <x v="6"/>
    <s v="Saturday"/>
    <s v="Weekend"/>
    <s v="High-demand"/>
    <s v="Off-Peak"/>
    <n v="107"/>
    <n v="-11.254816666666668"/>
    <n v="0"/>
    <n v="64.808333333333337"/>
    <n v="334.84099166666681"/>
    <n v="0"/>
    <n v="301.72822500000001"/>
    <n v="444.80911666666668"/>
    <n v="-3.1000000000000045E-2"/>
    <n v="295"/>
    <n v="190"/>
    <n v="485"/>
  </r>
  <r>
    <x v="0"/>
    <x v="1"/>
    <x v="9"/>
    <x v="7"/>
    <s v="Saturday"/>
    <s v="Weekend"/>
    <s v="High-demand"/>
    <s v="Standard"/>
    <n v="198"/>
    <n v="-3.9836583333333304"/>
    <n v="0"/>
    <n v="64.849999999999994"/>
    <n v="337.29323333333349"/>
    <n v="8.9243916666666685"/>
    <n v="308.1503833333332"/>
    <n v="444.80911666666668"/>
    <n v="-3.1000000000000045E-2"/>
    <n v="565"/>
    <n v="690"/>
    <n v="1255"/>
  </r>
  <r>
    <x v="0"/>
    <x v="1"/>
    <x v="9"/>
    <x v="8"/>
    <s v="Saturday"/>
    <s v="Weekend"/>
    <s v="High-demand"/>
    <s v="Standard"/>
    <n v="198"/>
    <n v="-34.933191666666659"/>
    <n v="0"/>
    <n v="65.05"/>
    <n v="191.91350833333317"/>
    <n v="182.41273333333331"/>
    <n v="324.25688333333335"/>
    <n v="444.80911666666668"/>
    <n v="-3.1000000000000045E-2"/>
    <n v="565"/>
    <n v="675"/>
    <n v="1240"/>
  </r>
  <r>
    <x v="0"/>
    <x v="1"/>
    <x v="9"/>
    <x v="9"/>
    <s v="Saturday"/>
    <s v="Weekend"/>
    <s v="High-demand"/>
    <s v="Standard"/>
    <n v="198"/>
    <n v="-117.86156666666668"/>
    <n v="0"/>
    <n v="67.908333333333331"/>
    <n v="0.1542583333333333"/>
    <n v="396.89066666666662"/>
    <n v="278.99663333333342"/>
    <n v="444.80911666666668"/>
    <n v="-3.1000000000000045E-2"/>
    <n v="565"/>
    <n v="675"/>
    <n v="1240"/>
  </r>
  <r>
    <x v="0"/>
    <x v="1"/>
    <x v="9"/>
    <x v="22"/>
    <s v="Saturday"/>
    <s v="Weekend"/>
    <s v="High-demand"/>
    <s v="Standard"/>
    <n v="198"/>
    <n v="-360.30205833333332"/>
    <n v="0"/>
    <n v="78.708333333333329"/>
    <n v="0.1557166666666667"/>
    <n v="632.734691666667"/>
    <n v="272.46052500000002"/>
    <n v="444.80911666666668"/>
    <n v="-3.1000000000000045E-2"/>
    <n v="565"/>
    <n v="675"/>
    <n v="1240"/>
  </r>
  <r>
    <x v="0"/>
    <x v="1"/>
    <x v="9"/>
    <x v="23"/>
    <s v="Saturday"/>
    <s v="Weekend"/>
    <s v="High-demand"/>
    <s v="Standard"/>
    <n v="198"/>
    <n v="-278.66155000000009"/>
    <n v="0"/>
    <n v="95.733333333333334"/>
    <n v="23.42465"/>
    <n v="520.3488083333333"/>
    <n v="258.70074166666666"/>
    <n v="444.80911666666668"/>
    <n v="-3.1000000000000045E-2"/>
    <n v="565"/>
    <n v="675"/>
    <n v="1240"/>
  </r>
  <r>
    <x v="0"/>
    <x v="1"/>
    <x v="9"/>
    <x v="21"/>
    <s v="Saturday"/>
    <s v="Weekend"/>
    <s v="High-demand"/>
    <s v="Off-Peak"/>
    <n v="107"/>
    <n v="-9.3399795918367321"/>
    <n v="0"/>
    <n v="99"/>
    <n v="13.747571428571433"/>
    <n v="262.63234693877553"/>
    <n v="262.17665306122444"/>
    <n v="444.80911666666668"/>
    <n v="-1.7081632653061212E-2"/>
    <n v="565"/>
    <n v="675"/>
    <n v="1240"/>
  </r>
  <r>
    <x v="0"/>
    <x v="1"/>
    <x v="9"/>
    <x v="10"/>
    <s v="Saturday"/>
    <s v="Weekend"/>
    <s v="High-demand"/>
    <s v="Off-Peak"/>
    <n v="107"/>
    <n v="26.572275000000001"/>
    <n v="26.572275000000001"/>
    <n v="98.525000000000006"/>
    <n v="25.887158333333339"/>
    <n v="226.0324333333333"/>
    <n v="271.36574166666657"/>
    <n v="444.80911666666668"/>
    <n v="0"/>
    <n v="565"/>
    <n v="675"/>
    <n v="1240"/>
  </r>
  <r>
    <x v="0"/>
    <x v="1"/>
    <x v="9"/>
    <x v="11"/>
    <s v="Saturday"/>
    <s v="Weekend"/>
    <s v="High-demand"/>
    <s v="Off-Peak"/>
    <n v="107"/>
    <n v="-38.59709999999999"/>
    <n v="0"/>
    <n v="98.2"/>
    <n v="27.239775000000005"/>
    <n v="300.40783333333331"/>
    <n v="281.66550000000001"/>
    <n v="444.80911666666668"/>
    <n v="0"/>
    <n v="565"/>
    <n v="675"/>
    <n v="1240"/>
  </r>
  <r>
    <x v="0"/>
    <x v="1"/>
    <x v="9"/>
    <x v="12"/>
    <s v="Saturday"/>
    <s v="Weekend"/>
    <s v="High-demand"/>
    <s v="Off-Peak"/>
    <n v="107"/>
    <n v="-17.148458333333338"/>
    <n v="0"/>
    <n v="99.033333333333331"/>
    <n v="14.596766666666669"/>
    <n v="278.57750000000016"/>
    <n v="270.6383083333335"/>
    <n v="444.80911666666668"/>
    <n v="0"/>
    <n v="565"/>
    <n v="675"/>
    <n v="1240"/>
  </r>
  <r>
    <x v="0"/>
    <x v="1"/>
    <x v="9"/>
    <x v="13"/>
    <s v="Saturday"/>
    <s v="Weekend"/>
    <s v="High-demand"/>
    <s v="Off-Peak"/>
    <n v="107"/>
    <n v="42.14510833333334"/>
    <n v="42.14510833333334"/>
    <n v="98.708333333333329"/>
    <n v="27.137925000000006"/>
    <n v="195.48072500000001"/>
    <n v="257.45693333333327"/>
    <n v="444.80911666666668"/>
    <n v="0"/>
    <n v="565"/>
    <n v="675"/>
    <n v="1240"/>
  </r>
  <r>
    <x v="0"/>
    <x v="1"/>
    <x v="9"/>
    <x v="14"/>
    <s v="Saturday"/>
    <s v="Weekend"/>
    <s v="High-demand"/>
    <s v="Off-Peak"/>
    <n v="107"/>
    <n v="245.10894166666665"/>
    <n v="245.10894166666665"/>
    <n v="91.408333333333331"/>
    <n v="13.776933333333337"/>
    <n v="44.285700000000034"/>
    <n v="299.16826666666668"/>
    <n v="444.80911666666668"/>
    <n v="0"/>
    <n v="555"/>
    <n v="675"/>
    <n v="1230"/>
  </r>
  <r>
    <x v="0"/>
    <x v="1"/>
    <x v="9"/>
    <x v="15"/>
    <s v="Saturday"/>
    <s v="Weekend"/>
    <s v="High-demand"/>
    <s v="Standard"/>
    <n v="198"/>
    <n v="322.50160833333337"/>
    <n v="322.50160833333337"/>
    <n v="77.141666666666666"/>
    <n v="0.1560333333333333"/>
    <n v="0.6102833333333334"/>
    <n v="323.11189166666668"/>
    <n v="444.80911666666668"/>
    <n v="0"/>
    <n v="485"/>
    <n v="655"/>
    <n v="1140"/>
  </r>
  <r>
    <x v="0"/>
    <x v="1"/>
    <x v="9"/>
    <x v="16"/>
    <s v="Saturday"/>
    <s v="Weekend"/>
    <s v="High-demand"/>
    <s v="Standard"/>
    <n v="198"/>
    <n v="77.377891666666599"/>
    <n v="77.377891666666599"/>
    <n v="65.424999999999997"/>
    <n v="223.67427499999999"/>
    <n v="0"/>
    <n v="285.28984166666658"/>
    <n v="444.80911666666668"/>
    <n v="0"/>
    <n v="295"/>
    <n v="655"/>
    <n v="950"/>
  </r>
  <r>
    <x v="0"/>
    <x v="1"/>
    <x v="9"/>
    <x v="17"/>
    <s v="Saturday"/>
    <s v="Weekend"/>
    <s v="High-demand"/>
    <s v="Off-Peak"/>
    <n v="107"/>
    <n v="-13.021366666666669"/>
    <n v="0"/>
    <n v="64.924999999999997"/>
    <n v="262.18614166666663"/>
    <n v="0"/>
    <n v="230.62519166666669"/>
    <n v="444.80911666666668"/>
    <n v="0"/>
    <n v="295"/>
    <n v="190"/>
    <n v="485"/>
  </r>
  <r>
    <x v="0"/>
    <x v="1"/>
    <x v="9"/>
    <x v="18"/>
    <s v="Saturday"/>
    <s v="Weekend"/>
    <s v="High-demand"/>
    <s v="Off-Peak"/>
    <n v="107"/>
    <n v="7.2241500000000007"/>
    <n v="7.2241500000000007"/>
    <n v="64.61666666666666"/>
    <n v="233.18253333333328"/>
    <n v="0"/>
    <n v="228.11400833333332"/>
    <n v="444.80911666666668"/>
    <n v="0"/>
    <n v="295"/>
    <n v="190"/>
    <n v="485"/>
  </r>
  <r>
    <x v="0"/>
    <x v="1"/>
    <x v="9"/>
    <x v="19"/>
    <s v="Saturday"/>
    <s v="Weekend"/>
    <s v="High-demand"/>
    <s v="Off-Peak"/>
    <n v="107"/>
    <n v="-141.49902499999999"/>
    <n v="0"/>
    <n v="67.291666666666671"/>
    <n v="411.00308333333317"/>
    <n v="0"/>
    <n v="256.9885000000001"/>
    <n v="444.80911666666668"/>
    <n v="0"/>
    <n v="200"/>
    <n v="190"/>
    <n v="390"/>
  </r>
  <r>
    <x v="0"/>
    <x v="1"/>
    <x v="9"/>
    <x v="20"/>
    <s v="Saturday"/>
    <s v="Weekend"/>
    <s v="High-demand"/>
    <s v="Off-Peak"/>
    <n v="107"/>
    <n v="-166.1415750000001"/>
    <n v="0"/>
    <n v="74.474999999999994"/>
    <n v="418.62737499999992"/>
    <n v="0"/>
    <n v="233.6941416666667"/>
    <n v="444.80911666666668"/>
    <n v="0"/>
    <n v="200"/>
    <n v="190"/>
    <n v="390"/>
  </r>
  <r>
    <x v="0"/>
    <x v="1"/>
    <x v="10"/>
    <x v="0"/>
    <s v="Sunday"/>
    <s v="Weekend"/>
    <s v="High-demand"/>
    <s v="Off-Peak"/>
    <n v="107"/>
    <n v="-15.643141666666681"/>
    <n v="0"/>
    <n v="78.533333333333331"/>
    <n v="275.07678333333337"/>
    <n v="0"/>
    <n v="246.72473333333332"/>
    <n v="444.80911666666668"/>
    <n v="0"/>
    <n v="200"/>
    <n v="190"/>
    <n v="390"/>
  </r>
  <r>
    <x v="0"/>
    <x v="1"/>
    <x v="10"/>
    <x v="1"/>
    <s v="Sunday"/>
    <s v="Weekend"/>
    <s v="High-demand"/>
    <s v="Off-Peak"/>
    <n v="107"/>
    <n v="-15.927799999999998"/>
    <n v="0"/>
    <n v="78.650000000000006"/>
    <n v="282.71729166666671"/>
    <n v="0"/>
    <n v="250.25336666666664"/>
    <n v="444.80911666666668"/>
    <n v="0"/>
    <n v="200"/>
    <n v="190"/>
    <n v="390"/>
  </r>
  <r>
    <x v="0"/>
    <x v="1"/>
    <x v="10"/>
    <x v="2"/>
    <s v="Sunday"/>
    <s v="Weekend"/>
    <s v="High-demand"/>
    <s v="Off-Peak"/>
    <n v="107"/>
    <n v="95.294683333333339"/>
    <n v="95.294683333333339"/>
    <n v="76.808333333333337"/>
    <n v="262.76284166666665"/>
    <n v="0"/>
    <n v="347.67989166666655"/>
    <n v="444.80911666666668"/>
    <n v="0"/>
    <n v="200"/>
    <n v="190"/>
    <n v="390"/>
  </r>
  <r>
    <x v="0"/>
    <x v="1"/>
    <x v="10"/>
    <x v="3"/>
    <s v="Sunday"/>
    <s v="Weekend"/>
    <s v="High-demand"/>
    <s v="Off-Peak"/>
    <n v="107"/>
    <n v="-74.604075000000023"/>
    <n v="0"/>
    <n v="75.341666666666669"/>
    <n v="418.77527499999991"/>
    <n v="0"/>
    <n v="325.24725000000001"/>
    <n v="444.80911666666668"/>
    <n v="0"/>
    <n v="200"/>
    <n v="190"/>
    <n v="390"/>
  </r>
  <r>
    <x v="0"/>
    <x v="1"/>
    <x v="10"/>
    <x v="4"/>
    <s v="Sunday"/>
    <s v="Weekend"/>
    <s v="High-demand"/>
    <s v="Off-Peak"/>
    <n v="107"/>
    <n v="-0.8123666666666679"/>
    <n v="0"/>
    <n v="76.224999999999994"/>
    <n v="344.41277500000007"/>
    <n v="0"/>
    <n v="327.70005833333352"/>
    <n v="444.80911666666668"/>
    <n v="0"/>
    <n v="295"/>
    <n v="190"/>
    <n v="485"/>
  </r>
  <r>
    <x v="0"/>
    <x v="1"/>
    <x v="10"/>
    <x v="5"/>
    <s v="Sunday"/>
    <s v="Weekend"/>
    <s v="High-demand"/>
    <s v="Off-Peak"/>
    <n v="107"/>
    <n v="234.32768333333331"/>
    <n v="234.32768333333331"/>
    <n v="70.091666666666669"/>
    <n v="87.553733333333341"/>
    <n v="0"/>
    <n v="324.29854166666672"/>
    <n v="444.80911666666668"/>
    <n v="0"/>
    <n v="295"/>
    <n v="190"/>
    <n v="485"/>
  </r>
  <r>
    <x v="0"/>
    <x v="1"/>
    <x v="10"/>
    <x v="6"/>
    <s v="Sunday"/>
    <s v="Weekend"/>
    <s v="High-demand"/>
    <s v="Off-Peak"/>
    <n v="107"/>
    <n v="-8.5213666666666636"/>
    <n v="0"/>
    <n v="64.75"/>
    <n v="371.35098333333343"/>
    <n v="0"/>
    <n v="346.37991666666676"/>
    <n v="444.80911666666668"/>
    <n v="0"/>
    <n v="295"/>
    <n v="190"/>
    <n v="485"/>
  </r>
  <r>
    <x v="0"/>
    <x v="1"/>
    <x v="10"/>
    <x v="7"/>
    <s v="Sunday"/>
    <s v="Weekend"/>
    <s v="High-demand"/>
    <s v="Off-Peak"/>
    <n v="107"/>
    <n v="-18.697624999999999"/>
    <n v="0"/>
    <n v="64.666666666666671"/>
    <n v="373.29018333333335"/>
    <n v="25.648041666666664"/>
    <n v="353.20434166666661"/>
    <n v="444.80911666666668"/>
    <n v="0"/>
    <n v="565"/>
    <n v="690"/>
    <n v="1255"/>
  </r>
  <r>
    <x v="0"/>
    <x v="1"/>
    <x v="10"/>
    <x v="8"/>
    <s v="Sunday"/>
    <s v="Weekend"/>
    <s v="High-demand"/>
    <s v="Off-Peak"/>
    <n v="107"/>
    <n v="-45.384066666666655"/>
    <n v="0"/>
    <n v="65.125"/>
    <n v="87.749533333333289"/>
    <n v="307.66018333333329"/>
    <n v="342.25421666666654"/>
    <n v="444.80911666666668"/>
    <n v="-2.2499999999999999E-4"/>
    <n v="565"/>
    <n v="675"/>
    <n v="1240"/>
  </r>
  <r>
    <x v="0"/>
    <x v="1"/>
    <x v="10"/>
    <x v="9"/>
    <s v="Sunday"/>
    <s v="Weekend"/>
    <s v="High-demand"/>
    <s v="Off-Peak"/>
    <n v="107"/>
    <n v="-237.23963333333327"/>
    <n v="0"/>
    <n v="70.599999999999994"/>
    <n v="0.15423333333333333"/>
    <n v="574.04101666666668"/>
    <n v="336.77254166666648"/>
    <n v="444.80911666666668"/>
    <n v="-2.7000000000000031E-2"/>
    <n v="565"/>
    <n v="675"/>
    <n v="1240"/>
  </r>
  <r>
    <x v="0"/>
    <x v="1"/>
    <x v="10"/>
    <x v="22"/>
    <s v="Sunday"/>
    <s v="Weekend"/>
    <s v="High-demand"/>
    <s v="Off-Peak"/>
    <n v="107"/>
    <n v="-454.08546666666672"/>
    <n v="0"/>
    <n v="86.558333333333337"/>
    <n v="9.5286500000000007"/>
    <n v="758.60984166666685"/>
    <n v="311.26895000000025"/>
    <n v="444.80911666666668"/>
    <n v="-2.7000000000000031E-2"/>
    <n v="565"/>
    <n v="675"/>
    <n v="1240"/>
  </r>
  <r>
    <x v="0"/>
    <x v="1"/>
    <x v="10"/>
    <x v="23"/>
    <s v="Sunday"/>
    <s v="Weekend"/>
    <s v="High-demand"/>
    <s v="Off-Peak"/>
    <n v="107"/>
    <n v="-64.049691666666661"/>
    <n v="0"/>
    <n v="98.983333333333334"/>
    <n v="20.187941666666674"/>
    <n v="280.2330333333332"/>
    <n v="229.7233166666667"/>
    <n v="444.80911666666668"/>
    <n v="-2.7000000000000031E-2"/>
    <n v="565"/>
    <n v="675"/>
    <n v="1240"/>
  </r>
  <r>
    <x v="0"/>
    <x v="1"/>
    <x v="10"/>
    <x v="21"/>
    <s v="Sunday"/>
    <s v="Weekend"/>
    <s v="High-demand"/>
    <s v="Off-Peak"/>
    <n v="107"/>
    <n v="-9.1555151515151536"/>
    <n v="0"/>
    <n v="99.020202020202021"/>
    <n v="8.6557171717171695"/>
    <n v="308.25776767676768"/>
    <n v="304.05643434343443"/>
    <n v="444.80911666666668"/>
    <n v="-1.5272727272727264E-2"/>
    <n v="565"/>
    <n v="675"/>
    <n v="1240"/>
  </r>
  <r>
    <x v="0"/>
    <x v="1"/>
    <x v="10"/>
    <x v="10"/>
    <s v="Sunday"/>
    <s v="Weekend"/>
    <s v="High-demand"/>
    <s v="Off-Peak"/>
    <n v="107"/>
    <n v="-9.2762666666666682"/>
    <n v="0"/>
    <n v="99.05"/>
    <n v="7.5672250000000014"/>
    <n v="316.37414999999993"/>
    <n v="310.87589166666669"/>
    <n v="444.80911666666668"/>
    <n v="0"/>
    <n v="565"/>
    <n v="675"/>
    <n v="1240"/>
  </r>
  <r>
    <x v="0"/>
    <x v="1"/>
    <x v="10"/>
    <x v="11"/>
    <s v="Sunday"/>
    <s v="Weekend"/>
    <s v="High-demand"/>
    <s v="Off-Peak"/>
    <n v="107"/>
    <n v="-9.6888333333333332"/>
    <n v="0"/>
    <n v="99.05"/>
    <n v="5.8601416666666646"/>
    <n v="318.58621666666653"/>
    <n v="311.35174166666667"/>
    <n v="444.80911666666668"/>
    <n v="0"/>
    <n v="565"/>
    <n v="675"/>
    <n v="1240"/>
  </r>
  <r>
    <x v="0"/>
    <x v="1"/>
    <x v="10"/>
    <x v="12"/>
    <s v="Sunday"/>
    <s v="Weekend"/>
    <s v="High-demand"/>
    <s v="Off-Peak"/>
    <n v="107"/>
    <n v="10.983758333333332"/>
    <n v="10.983758333333332"/>
    <n v="98.916666666666671"/>
    <n v="23.432325000000002"/>
    <n v="273.22800833333332"/>
    <n v="300.81905833333337"/>
    <n v="444.80911666666668"/>
    <n v="0"/>
    <n v="565"/>
    <n v="675"/>
    <n v="1240"/>
  </r>
  <r>
    <x v="0"/>
    <x v="1"/>
    <x v="10"/>
    <x v="13"/>
    <s v="Sunday"/>
    <s v="Weekend"/>
    <s v="High-demand"/>
    <s v="Off-Peak"/>
    <n v="107"/>
    <n v="73.934683333333354"/>
    <n v="73.934683333333354"/>
    <n v="97.24166666666666"/>
    <n v="27.12361666666667"/>
    <n v="200.576325"/>
    <n v="294.38154166666664"/>
    <n v="444.80911666666668"/>
    <n v="0"/>
    <n v="565"/>
    <n v="675"/>
    <n v="1240"/>
  </r>
  <r>
    <x v="0"/>
    <x v="1"/>
    <x v="10"/>
    <x v="14"/>
    <s v="Sunday"/>
    <s v="Weekend"/>
    <s v="High-demand"/>
    <s v="Off-Peak"/>
    <n v="107"/>
    <n v="241.43115833333334"/>
    <n v="241.43115833333334"/>
    <n v="89.458333333333329"/>
    <n v="14.806525000000006"/>
    <n v="63.137958333333316"/>
    <n v="315.37180833333343"/>
    <n v="444.80911666666668"/>
    <n v="0"/>
    <n v="555"/>
    <n v="675"/>
    <n v="1230"/>
  </r>
  <r>
    <x v="0"/>
    <x v="1"/>
    <x v="10"/>
    <x v="15"/>
    <s v="Sunday"/>
    <s v="Weekend"/>
    <s v="High-demand"/>
    <s v="Off-Peak"/>
    <n v="107"/>
    <n v="325.29667500000011"/>
    <n v="325.29667500000011"/>
    <n v="74.691666666666663"/>
    <n v="0.15629166666666666"/>
    <n v="0.35562499999999986"/>
    <n v="325.65230000000003"/>
    <n v="444.80911666666668"/>
    <n v="0"/>
    <n v="485"/>
    <n v="655"/>
    <n v="1140"/>
  </r>
  <r>
    <x v="0"/>
    <x v="1"/>
    <x v="10"/>
    <x v="16"/>
    <s v="Sunday"/>
    <s v="Weekend"/>
    <s v="High-demand"/>
    <s v="Off-Peak"/>
    <n v="107"/>
    <n v="28.847216666666668"/>
    <n v="28.847216666666668"/>
    <n v="64.8"/>
    <n v="303.70200833333342"/>
    <n v="0"/>
    <n v="308.09673333333325"/>
    <n v="444.80911666666668"/>
    <n v="0"/>
    <n v="295"/>
    <n v="655"/>
    <n v="950"/>
  </r>
  <r>
    <x v="0"/>
    <x v="1"/>
    <x v="10"/>
    <x v="17"/>
    <s v="Sunday"/>
    <s v="Weekend"/>
    <s v="High-demand"/>
    <s v="Off-Peak"/>
    <n v="107"/>
    <n v="-19.963158333333332"/>
    <n v="0"/>
    <n v="64.891666666666666"/>
    <n v="300.53156666666661"/>
    <n v="0"/>
    <n v="263.2918249999999"/>
    <n v="444.80911666666668"/>
    <n v="0"/>
    <n v="295"/>
    <n v="190"/>
    <n v="485"/>
  </r>
  <r>
    <x v="0"/>
    <x v="1"/>
    <x v="10"/>
    <x v="18"/>
    <s v="Sunday"/>
    <s v="Weekend"/>
    <s v="High-demand"/>
    <s v="Off-Peak"/>
    <n v="107"/>
    <n v="3.8113666666666668"/>
    <n v="3.8113666666666668"/>
    <n v="64.458333333333329"/>
    <n v="268.73423333333329"/>
    <n v="0"/>
    <n v="253.5334666666667"/>
    <n v="444.80911666666668"/>
    <n v="0"/>
    <n v="295"/>
    <n v="190"/>
    <n v="485"/>
  </r>
  <r>
    <x v="0"/>
    <x v="1"/>
    <x v="10"/>
    <x v="19"/>
    <s v="Sunday"/>
    <s v="Weekend"/>
    <s v="High-demand"/>
    <s v="Off-Peak"/>
    <n v="107"/>
    <n v="-147.6659166666667"/>
    <n v="0"/>
    <n v="67.99166666666666"/>
    <n v="411.29155833333328"/>
    <n v="0"/>
    <n v="244.67120833333334"/>
    <n v="444.80911666666668"/>
    <n v="0"/>
    <n v="200"/>
    <n v="190"/>
    <n v="390"/>
  </r>
  <r>
    <x v="0"/>
    <x v="1"/>
    <x v="10"/>
    <x v="20"/>
    <s v="Sunday"/>
    <s v="Weekend"/>
    <s v="High-demand"/>
    <s v="Off-Peak"/>
    <n v="107"/>
    <n v="-164.75771666666657"/>
    <n v="0"/>
    <n v="74.808333333333337"/>
    <n v="419.20356666666675"/>
    <n v="0"/>
    <n v="235.07993333333332"/>
    <n v="444.80911666666668"/>
    <n v="0"/>
    <n v="200"/>
    <n v="190"/>
    <n v="390"/>
  </r>
  <r>
    <x v="0"/>
    <x v="1"/>
    <x v="11"/>
    <x v="0"/>
    <s v="Monday"/>
    <s v="Week-day"/>
    <s v="High-demand"/>
    <s v="Off-Peak"/>
    <n v="107"/>
    <n v="36.92315833333334"/>
    <n v="36.92315833333334"/>
    <n v="76.666666666666671"/>
    <n v="241.68064999999993"/>
    <n v="0"/>
    <n v="264.31520833333326"/>
    <n v="444.80911666666668"/>
    <n v="0"/>
    <n v="200"/>
    <n v="190"/>
    <n v="390"/>
  </r>
  <r>
    <x v="0"/>
    <x v="1"/>
    <x v="11"/>
    <x v="1"/>
    <s v="Monday"/>
    <s v="Week-day"/>
    <s v="High-demand"/>
    <s v="Off-Peak"/>
    <n v="107"/>
    <n v="-36.025108333333336"/>
    <n v="0"/>
    <n v="77.108333333333334"/>
    <n v="308.3422583333334"/>
    <n v="0"/>
    <n v="256.03238333333337"/>
    <n v="444.80911666666668"/>
    <n v="0"/>
    <n v="200"/>
    <n v="190"/>
    <n v="390"/>
  </r>
  <r>
    <x v="0"/>
    <x v="1"/>
    <x v="11"/>
    <x v="2"/>
    <s v="Monday"/>
    <s v="Week-day"/>
    <s v="High-demand"/>
    <s v="Off-Peak"/>
    <n v="107"/>
    <n v="8.4339583333333064"/>
    <n v="8.4339583333333064"/>
    <n v="76.466666666666669"/>
    <n v="327.35892500000006"/>
    <n v="0"/>
    <n v="320.44092499999994"/>
    <n v="444.80911666666668"/>
    <n v="0"/>
    <n v="200"/>
    <n v="190"/>
    <n v="390"/>
  </r>
  <r>
    <x v="0"/>
    <x v="1"/>
    <x v="11"/>
    <x v="3"/>
    <s v="Monday"/>
    <s v="Week-day"/>
    <s v="High-demand"/>
    <s v="Off-Peak"/>
    <n v="107"/>
    <n v="-0.66837499999998895"/>
    <n v="0"/>
    <n v="75.583333333333329"/>
    <n v="349.96488333333338"/>
    <n v="0"/>
    <n v="332.9147333333334"/>
    <n v="444.80911666666668"/>
    <n v="0"/>
    <n v="200"/>
    <n v="190"/>
    <n v="390"/>
  </r>
  <r>
    <x v="0"/>
    <x v="1"/>
    <x v="11"/>
    <x v="4"/>
    <s v="Monday"/>
    <s v="Week-day"/>
    <s v="High-demand"/>
    <s v="Off-Peak"/>
    <n v="107"/>
    <n v="19.672783333333289"/>
    <n v="19.672783333333289"/>
    <n v="73.683333333333337"/>
    <n v="334.70751666666661"/>
    <n v="0"/>
    <n v="338.65535000000023"/>
    <n v="444.80911666666668"/>
    <n v="0"/>
    <n v="295"/>
    <n v="190"/>
    <n v="485"/>
  </r>
  <r>
    <x v="0"/>
    <x v="1"/>
    <x v="11"/>
    <x v="5"/>
    <s v="Monday"/>
    <s v="Week-day"/>
    <s v="High-demand"/>
    <s v="Off-Peak"/>
    <n v="107"/>
    <n v="207.00640833333338"/>
    <n v="207.00640833333338"/>
    <n v="68.291666666666671"/>
    <n v="125.97315000000003"/>
    <n v="0"/>
    <n v="336.96179166666673"/>
    <n v="444.80911666666668"/>
    <n v="0"/>
    <n v="295"/>
    <n v="190"/>
    <n v="485"/>
  </r>
  <r>
    <x v="0"/>
    <x v="1"/>
    <x v="11"/>
    <x v="6"/>
    <s v="Monday"/>
    <s v="Week-day"/>
    <s v="High-demand"/>
    <s v="Peak"/>
    <n v="653"/>
    <n v="-10.848708333333336"/>
    <n v="0"/>
    <n v="64.233333333333334"/>
    <n v="405.2956749999999"/>
    <n v="0"/>
    <n v="375.67737500000015"/>
    <n v="444.80911666666668"/>
    <n v="0"/>
    <n v="295"/>
    <n v="190"/>
    <n v="485"/>
  </r>
  <r>
    <x v="0"/>
    <x v="1"/>
    <x v="11"/>
    <x v="7"/>
    <s v="Monday"/>
    <s v="Week-day"/>
    <s v="High-demand"/>
    <s v="Peak"/>
    <n v="653"/>
    <n v="-22.925091666666667"/>
    <n v="0"/>
    <n v="64.558333333333337"/>
    <n v="364.34936666666653"/>
    <n v="41.618199999999995"/>
    <n v="363.33186666666677"/>
    <n v="444.80911666666668"/>
    <n v="0"/>
    <n v="565"/>
    <n v="690"/>
    <n v="1255"/>
  </r>
  <r>
    <x v="0"/>
    <x v="1"/>
    <x v="11"/>
    <x v="8"/>
    <s v="Monday"/>
    <s v="Week-day"/>
    <s v="High-demand"/>
    <s v="Peak"/>
    <n v="653"/>
    <n v="-21.258383333333338"/>
    <n v="0"/>
    <n v="65.275000000000006"/>
    <n v="87.810125000000014"/>
    <n v="306.41265000000004"/>
    <n v="368.54730833333343"/>
    <n v="444.80911666666668"/>
    <n v="-5.0000000000000036E-3"/>
    <n v="565"/>
    <n v="675"/>
    <n v="1240"/>
  </r>
  <r>
    <x v="0"/>
    <x v="1"/>
    <x v="11"/>
    <x v="9"/>
    <s v="Monday"/>
    <s v="Week-day"/>
    <s v="High-demand"/>
    <s v="Standard"/>
    <n v="198"/>
    <n v="-225.02451666666667"/>
    <n v="0"/>
    <n v="69.608333333333334"/>
    <n v="0.16029166666666664"/>
    <n v="530.78188333333321"/>
    <n v="305.75040000000013"/>
    <n v="444.80911666666668"/>
    <n v="-5.0000000000000036E-3"/>
    <n v="565"/>
    <n v="675"/>
    <n v="1240"/>
  </r>
  <r>
    <x v="0"/>
    <x v="1"/>
    <x v="11"/>
    <x v="22"/>
    <s v="Monday"/>
    <s v="Week-day"/>
    <s v="High-demand"/>
    <s v="Standard"/>
    <n v="198"/>
    <n v="-461.70739999999995"/>
    <n v="0"/>
    <n v="85.63333333333334"/>
    <n v="8.2241083333333318"/>
    <n v="724.22177500000021"/>
    <n v="268.45156666666679"/>
    <n v="444.80911666666668"/>
    <n v="-5.0000000000000036E-3"/>
    <n v="565"/>
    <n v="675"/>
    <n v="1240"/>
  </r>
  <r>
    <x v="0"/>
    <x v="1"/>
    <x v="11"/>
    <x v="23"/>
    <s v="Monday"/>
    <s v="Week-day"/>
    <s v="High-demand"/>
    <s v="Standard"/>
    <n v="198"/>
    <n v="-82.425233333333239"/>
    <n v="0"/>
    <n v="98.875"/>
    <n v="18.905775000000009"/>
    <n v="353.67358333333317"/>
    <n v="284.3652249999999"/>
    <n v="444.80911666666668"/>
    <n v="-5.0000000000000036E-3"/>
    <n v="565"/>
    <n v="675"/>
    <n v="1240"/>
  </r>
  <r>
    <x v="0"/>
    <x v="1"/>
    <x v="11"/>
    <x v="21"/>
    <s v="Monday"/>
    <s v="Week-day"/>
    <s v="High-demand"/>
    <s v="Standard"/>
    <n v="198"/>
    <n v="-10.145397959183674"/>
    <n v="0"/>
    <n v="99.040816326530617"/>
    <n v="6.9257653061224485"/>
    <n v="265.13096938775516"/>
    <n v="258.58756122448983"/>
    <n v="444.80911666666668"/>
    <n v="-2.9081632653061239E-3"/>
    <n v="565"/>
    <n v="675"/>
    <n v="1240"/>
  </r>
  <r>
    <x v="0"/>
    <x v="1"/>
    <x v="11"/>
    <x v="10"/>
    <s v="Monday"/>
    <s v="Week-day"/>
    <s v="High-demand"/>
    <s v="Standard"/>
    <n v="198"/>
    <n v="-10.355058333333336"/>
    <n v="0"/>
    <n v="99.058333333333337"/>
    <n v="5.3202833333333324"/>
    <n v="276.2419583333334"/>
    <n v="268.47081666666668"/>
    <n v="444.80911666666668"/>
    <n v="0"/>
    <n v="565"/>
    <n v="675"/>
    <n v="1240"/>
  </r>
  <r>
    <x v="0"/>
    <x v="1"/>
    <x v="11"/>
    <x v="11"/>
    <s v="Monday"/>
    <s v="Week-day"/>
    <s v="High-demand"/>
    <s v="Standard"/>
    <n v="198"/>
    <n v="-9.5406250000000021"/>
    <n v="0"/>
    <n v="99.05"/>
    <n v="4.0484583333333326"/>
    <n v="277.6697749999999"/>
    <n v="270.05115833333326"/>
    <n v="444.80911666666668"/>
    <n v="0"/>
    <n v="565"/>
    <n v="675"/>
    <n v="1240"/>
  </r>
  <r>
    <x v="0"/>
    <x v="1"/>
    <x v="11"/>
    <x v="12"/>
    <s v="Monday"/>
    <s v="Week-day"/>
    <s v="High-demand"/>
    <s v="Standard"/>
    <n v="198"/>
    <n v="-9.2701750000000018"/>
    <n v="0"/>
    <n v="99.066666666666663"/>
    <n v="4.953033333333333"/>
    <n v="273.87708333333325"/>
    <n v="267.05137499999989"/>
    <n v="444.80911666666668"/>
    <n v="0"/>
    <n v="565"/>
    <n v="675"/>
    <n v="1240"/>
  </r>
  <r>
    <x v="0"/>
    <x v="1"/>
    <x v="11"/>
    <x v="13"/>
    <s v="Monday"/>
    <s v="Week-day"/>
    <s v="High-demand"/>
    <s v="Standard"/>
    <n v="198"/>
    <n v="7.5007833333333354"/>
    <n v="7.5007833333333354"/>
    <n v="99.00833333333334"/>
    <n v="15.324508333333331"/>
    <n v="206.48574166666657"/>
    <n v="224.90445833333331"/>
    <n v="444.80911666666668"/>
    <n v="0"/>
    <n v="565"/>
    <n v="675"/>
    <n v="1240"/>
  </r>
  <r>
    <x v="0"/>
    <x v="1"/>
    <x v="11"/>
    <x v="14"/>
    <s v="Monday"/>
    <s v="Week-day"/>
    <s v="High-demand"/>
    <s v="Peak"/>
    <n v="653"/>
    <n v="205.08403333333342"/>
    <n v="205.08403333333342"/>
    <n v="94.291666666666671"/>
    <n v="24.620274999999999"/>
    <n v="51.891883333333347"/>
    <n v="275.45633333333325"/>
    <n v="444.80911666666668"/>
    <n v="0"/>
    <n v="555"/>
    <n v="675"/>
    <n v="1230"/>
  </r>
  <r>
    <x v="0"/>
    <x v="1"/>
    <x v="11"/>
    <x v="15"/>
    <s v="Monday"/>
    <s v="Week-day"/>
    <s v="High-demand"/>
    <s v="Peak"/>
    <n v="653"/>
    <n v="286.89993333333325"/>
    <n v="286.89993333333325"/>
    <n v="81.525000000000006"/>
    <n v="0.15840833333333329"/>
    <n v="0.43466666666666659"/>
    <n v="287.33459999999991"/>
    <n v="444.80911666666668"/>
    <n v="0"/>
    <n v="485"/>
    <n v="655"/>
    <n v="1140"/>
  </r>
  <r>
    <x v="0"/>
    <x v="1"/>
    <x v="11"/>
    <x v="16"/>
    <s v="Monday"/>
    <s v="Week-day"/>
    <s v="High-demand"/>
    <s v="Standard"/>
    <n v="198"/>
    <n v="190.64414999999994"/>
    <n v="190.64414999999994"/>
    <n v="67.983333333333334"/>
    <n v="112.3293166666667"/>
    <n v="0"/>
    <n v="298.2407583333333"/>
    <n v="444.80911666666668"/>
    <n v="0"/>
    <n v="295"/>
    <n v="655"/>
    <n v="950"/>
  </r>
  <r>
    <x v="0"/>
    <x v="1"/>
    <x v="11"/>
    <x v="17"/>
    <s v="Monday"/>
    <s v="Week-day"/>
    <s v="High-demand"/>
    <s v="Standard"/>
    <n v="198"/>
    <n v="-10.362616666666662"/>
    <n v="0"/>
    <n v="64.924999999999997"/>
    <n v="268.08500833333329"/>
    <n v="0"/>
    <n v="245.17866666666671"/>
    <n v="444.80911666666668"/>
    <n v="0"/>
    <n v="295"/>
    <n v="190"/>
    <n v="485"/>
  </r>
  <r>
    <x v="0"/>
    <x v="1"/>
    <x v="11"/>
    <x v="18"/>
    <s v="Monday"/>
    <s v="Week-day"/>
    <s v="High-demand"/>
    <s v="Standard"/>
    <n v="198"/>
    <n v="-1.1420416666666686"/>
    <n v="0"/>
    <n v="64.516666666666666"/>
    <n v="262.50625000000008"/>
    <n v="0"/>
    <n v="240.66286666666687"/>
    <n v="444.80911666666668"/>
    <n v="0"/>
    <n v="295"/>
    <n v="190"/>
    <n v="485"/>
  </r>
  <r>
    <x v="0"/>
    <x v="1"/>
    <x v="11"/>
    <x v="19"/>
    <s v="Monday"/>
    <s v="Week-day"/>
    <s v="High-demand"/>
    <s v="Off-Peak"/>
    <n v="107"/>
    <n v="-155.03659999999996"/>
    <n v="0"/>
    <n v="67.916666666666671"/>
    <n v="412.8760083333334"/>
    <n v="0"/>
    <n v="238.55707500000005"/>
    <n v="444.80911666666668"/>
    <n v="0"/>
    <n v="200"/>
    <n v="190"/>
    <n v="390"/>
  </r>
  <r>
    <x v="0"/>
    <x v="1"/>
    <x v="11"/>
    <x v="20"/>
    <s v="Monday"/>
    <s v="Week-day"/>
    <s v="High-demand"/>
    <s v="Off-Peak"/>
    <n v="107"/>
    <n v="-160.77339999999995"/>
    <n v="0"/>
    <n v="74.625"/>
    <n v="415.46139166666671"/>
    <n v="0"/>
    <n v="235.30500833333338"/>
    <n v="444.80911666666668"/>
    <n v="0"/>
    <n v="200"/>
    <n v="190"/>
    <n v="390"/>
  </r>
  <r>
    <x v="0"/>
    <x v="1"/>
    <x v="12"/>
    <x v="0"/>
    <s v="Tuesday"/>
    <s v="Week-day"/>
    <s v="High-demand"/>
    <s v="Off-Peak"/>
    <n v="107"/>
    <n v="-36.101083333333342"/>
    <n v="0"/>
    <n v="77.858333333333334"/>
    <n v="304.09875833333336"/>
    <n v="0"/>
    <n v="247.93539999999999"/>
    <n v="444.80911666666668"/>
    <n v="0"/>
    <n v="200"/>
    <n v="190"/>
    <n v="390"/>
  </r>
  <r>
    <x v="0"/>
    <x v="1"/>
    <x v="12"/>
    <x v="1"/>
    <s v="Tuesday"/>
    <s v="Week-day"/>
    <s v="High-demand"/>
    <s v="Off-Peak"/>
    <n v="107"/>
    <n v="30.177266666666686"/>
    <n v="30.177266666666686"/>
    <n v="78.091666666666669"/>
    <n v="245.73625833333335"/>
    <n v="0"/>
    <n v="263.6551083333332"/>
    <n v="444.80911666666668"/>
    <n v="0"/>
    <n v="200"/>
    <n v="190"/>
    <n v="390"/>
  </r>
  <r>
    <x v="0"/>
    <x v="1"/>
    <x v="12"/>
    <x v="2"/>
    <s v="Tuesday"/>
    <s v="Week-day"/>
    <s v="High-demand"/>
    <s v="Off-Peak"/>
    <n v="107"/>
    <n v="-6.565225000000015"/>
    <n v="0"/>
    <n v="78.066666666666663"/>
    <n v="330.93900833333362"/>
    <n v="0"/>
    <n v="306.37864999999994"/>
    <n v="444.80911666666668"/>
    <n v="0"/>
    <n v="200"/>
    <n v="190"/>
    <n v="390"/>
  </r>
  <r>
    <x v="0"/>
    <x v="1"/>
    <x v="12"/>
    <x v="3"/>
    <s v="Tuesday"/>
    <s v="Week-day"/>
    <s v="High-demand"/>
    <s v="Off-Peak"/>
    <n v="107"/>
    <n v="-3.780825000000001"/>
    <n v="0"/>
    <n v="77.38333333333334"/>
    <n v="310.468075"/>
    <n v="0"/>
    <n v="293.94300000000004"/>
    <n v="444.80911666666668"/>
    <n v="0"/>
    <n v="200"/>
    <n v="190"/>
    <n v="390"/>
  </r>
  <r>
    <x v="0"/>
    <x v="1"/>
    <x v="12"/>
    <x v="4"/>
    <s v="Tuesday"/>
    <s v="Week-day"/>
    <s v="High-demand"/>
    <s v="Off-Peak"/>
    <n v="107"/>
    <n v="-19.45035833333333"/>
    <n v="0"/>
    <n v="77.091666666666669"/>
    <n v="338.93909999999994"/>
    <n v="0"/>
    <n v="303.41679166666677"/>
    <n v="444.80911666666668"/>
    <n v="0"/>
    <n v="295"/>
    <n v="190"/>
    <n v="485"/>
  </r>
  <r>
    <x v="0"/>
    <x v="1"/>
    <x v="12"/>
    <x v="5"/>
    <s v="Tuesday"/>
    <s v="Week-day"/>
    <s v="High-demand"/>
    <s v="Off-Peak"/>
    <n v="107"/>
    <n v="264.92563333333328"/>
    <n v="264.92563333333328"/>
    <n v="71.25833333333334"/>
    <n v="52.090441666666649"/>
    <n v="0"/>
    <n v="314.43522499999978"/>
    <n v="444.80911666666668"/>
    <n v="0"/>
    <n v="295"/>
    <n v="190"/>
    <n v="485"/>
  </r>
  <r>
    <x v="0"/>
    <x v="1"/>
    <x v="12"/>
    <x v="6"/>
    <s v="Tuesday"/>
    <s v="Week-day"/>
    <s v="High-demand"/>
    <s v="Peak"/>
    <n v="653"/>
    <n v="-7.4453166666666597"/>
    <n v="0"/>
    <n v="64.583333333333329"/>
    <n v="355.77973333333341"/>
    <n v="0"/>
    <n v="321.09793333333329"/>
    <n v="444.80911666666668"/>
    <n v="0"/>
    <n v="295"/>
    <n v="190"/>
    <n v="485"/>
  </r>
  <r>
    <x v="0"/>
    <x v="1"/>
    <x v="12"/>
    <x v="7"/>
    <s v="Tuesday"/>
    <s v="Week-day"/>
    <s v="High-demand"/>
    <s v="Peak"/>
    <n v="653"/>
    <n v="-18.474766666666675"/>
    <n v="0"/>
    <n v="64.841666666666669"/>
    <n v="305.0207749999999"/>
    <n v="26.191525000000002"/>
    <n v="301.85958333333326"/>
    <n v="444.80911666666668"/>
    <n v="0"/>
    <n v="565"/>
    <n v="690"/>
    <n v="1255"/>
  </r>
  <r>
    <x v="0"/>
    <x v="1"/>
    <x v="12"/>
    <x v="8"/>
    <s v="Tuesday"/>
    <s v="Week-day"/>
    <s v="High-demand"/>
    <s v="Peak"/>
    <n v="653"/>
    <n v="-15.792083333333334"/>
    <n v="0"/>
    <n v="64.95"/>
    <n v="177.51335833333334"/>
    <n v="133.03865000000005"/>
    <n v="286.85461666666663"/>
    <n v="444.80911666666668"/>
    <n v="0"/>
    <n v="565"/>
    <n v="675"/>
    <n v="1240"/>
  </r>
  <r>
    <x v="0"/>
    <x v="1"/>
    <x v="12"/>
    <x v="9"/>
    <s v="Tuesday"/>
    <s v="Week-day"/>
    <s v="High-demand"/>
    <s v="Standard"/>
    <n v="198"/>
    <n v="-64.652841666666646"/>
    <n v="0"/>
    <n v="66.058333333333337"/>
    <n v="20.944833333333328"/>
    <n v="342.71708333333328"/>
    <n v="297.86654166666654"/>
    <n v="444.80911666666668"/>
    <n v="0"/>
    <n v="565"/>
    <n v="675"/>
    <n v="1240"/>
  </r>
  <r>
    <x v="0"/>
    <x v="1"/>
    <x v="12"/>
    <x v="22"/>
    <s v="Tuesday"/>
    <s v="Week-day"/>
    <s v="High-demand"/>
    <s v="Standard"/>
    <n v="198"/>
    <n v="-294.16697500000009"/>
    <n v="0"/>
    <n v="75.233333333333334"/>
    <n v="0.16097499999999995"/>
    <n v="556.17492500000003"/>
    <n v="262.00698333333321"/>
    <n v="444.80911666666668"/>
    <n v="0"/>
    <n v="565"/>
    <n v="675"/>
    <n v="1240"/>
  </r>
  <r>
    <x v="0"/>
    <x v="1"/>
    <x v="12"/>
    <x v="23"/>
    <s v="Tuesday"/>
    <s v="Week-day"/>
    <s v="High-demand"/>
    <s v="Standard"/>
    <n v="198"/>
    <n v="-363.97751666666659"/>
    <n v="0"/>
    <n v="89.224999999999994"/>
    <n v="12.783458333333336"/>
    <n v="613.22407500000008"/>
    <n v="258.68784166666671"/>
    <n v="444.80911666666668"/>
    <n v="0"/>
    <n v="565"/>
    <n v="675"/>
    <n v="1240"/>
  </r>
  <r>
    <x v="0"/>
    <x v="1"/>
    <x v="12"/>
    <x v="21"/>
    <s v="Tuesday"/>
    <s v="Week-day"/>
    <s v="High-demand"/>
    <s v="Standard"/>
    <n v="198"/>
    <n v="-78.368101010101043"/>
    <n v="0"/>
    <n v="98.656565656565661"/>
    <n v="21.503909090909101"/>
    <n v="338.4402727272726"/>
    <n v="275.55040404040403"/>
    <n v="444.80911666666668"/>
    <n v="0"/>
    <n v="565"/>
    <n v="675"/>
    <n v="1240"/>
  </r>
  <r>
    <x v="0"/>
    <x v="1"/>
    <x v="12"/>
    <x v="10"/>
    <s v="Tuesday"/>
    <s v="Week-day"/>
    <s v="High-demand"/>
    <s v="Standard"/>
    <n v="198"/>
    <n v="-11.301300000000003"/>
    <n v="0"/>
    <n v="99.041666666666671"/>
    <n v="7.1221416666666704"/>
    <n v="277.97472500000003"/>
    <n v="269.25080833333345"/>
    <n v="444.80911666666668"/>
    <n v="0"/>
    <n v="565"/>
    <n v="675"/>
    <n v="1240"/>
  </r>
  <r>
    <x v="0"/>
    <x v="1"/>
    <x v="12"/>
    <x v="11"/>
    <s v="Tuesday"/>
    <s v="Week-day"/>
    <s v="High-demand"/>
    <s v="Standard"/>
    <n v="198"/>
    <n v="-9.9005166666666629"/>
    <n v="0"/>
    <n v="99.058333333333337"/>
    <n v="13.967050000000018"/>
    <n v="286.06919166666665"/>
    <n v="276.63992500000001"/>
    <n v="444.80911666666668"/>
    <n v="0"/>
    <n v="565"/>
    <n v="675"/>
    <n v="1240"/>
  </r>
  <r>
    <x v="0"/>
    <x v="1"/>
    <x v="12"/>
    <x v="12"/>
    <s v="Tuesday"/>
    <s v="Week-day"/>
    <s v="High-demand"/>
    <s v="Standard"/>
    <n v="198"/>
    <n v="62.217750000000002"/>
    <n v="62.217750000000002"/>
    <n v="98.1"/>
    <n v="17.85905"/>
    <n v="195.18997500000006"/>
    <n v="270.04381666666671"/>
    <n v="444.80911666666668"/>
    <n v="-1.5383333333333344E-2"/>
    <n v="565"/>
    <n v="675"/>
    <n v="1240"/>
  </r>
  <r>
    <x v="0"/>
    <x v="1"/>
    <x v="12"/>
    <x v="13"/>
    <s v="Tuesday"/>
    <s v="Week-day"/>
    <s v="High-demand"/>
    <s v="Standard"/>
    <n v="198"/>
    <n v="67.446949999999973"/>
    <n v="67.446949999999973"/>
    <n v="95.416666666666671"/>
    <n v="27.641508333333331"/>
    <n v="240.31077499999992"/>
    <n v="327.57120000000003"/>
    <n v="444.80911666666668"/>
    <n v="-2.5999999999999943E-2"/>
    <n v="565"/>
    <n v="675"/>
    <n v="1240"/>
  </r>
  <r>
    <x v="0"/>
    <x v="1"/>
    <x v="12"/>
    <x v="14"/>
    <s v="Tuesday"/>
    <s v="Week-day"/>
    <s v="High-demand"/>
    <s v="Peak"/>
    <n v="653"/>
    <n v="307.20746666666673"/>
    <n v="307.20746666666673"/>
    <n v="85.266666666666666"/>
    <n v="6.9469833333333328"/>
    <n v="18.082583333333332"/>
    <n v="329.90258333333333"/>
    <n v="444.80911666666668"/>
    <n v="-2.5999999999999943E-2"/>
    <n v="555"/>
    <n v="675"/>
    <n v="1230"/>
  </r>
  <r>
    <x v="0"/>
    <x v="1"/>
    <x v="12"/>
    <x v="15"/>
    <s v="Tuesday"/>
    <s v="Week-day"/>
    <s v="High-demand"/>
    <s v="Peak"/>
    <n v="653"/>
    <n v="251.7469416666668"/>
    <n v="251.7469416666668"/>
    <n v="68.74166666666666"/>
    <n v="115.27335833333336"/>
    <n v="7.3333333333333345E-4"/>
    <n v="365.01614166666661"/>
    <n v="444.80911666666668"/>
    <n v="-2.5999999999999943E-2"/>
    <n v="485"/>
    <n v="655"/>
    <n v="1140"/>
  </r>
  <r>
    <x v="0"/>
    <x v="1"/>
    <x v="12"/>
    <x v="16"/>
    <s v="Tuesday"/>
    <s v="Week-day"/>
    <s v="High-demand"/>
    <s v="Standard"/>
    <n v="198"/>
    <n v="-9.1002666666666627"/>
    <n v="0"/>
    <n v="64.316666666666663"/>
    <n v="390.51745833333337"/>
    <n v="0"/>
    <n v="360.31369166666667"/>
    <n v="444.80911666666668"/>
    <n v="-2.5999999999999943E-2"/>
    <n v="295"/>
    <n v="655"/>
    <n v="950"/>
  </r>
  <r>
    <x v="0"/>
    <x v="1"/>
    <x v="12"/>
    <x v="17"/>
    <s v="Tuesday"/>
    <s v="Week-day"/>
    <s v="High-demand"/>
    <s v="Standard"/>
    <n v="198"/>
    <n v="-2.4525499999999996"/>
    <n v="0"/>
    <n v="64.891666666666666"/>
    <n v="317.5286583333334"/>
    <n v="0"/>
    <n v="287.41929999999991"/>
    <n v="444.80911666666668"/>
    <n v="-2.5999999999999943E-2"/>
    <n v="295"/>
    <n v="190"/>
    <n v="485"/>
  </r>
  <r>
    <x v="0"/>
    <x v="1"/>
    <x v="12"/>
    <x v="18"/>
    <s v="Tuesday"/>
    <s v="Week-day"/>
    <s v="High-demand"/>
    <s v="Standard"/>
    <n v="198"/>
    <n v="-4.504183333333331"/>
    <n v="0"/>
    <n v="64.36666666666666"/>
    <n v="299.06763333333322"/>
    <n v="0"/>
    <n v="282.99635833333343"/>
    <n v="444.80911666666668"/>
    <n v="-2.5999999999999943E-2"/>
    <n v="295"/>
    <n v="190"/>
    <n v="485"/>
  </r>
  <r>
    <x v="0"/>
    <x v="1"/>
    <x v="12"/>
    <x v="19"/>
    <s v="Tuesday"/>
    <s v="Week-day"/>
    <s v="High-demand"/>
    <s v="Off-Peak"/>
    <n v="107"/>
    <n v="-127.58853333333333"/>
    <n v="0"/>
    <n v="67.416666666666671"/>
    <n v="415.77423333333348"/>
    <n v="0"/>
    <n v="270.10930833333322"/>
    <n v="444.80911666666668"/>
    <n v="-2.5999999999999943E-2"/>
    <n v="200"/>
    <n v="190"/>
    <n v="390"/>
  </r>
  <r>
    <x v="0"/>
    <x v="1"/>
    <x v="12"/>
    <x v="20"/>
    <s v="Tuesday"/>
    <s v="Week-day"/>
    <s v="High-demand"/>
    <s v="Off-Peak"/>
    <n v="107"/>
    <n v="-131.89669166666673"/>
    <n v="0"/>
    <n v="73.075000000000003"/>
    <n v="418.34281666666664"/>
    <n v="0"/>
    <n v="267.91420833333336"/>
    <n v="444.80911666666668"/>
    <n v="-2.5999999999999943E-2"/>
    <n v="200"/>
    <n v="190"/>
    <n v="390"/>
  </r>
  <r>
    <x v="0"/>
    <x v="1"/>
    <x v="13"/>
    <x v="0"/>
    <s v="Wednesday"/>
    <s v="Week-day"/>
    <s v="High-demand"/>
    <s v="Off-Peak"/>
    <n v="107"/>
    <n v="-9.0085333333333395"/>
    <n v="0"/>
    <n v="76.575000000000003"/>
    <n v="298.93658333333343"/>
    <n v="0"/>
    <n v="273.6313833333333"/>
    <n v="444.80911666666668"/>
    <n v="-2.5999999999999943E-2"/>
    <n v="200"/>
    <n v="190"/>
    <n v="390"/>
  </r>
  <r>
    <x v="0"/>
    <x v="1"/>
    <x v="13"/>
    <x v="1"/>
    <s v="Wednesday"/>
    <s v="Week-day"/>
    <s v="High-demand"/>
    <s v="Off-Peak"/>
    <n v="107"/>
    <n v="-12.653716666666661"/>
    <n v="0"/>
    <n v="76.416666666666671"/>
    <n v="274.24067499999995"/>
    <n v="0"/>
    <n v="245.37431666666666"/>
    <n v="444.80911666666668"/>
    <n v="-2.5999999999999943E-2"/>
    <n v="200"/>
    <n v="190"/>
    <n v="390"/>
  </r>
  <r>
    <x v="0"/>
    <x v="1"/>
    <x v="13"/>
    <x v="2"/>
    <s v="Wednesday"/>
    <s v="Week-day"/>
    <s v="High-demand"/>
    <s v="Off-Peak"/>
    <n v="107"/>
    <n v="25.877774999999996"/>
    <n v="25.877774999999996"/>
    <n v="75.36666666666666"/>
    <n v="348.59916666666646"/>
    <n v="0"/>
    <n v="358.51967500000012"/>
    <n v="444.80911666666668"/>
    <n v="-2.5999999999999943E-2"/>
    <n v="200"/>
    <n v="190"/>
    <n v="390"/>
  </r>
  <r>
    <x v="0"/>
    <x v="1"/>
    <x v="13"/>
    <x v="3"/>
    <s v="Wednesday"/>
    <s v="Week-day"/>
    <s v="High-demand"/>
    <s v="Off-Peak"/>
    <n v="107"/>
    <n v="-32.408075000000011"/>
    <n v="0"/>
    <n v="74.841666666666669"/>
    <n v="418.51103333333339"/>
    <n v="0"/>
    <n v="367.38316666666668"/>
    <n v="444.80911666666668"/>
    <n v="-2.5999999999999943E-2"/>
    <n v="200"/>
    <n v="190"/>
    <n v="390"/>
  </r>
  <r>
    <x v="0"/>
    <x v="1"/>
    <x v="13"/>
    <x v="4"/>
    <s v="Wednesday"/>
    <s v="Week-day"/>
    <s v="High-demand"/>
    <s v="Off-Peak"/>
    <n v="107"/>
    <n v="-9.2968250000000019"/>
    <n v="0"/>
    <n v="75.525000000000006"/>
    <n v="378.72419166666685"/>
    <n v="0"/>
    <n v="354.02375000000018"/>
    <n v="444.80911666666668"/>
    <n v="-2.5999999999999943E-2"/>
    <n v="295"/>
    <n v="190"/>
    <n v="485"/>
  </r>
  <r>
    <x v="0"/>
    <x v="1"/>
    <x v="13"/>
    <x v="5"/>
    <s v="Wednesday"/>
    <s v="Week-day"/>
    <s v="High-demand"/>
    <s v="Off-Peak"/>
    <n v="107"/>
    <n v="210.44134166666674"/>
    <n v="210.44134166666674"/>
    <n v="68.558333333333337"/>
    <n v="129.28608333333329"/>
    <n v="0"/>
    <n v="343.69981666666661"/>
    <n v="444.80911666666668"/>
    <n v="-2.5999999999999943E-2"/>
    <n v="295"/>
    <n v="190"/>
    <n v="485"/>
  </r>
  <r>
    <x v="0"/>
    <x v="1"/>
    <x v="13"/>
    <x v="6"/>
    <s v="Wednesday"/>
    <s v="Week-day"/>
    <s v="High-demand"/>
    <s v="Peak"/>
    <n v="653"/>
    <n v="-14.442424999999998"/>
    <n v="0"/>
    <n v="64.716666666666669"/>
    <n v="357.63318333333342"/>
    <n v="0"/>
    <n v="328.36755000000005"/>
    <n v="444.80911666666668"/>
    <n v="-2.5999999999999943E-2"/>
    <n v="295"/>
    <n v="190"/>
    <n v="485"/>
  </r>
  <r>
    <x v="0"/>
    <x v="1"/>
    <x v="13"/>
    <x v="7"/>
    <s v="Wednesday"/>
    <s v="Week-day"/>
    <s v="High-demand"/>
    <s v="Peak"/>
    <n v="653"/>
    <n v="-11.381750000000002"/>
    <n v="0"/>
    <n v="64.641666666666666"/>
    <n v="358.28996666666677"/>
    <n v="34.580808333333337"/>
    <n v="368.87351666666643"/>
    <n v="444.80911666666668"/>
    <n v="-2.5999999999999943E-2"/>
    <n v="565"/>
    <n v="690"/>
    <n v="1255"/>
  </r>
  <r>
    <x v="0"/>
    <x v="1"/>
    <x v="13"/>
    <x v="8"/>
    <s v="Wednesday"/>
    <s v="Week-day"/>
    <s v="High-demand"/>
    <s v="Peak"/>
    <n v="653"/>
    <n v="-28.79958333333332"/>
    <n v="0"/>
    <n v="64.99166666666666"/>
    <n v="63.370324999999987"/>
    <n v="338.25004999999987"/>
    <n v="372.74762499999986"/>
    <n v="444.80911666666668"/>
    <n v="-2.5999999999999943E-2"/>
    <n v="565"/>
    <n v="675"/>
    <n v="1240"/>
  </r>
  <r>
    <x v="0"/>
    <x v="1"/>
    <x v="13"/>
    <x v="9"/>
    <s v="Wednesday"/>
    <s v="Week-day"/>
    <s v="High-demand"/>
    <s v="Standard"/>
    <n v="198"/>
    <n v="-227.20310000000009"/>
    <n v="0"/>
    <n v="69.658333333333331"/>
    <n v="0.15621666666666659"/>
    <n v="602.87388333333308"/>
    <n v="375.64331666666664"/>
    <n v="444.80911666666668"/>
    <n v="-2.5999999999999943E-2"/>
    <n v="565"/>
    <n v="675"/>
    <n v="1240"/>
  </r>
  <r>
    <x v="0"/>
    <x v="1"/>
    <x v="13"/>
    <x v="22"/>
    <s v="Wednesday"/>
    <s v="Week-day"/>
    <s v="High-demand"/>
    <s v="Standard"/>
    <n v="198"/>
    <n v="-406.28046666666654"/>
    <n v="0"/>
    <n v="84.1"/>
    <n v="4.5027666666666653"/>
    <n v="692.55143333333365"/>
    <n v="289.38063333333338"/>
    <n v="444.80911666666668"/>
    <n v="-2.5999999999999943E-2"/>
    <n v="565"/>
    <n v="675"/>
    <n v="1240"/>
  </r>
  <r>
    <x v="0"/>
    <x v="1"/>
    <x v="13"/>
    <x v="23"/>
    <s v="Wednesday"/>
    <s v="Week-day"/>
    <s v="High-demand"/>
    <s v="Standard"/>
    <n v="198"/>
    <n v="-146.93373333333329"/>
    <n v="0"/>
    <n v="98.541666666666671"/>
    <n v="21.539983333333343"/>
    <n v="379.56257500000009"/>
    <n v="247.36942499999992"/>
    <n v="444.80911666666668"/>
    <n v="-2.5999999999999943E-2"/>
    <n v="565"/>
    <n v="675"/>
    <n v="1240"/>
  </r>
  <r>
    <x v="0"/>
    <x v="1"/>
    <x v="13"/>
    <x v="21"/>
    <s v="Wednesday"/>
    <s v="Week-day"/>
    <s v="High-demand"/>
    <s v="Standard"/>
    <n v="198"/>
    <n v="-10.090500000000002"/>
    <n v="0"/>
    <n v="99.030612244897952"/>
    <n v="8.1315102040816356"/>
    <n v="312.09510204081653"/>
    <n v="306.1288571428571"/>
    <n v="444.80911666666668"/>
    <n v="-1.5918367346938786E-2"/>
    <n v="565"/>
    <n v="675"/>
    <n v="1240"/>
  </r>
  <r>
    <x v="0"/>
    <x v="1"/>
    <x v="13"/>
    <x v="10"/>
    <s v="Wednesday"/>
    <s v="Week-day"/>
    <s v="High-demand"/>
    <s v="Standard"/>
    <n v="198"/>
    <n v="-9.7361833333333365"/>
    <n v="0"/>
    <n v="99.025000000000006"/>
    <n v="5.4782083333333338"/>
    <n v="296.52135833333341"/>
    <n v="289.64882499999993"/>
    <n v="444.80911666666668"/>
    <n v="0"/>
    <n v="565"/>
    <n v="675"/>
    <n v="1240"/>
  </r>
  <r>
    <x v="0"/>
    <x v="1"/>
    <x v="13"/>
    <x v="11"/>
    <s v="Wednesday"/>
    <s v="Week-day"/>
    <s v="High-demand"/>
    <s v="Standard"/>
    <n v="198"/>
    <n v="-8.5622500000000006"/>
    <n v="0"/>
    <n v="99.033333333333331"/>
    <n v="5.4521999999999995"/>
    <n v="306.61976666666658"/>
    <n v="300.87609166666664"/>
    <n v="444.80911666666668"/>
    <n v="0"/>
    <n v="565"/>
    <n v="675"/>
    <n v="1240"/>
  </r>
  <r>
    <x v="0"/>
    <x v="1"/>
    <x v="13"/>
    <x v="12"/>
    <s v="Wednesday"/>
    <s v="Week-day"/>
    <s v="High-demand"/>
    <s v="Standard"/>
    <n v="198"/>
    <n v="-8.8723666666666698"/>
    <n v="0"/>
    <n v="99.041666666666671"/>
    <n v="7.8026416666666654"/>
    <n v="370.49825000000004"/>
    <n v="366.16470833333329"/>
    <n v="444.80911666666668"/>
    <n v="0"/>
    <n v="565"/>
    <n v="675"/>
    <n v="1240"/>
  </r>
  <r>
    <x v="0"/>
    <x v="1"/>
    <x v="13"/>
    <x v="13"/>
    <s v="Wednesday"/>
    <s v="Week-day"/>
    <s v="High-demand"/>
    <s v="Standard"/>
    <n v="198"/>
    <n v="85.889483333333303"/>
    <n v="85.889483333333303"/>
    <n v="97.974999999999994"/>
    <n v="26.5093"/>
    <n v="288.97114166666665"/>
    <n v="394.08400000000012"/>
    <n v="444.80911666666668"/>
    <n v="-1.6500000000000008E-2"/>
    <n v="565"/>
    <n v="675"/>
    <n v="1240"/>
  </r>
  <r>
    <x v="0"/>
    <x v="1"/>
    <x v="13"/>
    <x v="14"/>
    <s v="Wednesday"/>
    <s v="Week-day"/>
    <s v="High-demand"/>
    <s v="Peak"/>
    <n v="653"/>
    <n v="272.58035833333332"/>
    <n v="272.58035833333332"/>
    <n v="88.858333333333334"/>
    <n v="12.709233333333335"/>
    <n v="48.284083333333342"/>
    <n v="330.12476666666663"/>
    <n v="444.80911666666668"/>
    <n v="-3.5999999999999997E-2"/>
    <n v="555"/>
    <n v="675"/>
    <n v="1230"/>
  </r>
  <r>
    <x v="0"/>
    <x v="1"/>
    <x v="13"/>
    <x v="15"/>
    <s v="Wednesday"/>
    <s v="Week-day"/>
    <s v="High-demand"/>
    <s v="Peak"/>
    <n v="653"/>
    <n v="331.76290833333314"/>
    <n v="331.76290833333314"/>
    <n v="73.2"/>
    <n v="0.15443333333333331"/>
    <n v="1.1838333333333324"/>
    <n v="332.91019166666672"/>
    <n v="444.80911666666668"/>
    <n v="-3.5999999999999997E-2"/>
    <n v="485"/>
    <n v="655"/>
    <n v="1140"/>
  </r>
  <r>
    <x v="0"/>
    <x v="1"/>
    <x v="13"/>
    <x v="16"/>
    <s v="Wednesday"/>
    <s v="Week-day"/>
    <s v="High-demand"/>
    <s v="Standard"/>
    <n v="198"/>
    <n v="-1.879441666666666"/>
    <n v="0"/>
    <n v="64.691666666666663"/>
    <n v="349.39873333333333"/>
    <n v="0"/>
    <n v="335.33720833333331"/>
    <n v="444.80911666666668"/>
    <n v="-3.5999999999999997E-2"/>
    <n v="295"/>
    <n v="655"/>
    <n v="950"/>
  </r>
  <r>
    <x v="0"/>
    <x v="1"/>
    <x v="13"/>
    <x v="17"/>
    <s v="Wednesday"/>
    <s v="Week-day"/>
    <s v="High-demand"/>
    <s v="Standard"/>
    <n v="198"/>
    <n v="-8.8152750000000015"/>
    <n v="0"/>
    <n v="64.916666666666671"/>
    <n v="297.13549166666678"/>
    <n v="0"/>
    <n v="274.38357499999984"/>
    <n v="444.80911666666668"/>
    <n v="-3.5999999999999997E-2"/>
    <n v="295"/>
    <n v="190"/>
    <n v="485"/>
  </r>
  <r>
    <x v="0"/>
    <x v="1"/>
    <x v="13"/>
    <x v="18"/>
    <s v="Wednesday"/>
    <s v="Week-day"/>
    <s v="High-demand"/>
    <s v="Standard"/>
    <n v="198"/>
    <n v="-5.4224833333333411"/>
    <n v="0"/>
    <n v="64.424999999999997"/>
    <n v="260.32537500000001"/>
    <n v="0"/>
    <n v="257.65074166666676"/>
    <n v="444.80911666666668"/>
    <n v="-3.5999999999999997E-2"/>
    <n v="295"/>
    <n v="190"/>
    <n v="485"/>
  </r>
  <r>
    <x v="0"/>
    <x v="1"/>
    <x v="13"/>
    <x v="19"/>
    <s v="Wednesday"/>
    <s v="Week-day"/>
    <s v="High-demand"/>
    <s v="Off-Peak"/>
    <n v="107"/>
    <n v="-146.43976666666669"/>
    <n v="0"/>
    <n v="67.691666666666663"/>
    <n v="415.00746666666674"/>
    <n v="0"/>
    <n v="248.4190416666666"/>
    <n v="444.80911666666668"/>
    <n v="-3.5999999999999997E-2"/>
    <n v="200"/>
    <n v="190"/>
    <n v="390"/>
  </r>
  <r>
    <x v="0"/>
    <x v="1"/>
    <x v="13"/>
    <x v="20"/>
    <s v="Wednesday"/>
    <s v="Week-day"/>
    <s v="High-demand"/>
    <s v="Off-Peak"/>
    <n v="107"/>
    <n v="-108.51159166666662"/>
    <n v="0"/>
    <n v="74.358333333333334"/>
    <n v="377.04539999999974"/>
    <n v="0"/>
    <n v="248.73621666666671"/>
    <n v="444.80911666666668"/>
    <n v="-3.5999999999999997E-2"/>
    <n v="200"/>
    <n v="190"/>
    <n v="390"/>
  </r>
  <r>
    <x v="0"/>
    <x v="1"/>
    <x v="14"/>
    <x v="0"/>
    <s v="Thursday"/>
    <s v="Week-day"/>
    <s v="High-demand"/>
    <s v="Off-Peak"/>
    <n v="107"/>
    <n v="0.39178333333333332"/>
    <n v="0.39178333333333332"/>
    <n v="76.275000000000006"/>
    <n v="250.95335000000006"/>
    <n v="0"/>
    <n v="239.16977499999999"/>
    <n v="444.80911666666668"/>
    <n v="-3.5999999999999997E-2"/>
    <n v="200"/>
    <n v="190"/>
    <n v="390"/>
  </r>
  <r>
    <x v="0"/>
    <x v="1"/>
    <x v="14"/>
    <x v="1"/>
    <s v="Thursday"/>
    <s v="Week-day"/>
    <s v="High-demand"/>
    <s v="Off-Peak"/>
    <n v="107"/>
    <n v="-35.237099999999984"/>
    <n v="0"/>
    <n v="76.358333333333334"/>
    <n v="292.12356666666659"/>
    <n v="0"/>
    <n v="238.24807499999997"/>
    <n v="444.80911666666668"/>
    <n v="-3.4483333333333345E-2"/>
    <n v="200"/>
    <n v="190"/>
    <n v="390"/>
  </r>
  <r>
    <x v="0"/>
    <x v="1"/>
    <x v="14"/>
    <x v="2"/>
    <s v="Thursday"/>
    <s v="Week-day"/>
    <s v="High-demand"/>
    <s v="Off-Peak"/>
    <n v="107"/>
    <n v="6.3147416666666585"/>
    <n v="6.3147416666666585"/>
    <n v="75.5"/>
    <n v="335.20425"/>
    <n v="0"/>
    <n v="325.55388333333337"/>
    <n v="444.80911666666668"/>
    <n v="-2.300000000000001E-2"/>
    <n v="200"/>
    <n v="190"/>
    <n v="390"/>
  </r>
  <r>
    <x v="0"/>
    <x v="1"/>
    <x v="14"/>
    <x v="3"/>
    <s v="Thursday"/>
    <s v="Week-day"/>
    <s v="High-demand"/>
    <s v="Off-Peak"/>
    <n v="107"/>
    <n v="-0.78787500000000343"/>
    <n v="0"/>
    <n v="75.13333333333334"/>
    <n v="344.41298333333339"/>
    <n v="0"/>
    <n v="329.28620833333315"/>
    <n v="444.80911666666668"/>
    <n v="-2.300000000000001E-2"/>
    <n v="200"/>
    <n v="190"/>
    <n v="390"/>
  </r>
  <r>
    <x v="0"/>
    <x v="1"/>
    <x v="14"/>
    <x v="4"/>
    <s v="Thursday"/>
    <s v="Week-day"/>
    <s v="High-demand"/>
    <s v="Off-Peak"/>
    <n v="107"/>
    <n v="-11.933149999999994"/>
    <n v="0"/>
    <n v="75.033333333333331"/>
    <n v="357.79798333333349"/>
    <n v="0"/>
    <n v="329.71821666666654"/>
    <n v="444.80911666666668"/>
    <n v="-2.300000000000001E-2"/>
    <n v="295"/>
    <n v="190"/>
    <n v="485"/>
  </r>
  <r>
    <x v="0"/>
    <x v="1"/>
    <x v="14"/>
    <x v="5"/>
    <s v="Thursday"/>
    <s v="Week-day"/>
    <s v="High-demand"/>
    <s v="Off-Peak"/>
    <n v="107"/>
    <n v="209.29710000000009"/>
    <n v="209.29710000000009"/>
    <n v="68.983333333333334"/>
    <n v="122.30115000000004"/>
    <n v="0"/>
    <n v="323.11871666666678"/>
    <n v="444.80911666666668"/>
    <n v="-2.300000000000001E-2"/>
    <n v="295"/>
    <n v="190"/>
    <n v="485"/>
  </r>
  <r>
    <x v="0"/>
    <x v="1"/>
    <x v="14"/>
    <x v="6"/>
    <s v="Thursday"/>
    <s v="Week-day"/>
    <s v="High-demand"/>
    <s v="Peak"/>
    <n v="653"/>
    <n v="-3.4261333333333348"/>
    <n v="0"/>
    <n v="64.8"/>
    <n v="340.58872499999995"/>
    <n v="0"/>
    <n v="318.69785833333327"/>
    <n v="444.80911666666668"/>
    <n v="-2.300000000000001E-2"/>
    <n v="295"/>
    <n v="190"/>
    <n v="485"/>
  </r>
  <r>
    <x v="0"/>
    <x v="1"/>
    <x v="14"/>
    <x v="7"/>
    <s v="Thursday"/>
    <s v="Week-day"/>
    <s v="High-demand"/>
    <s v="Peak"/>
    <n v="653"/>
    <n v="-10.592408333333333"/>
    <n v="0"/>
    <n v="64.891666666666666"/>
    <n v="309.3998416666667"/>
    <n v="58.906891666666702"/>
    <n v="329.99957499999999"/>
    <n v="444.80911666666668"/>
    <n v="-2.219999999999998E-2"/>
    <n v="565"/>
    <n v="690"/>
    <n v="1255"/>
  </r>
  <r>
    <x v="0"/>
    <x v="1"/>
    <x v="14"/>
    <x v="8"/>
    <s v="Thursday"/>
    <s v="Week-day"/>
    <s v="High-demand"/>
    <s v="Peak"/>
    <n v="653"/>
    <n v="-95.803541666666661"/>
    <n v="0"/>
    <n v="65.966666666666669"/>
    <n v="45.630824999999973"/>
    <n v="363.62755833333341"/>
    <n v="311.129525"/>
    <n v="444.80911666666668"/>
    <n v="-1.699999999999996E-2"/>
    <n v="565"/>
    <n v="675"/>
    <n v="1240"/>
  </r>
  <r>
    <x v="0"/>
    <x v="1"/>
    <x v="14"/>
    <x v="9"/>
    <s v="Thursday"/>
    <s v="Week-day"/>
    <s v="High-demand"/>
    <s v="Standard"/>
    <n v="198"/>
    <n v="-161.80217500000006"/>
    <n v="0"/>
    <n v="72.36666666666666"/>
    <n v="0.1606083333333333"/>
    <n v="504.28632499999992"/>
    <n v="342.46527499999985"/>
    <n v="444.80911666666668"/>
    <n v="-1.699999999999996E-2"/>
    <n v="565"/>
    <n v="675"/>
    <n v="1240"/>
  </r>
  <r>
    <x v="0"/>
    <x v="1"/>
    <x v="14"/>
    <x v="22"/>
    <s v="Thursday"/>
    <s v="Week-day"/>
    <s v="High-demand"/>
    <s v="Standard"/>
    <n v="198"/>
    <n v="-126.86141666666663"/>
    <n v="0"/>
    <n v="78.566666666666663"/>
    <n v="0.15979999999999991"/>
    <n v="401.76210833333334"/>
    <n v="274.88179166666674"/>
    <n v="444.80911666666668"/>
    <n v="-1.699999999999996E-2"/>
    <n v="565"/>
    <n v="675"/>
    <n v="1240"/>
  </r>
  <r>
    <x v="0"/>
    <x v="1"/>
    <x v="14"/>
    <x v="23"/>
    <s v="Thursday"/>
    <s v="Week-day"/>
    <s v="High-demand"/>
    <s v="Standard"/>
    <n v="198"/>
    <n v="-124.79739166666666"/>
    <n v="0"/>
    <n v="84.075000000000003"/>
    <n v="0.15905000000000005"/>
    <n v="425.08445833333366"/>
    <n v="300.26817500000004"/>
    <n v="444.80911666666668"/>
    <n v="-1.699999999999996E-2"/>
    <n v="565"/>
    <n v="675"/>
    <n v="1240"/>
  </r>
  <r>
    <x v="0"/>
    <x v="1"/>
    <x v="14"/>
    <x v="21"/>
    <s v="Thursday"/>
    <s v="Week-day"/>
    <s v="High-demand"/>
    <s v="Standard"/>
    <n v="198"/>
    <n v="-109.78294949494948"/>
    <n v="0"/>
    <n v="89.070707070707073"/>
    <n v="10.89091919191919"/>
    <n v="408.22004040404062"/>
    <n v="306.4060808080809"/>
    <n v="444.80911666666668"/>
    <n v="-1.0646464646464652E-2"/>
    <n v="565"/>
    <n v="675"/>
    <n v="1240"/>
  </r>
  <r>
    <x v="0"/>
    <x v="1"/>
    <x v="14"/>
    <x v="10"/>
    <s v="Thursday"/>
    <s v="Week-day"/>
    <s v="High-demand"/>
    <s v="Standard"/>
    <n v="198"/>
    <n v="-77.577266666666674"/>
    <n v="0"/>
    <n v="93.091666666666669"/>
    <n v="27.328166666666668"/>
    <n v="364.0550750000001"/>
    <n v="306.31013333333323"/>
    <n v="444.80911666666668"/>
    <n v="0"/>
    <n v="565"/>
    <n v="675"/>
    <n v="1240"/>
  </r>
  <r>
    <x v="0"/>
    <x v="1"/>
    <x v="14"/>
    <x v="11"/>
    <s v="Thursday"/>
    <s v="Week-day"/>
    <s v="High-demand"/>
    <s v="Standard"/>
    <n v="198"/>
    <n v="-54.754174999999996"/>
    <n v="0"/>
    <n v="95.766666666666666"/>
    <n v="27.334908333333317"/>
    <n v="353.40979166666671"/>
    <n v="318.44586666666663"/>
    <n v="444.80911666666668"/>
    <n v="0"/>
    <n v="565"/>
    <n v="675"/>
    <n v="1240"/>
  </r>
  <r>
    <x v="0"/>
    <x v="1"/>
    <x v="14"/>
    <x v="12"/>
    <s v="Thursday"/>
    <s v="Week-day"/>
    <s v="High-demand"/>
    <s v="Standard"/>
    <n v="198"/>
    <n v="-42.313691666666678"/>
    <n v="0"/>
    <n v="97.558333333333337"/>
    <n v="26.816633333333332"/>
    <n v="355.09320833333334"/>
    <n v="331.96743333333325"/>
    <n v="444.80911666666668"/>
    <n v="0"/>
    <n v="565"/>
    <n v="675"/>
    <n v="1240"/>
  </r>
  <r>
    <x v="0"/>
    <x v="1"/>
    <x v="14"/>
    <x v="13"/>
    <s v="Thursday"/>
    <s v="Week-day"/>
    <s v="High-demand"/>
    <s v="Standard"/>
    <n v="198"/>
    <n v="40.83935833333333"/>
    <n v="40.83935833333333"/>
    <n v="98.083333333333329"/>
    <n v="26.710716666666649"/>
    <n v="276.16480833333333"/>
    <n v="336.30324166666662"/>
    <n v="444.80911666666668"/>
    <n v="0"/>
    <n v="565"/>
    <n v="675"/>
    <n v="1240"/>
  </r>
  <r>
    <x v="0"/>
    <x v="1"/>
    <x v="14"/>
    <x v="14"/>
    <s v="Thursday"/>
    <s v="Week-day"/>
    <s v="High-demand"/>
    <s v="Peak"/>
    <n v="653"/>
    <n v="282.9734583333335"/>
    <n v="282.9734583333335"/>
    <n v="89.458333333333329"/>
    <n v="14.018058333333336"/>
    <n v="46.834199999999989"/>
    <n v="340.10163333333315"/>
    <n v="444.80911666666668"/>
    <n v="0"/>
    <n v="555"/>
    <n v="675"/>
    <n v="1230"/>
  </r>
  <r>
    <x v="0"/>
    <x v="1"/>
    <x v="14"/>
    <x v="15"/>
    <s v="Thursday"/>
    <s v="Week-day"/>
    <s v="High-demand"/>
    <s v="Peak"/>
    <n v="653"/>
    <n v="336.89380000000006"/>
    <n v="336.89380000000006"/>
    <n v="73.7"/>
    <n v="0.15475"/>
    <n v="1.1152083333333329"/>
    <n v="338.00900833333333"/>
    <n v="444.80911666666668"/>
    <n v="0"/>
    <n v="485"/>
    <n v="655"/>
    <n v="1140"/>
  </r>
  <r>
    <x v="0"/>
    <x v="1"/>
    <x v="14"/>
    <x v="16"/>
    <s v="Thursday"/>
    <s v="Week-day"/>
    <s v="High-demand"/>
    <s v="Standard"/>
    <n v="198"/>
    <n v="-0.90149166666666924"/>
    <n v="0"/>
    <n v="64.566666666666663"/>
    <n v="344.52323333333322"/>
    <n v="0"/>
    <n v="337.71468333333331"/>
    <n v="444.80911666666668"/>
    <n v="0"/>
    <n v="295"/>
    <n v="655"/>
    <n v="950"/>
  </r>
  <r>
    <x v="0"/>
    <x v="1"/>
    <x v="14"/>
    <x v="17"/>
    <s v="Thursday"/>
    <s v="Week-day"/>
    <s v="High-demand"/>
    <s v="Standard"/>
    <n v="198"/>
    <n v="-3.3951083333333361"/>
    <n v="0"/>
    <n v="64.966666666666669"/>
    <n v="239.1987166666666"/>
    <n v="0"/>
    <n v="212.94434166666673"/>
    <n v="444.80911666666668"/>
    <n v="0"/>
    <n v="295"/>
    <n v="190"/>
    <n v="485"/>
  </r>
  <r>
    <x v="0"/>
    <x v="1"/>
    <x v="14"/>
    <x v="18"/>
    <s v="Thursday"/>
    <s v="Week-day"/>
    <s v="High-demand"/>
    <s v="Standard"/>
    <n v="198"/>
    <n v="-4.6757749999999927"/>
    <n v="0"/>
    <n v="64.61666666666666"/>
    <n v="229.28840000000005"/>
    <n v="0"/>
    <n v="209.31594166666665"/>
    <n v="444.80911666666668"/>
    <n v="0"/>
    <n v="295"/>
    <n v="190"/>
    <n v="485"/>
  </r>
  <r>
    <x v="0"/>
    <x v="1"/>
    <x v="14"/>
    <x v="19"/>
    <s v="Thursday"/>
    <s v="Week-day"/>
    <s v="High-demand"/>
    <s v="Off-Peak"/>
    <n v="107"/>
    <n v="-224.78050000000005"/>
    <n v="0"/>
    <n v="69.591666666666669"/>
    <n v="416.11633333333344"/>
    <n v="0"/>
    <n v="172.55085000000003"/>
    <n v="444.80911666666668"/>
    <n v="0"/>
    <n v="200"/>
    <n v="190"/>
    <n v="390"/>
  </r>
  <r>
    <x v="0"/>
    <x v="1"/>
    <x v="14"/>
    <x v="20"/>
    <s v="Thursday"/>
    <s v="Week-day"/>
    <s v="High-demand"/>
    <s v="Off-Peak"/>
    <n v="107"/>
    <n v="-128.81243333333333"/>
    <n v="0"/>
    <n v="78.816666666666663"/>
    <n v="327.89719999999994"/>
    <n v="0"/>
    <n v="183.66340833333336"/>
    <n v="444.80911666666668"/>
    <n v="0"/>
    <n v="200"/>
    <n v="190"/>
    <n v="390"/>
  </r>
  <r>
    <x v="0"/>
    <x v="1"/>
    <x v="15"/>
    <x v="0"/>
    <s v="Friday"/>
    <s v="Week-day"/>
    <s v="High-demand"/>
    <s v="Off-Peak"/>
    <n v="107"/>
    <n v="-129.48346666666666"/>
    <n v="0"/>
    <n v="84.11666666666666"/>
    <n v="320.25993333333321"/>
    <n v="0"/>
    <n v="175.43031666666673"/>
    <n v="444.80911666666668"/>
    <n v="0"/>
    <n v="200"/>
    <n v="190"/>
    <n v="390"/>
  </r>
  <r>
    <x v="0"/>
    <x v="1"/>
    <x v="15"/>
    <x v="1"/>
    <s v="Friday"/>
    <s v="Week-day"/>
    <s v="High-demand"/>
    <s v="Off-Peak"/>
    <n v="107"/>
    <n v="-73.986941666666652"/>
    <n v="0"/>
    <n v="87.558333333333337"/>
    <n v="244.17010833333333"/>
    <n v="0"/>
    <n v="158.56690000000006"/>
    <n v="444.80911666666668"/>
    <n v="0"/>
    <n v="200"/>
    <n v="190"/>
    <n v="390"/>
  </r>
  <r>
    <x v="0"/>
    <x v="1"/>
    <x v="15"/>
    <x v="2"/>
    <s v="Friday"/>
    <s v="Week-day"/>
    <s v="High-demand"/>
    <s v="Off-Peak"/>
    <n v="107"/>
    <n v="53.777691666666662"/>
    <n v="53.777691666666662"/>
    <n v="87.183333333333337"/>
    <n v="231.55969999999994"/>
    <n v="0"/>
    <n v="276.23398333333336"/>
    <n v="444.80911666666668"/>
    <n v="0"/>
    <n v="200"/>
    <n v="190"/>
    <n v="390"/>
  </r>
  <r>
    <x v="0"/>
    <x v="1"/>
    <x v="15"/>
    <x v="3"/>
    <s v="Friday"/>
    <s v="Week-day"/>
    <s v="High-demand"/>
    <s v="Off-Peak"/>
    <n v="107"/>
    <n v="19.056841666666678"/>
    <n v="19.056841666666678"/>
    <n v="84.55"/>
    <n v="280.60491666666655"/>
    <n v="0"/>
    <n v="286.8515583333334"/>
    <n v="444.80911666666668"/>
    <n v="0"/>
    <n v="200"/>
    <n v="190"/>
    <n v="390"/>
  </r>
  <r>
    <x v="0"/>
    <x v="1"/>
    <x v="15"/>
    <x v="4"/>
    <s v="Friday"/>
    <s v="Week-day"/>
    <s v="High-demand"/>
    <s v="Off-Peak"/>
    <n v="107"/>
    <n v="-6.8241166666666846"/>
    <n v="0"/>
    <n v="84.325000000000003"/>
    <n v="310.31789166666658"/>
    <n v="0"/>
    <n v="288.74095000000011"/>
    <n v="444.80911666666668"/>
    <n v="0"/>
    <n v="295"/>
    <n v="190"/>
    <n v="485"/>
  </r>
  <r>
    <x v="0"/>
    <x v="1"/>
    <x v="15"/>
    <x v="5"/>
    <s v="Friday"/>
    <s v="Week-day"/>
    <s v="High-demand"/>
    <s v="Off-Peak"/>
    <n v="107"/>
    <n v="262.37773333333331"/>
    <n v="262.37773333333331"/>
    <n v="78.066666666666663"/>
    <n v="24.697941666666665"/>
    <n v="0"/>
    <n v="285.70289999999994"/>
    <n v="444.80911666666668"/>
    <n v="0"/>
    <n v="295"/>
    <n v="190"/>
    <n v="485"/>
  </r>
  <r>
    <x v="0"/>
    <x v="1"/>
    <x v="15"/>
    <x v="6"/>
    <s v="Friday"/>
    <s v="Week-day"/>
    <s v="High-demand"/>
    <s v="Peak"/>
    <n v="653"/>
    <n v="125.84587499999996"/>
    <n v="125.84587499999996"/>
    <n v="66.183333333333337"/>
    <n v="172.92220833333337"/>
    <n v="0"/>
    <n v="288.9620500000002"/>
    <n v="444.80911666666668"/>
    <n v="0"/>
    <n v="295"/>
    <n v="190"/>
    <n v="485"/>
  </r>
  <r>
    <x v="0"/>
    <x v="1"/>
    <x v="15"/>
    <x v="7"/>
    <s v="Friday"/>
    <s v="Week-day"/>
    <s v="High-demand"/>
    <s v="Peak"/>
    <n v="653"/>
    <n v="-9.2537666666666691"/>
    <n v="0"/>
    <n v="64.916666666666671"/>
    <n v="247.45959999999988"/>
    <n v="58.092974999999974"/>
    <n v="286.77417500000007"/>
    <n v="444.80911666666668"/>
    <n v="0"/>
    <n v="565"/>
    <n v="690"/>
    <n v="1255"/>
  </r>
  <r>
    <x v="0"/>
    <x v="1"/>
    <x v="15"/>
    <x v="8"/>
    <s v="Friday"/>
    <s v="Week-day"/>
    <s v="High-demand"/>
    <s v="Peak"/>
    <n v="653"/>
    <n v="-68.389366666666675"/>
    <n v="0"/>
    <n v="65.7"/>
    <n v="63.193733333333356"/>
    <n v="361.00202500000012"/>
    <n v="344.31690833333334"/>
    <n v="444.80911666666668"/>
    <n v="-3.5100000000000034E-2"/>
    <n v="565"/>
    <n v="675"/>
    <n v="1240"/>
  </r>
  <r>
    <x v="0"/>
    <x v="1"/>
    <x v="15"/>
    <x v="9"/>
    <s v="Friday"/>
    <s v="Week-day"/>
    <s v="High-demand"/>
    <s v="Standard"/>
    <n v="198"/>
    <n v="-217.35893333333343"/>
    <n v="0"/>
    <n v="72.233333333333334"/>
    <n v="0.15794999999999995"/>
    <n v="606.79085000000009"/>
    <n v="389.3917333333336"/>
    <n v="444.80911666666668"/>
    <n v="-3.9000000000000007E-2"/>
    <n v="565"/>
    <n v="675"/>
    <n v="1240"/>
  </r>
  <r>
    <x v="0"/>
    <x v="1"/>
    <x v="15"/>
    <x v="22"/>
    <s v="Friday"/>
    <s v="Week-day"/>
    <s v="High-demand"/>
    <s v="Standard"/>
    <n v="198"/>
    <n v="-392.6655333333332"/>
    <n v="0"/>
    <n v="85.74166666666666"/>
    <n v="7.721966666666666"/>
    <n v="764.06977499999971"/>
    <n v="376.84534166666646"/>
    <n v="444.80911666666668"/>
    <n v="-3.9000000000000007E-2"/>
    <n v="565"/>
    <n v="675"/>
    <n v="1240"/>
  </r>
  <r>
    <x v="0"/>
    <x v="1"/>
    <x v="15"/>
    <x v="23"/>
    <s v="Friday"/>
    <s v="Week-day"/>
    <s v="High-demand"/>
    <s v="Standard"/>
    <n v="198"/>
    <n v="-132.48870833333342"/>
    <n v="0"/>
    <n v="98.724999999999994"/>
    <n v="19.467058333333338"/>
    <n v="515.86315000000002"/>
    <n v="396.58041666666696"/>
    <n v="444.80911666666668"/>
    <n v="-3.9000000000000007E-2"/>
    <n v="565"/>
    <n v="675"/>
    <n v="1240"/>
  </r>
  <r>
    <x v="0"/>
    <x v="1"/>
    <x v="15"/>
    <x v="21"/>
    <s v="Friday"/>
    <s v="Week-day"/>
    <s v="High-demand"/>
    <s v="Standard"/>
    <n v="198"/>
    <n v="-10.276467289719625"/>
    <n v="0"/>
    <n v="99.028037383177576"/>
    <n v="9.2549439252336434"/>
    <n v="458.44580373831769"/>
    <n v="453.25714953271029"/>
    <n v="444.80911666666668"/>
    <n v="-1.5672897196261672E-2"/>
    <n v="565"/>
    <n v="675"/>
    <n v="1240"/>
  </r>
  <r>
    <x v="0"/>
    <x v="1"/>
    <x v="15"/>
    <x v="10"/>
    <s v="Friday"/>
    <s v="Week-day"/>
    <s v="High-demand"/>
    <s v="Standard"/>
    <n v="198"/>
    <n v="-9.6864333333333352"/>
    <n v="0"/>
    <n v="99.033333333333331"/>
    <n v="6.6428333333333374"/>
    <n v="458.46890000000019"/>
    <n v="452.54332499999992"/>
    <n v="444.80911666666668"/>
    <n v="0"/>
    <n v="565"/>
    <n v="675"/>
    <n v="1240"/>
  </r>
  <r>
    <x v="0"/>
    <x v="1"/>
    <x v="15"/>
    <x v="11"/>
    <s v="Friday"/>
    <s v="Week-day"/>
    <s v="High-demand"/>
    <s v="Standard"/>
    <n v="198"/>
    <n v="-11.377275000000001"/>
    <n v="0"/>
    <n v="99.025000000000006"/>
    <n v="6.9402250000000008"/>
    <n v="387.29116666666681"/>
    <n v="379.74657500000006"/>
    <n v="444.80911666666668"/>
    <n v="0"/>
    <n v="565"/>
    <n v="675"/>
    <n v="1240"/>
  </r>
  <r>
    <x v="0"/>
    <x v="1"/>
    <x v="15"/>
    <x v="12"/>
    <s v="Friday"/>
    <s v="Week-day"/>
    <s v="High-demand"/>
    <s v="Standard"/>
    <n v="198"/>
    <n v="-8.9121916666666667"/>
    <n v="0"/>
    <n v="99.041666666666671"/>
    <n v="6.0023749999999989"/>
    <n v="374.0967"/>
    <n v="368.24600833333341"/>
    <n v="444.80911666666668"/>
    <n v="0"/>
    <n v="565"/>
    <n v="675"/>
    <n v="1240"/>
  </r>
  <r>
    <x v="0"/>
    <x v="1"/>
    <x v="15"/>
    <x v="13"/>
    <s v="Friday"/>
    <s v="Week-day"/>
    <s v="High-demand"/>
    <s v="Standard"/>
    <n v="198"/>
    <n v="93.658708333333351"/>
    <n v="93.658708333333351"/>
    <n v="97.833333333333329"/>
    <n v="26.127058333333327"/>
    <n v="279.88109166666658"/>
    <n v="392.59967499999999"/>
    <n v="444.80911666666668"/>
    <n v="0"/>
    <n v="565"/>
    <n v="675"/>
    <n v="1240"/>
  </r>
  <r>
    <x v="0"/>
    <x v="1"/>
    <x v="15"/>
    <x v="14"/>
    <s v="Friday"/>
    <s v="Week-day"/>
    <s v="High-demand"/>
    <s v="Peak"/>
    <n v="653"/>
    <n v="297.77378333333331"/>
    <n v="297.77378333333331"/>
    <n v="88.408333333333331"/>
    <n v="13.45421666666666"/>
    <n v="49.405025000000023"/>
    <n v="356.98871666666662"/>
    <n v="444.80911666666668"/>
    <n v="0"/>
    <n v="555"/>
    <n v="675"/>
    <n v="1230"/>
  </r>
  <r>
    <x v="0"/>
    <x v="1"/>
    <x v="15"/>
    <x v="15"/>
    <s v="Friday"/>
    <s v="Week-day"/>
    <s v="High-demand"/>
    <s v="Peak"/>
    <n v="653"/>
    <n v="306.61455000000007"/>
    <n v="306.61455000000007"/>
    <n v="71.341666666666669"/>
    <n v="42.070349999999998"/>
    <n v="1.2958083333333332"/>
    <n v="347.9000333333334"/>
    <n v="444.80911666666668"/>
    <n v="0"/>
    <n v="485"/>
    <n v="655"/>
    <n v="1140"/>
  </r>
  <r>
    <x v="0"/>
    <x v="1"/>
    <x v="15"/>
    <x v="16"/>
    <s v="Friday"/>
    <s v="Week-day"/>
    <s v="High-demand"/>
    <s v="Standard"/>
    <n v="198"/>
    <n v="-9.1640166666666687"/>
    <n v="0"/>
    <n v="64.541666666666671"/>
    <n v="376.97655833333357"/>
    <n v="0"/>
    <n v="343.81509166666655"/>
    <n v="444.80911666666668"/>
    <n v="0"/>
    <n v="295"/>
    <n v="655"/>
    <n v="950"/>
  </r>
  <r>
    <x v="0"/>
    <x v="1"/>
    <x v="15"/>
    <x v="17"/>
    <s v="Friday"/>
    <s v="Week-day"/>
    <s v="High-demand"/>
    <s v="Standard"/>
    <n v="198"/>
    <n v="-21.810066666666671"/>
    <n v="0"/>
    <n v="64.875"/>
    <n v="286.32409166666673"/>
    <n v="0"/>
    <n v="250.1515500000001"/>
    <n v="444.80911666666668"/>
    <n v="0"/>
    <n v="295"/>
    <n v="190"/>
    <n v="485"/>
  </r>
  <r>
    <x v="0"/>
    <x v="1"/>
    <x v="15"/>
    <x v="18"/>
    <s v="Friday"/>
    <s v="Week-day"/>
    <s v="High-demand"/>
    <s v="Standard"/>
    <n v="198"/>
    <n v="-11.815933333333334"/>
    <n v="0"/>
    <n v="64.716666666666669"/>
    <n v="243.89843333333343"/>
    <n v="0"/>
    <n v="200.03017500000001"/>
    <n v="444.80911666666668"/>
    <n v="0"/>
    <n v="295"/>
    <n v="190"/>
    <n v="485"/>
  </r>
  <r>
    <x v="0"/>
    <x v="1"/>
    <x v="15"/>
    <x v="19"/>
    <s v="Friday"/>
    <s v="Week-day"/>
    <s v="High-demand"/>
    <s v="Off-Peak"/>
    <n v="107"/>
    <n v="-202.85932499999998"/>
    <n v="0"/>
    <n v="69.24166666666666"/>
    <n v="413.60635833333328"/>
    <n v="0"/>
    <n v="191.98484999999991"/>
    <n v="444.80911666666668"/>
    <n v="0"/>
    <n v="200"/>
    <n v="190"/>
    <n v="390"/>
  </r>
  <r>
    <x v="0"/>
    <x v="1"/>
    <x v="15"/>
    <x v="20"/>
    <s v="Friday"/>
    <s v="Week-day"/>
    <s v="High-demand"/>
    <s v="Off-Peak"/>
    <n v="107"/>
    <n v="-150.03971666666666"/>
    <n v="0"/>
    <n v="77.025000000000006"/>
    <n v="327.48880833333322"/>
    <n v="0"/>
    <n v="162.62897499999997"/>
    <n v="444.80911666666668"/>
    <n v="0"/>
    <n v="200"/>
    <n v="190"/>
    <n v="390"/>
  </r>
  <r>
    <x v="0"/>
    <x v="1"/>
    <x v="16"/>
    <x v="0"/>
    <s v="Saturday"/>
    <s v="Weekend"/>
    <s v="High-demand"/>
    <s v="Off-Peak"/>
    <n v="107"/>
    <n v="-113.03700000000002"/>
    <n v="0"/>
    <n v="82.4"/>
    <n v="304.79829166666667"/>
    <n v="0"/>
    <n v="176.74307500000003"/>
    <n v="444.80911666666668"/>
    <n v="0"/>
    <n v="200"/>
    <n v="190"/>
    <n v="390"/>
  </r>
  <r>
    <x v="0"/>
    <x v="1"/>
    <x v="16"/>
    <x v="1"/>
    <s v="Saturday"/>
    <s v="Weekend"/>
    <s v="High-demand"/>
    <s v="Off-Peak"/>
    <n v="107"/>
    <n v="-9.9828666666666663"/>
    <n v="0"/>
    <n v="84.708333333333329"/>
    <n v="199.20563333333331"/>
    <n v="0"/>
    <n v="178.42531666666673"/>
    <n v="444.80911666666668"/>
    <n v="0"/>
    <n v="200"/>
    <n v="190"/>
    <n v="390"/>
  </r>
  <r>
    <x v="0"/>
    <x v="1"/>
    <x v="16"/>
    <x v="2"/>
    <s v="Saturday"/>
    <s v="Weekend"/>
    <s v="High-demand"/>
    <s v="Off-Peak"/>
    <n v="107"/>
    <n v="9.3687249999999871"/>
    <n v="9.3687249999999871"/>
    <n v="83.766666666666666"/>
    <n v="280.67620833333342"/>
    <n v="0"/>
    <n v="272.72070833333333"/>
    <n v="444.80911666666668"/>
    <n v="0"/>
    <n v="200"/>
    <n v="190"/>
    <n v="390"/>
  </r>
  <r>
    <x v="0"/>
    <x v="1"/>
    <x v="16"/>
    <x v="3"/>
    <s v="Saturday"/>
    <s v="Weekend"/>
    <s v="High-demand"/>
    <s v="Off-Peak"/>
    <n v="107"/>
    <n v="17.130116666666652"/>
    <n v="17.130116666666652"/>
    <n v="83.13333333333334"/>
    <n v="264.91397499999999"/>
    <n v="0"/>
    <n v="271.70996666666667"/>
    <n v="444.80911666666668"/>
    <n v="0"/>
    <n v="200"/>
    <n v="190"/>
    <n v="390"/>
  </r>
  <r>
    <x v="0"/>
    <x v="1"/>
    <x v="16"/>
    <x v="4"/>
    <s v="Saturday"/>
    <s v="Weekend"/>
    <s v="High-demand"/>
    <s v="Off-Peak"/>
    <n v="107"/>
    <n v="23.317675000000008"/>
    <n v="23.317675000000008"/>
    <n v="82.00833333333334"/>
    <n v="282.27583333333331"/>
    <n v="0"/>
    <n v="288.257925"/>
    <n v="444.80911666666668"/>
    <n v="0"/>
    <n v="295"/>
    <n v="190"/>
    <n v="485"/>
  </r>
  <r>
    <x v="0"/>
    <x v="1"/>
    <x v="16"/>
    <x v="5"/>
    <s v="Saturday"/>
    <s v="Weekend"/>
    <s v="High-demand"/>
    <s v="Off-Peak"/>
    <n v="107"/>
    <n v="272.59292500000004"/>
    <n v="272.59292500000004"/>
    <n v="74.658333333333331"/>
    <n v="6.8968583333333378"/>
    <n v="0"/>
    <n v="278.90794999999997"/>
    <n v="444.80911666666668"/>
    <n v="0"/>
    <n v="295"/>
    <n v="190"/>
    <n v="485"/>
  </r>
  <r>
    <x v="0"/>
    <x v="1"/>
    <x v="16"/>
    <x v="6"/>
    <s v="Saturday"/>
    <s v="Weekend"/>
    <s v="High-demand"/>
    <s v="Off-Peak"/>
    <n v="107"/>
    <n v="61.316050000000025"/>
    <n v="61.316050000000025"/>
    <n v="65.108333333333334"/>
    <n v="237.18228333333323"/>
    <n v="0"/>
    <n v="292.35134166666671"/>
    <n v="444.80911666666668"/>
    <n v="0"/>
    <n v="295"/>
    <n v="190"/>
    <n v="485"/>
  </r>
  <r>
    <x v="0"/>
    <x v="1"/>
    <x v="16"/>
    <x v="7"/>
    <s v="Saturday"/>
    <s v="Weekend"/>
    <s v="High-demand"/>
    <s v="Standard"/>
    <n v="198"/>
    <n v="-15.498183333333335"/>
    <n v="0"/>
    <n v="64.924999999999997"/>
    <n v="250.138125"/>
    <n v="63.71254166666666"/>
    <n v="281.88255833333341"/>
    <n v="444.80911666666668"/>
    <n v="0"/>
    <n v="565"/>
    <n v="690"/>
    <n v="1255"/>
  </r>
  <r>
    <x v="0"/>
    <x v="1"/>
    <x v="16"/>
    <x v="8"/>
    <s v="Saturday"/>
    <s v="Weekend"/>
    <s v="High-demand"/>
    <s v="Standard"/>
    <n v="198"/>
    <n v="-83.376508333333291"/>
    <n v="0"/>
    <n v="65.966666666666669"/>
    <n v="47.823116666666678"/>
    <n v="361.9708916666666"/>
    <n v="318.19654999999995"/>
    <n v="444.80911666666668"/>
    <n v="0"/>
    <n v="565"/>
    <n v="675"/>
    <n v="1240"/>
  </r>
  <r>
    <x v="0"/>
    <x v="1"/>
    <x v="16"/>
    <x v="9"/>
    <s v="Saturday"/>
    <s v="Weekend"/>
    <s v="High-demand"/>
    <s v="Standard"/>
    <n v="198"/>
    <n v="-254.42024166666661"/>
    <n v="0"/>
    <n v="73.38333333333334"/>
    <n v="0.16171666666666662"/>
    <n v="606.3779916666665"/>
    <n v="351.95676666666679"/>
    <n v="444.80911666666668"/>
    <n v="0"/>
    <n v="565"/>
    <n v="675"/>
    <n v="1240"/>
  </r>
  <r>
    <x v="0"/>
    <x v="1"/>
    <x v="16"/>
    <x v="22"/>
    <s v="Saturday"/>
    <s v="Weekend"/>
    <s v="High-demand"/>
    <s v="Standard"/>
    <n v="198"/>
    <n v="-425.26662500000009"/>
    <n v="0"/>
    <n v="88.86666666666666"/>
    <n v="12.051741666666667"/>
    <n v="771.44050833333358"/>
    <n v="354.95697499999989"/>
    <n v="444.80911666666668"/>
    <n v="0"/>
    <n v="565"/>
    <n v="675"/>
    <n v="1240"/>
  </r>
  <r>
    <x v="0"/>
    <x v="1"/>
    <x v="16"/>
    <x v="23"/>
    <s v="Saturday"/>
    <s v="Weekend"/>
    <s v="High-demand"/>
    <s v="Standard"/>
    <n v="198"/>
    <n v="-28.87211666666667"/>
    <n v="0"/>
    <n v="99"/>
    <n v="15.718308333333335"/>
    <n v="345.82014166666647"/>
    <n v="327.62546666666663"/>
    <n v="444.80911666666668"/>
    <n v="0"/>
    <n v="565"/>
    <n v="675"/>
    <n v="1240"/>
  </r>
  <r>
    <x v="0"/>
    <x v="1"/>
    <x v="16"/>
    <x v="21"/>
    <s v="Saturday"/>
    <s v="Weekend"/>
    <s v="High-demand"/>
    <s v="Off-Peak"/>
    <n v="107"/>
    <n v="-10.43730612244898"/>
    <n v="0"/>
    <n v="99.010204081632651"/>
    <n v="8.7668469387755117"/>
    <n v="357.11655102040805"/>
    <n v="352.08857142857158"/>
    <n v="444.80911666666668"/>
    <n v="0"/>
    <n v="565"/>
    <n v="675"/>
    <n v="1240"/>
  </r>
  <r>
    <x v="0"/>
    <x v="1"/>
    <x v="16"/>
    <x v="10"/>
    <s v="Saturday"/>
    <s v="Weekend"/>
    <s v="High-demand"/>
    <s v="Off-Peak"/>
    <n v="107"/>
    <n v="-9.4660416666666709"/>
    <n v="0"/>
    <n v="99.016666666666666"/>
    <n v="7.2122499999999947"/>
    <n v="376.2071416666667"/>
    <n v="370.87886666666674"/>
    <n v="444.80911666666668"/>
    <n v="0"/>
    <n v="565"/>
    <n v="675"/>
    <n v="1240"/>
  </r>
  <r>
    <x v="0"/>
    <x v="1"/>
    <x v="16"/>
    <x v="11"/>
    <s v="Saturday"/>
    <s v="Weekend"/>
    <s v="High-demand"/>
    <s v="Off-Peak"/>
    <n v="107"/>
    <n v="-9.8734166666666638"/>
    <n v="0"/>
    <n v="99.033333333333331"/>
    <n v="4.9272666666666662"/>
    <n v="366.48059999999987"/>
    <n v="359.51463333333334"/>
    <n v="444.80911666666668"/>
    <n v="0"/>
    <n v="565"/>
    <n v="675"/>
    <n v="1240"/>
  </r>
  <r>
    <x v="0"/>
    <x v="1"/>
    <x v="16"/>
    <x v="12"/>
    <s v="Saturday"/>
    <s v="Weekend"/>
    <s v="High-demand"/>
    <s v="Off-Peak"/>
    <n v="107"/>
    <n v="-9.8584583333333367"/>
    <n v="0"/>
    <n v="99.041666666666671"/>
    <n v="5.9758666666666649"/>
    <n v="347.11843333333348"/>
    <n v="340.57413333333335"/>
    <n v="444.80911666666668"/>
    <n v="0"/>
    <n v="565"/>
    <n v="675"/>
    <n v="1240"/>
  </r>
  <r>
    <x v="0"/>
    <x v="1"/>
    <x v="16"/>
    <x v="13"/>
    <s v="Saturday"/>
    <s v="Weekend"/>
    <s v="High-demand"/>
    <s v="Off-Peak"/>
    <n v="107"/>
    <n v="56.494441666666667"/>
    <n v="56.494441666666667"/>
    <n v="98.6"/>
    <n v="20.644833333333334"/>
    <n v="278.32393333333323"/>
    <n v="349.59287500000005"/>
    <n v="444.80911666666668"/>
    <n v="0"/>
    <n v="565"/>
    <n v="675"/>
    <n v="1240"/>
  </r>
  <r>
    <x v="0"/>
    <x v="1"/>
    <x v="16"/>
    <x v="14"/>
    <s v="Saturday"/>
    <s v="Weekend"/>
    <s v="High-demand"/>
    <s v="Off-Peak"/>
    <n v="107"/>
    <n v="272.23000000000008"/>
    <n v="272.23000000000008"/>
    <n v="90.066666666666663"/>
    <n v="14.469749999999999"/>
    <n v="50.12030833333332"/>
    <n v="332.90917500000018"/>
    <n v="444.80911666666668"/>
    <n v="0"/>
    <n v="555"/>
    <n v="675"/>
    <n v="1230"/>
  </r>
  <r>
    <x v="0"/>
    <x v="1"/>
    <x v="16"/>
    <x v="15"/>
    <s v="Saturday"/>
    <s v="Weekend"/>
    <s v="High-demand"/>
    <s v="Standard"/>
    <n v="198"/>
    <n v="315.11592500000006"/>
    <n v="315.11592500000006"/>
    <n v="75.291666666666671"/>
    <n v="0.15937499999999999"/>
    <n v="1.2342749999999998"/>
    <n v="316.35020000000009"/>
    <n v="444.80911666666668"/>
    <n v="0"/>
    <n v="485"/>
    <n v="655"/>
    <n v="1140"/>
  </r>
  <r>
    <x v="0"/>
    <x v="1"/>
    <x v="16"/>
    <x v="16"/>
    <s v="Saturday"/>
    <s v="Weekend"/>
    <s v="High-demand"/>
    <s v="Standard"/>
    <n v="198"/>
    <n v="38.115383333333376"/>
    <n v="38.115383333333376"/>
    <n v="64.61666666666666"/>
    <n v="328.78668333333337"/>
    <n v="0"/>
    <n v="351.65291666666667"/>
    <n v="444.80911666666668"/>
    <n v="0"/>
    <n v="295"/>
    <n v="655"/>
    <n v="950"/>
  </r>
  <r>
    <x v="0"/>
    <x v="1"/>
    <x v="16"/>
    <x v="17"/>
    <s v="Saturday"/>
    <s v="Weekend"/>
    <s v="High-demand"/>
    <s v="Off-Peak"/>
    <n v="107"/>
    <n v="-13.87590833333334"/>
    <n v="0"/>
    <n v="64.900000000000006"/>
    <n v="287.24480833333348"/>
    <n v="0"/>
    <n v="256.78500833333322"/>
    <n v="444.80911666666668"/>
    <n v="0"/>
    <n v="295"/>
    <n v="190"/>
    <n v="485"/>
  </r>
  <r>
    <x v="0"/>
    <x v="1"/>
    <x v="16"/>
    <x v="18"/>
    <s v="Saturday"/>
    <s v="Weekend"/>
    <s v="High-demand"/>
    <s v="Off-Peak"/>
    <n v="107"/>
    <n v="-3.397558333333333"/>
    <n v="0"/>
    <n v="64.466666666666669"/>
    <n v="261.58434166666672"/>
    <n v="0"/>
    <n v="253.24747500000009"/>
    <n v="444.80911666666668"/>
    <n v="0"/>
    <n v="295"/>
    <n v="190"/>
    <n v="485"/>
  </r>
  <r>
    <x v="0"/>
    <x v="1"/>
    <x v="16"/>
    <x v="19"/>
    <s v="Saturday"/>
    <s v="Weekend"/>
    <s v="High-demand"/>
    <s v="Off-Peak"/>
    <n v="107"/>
    <n v="-142.899"/>
    <n v="0"/>
    <n v="67.641666666666666"/>
    <n v="415.44703333333359"/>
    <n v="0"/>
    <n v="253.16680833333334"/>
    <n v="444.80911666666668"/>
    <n v="0"/>
    <n v="200"/>
    <n v="190"/>
    <n v="390"/>
  </r>
  <r>
    <x v="0"/>
    <x v="1"/>
    <x v="16"/>
    <x v="20"/>
    <s v="Saturday"/>
    <s v="Weekend"/>
    <s v="High-demand"/>
    <s v="Off-Peak"/>
    <n v="107"/>
    <n v="-134.53630833333332"/>
    <n v="0"/>
    <n v="74.658333333333331"/>
    <n v="376.31333333333311"/>
    <n v="0"/>
    <n v="224.02317499999995"/>
    <n v="444.80911666666668"/>
    <n v="0"/>
    <n v="200"/>
    <n v="190"/>
    <n v="390"/>
  </r>
  <r>
    <x v="0"/>
    <x v="1"/>
    <x v="17"/>
    <x v="0"/>
    <s v="Sunday"/>
    <s v="Weekend"/>
    <s v="High-demand"/>
    <s v="Off-Peak"/>
    <n v="107"/>
    <n v="-52.254999999999974"/>
    <n v="0"/>
    <n v="77.058333333333337"/>
    <n v="276.87942499999997"/>
    <n v="0"/>
    <n v="211.35771666666676"/>
    <n v="444.80911666666668"/>
    <n v="0"/>
    <n v="200"/>
    <n v="190"/>
    <n v="390"/>
  </r>
  <r>
    <x v="0"/>
    <x v="1"/>
    <x v="17"/>
    <x v="1"/>
    <s v="Sunday"/>
    <s v="Weekend"/>
    <s v="High-demand"/>
    <s v="Off-Peak"/>
    <n v="107"/>
    <n v="1.6518333333333259"/>
    <n v="1.6518333333333259"/>
    <n v="78.55"/>
    <n v="237.38185833333313"/>
    <n v="0"/>
    <n v="226.49228333333338"/>
    <n v="444.80911666666668"/>
    <n v="0"/>
    <n v="200"/>
    <n v="190"/>
    <n v="390"/>
  </r>
  <r>
    <x v="0"/>
    <x v="1"/>
    <x v="17"/>
    <x v="2"/>
    <s v="Sunday"/>
    <s v="Weekend"/>
    <s v="High-demand"/>
    <s v="Off-Peak"/>
    <n v="107"/>
    <n v="33.685158333333298"/>
    <n v="33.685158333333298"/>
    <n v="76.00833333333334"/>
    <n v="298.24569166666663"/>
    <n v="0"/>
    <n v="317.72015000000005"/>
    <n v="444.80911666666668"/>
    <n v="0"/>
    <n v="200"/>
    <n v="190"/>
    <n v="390"/>
  </r>
  <r>
    <x v="0"/>
    <x v="1"/>
    <x v="17"/>
    <x v="3"/>
    <s v="Sunday"/>
    <s v="Weekend"/>
    <s v="High-demand"/>
    <s v="Off-Peak"/>
    <n v="107"/>
    <n v="42.705166666666656"/>
    <n v="42.705166666666656"/>
    <n v="76.224999999999994"/>
    <n v="311.8949666666669"/>
    <n v="0"/>
    <n v="330.28035000000011"/>
    <n v="444.80911666666668"/>
    <n v="0"/>
    <n v="200"/>
    <n v="190"/>
    <n v="390"/>
  </r>
  <r>
    <x v="0"/>
    <x v="1"/>
    <x v="17"/>
    <x v="4"/>
    <s v="Sunday"/>
    <s v="Weekend"/>
    <s v="High-demand"/>
    <s v="Off-Peak"/>
    <n v="107"/>
    <n v="-59.813783333333369"/>
    <n v="0"/>
    <n v="74.74166666666666"/>
    <n v="415.50894999999986"/>
    <n v="0"/>
    <n v="336.23899999999998"/>
    <n v="444.80911666666668"/>
    <n v="0"/>
    <n v="295"/>
    <n v="190"/>
    <n v="485"/>
  </r>
  <r>
    <x v="0"/>
    <x v="1"/>
    <x v="17"/>
    <x v="5"/>
    <s v="Sunday"/>
    <s v="Weekend"/>
    <s v="High-demand"/>
    <s v="Off-Peak"/>
    <n v="107"/>
    <n v="224.39602499999987"/>
    <n v="224.39602499999987"/>
    <n v="69.45"/>
    <n v="107.45108333333332"/>
    <n v="0"/>
    <n v="323.40769166666661"/>
    <n v="444.80911666666668"/>
    <n v="0"/>
    <n v="295"/>
    <n v="190"/>
    <n v="485"/>
  </r>
  <r>
    <x v="0"/>
    <x v="1"/>
    <x v="17"/>
    <x v="6"/>
    <s v="Sunday"/>
    <s v="Weekend"/>
    <s v="High-demand"/>
    <s v="Off-Peak"/>
    <n v="107"/>
    <n v="1.0512916666666665"/>
    <n v="1.0512916666666665"/>
    <n v="64.75"/>
    <n v="336.14025833333346"/>
    <n v="0"/>
    <n v="322.55949166666664"/>
    <n v="444.80911666666668"/>
    <n v="0"/>
    <n v="295"/>
    <n v="190"/>
    <n v="485"/>
  </r>
  <r>
    <x v="0"/>
    <x v="1"/>
    <x v="17"/>
    <x v="7"/>
    <s v="Sunday"/>
    <s v="Weekend"/>
    <s v="High-demand"/>
    <s v="Off-Peak"/>
    <n v="107"/>
    <n v="-15.691141666666672"/>
    <n v="0"/>
    <n v="64.833333333333329"/>
    <n v="292.00613333333325"/>
    <n v="62.154750000000014"/>
    <n v="328.48349999999999"/>
    <n v="444.80911666666668"/>
    <n v="0"/>
    <n v="565"/>
    <n v="690"/>
    <n v="1255"/>
  </r>
  <r>
    <x v="0"/>
    <x v="1"/>
    <x v="17"/>
    <x v="8"/>
    <s v="Sunday"/>
    <s v="Weekend"/>
    <s v="High-demand"/>
    <s v="Off-Peak"/>
    <n v="107"/>
    <n v="-95.130133333333347"/>
    <n v="0"/>
    <n v="66.141666666666666"/>
    <n v="66.021474999999995"/>
    <n v="357.61781666666667"/>
    <n v="325.19399166666682"/>
    <n v="444.80911666666668"/>
    <n v="0"/>
    <n v="565"/>
    <n v="675"/>
    <n v="1240"/>
  </r>
  <r>
    <x v="0"/>
    <x v="1"/>
    <x v="17"/>
    <x v="9"/>
    <s v="Sunday"/>
    <s v="Weekend"/>
    <s v="High-demand"/>
    <s v="Off-Peak"/>
    <n v="107"/>
    <n v="-319.63979999999992"/>
    <n v="0"/>
    <n v="75.441666666666663"/>
    <n v="0.16033333333333333"/>
    <n v="608.21071666666649"/>
    <n v="288.56991666666653"/>
    <n v="444.80911666666668"/>
    <n v="0"/>
    <n v="565"/>
    <n v="675"/>
    <n v="1240"/>
  </r>
  <r>
    <x v="0"/>
    <x v="1"/>
    <x v="17"/>
    <x v="22"/>
    <s v="Sunday"/>
    <s v="Weekend"/>
    <s v="High-demand"/>
    <s v="Off-Peak"/>
    <n v="107"/>
    <n v="-368.99902500000024"/>
    <n v="0"/>
    <n v="92.691666666666663"/>
    <n v="17.70035833333333"/>
    <n v="648.87802499999998"/>
    <n v="292.75816666666668"/>
    <n v="444.80911666666668"/>
    <n v="0"/>
    <n v="565"/>
    <n v="675"/>
    <n v="1240"/>
  </r>
  <r>
    <x v="0"/>
    <x v="1"/>
    <x v="17"/>
    <x v="23"/>
    <s v="Sunday"/>
    <s v="Weekend"/>
    <s v="High-demand"/>
    <s v="Off-Peak"/>
    <n v="107"/>
    <n v="-11.313700000000003"/>
    <n v="0"/>
    <n v="99.00833333333334"/>
    <n v="8.63415"/>
    <n v="262.87950833333338"/>
    <n v="256.72726666666654"/>
    <n v="444.80911666666668"/>
    <n v="0"/>
    <n v="565"/>
    <n v="675"/>
    <n v="1240"/>
  </r>
  <r>
    <x v="0"/>
    <x v="1"/>
    <x v="17"/>
    <x v="21"/>
    <s v="Sunday"/>
    <s v="Weekend"/>
    <s v="High-demand"/>
    <s v="Off-Peak"/>
    <n v="107"/>
    <n v="-9.3635050505050508"/>
    <n v="0"/>
    <n v="99.020202020202021"/>
    <n v="6.3891313131313154"/>
    <n v="244.82840404040411"/>
    <n v="238.86487878787872"/>
    <n v="444.80911666666668"/>
    <n v="0"/>
    <n v="565"/>
    <n v="675"/>
    <n v="1240"/>
  </r>
  <r>
    <x v="0"/>
    <x v="1"/>
    <x v="17"/>
    <x v="10"/>
    <s v="Sunday"/>
    <s v="Weekend"/>
    <s v="High-demand"/>
    <s v="Off-Peak"/>
    <n v="107"/>
    <n v="-8.6353249999999999"/>
    <n v="0"/>
    <n v="99.05"/>
    <n v="5.6578749999999989"/>
    <n v="269.68976666666651"/>
    <n v="263.1236333333332"/>
    <n v="444.80911666666668"/>
    <n v="0"/>
    <n v="565"/>
    <n v="675"/>
    <n v="1240"/>
  </r>
  <r>
    <x v="0"/>
    <x v="1"/>
    <x v="17"/>
    <x v="11"/>
    <s v="Sunday"/>
    <s v="Weekend"/>
    <s v="High-demand"/>
    <s v="Off-Peak"/>
    <n v="107"/>
    <n v="-8.8743833333333342"/>
    <n v="0"/>
    <n v="99.05"/>
    <n v="5.7231833333333286"/>
    <n v="311.22660833333333"/>
    <n v="305.25224999999989"/>
    <n v="444.80911666666668"/>
    <n v="0"/>
    <n v="565"/>
    <n v="675"/>
    <n v="1240"/>
  </r>
  <r>
    <x v="0"/>
    <x v="1"/>
    <x v="17"/>
    <x v="12"/>
    <s v="Sunday"/>
    <s v="Weekend"/>
    <s v="High-demand"/>
    <s v="Off-Peak"/>
    <n v="107"/>
    <n v="-8.4634083333333301"/>
    <n v="0"/>
    <n v="99.033333333333331"/>
    <n v="7.3811333333333327"/>
    <n v="344.69049999999982"/>
    <n v="339.78605833333307"/>
    <n v="444.80911666666668"/>
    <n v="0"/>
    <n v="565"/>
    <n v="675"/>
    <n v="1240"/>
  </r>
  <r>
    <x v="0"/>
    <x v="1"/>
    <x v="17"/>
    <x v="13"/>
    <s v="Sunday"/>
    <s v="Weekend"/>
    <s v="High-demand"/>
    <s v="Off-Peak"/>
    <n v="107"/>
    <n v="43.946433333333331"/>
    <n v="43.946433333333331"/>
    <n v="98.775000000000006"/>
    <n v="19.609208333333335"/>
    <n v="273.30703333333344"/>
    <n v="331.75594999999993"/>
    <n v="444.80911666666668"/>
    <n v="0"/>
    <n v="565"/>
    <n v="675"/>
    <n v="1240"/>
  </r>
  <r>
    <x v="0"/>
    <x v="1"/>
    <x v="17"/>
    <x v="14"/>
    <s v="Sunday"/>
    <s v="Weekend"/>
    <s v="High-demand"/>
    <s v="Off-Peak"/>
    <n v="107"/>
    <n v="287.76482500000014"/>
    <n v="287.76482500000014"/>
    <n v="90.558333333333337"/>
    <n v="12.183174999999995"/>
    <n v="52.061999999999998"/>
    <n v="348.75951666666646"/>
    <n v="444.80911666666668"/>
    <n v="0"/>
    <n v="555"/>
    <n v="675"/>
    <n v="1230"/>
  </r>
  <r>
    <x v="0"/>
    <x v="1"/>
    <x v="17"/>
    <x v="15"/>
    <s v="Sunday"/>
    <s v="Weekend"/>
    <s v="High-demand"/>
    <s v="Off-Peak"/>
    <n v="107"/>
    <n v="366.82994999999994"/>
    <n v="366.82994999999994"/>
    <n v="73.775000000000006"/>
    <n v="3.9921833333333336"/>
    <n v="1.5702"/>
    <n v="375.00166666666649"/>
    <n v="444.80911666666668"/>
    <n v="0"/>
    <n v="485"/>
    <n v="655"/>
    <n v="1140"/>
  </r>
  <r>
    <x v="0"/>
    <x v="1"/>
    <x v="17"/>
    <x v="16"/>
    <s v="Sunday"/>
    <s v="Weekend"/>
    <s v="High-demand"/>
    <s v="Off-Peak"/>
    <n v="107"/>
    <n v="-16.124391666666664"/>
    <n v="0"/>
    <n v="64.525000000000006"/>
    <n v="358.81589166666691"/>
    <n v="0"/>
    <n v="333.79319166666676"/>
    <n v="444.80911666666668"/>
    <n v="0"/>
    <n v="295"/>
    <n v="655"/>
    <n v="950"/>
  </r>
  <r>
    <x v="0"/>
    <x v="1"/>
    <x v="17"/>
    <x v="17"/>
    <s v="Sunday"/>
    <s v="Weekend"/>
    <s v="High-demand"/>
    <s v="Off-Peak"/>
    <n v="107"/>
    <n v="-11.979233333333333"/>
    <n v="0"/>
    <n v="64.924999999999997"/>
    <n v="270.14643333333328"/>
    <n v="0"/>
    <n v="243.26828333333344"/>
    <n v="444.80911666666668"/>
    <n v="0"/>
    <n v="295"/>
    <n v="190"/>
    <n v="485"/>
  </r>
  <r>
    <x v="0"/>
    <x v="1"/>
    <x v="17"/>
    <x v="18"/>
    <s v="Sunday"/>
    <s v="Weekend"/>
    <s v="High-demand"/>
    <s v="Off-Peak"/>
    <n v="107"/>
    <n v="-12.561908333333331"/>
    <n v="0"/>
    <n v="64.45"/>
    <n v="287.3770750000001"/>
    <n v="0"/>
    <n v="257.36513333333329"/>
    <n v="444.80911666666668"/>
    <n v="0"/>
    <n v="295"/>
    <n v="190"/>
    <n v="485"/>
  </r>
  <r>
    <x v="0"/>
    <x v="1"/>
    <x v="17"/>
    <x v="19"/>
    <s v="Sunday"/>
    <s v="Weekend"/>
    <s v="High-demand"/>
    <s v="Off-Peak"/>
    <n v="107"/>
    <n v="-164.82556666666673"/>
    <n v="0"/>
    <n v="68.150000000000006"/>
    <n v="410.24380000000019"/>
    <n v="0"/>
    <n v="226.30904166666679"/>
    <n v="444.80911666666668"/>
    <n v="0"/>
    <n v="200"/>
    <n v="190"/>
    <n v="390"/>
  </r>
  <r>
    <x v="0"/>
    <x v="1"/>
    <x v="17"/>
    <x v="20"/>
    <s v="Sunday"/>
    <s v="Weekend"/>
    <s v="High-demand"/>
    <s v="Off-Peak"/>
    <n v="107"/>
    <n v="-154.1747"/>
    <n v="0"/>
    <n v="75.541666666666671"/>
    <n v="406.84033333333338"/>
    <n v="0"/>
    <n v="233.56793333333329"/>
    <n v="444.80911666666668"/>
    <n v="0"/>
    <n v="200"/>
    <n v="190"/>
    <n v="390"/>
  </r>
  <r>
    <x v="0"/>
    <x v="1"/>
    <x v="18"/>
    <x v="0"/>
    <s v="Monday"/>
    <s v="Week-day"/>
    <s v="High-demand"/>
    <s v="Off-Peak"/>
    <n v="107"/>
    <n v="3.4762583333333259"/>
    <n v="3.4762583333333259"/>
    <n v="78.391666666666666"/>
    <n v="250.22643333333326"/>
    <n v="0"/>
    <n v="241.23505833333331"/>
    <n v="444.80911666666668"/>
    <n v="0"/>
    <n v="200"/>
    <n v="190"/>
    <n v="390"/>
  </r>
  <r>
    <x v="0"/>
    <x v="1"/>
    <x v="18"/>
    <x v="1"/>
    <s v="Monday"/>
    <s v="Week-day"/>
    <s v="High-demand"/>
    <s v="Off-Peak"/>
    <n v="107"/>
    <n v="2.2142666666666662"/>
    <n v="2.2142666666666662"/>
    <n v="78.61666666666666"/>
    <n v="255.19150833333336"/>
    <n v="0"/>
    <n v="238.94060833333336"/>
    <n v="444.80911666666668"/>
    <n v="0"/>
    <n v="200"/>
    <n v="190"/>
    <n v="390"/>
  </r>
  <r>
    <x v="0"/>
    <x v="1"/>
    <x v="18"/>
    <x v="2"/>
    <s v="Monday"/>
    <s v="Week-day"/>
    <s v="High-demand"/>
    <s v="Off-Peak"/>
    <n v="107"/>
    <n v="8.1743666666666641"/>
    <n v="8.1743666666666641"/>
    <n v="77.166666666666671"/>
    <n v="346.32980833333312"/>
    <n v="0"/>
    <n v="339.97769166666671"/>
    <n v="444.80911666666668"/>
    <n v="0"/>
    <n v="200"/>
    <n v="190"/>
    <n v="390"/>
  </r>
  <r>
    <x v="0"/>
    <x v="1"/>
    <x v="18"/>
    <x v="3"/>
    <s v="Monday"/>
    <s v="Week-day"/>
    <s v="High-demand"/>
    <s v="Off-Peak"/>
    <n v="107"/>
    <n v="-10.674149999999999"/>
    <n v="0"/>
    <n v="77.083333333333329"/>
    <n v="374.439775"/>
    <n v="0"/>
    <n v="350.08476666666672"/>
    <n v="444.80911666666668"/>
    <n v="0"/>
    <n v="200"/>
    <n v="190"/>
    <n v="390"/>
  </r>
  <r>
    <x v="0"/>
    <x v="1"/>
    <x v="18"/>
    <x v="4"/>
    <s v="Monday"/>
    <s v="Week-day"/>
    <s v="High-demand"/>
    <s v="Off-Peak"/>
    <n v="107"/>
    <n v="-2.3423416666666679"/>
    <n v="0"/>
    <n v="76.375"/>
    <n v="356.61349166666662"/>
    <n v="0"/>
    <n v="338.52610833333335"/>
    <n v="444.80911666666668"/>
    <n v="0"/>
    <n v="295"/>
    <n v="190"/>
    <n v="485"/>
  </r>
  <r>
    <x v="0"/>
    <x v="1"/>
    <x v="18"/>
    <x v="5"/>
    <s v="Monday"/>
    <s v="Week-day"/>
    <s v="High-demand"/>
    <s v="Off-Peak"/>
    <n v="107"/>
    <n v="238.84930833333328"/>
    <n v="238.84930833333328"/>
    <n v="69.174999999999997"/>
    <n v="107.88722499999999"/>
    <n v="0"/>
    <n v="344.55799166666668"/>
    <n v="444.80911666666668"/>
    <n v="0"/>
    <n v="295"/>
    <n v="190"/>
    <n v="485"/>
  </r>
  <r>
    <x v="0"/>
    <x v="1"/>
    <x v="18"/>
    <x v="6"/>
    <s v="Monday"/>
    <s v="Week-day"/>
    <s v="High-demand"/>
    <s v="Peak"/>
    <n v="653"/>
    <n v="-14.196625000000003"/>
    <n v="0"/>
    <n v="64.466666666666669"/>
    <n v="373.95100833333328"/>
    <n v="0"/>
    <n v="352.18117499999994"/>
    <n v="444.80911666666668"/>
    <n v="0"/>
    <n v="295"/>
    <n v="190"/>
    <n v="485"/>
  </r>
  <r>
    <x v="0"/>
    <x v="1"/>
    <x v="18"/>
    <x v="7"/>
    <s v="Monday"/>
    <s v="Week-day"/>
    <s v="High-demand"/>
    <s v="Peak"/>
    <n v="653"/>
    <n v="-1.1795750000000007"/>
    <n v="0"/>
    <n v="64.591666666666669"/>
    <n v="308.27977499999992"/>
    <n v="73.132800000000003"/>
    <n v="352.52571666666643"/>
    <n v="444.80911666666668"/>
    <n v="0"/>
    <n v="565"/>
    <n v="690"/>
    <n v="1255"/>
  </r>
  <r>
    <x v="0"/>
    <x v="1"/>
    <x v="18"/>
    <x v="8"/>
    <s v="Monday"/>
    <s v="Week-day"/>
    <s v="High-demand"/>
    <s v="Peak"/>
    <n v="653"/>
    <n v="-56.983683333333346"/>
    <n v="0"/>
    <n v="65.216666666666669"/>
    <n v="65.949049999999957"/>
    <n v="369.36295000000013"/>
    <n v="371.78393333333327"/>
    <n v="444.80911666666668"/>
    <n v="0"/>
    <n v="565"/>
    <n v="675"/>
    <n v="1240"/>
  </r>
  <r>
    <x v="0"/>
    <x v="1"/>
    <x v="18"/>
    <x v="9"/>
    <s v="Monday"/>
    <s v="Week-day"/>
    <s v="High-demand"/>
    <s v="Standard"/>
    <n v="198"/>
    <n v="-278.60240000000005"/>
    <n v="0"/>
    <n v="72.38333333333334"/>
    <n v="0.16017499999999993"/>
    <n v="611.70096666666677"/>
    <n v="333.09757500000006"/>
    <n v="444.80911666666668"/>
    <n v="0"/>
    <n v="565"/>
    <n v="675"/>
    <n v="1240"/>
  </r>
  <r>
    <x v="0"/>
    <x v="1"/>
    <x v="18"/>
    <x v="22"/>
    <s v="Monday"/>
    <s v="Week-day"/>
    <s v="High-demand"/>
    <s v="Standard"/>
    <n v="198"/>
    <n v="-444.08105833333309"/>
    <n v="0"/>
    <n v="89.224999999999994"/>
    <n v="12.486899999999999"/>
    <n v="728.86829166666678"/>
    <n v="293.89114166666673"/>
    <n v="444.80911666666668"/>
    <n v="0"/>
    <n v="565"/>
    <n v="675"/>
    <n v="1240"/>
  </r>
  <r>
    <x v="0"/>
    <x v="1"/>
    <x v="18"/>
    <x v="23"/>
    <s v="Monday"/>
    <s v="Week-day"/>
    <s v="High-demand"/>
    <s v="Standard"/>
    <n v="198"/>
    <n v="-23.991091666666673"/>
    <n v="0"/>
    <n v="99"/>
    <n v="13.930258333333322"/>
    <n v="306.30684999999988"/>
    <n v="291.1164500000001"/>
    <n v="444.80911666666668"/>
    <n v="0"/>
    <n v="565"/>
    <n v="675"/>
    <n v="1240"/>
  </r>
  <r>
    <x v="0"/>
    <x v="1"/>
    <x v="18"/>
    <x v="21"/>
    <s v="Monday"/>
    <s v="Week-day"/>
    <s v="High-demand"/>
    <s v="Standard"/>
    <n v="198"/>
    <n v="-9.5058061224489823"/>
    <n v="0"/>
    <n v="99.010204081632651"/>
    <n v="9.7544795918367324"/>
    <n v="327.38864285714283"/>
    <n v="322.6038775510205"/>
    <n v="444.80911666666668"/>
    <n v="0"/>
    <n v="565"/>
    <n v="675"/>
    <n v="1240"/>
  </r>
  <r>
    <x v="0"/>
    <x v="1"/>
    <x v="18"/>
    <x v="10"/>
    <s v="Monday"/>
    <s v="Week-day"/>
    <s v="High-demand"/>
    <s v="Standard"/>
    <n v="198"/>
    <n v="-9.7939666666666696"/>
    <n v="0"/>
    <n v="99.058333333333337"/>
    <n v="7.2322333333333315"/>
    <n v="329.28904166666666"/>
    <n v="323.57715000000002"/>
    <n v="444.80911666666668"/>
    <n v="0"/>
    <n v="565"/>
    <n v="675"/>
    <n v="1240"/>
  </r>
  <r>
    <x v="0"/>
    <x v="1"/>
    <x v="18"/>
    <x v="11"/>
    <s v="Monday"/>
    <s v="Week-day"/>
    <s v="High-demand"/>
    <s v="Standard"/>
    <n v="198"/>
    <n v="-8.5990833333333345"/>
    <n v="0"/>
    <n v="99.066666666666663"/>
    <n v="6.7207333333333326"/>
    <n v="338.18843333333331"/>
    <n v="333.38618333333318"/>
    <n v="444.80911666666668"/>
    <n v="0"/>
    <n v="565"/>
    <n v="675"/>
    <n v="1240"/>
  </r>
  <r>
    <x v="0"/>
    <x v="1"/>
    <x v="18"/>
    <x v="12"/>
    <s v="Monday"/>
    <s v="Week-day"/>
    <s v="High-demand"/>
    <s v="Standard"/>
    <n v="198"/>
    <n v="-8.4746083333333306"/>
    <n v="0"/>
    <n v="99.033333333333331"/>
    <n v="7.0378666666666652"/>
    <n v="351.46879999999993"/>
    <n v="346.92928333333322"/>
    <n v="444.80911666666668"/>
    <n v="0"/>
    <n v="565"/>
    <n v="675"/>
    <n v="1240"/>
  </r>
  <r>
    <x v="0"/>
    <x v="1"/>
    <x v="18"/>
    <x v="13"/>
    <s v="Monday"/>
    <s v="Week-day"/>
    <s v="High-demand"/>
    <s v="Standard"/>
    <n v="198"/>
    <n v="45.341799999999992"/>
    <n v="45.341799999999992"/>
    <n v="98.75833333333334"/>
    <n v="19.025716666666671"/>
    <n v="282.10973333333345"/>
    <n v="340.88723333333326"/>
    <n v="444.80911666666668"/>
    <n v="0"/>
    <n v="565"/>
    <n v="675"/>
    <n v="1240"/>
  </r>
  <r>
    <x v="0"/>
    <x v="1"/>
    <x v="18"/>
    <x v="14"/>
    <s v="Monday"/>
    <s v="Week-day"/>
    <s v="High-demand"/>
    <s v="Peak"/>
    <n v="653"/>
    <n v="363.52522500000021"/>
    <n v="363.52522500000021"/>
    <n v="88.36666666666666"/>
    <n v="4.6993916666666617"/>
    <n v="52.808783333333345"/>
    <n v="419.53199999999993"/>
    <n v="444.80911666666668"/>
    <n v="0"/>
    <n v="555"/>
    <n v="675"/>
    <n v="1230"/>
  </r>
  <r>
    <x v="0"/>
    <x v="1"/>
    <x v="18"/>
    <x v="15"/>
    <s v="Monday"/>
    <s v="Week-day"/>
    <s v="High-demand"/>
    <s v="Peak"/>
    <n v="653"/>
    <n v="319.96068333333346"/>
    <n v="319.96068333333346"/>
    <n v="68.5"/>
    <n v="135.19714166666665"/>
    <n v="1.6407166666666662"/>
    <n v="450.54571666666669"/>
    <n v="444.80911666666668"/>
    <n v="0"/>
    <n v="485"/>
    <n v="655"/>
    <n v="1140"/>
  </r>
  <r>
    <x v="0"/>
    <x v="1"/>
    <x v="18"/>
    <x v="16"/>
    <s v="Monday"/>
    <s v="Week-day"/>
    <s v="High-demand"/>
    <s v="Standard"/>
    <n v="198"/>
    <n v="16.245391666666659"/>
    <n v="16.245391666666659"/>
    <n v="62.25"/>
    <n v="414.93831666666665"/>
    <n v="0"/>
    <n v="412.28664166666687"/>
    <n v="444.80911666666668"/>
    <n v="0"/>
    <n v="295"/>
    <n v="655"/>
    <n v="950"/>
  </r>
  <r>
    <x v="0"/>
    <x v="1"/>
    <x v="18"/>
    <x v="17"/>
    <s v="Monday"/>
    <s v="Week-day"/>
    <s v="High-demand"/>
    <s v="Standard"/>
    <n v="198"/>
    <n v="-78.225883333333329"/>
    <n v="0"/>
    <n v="63.291666666666664"/>
    <n v="378.83086666666657"/>
    <n v="0"/>
    <n v="284.81248333333332"/>
    <n v="444.80911666666668"/>
    <n v="0"/>
    <n v="295"/>
    <n v="190"/>
    <n v="485"/>
  </r>
  <r>
    <x v="0"/>
    <x v="1"/>
    <x v="18"/>
    <x v="18"/>
    <s v="Monday"/>
    <s v="Week-day"/>
    <s v="High-demand"/>
    <s v="Standard"/>
    <n v="198"/>
    <n v="-5.8152500000000042"/>
    <n v="0"/>
    <n v="64.458333333333329"/>
    <n v="274.73984166666662"/>
    <n v="0"/>
    <n v="250.70080833333319"/>
    <n v="444.80911666666668"/>
    <n v="0"/>
    <n v="295"/>
    <n v="190"/>
    <n v="485"/>
  </r>
  <r>
    <x v="0"/>
    <x v="1"/>
    <x v="18"/>
    <x v="19"/>
    <s v="Monday"/>
    <s v="Week-day"/>
    <s v="High-demand"/>
    <s v="Off-Peak"/>
    <n v="107"/>
    <n v="-170.40795000000006"/>
    <n v="0"/>
    <n v="68.375"/>
    <n v="407.16676666666677"/>
    <n v="0"/>
    <n v="218.23747500000005"/>
    <n v="444.80911666666668"/>
    <n v="0"/>
    <n v="200"/>
    <n v="190"/>
    <n v="390"/>
  </r>
  <r>
    <x v="0"/>
    <x v="1"/>
    <x v="18"/>
    <x v="20"/>
    <s v="Monday"/>
    <s v="Week-day"/>
    <s v="High-demand"/>
    <s v="Off-Peak"/>
    <n v="107"/>
    <n v="-57.194266666666749"/>
    <n v="0"/>
    <n v="74.933333333333337"/>
    <n v="313.65270833333335"/>
    <n v="0"/>
    <n v="242.33887500000006"/>
    <n v="444.80911666666668"/>
    <n v="0"/>
    <n v="200"/>
    <n v="190"/>
    <n v="390"/>
  </r>
  <r>
    <x v="0"/>
    <x v="1"/>
    <x v="19"/>
    <x v="0"/>
    <s v="Tuesday"/>
    <s v="Week-day"/>
    <s v="High-demand"/>
    <s v="Off-Peak"/>
    <n v="107"/>
    <n v="-69.321758333333406"/>
    <n v="0"/>
    <n v="76.7"/>
    <n v="319.90986666666686"/>
    <n v="0"/>
    <n v="233.08133333333336"/>
    <n v="444.80911666666668"/>
    <n v="0"/>
    <n v="200"/>
    <n v="190"/>
    <n v="390"/>
  </r>
  <r>
    <x v="0"/>
    <x v="1"/>
    <x v="19"/>
    <x v="1"/>
    <s v="Tuesday"/>
    <s v="Week-day"/>
    <s v="High-demand"/>
    <s v="Off-Peak"/>
    <n v="107"/>
    <n v="-53.523433333333351"/>
    <n v="0"/>
    <n v="78.066666666666663"/>
    <n v="294.28471666666667"/>
    <n v="0"/>
    <n v="226.05600000000001"/>
    <n v="444.80911666666668"/>
    <n v="0"/>
    <n v="200"/>
    <n v="190"/>
    <n v="390"/>
  </r>
  <r>
    <x v="0"/>
    <x v="1"/>
    <x v="19"/>
    <x v="2"/>
    <s v="Tuesday"/>
    <s v="Week-day"/>
    <s v="High-demand"/>
    <s v="Off-Peak"/>
    <n v="107"/>
    <n v="172.94666666666674"/>
    <n v="172.94666666666674"/>
    <n v="73.016666666666666"/>
    <n v="193.88189166666672"/>
    <n v="0"/>
    <n v="356.73235833333354"/>
    <n v="444.80911666666668"/>
    <n v="0"/>
    <n v="200"/>
    <n v="190"/>
    <n v="390"/>
  </r>
  <r>
    <x v="0"/>
    <x v="1"/>
    <x v="19"/>
    <x v="3"/>
    <s v="Tuesday"/>
    <s v="Week-day"/>
    <s v="High-demand"/>
    <s v="Off-Peak"/>
    <n v="107"/>
    <n v="-40.331641666666648"/>
    <n v="0"/>
    <n v="71.333333333333329"/>
    <n v="415.18638333333337"/>
    <n v="0"/>
    <n v="355.74236666666678"/>
    <n v="444.80911666666668"/>
    <n v="0"/>
    <n v="200"/>
    <n v="190"/>
    <n v="390"/>
  </r>
  <r>
    <x v="0"/>
    <x v="1"/>
    <x v="19"/>
    <x v="4"/>
    <s v="Tuesday"/>
    <s v="Week-day"/>
    <s v="High-demand"/>
    <s v="Off-Peak"/>
    <n v="107"/>
    <n v="-17.394808333333334"/>
    <n v="0"/>
    <n v="72"/>
    <n v="415.26226666666656"/>
    <n v="0"/>
    <n v="378.67780000000005"/>
    <n v="444.80911666666668"/>
    <n v="0"/>
    <n v="295"/>
    <n v="190"/>
    <n v="485"/>
  </r>
  <r>
    <x v="0"/>
    <x v="1"/>
    <x v="19"/>
    <x v="5"/>
    <s v="Tuesday"/>
    <s v="Week-day"/>
    <s v="High-demand"/>
    <s v="Off-Peak"/>
    <n v="107"/>
    <n v="172.04626666666675"/>
    <n v="172.04626666666675"/>
    <n v="66.658333333333331"/>
    <n v="208.38765833333335"/>
    <n v="0"/>
    <n v="373.39414999999991"/>
    <n v="444.80911666666668"/>
    <n v="0"/>
    <n v="295"/>
    <n v="190"/>
    <n v="485"/>
  </r>
  <r>
    <x v="0"/>
    <x v="1"/>
    <x v="19"/>
    <x v="6"/>
    <s v="Tuesday"/>
    <s v="Week-day"/>
    <s v="High-demand"/>
    <s v="Peak"/>
    <n v="653"/>
    <n v="-20.046383333333335"/>
    <n v="0"/>
    <n v="64.108333333333334"/>
    <n v="411.95435833333335"/>
    <n v="0"/>
    <n v="372.74227499999995"/>
    <n v="444.80911666666668"/>
    <n v="0"/>
    <n v="295"/>
    <n v="190"/>
    <n v="485"/>
  </r>
  <r>
    <x v="0"/>
    <x v="1"/>
    <x v="19"/>
    <x v="7"/>
    <s v="Tuesday"/>
    <s v="Week-day"/>
    <s v="High-demand"/>
    <s v="Peak"/>
    <n v="653"/>
    <n v="-18.122858333333333"/>
    <n v="0"/>
    <n v="64.525000000000006"/>
    <n v="355.61061666666689"/>
    <n v="62.411691666666663"/>
    <n v="386.78068333333329"/>
    <n v="444.80911666666668"/>
    <n v="0"/>
    <n v="565"/>
    <n v="690"/>
    <n v="1255"/>
  </r>
  <r>
    <x v="0"/>
    <x v="1"/>
    <x v="19"/>
    <x v="8"/>
    <s v="Tuesday"/>
    <s v="Week-day"/>
    <s v="High-demand"/>
    <s v="Peak"/>
    <n v="653"/>
    <n v="-89.506058333333314"/>
    <n v="0"/>
    <n v="65.724999999999994"/>
    <n v="38.24056666666668"/>
    <n v="362.54506666666663"/>
    <n v="318.22181666666688"/>
    <n v="444.80911666666668"/>
    <n v="-2.2200000000000015E-2"/>
    <n v="565"/>
    <n v="675"/>
    <n v="1240"/>
  </r>
  <r>
    <x v="0"/>
    <x v="1"/>
    <x v="19"/>
    <x v="9"/>
    <s v="Tuesday"/>
    <s v="Week-day"/>
    <s v="High-demand"/>
    <s v="Standard"/>
    <n v="198"/>
    <n v="-332.50582500000007"/>
    <n v="0"/>
    <n v="75.174999999999997"/>
    <n v="0.15990833333333337"/>
    <n v="616.38679999999988"/>
    <n v="283.85543333333328"/>
    <n v="444.80911666666668"/>
    <n v="-2.4000000000000018E-2"/>
    <n v="565"/>
    <n v="675"/>
    <n v="1240"/>
  </r>
  <r>
    <x v="0"/>
    <x v="1"/>
    <x v="19"/>
    <x v="22"/>
    <s v="Tuesday"/>
    <s v="Week-day"/>
    <s v="High-demand"/>
    <s v="Standard"/>
    <n v="198"/>
    <n v="-360.95453333333342"/>
    <n v="0"/>
    <n v="92.6"/>
    <n v="17.306025000000002"/>
    <n v="668.98605833333329"/>
    <n v="320.73826666666685"/>
    <n v="444.80911666666668"/>
    <n v="-2.4000000000000018E-2"/>
    <n v="565"/>
    <n v="675"/>
    <n v="1240"/>
  </r>
  <r>
    <x v="0"/>
    <x v="1"/>
    <x v="19"/>
    <x v="23"/>
    <s v="Tuesday"/>
    <s v="Week-day"/>
    <s v="High-demand"/>
    <s v="Standard"/>
    <n v="198"/>
    <n v="-13.407375"/>
    <n v="0"/>
    <n v="99"/>
    <n v="11.250866666666669"/>
    <n v="261.46757500000001"/>
    <n v="254.42615833333346"/>
    <n v="444.80911666666668"/>
    <n v="-2.4000000000000018E-2"/>
    <n v="565"/>
    <n v="675"/>
    <n v="1240"/>
  </r>
  <r>
    <x v="0"/>
    <x v="1"/>
    <x v="19"/>
    <x v="21"/>
    <s v="Tuesday"/>
    <s v="Week-day"/>
    <s v="High-demand"/>
    <s v="Standard"/>
    <n v="198"/>
    <n v="-11.506121212121208"/>
    <n v="0"/>
    <n v="99.060606060606062"/>
    <n v="9.5438686868686862"/>
    <n v="279.62786868686862"/>
    <n v="273.42575757575759"/>
    <n v="444.80911666666668"/>
    <n v="-9.9393939393939441E-3"/>
    <n v="565"/>
    <n v="675"/>
    <n v="1240"/>
  </r>
  <r>
    <x v="0"/>
    <x v="1"/>
    <x v="19"/>
    <x v="10"/>
    <s v="Tuesday"/>
    <s v="Week-day"/>
    <s v="High-demand"/>
    <s v="Standard"/>
    <n v="198"/>
    <n v="-10.087608333333334"/>
    <n v="0"/>
    <n v="99.075000000000003"/>
    <n v="5.8289499999999999"/>
    <n v="280.34834999999993"/>
    <n v="273.2577999999998"/>
    <n v="444.80911666666668"/>
    <n v="0"/>
    <n v="565"/>
    <n v="675"/>
    <n v="1240"/>
  </r>
  <r>
    <x v="0"/>
    <x v="1"/>
    <x v="19"/>
    <x v="11"/>
    <s v="Tuesday"/>
    <s v="Week-day"/>
    <s v="High-demand"/>
    <s v="Standard"/>
    <n v="198"/>
    <n v="-10.108208333333334"/>
    <n v="0"/>
    <n v="99.033333333333331"/>
    <n v="6.2300000000000022"/>
    <n v="313.40300833333316"/>
    <n v="306.23985833333336"/>
    <n v="444.80911666666668"/>
    <n v="0"/>
    <n v="565"/>
    <n v="675"/>
    <n v="1240"/>
  </r>
  <r>
    <x v="0"/>
    <x v="1"/>
    <x v="19"/>
    <x v="12"/>
    <s v="Tuesday"/>
    <s v="Week-day"/>
    <s v="High-demand"/>
    <s v="Standard"/>
    <n v="198"/>
    <n v="-9.1153083333333385"/>
    <n v="0"/>
    <n v="99.058333333333337"/>
    <n v="6.1404583333333296"/>
    <n v="343.93055833333329"/>
    <n v="337.88170833333339"/>
    <n v="444.80911666666668"/>
    <n v="0"/>
    <n v="565"/>
    <n v="675"/>
    <n v="1240"/>
  </r>
  <r>
    <x v="0"/>
    <x v="1"/>
    <x v="19"/>
    <x v="13"/>
    <s v="Tuesday"/>
    <s v="Week-day"/>
    <s v="High-demand"/>
    <s v="Standard"/>
    <n v="198"/>
    <n v="44.568613207547173"/>
    <n v="44.568613207547173"/>
    <n v="98.716981132075475"/>
    <n v="19.453094339622648"/>
    <n v="274.93043396226409"/>
    <n v="333.21333018867938"/>
    <n v="444.80911666666668"/>
    <n v="0"/>
    <n v="565"/>
    <n v="675"/>
    <n v="1240"/>
  </r>
  <r>
    <x v="0"/>
    <x v="1"/>
    <x v="19"/>
    <x v="14"/>
    <s v="Tuesday"/>
    <s v="Week-day"/>
    <s v="High-demand"/>
    <s v="Peak"/>
    <n v="653"/>
    <n v="271.18015833333328"/>
    <n v="271.18015833333328"/>
    <n v="91.125"/>
    <n v="17.07909999999999"/>
    <n v="54.095391666666664"/>
    <n v="338.05153333333328"/>
    <n v="444.80911666666668"/>
    <n v="0"/>
    <n v="555"/>
    <n v="675"/>
    <n v="1230"/>
  </r>
  <r>
    <x v="0"/>
    <x v="1"/>
    <x v="19"/>
    <x v="15"/>
    <s v="Tuesday"/>
    <s v="Week-day"/>
    <s v="High-demand"/>
    <s v="Peak"/>
    <n v="653"/>
    <n v="337.41601666666645"/>
    <n v="337.41601666666645"/>
    <n v="75.375"/>
    <n v="0.16196666666666654"/>
    <n v="1.6889916666666658"/>
    <n v="339.1050083333331"/>
    <n v="444.80911666666668"/>
    <n v="0"/>
    <n v="485"/>
    <n v="655"/>
    <n v="1140"/>
  </r>
  <r>
    <x v="0"/>
    <x v="1"/>
    <x v="19"/>
    <x v="16"/>
    <s v="Tuesday"/>
    <s v="Week-day"/>
    <s v="High-demand"/>
    <s v="Standard"/>
    <n v="198"/>
    <n v="43.10639166666671"/>
    <n v="43.10639166666671"/>
    <n v="64.966666666666669"/>
    <n v="288.92181666666664"/>
    <n v="0"/>
    <n v="308.49835000000002"/>
    <n v="444.80911666666668"/>
    <n v="0"/>
    <n v="295"/>
    <n v="655"/>
    <n v="950"/>
  </r>
  <r>
    <x v="0"/>
    <x v="1"/>
    <x v="19"/>
    <x v="17"/>
    <s v="Tuesday"/>
    <s v="Week-day"/>
    <s v="High-demand"/>
    <s v="Standard"/>
    <n v="198"/>
    <n v="-2.4006999999999947"/>
    <n v="0"/>
    <n v="64.95"/>
    <n v="230.88189999999994"/>
    <n v="0"/>
    <n v="215.36688333333331"/>
    <n v="444.80911666666668"/>
    <n v="0"/>
    <n v="295"/>
    <n v="190"/>
    <n v="485"/>
  </r>
  <r>
    <x v="0"/>
    <x v="1"/>
    <x v="19"/>
    <x v="18"/>
    <s v="Tuesday"/>
    <s v="Week-day"/>
    <s v="High-demand"/>
    <s v="Standard"/>
    <n v="198"/>
    <n v="-1.8461250000000029"/>
    <n v="0"/>
    <n v="64.683333333333337"/>
    <n v="220.75869166666655"/>
    <n v="0"/>
    <n v="215.65844166666665"/>
    <n v="444.80911666666668"/>
    <n v="0"/>
    <n v="295"/>
    <n v="190"/>
    <n v="485"/>
  </r>
  <r>
    <x v="0"/>
    <x v="1"/>
    <x v="19"/>
    <x v="19"/>
    <s v="Tuesday"/>
    <s v="Week-day"/>
    <s v="High-demand"/>
    <s v="Off-Peak"/>
    <n v="107"/>
    <n v="-202.33944166666672"/>
    <n v="0"/>
    <n v="69.291666666666671"/>
    <n v="441.88849166666677"/>
    <n v="0"/>
    <n v="216.22956666666656"/>
    <n v="444.80911666666668"/>
    <n v="0"/>
    <n v="200"/>
    <n v="190"/>
    <n v="390"/>
  </r>
  <r>
    <x v="0"/>
    <x v="1"/>
    <x v="19"/>
    <x v="20"/>
    <s v="Tuesday"/>
    <s v="Week-day"/>
    <s v="High-demand"/>
    <s v="Off-Peak"/>
    <n v="107"/>
    <n v="-234.35571666666672"/>
    <n v="0"/>
    <n v="79.224999999999994"/>
    <n v="444.42105833333335"/>
    <n v="0"/>
    <n v="189.63924999999989"/>
    <n v="444.80911666666668"/>
    <n v="0"/>
    <n v="200"/>
    <n v="190"/>
    <n v="390"/>
  </r>
  <r>
    <x v="0"/>
    <x v="1"/>
    <x v="20"/>
    <x v="0"/>
    <s v="Wednesday"/>
    <s v="Week-day"/>
    <s v="High-demand"/>
    <s v="Off-Peak"/>
    <n v="107"/>
    <n v="-108.23124166666668"/>
    <n v="0"/>
    <n v="87.966666666666669"/>
    <n v="309.61260833333313"/>
    <n v="0"/>
    <n v="183.86519166666656"/>
    <n v="444.80911666666668"/>
    <n v="0"/>
    <n v="200"/>
    <n v="190"/>
    <n v="390"/>
  </r>
  <r>
    <x v="0"/>
    <x v="1"/>
    <x v="20"/>
    <x v="1"/>
    <s v="Wednesday"/>
    <s v="Week-day"/>
    <s v="High-demand"/>
    <s v="Off-Peak"/>
    <n v="107"/>
    <n v="-16.114841666666674"/>
    <n v="0"/>
    <n v="89.058333333333337"/>
    <n v="219.87199166666656"/>
    <n v="0"/>
    <n v="188.33623333333338"/>
    <n v="444.80911666666668"/>
    <n v="0"/>
    <n v="200"/>
    <n v="190"/>
    <n v="390"/>
  </r>
  <r>
    <x v="0"/>
    <x v="1"/>
    <x v="20"/>
    <x v="2"/>
    <s v="Wednesday"/>
    <s v="Week-day"/>
    <s v="High-demand"/>
    <s v="Off-Peak"/>
    <n v="107"/>
    <n v="20.334466666666675"/>
    <n v="20.334466666666675"/>
    <n v="87.908333333333331"/>
    <n v="280.4266750000001"/>
    <n v="0"/>
    <n v="290.65195"/>
    <n v="444.80911666666668"/>
    <n v="0"/>
    <n v="200"/>
    <n v="190"/>
    <n v="390"/>
  </r>
  <r>
    <x v="0"/>
    <x v="1"/>
    <x v="20"/>
    <x v="3"/>
    <s v="Wednesday"/>
    <s v="Week-day"/>
    <s v="High-demand"/>
    <s v="Off-Peak"/>
    <n v="107"/>
    <n v="7.1825416666666593"/>
    <n v="7.1825416666666593"/>
    <n v="86.483333333333334"/>
    <n v="350.82846666666671"/>
    <n v="0"/>
    <n v="339.33289166666663"/>
    <n v="444.80911666666668"/>
    <n v="0"/>
    <n v="200"/>
    <n v="190"/>
    <n v="390"/>
  </r>
  <r>
    <x v="0"/>
    <x v="1"/>
    <x v="20"/>
    <x v="4"/>
    <s v="Wednesday"/>
    <s v="Week-day"/>
    <s v="High-demand"/>
    <s v="Off-Peak"/>
    <n v="107"/>
    <n v="223.1215"/>
    <n v="223.1215"/>
    <n v="83.183333333333337"/>
    <n v="101.274175"/>
    <n v="0"/>
    <n v="324.05977499999989"/>
    <n v="444.80911666666668"/>
    <n v="0"/>
    <n v="295"/>
    <n v="190"/>
    <n v="485"/>
  </r>
  <r>
    <x v="0"/>
    <x v="1"/>
    <x v="20"/>
    <x v="5"/>
    <s v="Wednesday"/>
    <s v="Week-day"/>
    <s v="High-demand"/>
    <s v="Off-Peak"/>
    <n v="107"/>
    <n v="229.85145000000009"/>
    <n v="229.85145000000009"/>
    <n v="68.349999999999994"/>
    <n v="141.81620000000001"/>
    <n v="0"/>
    <n v="365.05201666666676"/>
    <n v="444.80911666666668"/>
    <n v="0"/>
    <n v="295"/>
    <n v="190"/>
    <n v="485"/>
  </r>
  <r>
    <x v="0"/>
    <x v="1"/>
    <x v="20"/>
    <x v="6"/>
    <s v="Wednesday"/>
    <s v="Week-day"/>
    <s v="High-demand"/>
    <s v="Peak"/>
    <n v="653"/>
    <n v="-13.261191666666665"/>
    <n v="0"/>
    <n v="64.724999999999994"/>
    <n v="372.36285833333369"/>
    <n v="0"/>
    <n v="361.09525000000002"/>
    <n v="444.80911666666668"/>
    <n v="0"/>
    <n v="295"/>
    <n v="190"/>
    <n v="485"/>
  </r>
  <r>
    <x v="0"/>
    <x v="1"/>
    <x v="20"/>
    <x v="7"/>
    <s v="Wednesday"/>
    <s v="Week-day"/>
    <s v="High-demand"/>
    <s v="Peak"/>
    <n v="653"/>
    <n v="-4.4386750000000008"/>
    <n v="0"/>
    <n v="64.650000000000006"/>
    <n v="395.71934166666688"/>
    <n v="12.788958333333335"/>
    <n v="379.77395000000007"/>
    <n v="444.80911666666668"/>
    <n v="0"/>
    <n v="565"/>
    <n v="690"/>
    <n v="1255"/>
  </r>
  <r>
    <x v="0"/>
    <x v="1"/>
    <x v="20"/>
    <x v="8"/>
    <s v="Wednesday"/>
    <s v="Week-day"/>
    <s v="High-demand"/>
    <s v="Peak"/>
    <n v="653"/>
    <n v="-11.204783333333332"/>
    <n v="0"/>
    <n v="64.858333333333334"/>
    <n v="311.63684166666673"/>
    <n v="103.35066666666665"/>
    <n v="389.6865333333335"/>
    <n v="444.80911666666668"/>
    <n v="0"/>
    <n v="565"/>
    <n v="675"/>
    <n v="1240"/>
  </r>
  <r>
    <x v="0"/>
    <x v="1"/>
    <x v="20"/>
    <x v="9"/>
    <s v="Wednesday"/>
    <s v="Week-day"/>
    <s v="High-demand"/>
    <s v="Standard"/>
    <n v="198"/>
    <n v="-32.028783333333337"/>
    <n v="0"/>
    <n v="65.158333333333331"/>
    <n v="133.61335"/>
    <n v="213.58135000000007"/>
    <n v="311.28697499999987"/>
    <n v="444.80911666666668"/>
    <n v="0"/>
    <n v="565"/>
    <n v="675"/>
    <n v="1240"/>
  </r>
  <r>
    <x v="0"/>
    <x v="1"/>
    <x v="20"/>
    <x v="22"/>
    <s v="Wednesday"/>
    <s v="Week-day"/>
    <s v="High-demand"/>
    <s v="Standard"/>
    <n v="198"/>
    <n v="-180.84334999999999"/>
    <n v="0"/>
    <n v="67.11666666666666"/>
    <n v="26.106491666666674"/>
    <n v="367.96885833333323"/>
    <n v="211.83306666666661"/>
    <n v="444.80911666666668"/>
    <n v="0"/>
    <n v="565"/>
    <n v="675"/>
    <n v="1240"/>
  </r>
  <r>
    <x v="0"/>
    <x v="1"/>
    <x v="20"/>
    <x v="23"/>
    <s v="Wednesday"/>
    <s v="Week-day"/>
    <s v="High-demand"/>
    <s v="Standard"/>
    <n v="198"/>
    <n v="-529.30613333333326"/>
    <n v="0"/>
    <n v="85.083333333333329"/>
    <n v="24.210733333333337"/>
    <n v="712.65956666666636"/>
    <n v="206.24596666666673"/>
    <n v="444.80911666666668"/>
    <n v="0"/>
    <n v="565"/>
    <n v="675"/>
    <n v="1240"/>
  </r>
  <r>
    <x v="0"/>
    <x v="1"/>
    <x v="20"/>
    <x v="21"/>
    <s v="Wednesday"/>
    <s v="Week-day"/>
    <s v="High-demand"/>
    <s v="Standard"/>
    <n v="198"/>
    <n v="-67.187383333333344"/>
    <n v="0"/>
    <n v="98.86666666666666"/>
    <n v="65.496166666666639"/>
    <n v="227.56478333333334"/>
    <n v="219.79780833333328"/>
    <n v="444.80911666666668"/>
    <n v="0"/>
    <n v="565"/>
    <n v="675"/>
    <n v="1240"/>
  </r>
  <r>
    <x v="0"/>
    <x v="1"/>
    <x v="20"/>
    <x v="10"/>
    <s v="Wednesday"/>
    <s v="Week-day"/>
    <s v="High-demand"/>
    <s v="Standard"/>
    <n v="198"/>
    <n v="-10.767066666666667"/>
    <n v="0"/>
    <n v="99"/>
    <n v="55.432799999999972"/>
    <n v="184.28531666666666"/>
    <n v="223.29279166666663"/>
    <n v="444.80911666666668"/>
    <n v="0"/>
    <n v="565"/>
    <n v="675"/>
    <n v="1240"/>
  </r>
  <r>
    <x v="0"/>
    <x v="1"/>
    <x v="20"/>
    <x v="11"/>
    <s v="Wednesday"/>
    <s v="Week-day"/>
    <s v="High-demand"/>
    <s v="Standard"/>
    <n v="198"/>
    <n v="-9.5524166666666677"/>
    <n v="0"/>
    <n v="99.00833333333334"/>
    <n v="73.177358333333316"/>
    <n v="172.95434166666661"/>
    <n v="230.65555833333343"/>
    <n v="444.80911666666668"/>
    <n v="0"/>
    <n v="565"/>
    <n v="675"/>
    <n v="1240"/>
  </r>
  <r>
    <x v="0"/>
    <x v="1"/>
    <x v="20"/>
    <x v="12"/>
    <s v="Wednesday"/>
    <s v="Week-day"/>
    <s v="High-demand"/>
    <s v="Standard"/>
    <n v="198"/>
    <n v="-11.116008333333331"/>
    <n v="0"/>
    <n v="99.05"/>
    <n v="52.800099999999958"/>
    <n v="157.35936666666666"/>
    <n v="192.99764166666671"/>
    <n v="444.80911666666668"/>
    <n v="0"/>
    <n v="565"/>
    <n v="675"/>
    <n v="1240"/>
  </r>
  <r>
    <x v="0"/>
    <x v="1"/>
    <x v="20"/>
    <x v="13"/>
    <s v="Wednesday"/>
    <s v="Week-day"/>
    <s v="High-demand"/>
    <s v="Standard"/>
    <n v="198"/>
    <n v="19.011908163265304"/>
    <n v="19.011908163265304"/>
    <n v="98.948979591836732"/>
    <n v="67.572520408163243"/>
    <n v="148.63827551020407"/>
    <n v="230.19270408163263"/>
    <n v="444.80911666666668"/>
    <n v="0"/>
    <n v="565"/>
    <n v="675"/>
    <n v="1240"/>
  </r>
  <r>
    <x v="0"/>
    <x v="1"/>
    <x v="20"/>
    <x v="14"/>
    <s v="Wednesday"/>
    <s v="Week-day"/>
    <s v="High-demand"/>
    <s v="Peak"/>
    <n v="653"/>
    <n v="92.236775000000009"/>
    <n v="92.236775000000009"/>
    <n v="95.891666666666666"/>
    <n v="105.81300000000002"/>
    <n v="44.081724999999992"/>
    <n v="236.18747500000001"/>
    <n v="444.80911666666668"/>
    <n v="-1.2000000000000007E-2"/>
    <n v="555"/>
    <n v="675"/>
    <n v="1230"/>
  </r>
  <r>
    <x v="0"/>
    <x v="1"/>
    <x v="20"/>
    <x v="15"/>
    <s v="Wednesday"/>
    <s v="Week-day"/>
    <s v="High-demand"/>
    <s v="Peak"/>
    <n v="653"/>
    <n v="166.05940833333332"/>
    <n v="166.05940833333332"/>
    <n v="89.85"/>
    <n v="64.387849999999972"/>
    <n v="2.2300833333333312"/>
    <n v="229.0058250000001"/>
    <n v="444.80911666666668"/>
    <n v="-2.4000000000000018E-2"/>
    <n v="485"/>
    <n v="655"/>
    <n v="1140"/>
  </r>
  <r>
    <x v="0"/>
    <x v="1"/>
    <x v="20"/>
    <x v="16"/>
    <s v="Wednesday"/>
    <s v="Week-day"/>
    <s v="High-demand"/>
    <s v="Standard"/>
    <n v="198"/>
    <n v="300.68708333333342"/>
    <n v="300.68708333333342"/>
    <n v="78.441666666666663"/>
    <n v="0.16300833333333331"/>
    <n v="0"/>
    <n v="300.66275833333322"/>
    <n v="444.80911666666668"/>
    <n v="-2.4000000000000018E-2"/>
    <n v="295"/>
    <n v="655"/>
    <n v="950"/>
  </r>
  <r>
    <x v="0"/>
    <x v="1"/>
    <x v="20"/>
    <x v="17"/>
    <s v="Wednesday"/>
    <s v="Week-day"/>
    <s v="High-demand"/>
    <s v="Standard"/>
    <n v="198"/>
    <n v="106.44027500000009"/>
    <n v="106.44027500000009"/>
    <n v="66.191666666666663"/>
    <n v="157.14075000000005"/>
    <n v="0"/>
    <n v="253.96763333333328"/>
    <n v="444.80911666666668"/>
    <n v="-2.4000000000000018E-2"/>
    <n v="295"/>
    <n v="190"/>
    <n v="485"/>
  </r>
  <r>
    <x v="0"/>
    <x v="1"/>
    <x v="20"/>
    <x v="18"/>
    <s v="Wednesday"/>
    <s v="Week-day"/>
    <s v="High-demand"/>
    <s v="Standard"/>
    <n v="198"/>
    <n v="-4.0938583333333334"/>
    <n v="0"/>
    <n v="64.666666666666671"/>
    <n v="193.04944166666661"/>
    <n v="0"/>
    <n v="201.44815000000006"/>
    <n v="444.80911666666668"/>
    <n v="-2.4000000000000018E-2"/>
    <n v="295"/>
    <n v="190"/>
    <n v="485"/>
  </r>
  <r>
    <x v="0"/>
    <x v="1"/>
    <x v="20"/>
    <x v="19"/>
    <s v="Wednesday"/>
    <s v="Week-day"/>
    <s v="High-demand"/>
    <s v="Off-Peak"/>
    <n v="107"/>
    <n v="-221.3650416666666"/>
    <n v="0"/>
    <n v="69.466666666666669"/>
    <n v="438.96499999999986"/>
    <n v="0"/>
    <n v="196.7826083333334"/>
    <n v="444.80911666666668"/>
    <n v="-2.4000000000000018E-2"/>
    <n v="200"/>
    <n v="190"/>
    <n v="390"/>
  </r>
  <r>
    <x v="0"/>
    <x v="1"/>
    <x v="20"/>
    <x v="20"/>
    <s v="Wednesday"/>
    <s v="Week-day"/>
    <s v="High-demand"/>
    <s v="Off-Peak"/>
    <n v="107"/>
    <n v="-227.51112500000002"/>
    <n v="0"/>
    <n v="79.841666666666669"/>
    <n v="444.66881666666654"/>
    <n v="0"/>
    <n v="196.03253333333333"/>
    <n v="444.80911666666668"/>
    <n v="-2.4000000000000018E-2"/>
    <n v="200"/>
    <n v="190"/>
    <n v="390"/>
  </r>
  <r>
    <x v="0"/>
    <x v="1"/>
    <x v="21"/>
    <x v="0"/>
    <s v="Thursday"/>
    <s v="Week-day"/>
    <s v="High-demand"/>
    <s v="Off-Peak"/>
    <n v="107"/>
    <n v="-113.26652500000002"/>
    <n v="0"/>
    <n v="87.65"/>
    <n v="332.32881666666668"/>
    <n v="0"/>
    <n v="201.39107500000009"/>
    <n v="444.80911666666668"/>
    <n v="-2.4000000000000018E-2"/>
    <n v="200"/>
    <n v="190"/>
    <n v="390"/>
  </r>
  <r>
    <x v="0"/>
    <x v="1"/>
    <x v="21"/>
    <x v="1"/>
    <s v="Thursday"/>
    <s v="Week-day"/>
    <s v="High-demand"/>
    <s v="Off-Peak"/>
    <n v="107"/>
    <n v="-13.892433333333333"/>
    <n v="0"/>
    <n v="89.141666666666666"/>
    <n v="202.23968333333329"/>
    <n v="0"/>
    <n v="178.83813333333333"/>
    <n v="444.80911666666668"/>
    <n v="-2.4000000000000018E-2"/>
    <n v="200"/>
    <n v="190"/>
    <n v="390"/>
  </r>
  <r>
    <x v="0"/>
    <x v="1"/>
    <x v="21"/>
    <x v="2"/>
    <s v="Thursday"/>
    <s v="Week-day"/>
    <s v="High-demand"/>
    <s v="Off-Peak"/>
    <n v="107"/>
    <n v="52.010449999999985"/>
    <n v="52.010449999999985"/>
    <n v="87.983333333333334"/>
    <n v="234.00116666666659"/>
    <n v="0"/>
    <n v="274.33330833333326"/>
    <n v="444.80911666666668"/>
    <n v="-2.4000000000000018E-2"/>
    <n v="200"/>
    <n v="190"/>
    <n v="390"/>
  </r>
  <r>
    <x v="0"/>
    <x v="1"/>
    <x v="21"/>
    <x v="3"/>
    <s v="Thursday"/>
    <s v="Week-day"/>
    <s v="High-demand"/>
    <s v="Off-Peak"/>
    <n v="107"/>
    <n v="-10.38926666666667"/>
    <n v="0"/>
    <n v="86.63333333333334"/>
    <n v="313.06723333333326"/>
    <n v="0"/>
    <n v="286.11078333333336"/>
    <n v="444.80911666666668"/>
    <n v="-2.4000000000000018E-2"/>
    <n v="200"/>
    <n v="190"/>
    <n v="390"/>
  </r>
  <r>
    <x v="0"/>
    <x v="1"/>
    <x v="21"/>
    <x v="4"/>
    <s v="Thursday"/>
    <s v="Week-day"/>
    <s v="High-demand"/>
    <s v="Off-Peak"/>
    <n v="107"/>
    <n v="8.4512250000000098"/>
    <n v="8.4512250000000098"/>
    <n v="86.066666666666663"/>
    <n v="274.61099166666668"/>
    <n v="0"/>
    <n v="264.88819999999993"/>
    <n v="444.80911666666668"/>
    <n v="-2.4000000000000018E-2"/>
    <n v="295"/>
    <n v="190"/>
    <n v="485"/>
  </r>
  <r>
    <x v="0"/>
    <x v="1"/>
    <x v="21"/>
    <x v="5"/>
    <s v="Thursday"/>
    <s v="Week-day"/>
    <s v="High-demand"/>
    <s v="Off-Peak"/>
    <n v="107"/>
    <n v="-20.01959166666666"/>
    <n v="0"/>
    <n v="85.808333333333337"/>
    <n v="297.36179166666665"/>
    <n v="0"/>
    <n v="255.02052499999999"/>
    <n v="444.80911666666668"/>
    <n v="-2.4000000000000018E-2"/>
    <n v="295"/>
    <n v="190"/>
    <n v="485"/>
  </r>
  <r>
    <x v="0"/>
    <x v="1"/>
    <x v="21"/>
    <x v="6"/>
    <s v="Thursday"/>
    <s v="Week-day"/>
    <s v="High-demand"/>
    <s v="Peak"/>
    <n v="653"/>
    <n v="284.56530833333335"/>
    <n v="284.56530833333335"/>
    <n v="79.05"/>
    <n v="1.2157583333333313"/>
    <n v="0"/>
    <n v="285.57006666666649"/>
    <n v="444.80911666666668"/>
    <n v="-2.4000000000000018E-2"/>
    <n v="295"/>
    <n v="190"/>
    <n v="485"/>
  </r>
  <r>
    <x v="0"/>
    <x v="1"/>
    <x v="21"/>
    <x v="7"/>
    <s v="Thursday"/>
    <s v="Week-day"/>
    <s v="High-demand"/>
    <s v="Peak"/>
    <n v="653"/>
    <n v="124.30750833333332"/>
    <n v="124.30750833333332"/>
    <n v="66.733333333333334"/>
    <n v="116.96929166666669"/>
    <n v="91.767241666666635"/>
    <n v="327.73754166666674"/>
    <n v="444.80911666666668"/>
    <n v="-2.4000000000000018E-2"/>
    <n v="565"/>
    <n v="690"/>
    <n v="1255"/>
  </r>
  <r>
    <x v="0"/>
    <x v="1"/>
    <x v="21"/>
    <x v="8"/>
    <s v="Thursday"/>
    <s v="Week-day"/>
    <s v="High-demand"/>
    <s v="Peak"/>
    <n v="653"/>
    <n v="-150.60012499999996"/>
    <n v="0"/>
    <n v="67.36666666666666"/>
    <n v="25.084724999999988"/>
    <n v="386.57027500000009"/>
    <n v="260.13810833333338"/>
    <n v="444.80911666666668"/>
    <n v="-2.4000000000000018E-2"/>
    <n v="565"/>
    <n v="675"/>
    <n v="1240"/>
  </r>
  <r>
    <x v="0"/>
    <x v="1"/>
    <x v="21"/>
    <x v="9"/>
    <s v="Thursday"/>
    <s v="Week-day"/>
    <s v="High-demand"/>
    <s v="Standard"/>
    <n v="198"/>
    <n v="-381.04508333333342"/>
    <n v="0"/>
    <n v="79.191666666666663"/>
    <n v="0.16523333333333323"/>
    <n v="639.79459166666686"/>
    <n v="258.69955833333347"/>
    <n v="444.80911666666668"/>
    <n v="-2.4000000000000018E-2"/>
    <n v="565"/>
    <n v="675"/>
    <n v="1240"/>
  </r>
  <r>
    <x v="0"/>
    <x v="1"/>
    <x v="21"/>
    <x v="22"/>
    <s v="Thursday"/>
    <s v="Week-day"/>
    <s v="High-demand"/>
    <s v="Standard"/>
    <n v="198"/>
    <n v="-250.45869999999982"/>
    <n v="0"/>
    <n v="97.1"/>
    <n v="55.824041666666702"/>
    <n v="428.14355833333315"/>
    <n v="228.28239166666663"/>
    <n v="444.80911666666668"/>
    <n v="-2.4000000000000018E-2"/>
    <n v="565"/>
    <n v="675"/>
    <n v="1240"/>
  </r>
  <r>
    <x v="0"/>
    <x v="1"/>
    <x v="21"/>
    <x v="23"/>
    <s v="Thursday"/>
    <s v="Week-day"/>
    <s v="High-demand"/>
    <s v="Standard"/>
    <n v="198"/>
    <n v="-9.9018083333333333"/>
    <n v="0"/>
    <n v="99"/>
    <n v="7.35025833333333"/>
    <n v="236.38709166666655"/>
    <n v="229.82528333333332"/>
    <n v="444.80911666666668"/>
    <n v="-2.4000000000000018E-2"/>
    <n v="565"/>
    <n v="675"/>
    <n v="1240"/>
  </r>
  <r>
    <x v="0"/>
    <x v="1"/>
    <x v="21"/>
    <x v="21"/>
    <s v="Thursday"/>
    <s v="Week-day"/>
    <s v="High-demand"/>
    <s v="Standard"/>
    <n v="198"/>
    <n v="-9.0391749999999984"/>
    <n v="0"/>
    <n v="99"/>
    <n v="4.542650000000001"/>
    <n v="282.29422499999998"/>
    <n v="275.33939166666664"/>
    <n v="444.80911666666668"/>
    <n v="-2.4000000000000018E-2"/>
    <n v="565"/>
    <n v="675"/>
    <n v="1240"/>
  </r>
  <r>
    <x v="0"/>
    <x v="1"/>
    <x v="21"/>
    <x v="10"/>
    <s v="Thursday"/>
    <s v="Week-day"/>
    <s v="High-demand"/>
    <s v="Standard"/>
    <n v="198"/>
    <n v="-9.847783333333334"/>
    <n v="0"/>
    <n v="99"/>
    <n v="4.4968833333333356"/>
    <n v="284.00830000000008"/>
    <n v="276.39929999999993"/>
    <n v="444.80911666666668"/>
    <n v="-2.4000000000000018E-2"/>
    <n v="565"/>
    <n v="675"/>
    <n v="1240"/>
  </r>
  <r>
    <x v="0"/>
    <x v="1"/>
    <x v="21"/>
    <x v="11"/>
    <s v="Thursday"/>
    <s v="Week-day"/>
    <s v="High-demand"/>
    <s v="Standard"/>
    <n v="198"/>
    <n v="-8.6489499999999975"/>
    <n v="0"/>
    <n v="99.075000000000003"/>
    <n v="4.9115166666666674"/>
    <n v="288.42635833333321"/>
    <n v="282.5490333333334"/>
    <n v="444.80911666666668"/>
    <n v="3.8333333333333595E-4"/>
    <n v="565"/>
    <n v="675"/>
    <n v="1240"/>
  </r>
  <r>
    <x v="0"/>
    <x v="1"/>
    <x v="21"/>
    <x v="12"/>
    <s v="Thursday"/>
    <s v="Week-day"/>
    <s v="High-demand"/>
    <s v="Standard"/>
    <n v="198"/>
    <n v="-17.839333333333325"/>
    <n v="0"/>
    <n v="99.24166666666666"/>
    <n v="1.516791666666665"/>
    <n v="281.9142416666665"/>
    <n v="265.11333333333329"/>
    <n v="444.80911666666668"/>
    <n v="1.4000000000000011E-2"/>
    <n v="565"/>
    <n v="675"/>
    <n v="1240"/>
  </r>
  <r>
    <x v="0"/>
    <x v="1"/>
    <x v="21"/>
    <x v="13"/>
    <s v="Thursday"/>
    <s v="Week-day"/>
    <s v="High-demand"/>
    <s v="Standard"/>
    <n v="198"/>
    <n v="31.286838383838386"/>
    <n v="31.286838383838386"/>
    <n v="98.858585858585855"/>
    <n v="3.9853838383838385"/>
    <n v="238.16440404040407"/>
    <n v="272.86329292929287"/>
    <n v="444.80911666666668"/>
    <n v="5.3737373737373778E-3"/>
    <n v="565"/>
    <n v="675"/>
    <n v="1240"/>
  </r>
  <r>
    <x v="0"/>
    <x v="1"/>
    <x v="21"/>
    <x v="14"/>
    <s v="Thursday"/>
    <s v="Week-day"/>
    <s v="High-demand"/>
    <s v="Peak"/>
    <n v="653"/>
    <n v="205.44094166666662"/>
    <n v="205.44094166666662"/>
    <n v="93.875"/>
    <n v="78.409825000000012"/>
    <n v="57.944400000000016"/>
    <n v="335.61127500000003"/>
    <n v="444.80911666666668"/>
    <n v="0"/>
    <n v="555"/>
    <n v="675"/>
    <n v="1230"/>
  </r>
  <r>
    <x v="0"/>
    <x v="1"/>
    <x v="21"/>
    <x v="15"/>
    <s v="Thursday"/>
    <s v="Week-day"/>
    <s v="High-demand"/>
    <s v="Peak"/>
    <n v="653"/>
    <n v="324.67439999999988"/>
    <n v="324.67439999999988"/>
    <n v="79.5"/>
    <n v="0.162775"/>
    <n v="1.8317916666666667"/>
    <n v="326.5061916666665"/>
    <n v="444.80911666666668"/>
    <n v="0"/>
    <n v="485"/>
    <n v="655"/>
    <n v="1140"/>
  </r>
  <r>
    <x v="0"/>
    <x v="1"/>
    <x v="21"/>
    <x v="16"/>
    <s v="Thursday"/>
    <s v="Week-day"/>
    <s v="High-demand"/>
    <s v="Standard"/>
    <n v="198"/>
    <n v="128.6734416666666"/>
    <n v="128.6734416666666"/>
    <n v="66.041666666666671"/>
    <n v="225.6674416666666"/>
    <n v="0"/>
    <n v="349.63470000000001"/>
    <n v="444.80911666666668"/>
    <n v="0"/>
    <n v="295"/>
    <n v="655"/>
    <n v="950"/>
  </r>
  <r>
    <x v="0"/>
    <x v="1"/>
    <x v="21"/>
    <x v="17"/>
    <s v="Thursday"/>
    <s v="Week-day"/>
    <s v="High-demand"/>
    <s v="Standard"/>
    <n v="198"/>
    <n v="-8.0865750000000016"/>
    <n v="0"/>
    <n v="64.974999999999994"/>
    <n v="248.07961666666682"/>
    <n v="0"/>
    <n v="212.82880833333331"/>
    <n v="444.80911666666668"/>
    <n v="0"/>
    <n v="295"/>
    <n v="190"/>
    <n v="485"/>
  </r>
  <r>
    <x v="0"/>
    <x v="1"/>
    <x v="21"/>
    <x v="18"/>
    <s v="Thursday"/>
    <s v="Week-day"/>
    <s v="High-demand"/>
    <s v="Standard"/>
    <n v="198"/>
    <n v="16.74913333333334"/>
    <n v="16.74913333333334"/>
    <n v="64.625"/>
    <n v="205.02154166666668"/>
    <n v="0"/>
    <n v="212.66942499999993"/>
    <n v="444.80911666666668"/>
    <n v="0"/>
    <n v="295"/>
    <n v="190"/>
    <n v="485"/>
  </r>
  <r>
    <x v="0"/>
    <x v="1"/>
    <x v="21"/>
    <x v="19"/>
    <s v="Thursday"/>
    <s v="Week-day"/>
    <s v="High-demand"/>
    <s v="Off-Peak"/>
    <n v="107"/>
    <n v="-214.76775000000001"/>
    <n v="0"/>
    <n v="69.266666666666666"/>
    <n v="439.0293416666666"/>
    <n v="0"/>
    <n v="203.40155000000004"/>
    <n v="444.80911666666668"/>
    <n v="0"/>
    <n v="200"/>
    <n v="190"/>
    <n v="390"/>
  </r>
  <r>
    <x v="0"/>
    <x v="1"/>
    <x v="21"/>
    <x v="20"/>
    <s v="Thursday"/>
    <s v="Week-day"/>
    <s v="High-demand"/>
    <s v="Off-Peak"/>
    <n v="107"/>
    <n v="-210.33907500000001"/>
    <n v="0"/>
    <n v="78.858333333333334"/>
    <n v="444.75614166666662"/>
    <n v="0"/>
    <n v="213.20587499999996"/>
    <n v="444.80911666666668"/>
    <n v="0"/>
    <n v="200"/>
    <n v="190"/>
    <n v="390"/>
  </r>
  <r>
    <x v="0"/>
    <x v="1"/>
    <x v="22"/>
    <x v="0"/>
    <s v="Friday"/>
    <s v="Week-day"/>
    <s v="High-demand"/>
    <s v="Off-Peak"/>
    <n v="107"/>
    <n v="-21.326491666666655"/>
    <n v="0"/>
    <n v="85.058333333333337"/>
    <n v="252.27881666666664"/>
    <n v="0"/>
    <n v="215.33415833333331"/>
    <n v="444.80911666666668"/>
    <n v="0"/>
    <n v="200"/>
    <n v="190"/>
    <n v="390"/>
  </r>
  <r>
    <x v="0"/>
    <x v="1"/>
    <x v="22"/>
    <x v="1"/>
    <s v="Friday"/>
    <s v="Week-day"/>
    <s v="High-demand"/>
    <s v="Off-Peak"/>
    <n v="107"/>
    <n v="-20.382708333333362"/>
    <n v="0"/>
    <n v="85.308333333333337"/>
    <n v="230.05743333333339"/>
    <n v="0"/>
    <n v="198.10117499999996"/>
    <n v="444.80911666666668"/>
    <n v="0"/>
    <n v="200"/>
    <n v="190"/>
    <n v="390"/>
  </r>
  <r>
    <x v="0"/>
    <x v="1"/>
    <x v="22"/>
    <x v="2"/>
    <s v="Friday"/>
    <s v="Week-day"/>
    <s v="High-demand"/>
    <s v="Off-Peak"/>
    <n v="107"/>
    <n v="28.624299999999998"/>
    <n v="28.624299999999998"/>
    <n v="83.666666666666671"/>
    <n v="266.14939166666665"/>
    <n v="0"/>
    <n v="279.36930833333338"/>
    <n v="444.80911666666668"/>
    <n v="0"/>
    <n v="200"/>
    <n v="190"/>
    <n v="390"/>
  </r>
  <r>
    <x v="0"/>
    <x v="1"/>
    <x v="22"/>
    <x v="3"/>
    <s v="Friday"/>
    <s v="Week-day"/>
    <s v="High-demand"/>
    <s v="Off-Peak"/>
    <n v="107"/>
    <n v="20.690500000000011"/>
    <n v="20.690500000000011"/>
    <n v="81.724999999999994"/>
    <n v="264.71839999999997"/>
    <n v="0"/>
    <n v="277.05761666666677"/>
    <n v="444.80911666666668"/>
    <n v="0"/>
    <n v="200"/>
    <n v="190"/>
    <n v="390"/>
  </r>
  <r>
    <x v="0"/>
    <x v="1"/>
    <x v="22"/>
    <x v="4"/>
    <s v="Friday"/>
    <s v="Week-day"/>
    <s v="High-demand"/>
    <s v="Off-Peak"/>
    <n v="107"/>
    <n v="15.864533333333343"/>
    <n v="15.864533333333343"/>
    <n v="81.45"/>
    <n v="287.8175333333333"/>
    <n v="0"/>
    <n v="290.58664999999991"/>
    <n v="444.80911666666668"/>
    <n v="0"/>
    <n v="295"/>
    <n v="190"/>
    <n v="485"/>
  </r>
  <r>
    <x v="0"/>
    <x v="1"/>
    <x v="22"/>
    <x v="5"/>
    <s v="Friday"/>
    <s v="Week-day"/>
    <s v="High-demand"/>
    <s v="Off-Peak"/>
    <n v="107"/>
    <n v="34.551041666666677"/>
    <n v="34.551041666666677"/>
    <n v="80.983333333333334"/>
    <n v="258.65780833333332"/>
    <n v="0"/>
    <n v="280.22630833333329"/>
    <n v="444.80911666666668"/>
    <n v="0"/>
    <n v="295"/>
    <n v="190"/>
    <n v="485"/>
  </r>
  <r>
    <x v="0"/>
    <x v="1"/>
    <x v="22"/>
    <x v="6"/>
    <s v="Friday"/>
    <s v="Week-day"/>
    <s v="High-demand"/>
    <s v="Peak"/>
    <n v="653"/>
    <n v="268.48089999999996"/>
    <n v="268.48089999999996"/>
    <n v="71.708333333333329"/>
    <n v="5.1724666666666632"/>
    <n v="0"/>
    <n v="287.38279166666672"/>
    <n v="444.80911666666668"/>
    <n v="0"/>
    <n v="295"/>
    <n v="190"/>
    <n v="485"/>
  </r>
  <r>
    <x v="0"/>
    <x v="1"/>
    <x v="22"/>
    <x v="7"/>
    <s v="Friday"/>
    <s v="Week-day"/>
    <s v="High-demand"/>
    <s v="Peak"/>
    <n v="653"/>
    <n v="-8.720149999999995"/>
    <n v="0"/>
    <n v="64.933333333333337"/>
    <n v="233.77439166666667"/>
    <n v="80.530691666666669"/>
    <n v="287.77335833333325"/>
    <n v="444.80911666666668"/>
    <n v="0"/>
    <n v="565"/>
    <n v="690"/>
    <n v="1255"/>
  </r>
  <r>
    <x v="0"/>
    <x v="1"/>
    <x v="22"/>
    <x v="8"/>
    <s v="Friday"/>
    <s v="Week-day"/>
    <s v="High-demand"/>
    <s v="Peak"/>
    <n v="653"/>
    <n v="-137.24071666666666"/>
    <n v="0"/>
    <n v="66.650000000000006"/>
    <n v="0.16182500000000008"/>
    <n v="380.60554166666668"/>
    <n v="243.37015833333336"/>
    <n v="444.80911666666668"/>
    <n v="0"/>
    <n v="565"/>
    <n v="675"/>
    <n v="1240"/>
  </r>
  <r>
    <x v="0"/>
    <x v="1"/>
    <x v="22"/>
    <x v="9"/>
    <s v="Friday"/>
    <s v="Week-day"/>
    <s v="High-demand"/>
    <s v="Standard"/>
    <n v="198"/>
    <n v="-329.39565833333324"/>
    <n v="0"/>
    <n v="77.791666666666671"/>
    <n v="0.16309166666666652"/>
    <n v="618.4330666666666"/>
    <n v="289.03641666666647"/>
    <n v="444.80911666666668"/>
    <n v="0"/>
    <n v="565"/>
    <n v="675"/>
    <n v="1240"/>
  </r>
  <r>
    <x v="0"/>
    <x v="1"/>
    <x v="22"/>
    <x v="22"/>
    <s v="Friday"/>
    <s v="Week-day"/>
    <s v="High-demand"/>
    <s v="Standard"/>
    <n v="198"/>
    <n v="-311.7762583333332"/>
    <n v="0"/>
    <n v="95.45"/>
    <n v="56.811033333333313"/>
    <n v="509.15761666666663"/>
    <n v="248.89644166666668"/>
    <n v="444.80911666666668"/>
    <n v="0"/>
    <n v="565"/>
    <n v="675"/>
    <n v="1240"/>
  </r>
  <r>
    <x v="0"/>
    <x v="1"/>
    <x v="22"/>
    <x v="23"/>
    <s v="Friday"/>
    <s v="Week-day"/>
    <s v="High-demand"/>
    <s v="Standard"/>
    <n v="198"/>
    <n v="-9.0842999999999972"/>
    <n v="0"/>
    <n v="99"/>
    <n v="6.4985750000000007"/>
    <n v="276.4693333333334"/>
    <n v="271.43975000000006"/>
    <n v="444.80911666666668"/>
    <n v="0"/>
    <n v="565"/>
    <n v="675"/>
    <n v="1240"/>
  </r>
  <r>
    <x v="0"/>
    <x v="1"/>
    <x v="22"/>
    <x v="21"/>
    <s v="Friday"/>
    <s v="Week-day"/>
    <s v="High-demand"/>
    <s v="Standard"/>
    <n v="198"/>
    <n v="-9.6311333333333327"/>
    <n v="0"/>
    <n v="99"/>
    <n v="4.7019916666666628"/>
    <n v="282.80935833333336"/>
    <n v="275.13650833333338"/>
    <n v="444.80911666666668"/>
    <n v="0"/>
    <n v="565"/>
    <n v="675"/>
    <n v="1240"/>
  </r>
  <r>
    <x v="0"/>
    <x v="1"/>
    <x v="22"/>
    <x v="10"/>
    <s v="Friday"/>
    <s v="Week-day"/>
    <s v="High-demand"/>
    <s v="Standard"/>
    <n v="198"/>
    <n v="-8.8817416666666684"/>
    <n v="0"/>
    <n v="99.00833333333334"/>
    <n v="3.8666499999999999"/>
    <n v="282.92348333333354"/>
    <n v="275.87250833333343"/>
    <n v="444.80911666666668"/>
    <n v="0"/>
    <n v="565"/>
    <n v="675"/>
    <n v="1240"/>
  </r>
  <r>
    <x v="0"/>
    <x v="1"/>
    <x v="22"/>
    <x v="11"/>
    <s v="Friday"/>
    <s v="Week-day"/>
    <s v="High-demand"/>
    <s v="Standard"/>
    <n v="198"/>
    <n v="-8.3917750000000044"/>
    <n v="0"/>
    <n v="99.033333333333331"/>
    <n v="4.6086083333333328"/>
    <n v="307.21934166666671"/>
    <n v="301.19116666666667"/>
    <n v="444.80911666666668"/>
    <n v="0"/>
    <n v="565"/>
    <n v="675"/>
    <n v="1240"/>
  </r>
  <r>
    <x v="0"/>
    <x v="1"/>
    <x v="22"/>
    <x v="12"/>
    <s v="Friday"/>
    <s v="Week-day"/>
    <s v="High-demand"/>
    <s v="Standard"/>
    <n v="198"/>
    <n v="-8.9289333333333278"/>
    <n v="0"/>
    <n v="99.025000000000006"/>
    <n v="7.6860916666666652"/>
    <n v="344.05994166666682"/>
    <n v="339.16253333333327"/>
    <n v="444.80911666666668"/>
    <n v="0"/>
    <n v="565"/>
    <n v="675"/>
    <n v="1240"/>
  </r>
  <r>
    <x v="0"/>
    <x v="1"/>
    <x v="22"/>
    <x v="13"/>
    <s v="Friday"/>
    <s v="Week-day"/>
    <s v="High-demand"/>
    <s v="Standard"/>
    <n v="198"/>
    <n v="-3.1857551020408157"/>
    <n v="0"/>
    <n v="99.020408163265301"/>
    <n v="37.232234693877544"/>
    <n v="217.78323469387752"/>
    <n v="247.62175510204082"/>
    <n v="444.80911666666668"/>
    <n v="0"/>
    <n v="565"/>
    <n v="675"/>
    <n v="1240"/>
  </r>
  <r>
    <x v="0"/>
    <x v="1"/>
    <x v="22"/>
    <x v="14"/>
    <s v="Friday"/>
    <s v="Week-day"/>
    <s v="High-demand"/>
    <s v="Peak"/>
    <n v="653"/>
    <n v="145.76413333333332"/>
    <n v="145.76413333333332"/>
    <n v="96.308333333333337"/>
    <n v="106.11291666666668"/>
    <n v="59.278191666666672"/>
    <n v="304.85494166666666"/>
    <n v="444.80911666666668"/>
    <n v="-2.9191666666666706E-2"/>
    <n v="555"/>
    <n v="675"/>
    <n v="1230"/>
  </r>
  <r>
    <x v="0"/>
    <x v="1"/>
    <x v="22"/>
    <x v="15"/>
    <s v="Friday"/>
    <s v="Week-day"/>
    <s v="High-demand"/>
    <s v="Peak"/>
    <n v="653"/>
    <n v="290.35945000000004"/>
    <n v="290.35945000000004"/>
    <n v="85.24166666666666"/>
    <n v="25.736799999999985"/>
    <n v="2.2009166666666662"/>
    <n v="316.66188333333355"/>
    <n v="444.80911666666668"/>
    <n v="-3.1000000000000045E-2"/>
    <n v="485"/>
    <n v="655"/>
    <n v="1140"/>
  </r>
  <r>
    <x v="0"/>
    <x v="1"/>
    <x v="22"/>
    <x v="16"/>
    <s v="Friday"/>
    <s v="Week-day"/>
    <s v="High-demand"/>
    <s v="Standard"/>
    <n v="198"/>
    <n v="260.72244166666673"/>
    <n v="260.72244166666673"/>
    <n v="69.791666666666671"/>
    <n v="90.098208333333332"/>
    <n v="0"/>
    <n v="348.92747500000007"/>
    <n v="444.80911666666668"/>
    <n v="-3.1000000000000045E-2"/>
    <n v="295"/>
    <n v="655"/>
    <n v="950"/>
  </r>
  <r>
    <x v="0"/>
    <x v="1"/>
    <x v="22"/>
    <x v="17"/>
    <s v="Friday"/>
    <s v="Week-day"/>
    <s v="High-demand"/>
    <s v="Standard"/>
    <n v="198"/>
    <n v="-1.3412583333333348"/>
    <n v="0"/>
    <n v="64.974999999999994"/>
    <n v="200.7729416666667"/>
    <n v="0"/>
    <n v="185.57030833333334"/>
    <n v="444.80911666666668"/>
    <n v="-3.1000000000000045E-2"/>
    <n v="295"/>
    <n v="190"/>
    <n v="485"/>
  </r>
  <r>
    <x v="0"/>
    <x v="1"/>
    <x v="22"/>
    <x v="18"/>
    <s v="Friday"/>
    <s v="Week-day"/>
    <s v="High-demand"/>
    <s v="Standard"/>
    <n v="198"/>
    <n v="0.46037500000000137"/>
    <n v="0.46037500000000137"/>
    <n v="64.86666666666666"/>
    <n v="161.74410000000003"/>
    <n v="0"/>
    <n v="156.68411666666663"/>
    <n v="444.80911666666668"/>
    <n v="-3.1000000000000045E-2"/>
    <n v="295"/>
    <n v="190"/>
    <n v="485"/>
  </r>
  <r>
    <x v="0"/>
    <x v="1"/>
    <x v="22"/>
    <x v="19"/>
    <s v="Friday"/>
    <s v="Week-day"/>
    <s v="High-demand"/>
    <s v="Off-Peak"/>
    <n v="107"/>
    <n v="-255.77490833333331"/>
    <n v="0"/>
    <n v="70.13333333333334"/>
    <n v="435.55175833333317"/>
    <n v="0"/>
    <n v="159.63575833333331"/>
    <n v="444.80911666666668"/>
    <n v="-3.1000000000000045E-2"/>
    <n v="200"/>
    <n v="190"/>
    <n v="390"/>
  </r>
  <r>
    <x v="0"/>
    <x v="1"/>
    <x v="22"/>
    <x v="20"/>
    <s v="Friday"/>
    <s v="Week-day"/>
    <s v="High-demand"/>
    <s v="Off-Peak"/>
    <n v="107"/>
    <n v="-264.28214166666675"/>
    <n v="0"/>
    <n v="82.166666666666671"/>
    <n v="443.9160833333334"/>
    <n v="0"/>
    <n v="159.21273333333329"/>
    <n v="444.80911666666668"/>
    <n v="-3.1000000000000045E-2"/>
    <n v="200"/>
    <n v="190"/>
    <n v="390"/>
  </r>
  <r>
    <x v="0"/>
    <x v="1"/>
    <x v="23"/>
    <x v="0"/>
    <s v="Saturday"/>
    <s v="Weekend"/>
    <s v="High-demand"/>
    <s v="Off-Peak"/>
    <n v="107"/>
    <n v="-44.009733333333337"/>
    <n v="0"/>
    <n v="89.375"/>
    <n v="205.59968333333336"/>
    <n v="0"/>
    <n v="154.86379999999991"/>
    <n v="444.80911666666668"/>
    <n v="-3.1000000000000045E-2"/>
    <n v="200"/>
    <n v="190"/>
    <n v="390"/>
  </r>
  <r>
    <x v="0"/>
    <x v="1"/>
    <x v="23"/>
    <x v="1"/>
    <s v="Saturday"/>
    <s v="Weekend"/>
    <s v="High-demand"/>
    <s v="Off-Peak"/>
    <n v="107"/>
    <n v="0.22322500000000006"/>
    <n v="0.22322500000000006"/>
    <n v="89.533333333333331"/>
    <n v="174.55346666666671"/>
    <n v="0"/>
    <n v="157.97286666666665"/>
    <n v="444.80911666666668"/>
    <n v="-3.1000000000000045E-2"/>
    <n v="200"/>
    <n v="190"/>
    <n v="390"/>
  </r>
  <r>
    <x v="0"/>
    <x v="1"/>
    <x v="23"/>
    <x v="2"/>
    <s v="Saturday"/>
    <s v="Weekend"/>
    <s v="High-demand"/>
    <s v="Off-Peak"/>
    <n v="107"/>
    <n v="-3.0892833333333329"/>
    <n v="0"/>
    <n v="88.916666666666671"/>
    <n v="246.50564999999992"/>
    <n v="0"/>
    <n v="232.45878333333334"/>
    <n v="444.80911666666668"/>
    <n v="-2.4474999999999938E-2"/>
    <n v="200"/>
    <n v="190"/>
    <n v="390"/>
  </r>
  <r>
    <x v="0"/>
    <x v="1"/>
    <x v="23"/>
    <x v="3"/>
    <s v="Saturday"/>
    <s v="Weekend"/>
    <s v="High-demand"/>
    <s v="Off-Peak"/>
    <n v="107"/>
    <n v="18.412649999999999"/>
    <n v="18.412649999999999"/>
    <n v="88.658333333333331"/>
    <n v="235.23003333333332"/>
    <n v="0"/>
    <n v="240.41427499999998"/>
    <n v="444.80911666666668"/>
    <n v="-2.1999999999999961E-2"/>
    <n v="200"/>
    <n v="190"/>
    <n v="390"/>
  </r>
  <r>
    <x v="0"/>
    <x v="1"/>
    <x v="23"/>
    <x v="4"/>
    <s v="Saturday"/>
    <s v="Weekend"/>
    <s v="High-demand"/>
    <s v="Off-Peak"/>
    <n v="107"/>
    <n v="21.546233333333323"/>
    <n v="21.546233333333323"/>
    <n v="87.708333333333329"/>
    <n v="252.03832500000007"/>
    <n v="0"/>
    <n v="259.00302499999987"/>
    <n v="444.80911666666668"/>
    <n v="-2.1999999999999961E-2"/>
    <n v="295"/>
    <n v="190"/>
    <n v="485"/>
  </r>
  <r>
    <x v="0"/>
    <x v="1"/>
    <x v="23"/>
    <x v="5"/>
    <s v="Saturday"/>
    <s v="Weekend"/>
    <s v="High-demand"/>
    <s v="Off-Peak"/>
    <n v="107"/>
    <n v="-21.621166666666671"/>
    <n v="0"/>
    <n v="87.208333333333329"/>
    <n v="282.18347500000004"/>
    <n v="0"/>
    <n v="248.39275833333338"/>
    <n v="444.80911666666668"/>
    <n v="-2.1999999999999961E-2"/>
    <n v="295"/>
    <n v="190"/>
    <n v="485"/>
  </r>
  <r>
    <x v="0"/>
    <x v="1"/>
    <x v="23"/>
    <x v="6"/>
    <s v="Saturday"/>
    <s v="Weekend"/>
    <s v="High-demand"/>
    <s v="Off-Peak"/>
    <n v="107"/>
    <n v="242.3021"/>
    <n v="242.3021"/>
    <n v="81.24166666666666"/>
    <n v="28.717391666666654"/>
    <n v="0"/>
    <n v="262.43173333333328"/>
    <n v="444.80911666666668"/>
    <n v="-2.1999999999999961E-2"/>
    <n v="295"/>
    <n v="190"/>
    <n v="485"/>
  </r>
  <r>
    <x v="0"/>
    <x v="1"/>
    <x v="23"/>
    <x v="7"/>
    <s v="Saturday"/>
    <s v="Weekend"/>
    <s v="High-demand"/>
    <s v="Standard"/>
    <n v="198"/>
    <n v="196.08170000000001"/>
    <n v="196.08170000000001"/>
    <n v="68.38333333333334"/>
    <n v="22.359500000000001"/>
    <n v="58.241083333333336"/>
    <n v="275.47605833333324"/>
    <n v="444.80911666666668"/>
    <n v="-2.1999999999999961E-2"/>
    <n v="565"/>
    <n v="690"/>
    <n v="1255"/>
  </r>
  <r>
    <x v="0"/>
    <x v="1"/>
    <x v="23"/>
    <x v="8"/>
    <s v="Saturday"/>
    <s v="Weekend"/>
    <s v="High-demand"/>
    <s v="Standard"/>
    <n v="198"/>
    <n v="-14.231524999999996"/>
    <n v="0"/>
    <n v="64.958333333333329"/>
    <n v="159.4877333333333"/>
    <n v="189.12187500000007"/>
    <n v="323.11430833333344"/>
    <n v="444.80911666666668"/>
    <n v="-2.1999999999999961E-2"/>
    <n v="565"/>
    <n v="675"/>
    <n v="1240"/>
  </r>
  <r>
    <x v="0"/>
    <x v="1"/>
    <x v="23"/>
    <x v="9"/>
    <s v="Saturday"/>
    <s v="Weekend"/>
    <s v="High-demand"/>
    <s v="Standard"/>
    <n v="198"/>
    <n v="-47.875949999999989"/>
    <n v="0"/>
    <n v="65.733333333333334"/>
    <n v="26.10125"/>
    <n v="330.5981666666666"/>
    <n v="307.40933333333339"/>
    <n v="444.80911666666668"/>
    <n v="-2.1999999999999961E-2"/>
    <n v="565"/>
    <n v="675"/>
    <n v="1240"/>
  </r>
  <r>
    <x v="0"/>
    <x v="1"/>
    <x v="23"/>
    <x v="22"/>
    <s v="Saturday"/>
    <s v="Weekend"/>
    <s v="High-demand"/>
    <s v="Standard"/>
    <n v="198"/>
    <n v="18.076358333333339"/>
    <n v="18.076358333333339"/>
    <n v="65.566666666666663"/>
    <n v="0.16200000000000001"/>
    <n v="287.2567249999999"/>
    <n v="305.30979166666668"/>
    <n v="444.80911666666668"/>
    <n v="-2.1999999999999961E-2"/>
    <n v="565"/>
    <n v="675"/>
    <n v="1240"/>
  </r>
  <r>
    <x v="0"/>
    <x v="1"/>
    <x v="23"/>
    <x v="23"/>
    <s v="Saturday"/>
    <s v="Weekend"/>
    <s v="High-demand"/>
    <s v="Standard"/>
    <n v="198"/>
    <n v="-159.97085000000001"/>
    <n v="0"/>
    <n v="67.891666666666666"/>
    <n v="0.16493333333333338"/>
    <n v="449.78596666666652"/>
    <n v="289.79140000000001"/>
    <n v="444.80911666666668"/>
    <n v="-2.1999999999999961E-2"/>
    <n v="565"/>
    <n v="675"/>
    <n v="1240"/>
  </r>
  <r>
    <x v="0"/>
    <x v="1"/>
    <x v="23"/>
    <x v="21"/>
    <s v="Saturday"/>
    <s v="Weekend"/>
    <s v="High-demand"/>
    <s v="Off-Peak"/>
    <n v="107"/>
    <n v="-593.26341666666667"/>
    <n v="0"/>
    <n v="85.658333333333331"/>
    <n v="5.7081916666666643"/>
    <n v="803.90110833333358"/>
    <n v="214.91142499999992"/>
    <n v="444.80911666666668"/>
    <n v="-2.1999999999999961E-2"/>
    <n v="565"/>
    <n v="675"/>
    <n v="1240"/>
  </r>
  <r>
    <x v="0"/>
    <x v="1"/>
    <x v="23"/>
    <x v="10"/>
    <s v="Saturday"/>
    <s v="Weekend"/>
    <s v="High-demand"/>
    <s v="Off-Peak"/>
    <n v="107"/>
    <n v="-28.630316666666658"/>
    <n v="0"/>
    <n v="99"/>
    <n v="0.16414166666666663"/>
    <n v="290.76741666666669"/>
    <n v="262.113225"/>
    <n v="444.80911666666668"/>
    <n v="-2.1999999999999961E-2"/>
    <n v="565"/>
    <n v="675"/>
    <n v="1240"/>
  </r>
  <r>
    <x v="0"/>
    <x v="1"/>
    <x v="23"/>
    <x v="11"/>
    <s v="Saturday"/>
    <s v="Weekend"/>
    <s v="High-demand"/>
    <s v="Off-Peak"/>
    <n v="107"/>
    <n v="6.7859916666666669"/>
    <n v="6.7859916666666669"/>
    <n v="99"/>
    <n v="0.1658583333333333"/>
    <n v="236.15997500000003"/>
    <n v="242.92239166666681"/>
    <n v="444.80911666666668"/>
    <n v="-2.1999999999999961E-2"/>
    <n v="565"/>
    <n v="675"/>
    <n v="1240"/>
  </r>
  <r>
    <x v="0"/>
    <x v="1"/>
    <x v="23"/>
    <x v="12"/>
    <s v="Saturday"/>
    <s v="Weekend"/>
    <s v="High-demand"/>
    <s v="Off-Peak"/>
    <n v="107"/>
    <n v="111.96319166666667"/>
    <n v="111.96319166666667"/>
    <n v="96.35"/>
    <n v="0.164325"/>
    <n v="191.12602500000003"/>
    <n v="303.06622499999997"/>
    <n v="444.80911666666668"/>
    <n v="-2.1999999999999961E-2"/>
    <n v="565"/>
    <n v="675"/>
    <n v="1240"/>
  </r>
  <r>
    <x v="0"/>
    <x v="1"/>
    <x v="23"/>
    <x v="13"/>
    <s v="Saturday"/>
    <s v="Weekend"/>
    <s v="High-demand"/>
    <s v="Off-Peak"/>
    <n v="107"/>
    <n v="126.11969696969699"/>
    <n v="126.11969696969699"/>
    <n v="89.525252525252526"/>
    <n v="27.054666666666655"/>
    <n v="173.85903030303024"/>
    <n v="325.64119191919195"/>
    <n v="444.80911666666668"/>
    <n v="-9.1111111111111167E-3"/>
    <n v="565"/>
    <n v="675"/>
    <n v="1240"/>
  </r>
  <r>
    <x v="0"/>
    <x v="1"/>
    <x v="23"/>
    <x v="14"/>
    <s v="Saturday"/>
    <s v="Weekend"/>
    <s v="High-demand"/>
    <s v="Off-Peak"/>
    <n v="107"/>
    <n v="242.74673333333328"/>
    <n v="242.74673333333328"/>
    <n v="80.666666666666671"/>
    <n v="0.17166666666666661"/>
    <n v="73.50363333333334"/>
    <n v="316.25036666666688"/>
    <n v="444.80911666666668"/>
    <n v="0"/>
    <n v="555"/>
    <n v="675"/>
    <n v="1230"/>
  </r>
  <r>
    <x v="0"/>
    <x v="1"/>
    <x v="23"/>
    <x v="15"/>
    <s v="Saturday"/>
    <s v="Weekend"/>
    <s v="High-demand"/>
    <s v="Standard"/>
    <n v="198"/>
    <n v="187.73725833333336"/>
    <n v="187.73725833333336"/>
    <n v="67.625"/>
    <n v="140.50539999999998"/>
    <n v="2.7747083333333342"/>
    <n v="320.86506666666668"/>
    <n v="444.80911666666668"/>
    <n v="-2E-3"/>
    <n v="485"/>
    <n v="655"/>
    <n v="1140"/>
  </r>
  <r>
    <x v="0"/>
    <x v="1"/>
    <x v="23"/>
    <x v="16"/>
    <s v="Saturday"/>
    <s v="Weekend"/>
    <s v="High-demand"/>
    <s v="Standard"/>
    <n v="198"/>
    <n v="-12.078633333333332"/>
    <n v="0"/>
    <n v="64.86666666666666"/>
    <n v="306.14525833333329"/>
    <n v="0"/>
    <n v="282.64559166666658"/>
    <n v="444.80911666666668"/>
    <n v="-4.0000000000000029E-2"/>
    <n v="295"/>
    <n v="655"/>
    <n v="950"/>
  </r>
  <r>
    <x v="0"/>
    <x v="1"/>
    <x v="23"/>
    <x v="17"/>
    <s v="Saturday"/>
    <s v="Weekend"/>
    <s v="High-demand"/>
    <s v="Off-Peak"/>
    <n v="107"/>
    <n v="-10.449158333333335"/>
    <n v="0"/>
    <n v="64.875"/>
    <n v="340.49725000000001"/>
    <n v="0"/>
    <n v="307.31307499999991"/>
    <n v="444.80911666666668"/>
    <n v="-4.0000000000000029E-2"/>
    <n v="295"/>
    <n v="190"/>
    <n v="485"/>
  </r>
  <r>
    <x v="0"/>
    <x v="1"/>
    <x v="23"/>
    <x v="18"/>
    <s v="Saturday"/>
    <s v="Weekend"/>
    <s v="High-demand"/>
    <s v="Off-Peak"/>
    <n v="107"/>
    <n v="-152.79558333333333"/>
    <n v="0"/>
    <n v="67.7"/>
    <n v="437.09366666666665"/>
    <n v="0"/>
    <n v="260.09875000000005"/>
    <n v="444.80911666666668"/>
    <n v="-4.0000000000000029E-2"/>
    <n v="295"/>
    <n v="190"/>
    <n v="485"/>
  </r>
  <r>
    <x v="0"/>
    <x v="1"/>
    <x v="23"/>
    <x v="19"/>
    <s v="Saturday"/>
    <s v="Weekend"/>
    <s v="High-demand"/>
    <s v="Off-Peak"/>
    <n v="107"/>
    <n v="-168.27335833333322"/>
    <n v="0"/>
    <n v="75.474999999999994"/>
    <n v="433.95139166666655"/>
    <n v="0"/>
    <n v="245.25810833333327"/>
    <n v="444.80911666666668"/>
    <n v="-4.0000000000000029E-2"/>
    <n v="200"/>
    <n v="190"/>
    <n v="390"/>
  </r>
  <r>
    <x v="0"/>
    <x v="1"/>
    <x v="23"/>
    <x v="20"/>
    <s v="Saturday"/>
    <s v="Weekend"/>
    <s v="High-demand"/>
    <s v="Off-Peak"/>
    <n v="107"/>
    <n v="4.5365583333333408"/>
    <n v="4.5365583333333408"/>
    <n v="78.13333333333334"/>
    <n v="244.07491666666661"/>
    <n v="0"/>
    <n v="234.01208333333327"/>
    <n v="444.80911666666668"/>
    <n v="-4.0000000000000029E-2"/>
    <n v="200"/>
    <n v="190"/>
    <n v="390"/>
  </r>
  <r>
    <x v="0"/>
    <x v="1"/>
    <x v="24"/>
    <x v="0"/>
    <s v="Sunday"/>
    <s v="Weekend"/>
    <s v="High-demand"/>
    <s v="Off-Peak"/>
    <n v="107"/>
    <n v="2.7532666666666592"/>
    <n v="2.7532666666666592"/>
    <n v="78.483333333333334"/>
    <n v="247.61189166666674"/>
    <n v="0"/>
    <n v="236.17826666666664"/>
    <n v="444.80911666666668"/>
    <n v="-4.0000000000000029E-2"/>
    <n v="200"/>
    <n v="190"/>
    <n v="390"/>
  </r>
  <r>
    <x v="0"/>
    <x v="1"/>
    <x v="24"/>
    <x v="1"/>
    <s v="Sunday"/>
    <s v="Weekend"/>
    <s v="High-demand"/>
    <s v="Off-Peak"/>
    <n v="107"/>
    <n v="-25.529991666666657"/>
    <n v="0"/>
    <n v="78.291666666666671"/>
    <n v="274.03740833333336"/>
    <n v="0"/>
    <n v="233.58865000000006"/>
    <n v="444.80911666666668"/>
    <n v="-4.0000000000000029E-2"/>
    <n v="200"/>
    <n v="190"/>
    <n v="390"/>
  </r>
  <r>
    <x v="0"/>
    <x v="1"/>
    <x v="24"/>
    <x v="2"/>
    <s v="Sunday"/>
    <s v="Weekend"/>
    <s v="High-demand"/>
    <s v="Off-Peak"/>
    <n v="107"/>
    <n v="-2.3008500000000276"/>
    <n v="0"/>
    <n v="77.25"/>
    <n v="343.9987666666666"/>
    <n v="0"/>
    <n v="325.18349166666667"/>
    <n v="444.80911666666668"/>
    <n v="-4.0000000000000029E-2"/>
    <n v="200"/>
    <n v="190"/>
    <n v="390"/>
  </r>
  <r>
    <x v="0"/>
    <x v="1"/>
    <x v="24"/>
    <x v="3"/>
    <s v="Sunday"/>
    <s v="Weekend"/>
    <s v="High-demand"/>
    <s v="Off-Peak"/>
    <n v="107"/>
    <n v="54.703724999999984"/>
    <n v="54.703724999999984"/>
    <n v="76.325000000000003"/>
    <n v="258.92380833333328"/>
    <n v="0"/>
    <n v="302.00159999999994"/>
    <n v="444.80911666666668"/>
    <n v="-4.0000000000000029E-2"/>
    <n v="200"/>
    <n v="190"/>
    <n v="390"/>
  </r>
  <r>
    <x v="0"/>
    <x v="1"/>
    <x v="24"/>
    <x v="4"/>
    <s v="Sunday"/>
    <s v="Weekend"/>
    <s v="High-demand"/>
    <s v="Off-Peak"/>
    <n v="107"/>
    <n v="-52.691633333333328"/>
    <n v="0"/>
    <n v="76.441666666666663"/>
    <n v="378.15044999999992"/>
    <n v="0"/>
    <n v="305.19003333333325"/>
    <n v="444.80911666666668"/>
    <n v="-4.0000000000000029E-2"/>
    <n v="295"/>
    <n v="190"/>
    <n v="485"/>
  </r>
  <r>
    <x v="0"/>
    <x v="1"/>
    <x v="24"/>
    <x v="5"/>
    <s v="Sunday"/>
    <s v="Weekend"/>
    <s v="High-demand"/>
    <s v="Off-Peak"/>
    <n v="107"/>
    <n v="54.614249999999998"/>
    <n v="54.614249999999998"/>
    <n v="75.599999999999994"/>
    <n v="269.38353333333333"/>
    <n v="0"/>
    <n v="313.45549166666666"/>
    <n v="444.80911666666668"/>
    <n v="-4.0000000000000029E-2"/>
    <n v="295"/>
    <n v="190"/>
    <n v="485"/>
  </r>
  <r>
    <x v="0"/>
    <x v="1"/>
    <x v="24"/>
    <x v="6"/>
    <s v="Sunday"/>
    <s v="Weekend"/>
    <s v="High-demand"/>
    <s v="Off-Peak"/>
    <n v="107"/>
    <n v="195.66404999999992"/>
    <n v="195.66404999999992"/>
    <n v="68.033333333333331"/>
    <n v="141.335025"/>
    <n v="0"/>
    <n v="322.87872500000009"/>
    <n v="444.80911666666668"/>
    <n v="-4.0000000000000029E-2"/>
    <n v="295"/>
    <n v="190"/>
    <n v="485"/>
  </r>
  <r>
    <x v="0"/>
    <x v="1"/>
    <x v="24"/>
    <x v="7"/>
    <s v="Sunday"/>
    <s v="Weekend"/>
    <s v="High-demand"/>
    <s v="Off-Peak"/>
    <n v="107"/>
    <n v="-7.5198333333333327"/>
    <n v="0"/>
    <n v="64.833333333333329"/>
    <n v="336.93327500000009"/>
    <n v="18.282575000000001"/>
    <n v="323.88547499999987"/>
    <n v="444.80911666666668"/>
    <n v="-4.0000000000000029E-2"/>
    <n v="565"/>
    <n v="690"/>
    <n v="1255"/>
  </r>
  <r>
    <x v="0"/>
    <x v="1"/>
    <x v="24"/>
    <x v="8"/>
    <s v="Sunday"/>
    <s v="Weekend"/>
    <s v="High-demand"/>
    <s v="Off-Peak"/>
    <n v="107"/>
    <n v="-8.468391666666653"/>
    <n v="0"/>
    <n v="64.966666666666669"/>
    <n v="143.55751666666654"/>
    <n v="131.95433333333335"/>
    <n v="260.58970833333336"/>
    <n v="444.80911666666668"/>
    <n v="-4.0000000000000029E-2"/>
    <n v="565"/>
    <n v="675"/>
    <n v="1240"/>
  </r>
  <r>
    <x v="0"/>
    <x v="1"/>
    <x v="24"/>
    <x v="9"/>
    <s v="Sunday"/>
    <s v="Weekend"/>
    <s v="High-demand"/>
    <s v="Off-Peak"/>
    <n v="107"/>
    <n v="-283.98683333333338"/>
    <n v="0"/>
    <n v="69.325000000000003"/>
    <n v="48.351316666666634"/>
    <n v="540.65655833333358"/>
    <n v="298.98012499999982"/>
    <n v="444.80911666666668"/>
    <n v="-4.0000000000000029E-2"/>
    <n v="565"/>
    <n v="675"/>
    <n v="1240"/>
  </r>
  <r>
    <x v="0"/>
    <x v="1"/>
    <x v="24"/>
    <x v="22"/>
    <s v="Sunday"/>
    <s v="Weekend"/>
    <s v="High-demand"/>
    <s v="Off-Peak"/>
    <n v="107"/>
    <n v="-273.78506666666675"/>
    <n v="0"/>
    <n v="83.875"/>
    <n v="0.16563333333333338"/>
    <n v="529.2758083333332"/>
    <n v="255.44944166666659"/>
    <n v="444.80911666666668"/>
    <n v="-4.0000000000000029E-2"/>
    <n v="565"/>
    <n v="675"/>
    <n v="1240"/>
  </r>
  <r>
    <x v="0"/>
    <x v="1"/>
    <x v="24"/>
    <x v="23"/>
    <s v="Sunday"/>
    <s v="Weekend"/>
    <s v="High-demand"/>
    <s v="Off-Peak"/>
    <n v="107"/>
    <n v="-240.54853333333318"/>
    <n v="0"/>
    <n v="97.558333333333337"/>
    <n v="0.16476666666666676"/>
    <n v="463.62158333333332"/>
    <n v="223.03169999999989"/>
    <n v="444.80911666666668"/>
    <n v="-4.0000000000000029E-2"/>
    <n v="565"/>
    <n v="675"/>
    <n v="1240"/>
  </r>
  <r>
    <x v="0"/>
    <x v="1"/>
    <x v="24"/>
    <x v="21"/>
    <s v="Sunday"/>
    <s v="Weekend"/>
    <s v="High-demand"/>
    <s v="Off-Peak"/>
    <n v="107"/>
    <n v="-10.364708333333342"/>
    <n v="0"/>
    <n v="99"/>
    <n v="0.16732499999999995"/>
    <n v="248.25562500000004"/>
    <n v="237.84965833333345"/>
    <n v="444.80911666666668"/>
    <n v="-4.0000000000000029E-2"/>
    <n v="565"/>
    <n v="675"/>
    <n v="1240"/>
  </r>
  <r>
    <x v="0"/>
    <x v="1"/>
    <x v="24"/>
    <x v="10"/>
    <s v="Sunday"/>
    <s v="Weekend"/>
    <s v="High-demand"/>
    <s v="Off-Peak"/>
    <n v="107"/>
    <n v="-8.647583333333337"/>
    <n v="0"/>
    <n v="99.041666666666671"/>
    <n v="0.16598333333333332"/>
    <n v="292.94665833333335"/>
    <n v="284.25785833333333"/>
    <n v="444.80911666666668"/>
    <n v="-4.0000000000000029E-2"/>
    <n v="565"/>
    <n v="675"/>
    <n v="1240"/>
  </r>
  <r>
    <x v="0"/>
    <x v="1"/>
    <x v="24"/>
    <x v="11"/>
    <s v="Sunday"/>
    <s v="Weekend"/>
    <s v="High-demand"/>
    <s v="Off-Peak"/>
    <n v="107"/>
    <n v="-10.147299999999998"/>
    <n v="0"/>
    <n v="99.041666666666671"/>
    <n v="0.16689166666666663"/>
    <n v="295.38745833333331"/>
    <n v="285.19887499999999"/>
    <n v="444.80911666666668"/>
    <n v="-4.0000000000000029E-2"/>
    <n v="565"/>
    <n v="675"/>
    <n v="1240"/>
  </r>
  <r>
    <x v="0"/>
    <x v="1"/>
    <x v="24"/>
    <x v="12"/>
    <s v="Sunday"/>
    <s v="Weekend"/>
    <s v="High-demand"/>
    <s v="Off-Peak"/>
    <n v="107"/>
    <n v="-8.6953916666666657"/>
    <n v="0"/>
    <n v="99.016666666666666"/>
    <n v="0.16571666666666668"/>
    <n v="297.33866666666671"/>
    <n v="288.60207499999996"/>
    <n v="444.80911666666668"/>
    <n v="-4.0000000000000029E-2"/>
    <n v="565"/>
    <n v="675"/>
    <n v="1240"/>
  </r>
  <r>
    <x v="0"/>
    <x v="1"/>
    <x v="24"/>
    <x v="13"/>
    <s v="Sunday"/>
    <s v="Weekend"/>
    <s v="High-demand"/>
    <s v="Off-Peak"/>
    <n v="107"/>
    <n v="42.03715306122448"/>
    <n v="42.03715306122448"/>
    <n v="98.255102040816325"/>
    <n v="6.5959489795918342"/>
    <n v="200.47174489795927"/>
    <n v="251.61792857142865"/>
    <n v="444.80911666666668"/>
    <n v="-1.7142857142857151E-2"/>
    <n v="565"/>
    <n v="675"/>
    <n v="1240"/>
  </r>
  <r>
    <x v="0"/>
    <x v="1"/>
    <x v="24"/>
    <x v="14"/>
    <s v="Sunday"/>
    <s v="Weekend"/>
    <s v="High-demand"/>
    <s v="Off-Peak"/>
    <n v="107"/>
    <n v="209.39260000000016"/>
    <n v="209.39260000000016"/>
    <n v="92.74166666666666"/>
    <n v="0.15994166666666657"/>
    <n v="71.193758333333292"/>
    <n v="280.58635833333335"/>
    <n v="444.80911666666668"/>
    <n v="0"/>
    <n v="555"/>
    <n v="675"/>
    <n v="1230"/>
  </r>
  <r>
    <x v="0"/>
    <x v="1"/>
    <x v="24"/>
    <x v="15"/>
    <s v="Sunday"/>
    <s v="Weekend"/>
    <s v="High-demand"/>
    <s v="Off-Peak"/>
    <n v="107"/>
    <n v="360.00524166666668"/>
    <n v="360.00524166666668"/>
    <n v="77.658333333333331"/>
    <n v="0.1608583333333333"/>
    <n v="2.343424999999999"/>
    <n v="362.34866666666676"/>
    <n v="444.80911666666668"/>
    <n v="0"/>
    <n v="485"/>
    <n v="655"/>
    <n v="1140"/>
  </r>
  <r>
    <x v="0"/>
    <x v="1"/>
    <x v="24"/>
    <x v="16"/>
    <s v="Sunday"/>
    <s v="Weekend"/>
    <s v="High-demand"/>
    <s v="Off-Peak"/>
    <n v="107"/>
    <n v="70.500283333333243"/>
    <n v="70.500283333333243"/>
    <n v="65.058333333333337"/>
    <n v="289.11993333333334"/>
    <n v="0"/>
    <n v="342.28231666666659"/>
    <n v="444.80911666666668"/>
    <n v="0"/>
    <n v="295"/>
    <n v="655"/>
    <n v="950"/>
  </r>
  <r>
    <x v="0"/>
    <x v="1"/>
    <x v="24"/>
    <x v="17"/>
    <s v="Sunday"/>
    <s v="Weekend"/>
    <s v="High-demand"/>
    <s v="Off-Peak"/>
    <n v="107"/>
    <n v="-14.888991666666675"/>
    <n v="0"/>
    <n v="64.891666666666666"/>
    <n v="285.74581666666671"/>
    <n v="0"/>
    <n v="269.01272499999999"/>
    <n v="444.80911666666668"/>
    <n v="0"/>
    <n v="295"/>
    <n v="190"/>
    <n v="485"/>
  </r>
  <r>
    <x v="0"/>
    <x v="1"/>
    <x v="24"/>
    <x v="18"/>
    <s v="Sunday"/>
    <s v="Weekend"/>
    <s v="High-demand"/>
    <s v="Off-Peak"/>
    <n v="107"/>
    <n v="-208.45265833333332"/>
    <n v="0"/>
    <n v="69.183333333333337"/>
    <n v="443.51938333333351"/>
    <n v="0"/>
    <n v="214.82851666666673"/>
    <n v="444.80911666666668"/>
    <n v="0"/>
    <n v="295"/>
    <n v="190"/>
    <n v="485"/>
  </r>
  <r>
    <x v="0"/>
    <x v="1"/>
    <x v="24"/>
    <x v="19"/>
    <s v="Sunday"/>
    <s v="Weekend"/>
    <s v="High-demand"/>
    <s v="Off-Peak"/>
    <n v="107"/>
    <n v="-201.66170833333337"/>
    <n v="0"/>
    <n v="78.691666666666663"/>
    <n v="444.24887500000023"/>
    <n v="0"/>
    <n v="221.89170833333324"/>
    <n v="444.80911666666668"/>
    <n v="0"/>
    <n v="200"/>
    <n v="190"/>
    <n v="390"/>
  </r>
  <r>
    <x v="0"/>
    <x v="1"/>
    <x v="24"/>
    <x v="20"/>
    <s v="Sunday"/>
    <s v="Weekend"/>
    <s v="High-demand"/>
    <s v="Off-Peak"/>
    <n v="107"/>
    <n v="-144.75634999999994"/>
    <n v="0"/>
    <n v="87.825000000000003"/>
    <n v="339.13982499999997"/>
    <n v="0"/>
    <n v="178.63689166666657"/>
    <n v="444.80911666666668"/>
    <n v="0"/>
    <n v="200"/>
    <n v="190"/>
    <n v="390"/>
  </r>
  <r>
    <x v="0"/>
    <x v="1"/>
    <x v="25"/>
    <x v="0"/>
    <s v="Monday"/>
    <s v="Week-day"/>
    <s v="High-demand"/>
    <s v="Off-Peak"/>
    <n v="107"/>
    <n v="-52.342391666666664"/>
    <n v="0"/>
    <n v="90.391666666666666"/>
    <n v="223.76314166666683"/>
    <n v="0"/>
    <n v="162.31721666666667"/>
    <n v="444.80911666666668"/>
    <n v="0"/>
    <n v="200"/>
    <n v="190"/>
    <n v="390"/>
  </r>
  <r>
    <x v="0"/>
    <x v="1"/>
    <x v="25"/>
    <x v="1"/>
    <s v="Monday"/>
    <s v="Week-day"/>
    <s v="High-demand"/>
    <s v="Off-Peak"/>
    <n v="107"/>
    <n v="-47.018116666666636"/>
    <n v="0"/>
    <n v="92.36666666666666"/>
    <n v="247.98845000000014"/>
    <n v="0"/>
    <n v="177.96257500000002"/>
    <n v="444.80911666666668"/>
    <n v="0"/>
    <n v="200"/>
    <n v="190"/>
    <n v="390"/>
  </r>
  <r>
    <x v="0"/>
    <x v="1"/>
    <x v="25"/>
    <x v="2"/>
    <s v="Monday"/>
    <s v="Week-day"/>
    <s v="High-demand"/>
    <s v="Off-Peak"/>
    <n v="107"/>
    <n v="6.5498666666666558"/>
    <n v="6.5498666666666558"/>
    <n v="92.474999999999994"/>
    <n v="253.81125833333326"/>
    <n v="0"/>
    <n v="242.40843333333339"/>
    <n v="444.80911666666668"/>
    <n v="0"/>
    <n v="200"/>
    <n v="190"/>
    <n v="390"/>
  </r>
  <r>
    <x v="0"/>
    <x v="1"/>
    <x v="25"/>
    <x v="3"/>
    <s v="Monday"/>
    <s v="Week-day"/>
    <s v="High-demand"/>
    <s v="Off-Peak"/>
    <n v="107"/>
    <n v="-2.5079499999999988"/>
    <n v="0"/>
    <n v="91.808333333333337"/>
    <n v="270.2685249999999"/>
    <n v="0"/>
    <n v="256.3590999999999"/>
    <n v="444.80911666666668"/>
    <n v="0"/>
    <n v="200"/>
    <n v="190"/>
    <n v="390"/>
  </r>
  <r>
    <x v="0"/>
    <x v="1"/>
    <x v="25"/>
    <x v="4"/>
    <s v="Monday"/>
    <s v="Week-day"/>
    <s v="High-demand"/>
    <s v="Off-Peak"/>
    <n v="107"/>
    <n v="23.576675000000005"/>
    <n v="23.576675000000005"/>
    <n v="91.466666666666669"/>
    <n v="256.63016666666675"/>
    <n v="0"/>
    <n v="267.181825"/>
    <n v="444.80911666666668"/>
    <n v="0"/>
    <n v="295"/>
    <n v="190"/>
    <n v="485"/>
  </r>
  <r>
    <x v="0"/>
    <x v="1"/>
    <x v="25"/>
    <x v="5"/>
    <s v="Monday"/>
    <s v="Week-day"/>
    <s v="High-demand"/>
    <s v="Off-Peak"/>
    <n v="107"/>
    <n v="-22.104991666666667"/>
    <n v="0"/>
    <n v="90.875"/>
    <n v="277.02154166666668"/>
    <n v="0"/>
    <n v="242.68077499999995"/>
    <n v="444.80911666666668"/>
    <n v="0"/>
    <n v="295"/>
    <n v="190"/>
    <n v="485"/>
  </r>
  <r>
    <x v="0"/>
    <x v="1"/>
    <x v="25"/>
    <x v="6"/>
    <s v="Monday"/>
    <s v="Week-day"/>
    <s v="High-demand"/>
    <s v="Peak"/>
    <n v="653"/>
    <n v="265.94792500000005"/>
    <n v="265.94792500000005"/>
    <n v="84.433333333333337"/>
    <n v="0.92643333333333489"/>
    <n v="0"/>
    <n v="266.6464416666667"/>
    <n v="444.80911666666668"/>
    <n v="0"/>
    <n v="295"/>
    <n v="190"/>
    <n v="485"/>
  </r>
  <r>
    <x v="0"/>
    <x v="1"/>
    <x v="25"/>
    <x v="7"/>
    <s v="Monday"/>
    <s v="Week-day"/>
    <s v="High-demand"/>
    <s v="Peak"/>
    <n v="653"/>
    <n v="210.37460833333333"/>
    <n v="210.37460833333333"/>
    <n v="72.416666666666671"/>
    <n v="0.15467499999999998"/>
    <n v="60.755216666666684"/>
    <n v="271.1298250000001"/>
    <n v="444.80911666666668"/>
    <n v="0"/>
    <n v="565"/>
    <n v="690"/>
    <n v="1255"/>
  </r>
  <r>
    <x v="0"/>
    <x v="1"/>
    <x v="25"/>
    <x v="8"/>
    <s v="Monday"/>
    <s v="Week-day"/>
    <s v="High-demand"/>
    <s v="Peak"/>
    <n v="653"/>
    <n v="-2.5360916666666795"/>
    <n v="0"/>
    <n v="66.275000000000006"/>
    <n v="0.15662499999999996"/>
    <n v="326.51751666666678"/>
    <n v="323.98189166666657"/>
    <n v="444.80911666666668"/>
    <n v="0"/>
    <n v="565"/>
    <n v="675"/>
    <n v="1240"/>
  </r>
  <r>
    <x v="0"/>
    <x v="1"/>
    <x v="25"/>
    <x v="9"/>
    <s v="Monday"/>
    <s v="Week-day"/>
    <s v="High-demand"/>
    <s v="Standard"/>
    <n v="198"/>
    <n v="-256.20785833333338"/>
    <n v="0"/>
    <n v="72.11666666666666"/>
    <n v="0.15781666666666661"/>
    <n v="544.7044249999999"/>
    <n v="288.49562499999985"/>
    <n v="444.80911666666668"/>
    <n v="0"/>
    <n v="565"/>
    <n v="675"/>
    <n v="1240"/>
  </r>
  <r>
    <x v="0"/>
    <x v="1"/>
    <x v="25"/>
    <x v="22"/>
    <s v="Monday"/>
    <s v="Week-day"/>
    <s v="High-demand"/>
    <s v="Standard"/>
    <n v="198"/>
    <n v="-465.99622499999992"/>
    <n v="0"/>
    <n v="88.75833333333334"/>
    <n v="0.15614999999999998"/>
    <n v="741.70011666666642"/>
    <n v="275.70290833333337"/>
    <n v="444.80911666666668"/>
    <n v="0"/>
    <n v="565"/>
    <n v="675"/>
    <n v="1240"/>
  </r>
  <r>
    <x v="0"/>
    <x v="1"/>
    <x v="25"/>
    <x v="23"/>
    <s v="Monday"/>
    <s v="Week-day"/>
    <s v="High-demand"/>
    <s v="Standard"/>
    <n v="198"/>
    <n v="-22.759833333333329"/>
    <n v="0"/>
    <n v="99"/>
    <n v="0.15618333333333326"/>
    <n v="244.6777083333335"/>
    <n v="221.91690833333328"/>
    <n v="444.80911666666668"/>
    <n v="0"/>
    <n v="565"/>
    <n v="675"/>
    <n v="1240"/>
  </r>
  <r>
    <x v="0"/>
    <x v="1"/>
    <x v="25"/>
    <x v="21"/>
    <s v="Monday"/>
    <s v="Week-day"/>
    <s v="High-demand"/>
    <s v="Standard"/>
    <n v="198"/>
    <n v="-10.436391666666669"/>
    <n v="0"/>
    <n v="99"/>
    <n v="0.15809166666666663"/>
    <n v="308.57180833333314"/>
    <n v="298.13446666666653"/>
    <n v="444.80911666666668"/>
    <n v="0"/>
    <n v="565"/>
    <n v="675"/>
    <n v="1240"/>
  </r>
  <r>
    <x v="0"/>
    <x v="1"/>
    <x v="25"/>
    <x v="10"/>
    <s v="Monday"/>
    <s v="Week-day"/>
    <s v="High-demand"/>
    <s v="Standard"/>
    <n v="198"/>
    <n v="-9.1087583333333324"/>
    <n v="0"/>
    <n v="99"/>
    <n v="0.15932500000000002"/>
    <n v="335.97821666666664"/>
    <n v="326.86851666666655"/>
    <n v="444.80911666666668"/>
    <n v="0"/>
    <n v="565"/>
    <n v="675"/>
    <n v="1240"/>
  </r>
  <r>
    <x v="0"/>
    <x v="1"/>
    <x v="25"/>
    <x v="11"/>
    <s v="Monday"/>
    <s v="Week-day"/>
    <s v="High-demand"/>
    <s v="Standard"/>
    <n v="198"/>
    <n v="-7.4173166666666663"/>
    <n v="0"/>
    <n v="99"/>
    <n v="0.15565833333333332"/>
    <n v="387.54067500000008"/>
    <n v="380.09856666666678"/>
    <n v="444.80911666666668"/>
    <n v="-2.3449999999999978E-2"/>
    <n v="565"/>
    <n v="675"/>
    <n v="1240"/>
  </r>
  <r>
    <x v="0"/>
    <x v="1"/>
    <x v="25"/>
    <x v="12"/>
    <s v="Monday"/>
    <s v="Week-day"/>
    <s v="High-demand"/>
    <s v="Standard"/>
    <n v="198"/>
    <n v="10.273866666666665"/>
    <n v="10.273866666666665"/>
    <n v="99.041666666666671"/>
    <n v="0.15832500000000002"/>
    <n v="328.56568333333325"/>
    <n v="338.84975833333334"/>
    <n v="444.80911666666668"/>
    <n v="-4.1999999999999899E-2"/>
    <n v="565"/>
    <n v="675"/>
    <n v="1240"/>
  </r>
  <r>
    <x v="0"/>
    <x v="1"/>
    <x v="25"/>
    <x v="13"/>
    <s v="Monday"/>
    <s v="Week-day"/>
    <s v="High-demand"/>
    <s v="Standard"/>
    <n v="198"/>
    <n v="96.494848484848504"/>
    <n v="96.494848484848504"/>
    <n v="97.202020202020208"/>
    <n v="22.583545454545462"/>
    <n v="203.9537373737374"/>
    <n v="326.09690909090904"/>
    <n v="444.80911666666668"/>
    <n v="-1.8666666666666675E-2"/>
    <n v="565"/>
    <n v="675"/>
    <n v="1240"/>
  </r>
  <r>
    <x v="0"/>
    <x v="1"/>
    <x v="25"/>
    <x v="14"/>
    <s v="Monday"/>
    <s v="Week-day"/>
    <s v="High-demand"/>
    <s v="Peak"/>
    <n v="653"/>
    <n v="293.12232499999993"/>
    <n v="293.12232499999993"/>
    <n v="87.783333333333331"/>
    <n v="0.16987500000000003"/>
    <n v="40.490899999999989"/>
    <n v="333.60839166666682"/>
    <n v="444.80911666666668"/>
    <n v="-4.8333333333333362E-3"/>
    <n v="555"/>
    <n v="675"/>
    <n v="1230"/>
  </r>
  <r>
    <x v="0"/>
    <x v="1"/>
    <x v="25"/>
    <x v="15"/>
    <s v="Monday"/>
    <s v="Week-day"/>
    <s v="High-demand"/>
    <s v="Peak"/>
    <n v="653"/>
    <n v="309.01820833333329"/>
    <n v="309.01820833333329"/>
    <n v="72.55"/>
    <n v="0.17129999999999995"/>
    <n v="2.546383333333333"/>
    <n v="311.53337499999986"/>
    <n v="444.80911666666668"/>
    <n v="-3.0599999999999936E-2"/>
    <n v="485"/>
    <n v="655"/>
    <n v="1140"/>
  </r>
  <r>
    <x v="0"/>
    <x v="1"/>
    <x v="25"/>
    <x v="16"/>
    <s v="Monday"/>
    <s v="Week-day"/>
    <s v="High-demand"/>
    <s v="Standard"/>
    <n v="198"/>
    <n v="1.1833250000000008"/>
    <n v="1.1833250000000008"/>
    <n v="64.783333333333331"/>
    <n v="324.80904999999996"/>
    <n v="0"/>
    <n v="332.4286666666668"/>
    <n v="444.80911666666668"/>
    <n v="-3.3999999999999919E-2"/>
    <n v="295"/>
    <n v="655"/>
    <n v="950"/>
  </r>
  <r>
    <x v="0"/>
    <x v="1"/>
    <x v="25"/>
    <x v="17"/>
    <s v="Monday"/>
    <s v="Week-day"/>
    <s v="High-demand"/>
    <s v="Standard"/>
    <n v="198"/>
    <n v="1.5706666666666664"/>
    <n v="1.5706666666666664"/>
    <n v="64.966666666666669"/>
    <n v="224.9615166666666"/>
    <n v="0"/>
    <n v="203.74380000000008"/>
    <n v="444.80911666666668"/>
    <n v="-3.3999999999999919E-2"/>
    <n v="295"/>
    <n v="190"/>
    <n v="485"/>
  </r>
  <r>
    <x v="0"/>
    <x v="1"/>
    <x v="25"/>
    <x v="18"/>
    <s v="Monday"/>
    <s v="Week-day"/>
    <s v="High-demand"/>
    <s v="Standard"/>
    <n v="198"/>
    <n v="-121.33352500000002"/>
    <n v="0"/>
    <n v="68.341666666666669"/>
    <n v="340.95379166666669"/>
    <n v="0"/>
    <n v="197.8895333333333"/>
    <n v="444.80911666666668"/>
    <n v="-3.3999999999999919E-2"/>
    <n v="295"/>
    <n v="190"/>
    <n v="485"/>
  </r>
  <r>
    <x v="0"/>
    <x v="1"/>
    <x v="25"/>
    <x v="19"/>
    <s v="Monday"/>
    <s v="Week-day"/>
    <s v="High-demand"/>
    <s v="Off-Peak"/>
    <n v="107"/>
    <n v="-168.9352833333333"/>
    <n v="0"/>
    <n v="72.233333333333334"/>
    <n v="430.89755833333351"/>
    <n v="0"/>
    <n v="241.92874999999992"/>
    <n v="444.80911666666668"/>
    <n v="-3.3999999999999919E-2"/>
    <n v="200"/>
    <n v="190"/>
    <n v="390"/>
  </r>
  <r>
    <x v="0"/>
    <x v="1"/>
    <x v="25"/>
    <x v="20"/>
    <s v="Monday"/>
    <s v="Week-day"/>
    <s v="High-demand"/>
    <s v="Off-Peak"/>
    <n v="107"/>
    <n v="-211.13470000000004"/>
    <n v="0"/>
    <n v="81.558333333333337"/>
    <n v="443.94540000000012"/>
    <n v="0"/>
    <n v="212.35392500000006"/>
    <n v="444.80911666666668"/>
    <n v="-3.3999999999999919E-2"/>
    <n v="200"/>
    <n v="190"/>
    <n v="390"/>
  </r>
  <r>
    <x v="0"/>
    <x v="1"/>
    <x v="26"/>
    <x v="0"/>
    <s v="Tuesday"/>
    <s v="Week-day"/>
    <s v="High-demand"/>
    <s v="Off-Peak"/>
    <n v="107"/>
    <n v="-89.290475000000058"/>
    <n v="0"/>
    <n v="89.483333333333334"/>
    <n v="294.81666666666666"/>
    <n v="0"/>
    <n v="191.51212500000008"/>
    <n v="444.80911666666668"/>
    <n v="-3.3999999999999919E-2"/>
    <n v="200"/>
    <n v="190"/>
    <n v="390"/>
  </r>
  <r>
    <x v="0"/>
    <x v="1"/>
    <x v="26"/>
    <x v="1"/>
    <s v="Tuesday"/>
    <s v="Week-day"/>
    <s v="High-demand"/>
    <s v="Off-Peak"/>
    <n v="107"/>
    <n v="-31.000325000000011"/>
    <n v="0"/>
    <n v="90.5"/>
    <n v="253.2783083333334"/>
    <n v="0"/>
    <n v="208.06975833333343"/>
    <n v="444.80911666666668"/>
    <n v="-3.3999999999999919E-2"/>
    <n v="200"/>
    <n v="190"/>
    <n v="390"/>
  </r>
  <r>
    <x v="0"/>
    <x v="1"/>
    <x v="26"/>
    <x v="2"/>
    <s v="Tuesday"/>
    <s v="Week-day"/>
    <s v="High-demand"/>
    <s v="Off-Peak"/>
    <n v="107"/>
    <n v="61.4320916666667"/>
    <n v="61.4320916666667"/>
    <n v="88.3"/>
    <n v="213.00890833333335"/>
    <n v="0"/>
    <n v="264.28307500000011"/>
    <n v="444.80911666666668"/>
    <n v="-3.3999999999999919E-2"/>
    <n v="200"/>
    <n v="190"/>
    <n v="390"/>
  </r>
  <r>
    <x v="0"/>
    <x v="1"/>
    <x v="26"/>
    <x v="3"/>
    <s v="Tuesday"/>
    <s v="Week-day"/>
    <s v="High-demand"/>
    <s v="Off-Peak"/>
    <n v="107"/>
    <n v="-6.0648583333333326"/>
    <n v="0"/>
    <n v="88.50833333333334"/>
    <n v="291.08590833333329"/>
    <n v="0"/>
    <n v="270.16201666666677"/>
    <n v="444.80911666666668"/>
    <n v="-3.3999999999999919E-2"/>
    <n v="200"/>
    <n v="190"/>
    <n v="390"/>
  </r>
  <r>
    <x v="0"/>
    <x v="1"/>
    <x v="26"/>
    <x v="4"/>
    <s v="Tuesday"/>
    <s v="Week-day"/>
    <s v="High-demand"/>
    <s v="Off-Peak"/>
    <n v="107"/>
    <n v="-8.2282916666666654"/>
    <n v="0"/>
    <n v="87.933333333333337"/>
    <n v="296.22054166666663"/>
    <n v="0"/>
    <n v="272.22067500000003"/>
    <n v="444.80911666666668"/>
    <n v="-3.3999999999999919E-2"/>
    <n v="295"/>
    <n v="190"/>
    <n v="485"/>
  </r>
  <r>
    <x v="0"/>
    <x v="1"/>
    <x v="26"/>
    <x v="5"/>
    <s v="Tuesday"/>
    <s v="Week-day"/>
    <s v="High-demand"/>
    <s v="Off-Peak"/>
    <n v="107"/>
    <n v="24.027141666666669"/>
    <n v="24.027141666666669"/>
    <n v="88.474999999999994"/>
    <n v="263.3769666666667"/>
    <n v="0"/>
    <n v="270.1674583333334"/>
    <n v="444.80911666666668"/>
    <n v="-3.3999999999999919E-2"/>
    <n v="295"/>
    <n v="190"/>
    <n v="485"/>
  </r>
  <r>
    <x v="0"/>
    <x v="1"/>
    <x v="26"/>
    <x v="6"/>
    <s v="Tuesday"/>
    <s v="Week-day"/>
    <s v="High-demand"/>
    <s v="Peak"/>
    <n v="653"/>
    <n v="270.01126666666664"/>
    <n v="270.01126666666664"/>
    <n v="80.075000000000003"/>
    <n v="0.81620000000000126"/>
    <n v="8.7500000000000008E-3"/>
    <n v="270.04729166666669"/>
    <n v="444.80911666666668"/>
    <n v="-3.3999999999999919E-2"/>
    <n v="295"/>
    <n v="190"/>
    <n v="485"/>
  </r>
  <r>
    <x v="0"/>
    <x v="1"/>
    <x v="26"/>
    <x v="7"/>
    <s v="Tuesday"/>
    <s v="Week-day"/>
    <s v="High-demand"/>
    <s v="Peak"/>
    <n v="653"/>
    <n v="167.26623333333328"/>
    <n v="167.26623333333328"/>
    <n v="67.575000000000003"/>
    <n v="74.248400000000004"/>
    <n v="40.981949999999991"/>
    <n v="275.27771666666649"/>
    <n v="444.80911666666668"/>
    <n v="-3.3999999999999919E-2"/>
    <n v="565"/>
    <n v="690"/>
    <n v="1255"/>
  </r>
  <r>
    <x v="0"/>
    <x v="1"/>
    <x v="26"/>
    <x v="8"/>
    <s v="Tuesday"/>
    <s v="Week-day"/>
    <s v="High-demand"/>
    <s v="Peak"/>
    <n v="653"/>
    <n v="-65.447975"/>
    <n v="0"/>
    <n v="66.091666666666669"/>
    <n v="46.139875000000004"/>
    <n v="328.33296666666678"/>
    <n v="307.59003333333334"/>
    <n v="444.80911666666668"/>
    <n v="-3.3999999999999919E-2"/>
    <n v="565"/>
    <n v="675"/>
    <n v="1240"/>
  </r>
  <r>
    <x v="0"/>
    <x v="1"/>
    <x v="26"/>
    <x v="9"/>
    <s v="Tuesday"/>
    <s v="Week-day"/>
    <s v="High-demand"/>
    <s v="Standard"/>
    <n v="198"/>
    <n v="-360.13411666666678"/>
    <n v="0"/>
    <n v="74.49166666666666"/>
    <n v="0.16709999999999994"/>
    <n v="631.21021666666684"/>
    <n v="271.03450000000004"/>
    <n v="444.80911666666668"/>
    <n v="-4.4849999999999994E-2"/>
    <n v="565"/>
    <n v="675"/>
    <n v="1240"/>
  </r>
  <r>
    <x v="0"/>
    <x v="1"/>
    <x v="26"/>
    <x v="22"/>
    <s v="Tuesday"/>
    <s v="Week-day"/>
    <s v="High-demand"/>
    <s v="Standard"/>
    <n v="198"/>
    <n v="-358.27554999999978"/>
    <n v="0"/>
    <n v="94.275000000000006"/>
    <n v="0.16523333333333329"/>
    <n v="641.66064999999992"/>
    <n v="283.32846666666666"/>
    <n v="444.80911666666668"/>
    <n v="-5.4999999999999931E-2"/>
    <n v="565"/>
    <n v="675"/>
    <n v="1240"/>
  </r>
  <r>
    <x v="0"/>
    <x v="1"/>
    <x v="26"/>
    <x v="23"/>
    <s v="Tuesday"/>
    <s v="Week-day"/>
    <s v="High-demand"/>
    <s v="Standard"/>
    <n v="198"/>
    <n v="-11.770816666666668"/>
    <n v="0"/>
    <n v="99"/>
    <n v="0.16507500000000003"/>
    <n v="321.91315833333334"/>
    <n v="310.06344166666662"/>
    <n v="444.80911666666668"/>
    <n v="-5.4999999999999931E-2"/>
    <n v="565"/>
    <n v="675"/>
    <n v="1240"/>
  </r>
  <r>
    <x v="0"/>
    <x v="1"/>
    <x v="26"/>
    <x v="21"/>
    <s v="Tuesday"/>
    <s v="Week-day"/>
    <s v="High-demand"/>
    <s v="Standard"/>
    <n v="198"/>
    <n v="5.6684416666666682"/>
    <n v="5.6684416666666682"/>
    <n v="99.00833333333334"/>
    <n v="0.163525"/>
    <n v="338.99478333333337"/>
    <n v="344.60695833333324"/>
    <n v="444.80911666666668"/>
    <n v="-5.4999999999999931E-2"/>
    <n v="565"/>
    <n v="675"/>
    <n v="1240"/>
  </r>
  <r>
    <x v="0"/>
    <x v="1"/>
    <x v="26"/>
    <x v="10"/>
    <s v="Tuesday"/>
    <s v="Week-day"/>
    <s v="High-demand"/>
    <s v="Standard"/>
    <n v="198"/>
    <n v="72.062383333333372"/>
    <n v="72.062383333333372"/>
    <n v="95.783333333333331"/>
    <n v="0.16429166666666659"/>
    <n v="314.49626666666666"/>
    <n v="386.50264999999996"/>
    <n v="444.80911666666668"/>
    <n v="-5.4999999999999931E-2"/>
    <n v="565"/>
    <n v="675"/>
    <n v="1240"/>
  </r>
  <r>
    <x v="0"/>
    <x v="1"/>
    <x v="26"/>
    <x v="11"/>
    <s v="Tuesday"/>
    <s v="Week-day"/>
    <s v="High-demand"/>
    <s v="Standard"/>
    <n v="198"/>
    <n v="83.103391666666681"/>
    <n v="83.103391666666681"/>
    <n v="93.833333333333329"/>
    <n v="0.16743333333333335"/>
    <n v="305.23363333333327"/>
    <n v="388.28946666666667"/>
    <n v="444.80911666666668"/>
    <n v="-5.4999999999999931E-2"/>
    <n v="565"/>
    <n v="675"/>
    <n v="1240"/>
  </r>
  <r>
    <x v="0"/>
    <x v="1"/>
    <x v="26"/>
    <x v="12"/>
    <s v="Tuesday"/>
    <s v="Week-day"/>
    <s v="High-demand"/>
    <s v="Standard"/>
    <n v="198"/>
    <n v="233.2239083333333"/>
    <n v="233.2239083333333"/>
    <n v="85.724999999999994"/>
    <n v="0.16629166666666675"/>
    <n v="174.28666666666666"/>
    <n v="407.45489999999972"/>
    <n v="444.80911666666668"/>
    <n v="-5.4999999999999931E-2"/>
    <n v="565"/>
    <n v="675"/>
    <n v="1240"/>
  </r>
  <r>
    <x v="0"/>
    <x v="1"/>
    <x v="26"/>
    <x v="13"/>
    <s v="Tuesday"/>
    <s v="Week-day"/>
    <s v="High-demand"/>
    <s v="Standard"/>
    <n v="198"/>
    <n v="271.12796969696973"/>
    <n v="271.12796969696973"/>
    <n v="71.494949494949495"/>
    <n v="27.09690909090909"/>
    <n v="108.26379797979796"/>
    <n v="419.91408080808094"/>
    <n v="444.80911666666668"/>
    <n v="-2.5000000000000005E-2"/>
    <n v="565"/>
    <n v="675"/>
    <n v="1240"/>
  </r>
  <r>
    <x v="0"/>
    <x v="1"/>
    <x v="26"/>
    <x v="14"/>
    <s v="Tuesday"/>
    <s v="Week-day"/>
    <s v="High-demand"/>
    <s v="Peak"/>
    <n v="653"/>
    <n v="-4.6385749999999986"/>
    <n v="0"/>
    <n v="64.483333333333334"/>
    <n v="416.53866666666664"/>
    <n v="36.771125000000026"/>
    <n v="418.5138666666669"/>
    <n v="444.80911666666668"/>
    <n v="0"/>
    <n v="555"/>
    <n v="675"/>
    <n v="1230"/>
  </r>
  <r>
    <x v="0"/>
    <x v="1"/>
    <x v="26"/>
    <x v="15"/>
    <s v="Tuesday"/>
    <s v="Week-day"/>
    <s v="High-demand"/>
    <s v="Peak"/>
    <n v="653"/>
    <n v="12.396025"/>
    <n v="12.396025"/>
    <n v="63.875"/>
    <n v="441.03137499999997"/>
    <n v="2.0928249999999999"/>
    <n v="434.52725833333324"/>
    <n v="444.80911666666668"/>
    <n v="0"/>
    <n v="485"/>
    <n v="655"/>
    <n v="1140"/>
  </r>
  <r>
    <x v="0"/>
    <x v="1"/>
    <x v="26"/>
    <x v="16"/>
    <s v="Tuesday"/>
    <s v="Week-day"/>
    <s v="High-demand"/>
    <s v="Standard"/>
    <n v="198"/>
    <n v="13.123591666666668"/>
    <n v="13.123591666666668"/>
    <n v="63.141666666666666"/>
    <n v="444.80911666666668"/>
    <n v="0"/>
    <n v="436.70612499999982"/>
    <n v="444.80911666666668"/>
    <n v="0"/>
    <n v="295"/>
    <n v="655"/>
    <n v="950"/>
  </r>
  <r>
    <x v="0"/>
    <x v="1"/>
    <x v="26"/>
    <x v="17"/>
    <s v="Tuesday"/>
    <s v="Week-day"/>
    <s v="High-demand"/>
    <s v="Standard"/>
    <n v="198"/>
    <n v="-51.945150000000005"/>
    <n v="0"/>
    <n v="64.533333333333331"/>
    <n v="369.14184166666672"/>
    <n v="0"/>
    <n v="297.50305000000014"/>
    <n v="444.80911666666668"/>
    <n v="0"/>
    <n v="295"/>
    <n v="190"/>
    <n v="485"/>
  </r>
  <r>
    <x v="0"/>
    <x v="1"/>
    <x v="26"/>
    <x v="18"/>
    <s v="Tuesday"/>
    <s v="Week-day"/>
    <s v="High-demand"/>
    <s v="Standard"/>
    <n v="198"/>
    <n v="-117.53403333333337"/>
    <n v="0"/>
    <n v="67.8"/>
    <n v="383.25800833333312"/>
    <n v="0"/>
    <n v="240.96232499999982"/>
    <n v="444.80911666666668"/>
    <n v="0"/>
    <n v="295"/>
    <n v="190"/>
    <n v="485"/>
  </r>
  <r>
    <x v="0"/>
    <x v="1"/>
    <x v="26"/>
    <x v="19"/>
    <s v="Tuesday"/>
    <s v="Week-day"/>
    <s v="High-demand"/>
    <s v="Off-Peak"/>
    <n v="107"/>
    <n v="-189.52985000000001"/>
    <n v="0"/>
    <n v="73.433333333333337"/>
    <n v="435.83463333333327"/>
    <n v="0"/>
    <n v="226.96116666666668"/>
    <n v="444.80911666666668"/>
    <n v="0"/>
    <n v="200"/>
    <n v="190"/>
    <n v="390"/>
  </r>
  <r>
    <x v="0"/>
    <x v="1"/>
    <x v="26"/>
    <x v="20"/>
    <s v="Tuesday"/>
    <s v="Week-day"/>
    <s v="High-demand"/>
    <s v="Off-Peak"/>
    <n v="107"/>
    <n v="-36.249066666666664"/>
    <n v="0"/>
    <n v="78.075000000000003"/>
    <n v="274.30574166666662"/>
    <n v="0"/>
    <n v="223.68315833333335"/>
    <n v="444.80911666666668"/>
    <n v="0"/>
    <n v="200"/>
    <n v="190"/>
    <n v="390"/>
  </r>
  <r>
    <x v="0"/>
    <x v="1"/>
    <x v="27"/>
    <x v="0"/>
    <s v="Wednesday"/>
    <s v="Week-day"/>
    <s v="High-demand"/>
    <s v="Off-Peak"/>
    <n v="107"/>
    <n v="0.28525000000000511"/>
    <n v="0.28525000000000511"/>
    <n v="78.05"/>
    <n v="245.27635833333326"/>
    <n v="0"/>
    <n v="233.25608333333335"/>
    <n v="444.80911666666668"/>
    <n v="0"/>
    <n v="200"/>
    <n v="190"/>
    <n v="390"/>
  </r>
  <r>
    <x v="0"/>
    <x v="1"/>
    <x v="27"/>
    <x v="1"/>
    <s v="Wednesday"/>
    <s v="Week-day"/>
    <s v="High-demand"/>
    <s v="Off-Peak"/>
    <n v="107"/>
    <n v="-47.880016666666627"/>
    <n v="0"/>
    <n v="80.783333333333331"/>
    <n v="288.35947499999997"/>
    <n v="0"/>
    <n v="226.27760833333335"/>
    <n v="444.80911666666668"/>
    <n v="0"/>
    <n v="200"/>
    <n v="190"/>
    <n v="390"/>
  </r>
  <r>
    <x v="0"/>
    <x v="1"/>
    <x v="27"/>
    <x v="2"/>
    <s v="Wednesday"/>
    <s v="Week-day"/>
    <s v="High-demand"/>
    <s v="Off-Peak"/>
    <n v="107"/>
    <n v="106.91710833333336"/>
    <n v="106.91710833333336"/>
    <n v="77.849999999999994"/>
    <n v="225.37519166666652"/>
    <n v="0"/>
    <n v="318.7562916666667"/>
    <n v="444.80911666666668"/>
    <n v="0"/>
    <n v="200"/>
    <n v="190"/>
    <n v="390"/>
  </r>
  <r>
    <x v="0"/>
    <x v="1"/>
    <x v="27"/>
    <x v="3"/>
    <s v="Wednesday"/>
    <s v="Week-day"/>
    <s v="High-demand"/>
    <s v="Off-Peak"/>
    <n v="107"/>
    <n v="-58.382758333333314"/>
    <n v="0"/>
    <n v="75.11666666666666"/>
    <n v="378.83547499999997"/>
    <n v="0"/>
    <n v="302.54555833333342"/>
    <n v="444.80911666666668"/>
    <n v="0"/>
    <n v="200"/>
    <n v="190"/>
    <n v="390"/>
  </r>
  <r>
    <x v="0"/>
    <x v="1"/>
    <x v="27"/>
    <x v="4"/>
    <s v="Wednesday"/>
    <s v="Week-day"/>
    <s v="High-demand"/>
    <s v="Off-Peak"/>
    <n v="107"/>
    <n v="51.218800000000009"/>
    <n v="51.218800000000009"/>
    <n v="76.566666666666663"/>
    <n v="269.21266666666662"/>
    <n v="0"/>
    <n v="309.2943416666667"/>
    <n v="444.80911666666668"/>
    <n v="-2.6599999999999964E-2"/>
    <n v="295"/>
    <n v="190"/>
    <n v="485"/>
  </r>
  <r>
    <x v="0"/>
    <x v="1"/>
    <x v="27"/>
    <x v="5"/>
    <s v="Wednesday"/>
    <s v="Week-day"/>
    <s v="High-demand"/>
    <s v="Off-Peak"/>
    <n v="107"/>
    <n v="-1.5178166666666819"/>
    <n v="0"/>
    <n v="75.841666666666669"/>
    <n v="309.12631666666698"/>
    <n v="0"/>
    <n v="292.52292500000004"/>
    <n v="444.80911666666668"/>
    <n v="-4.1999999999999899E-2"/>
    <n v="295"/>
    <n v="190"/>
    <n v="485"/>
  </r>
  <r>
    <x v="0"/>
    <x v="1"/>
    <x v="27"/>
    <x v="6"/>
    <s v="Wednesday"/>
    <s v="Week-day"/>
    <s v="High-demand"/>
    <s v="Peak"/>
    <n v="653"/>
    <n v="174.62343333333328"/>
    <n v="174.62343333333328"/>
    <n v="67.55"/>
    <n v="140.93054166666667"/>
    <n v="2.3899999999999998E-2"/>
    <n v="307.39900833333343"/>
    <n v="444.80911666666668"/>
    <n v="-4.1999999999999899E-2"/>
    <n v="295"/>
    <n v="190"/>
    <n v="485"/>
  </r>
  <r>
    <x v="0"/>
    <x v="1"/>
    <x v="27"/>
    <x v="7"/>
    <s v="Wednesday"/>
    <s v="Week-day"/>
    <s v="High-demand"/>
    <s v="Peak"/>
    <n v="653"/>
    <n v="-17.6921"/>
    <n v="0"/>
    <n v="64.900000000000006"/>
    <n v="253.46057499999998"/>
    <n v="70.992716666666652"/>
    <n v="298.86429166666665"/>
    <n v="444.80911666666668"/>
    <n v="-4.1999999999999899E-2"/>
    <n v="565"/>
    <n v="690"/>
    <n v="1255"/>
  </r>
  <r>
    <x v="0"/>
    <x v="1"/>
    <x v="27"/>
    <x v="8"/>
    <s v="Wednesday"/>
    <s v="Week-day"/>
    <s v="High-demand"/>
    <s v="Peak"/>
    <n v="653"/>
    <n v="12.31133333333333"/>
    <n v="12.31133333333333"/>
    <n v="65.066666666666663"/>
    <n v="104.07378333333345"/>
    <n v="274.43313333333333"/>
    <n v="383.17619166666668"/>
    <n v="444.80911666666668"/>
    <n v="-4.3983333333333263E-2"/>
    <n v="565"/>
    <n v="675"/>
    <n v="1240"/>
  </r>
  <r>
    <x v="0"/>
    <x v="1"/>
    <x v="27"/>
    <x v="9"/>
    <s v="Wednesday"/>
    <s v="Week-day"/>
    <s v="High-demand"/>
    <s v="Standard"/>
    <n v="198"/>
    <n v="-58.528774999999982"/>
    <n v="0"/>
    <n v="65.333333333333329"/>
    <n v="118.73807500000007"/>
    <n v="318.95354166666658"/>
    <n v="376.83795833333329"/>
    <n v="444.80911666666668"/>
    <n v="-5.6000000000000043E-2"/>
    <n v="565"/>
    <n v="675"/>
    <n v="1240"/>
  </r>
  <r>
    <x v="0"/>
    <x v="1"/>
    <x v="27"/>
    <x v="22"/>
    <s v="Wednesday"/>
    <s v="Week-day"/>
    <s v="High-demand"/>
    <s v="Standard"/>
    <n v="198"/>
    <n v="-189.73190000000005"/>
    <n v="0"/>
    <n v="71.408333333333331"/>
    <n v="0.16435000000000002"/>
    <n v="485.34930000000008"/>
    <n v="295.55976666666669"/>
    <n v="444.80911666666668"/>
    <n v="-5.6000000000000043E-2"/>
    <n v="565"/>
    <n v="675"/>
    <n v="1240"/>
  </r>
  <r>
    <x v="0"/>
    <x v="1"/>
    <x v="27"/>
    <x v="23"/>
    <s v="Wednesday"/>
    <s v="Week-day"/>
    <s v="High-demand"/>
    <s v="Standard"/>
    <n v="198"/>
    <n v="-52.633583333333355"/>
    <n v="0"/>
    <n v="77.474999999999994"/>
    <n v="0.16355"/>
    <n v="394.20801666666659"/>
    <n v="341.517"/>
    <n v="444.80911666666668"/>
    <n v="-5.6000000000000043E-2"/>
    <n v="565"/>
    <n v="675"/>
    <n v="1240"/>
  </r>
  <r>
    <x v="0"/>
    <x v="1"/>
    <x v="27"/>
    <x v="21"/>
    <s v="Wednesday"/>
    <s v="Week-day"/>
    <s v="High-demand"/>
    <s v="Standard"/>
    <n v="198"/>
    <n v="18.574158333333351"/>
    <n v="18.574158333333351"/>
    <n v="78.558333333333337"/>
    <n v="0.16510833333333333"/>
    <n v="336.05116666666657"/>
    <n v="354.57005833333307"/>
    <n v="444.80911666666668"/>
    <n v="-5.4250000000000034E-2"/>
    <n v="565"/>
    <n v="675"/>
    <n v="1240"/>
  </r>
  <r>
    <x v="0"/>
    <x v="1"/>
    <x v="27"/>
    <x v="10"/>
    <s v="Wednesday"/>
    <s v="Week-day"/>
    <s v="High-demand"/>
    <s v="Standard"/>
    <n v="198"/>
    <n v="-78.933858333333362"/>
    <n v="0"/>
    <n v="76.74166666666666"/>
    <n v="0.16495833333333337"/>
    <n v="425.64279166666671"/>
    <n v="346.68683333333337"/>
    <n v="444.80911666666668"/>
    <n v="-2.0999999999999949E-2"/>
    <n v="565"/>
    <n v="675"/>
    <n v="1240"/>
  </r>
  <r>
    <x v="0"/>
    <x v="1"/>
    <x v="27"/>
    <x v="11"/>
    <s v="Wednesday"/>
    <s v="Week-day"/>
    <s v="High-demand"/>
    <s v="Standard"/>
    <n v="198"/>
    <n v="150.73989999999992"/>
    <n v="150.73989999999992"/>
    <n v="77.88333333333334"/>
    <n v="0.16302499999999992"/>
    <n v="201.09806666666657"/>
    <n v="351.81614999999982"/>
    <n v="444.80911666666668"/>
    <n v="-2.0999999999999949E-2"/>
    <n v="565"/>
    <n v="675"/>
    <n v="1240"/>
  </r>
  <r>
    <x v="0"/>
    <x v="1"/>
    <x v="27"/>
    <x v="12"/>
    <s v="Wednesday"/>
    <s v="Week-day"/>
    <s v="High-demand"/>
    <s v="Standard"/>
    <n v="198"/>
    <n v="138.67960000000005"/>
    <n v="138.67960000000005"/>
    <n v="66.566666666666663"/>
    <n v="100.39883333333333"/>
    <n v="163.16429166666674"/>
    <n v="398.49241666666683"/>
    <n v="444.80911666666668"/>
    <n v="-2.0999999999999949E-2"/>
    <n v="565"/>
    <n v="675"/>
    <n v="1240"/>
  </r>
  <r>
    <x v="0"/>
    <x v="1"/>
    <x v="27"/>
    <x v="13"/>
    <s v="Wednesday"/>
    <s v="Week-day"/>
    <s v="High-demand"/>
    <s v="Standard"/>
    <n v="198"/>
    <n v="-13.394771186440675"/>
    <n v="0"/>
    <n v="64.805084745762713"/>
    <n v="314.5624830508475"/>
    <n v="132.79043220338983"/>
    <n v="425.26492372881347"/>
    <n v="444.80911666666668"/>
    <n v="-1.1745762711864397E-2"/>
    <n v="565"/>
    <n v="675"/>
    <n v="1240"/>
  </r>
  <r>
    <x v="0"/>
    <x v="1"/>
    <x v="27"/>
    <x v="14"/>
    <s v="Wednesday"/>
    <s v="Week-day"/>
    <s v="High-demand"/>
    <s v="Peak"/>
    <n v="653"/>
    <n v="2.3681916666666698"/>
    <n v="2.3681916666666698"/>
    <n v="64.533333333333331"/>
    <n v="361.56894999999992"/>
    <n v="45.893191666666695"/>
    <n v="394.51475833333319"/>
    <n v="444.80911666666668"/>
    <n v="0"/>
    <n v="555"/>
    <n v="675"/>
    <n v="1230"/>
  </r>
  <r>
    <x v="0"/>
    <x v="1"/>
    <x v="27"/>
    <x v="15"/>
    <s v="Wednesday"/>
    <s v="Week-day"/>
    <s v="High-demand"/>
    <s v="Peak"/>
    <n v="653"/>
    <n v="-2.1970249999999973"/>
    <n v="0"/>
    <n v="64.325000000000003"/>
    <n v="411.62348333333324"/>
    <n v="2.6955333333333331"/>
    <n v="392.24206666666669"/>
    <n v="444.80911666666668"/>
    <n v="0"/>
    <n v="485"/>
    <n v="655"/>
    <n v="1140"/>
  </r>
  <r>
    <x v="0"/>
    <x v="1"/>
    <x v="27"/>
    <x v="16"/>
    <s v="Wednesday"/>
    <s v="Week-day"/>
    <s v="High-demand"/>
    <s v="Standard"/>
    <n v="198"/>
    <n v="-15.395341666666663"/>
    <n v="0"/>
    <n v="64.283333333333331"/>
    <n v="418.94610833333314"/>
    <n v="0"/>
    <n v="376.78646666666674"/>
    <n v="444.80911666666668"/>
    <n v="0"/>
    <n v="295"/>
    <n v="655"/>
    <n v="950"/>
  </r>
  <r>
    <x v="0"/>
    <x v="1"/>
    <x v="27"/>
    <x v="17"/>
    <s v="Wednesday"/>
    <s v="Week-day"/>
    <s v="High-demand"/>
    <s v="Standard"/>
    <n v="198"/>
    <n v="-5.6215999999999999"/>
    <n v="0"/>
    <n v="64.95"/>
    <n v="272.69070833333325"/>
    <n v="0"/>
    <n v="241.27982499999993"/>
    <n v="444.80911666666668"/>
    <n v="0"/>
    <n v="295"/>
    <n v="190"/>
    <n v="485"/>
  </r>
  <r>
    <x v="0"/>
    <x v="1"/>
    <x v="27"/>
    <x v="18"/>
    <s v="Wednesday"/>
    <s v="Week-day"/>
    <s v="High-demand"/>
    <s v="Standard"/>
    <n v="198"/>
    <n v="-110.87810833333339"/>
    <n v="0"/>
    <n v="67.891666666666666"/>
    <n v="374.05814166666681"/>
    <n v="0"/>
    <n v="247.14004166666669"/>
    <n v="444.80911666666668"/>
    <n v="0"/>
    <n v="295"/>
    <n v="190"/>
    <n v="485"/>
  </r>
  <r>
    <x v="0"/>
    <x v="1"/>
    <x v="27"/>
    <x v="19"/>
    <s v="Wednesday"/>
    <s v="Week-day"/>
    <s v="High-demand"/>
    <s v="Off-Peak"/>
    <n v="107"/>
    <n v="-135.05660833333334"/>
    <n v="0"/>
    <n v="73.108333333333334"/>
    <n v="392.13768333333326"/>
    <n v="0"/>
    <n v="238.19109999999998"/>
    <n v="444.80911666666668"/>
    <n v="0"/>
    <n v="200"/>
    <n v="190"/>
    <n v="390"/>
  </r>
  <r>
    <x v="0"/>
    <x v="1"/>
    <x v="27"/>
    <x v="20"/>
    <s v="Wednesday"/>
    <s v="Week-day"/>
    <s v="High-demand"/>
    <s v="Off-Peak"/>
    <n v="107"/>
    <n v="-32.952416666666657"/>
    <n v="0"/>
    <n v="74.716666666666669"/>
    <n v="295.07199166666675"/>
    <n v="0"/>
    <n v="247.75788333333333"/>
    <n v="444.80911666666668"/>
    <n v="0"/>
    <n v="200"/>
    <n v="190"/>
    <n v="390"/>
  </r>
  <r>
    <x v="0"/>
    <x v="1"/>
    <x v="28"/>
    <x v="0"/>
    <s v="Thursday"/>
    <s v="Week-day"/>
    <s v="High-demand"/>
    <s v="Off-Peak"/>
    <n v="107"/>
    <n v="32.74114999999999"/>
    <n v="32.74114999999999"/>
    <n v="75.766666666666666"/>
    <n v="213.07252499999998"/>
    <n v="0"/>
    <n v="235.26393333333331"/>
    <n v="444.80911666666668"/>
    <n v="0"/>
    <n v="200"/>
    <n v="190"/>
    <n v="390"/>
  </r>
  <r>
    <x v="0"/>
    <x v="1"/>
    <x v="28"/>
    <x v="1"/>
    <s v="Thursday"/>
    <s v="Week-day"/>
    <s v="High-demand"/>
    <s v="Off-Peak"/>
    <n v="107"/>
    <n v="-32.15879166666668"/>
    <n v="0"/>
    <n v="75.333333333333329"/>
    <n v="286.08658333333329"/>
    <n v="0"/>
    <n v="240.03926666666675"/>
    <n v="444.80911666666668"/>
    <n v="0"/>
    <n v="200"/>
    <n v="190"/>
    <n v="390"/>
  </r>
  <r>
    <x v="0"/>
    <x v="1"/>
    <x v="28"/>
    <x v="2"/>
    <s v="Thursday"/>
    <s v="Week-day"/>
    <s v="High-demand"/>
    <s v="Off-Peak"/>
    <n v="107"/>
    <n v="3.0589000000000035"/>
    <n v="3.0589000000000035"/>
    <n v="75.05"/>
    <n v="335.79494166666643"/>
    <n v="0"/>
    <n v="320.81700000000006"/>
    <n v="444.80911666666668"/>
    <n v="0"/>
    <n v="200"/>
    <n v="190"/>
    <n v="390"/>
  </r>
  <r>
    <x v="0"/>
    <x v="1"/>
    <x v="28"/>
    <x v="3"/>
    <s v="Thursday"/>
    <s v="Week-day"/>
    <s v="High-demand"/>
    <s v="Off-Peak"/>
    <n v="107"/>
    <n v="-13.952925"/>
    <n v="0"/>
    <n v="74.724999999999994"/>
    <n v="367.49663333333302"/>
    <n v="0"/>
    <n v="336.83761666666658"/>
    <n v="444.80911666666668"/>
    <n v="0"/>
    <n v="200"/>
    <n v="190"/>
    <n v="390"/>
  </r>
  <r>
    <x v="0"/>
    <x v="1"/>
    <x v="28"/>
    <x v="4"/>
    <s v="Thursday"/>
    <s v="Week-day"/>
    <s v="High-demand"/>
    <s v="Off-Peak"/>
    <n v="107"/>
    <n v="3.3879000000000379"/>
    <n v="3.3879000000000379"/>
    <n v="73.974999999999994"/>
    <n v="365.61927499999996"/>
    <n v="0"/>
    <n v="349.10784166666673"/>
    <n v="444.80911666666668"/>
    <n v="0"/>
    <n v="295"/>
    <n v="190"/>
    <n v="485"/>
  </r>
  <r>
    <x v="0"/>
    <x v="1"/>
    <x v="28"/>
    <x v="5"/>
    <s v="Thursday"/>
    <s v="Week-day"/>
    <s v="High-demand"/>
    <s v="Off-Peak"/>
    <n v="107"/>
    <n v="6.862541666666683"/>
    <n v="6.862541666666683"/>
    <n v="73.566666666666663"/>
    <n v="367.03727499999991"/>
    <n v="0"/>
    <n v="356.35047499999996"/>
    <n v="444.80911666666668"/>
    <n v="0"/>
    <n v="295"/>
    <n v="190"/>
    <n v="485"/>
  </r>
  <r>
    <x v="0"/>
    <x v="1"/>
    <x v="28"/>
    <x v="6"/>
    <s v="Thursday"/>
    <s v="Week-day"/>
    <s v="High-demand"/>
    <s v="Peak"/>
    <n v="653"/>
    <n v="178.18514166666677"/>
    <n v="178.18514166666677"/>
    <n v="67.24166666666666"/>
    <n v="176.80895000000004"/>
    <n v="0.17427500000000001"/>
    <n v="347.79029999999995"/>
    <n v="444.80911666666668"/>
    <n v="0"/>
    <n v="295"/>
    <n v="190"/>
    <n v="485"/>
  </r>
  <r>
    <x v="0"/>
    <x v="1"/>
    <x v="28"/>
    <x v="7"/>
    <s v="Thursday"/>
    <s v="Week-day"/>
    <s v="High-demand"/>
    <s v="Peak"/>
    <n v="653"/>
    <n v="-20.453116666666673"/>
    <n v="0"/>
    <n v="64.900000000000006"/>
    <n v="264.39505833333328"/>
    <n v="126.79925833333333"/>
    <n v="358.69380833333344"/>
    <n v="444.80911666666668"/>
    <n v="0"/>
    <n v="565"/>
    <n v="690"/>
    <n v="1255"/>
  </r>
  <r>
    <x v="0"/>
    <x v="1"/>
    <x v="28"/>
    <x v="8"/>
    <s v="Thursday"/>
    <s v="Week-day"/>
    <s v="High-demand"/>
    <s v="Peak"/>
    <n v="653"/>
    <n v="-63.97697500000001"/>
    <n v="0"/>
    <n v="65.533333333333331"/>
    <n v="26.106133333333343"/>
    <n v="444.17134166666688"/>
    <n v="404.90108333333319"/>
    <n v="444.80911666666668"/>
    <n v="0"/>
    <n v="565"/>
    <n v="675"/>
    <n v="1240"/>
  </r>
  <r>
    <x v="0"/>
    <x v="1"/>
    <x v="28"/>
    <x v="9"/>
    <s v="Thursday"/>
    <s v="Week-day"/>
    <s v="High-demand"/>
    <s v="Standard"/>
    <n v="198"/>
    <n v="-252.62509999999995"/>
    <n v="0"/>
    <n v="72.38333333333334"/>
    <n v="0.16623333333333337"/>
    <n v="691.53586666666695"/>
    <n v="438.9097666666666"/>
    <n v="444.80911666666668"/>
    <n v="0"/>
    <n v="565"/>
    <n v="675"/>
    <n v="1240"/>
  </r>
  <r>
    <x v="0"/>
    <x v="1"/>
    <x v="28"/>
    <x v="22"/>
    <s v="Thursday"/>
    <s v="Week-day"/>
    <s v="High-demand"/>
    <s v="Standard"/>
    <n v="198"/>
    <n v="-470.02110833333336"/>
    <n v="0"/>
    <n v="90.058333333333337"/>
    <n v="0.16645000000000001"/>
    <n v="796.43729999999971"/>
    <n v="326.41520000000014"/>
    <n v="444.80911666666668"/>
    <n v="0"/>
    <n v="565"/>
    <n v="675"/>
    <n v="1240"/>
  </r>
  <r>
    <x v="0"/>
    <x v="1"/>
    <x v="28"/>
    <x v="23"/>
    <s v="Thursday"/>
    <s v="Week-day"/>
    <s v="High-demand"/>
    <s v="Standard"/>
    <n v="198"/>
    <n v="-29.325625000000006"/>
    <n v="0"/>
    <n v="99.174999999999997"/>
    <n v="0.16765833333333335"/>
    <n v="264.74815833333321"/>
    <n v="235.4215833333333"/>
    <n v="444.80911666666668"/>
    <n v="0"/>
    <n v="565"/>
    <n v="675"/>
    <n v="1240"/>
  </r>
  <r>
    <x v="0"/>
    <x v="1"/>
    <x v="28"/>
    <x v="21"/>
    <s v="Thursday"/>
    <s v="Week-day"/>
    <s v="High-demand"/>
    <s v="Standard"/>
    <n v="198"/>
    <n v="-8.5364916666666684"/>
    <n v="0"/>
    <n v="99"/>
    <n v="0.1662083333333334"/>
    <n v="335.65357500000016"/>
    <n v="327.11611666666676"/>
    <n v="444.80911666666668"/>
    <n v="0"/>
    <n v="565"/>
    <n v="675"/>
    <n v="1240"/>
  </r>
  <r>
    <x v="0"/>
    <x v="1"/>
    <x v="28"/>
    <x v="10"/>
    <s v="Thursday"/>
    <s v="Week-day"/>
    <s v="High-demand"/>
    <s v="Standard"/>
    <n v="198"/>
    <n v="-8.3874083333333331"/>
    <n v="0"/>
    <n v="99"/>
    <n v="0.16685833333333322"/>
    <n v="328.95702499999999"/>
    <n v="320.53104166666668"/>
    <n v="444.80911666666668"/>
    <n v="-3.7333333333333357E-2"/>
    <n v="565"/>
    <n v="675"/>
    <n v="1240"/>
  </r>
  <r>
    <x v="0"/>
    <x v="1"/>
    <x v="28"/>
    <x v="11"/>
    <s v="Thursday"/>
    <s v="Week-day"/>
    <s v="High-demand"/>
    <s v="Standard"/>
    <n v="198"/>
    <n v="-8.5244583333333335"/>
    <n v="0"/>
    <n v="99"/>
    <n v="0.16705"/>
    <n v="346.00718333333333"/>
    <n v="337.4187750000001"/>
    <n v="444.80911666666668"/>
    <n v="-6.4000000000000043E-2"/>
    <n v="565"/>
    <n v="675"/>
    <n v="1240"/>
  </r>
  <r>
    <x v="0"/>
    <x v="1"/>
    <x v="28"/>
    <x v="12"/>
    <s v="Thursday"/>
    <s v="Week-day"/>
    <s v="High-demand"/>
    <s v="Standard"/>
    <n v="198"/>
    <n v="-7.6861000000000006"/>
    <n v="0"/>
    <n v="99.016666666666666"/>
    <n v="0.16594166666666668"/>
    <n v="307.80057499999998"/>
    <n v="300.04913333333332"/>
    <n v="444.80911666666668"/>
    <n v="-6.4000000000000043E-2"/>
    <n v="565"/>
    <n v="675"/>
    <n v="1240"/>
  </r>
  <r>
    <x v="0"/>
    <x v="1"/>
    <x v="28"/>
    <x v="13"/>
    <s v="Thursday"/>
    <s v="Week-day"/>
    <s v="High-demand"/>
    <s v="Standard"/>
    <n v="198"/>
    <n v="68.654959183673469"/>
    <n v="68.654959183673469"/>
    <n v="98.714285714285708"/>
    <n v="2.5393673469387754"/>
    <n v="297.25944897959181"/>
    <n v="368.43577551020422"/>
    <n v="444.80911666666668"/>
    <n v="-4.006122448979587E-2"/>
    <n v="565"/>
    <n v="675"/>
    <n v="1240"/>
  </r>
  <r>
    <x v="0"/>
    <x v="1"/>
    <x v="28"/>
    <x v="14"/>
    <s v="Thursday"/>
    <s v="Week-day"/>
    <s v="High-demand"/>
    <s v="Peak"/>
    <n v="653"/>
    <n v="319.15139999999997"/>
    <n v="319.15139999999997"/>
    <n v="89.891666666666666"/>
    <n v="0.16055833333333328"/>
    <n v="71.405091666666664"/>
    <n v="390.52412500000008"/>
    <n v="444.80911666666668"/>
    <n v="-3.1800000000000016E-2"/>
    <n v="555"/>
    <n v="675"/>
    <n v="1230"/>
  </r>
  <r>
    <x v="0"/>
    <x v="1"/>
    <x v="28"/>
    <x v="15"/>
    <s v="Thursday"/>
    <s v="Week-day"/>
    <s v="High-demand"/>
    <s v="Peak"/>
    <n v="653"/>
    <n v="322.33531666666659"/>
    <n v="322.33531666666659"/>
    <n v="71.583333333333329"/>
    <n v="51.990725000000005"/>
    <n v="3.0858083333333308"/>
    <n v="374.8162500000002"/>
    <n v="444.80911666666668"/>
    <n v="-1.9508333333333301E-2"/>
    <n v="485"/>
    <n v="655"/>
    <n v="1140"/>
  </r>
  <r>
    <x v="0"/>
    <x v="1"/>
    <x v="28"/>
    <x v="16"/>
    <s v="Thursday"/>
    <s v="Week-day"/>
    <s v="High-demand"/>
    <s v="Standard"/>
    <n v="198"/>
    <n v="-0.7621916666666646"/>
    <n v="0"/>
    <n v="64.375"/>
    <n v="405.64661666666683"/>
    <n v="0"/>
    <n v="386.18988333333317"/>
    <n v="444.80911666666668"/>
    <n v="-2.4999999999999946E-2"/>
    <n v="295"/>
    <n v="655"/>
    <n v="950"/>
  </r>
  <r>
    <x v="0"/>
    <x v="1"/>
    <x v="28"/>
    <x v="17"/>
    <s v="Thursday"/>
    <s v="Week-day"/>
    <s v="High-demand"/>
    <s v="Standard"/>
    <n v="198"/>
    <n v="2.8888666666666678"/>
    <n v="2.8888666666666678"/>
    <n v="64.86666666666666"/>
    <n v="308.4568583333334"/>
    <n v="0"/>
    <n v="298.36954166666663"/>
    <n v="444.80911666666668"/>
    <n v="-2.4999999999999946E-2"/>
    <n v="295"/>
    <n v="190"/>
    <n v="485"/>
  </r>
  <r>
    <x v="0"/>
    <x v="1"/>
    <x v="28"/>
    <x v="18"/>
    <s v="Thursday"/>
    <s v="Week-day"/>
    <s v="High-demand"/>
    <s v="Standard"/>
    <n v="198"/>
    <n v="-113.66801666666665"/>
    <n v="0"/>
    <n v="67.566666666666663"/>
    <n v="378.29731666666646"/>
    <n v="0"/>
    <n v="251.25682500000011"/>
    <n v="444.80911666666668"/>
    <n v="-2.4999999999999946E-2"/>
    <n v="295"/>
    <n v="190"/>
    <n v="485"/>
  </r>
  <r>
    <x v="0"/>
    <x v="1"/>
    <x v="28"/>
    <x v="19"/>
    <s v="Thursday"/>
    <s v="Week-day"/>
    <s v="High-demand"/>
    <s v="Off-Peak"/>
    <n v="107"/>
    <n v="-135.68406666666664"/>
    <n v="0"/>
    <n v="71.8"/>
    <n v="418.65328333333332"/>
    <n v="0"/>
    <n v="263.31295833333331"/>
    <n v="444.80911666666668"/>
    <n v="-2.4999999999999946E-2"/>
    <n v="200"/>
    <n v="190"/>
    <n v="390"/>
  </r>
  <r>
    <x v="0"/>
    <x v="1"/>
    <x v="28"/>
    <x v="20"/>
    <s v="Thursday"/>
    <s v="Week-day"/>
    <s v="High-demand"/>
    <s v="Off-Peak"/>
    <n v="107"/>
    <n v="-3.1635916666666315"/>
    <n v="0"/>
    <n v="76.466666666666669"/>
    <n v="262.29241666666678"/>
    <n v="0"/>
    <n v="245.85963333333336"/>
    <n v="444.80911666666668"/>
    <n v="-2.9399999999999947E-2"/>
    <n v="200"/>
    <n v="190"/>
    <n v="390"/>
  </r>
  <r>
    <x v="0"/>
    <x v="1"/>
    <x v="29"/>
    <x v="0"/>
    <s v="Friday"/>
    <s v="Week-day"/>
    <s v="High-demand"/>
    <s v="Off-Peak"/>
    <n v="107"/>
    <n v="-46.006933333333357"/>
    <n v="0"/>
    <n v="75.891666666666666"/>
    <n v="329.00534166666642"/>
    <n v="0"/>
    <n v="266.98809166666661"/>
    <n v="444.80911666666668"/>
    <n v="-3.2666666666666608E-2"/>
    <n v="200"/>
    <n v="190"/>
    <n v="390"/>
  </r>
  <r>
    <x v="0"/>
    <x v="1"/>
    <x v="29"/>
    <x v="1"/>
    <s v="Friday"/>
    <s v="Week-day"/>
    <s v="High-demand"/>
    <s v="Off-Peak"/>
    <n v="107"/>
    <n v="18.194174999999987"/>
    <n v="18.194174999999987"/>
    <n v="75.875"/>
    <n v="251.35622500000002"/>
    <n v="0"/>
    <n v="261.40675000000005"/>
    <n v="444.80911666666668"/>
    <n v="-2.4750000000000019E-2"/>
    <n v="200"/>
    <n v="190"/>
    <n v="390"/>
  </r>
  <r>
    <x v="0"/>
    <x v="1"/>
    <x v="29"/>
    <x v="2"/>
    <s v="Friday"/>
    <s v="Week-day"/>
    <s v="High-demand"/>
    <s v="Off-Peak"/>
    <n v="107"/>
    <n v="-1.5724249999999753"/>
    <n v="0"/>
    <n v="75.125"/>
    <n v="330.83001666666678"/>
    <n v="0"/>
    <n v="313.39634166666656"/>
    <n v="444.80911666666668"/>
    <n v="-1.4666666666666656E-3"/>
    <n v="200"/>
    <n v="190"/>
    <n v="390"/>
  </r>
  <r>
    <x v="0"/>
    <x v="1"/>
    <x v="29"/>
    <x v="3"/>
    <s v="Friday"/>
    <s v="Week-day"/>
    <s v="High-demand"/>
    <s v="Off-Peak"/>
    <n v="107"/>
    <n v="-19.591175000000014"/>
    <n v="0"/>
    <n v="75.041666666666671"/>
    <n v="349.17971666666671"/>
    <n v="0"/>
    <n v="313.1902166666668"/>
    <n v="444.80911666666668"/>
    <n v="2.0000000000000013E-3"/>
    <n v="200"/>
    <n v="190"/>
    <n v="390"/>
  </r>
  <r>
    <x v="0"/>
    <x v="1"/>
    <x v="29"/>
    <x v="4"/>
    <s v="Friday"/>
    <s v="Week-day"/>
    <s v="High-demand"/>
    <s v="Off-Peak"/>
    <n v="107"/>
    <n v="0.51450833333334556"/>
    <n v="0.51450833333334556"/>
    <n v="74.7"/>
    <n v="326.49717499999991"/>
    <n v="0"/>
    <n v="310.9953416666666"/>
    <n v="444.80911666666668"/>
    <n v="2.0000000000000013E-3"/>
    <n v="295"/>
    <n v="190"/>
    <n v="485"/>
  </r>
  <r>
    <x v="0"/>
    <x v="1"/>
    <x v="29"/>
    <x v="5"/>
    <s v="Friday"/>
    <s v="Week-day"/>
    <s v="High-demand"/>
    <s v="Off-Peak"/>
    <n v="107"/>
    <n v="27.130274999999994"/>
    <n v="27.130274999999994"/>
    <n v="74.208333333333329"/>
    <n v="303.90144166666659"/>
    <n v="0"/>
    <n v="313.38711666666683"/>
    <n v="444.80911666666668"/>
    <n v="2.0000000000000013E-3"/>
    <n v="295"/>
    <n v="190"/>
    <n v="485"/>
  </r>
  <r>
    <x v="0"/>
    <x v="1"/>
    <x v="29"/>
    <x v="6"/>
    <s v="Friday"/>
    <s v="Week-day"/>
    <s v="High-demand"/>
    <s v="Peak"/>
    <n v="653"/>
    <n v="187.96827499999992"/>
    <n v="187.96827499999992"/>
    <n v="67.391666666666666"/>
    <n v="139.86900833333331"/>
    <n v="0.20816666666666667"/>
    <n v="312.33863333333323"/>
    <n v="444.80911666666668"/>
    <n v="-4.9166666666666564E-4"/>
    <n v="295"/>
    <n v="190"/>
    <n v="485"/>
  </r>
  <r>
    <x v="0"/>
    <x v="1"/>
    <x v="29"/>
    <x v="7"/>
    <s v="Friday"/>
    <s v="Week-day"/>
    <s v="High-demand"/>
    <s v="Peak"/>
    <n v="653"/>
    <n v="-23.277383333333329"/>
    <n v="0"/>
    <n v="64.966666666666669"/>
    <n v="215.36472499999999"/>
    <n v="134.91195833333333"/>
    <n v="313.50912500000021"/>
    <n v="444.80911666666668"/>
    <n v="-7.1416666666666712E-3"/>
    <n v="565"/>
    <n v="690"/>
    <n v="1255"/>
  </r>
  <r>
    <x v="0"/>
    <x v="1"/>
    <x v="29"/>
    <x v="8"/>
    <s v="Friday"/>
    <s v="Week-day"/>
    <s v="High-demand"/>
    <s v="Peak"/>
    <n v="653"/>
    <n v="-36.187691666666659"/>
    <n v="0"/>
    <n v="65.216666666666669"/>
    <n v="0.16329999999999997"/>
    <n v="449.22020833333329"/>
    <n v="413.01182499999993"/>
    <n v="444.80911666666668"/>
    <n v="-2.0000000000000014E-2"/>
    <n v="565"/>
    <n v="675"/>
    <n v="1240"/>
  </r>
  <r>
    <x v="0"/>
    <x v="1"/>
    <x v="29"/>
    <x v="9"/>
    <s v="Friday"/>
    <s v="Week-day"/>
    <s v="High-demand"/>
    <s v="Standard"/>
    <n v="198"/>
    <n v="-291.98921666666672"/>
    <n v="0"/>
    <n v="72.7"/>
    <n v="0.1644916666666667"/>
    <n v="693.94507499999975"/>
    <n v="401.92516666666666"/>
    <n v="444.80911666666668"/>
    <n v="-2.8983333333333292E-2"/>
    <n v="565"/>
    <n v="675"/>
    <n v="1240"/>
  </r>
  <r>
    <x v="0"/>
    <x v="1"/>
    <x v="29"/>
    <x v="22"/>
    <s v="Friday"/>
    <s v="Week-day"/>
    <s v="High-demand"/>
    <s v="Standard"/>
    <n v="198"/>
    <n v="-420.04609166666665"/>
    <n v="0"/>
    <n v="89.13333333333334"/>
    <n v="0.16324166666666665"/>
    <n v="835.39856666666697"/>
    <n v="415.30867499999999"/>
    <n v="444.80911666666668"/>
    <n v="-4.1999999999999899E-2"/>
    <n v="565"/>
    <n v="675"/>
    <n v="1240"/>
  </r>
  <r>
    <x v="0"/>
    <x v="1"/>
    <x v="29"/>
    <x v="23"/>
    <s v="Friday"/>
    <s v="Week-day"/>
    <s v="High-demand"/>
    <s v="Standard"/>
    <n v="198"/>
    <n v="-36.209583333333335"/>
    <n v="0"/>
    <n v="99"/>
    <n v="0.16262500000000005"/>
    <n v="394.55898333333329"/>
    <n v="358.328125"/>
    <n v="444.80911666666668"/>
    <n v="-1.9833333333333376E-2"/>
    <n v="565"/>
    <n v="675"/>
    <n v="1240"/>
  </r>
  <r>
    <x v="0"/>
    <x v="1"/>
    <x v="29"/>
    <x v="21"/>
    <s v="Friday"/>
    <s v="Week-day"/>
    <s v="High-demand"/>
    <s v="Standard"/>
    <n v="198"/>
    <n v="-9.0224749999999965"/>
    <n v="0"/>
    <n v="99"/>
    <n v="0.16260833333333338"/>
    <n v="371.58439166666665"/>
    <n v="362.55354166666649"/>
    <n v="444.80911666666668"/>
    <n v="-7.0000000000000053E-3"/>
    <n v="565"/>
    <n v="675"/>
    <n v="1240"/>
  </r>
  <r>
    <x v="0"/>
    <x v="1"/>
    <x v="29"/>
    <x v="10"/>
    <s v="Friday"/>
    <s v="Week-day"/>
    <s v="High-demand"/>
    <s v="Standard"/>
    <n v="198"/>
    <n v="-9.2836083333333388"/>
    <n v="0"/>
    <n v="99"/>
    <n v="0.16218333333333326"/>
    <n v="397.58348333333356"/>
    <n v="388.29150833333313"/>
    <n v="444.80911666666668"/>
    <n v="-7.0000000000000053E-3"/>
    <n v="565"/>
    <n v="675"/>
    <n v="1240"/>
  </r>
  <r>
    <x v="0"/>
    <x v="1"/>
    <x v="29"/>
    <x v="11"/>
    <s v="Friday"/>
    <s v="Week-day"/>
    <s v="High-demand"/>
    <s v="Standard"/>
    <n v="198"/>
    <n v="-7.5373583333333354"/>
    <n v="0"/>
    <n v="99"/>
    <n v="0.16261666666666666"/>
    <n v="404.57779166666671"/>
    <n v="397.0321166666667"/>
    <n v="444.80911666666668"/>
    <n v="-7.0000000000000053E-3"/>
    <n v="565"/>
    <n v="675"/>
    <n v="1240"/>
  </r>
  <r>
    <x v="0"/>
    <x v="1"/>
    <x v="29"/>
    <x v="12"/>
    <s v="Friday"/>
    <s v="Week-day"/>
    <s v="High-demand"/>
    <s v="Standard"/>
    <n v="198"/>
    <n v="-7.8892416666666669"/>
    <n v="0"/>
    <n v="99"/>
    <n v="0.16350000000000001"/>
    <n v="334.87270000000012"/>
    <n v="326.95910833333346"/>
    <n v="444.80911666666668"/>
    <n v="-2.2991666666666629E-2"/>
    <n v="565"/>
    <n v="675"/>
    <n v="1240"/>
  </r>
  <r>
    <x v="0"/>
    <x v="1"/>
    <x v="29"/>
    <x v="13"/>
    <s v="Friday"/>
    <s v="Week-day"/>
    <s v="High-demand"/>
    <s v="Standard"/>
    <n v="198"/>
    <n v="68.162151515151507"/>
    <n v="68.162151515151507"/>
    <n v="98.464646464646464"/>
    <n v="27.066818181818174"/>
    <n v="316.00851515151498"/>
    <n v="409.81825252525266"/>
    <n v="444.80911666666668"/>
    <n v="-1.9313131313131327E-2"/>
    <n v="565"/>
    <n v="675"/>
    <n v="1240"/>
  </r>
  <r>
    <x v="0"/>
    <x v="1"/>
    <x v="29"/>
    <x v="14"/>
    <s v="Friday"/>
    <s v="Week-day"/>
    <s v="High-demand"/>
    <s v="Peak"/>
    <n v="653"/>
    <n v="368.01844166666672"/>
    <n v="368.01844166666672"/>
    <n v="87.275000000000006"/>
    <n v="0.16839999999999997"/>
    <n v="71.283100000000019"/>
    <n v="439.26695833333355"/>
    <n v="444.80911666666668"/>
    <n v="-3.3999999999999919E-2"/>
    <n v="555"/>
    <n v="675"/>
    <n v="1230"/>
  </r>
  <r>
    <x v="0"/>
    <x v="1"/>
    <x v="29"/>
    <x v="15"/>
    <s v="Friday"/>
    <s v="Week-day"/>
    <s v="High-demand"/>
    <s v="Peak"/>
    <n v="653"/>
    <n v="278.47732499999989"/>
    <n v="278.47732499999989"/>
    <n v="68.166666666666671"/>
    <n v="165.75756666666666"/>
    <n v="3.1312666666666655"/>
    <n v="439.45840000000004"/>
    <n v="444.80911666666668"/>
    <n v="-3.3999999999999919E-2"/>
    <n v="485"/>
    <n v="655"/>
    <n v="1140"/>
  </r>
  <r>
    <x v="0"/>
    <x v="1"/>
    <x v="29"/>
    <x v="16"/>
    <s v="Friday"/>
    <s v="Week-day"/>
    <s v="High-demand"/>
    <s v="Standard"/>
    <n v="198"/>
    <n v="23.369783333333356"/>
    <n v="23.369783333333356"/>
    <n v="62.841666666666669"/>
    <n v="443.9313166666667"/>
    <n v="0"/>
    <n v="446.89453333333341"/>
    <n v="444.80911666666668"/>
    <n v="-3.3999999999999919E-2"/>
    <n v="295"/>
    <n v="655"/>
    <n v="950"/>
  </r>
  <r>
    <x v="0"/>
    <x v="1"/>
    <x v="29"/>
    <x v="17"/>
    <s v="Friday"/>
    <s v="Week-day"/>
    <s v="High-demand"/>
    <s v="Standard"/>
    <n v="198"/>
    <n v="-44.729191666666701"/>
    <n v="0"/>
    <n v="64.358333333333334"/>
    <n v="372.34443333333354"/>
    <n v="0"/>
    <n v="310.68341666666657"/>
    <n v="444.80911666666668"/>
    <n v="-3.3999999999999919E-2"/>
    <n v="295"/>
    <n v="190"/>
    <n v="485"/>
  </r>
  <r>
    <x v="0"/>
    <x v="1"/>
    <x v="29"/>
    <x v="18"/>
    <s v="Friday"/>
    <s v="Week-day"/>
    <s v="High-demand"/>
    <s v="Standard"/>
    <n v="198"/>
    <n v="-115.54040000000001"/>
    <n v="0"/>
    <n v="68.150000000000006"/>
    <n v="374.76860833333336"/>
    <n v="0"/>
    <n v="242.02538333333322"/>
    <n v="444.80911666666668"/>
    <n v="-3.3999999999999919E-2"/>
    <n v="295"/>
    <n v="190"/>
    <n v="485"/>
  </r>
  <r>
    <x v="0"/>
    <x v="1"/>
    <x v="29"/>
    <x v="19"/>
    <s v="Friday"/>
    <s v="Week-day"/>
    <s v="High-demand"/>
    <s v="Off-Peak"/>
    <n v="107"/>
    <n v="-172.56026666666668"/>
    <n v="0"/>
    <n v="73.058333333333337"/>
    <n v="444.59929999999986"/>
    <n v="0"/>
    <n v="250.96387500000003"/>
    <n v="444.80911666666668"/>
    <n v="-3.3999999999999919E-2"/>
    <n v="200"/>
    <n v="190"/>
    <n v="390"/>
  </r>
  <r>
    <x v="0"/>
    <x v="1"/>
    <x v="29"/>
    <x v="20"/>
    <s v="Friday"/>
    <s v="Week-day"/>
    <s v="High-demand"/>
    <s v="Off-Peak"/>
    <n v="107"/>
    <n v="-20.384208333333344"/>
    <n v="0"/>
    <n v="77.466666666666669"/>
    <n v="271.96390000000008"/>
    <n v="0"/>
    <n v="240.26209166666675"/>
    <n v="444.80911666666668"/>
    <n v="-3.3999999999999919E-2"/>
    <n v="200"/>
    <n v="190"/>
    <n v="390"/>
  </r>
  <r>
    <x v="0"/>
    <x v="1"/>
    <x v="30"/>
    <x v="0"/>
    <s v="Saturday"/>
    <s v="Weekend"/>
    <s v="High-demand"/>
    <s v="Off-Peak"/>
    <n v="107"/>
    <n v="-41.213191666666667"/>
    <n v="0"/>
    <n v="77.416666666666671"/>
    <n v="288.34694166666674"/>
    <n v="0"/>
    <n v="233.03129166666662"/>
    <n v="444.80911666666668"/>
    <n v="-3.3999999999999919E-2"/>
    <n v="200"/>
    <n v="190"/>
    <n v="390"/>
  </r>
  <r>
    <x v="0"/>
    <x v="1"/>
    <x v="30"/>
    <x v="1"/>
    <s v="Saturday"/>
    <s v="Weekend"/>
    <s v="High-demand"/>
    <s v="Off-Peak"/>
    <n v="107"/>
    <n v="37.010333333333328"/>
    <n v="37.010333333333328"/>
    <n v="78.25"/>
    <n v="211.0935833333333"/>
    <n v="0"/>
    <n v="235.71070000000006"/>
    <n v="444.80911666666668"/>
    <n v="-3.3999999999999919E-2"/>
    <n v="200"/>
    <n v="190"/>
    <n v="390"/>
  </r>
  <r>
    <x v="0"/>
    <x v="1"/>
    <x v="30"/>
    <x v="2"/>
    <s v="Saturday"/>
    <s v="Weekend"/>
    <s v="High-demand"/>
    <s v="Off-Peak"/>
    <n v="107"/>
    <n v="-15.865541666666662"/>
    <n v="0"/>
    <n v="77.416666666666671"/>
    <n v="310.08088333333319"/>
    <n v="0"/>
    <n v="280.63228333333342"/>
    <n v="444.80911666666668"/>
    <n v="-3.3999999999999919E-2"/>
    <n v="200"/>
    <n v="190"/>
    <n v="390"/>
  </r>
  <r>
    <x v="0"/>
    <x v="1"/>
    <x v="30"/>
    <x v="3"/>
    <s v="Saturday"/>
    <s v="Weekend"/>
    <s v="High-demand"/>
    <s v="Off-Peak"/>
    <n v="107"/>
    <n v="-37.062708333333333"/>
    <n v="0"/>
    <n v="77.674999999999997"/>
    <n v="326.60129999999998"/>
    <n v="0"/>
    <n v="273.85895833333336"/>
    <n v="444.80911666666668"/>
    <n v="-4.2999999999999927E-2"/>
    <n v="200"/>
    <n v="190"/>
    <n v="390"/>
  </r>
  <r>
    <x v="0"/>
    <x v="1"/>
    <x v="30"/>
    <x v="4"/>
    <s v="Saturday"/>
    <s v="Weekend"/>
    <s v="High-demand"/>
    <s v="Off-Peak"/>
    <n v="107"/>
    <n v="-14.538908333333341"/>
    <n v="0"/>
    <n v="77.650000000000006"/>
    <n v="308.52548333333323"/>
    <n v="0"/>
    <n v="276.76044999999993"/>
    <n v="444.80911666666668"/>
    <n v="-5.7999999999999892E-2"/>
    <n v="295"/>
    <n v="190"/>
    <n v="485"/>
  </r>
  <r>
    <x v="0"/>
    <x v="1"/>
    <x v="30"/>
    <x v="5"/>
    <s v="Saturday"/>
    <s v="Weekend"/>
    <s v="High-demand"/>
    <s v="Off-Peak"/>
    <n v="107"/>
    <n v="21.539283333333348"/>
    <n v="21.539283333333348"/>
    <n v="76.916666666666671"/>
    <n v="319.90399166666674"/>
    <n v="0"/>
    <n v="324.17914999999999"/>
    <n v="444.80911666666668"/>
    <n v="-5.7999999999999892E-2"/>
    <n v="295"/>
    <n v="190"/>
    <n v="485"/>
  </r>
  <r>
    <x v="0"/>
    <x v="1"/>
    <x v="30"/>
    <x v="6"/>
    <s v="Saturday"/>
    <s v="Weekend"/>
    <s v="High-demand"/>
    <s v="Off-Peak"/>
    <n v="107"/>
    <n v="265.86897500000003"/>
    <n v="265.86897500000003"/>
    <n v="70.174999999999997"/>
    <n v="65.770124999999993"/>
    <n v="0.17939999999999998"/>
    <n v="324.83795833333329"/>
    <n v="444.80911666666668"/>
    <n v="-5.7999999999999892E-2"/>
    <n v="295"/>
    <n v="190"/>
    <n v="485"/>
  </r>
  <r>
    <x v="0"/>
    <x v="1"/>
    <x v="30"/>
    <x v="7"/>
    <s v="Saturday"/>
    <s v="Weekend"/>
    <s v="High-demand"/>
    <s v="Standard"/>
    <n v="198"/>
    <n v="-6.2712416666666675"/>
    <n v="0"/>
    <n v="64.958333333333329"/>
    <n v="174.25878333333318"/>
    <n v="120.2911166666667"/>
    <n v="286.91765000000004"/>
    <n v="444.80911666666668"/>
    <n v="-5.7100000000000144E-2"/>
    <n v="565"/>
    <n v="690"/>
    <n v="1255"/>
  </r>
  <r>
    <x v="0"/>
    <x v="1"/>
    <x v="30"/>
    <x v="8"/>
    <s v="Saturday"/>
    <s v="Weekend"/>
    <s v="High-demand"/>
    <s v="Standard"/>
    <n v="198"/>
    <n v="-102.18905833333334"/>
    <n v="0"/>
    <n v="66.325000000000003"/>
    <n v="48.346341666666675"/>
    <n v="425.82094166666701"/>
    <n v="365.95835833333348"/>
    <n v="444.80911666666668"/>
    <n v="-3.0325000000000057E-2"/>
    <n v="565"/>
    <n v="675"/>
    <n v="1240"/>
  </r>
  <r>
    <x v="0"/>
    <x v="1"/>
    <x v="30"/>
    <x v="9"/>
    <s v="Saturday"/>
    <s v="Weekend"/>
    <s v="High-demand"/>
    <s v="Standard"/>
    <n v="198"/>
    <n v="-308.40241666666651"/>
    <n v="0"/>
    <n v="75.424999999999997"/>
    <n v="0.16549166666666665"/>
    <n v="658.67146666666656"/>
    <n v="350.2448166666664"/>
    <n v="444.80911666666668"/>
    <n v="-2.300000000000001E-2"/>
    <n v="565"/>
    <n v="675"/>
    <n v="1240"/>
  </r>
  <r>
    <x v="0"/>
    <x v="1"/>
    <x v="30"/>
    <x v="22"/>
    <s v="Saturday"/>
    <s v="Weekend"/>
    <s v="High-demand"/>
    <s v="Standard"/>
    <n v="198"/>
    <n v="-368.50532500000008"/>
    <n v="0"/>
    <n v="92.141666666666666"/>
    <n v="0.1646750000000001"/>
    <n v="755.31394999999952"/>
    <n v="386.78435833333344"/>
    <n v="444.80911666666668"/>
    <n v="-2.300000000000001E-2"/>
    <n v="565"/>
    <n v="675"/>
    <n v="1240"/>
  </r>
  <r>
    <x v="0"/>
    <x v="1"/>
    <x v="30"/>
    <x v="23"/>
    <s v="Saturday"/>
    <s v="Weekend"/>
    <s v="High-demand"/>
    <s v="Standard"/>
    <n v="198"/>
    <n v="-18.737749999999991"/>
    <n v="0"/>
    <n v="99"/>
    <n v="0.16595833333333332"/>
    <n v="371.02516666666645"/>
    <n v="352.26311666666675"/>
    <n v="444.80911666666668"/>
    <n v="-2.300000000000001E-2"/>
    <n v="565"/>
    <n v="675"/>
    <n v="1240"/>
  </r>
  <r>
    <x v="0"/>
    <x v="1"/>
    <x v="30"/>
    <x v="21"/>
    <s v="Saturday"/>
    <s v="Weekend"/>
    <s v="High-demand"/>
    <s v="Off-Peak"/>
    <n v="107"/>
    <n v="-8.4115499999999965"/>
    <n v="0"/>
    <n v="99"/>
    <n v="0.16324999999999998"/>
    <n v="399.80846666666673"/>
    <n v="391.3726583333335"/>
    <n v="444.80911666666668"/>
    <n v="-2.300000000000001E-2"/>
    <n v="565"/>
    <n v="675"/>
    <n v="1240"/>
  </r>
  <r>
    <x v="0"/>
    <x v="1"/>
    <x v="30"/>
    <x v="10"/>
    <s v="Saturday"/>
    <s v="Weekend"/>
    <s v="High-demand"/>
    <s v="Off-Peak"/>
    <n v="107"/>
    <n v="-8.5459666666666649"/>
    <n v="0"/>
    <n v="99"/>
    <n v="0.1623333333333333"/>
    <n v="430.98984166666668"/>
    <n v="422.4196"/>
    <n v="444.80911666666668"/>
    <n v="-2.300000000000001E-2"/>
    <n v="565"/>
    <n v="675"/>
    <n v="1240"/>
  </r>
  <r>
    <x v="0"/>
    <x v="1"/>
    <x v="30"/>
    <x v="11"/>
    <s v="Saturday"/>
    <s v="Weekend"/>
    <s v="High-demand"/>
    <s v="Off-Peak"/>
    <n v="107"/>
    <n v="-8.3886416666666648"/>
    <n v="0"/>
    <n v="99"/>
    <n v="0.16255833333333344"/>
    <n v="427.77564999999987"/>
    <n v="419.35899999999987"/>
    <n v="444.80911666666668"/>
    <n v="-2.6683333333333316E-2"/>
    <n v="565"/>
    <n v="675"/>
    <n v="1240"/>
  </r>
  <r>
    <x v="0"/>
    <x v="1"/>
    <x v="30"/>
    <x v="12"/>
    <s v="Saturday"/>
    <s v="Weekend"/>
    <s v="High-demand"/>
    <s v="Off-Peak"/>
    <n v="107"/>
    <n v="-8.698616666666668"/>
    <n v="0"/>
    <n v="99"/>
    <n v="0.16065833333333332"/>
    <n v="398.26304999999979"/>
    <n v="389.53099166666681"/>
    <n v="444.80911666666668"/>
    <n v="-3.219166666666657E-2"/>
    <n v="565"/>
    <n v="675"/>
    <n v="1240"/>
  </r>
  <r>
    <x v="0"/>
    <x v="1"/>
    <x v="30"/>
    <x v="13"/>
    <s v="Saturday"/>
    <s v="Weekend"/>
    <s v="High-demand"/>
    <s v="Off-Peak"/>
    <n v="107"/>
    <n v="63.825612244897968"/>
    <n v="63.825612244897968"/>
    <n v="98.357142857142861"/>
    <n v="27.379214285714294"/>
    <n v="312.47915306122434"/>
    <n v="402.21588775510202"/>
    <n v="444.80911666666668"/>
    <n v="-2.0530612244897956E-2"/>
    <n v="565"/>
    <n v="675"/>
    <n v="1240"/>
  </r>
  <r>
    <x v="0"/>
    <x v="1"/>
    <x v="30"/>
    <x v="14"/>
    <s v="Saturday"/>
    <s v="Weekend"/>
    <s v="High-demand"/>
    <s v="Off-Peak"/>
    <n v="107"/>
    <n v="349.35712499999988"/>
    <n v="349.35712499999988"/>
    <n v="87.575000000000003"/>
    <n v="0.17014166666666672"/>
    <n v="72.931125000000009"/>
    <n v="422.24509166666684"/>
    <n v="444.80911666666668"/>
    <n v="-4.3000000000000073E-2"/>
    <n v="555"/>
    <n v="675"/>
    <n v="1230"/>
  </r>
  <r>
    <x v="0"/>
    <x v="1"/>
    <x v="30"/>
    <x v="15"/>
    <s v="Saturday"/>
    <s v="Weekend"/>
    <s v="High-demand"/>
    <s v="Standard"/>
    <n v="198"/>
    <n v="300.47405833333329"/>
    <n v="300.47405833333329"/>
    <n v="69.033333333333331"/>
    <n v="137.14719166666666"/>
    <n v="3.6846583333333336"/>
    <n v="438.24216666666666"/>
    <n v="444.80911666666668"/>
    <n v="-4.3000000000000073E-2"/>
    <n v="485"/>
    <n v="655"/>
    <n v="1140"/>
  </r>
  <r>
    <x v="0"/>
    <x v="1"/>
    <x v="30"/>
    <x v="16"/>
    <s v="Saturday"/>
    <s v="Weekend"/>
    <s v="High-demand"/>
    <s v="Standard"/>
    <n v="198"/>
    <n v="-17.726216666666666"/>
    <n v="0"/>
    <n v="64.091666666666669"/>
    <n v="436.7888833333331"/>
    <n v="0"/>
    <n v="395.18631666666664"/>
    <n v="444.80911666666668"/>
    <n v="-4.3000000000000073E-2"/>
    <n v="295"/>
    <n v="655"/>
    <n v="950"/>
  </r>
  <r>
    <x v="0"/>
    <x v="1"/>
    <x v="30"/>
    <x v="17"/>
    <s v="Saturday"/>
    <s v="Weekend"/>
    <s v="High-demand"/>
    <s v="Off-Peak"/>
    <n v="107"/>
    <n v="-5.3585250000000029"/>
    <n v="0"/>
    <n v="64.88333333333334"/>
    <n v="318.78507499999989"/>
    <n v="0"/>
    <n v="290.18852500000014"/>
    <n v="444.80911666666668"/>
    <n v="-4.3000000000000073E-2"/>
    <n v="295"/>
    <n v="190"/>
    <n v="485"/>
  </r>
  <r>
    <x v="0"/>
    <x v="1"/>
    <x v="30"/>
    <x v="18"/>
    <s v="Saturday"/>
    <s v="Weekend"/>
    <s v="High-demand"/>
    <s v="Off-Peak"/>
    <n v="107"/>
    <n v="-138.1943083333334"/>
    <n v="0"/>
    <n v="67.325000000000003"/>
    <n v="440.2543083333332"/>
    <n v="0"/>
    <n v="281.76689999999991"/>
    <n v="444.80911666666668"/>
    <n v="-4.3000000000000073E-2"/>
    <n v="295"/>
    <n v="190"/>
    <n v="485"/>
  </r>
  <r>
    <x v="0"/>
    <x v="1"/>
    <x v="30"/>
    <x v="19"/>
    <s v="Saturday"/>
    <s v="Weekend"/>
    <s v="High-demand"/>
    <s v="Off-Peak"/>
    <n v="107"/>
    <n v="-191.95969999999988"/>
    <n v="0"/>
    <n v="75.25"/>
    <n v="443.75822499999981"/>
    <n v="0"/>
    <n v="231.51457499999998"/>
    <n v="444.80911666666668"/>
    <n v="-4.3000000000000073E-2"/>
    <n v="200"/>
    <n v="190"/>
    <n v="390"/>
  </r>
  <r>
    <x v="0"/>
    <x v="1"/>
    <x v="30"/>
    <x v="20"/>
    <s v="Saturday"/>
    <s v="Weekend"/>
    <s v="High-demand"/>
    <s v="Off-Peak"/>
    <n v="107"/>
    <n v="-55.007674999999963"/>
    <n v="0"/>
    <n v="81.483333333333334"/>
    <n v="286.34631666666672"/>
    <n v="0"/>
    <n v="217.492975"/>
    <n v="444.80911666666668"/>
    <n v="-4.3000000000000073E-2"/>
    <n v="200"/>
    <n v="190"/>
    <n v="390"/>
  </r>
  <r>
    <x v="0"/>
    <x v="2"/>
    <x v="0"/>
    <x v="0"/>
    <s v="Sunday"/>
    <s v="Weekend"/>
    <s v="Low-demand"/>
    <s v="Off-Peak"/>
    <n v="93"/>
    <n v="22.596625000000028"/>
    <n v="22.596625000000028"/>
    <n v="80.591666666666669"/>
    <n v="253.46028333333339"/>
    <n v="0"/>
    <n v="256.48607500000003"/>
    <n v="445.53515833333324"/>
    <n v="-4.3000000000000073E-2"/>
    <n v="200"/>
    <n v="190"/>
    <n v="390"/>
  </r>
  <r>
    <x v="0"/>
    <x v="2"/>
    <x v="0"/>
    <x v="1"/>
    <s v="Sunday"/>
    <s v="Weekend"/>
    <s v="Low-demand"/>
    <s v="Off-Peak"/>
    <n v="93"/>
    <n v="-17.552666666666688"/>
    <n v="0"/>
    <n v="80.88333333333334"/>
    <n v="258.34561666666667"/>
    <n v="0"/>
    <n v="228.01539166666669"/>
    <n v="445.53515833333324"/>
    <n v="-4.3000000000000073E-2"/>
    <n v="200"/>
    <n v="190"/>
    <n v="390"/>
  </r>
  <r>
    <x v="0"/>
    <x v="2"/>
    <x v="0"/>
    <x v="2"/>
    <s v="Sunday"/>
    <s v="Weekend"/>
    <s v="Low-demand"/>
    <s v="Off-Peak"/>
    <n v="93"/>
    <n v="41.124633333333307"/>
    <n v="41.124633333333307"/>
    <n v="79.7"/>
    <n v="259.36669999999992"/>
    <n v="0"/>
    <n v="292.75477500000005"/>
    <n v="445.53515833333324"/>
    <n v="-4.3050000000000067E-2"/>
    <n v="200"/>
    <n v="190"/>
    <n v="390"/>
  </r>
  <r>
    <x v="0"/>
    <x v="2"/>
    <x v="0"/>
    <x v="3"/>
    <s v="Sunday"/>
    <s v="Weekend"/>
    <s v="Low-demand"/>
    <s v="Off-Peak"/>
    <n v="93"/>
    <n v="-16.600533333333335"/>
    <n v="0"/>
    <n v="78.95"/>
    <n v="329.10157500000008"/>
    <n v="0"/>
    <n v="296.42176666666666"/>
    <n v="445.53515833333324"/>
    <n v="-4.499999999999995E-2"/>
    <n v="200"/>
    <n v="190"/>
    <n v="390"/>
  </r>
  <r>
    <x v="0"/>
    <x v="2"/>
    <x v="0"/>
    <x v="4"/>
    <s v="Sunday"/>
    <s v="Weekend"/>
    <s v="Low-demand"/>
    <s v="Off-Peak"/>
    <n v="93"/>
    <n v="54.395758333333319"/>
    <n v="54.395758333333319"/>
    <n v="77.7"/>
    <n v="298.12536666666648"/>
    <n v="0"/>
    <n v="338.15329166666663"/>
    <n v="445.53515833333324"/>
    <n v="-4.499999999999995E-2"/>
    <n v="295"/>
    <n v="190"/>
    <n v="485"/>
  </r>
  <r>
    <x v="0"/>
    <x v="2"/>
    <x v="0"/>
    <x v="5"/>
    <s v="Sunday"/>
    <s v="Weekend"/>
    <s v="Low-demand"/>
    <s v="Off-Peak"/>
    <n v="93"/>
    <n v="-39.084708333333374"/>
    <n v="0"/>
    <n v="76.966666666666669"/>
    <n v="350.06894166666677"/>
    <n v="0"/>
    <n v="293.92327500000016"/>
    <n v="445.53515833333324"/>
    <n v="-4.499999999999995E-2"/>
    <n v="295"/>
    <n v="190"/>
    <n v="485"/>
  </r>
  <r>
    <x v="0"/>
    <x v="2"/>
    <x v="0"/>
    <x v="6"/>
    <s v="Sunday"/>
    <s v="Weekend"/>
    <s v="Low-demand"/>
    <s v="Off-Peak"/>
    <n v="93"/>
    <n v="251.49775833333334"/>
    <n v="251.49775833333334"/>
    <n v="70.658333333333331"/>
    <n v="97.570625000000007"/>
    <n v="0.26326666666666665"/>
    <n v="331.24718333333328"/>
    <n v="445.53515833333324"/>
    <n v="-4.499999999999995E-2"/>
    <n v="295"/>
    <n v="190"/>
    <n v="485"/>
  </r>
  <r>
    <x v="0"/>
    <x v="2"/>
    <x v="0"/>
    <x v="7"/>
    <s v="Sunday"/>
    <s v="Weekend"/>
    <s v="Low-demand"/>
    <s v="Off-Peak"/>
    <n v="93"/>
    <n v="-15.440266666666666"/>
    <n v="0"/>
    <n v="64.924999999999997"/>
    <n v="204.4999333333333"/>
    <n v="126.241725"/>
    <n v="302.28244166666684"/>
    <n v="445.53515833333324"/>
    <n v="-3.9183333333333334E-2"/>
    <n v="565"/>
    <n v="690"/>
    <n v="1255"/>
  </r>
  <r>
    <x v="0"/>
    <x v="2"/>
    <x v="0"/>
    <x v="8"/>
    <s v="Sunday"/>
    <s v="Weekend"/>
    <s v="Low-demand"/>
    <s v="Off-Peak"/>
    <n v="93"/>
    <n v="-83.303383333333343"/>
    <n v="0"/>
    <n v="66.016666666666666"/>
    <n v="22.400841666666661"/>
    <n v="432.61157500000002"/>
    <n v="370.45274999999987"/>
    <n v="445.53515833333324"/>
    <n v="-3.3000000000000022E-2"/>
    <n v="565"/>
    <n v="675"/>
    <n v="1240"/>
  </r>
  <r>
    <x v="0"/>
    <x v="2"/>
    <x v="0"/>
    <x v="9"/>
    <s v="Sunday"/>
    <s v="Weekend"/>
    <s v="Low-demand"/>
    <s v="Off-Peak"/>
    <n v="93"/>
    <n v="-294.74729166666663"/>
    <n v="0"/>
    <n v="74.683333333333337"/>
    <n v="0.16930000000000006"/>
    <n v="670.68419166666683"/>
    <n v="375.89965000000012"/>
    <n v="445.53515833333324"/>
    <n v="-3.5999999999999997E-2"/>
    <n v="565"/>
    <n v="675"/>
    <n v="1240"/>
  </r>
  <r>
    <x v="0"/>
    <x v="2"/>
    <x v="0"/>
    <x v="22"/>
    <s v="Sunday"/>
    <s v="Weekend"/>
    <s v="Low-demand"/>
    <s v="Off-Peak"/>
    <n v="93"/>
    <n v="-389.58335"/>
    <n v="0"/>
    <n v="91.65"/>
    <n v="0.16609166666666669"/>
    <n v="773.68619999999976"/>
    <n v="384.06568333333325"/>
    <n v="445.53515833333324"/>
    <n v="-3.5999999999999997E-2"/>
    <n v="565"/>
    <n v="675"/>
    <n v="1240"/>
  </r>
  <r>
    <x v="0"/>
    <x v="2"/>
    <x v="0"/>
    <x v="23"/>
    <s v="Sunday"/>
    <s v="Weekend"/>
    <s v="Low-demand"/>
    <s v="Off-Peak"/>
    <n v="93"/>
    <n v="-18.047791666666672"/>
    <n v="0"/>
    <n v="99"/>
    <n v="0.16587499999999988"/>
    <n v="335.77606666666657"/>
    <n v="317.69110000000006"/>
    <n v="445.53515833333324"/>
    <n v="-3.5999999999999997E-2"/>
    <n v="565"/>
    <n v="675"/>
    <n v="1240"/>
  </r>
  <r>
    <x v="0"/>
    <x v="2"/>
    <x v="0"/>
    <x v="21"/>
    <s v="Sunday"/>
    <s v="Weekend"/>
    <s v="Low-demand"/>
    <s v="Off-Peak"/>
    <n v="93"/>
    <n v="-9.2193166666666642"/>
    <n v="0"/>
    <n v="99"/>
    <n v="0.16565000000000005"/>
    <n v="418.42536666666649"/>
    <n v="409.16442499999999"/>
    <n v="445.53515833333324"/>
    <n v="-3.5999999999999997E-2"/>
    <n v="565"/>
    <n v="675"/>
    <n v="1240"/>
  </r>
  <r>
    <x v="0"/>
    <x v="2"/>
    <x v="0"/>
    <x v="10"/>
    <s v="Sunday"/>
    <s v="Weekend"/>
    <s v="Low-demand"/>
    <s v="Off-Peak"/>
    <n v="93"/>
    <n v="-7.05910833333333"/>
    <n v="0"/>
    <n v="99"/>
    <n v="0.16953333333333326"/>
    <n v="421.55374166666689"/>
    <n v="414.4575583333334"/>
    <n v="445.53515833333324"/>
    <n v="-3.5999999999999997E-2"/>
    <n v="565"/>
    <n v="675"/>
    <n v="1240"/>
  </r>
  <r>
    <x v="0"/>
    <x v="2"/>
    <x v="0"/>
    <x v="11"/>
    <s v="Sunday"/>
    <s v="Weekend"/>
    <s v="Low-demand"/>
    <s v="Off-Peak"/>
    <n v="93"/>
    <n v="-7.6824083333333313"/>
    <n v="0"/>
    <n v="99"/>
    <n v="0.16730833333333334"/>
    <n v="412.23768333333334"/>
    <n v="404.51645833333345"/>
    <n v="445.53515833333324"/>
    <n v="-3.5999999999999997E-2"/>
    <n v="565"/>
    <n v="675"/>
    <n v="1240"/>
  </r>
  <r>
    <x v="0"/>
    <x v="2"/>
    <x v="0"/>
    <x v="12"/>
    <s v="Sunday"/>
    <s v="Weekend"/>
    <s v="Low-demand"/>
    <s v="Off-Peak"/>
    <n v="93"/>
    <n v="-5.7128000000000032"/>
    <n v="0"/>
    <n v="99"/>
    <n v="0.16683333333333331"/>
    <n v="409.51643333333334"/>
    <n v="403.76661666666666"/>
    <n v="445.53515833333324"/>
    <n v="-3.5999999999999997E-2"/>
    <n v="565"/>
    <n v="675"/>
    <n v="1240"/>
  </r>
  <r>
    <x v="0"/>
    <x v="2"/>
    <x v="0"/>
    <x v="13"/>
    <s v="Sunday"/>
    <s v="Weekend"/>
    <s v="Low-demand"/>
    <s v="Off-Peak"/>
    <n v="93"/>
    <n v="3.6110101010100961"/>
    <n v="3.6110101010100961"/>
    <n v="98.313131313131308"/>
    <n v="27.068181818181809"/>
    <n v="328.01956565656582"/>
    <n v="357.2794242424244"/>
    <n v="445.53515833333324"/>
    <n v="-1.9272727272727282E-2"/>
    <n v="565"/>
    <n v="675"/>
    <n v="1240"/>
  </r>
  <r>
    <x v="0"/>
    <x v="2"/>
    <x v="0"/>
    <x v="14"/>
    <s v="Sunday"/>
    <s v="Weekend"/>
    <s v="Low-demand"/>
    <s v="Off-Peak"/>
    <n v="93"/>
    <n v="129.71058333333335"/>
    <n v="129.71058333333335"/>
    <n v="95.766666666666666"/>
    <n v="0.17006666666666667"/>
    <n v="79.562266666666702"/>
    <n v="209.27284999999995"/>
    <n v="445.53515833333324"/>
    <n v="0"/>
    <n v="555"/>
    <n v="675"/>
    <n v="1230"/>
  </r>
  <r>
    <x v="0"/>
    <x v="2"/>
    <x v="0"/>
    <x v="15"/>
    <s v="Sunday"/>
    <s v="Weekend"/>
    <s v="Low-demand"/>
    <s v="Off-Peak"/>
    <n v="93"/>
    <n v="204.69848333333323"/>
    <n v="204.69848333333323"/>
    <n v="86.808333333333337"/>
    <n v="0.17084166666666681"/>
    <n v="4.4939833333333326"/>
    <n v="209.15405000000001"/>
    <n v="445.53515833333324"/>
    <n v="-3.7916666666666675E-2"/>
    <n v="485"/>
    <n v="655"/>
    <n v="1140"/>
  </r>
  <r>
    <x v="0"/>
    <x v="2"/>
    <x v="0"/>
    <x v="16"/>
    <s v="Sunday"/>
    <s v="Weekend"/>
    <s v="Low-demand"/>
    <s v="Off-Peak"/>
    <n v="93"/>
    <n v="327.7712416666667"/>
    <n v="327.7712416666667"/>
    <n v="74.775000000000006"/>
    <n v="0.16882499999999998"/>
    <n v="0"/>
    <n v="327.72891666666675"/>
    <n v="445.53515833333324"/>
    <n v="-4.1666666666666699E-2"/>
    <n v="295"/>
    <n v="655"/>
    <n v="950"/>
  </r>
  <r>
    <x v="0"/>
    <x v="2"/>
    <x v="0"/>
    <x v="17"/>
    <s v="Sunday"/>
    <s v="Weekend"/>
    <s v="Low-demand"/>
    <s v="Off-Peak"/>
    <n v="93"/>
    <n v="13.919816666666673"/>
    <n v="13.919816666666673"/>
    <n v="64.674999999999997"/>
    <n v="362.99210833333331"/>
    <n v="0"/>
    <n v="356.27940000000001"/>
    <n v="445.53515833333324"/>
    <n v="-4.0000000000000029E-2"/>
    <n v="295"/>
    <n v="190"/>
    <n v="485"/>
  </r>
  <r>
    <x v="0"/>
    <x v="2"/>
    <x v="0"/>
    <x v="18"/>
    <s v="Sunday"/>
    <s v="Weekend"/>
    <s v="Low-demand"/>
    <s v="Off-Peak"/>
    <n v="93"/>
    <n v="-101.95249166666667"/>
    <n v="0"/>
    <n v="66.408333333333331"/>
    <n v="444.06059166666677"/>
    <n v="0"/>
    <n v="321.56217500000002"/>
    <n v="445.53515833333324"/>
    <n v="-4.0000000000000029E-2"/>
    <n v="295"/>
    <n v="190"/>
    <n v="485"/>
  </r>
  <r>
    <x v="0"/>
    <x v="2"/>
    <x v="0"/>
    <x v="19"/>
    <s v="Sunday"/>
    <s v="Weekend"/>
    <s v="Low-demand"/>
    <s v="Off-Peak"/>
    <n v="93"/>
    <n v="-136.07040000000006"/>
    <n v="0"/>
    <n v="71.88333333333334"/>
    <n v="444.05668333333335"/>
    <n v="0"/>
    <n v="287.45281666666665"/>
    <n v="445.53515833333324"/>
    <n v="-4.0000000000000029E-2"/>
    <n v="200"/>
    <n v="190"/>
    <n v="390"/>
  </r>
  <r>
    <x v="0"/>
    <x v="2"/>
    <x v="0"/>
    <x v="20"/>
    <s v="Sunday"/>
    <s v="Weekend"/>
    <s v="Low-demand"/>
    <s v="Off-Peak"/>
    <n v="93"/>
    <n v="-34.807624999999966"/>
    <n v="0"/>
    <n v="77.716666666666669"/>
    <n v="316.12219166666654"/>
    <n v="0"/>
    <n v="266.28506666666669"/>
    <n v="445.53515833333324"/>
    <n v="-4.0525000000000047E-2"/>
    <n v="200"/>
    <n v="190"/>
    <n v="390"/>
  </r>
  <r>
    <x v="0"/>
    <x v="2"/>
    <x v="1"/>
    <x v="0"/>
    <s v="Monday"/>
    <s v="Week-day"/>
    <s v="Low-demand"/>
    <s v="Off-Peak"/>
    <n v="93"/>
    <n v="-44.137641666666667"/>
    <n v="0"/>
    <n v="78.00833333333334"/>
    <n v="316.37605833333322"/>
    <n v="0"/>
    <n v="258.74283333333341"/>
    <n v="445.53515833333324"/>
    <n v="-4.3000000000000073E-2"/>
    <n v="200"/>
    <n v="190"/>
    <n v="390"/>
  </r>
  <r>
    <x v="0"/>
    <x v="2"/>
    <x v="1"/>
    <x v="1"/>
    <s v="Monday"/>
    <s v="Week-day"/>
    <s v="Low-demand"/>
    <s v="Off-Peak"/>
    <n v="93"/>
    <n v="-47.677724999999988"/>
    <n v="0"/>
    <n v="80.058333333333337"/>
    <n v="302.47977500000013"/>
    <n v="0"/>
    <n v="239.99967500000002"/>
    <n v="445.53515833333324"/>
    <n v="-4.3000000000000073E-2"/>
    <n v="200"/>
    <n v="190"/>
    <n v="390"/>
  </r>
  <r>
    <x v="0"/>
    <x v="2"/>
    <x v="1"/>
    <x v="2"/>
    <s v="Monday"/>
    <s v="Week-day"/>
    <s v="Low-demand"/>
    <s v="Off-Peak"/>
    <n v="93"/>
    <n v="10.965358333333317"/>
    <n v="10.965358333333317"/>
    <n v="79.7"/>
    <n v="305.59075833333338"/>
    <n v="0"/>
    <n v="306.1069500000001"/>
    <n v="445.53515833333324"/>
    <n v="-4.3000000000000073E-2"/>
    <n v="200"/>
    <n v="190"/>
    <n v="390"/>
  </r>
  <r>
    <x v="0"/>
    <x v="2"/>
    <x v="1"/>
    <x v="3"/>
    <s v="Monday"/>
    <s v="Week-day"/>
    <s v="Low-demand"/>
    <s v="Off-Peak"/>
    <n v="93"/>
    <n v="26.074483333333319"/>
    <n v="26.074483333333319"/>
    <n v="78.875"/>
    <n v="297.57270833333342"/>
    <n v="0"/>
    <n v="309.65819999999985"/>
    <n v="445.53515833333324"/>
    <n v="-4.3000000000000073E-2"/>
    <n v="200"/>
    <n v="190"/>
    <n v="390"/>
  </r>
  <r>
    <x v="0"/>
    <x v="2"/>
    <x v="1"/>
    <x v="4"/>
    <s v="Monday"/>
    <s v="Week-day"/>
    <s v="Low-demand"/>
    <s v="Off-Peak"/>
    <n v="93"/>
    <n v="-28.950974999999989"/>
    <n v="0"/>
    <n v="78.683333333333337"/>
    <n v="363.9581833333333"/>
    <n v="0"/>
    <n v="317.79054999999988"/>
    <n v="445.53515833333324"/>
    <n v="-4.3000000000000073E-2"/>
    <n v="295"/>
    <n v="190"/>
    <n v="485"/>
  </r>
  <r>
    <x v="0"/>
    <x v="2"/>
    <x v="1"/>
    <x v="5"/>
    <s v="Monday"/>
    <s v="Week-day"/>
    <s v="Low-demand"/>
    <s v="Off-Peak"/>
    <n v="93"/>
    <n v="-12.027133333333346"/>
    <n v="0"/>
    <n v="77.233333333333334"/>
    <n v="348.78269999999981"/>
    <n v="0"/>
    <n v="314.15935833333322"/>
    <n v="445.53515833333324"/>
    <n v="-4.3000000000000073E-2"/>
    <n v="295"/>
    <n v="190"/>
    <n v="485"/>
  </r>
  <r>
    <x v="0"/>
    <x v="2"/>
    <x v="1"/>
    <x v="6"/>
    <s v="Monday"/>
    <s v="Week-day"/>
    <s v="Low-demand"/>
    <s v="Standard"/>
    <n v="147"/>
    <n v="284.37194999999997"/>
    <n v="284.37194999999997"/>
    <n v="71.61666666666666"/>
    <n v="59.428025000000012"/>
    <n v="0.33960000000000001"/>
    <n v="341.14142499999991"/>
    <n v="445.53515833333324"/>
    <n v="-4.3000000000000073E-2"/>
    <n v="295"/>
    <n v="190"/>
    <n v="485"/>
  </r>
  <r>
    <x v="0"/>
    <x v="2"/>
    <x v="1"/>
    <x v="7"/>
    <s v="Monday"/>
    <s v="Week-day"/>
    <s v="Low-demand"/>
    <s v="Peak"/>
    <n v="213"/>
    <n v="-10.538683333333335"/>
    <n v="0"/>
    <n v="64.941666666666663"/>
    <n v="211.36282500000004"/>
    <n v="133.59360000000001"/>
    <n v="313.62232499999988"/>
    <n v="445.53515833333324"/>
    <n v="-3.9400000000000074E-2"/>
    <n v="565"/>
    <n v="690"/>
    <n v="1255"/>
  </r>
  <r>
    <x v="0"/>
    <x v="2"/>
    <x v="1"/>
    <x v="8"/>
    <s v="Monday"/>
    <s v="Week-day"/>
    <s v="Low-demand"/>
    <s v="Peak"/>
    <n v="213"/>
    <n v="-79.358583333333357"/>
    <n v="0"/>
    <n v="65.641666666666666"/>
    <n v="26.108799999999999"/>
    <n v="433.92180000000008"/>
    <n v="379.23876666666666"/>
    <n v="445.53515833333324"/>
    <n v="-2.7000000000000031E-2"/>
    <n v="565"/>
    <n v="675"/>
    <n v="1240"/>
  </r>
  <r>
    <x v="0"/>
    <x v="2"/>
    <x v="1"/>
    <x v="9"/>
    <s v="Monday"/>
    <s v="Week-day"/>
    <s v="Low-demand"/>
    <s v="Peak"/>
    <n v="213"/>
    <n v="-222.66204166666662"/>
    <n v="0"/>
    <n v="72.958333333333329"/>
    <n v="0.16558333333333333"/>
    <n v="660.50940000000026"/>
    <n v="437.81917500000003"/>
    <n v="445.53515833333324"/>
    <n v="-2.7000000000000031E-2"/>
    <n v="565"/>
    <n v="675"/>
    <n v="1240"/>
  </r>
  <r>
    <x v="0"/>
    <x v="2"/>
    <x v="1"/>
    <x v="22"/>
    <s v="Monday"/>
    <s v="Week-day"/>
    <s v="Low-demand"/>
    <s v="Standard"/>
    <n v="147"/>
    <n v="-316.73030630630637"/>
    <n v="0"/>
    <n v="85.756756756756758"/>
    <n v="14.756558558558558"/>
    <n v="805.15353153153171"/>
    <n v="509.79493693693689"/>
    <n v="445.53515833333324"/>
    <n v="-8.2702702702702763E-3"/>
    <n v="565"/>
    <n v="675"/>
    <n v="1240"/>
  </r>
  <r>
    <x v="0"/>
    <x v="2"/>
    <x v="1"/>
    <x v="23"/>
    <s v="Monday"/>
    <s v="Week-day"/>
    <s v="Low-demand"/>
    <s v="Standard"/>
    <n v="147"/>
    <n v="-175.10470833333335"/>
    <n v="0"/>
    <n v="97.86666666666666"/>
    <n v="0.16784166666666672"/>
    <n v="590.59249166666666"/>
    <n v="415.4868166666667"/>
    <n v="445.53515833333324"/>
    <n v="0"/>
    <n v="565"/>
    <n v="675"/>
    <n v="1240"/>
  </r>
  <r>
    <x v="0"/>
    <x v="2"/>
    <x v="1"/>
    <x v="21"/>
    <s v="Monday"/>
    <s v="Week-day"/>
    <s v="Low-demand"/>
    <s v="Standard"/>
    <n v="147"/>
    <n v="-8.2153083333333345"/>
    <n v="0"/>
    <n v="99"/>
    <n v="0.16755833333333336"/>
    <n v="474.51230833333335"/>
    <n v="466.28270833333346"/>
    <n v="445.53515833333324"/>
    <n v="-1.3050000000000008E-2"/>
    <n v="565"/>
    <n v="675"/>
    <n v="1240"/>
  </r>
  <r>
    <x v="0"/>
    <x v="2"/>
    <x v="1"/>
    <x v="10"/>
    <s v="Monday"/>
    <s v="Week-day"/>
    <s v="Low-demand"/>
    <s v="Standard"/>
    <n v="147"/>
    <n v="-8.6459249999999983"/>
    <n v="0"/>
    <n v="99"/>
    <n v="0.16428333333333331"/>
    <n v="531.55137500000001"/>
    <n v="522.8772583333332"/>
    <n v="445.53515833333324"/>
    <n v="-2.6758333333333339E-2"/>
    <n v="565"/>
    <n v="675"/>
    <n v="1240"/>
  </r>
  <r>
    <x v="0"/>
    <x v="2"/>
    <x v="1"/>
    <x v="11"/>
    <s v="Monday"/>
    <s v="Week-day"/>
    <s v="Low-demand"/>
    <s v="Standard"/>
    <n v="147"/>
    <n v="-6.6946500000000011"/>
    <n v="0"/>
    <n v="99"/>
    <n v="0.16358333333333333"/>
    <n v="544.21805833333315"/>
    <n v="537.5003833333335"/>
    <n v="445.53515833333324"/>
    <n v="-2.4291666666666659E-2"/>
    <n v="565"/>
    <n v="675"/>
    <n v="1240"/>
  </r>
  <r>
    <x v="0"/>
    <x v="2"/>
    <x v="1"/>
    <x v="12"/>
    <s v="Monday"/>
    <s v="Week-day"/>
    <s v="Low-demand"/>
    <s v="Standard"/>
    <n v="147"/>
    <n v="72.337050000000005"/>
    <n v="72.337050000000005"/>
    <n v="97.9"/>
    <n v="0.16422500000000009"/>
    <n v="479.47302499999995"/>
    <n v="551.77459166666677"/>
    <n v="445.53515833333324"/>
    <n v="-3.9733333333333315E-2"/>
    <n v="565"/>
    <n v="675"/>
    <n v="1240"/>
  </r>
  <r>
    <x v="0"/>
    <x v="2"/>
    <x v="1"/>
    <x v="13"/>
    <s v="Monday"/>
    <s v="Week-day"/>
    <s v="Low-demand"/>
    <s v="Standard"/>
    <n v="147"/>
    <n v="291.95598333333339"/>
    <n v="291.95598333333339"/>
    <n v="89.775000000000006"/>
    <n v="0.16434166666666669"/>
    <n v="259.3207083333333"/>
    <n v="551.24705833333314"/>
    <n v="445.53515833333324"/>
    <n v="-2.9141666666666646E-2"/>
    <n v="565"/>
    <n v="675"/>
    <n v="1240"/>
  </r>
  <r>
    <x v="0"/>
    <x v="2"/>
    <x v="1"/>
    <x v="14"/>
    <s v="Monday"/>
    <s v="Week-day"/>
    <s v="Low-demand"/>
    <s v="Standard"/>
    <n v="147"/>
    <n v="365.43322499999982"/>
    <n v="365.43322499999982"/>
    <n v="70.2"/>
    <n v="124.12786666666666"/>
    <n v="66.147183333333345"/>
    <n v="551.77399166666669"/>
    <n v="445.53515833333324"/>
    <n v="-3.4133333333333328E-2"/>
    <n v="555"/>
    <n v="675"/>
    <n v="1230"/>
  </r>
  <r>
    <x v="0"/>
    <x v="2"/>
    <x v="1"/>
    <x v="15"/>
    <s v="Monday"/>
    <s v="Week-day"/>
    <s v="Low-demand"/>
    <s v="Peak"/>
    <n v="213"/>
    <n v="130.92891666666671"/>
    <n v="130.92891666666671"/>
    <n v="59.408333333333331"/>
    <n v="445.08277499999997"/>
    <n v="3.5664416666666656"/>
    <n v="558.01654999999994"/>
    <n v="445.53515833333324"/>
    <n v="-3.3391666666666646E-2"/>
    <n v="485"/>
    <n v="655"/>
    <n v="1140"/>
  </r>
  <r>
    <x v="0"/>
    <x v="2"/>
    <x v="1"/>
    <x v="16"/>
    <s v="Monday"/>
    <s v="Week-day"/>
    <s v="Low-demand"/>
    <s v="Peak"/>
    <n v="213"/>
    <n v="98.641983333333343"/>
    <n v="98.641983333333343"/>
    <n v="53.083333333333336"/>
    <n v="444.93644166666661"/>
    <n v="0"/>
    <n v="522.17550000000006"/>
    <n v="445.53515833333324"/>
    <n v="-3.3099999999999935E-2"/>
    <n v="295"/>
    <n v="655"/>
    <n v="950"/>
  </r>
  <r>
    <x v="0"/>
    <x v="2"/>
    <x v="1"/>
    <x v="17"/>
    <s v="Monday"/>
    <s v="Week-day"/>
    <s v="Low-demand"/>
    <s v="Standard"/>
    <n v="147"/>
    <n v="-87.70512500000001"/>
    <n v="0"/>
    <n v="52.516666666666666"/>
    <n v="444.66218333333308"/>
    <n v="0"/>
    <n v="335.80853333333317"/>
    <n v="445.53515833333324"/>
    <n v="-3.3999999999999919E-2"/>
    <n v="295"/>
    <n v="190"/>
    <n v="485"/>
  </r>
  <r>
    <x v="0"/>
    <x v="2"/>
    <x v="1"/>
    <x v="18"/>
    <s v="Monday"/>
    <s v="Week-day"/>
    <s v="Low-demand"/>
    <s v="Standard"/>
    <n v="147"/>
    <n v="-95.262108333333344"/>
    <n v="0"/>
    <n v="56.69166666666667"/>
    <n v="444.30869999999976"/>
    <n v="0"/>
    <n v="328.2362333333333"/>
    <n v="445.53515833333324"/>
    <n v="-3.3999999999999919E-2"/>
    <n v="295"/>
    <n v="190"/>
    <n v="485"/>
  </r>
  <r>
    <x v="0"/>
    <x v="2"/>
    <x v="1"/>
    <x v="19"/>
    <s v="Monday"/>
    <s v="Week-day"/>
    <s v="Low-demand"/>
    <s v="Off-Peak"/>
    <n v="93"/>
    <n v="-126.34110000000007"/>
    <n v="0"/>
    <n v="62.375"/>
    <n v="444.17400833333329"/>
    <n v="0"/>
    <n v="297.1429"/>
    <n v="445.53515833333324"/>
    <n v="-3.3999999999999919E-2"/>
    <n v="200"/>
    <n v="190"/>
    <n v="390"/>
  </r>
  <r>
    <x v="0"/>
    <x v="2"/>
    <x v="1"/>
    <x v="20"/>
    <s v="Monday"/>
    <s v="Week-day"/>
    <s v="Low-demand"/>
    <s v="Off-Peak"/>
    <n v="93"/>
    <n v="-163.85240000000002"/>
    <n v="0"/>
    <n v="68.325000000000003"/>
    <n v="444.30550000000005"/>
    <n v="0"/>
    <n v="259.63018333333338"/>
    <n v="445.53515833333324"/>
    <n v="-3.3999999999999919E-2"/>
    <n v="200"/>
    <n v="190"/>
    <n v="390"/>
  </r>
  <r>
    <x v="0"/>
    <x v="2"/>
    <x v="2"/>
    <x v="0"/>
    <s v="Tuesday"/>
    <s v="Week-day"/>
    <s v="Low-demand"/>
    <s v="Off-Peak"/>
    <n v="93"/>
    <n v="-85.094183333333305"/>
    <n v="0"/>
    <n v="75.474999999999994"/>
    <n v="357.6296916666667"/>
    <n v="0"/>
    <n v="252.26319166666664"/>
    <n v="445.53515833333324"/>
    <n v="-3.3999999999999919E-2"/>
    <n v="200"/>
    <n v="190"/>
    <n v="390"/>
  </r>
  <r>
    <x v="0"/>
    <x v="2"/>
    <x v="2"/>
    <x v="1"/>
    <s v="Tuesday"/>
    <s v="Week-day"/>
    <s v="Low-demand"/>
    <s v="Off-Peak"/>
    <n v="93"/>
    <n v="-7.2359249999999955"/>
    <n v="0"/>
    <n v="76.3"/>
    <n v="282.98080833333336"/>
    <n v="0"/>
    <n v="262.16395"/>
    <n v="445.53515833333324"/>
    <n v="-3.1166666666666579E-2"/>
    <n v="200"/>
    <n v="190"/>
    <n v="390"/>
  </r>
  <r>
    <x v="0"/>
    <x v="2"/>
    <x v="2"/>
    <x v="2"/>
    <s v="Tuesday"/>
    <s v="Week-day"/>
    <s v="Low-demand"/>
    <s v="Off-Peak"/>
    <n v="93"/>
    <n v="49.268408333333326"/>
    <n v="49.268408333333326"/>
    <n v="75.341666666666669"/>
    <n v="324.7532666666666"/>
    <n v="0"/>
    <n v="359.68588333333315"/>
    <n v="445.53515833333324"/>
    <n v="-1.4000000000000011E-2"/>
    <n v="200"/>
    <n v="190"/>
    <n v="390"/>
  </r>
  <r>
    <x v="0"/>
    <x v="2"/>
    <x v="2"/>
    <x v="3"/>
    <s v="Tuesday"/>
    <s v="Week-day"/>
    <s v="Low-demand"/>
    <s v="Off-Peak"/>
    <n v="93"/>
    <n v="-41.487033333333336"/>
    <n v="0"/>
    <n v="73.566666666666663"/>
    <n v="434.64124166666659"/>
    <n v="0"/>
    <n v="372.92888333333309"/>
    <n v="445.53515833333324"/>
    <n v="-1.4000000000000011E-2"/>
    <n v="200"/>
    <n v="190"/>
    <n v="390"/>
  </r>
  <r>
    <x v="0"/>
    <x v="2"/>
    <x v="2"/>
    <x v="4"/>
    <s v="Tuesday"/>
    <s v="Week-day"/>
    <s v="Low-demand"/>
    <s v="Off-Peak"/>
    <n v="93"/>
    <n v="72.825366666666667"/>
    <n v="72.825366666666667"/>
    <n v="74.566666666666663"/>
    <n v="333.33334999999988"/>
    <n v="0"/>
    <n v="388.37618333333336"/>
    <n v="445.53515833333324"/>
    <n v="-1.4000000000000011E-2"/>
    <n v="295"/>
    <n v="190"/>
    <n v="485"/>
  </r>
  <r>
    <x v="0"/>
    <x v="2"/>
    <x v="2"/>
    <x v="5"/>
    <s v="Tuesday"/>
    <s v="Week-day"/>
    <s v="Low-demand"/>
    <s v="Off-Peak"/>
    <n v="93"/>
    <n v="-47.29059166666665"/>
    <n v="0"/>
    <n v="72.625"/>
    <n v="444.24261666666638"/>
    <n v="0"/>
    <n v="376.23268333333323"/>
    <n v="445.53515833333324"/>
    <n v="-1.4000000000000011E-2"/>
    <n v="295"/>
    <n v="190"/>
    <n v="485"/>
  </r>
  <r>
    <x v="0"/>
    <x v="2"/>
    <x v="2"/>
    <x v="6"/>
    <s v="Tuesday"/>
    <s v="Week-day"/>
    <s v="Low-demand"/>
    <s v="Standard"/>
    <n v="147"/>
    <n v="198.30657499999998"/>
    <n v="198.30657499999998"/>
    <n v="67.7"/>
    <n v="188.91888333333324"/>
    <n v="0.15907499999999999"/>
    <n v="382.46993333333336"/>
    <n v="445.53515833333324"/>
    <n v="-1.4000000000000011E-2"/>
    <n v="295"/>
    <n v="190"/>
    <n v="485"/>
  </r>
  <r>
    <x v="0"/>
    <x v="2"/>
    <x v="2"/>
    <x v="7"/>
    <s v="Tuesday"/>
    <s v="Week-day"/>
    <s v="Low-demand"/>
    <s v="Peak"/>
    <n v="213"/>
    <n v="-16.770258333333331"/>
    <n v="0"/>
    <n v="64.791666666666671"/>
    <n v="326.72391666666687"/>
    <n v="47.286266666666656"/>
    <n v="344.09160000000008"/>
    <n v="445.53515833333324"/>
    <n v="-1.4000000000000011E-2"/>
    <n v="565"/>
    <n v="690"/>
    <n v="1255"/>
  </r>
  <r>
    <x v="0"/>
    <x v="2"/>
    <x v="2"/>
    <x v="8"/>
    <s v="Tuesday"/>
    <s v="Week-day"/>
    <s v="Low-demand"/>
    <s v="Peak"/>
    <n v="213"/>
    <n v="-5.8801833333333349"/>
    <n v="0"/>
    <n v="64.974999999999994"/>
    <n v="135.74130833333331"/>
    <n v="301.12625833333345"/>
    <n v="421.96905833333329"/>
    <n v="445.53515833333324"/>
    <n v="-1.8783333333333298E-2"/>
    <n v="565"/>
    <n v="675"/>
    <n v="1240"/>
  </r>
  <r>
    <x v="0"/>
    <x v="2"/>
    <x v="2"/>
    <x v="9"/>
    <s v="Tuesday"/>
    <s v="Week-day"/>
    <s v="Low-demand"/>
    <s v="Peak"/>
    <n v="213"/>
    <n v="-7.643591666666671"/>
    <n v="0"/>
    <n v="65.61666666666666"/>
    <n v="73.312274999999985"/>
    <n v="462.03493333333319"/>
    <n v="520.80835833333333"/>
    <n v="445.53515833333324"/>
    <n v="-3.7058333333333374E-2"/>
    <n v="565"/>
    <n v="675"/>
    <n v="1240"/>
  </r>
  <r>
    <x v="0"/>
    <x v="2"/>
    <x v="2"/>
    <x v="22"/>
    <s v="Tuesday"/>
    <s v="Week-day"/>
    <s v="Low-demand"/>
    <s v="Standard"/>
    <n v="147"/>
    <n v="-111.05447474747473"/>
    <n v="0"/>
    <n v="66.898989898989896"/>
    <n v="57.78530303030302"/>
    <n v="550.20004040404024"/>
    <n v="494.74414141414161"/>
    <n v="445.53515833333324"/>
    <n v="-1.7737373737373722E-2"/>
    <n v="565"/>
    <n v="675"/>
    <n v="1240"/>
  </r>
  <r>
    <x v="0"/>
    <x v="2"/>
    <x v="2"/>
    <x v="23"/>
    <s v="Tuesday"/>
    <s v="Week-day"/>
    <s v="Low-demand"/>
    <s v="Standard"/>
    <n v="147"/>
    <n v="-94.486283333333333"/>
    <n v="0"/>
    <n v="69.916666666666671"/>
    <n v="0.16220833333333326"/>
    <n v="622.09877499999993"/>
    <n v="527.58093333333318"/>
    <n v="445.53515833333324"/>
    <n v="-3.0258333333333286E-2"/>
    <n v="565"/>
    <n v="675"/>
    <n v="1240"/>
  </r>
  <r>
    <x v="0"/>
    <x v="2"/>
    <x v="2"/>
    <x v="21"/>
    <s v="Tuesday"/>
    <s v="Week-day"/>
    <s v="Low-demand"/>
    <s v="Standard"/>
    <n v="147"/>
    <n v="-152.60488333333348"/>
    <n v="0"/>
    <n v="78.38333333333334"/>
    <n v="0.16535000000000008"/>
    <n v="681.76901666666674"/>
    <n v="529.13732499999981"/>
    <n v="445.53515833333324"/>
    <n v="-2.5741666666666631E-2"/>
    <n v="565"/>
    <n v="675"/>
    <n v="1240"/>
  </r>
  <r>
    <x v="0"/>
    <x v="2"/>
    <x v="2"/>
    <x v="10"/>
    <s v="Tuesday"/>
    <s v="Week-day"/>
    <s v="Low-demand"/>
    <s v="Standard"/>
    <n v="147"/>
    <n v="56.270058333333367"/>
    <n v="56.270058333333367"/>
    <n v="80.158333333333331"/>
    <n v="0.16482500000000003"/>
    <n v="522.17033333333359"/>
    <n v="578.40750000000003"/>
    <n v="445.53515833333324"/>
    <n v="-3.1741666666666619E-2"/>
    <n v="565"/>
    <n v="675"/>
    <n v="1240"/>
  </r>
  <r>
    <x v="0"/>
    <x v="2"/>
    <x v="2"/>
    <x v="11"/>
    <s v="Tuesday"/>
    <s v="Week-day"/>
    <s v="Low-demand"/>
    <s v="Standard"/>
    <n v="147"/>
    <n v="58.11556666666668"/>
    <n v="58.11556666666668"/>
    <n v="77.25"/>
    <n v="0.16369166666666674"/>
    <n v="501.86181666666647"/>
    <n v="559.94662499999993"/>
    <n v="445.53515833333324"/>
    <n v="-2.9491666666666687E-2"/>
    <n v="565"/>
    <n v="675"/>
    <n v="1240"/>
  </r>
  <r>
    <x v="0"/>
    <x v="2"/>
    <x v="2"/>
    <x v="12"/>
    <s v="Tuesday"/>
    <s v="Week-day"/>
    <s v="Low-demand"/>
    <s v="Standard"/>
    <n v="147"/>
    <n v="173.37589166666669"/>
    <n v="173.37589166666669"/>
    <n v="66.891666666666666"/>
    <n v="191.54329999999993"/>
    <n v="247.52777499999999"/>
    <n v="604.41251666666687"/>
    <n v="445.53515833333324"/>
    <n v="-2.5808333333333287E-2"/>
    <n v="565"/>
    <n v="675"/>
    <n v="1240"/>
  </r>
  <r>
    <x v="0"/>
    <x v="2"/>
    <x v="2"/>
    <x v="13"/>
    <s v="Tuesday"/>
    <s v="Week-day"/>
    <s v="Low-demand"/>
    <s v="Standard"/>
    <n v="147"/>
    <n v="59.167241666666655"/>
    <n v="59.167241666666655"/>
    <n v="63.125"/>
    <n v="434.18019166666676"/>
    <n v="133.26854166666669"/>
    <n v="605.37794166666686"/>
    <n v="445.53515833333324"/>
    <n v="-2.4383333333333292E-2"/>
    <n v="565"/>
    <n v="675"/>
    <n v="1240"/>
  </r>
  <r>
    <x v="0"/>
    <x v="2"/>
    <x v="2"/>
    <x v="14"/>
    <s v="Tuesday"/>
    <s v="Week-day"/>
    <s v="Low-demand"/>
    <s v="Standard"/>
    <n v="147"/>
    <n v="216.5063999999999"/>
    <n v="216.5063999999999"/>
    <n v="56.791666666666664"/>
    <n v="445.12475000000001"/>
    <n v="31.233891666666661"/>
    <n v="671.26578333333339"/>
    <n v="445.53515833333324"/>
    <n v="-3.7241666666666604E-2"/>
    <n v="555"/>
    <n v="675"/>
    <n v="1230"/>
  </r>
  <r>
    <x v="0"/>
    <x v="2"/>
    <x v="2"/>
    <x v="15"/>
    <s v="Tuesday"/>
    <s v="Week-day"/>
    <s v="Low-demand"/>
    <s v="Peak"/>
    <n v="213"/>
    <n v="182.68002500000003"/>
    <n v="182.68002500000003"/>
    <n v="44.666666666666664"/>
    <n v="444.99416666666656"/>
    <n v="1.3783249999999996"/>
    <n v="607.57685000000004"/>
    <n v="445.53515833333324"/>
    <n v="-2.4000000000000018E-2"/>
    <n v="485"/>
    <n v="655"/>
    <n v="1140"/>
  </r>
  <r>
    <x v="0"/>
    <x v="2"/>
    <x v="2"/>
    <x v="16"/>
    <s v="Tuesday"/>
    <s v="Week-day"/>
    <s v="Low-demand"/>
    <s v="Peak"/>
    <n v="213"/>
    <n v="95.93845000000006"/>
    <n v="95.93845000000006"/>
    <n v="38.608333333333334"/>
    <n v="444.86218333333295"/>
    <n v="0"/>
    <n v="519.36558333333335"/>
    <n v="445.53515833333324"/>
    <n v="-0.13284999999999964"/>
    <n v="295"/>
    <n v="655"/>
    <n v="950"/>
  </r>
  <r>
    <x v="0"/>
    <x v="2"/>
    <x v="2"/>
    <x v="17"/>
    <s v="Tuesday"/>
    <s v="Week-day"/>
    <s v="Low-demand"/>
    <s v="Standard"/>
    <n v="147"/>
    <n v="-217.00042499999989"/>
    <n v="0"/>
    <n v="39.125"/>
    <n v="444.46826666666647"/>
    <n v="0"/>
    <n v="206.44670833333325"/>
    <n v="445.53515833333324"/>
    <n v="-9.6999999999999989E-2"/>
    <n v="295"/>
    <n v="190"/>
    <n v="485"/>
  </r>
  <r>
    <x v="0"/>
    <x v="2"/>
    <x v="2"/>
    <x v="18"/>
    <s v="Tuesday"/>
    <s v="Week-day"/>
    <s v="Low-demand"/>
    <s v="Standard"/>
    <n v="147"/>
    <n v="-85.472600000000014"/>
    <n v="0"/>
    <n v="47.725000000000001"/>
    <n v="444.11782499999998"/>
    <n v="0"/>
    <n v="337.98438333333337"/>
    <n v="445.53515833333324"/>
    <n v="-9.6999999999999989E-2"/>
    <n v="295"/>
    <n v="190"/>
    <n v="485"/>
  </r>
  <r>
    <x v="0"/>
    <x v="2"/>
    <x v="2"/>
    <x v="19"/>
    <s v="Tuesday"/>
    <s v="Week-day"/>
    <s v="Low-demand"/>
    <s v="Off-Peak"/>
    <n v="93"/>
    <n v="-99.15628333333332"/>
    <n v="0"/>
    <n v="52"/>
    <n v="443.9256666666663"/>
    <n v="0"/>
    <n v="324.27413333333328"/>
    <n v="445.53515833333324"/>
    <n v="-9.6999999999999989E-2"/>
    <n v="200"/>
    <n v="190"/>
    <n v="390"/>
  </r>
  <r>
    <x v="0"/>
    <x v="2"/>
    <x v="2"/>
    <x v="20"/>
    <s v="Tuesday"/>
    <s v="Week-day"/>
    <s v="Low-demand"/>
    <s v="Off-Peak"/>
    <n v="93"/>
    <n v="-105.40824166666667"/>
    <n v="0"/>
    <n v="56.891666666666666"/>
    <n v="443.93013333333334"/>
    <n v="0"/>
    <n v="318.04146666666679"/>
    <n v="445.53515833333324"/>
    <n v="-9.6999999999999989E-2"/>
    <n v="200"/>
    <n v="190"/>
    <n v="390"/>
  </r>
  <r>
    <x v="0"/>
    <x v="2"/>
    <x v="3"/>
    <x v="0"/>
    <s v="Wednesday"/>
    <s v="Week-day"/>
    <s v="Low-demand"/>
    <s v="Off-Peak"/>
    <n v="93"/>
    <n v="-108.96014999999997"/>
    <n v="0"/>
    <n v="61.95"/>
    <n v="443.87174166666682"/>
    <n v="0"/>
    <n v="314.48028333333338"/>
    <n v="445.53515833333324"/>
    <n v="-9.6999999999999989E-2"/>
    <n v="200"/>
    <n v="190"/>
    <n v="390"/>
  </r>
  <r>
    <x v="0"/>
    <x v="2"/>
    <x v="3"/>
    <x v="1"/>
    <s v="Wednesday"/>
    <s v="Week-day"/>
    <s v="Low-demand"/>
    <s v="Off-Peak"/>
    <n v="93"/>
    <n v="-105.68392500000003"/>
    <n v="0"/>
    <n v="66.86666666666666"/>
    <n v="443.83187499999985"/>
    <n v="0"/>
    <n v="317.75562500000001"/>
    <n v="445.53515833333324"/>
    <n v="-9.6999999999999989E-2"/>
    <n v="200"/>
    <n v="190"/>
    <n v="390"/>
  </r>
  <r>
    <x v="0"/>
    <x v="2"/>
    <x v="3"/>
    <x v="2"/>
    <s v="Wednesday"/>
    <s v="Week-day"/>
    <s v="Low-demand"/>
    <s v="Off-Peak"/>
    <n v="93"/>
    <n v="-29.210108333333327"/>
    <n v="0"/>
    <n v="70.083333333333329"/>
    <n v="443.9353416666666"/>
    <n v="0"/>
    <n v="394.26548333333329"/>
    <n v="445.53515833333324"/>
    <n v="-9.6999999999999989E-2"/>
    <n v="200"/>
    <n v="190"/>
    <n v="390"/>
  </r>
  <r>
    <x v="0"/>
    <x v="2"/>
    <x v="3"/>
    <x v="3"/>
    <s v="Wednesday"/>
    <s v="Week-day"/>
    <s v="Low-demand"/>
    <s v="Off-Peak"/>
    <n v="93"/>
    <n v="-23.998124999999991"/>
    <n v="0"/>
    <n v="71.424999999999997"/>
    <n v="443.89610833333353"/>
    <n v="0"/>
    <n v="399.44607499999989"/>
    <n v="445.53515833333324"/>
    <n v="-9.6999999999999989E-2"/>
    <n v="200"/>
    <n v="190"/>
    <n v="390"/>
  </r>
  <r>
    <x v="0"/>
    <x v="2"/>
    <x v="3"/>
    <x v="4"/>
    <s v="Wednesday"/>
    <s v="Week-day"/>
    <s v="Low-demand"/>
    <s v="Off-Peak"/>
    <n v="93"/>
    <n v="-33.042566666666666"/>
    <n v="0"/>
    <n v="72.650000000000006"/>
    <n v="443.80119166666685"/>
    <n v="0"/>
    <n v="390.42244166666677"/>
    <n v="445.53515833333324"/>
    <n v="-9.6999999999999989E-2"/>
    <n v="295"/>
    <n v="190"/>
    <n v="485"/>
  </r>
  <r>
    <x v="0"/>
    <x v="2"/>
    <x v="3"/>
    <x v="5"/>
    <s v="Wednesday"/>
    <s v="Week-day"/>
    <s v="Low-demand"/>
    <s v="Off-Peak"/>
    <n v="93"/>
    <n v="46.098458333333348"/>
    <n v="46.098458333333348"/>
    <n v="71.825000000000003"/>
    <n v="371.10137500000013"/>
    <n v="0"/>
    <n v="395.07469166666675"/>
    <n v="445.53515833333324"/>
    <n v="-9.6999999999999989E-2"/>
    <n v="295"/>
    <n v="190"/>
    <n v="485"/>
  </r>
  <r>
    <x v="0"/>
    <x v="2"/>
    <x v="3"/>
    <x v="6"/>
    <s v="Wednesday"/>
    <s v="Week-day"/>
    <s v="Low-demand"/>
    <s v="Standard"/>
    <n v="147"/>
    <n v="138.05404166666668"/>
    <n v="138.05404166666668"/>
    <n v="66.05"/>
    <n v="285.24109166666665"/>
    <n v="0.23958333333333334"/>
    <n v="399.73761666666672"/>
    <n v="445.53515833333324"/>
    <n v="-9.6999999999999989E-2"/>
    <n v="295"/>
    <n v="190"/>
    <n v="485"/>
  </r>
  <r>
    <x v="0"/>
    <x v="2"/>
    <x v="3"/>
    <x v="7"/>
    <s v="Wednesday"/>
    <s v="Week-day"/>
    <s v="Low-demand"/>
    <s v="Peak"/>
    <n v="213"/>
    <n v="0.18449166666666603"/>
    <n v="0.18449166666666603"/>
    <n v="64.625"/>
    <n v="396.95064999999994"/>
    <n v="23.715250000000001"/>
    <n v="407.27315833333358"/>
    <n v="445.53515833333324"/>
    <n v="-9.6999999999999989E-2"/>
    <n v="565"/>
    <n v="690"/>
    <n v="1255"/>
  </r>
  <r>
    <x v="0"/>
    <x v="2"/>
    <x v="3"/>
    <x v="8"/>
    <s v="Wednesday"/>
    <s v="Week-day"/>
    <s v="Low-demand"/>
    <s v="Peak"/>
    <n v="213"/>
    <n v="10.934816666666668"/>
    <n v="10.934816666666668"/>
    <n v="64.166666666666671"/>
    <n v="429.38266666666658"/>
    <n v="102.12085833333332"/>
    <n v="528.05698333333328"/>
    <n v="445.53515833333324"/>
    <n v="-9.6999999999999989E-2"/>
    <n v="565"/>
    <n v="675"/>
    <n v="1240"/>
  </r>
  <r>
    <x v="0"/>
    <x v="2"/>
    <x v="3"/>
    <x v="9"/>
    <s v="Wednesday"/>
    <s v="Week-day"/>
    <s v="Low-demand"/>
    <s v="Peak"/>
    <n v="213"/>
    <n v="-41.935379310344793"/>
    <n v="0"/>
    <n v="64.198275862068968"/>
    <n v="424.85205172413811"/>
    <n v="230.81481034482761"/>
    <n v="594.12940517241361"/>
    <n v="445.53515833333324"/>
    <n v="-3.6793103448275868E-2"/>
    <n v="565"/>
    <n v="675"/>
    <n v="1240"/>
  </r>
  <r>
    <x v="0"/>
    <x v="2"/>
    <x v="3"/>
    <x v="22"/>
    <s v="Wednesday"/>
    <s v="Week-day"/>
    <s v="Low-demand"/>
    <s v="Standard"/>
    <n v="147"/>
    <n v="54.412099999999995"/>
    <n v="54.412099999999995"/>
    <n v="64.858333333333334"/>
    <n v="313.92697500000008"/>
    <n v="369.67549166666652"/>
    <n v="722.01274166666678"/>
    <n v="445.53515833333324"/>
    <n v="0"/>
    <n v="565"/>
    <n v="675"/>
    <n v="1240"/>
  </r>
  <r>
    <x v="0"/>
    <x v="2"/>
    <x v="3"/>
    <x v="23"/>
    <s v="Wednesday"/>
    <s v="Week-day"/>
    <s v="Low-demand"/>
    <s v="Standard"/>
    <n v="147"/>
    <n v="182.08168333333322"/>
    <n v="182.08168333333322"/>
    <n v="64.941666666666663"/>
    <n v="180.13669166666685"/>
    <n v="440.59221666666662"/>
    <n v="792.95533333333356"/>
    <n v="445.53515833333324"/>
    <n v="-5.8333333333333353E-3"/>
    <n v="565"/>
    <n v="675"/>
    <n v="1240"/>
  </r>
  <r>
    <x v="0"/>
    <x v="2"/>
    <x v="3"/>
    <x v="21"/>
    <s v="Wednesday"/>
    <s v="Week-day"/>
    <s v="Low-demand"/>
    <s v="Standard"/>
    <n v="147"/>
    <n v="224.12962499999975"/>
    <n v="224.12962499999975"/>
    <n v="64.924999999999997"/>
    <n v="134.13526666666669"/>
    <n v="471.23902499999986"/>
    <n v="823.54377499999987"/>
    <n v="445.53515833333324"/>
    <n v="-2.7249999999999962E-2"/>
    <n v="565"/>
    <n v="675"/>
    <n v="1240"/>
  </r>
  <r>
    <x v="0"/>
    <x v="2"/>
    <x v="3"/>
    <x v="10"/>
    <s v="Wednesday"/>
    <s v="Week-day"/>
    <s v="Low-demand"/>
    <s v="Standard"/>
    <n v="147"/>
    <n v="272.75608333333287"/>
    <n v="272.75608333333287"/>
    <n v="65.36666666666666"/>
    <n v="85.843791666666675"/>
    <n v="500.81212499999975"/>
    <n v="853.10481666666669"/>
    <n v="445.53515833333324"/>
    <n v="-3.5958333333333342E-2"/>
    <n v="565"/>
    <n v="675"/>
    <n v="1240"/>
  </r>
  <r>
    <x v="0"/>
    <x v="2"/>
    <x v="3"/>
    <x v="11"/>
    <s v="Wednesday"/>
    <s v="Week-day"/>
    <s v="Low-demand"/>
    <s v="Standard"/>
    <n v="147"/>
    <n v="167.88482499999981"/>
    <n v="167.88482499999981"/>
    <n v="64.941666666666663"/>
    <n v="193.02070000000006"/>
    <n v="418.29121666666663"/>
    <n v="770.60932500000001"/>
    <n v="445.53515833333324"/>
    <n v="-1.4999999999999963E-2"/>
    <n v="565"/>
    <n v="675"/>
    <n v="1240"/>
  </r>
  <r>
    <x v="0"/>
    <x v="2"/>
    <x v="3"/>
    <x v="12"/>
    <s v="Wednesday"/>
    <s v="Week-day"/>
    <s v="Low-demand"/>
    <s v="Standard"/>
    <n v="147"/>
    <n v="-64.163441666666685"/>
    <n v="0"/>
    <n v="64.066666666666663"/>
    <n v="438.1767416666666"/>
    <n v="206.72696666666661"/>
    <n v="559.04396666666673"/>
    <n v="445.53515833333324"/>
    <n v="-1.4999999999999963E-2"/>
    <n v="565"/>
    <n v="675"/>
    <n v="1240"/>
  </r>
  <r>
    <x v="0"/>
    <x v="2"/>
    <x v="3"/>
    <x v="13"/>
    <s v="Wednesday"/>
    <s v="Week-day"/>
    <s v="Low-demand"/>
    <s v="Standard"/>
    <n v="147"/>
    <n v="-57.119991666666664"/>
    <n v="0"/>
    <n v="63.741666666666667"/>
    <n v="429.41864166666659"/>
    <n v="144.18941666666669"/>
    <n v="496.50641666666672"/>
    <n v="445.53515833333324"/>
    <n v="-1.4999999999999963E-2"/>
    <n v="565"/>
    <n v="675"/>
    <n v="1240"/>
  </r>
  <r>
    <x v="0"/>
    <x v="2"/>
    <x v="3"/>
    <x v="14"/>
    <s v="Wednesday"/>
    <s v="Week-day"/>
    <s v="Low-demand"/>
    <s v="Standard"/>
    <n v="147"/>
    <n v="-71.236583333333328"/>
    <n v="0"/>
    <n v="59.774999999999999"/>
    <n v="444.17815000000013"/>
    <n v="46.763558333333322"/>
    <n v="399.08055833333322"/>
    <n v="445.53515833333324"/>
    <n v="-1.4999999999999963E-2"/>
    <n v="555"/>
    <n v="675"/>
    <n v="1230"/>
  </r>
  <r>
    <x v="0"/>
    <x v="2"/>
    <x v="3"/>
    <x v="15"/>
    <s v="Wednesday"/>
    <s v="Week-day"/>
    <s v="Low-demand"/>
    <s v="Peak"/>
    <n v="213"/>
    <n v="-71.209700000000012"/>
    <n v="0"/>
    <n v="52.083333333333336"/>
    <n v="443.98825000000033"/>
    <n v="0.64408333333333323"/>
    <n v="352.96108333333376"/>
    <n v="445.53515833333324"/>
    <n v="-1.4999999999999963E-2"/>
    <n v="485"/>
    <n v="655"/>
    <n v="1140"/>
  </r>
  <r>
    <x v="0"/>
    <x v="2"/>
    <x v="3"/>
    <x v="16"/>
    <s v="Wednesday"/>
    <s v="Week-day"/>
    <s v="Low-demand"/>
    <s v="Peak"/>
    <n v="213"/>
    <n v="-71.240950000000012"/>
    <n v="0"/>
    <n v="45.45"/>
    <n v="443.9713583333334"/>
    <n v="0"/>
    <n v="352.31700000000006"/>
    <n v="445.53515833333324"/>
    <n v="-1.4999999999999963E-2"/>
    <n v="295"/>
    <n v="655"/>
    <n v="950"/>
  </r>
  <r>
    <x v="0"/>
    <x v="2"/>
    <x v="3"/>
    <x v="17"/>
    <s v="Wednesday"/>
    <s v="Week-day"/>
    <s v="Low-demand"/>
    <s v="Standard"/>
    <n v="147"/>
    <n v="-71.234458333333322"/>
    <n v="0"/>
    <n v="44.19166666666667"/>
    <n v="444.00989166666636"/>
    <n v="0"/>
    <n v="352.31700000000006"/>
    <n v="445.53515833333324"/>
    <n v="-1.4999999999999963E-2"/>
    <n v="295"/>
    <n v="190"/>
    <n v="485"/>
  </r>
  <r>
    <x v="0"/>
    <x v="2"/>
    <x v="3"/>
    <x v="18"/>
    <s v="Wednesday"/>
    <s v="Week-day"/>
    <s v="Low-demand"/>
    <s v="Standard"/>
    <n v="147"/>
    <n v="-71.227800000000016"/>
    <n v="0"/>
    <n v="46.05833333333333"/>
    <n v="443.91067500000014"/>
    <n v="0"/>
    <n v="352.31700000000006"/>
    <n v="445.53515833333324"/>
    <n v="-1.4999999999999963E-2"/>
    <n v="295"/>
    <n v="190"/>
    <n v="485"/>
  </r>
  <r>
    <x v="0"/>
    <x v="2"/>
    <x v="3"/>
    <x v="19"/>
    <s v="Wednesday"/>
    <s v="Week-day"/>
    <s v="Low-demand"/>
    <s v="Off-Peak"/>
    <n v="93"/>
    <n v="-71.225383333333326"/>
    <n v="0"/>
    <n v="48.216666666666669"/>
    <n v="443.86800833333325"/>
    <n v="0"/>
    <n v="352.31700000000006"/>
    <n v="445.53515833333324"/>
    <n v="-1.4999999999999963E-2"/>
    <n v="200"/>
    <n v="190"/>
    <n v="390"/>
  </r>
  <r>
    <x v="0"/>
    <x v="2"/>
    <x v="3"/>
    <x v="20"/>
    <s v="Wednesday"/>
    <s v="Week-day"/>
    <s v="Low-demand"/>
    <s v="Off-Peak"/>
    <n v="93"/>
    <n v="-71.220016666666666"/>
    <n v="0"/>
    <n v="50.966666666666669"/>
    <n v="443.91484999999994"/>
    <n v="0"/>
    <n v="352.31700000000006"/>
    <n v="445.53515833333324"/>
    <n v="-1.4999999999999963E-2"/>
    <n v="200"/>
    <n v="190"/>
    <n v="390"/>
  </r>
  <r>
    <x v="0"/>
    <x v="2"/>
    <x v="4"/>
    <x v="0"/>
    <s v="Thursday"/>
    <s v="Week-day"/>
    <s v="Low-demand"/>
    <s v="Off-Peak"/>
    <n v="93"/>
    <n v="-71.226850000000013"/>
    <n v="0"/>
    <n v="53.641666666666666"/>
    <n v="443.98612499999996"/>
    <n v="0"/>
    <n v="352.31700000000006"/>
    <n v="445.53515833333324"/>
    <n v="-1.4999999999999963E-2"/>
    <n v="200"/>
    <n v="190"/>
    <n v="390"/>
  </r>
  <r>
    <x v="0"/>
    <x v="2"/>
    <x v="4"/>
    <x v="1"/>
    <s v="Thursday"/>
    <s v="Week-day"/>
    <s v="Low-demand"/>
    <s v="Off-Peak"/>
    <n v="93"/>
    <n v="-71.219391666666681"/>
    <n v="0"/>
    <n v="56.633333333333333"/>
    <n v="443.97040833333352"/>
    <n v="0"/>
    <n v="352.31700000000006"/>
    <n v="445.53515833333324"/>
    <n v="-1.4999999999999963E-2"/>
    <n v="200"/>
    <n v="190"/>
    <n v="390"/>
  </r>
  <r>
    <x v="0"/>
    <x v="2"/>
    <x v="4"/>
    <x v="2"/>
    <s v="Thursday"/>
    <s v="Week-day"/>
    <s v="Low-demand"/>
    <s v="Off-Peak"/>
    <n v="93"/>
    <n v="-71.227108333333334"/>
    <n v="0"/>
    <n v="58"/>
    <n v="444.0566750000001"/>
    <n v="0"/>
    <n v="352.31700000000006"/>
    <n v="445.53515833333324"/>
    <n v="-1.4999999999999963E-2"/>
    <n v="200"/>
    <n v="190"/>
    <n v="390"/>
  </r>
  <r>
    <x v="0"/>
    <x v="2"/>
    <x v="4"/>
    <x v="3"/>
    <s v="Thursday"/>
    <s v="Week-day"/>
    <s v="Low-demand"/>
    <s v="Off-Peak"/>
    <n v="93"/>
    <n v="-71.238391666666672"/>
    <n v="0"/>
    <n v="58.174999999999997"/>
    <n v="443.95943333333327"/>
    <n v="0"/>
    <n v="352.31700000000006"/>
    <n v="445.53515833333324"/>
    <n v="-1.4999999999999963E-2"/>
    <n v="200"/>
    <n v="190"/>
    <n v="390"/>
  </r>
  <r>
    <x v="0"/>
    <x v="2"/>
    <x v="4"/>
    <x v="4"/>
    <s v="Thursday"/>
    <s v="Week-day"/>
    <s v="Low-demand"/>
    <s v="Off-Peak"/>
    <n v="93"/>
    <n v="-71.232708333333306"/>
    <n v="0"/>
    <n v="59"/>
    <n v="444.03099166666652"/>
    <n v="0"/>
    <n v="352.31700000000006"/>
    <n v="445.53515833333324"/>
    <n v="-1.4999999999999963E-2"/>
    <n v="295"/>
    <n v="190"/>
    <n v="485"/>
  </r>
  <r>
    <x v="0"/>
    <x v="2"/>
    <x v="4"/>
    <x v="5"/>
    <s v="Thursday"/>
    <s v="Week-day"/>
    <s v="Low-demand"/>
    <s v="Off-Peak"/>
    <n v="93"/>
    <n v="-71.276766666666674"/>
    <n v="0"/>
    <n v="59"/>
    <n v="444.09663333333344"/>
    <n v="0"/>
    <n v="352.31700000000006"/>
    <n v="445.53515833333324"/>
    <n v="-1.4999999999999963E-2"/>
    <n v="295"/>
    <n v="190"/>
    <n v="485"/>
  </r>
  <r>
    <x v="0"/>
    <x v="2"/>
    <x v="4"/>
    <x v="6"/>
    <s v="Thursday"/>
    <s v="Week-day"/>
    <s v="Low-demand"/>
    <s v="Standard"/>
    <n v="147"/>
    <n v="-71.226524999999995"/>
    <n v="0"/>
    <n v="59"/>
    <n v="443.98658333333339"/>
    <n v="0.18055833333333335"/>
    <n v="352.4975583333329"/>
    <n v="445.53515833333324"/>
    <n v="-1.4999999999999963E-2"/>
    <n v="295"/>
    <n v="190"/>
    <n v="485"/>
  </r>
  <r>
    <x v="0"/>
    <x v="2"/>
    <x v="4"/>
    <x v="7"/>
    <s v="Thursday"/>
    <s v="Week-day"/>
    <s v="Low-demand"/>
    <s v="Peak"/>
    <n v="213"/>
    <n v="-71.231475000000003"/>
    <n v="0"/>
    <n v="59.858333333333334"/>
    <n v="444.06644166666655"/>
    <n v="53.719941666666656"/>
    <n v="406.03694166666668"/>
    <n v="445.53515833333324"/>
    <n v="-1.4999999999999963E-2"/>
    <n v="565"/>
    <n v="690"/>
    <n v="1255"/>
  </r>
  <r>
    <x v="0"/>
    <x v="2"/>
    <x v="4"/>
    <x v="8"/>
    <s v="Thursday"/>
    <s v="Week-day"/>
    <s v="Low-demand"/>
    <s v="Peak"/>
    <n v="213"/>
    <n v="48.169245098039198"/>
    <n v="48.169245098039198"/>
    <n v="64.058823529411768"/>
    <n v="256.90697058823537"/>
    <n v="420.47199999999992"/>
    <n v="713.62913725490182"/>
    <n v="445.53515833333324"/>
    <n v="-1.2941176470588223E-2"/>
    <n v="565"/>
    <n v="675"/>
    <n v="1240"/>
  </r>
  <r>
    <x v="0"/>
    <x v="2"/>
    <x v="4"/>
    <x v="9"/>
    <s v="Thursday"/>
    <s v="Week-day"/>
    <s v="Low-demand"/>
    <s v="Peak"/>
    <n v="213"/>
    <n v="-187.25560000000002"/>
    <n v="0"/>
    <n v="74.391666666666666"/>
    <n v="0.16468333333333326"/>
    <n v="626.07078333333368"/>
    <n v="438.81439166666672"/>
    <n v="445.53515833333324"/>
    <n v="0"/>
    <n v="565"/>
    <n v="675"/>
    <n v="1240"/>
  </r>
  <r>
    <x v="0"/>
    <x v="2"/>
    <x v="4"/>
    <x v="22"/>
    <s v="Thursday"/>
    <s v="Week-day"/>
    <s v="Low-demand"/>
    <s v="Standard"/>
    <n v="147"/>
    <n v="-254.46850000000006"/>
    <n v="0"/>
    <n v="78.50833333333334"/>
    <n v="122.238275"/>
    <n v="614.88851666666699"/>
    <n v="474.29099166666651"/>
    <n v="445.53515833333324"/>
    <n v="0"/>
    <n v="565"/>
    <n v="675"/>
    <n v="1240"/>
  </r>
  <r>
    <x v="0"/>
    <x v="2"/>
    <x v="4"/>
    <x v="23"/>
    <s v="Thursday"/>
    <s v="Week-day"/>
    <s v="Low-demand"/>
    <s v="Standard"/>
    <n v="147"/>
    <n v="-295.7576916666668"/>
    <n v="0"/>
    <n v="97.4"/>
    <n v="89.729283333333342"/>
    <n v="602.65329166666686"/>
    <n v="390.24368333333331"/>
    <n v="445.53515833333324"/>
    <n v="0"/>
    <n v="565"/>
    <n v="675"/>
    <n v="1240"/>
  </r>
  <r>
    <x v="0"/>
    <x v="2"/>
    <x v="4"/>
    <x v="21"/>
    <s v="Thursday"/>
    <s v="Week-day"/>
    <s v="Low-demand"/>
    <s v="Standard"/>
    <n v="147"/>
    <n v="-10.103183333333334"/>
    <n v="0"/>
    <n v="99"/>
    <n v="9.8549750000000031"/>
    <n v="405.1350083333333"/>
    <n v="400.9295249999999"/>
    <n v="445.53515833333324"/>
    <n v="0"/>
    <n v="565"/>
    <n v="675"/>
    <n v="1240"/>
  </r>
  <r>
    <x v="0"/>
    <x v="2"/>
    <x v="4"/>
    <x v="10"/>
    <s v="Thursday"/>
    <s v="Week-day"/>
    <s v="Low-demand"/>
    <s v="Standard"/>
    <n v="147"/>
    <n v="-7.3442166666666697"/>
    <n v="0"/>
    <n v="98.933333333333337"/>
    <n v="66.166333333333299"/>
    <n v="443.31689999999992"/>
    <n v="497.38231666666672"/>
    <n v="445.53515833333324"/>
    <n v="0"/>
    <n v="565"/>
    <n v="675"/>
    <n v="1240"/>
  </r>
  <r>
    <x v="0"/>
    <x v="2"/>
    <x v="4"/>
    <x v="11"/>
    <s v="Thursday"/>
    <s v="Week-day"/>
    <s v="Low-demand"/>
    <s v="Standard"/>
    <n v="147"/>
    <n v="91.31712499999999"/>
    <n v="91.31712499999999"/>
    <n v="98.35"/>
    <n v="81.229766666666691"/>
    <n v="354.0016916666666"/>
    <n v="521.97235833333332"/>
    <n v="445.53515833333324"/>
    <n v="0"/>
    <n v="565"/>
    <n v="675"/>
    <n v="1240"/>
  </r>
  <r>
    <x v="0"/>
    <x v="2"/>
    <x v="4"/>
    <x v="12"/>
    <s v="Thursday"/>
    <s v="Week-day"/>
    <s v="Low-demand"/>
    <s v="Standard"/>
    <n v="147"/>
    <n v="400.68074166666651"/>
    <n v="400.68074166666651"/>
    <n v="85.058333333333337"/>
    <n v="0.49799999999999967"/>
    <n v="189.0891083333334"/>
    <n v="590.00521666666646"/>
    <n v="445.53515833333324"/>
    <n v="0"/>
    <n v="565"/>
    <n v="675"/>
    <n v="1240"/>
  </r>
  <r>
    <x v="0"/>
    <x v="2"/>
    <x v="4"/>
    <x v="13"/>
    <s v="Thursday"/>
    <s v="Week-day"/>
    <s v="Low-demand"/>
    <s v="Standard"/>
    <n v="147"/>
    <n v="53.578533333333347"/>
    <n v="53.578533333333347"/>
    <n v="71.533333333333331"/>
    <n v="231.97077500000006"/>
    <n v="283.28394166666669"/>
    <n v="558.8117583333335"/>
    <n v="445.53515833333324"/>
    <n v="-2.3891666666666683E-2"/>
    <n v="565"/>
    <n v="675"/>
    <n v="1240"/>
  </r>
  <r>
    <x v="0"/>
    <x v="2"/>
    <x v="4"/>
    <x v="14"/>
    <s v="Thursday"/>
    <s v="Week-day"/>
    <s v="Low-demand"/>
    <s v="Standard"/>
    <n v="147"/>
    <n v="89.842275000000001"/>
    <n v="89.842275000000001"/>
    <n v="70.775000000000006"/>
    <n v="443.98395833333302"/>
    <n v="86.535066666666737"/>
    <n v="599.91361666666683"/>
    <n v="445.53515833333324"/>
    <n v="-2.300000000000001E-2"/>
    <n v="555"/>
    <n v="675"/>
    <n v="1230"/>
  </r>
  <r>
    <x v="0"/>
    <x v="2"/>
    <x v="4"/>
    <x v="15"/>
    <s v="Thursday"/>
    <s v="Week-day"/>
    <s v="Low-demand"/>
    <s v="Peak"/>
    <n v="213"/>
    <n v="110.81437499999997"/>
    <n v="110.81437499999997"/>
    <n v="64.833333333333329"/>
    <n v="443.8268250000001"/>
    <n v="4.1940499999999998"/>
    <n v="538.56280000000015"/>
    <n v="445.53515833333324"/>
    <n v="-2.300000000000001E-2"/>
    <n v="485"/>
    <n v="655"/>
    <n v="1140"/>
  </r>
  <r>
    <x v="0"/>
    <x v="2"/>
    <x v="4"/>
    <x v="16"/>
    <s v="Thursday"/>
    <s v="Week-day"/>
    <s v="Low-demand"/>
    <s v="Peak"/>
    <n v="213"/>
    <n v="16.274483333333333"/>
    <n v="16.274483333333333"/>
    <n v="61.641666666666666"/>
    <n v="443.9616833333331"/>
    <n v="0"/>
    <n v="439.82920000000024"/>
    <n v="445.53515833333324"/>
    <n v="-2.300000000000001E-2"/>
    <n v="295"/>
    <n v="655"/>
    <n v="950"/>
  </r>
  <r>
    <x v="0"/>
    <x v="2"/>
    <x v="4"/>
    <x v="17"/>
    <s v="Thursday"/>
    <s v="Week-day"/>
    <s v="Low-demand"/>
    <s v="Standard"/>
    <n v="147"/>
    <n v="-72.119016666666667"/>
    <n v="0"/>
    <n v="62.924999999999997"/>
    <n v="444.08060000000017"/>
    <n v="0"/>
    <n v="351.42259166666656"/>
    <n v="445.53515833333324"/>
    <n v="-2.300000000000001E-2"/>
    <n v="295"/>
    <n v="190"/>
    <n v="485"/>
  </r>
  <r>
    <x v="0"/>
    <x v="2"/>
    <x v="4"/>
    <x v="18"/>
    <s v="Thursday"/>
    <s v="Week-day"/>
    <s v="Low-demand"/>
    <s v="Standard"/>
    <n v="147"/>
    <n v="-94.401883333333359"/>
    <n v="0"/>
    <n v="66.841666666666669"/>
    <n v="444.51292499999983"/>
    <n v="0"/>
    <n v="329.14515"/>
    <n v="445.53515833333324"/>
    <n v="-2.300000000000001E-2"/>
    <n v="295"/>
    <n v="190"/>
    <n v="485"/>
  </r>
  <r>
    <x v="0"/>
    <x v="2"/>
    <x v="4"/>
    <x v="19"/>
    <s v="Thursday"/>
    <s v="Week-day"/>
    <s v="Low-demand"/>
    <s v="Off-Peak"/>
    <n v="93"/>
    <n v="-102.12956666666665"/>
    <n v="0"/>
    <n v="71.2"/>
    <n v="444.67599166666668"/>
    <n v="0"/>
    <n v="321.39719166666669"/>
    <n v="445.53515833333324"/>
    <n v="-2.300000000000001E-2"/>
    <n v="200"/>
    <n v="190"/>
    <n v="390"/>
  </r>
  <r>
    <x v="0"/>
    <x v="2"/>
    <x v="4"/>
    <x v="20"/>
    <s v="Thursday"/>
    <s v="Week-day"/>
    <s v="Low-demand"/>
    <s v="Off-Peak"/>
    <n v="93"/>
    <n v="-20.126908333333336"/>
    <n v="0"/>
    <n v="73.466666666666669"/>
    <n v="349.94350000000003"/>
    <n v="0"/>
    <n v="312.57951666666662"/>
    <n v="445.53515833333324"/>
    <n v="-2.300000000000001E-2"/>
    <n v="200"/>
    <n v="190"/>
    <n v="390"/>
  </r>
  <r>
    <x v="0"/>
    <x v="2"/>
    <x v="5"/>
    <x v="0"/>
    <s v="Friday"/>
    <s v="Week-day"/>
    <s v="Low-demand"/>
    <s v="Off-Peak"/>
    <n v="93"/>
    <n v="-6.8179083333333397"/>
    <n v="0"/>
    <n v="73.7"/>
    <n v="346.47296666666665"/>
    <n v="0"/>
    <n v="323.6514416666667"/>
    <n v="445.53515833333324"/>
    <n v="-2.300000000000001E-2"/>
    <n v="200"/>
    <n v="190"/>
    <n v="390"/>
  </r>
  <r>
    <x v="0"/>
    <x v="2"/>
    <x v="5"/>
    <x v="1"/>
    <s v="Friday"/>
    <s v="Week-day"/>
    <s v="Low-demand"/>
    <s v="Off-Peak"/>
    <n v="93"/>
    <n v="-6.172741666666667"/>
    <n v="0"/>
    <n v="73.50833333333334"/>
    <n v="347.19530000000003"/>
    <n v="0"/>
    <n v="324.423"/>
    <n v="445.53515833333324"/>
    <n v="-2.300000000000001E-2"/>
    <n v="200"/>
    <n v="190"/>
    <n v="390"/>
  </r>
  <r>
    <x v="0"/>
    <x v="2"/>
    <x v="5"/>
    <x v="2"/>
    <s v="Friday"/>
    <s v="Week-day"/>
    <s v="Low-demand"/>
    <s v="Off-Peak"/>
    <n v="93"/>
    <n v="55.000316666666649"/>
    <n v="55.000316666666649"/>
    <n v="73.016666666666666"/>
    <n v="348.34615833333334"/>
    <n v="0"/>
    <n v="388.89764999999983"/>
    <n v="445.53515833333324"/>
    <n v="-3.717499999999993E-2"/>
    <n v="200"/>
    <n v="190"/>
    <n v="390"/>
  </r>
  <r>
    <x v="0"/>
    <x v="2"/>
    <x v="5"/>
    <x v="3"/>
    <s v="Friday"/>
    <s v="Week-day"/>
    <s v="Low-demand"/>
    <s v="Off-Peak"/>
    <n v="93"/>
    <n v="-34.451716666666684"/>
    <n v="0"/>
    <n v="72.191666666666663"/>
    <n v="444.61852499999986"/>
    <n v="0"/>
    <n v="389.06555833333334"/>
    <n v="445.53515833333324"/>
    <n v="-4.9999999999999892E-2"/>
    <n v="200"/>
    <n v="190"/>
    <n v="390"/>
  </r>
  <r>
    <x v="0"/>
    <x v="2"/>
    <x v="5"/>
    <x v="4"/>
    <s v="Friday"/>
    <s v="Week-day"/>
    <s v="Low-demand"/>
    <s v="Off-Peak"/>
    <n v="93"/>
    <n v="-35.432275000000011"/>
    <n v="0"/>
    <n v="73.55"/>
    <n v="444.60724166666671"/>
    <n v="0"/>
    <n v="388.09208333333362"/>
    <n v="445.53515833333324"/>
    <n v="-4.9999999999999892E-2"/>
    <n v="295"/>
    <n v="190"/>
    <n v="485"/>
  </r>
  <r>
    <x v="0"/>
    <x v="2"/>
    <x v="5"/>
    <x v="5"/>
    <s v="Friday"/>
    <s v="Week-day"/>
    <s v="Low-demand"/>
    <s v="Off-Peak"/>
    <n v="93"/>
    <n v="15.080833333333311"/>
    <n v="15.080833333333311"/>
    <n v="72.783333333333331"/>
    <n v="381.79294166666671"/>
    <n v="0"/>
    <n v="380.79563333333323"/>
    <n v="445.53515833333324"/>
    <n v="-4.376666666666662E-2"/>
    <n v="295"/>
    <n v="190"/>
    <n v="485"/>
  </r>
  <r>
    <x v="0"/>
    <x v="2"/>
    <x v="5"/>
    <x v="6"/>
    <s v="Friday"/>
    <s v="Week-day"/>
    <s v="Low-demand"/>
    <s v="Standard"/>
    <n v="147"/>
    <n v="9.3369416666666734"/>
    <n v="9.3369416666666734"/>
    <n v="72.858333333333334"/>
    <n v="384.98585833333334"/>
    <n v="2.5158333333333335E-2"/>
    <n v="377.95116666666672"/>
    <n v="445.53515833333324"/>
    <n v="-3.9000000000000007E-2"/>
    <n v="295"/>
    <n v="190"/>
    <n v="485"/>
  </r>
  <r>
    <x v="0"/>
    <x v="2"/>
    <x v="5"/>
    <x v="7"/>
    <s v="Friday"/>
    <s v="Week-day"/>
    <s v="Low-demand"/>
    <s v="Peak"/>
    <n v="213"/>
    <n v="19.096833333333336"/>
    <n v="19.096833333333336"/>
    <n v="71.424999999999997"/>
    <n v="444.85035833333336"/>
    <n v="45.929741666666672"/>
    <n v="488.57018333333309"/>
    <n v="445.53515833333324"/>
    <n v="-3.9000000000000007E-2"/>
    <n v="565"/>
    <n v="690"/>
    <n v="1255"/>
  </r>
  <r>
    <x v="0"/>
    <x v="2"/>
    <x v="5"/>
    <x v="8"/>
    <s v="Friday"/>
    <s v="Week-day"/>
    <s v="Low-demand"/>
    <s v="Peak"/>
    <n v="213"/>
    <n v="-28.259707070707098"/>
    <n v="0"/>
    <n v="71.888888888888886"/>
    <n v="403.24409090909097"/>
    <n v="148.85689898989898"/>
    <n v="504.82587878787882"/>
    <n v="445.53515833333324"/>
    <n v="-3.3878787878787911E-2"/>
    <n v="565"/>
    <n v="675"/>
    <n v="1240"/>
  </r>
  <r>
    <x v="0"/>
    <x v="2"/>
    <x v="5"/>
    <x v="9"/>
    <s v="Friday"/>
    <s v="Week-day"/>
    <s v="Low-demand"/>
    <s v="Peak"/>
    <n v="213"/>
    <n v="-232.1826750000001"/>
    <n v="0"/>
    <n v="77.858333333333334"/>
    <n v="430.13060000000019"/>
    <n v="283.96484166666664"/>
    <n v="473.04858333333351"/>
    <n v="445.53515833333324"/>
    <n v="0"/>
    <n v="565"/>
    <n v="675"/>
    <n v="1240"/>
  </r>
  <r>
    <x v="0"/>
    <x v="2"/>
    <x v="5"/>
    <x v="22"/>
    <s v="Friday"/>
    <s v="Week-day"/>
    <s v="Low-demand"/>
    <s v="Standard"/>
    <n v="147"/>
    <n v="-335.43146666666678"/>
    <n v="0"/>
    <n v="90.083333333333329"/>
    <n v="432.22518333333323"/>
    <n v="401.72782500000028"/>
    <n v="478.0849750000001"/>
    <n v="445.53515833333324"/>
    <n v="0"/>
    <n v="565"/>
    <n v="675"/>
    <n v="1240"/>
  </r>
  <r>
    <x v="0"/>
    <x v="2"/>
    <x v="5"/>
    <x v="23"/>
    <s v="Friday"/>
    <s v="Week-day"/>
    <s v="Low-demand"/>
    <s v="Standard"/>
    <n v="147"/>
    <n v="-33.583524999999995"/>
    <n v="0"/>
    <n v="99"/>
    <n v="33.647666666666666"/>
    <n v="379.24975833333326"/>
    <n v="374.71367500000019"/>
    <n v="445.53515833333324"/>
    <n v="0"/>
    <n v="565"/>
    <n v="675"/>
    <n v="1240"/>
  </r>
  <r>
    <x v="0"/>
    <x v="2"/>
    <x v="5"/>
    <x v="21"/>
    <s v="Friday"/>
    <s v="Week-day"/>
    <s v="Low-demand"/>
    <s v="Standard"/>
    <n v="147"/>
    <n v="-7.394658333333334"/>
    <n v="0"/>
    <n v="99"/>
    <n v="10.202574999999992"/>
    <n v="388.62457500000011"/>
    <n v="388.18189166666679"/>
    <n v="445.53515833333324"/>
    <n v="0"/>
    <n v="565"/>
    <n v="675"/>
    <n v="1240"/>
  </r>
  <r>
    <x v="0"/>
    <x v="2"/>
    <x v="5"/>
    <x v="10"/>
    <s v="Friday"/>
    <s v="Week-day"/>
    <s v="Low-demand"/>
    <s v="Standard"/>
    <n v="147"/>
    <n v="-6.6277500000000007"/>
    <n v="0"/>
    <n v="99"/>
    <n v="5.4122416666666622"/>
    <n v="404.51057500000002"/>
    <n v="399.98418333333336"/>
    <n v="445.53515833333324"/>
    <n v="0"/>
    <n v="565"/>
    <n v="675"/>
    <n v="1240"/>
  </r>
  <r>
    <x v="0"/>
    <x v="2"/>
    <x v="5"/>
    <x v="11"/>
    <s v="Friday"/>
    <s v="Week-day"/>
    <s v="Low-demand"/>
    <s v="Standard"/>
    <n v="147"/>
    <n v="-8.6149249999999995"/>
    <n v="0"/>
    <n v="99"/>
    <n v="4.9545583333333321"/>
    <n v="375.2475583333333"/>
    <n v="369.0943083333334"/>
    <n v="445.53515833333324"/>
    <n v="0"/>
    <n v="565"/>
    <n v="675"/>
    <n v="1240"/>
  </r>
  <r>
    <x v="0"/>
    <x v="2"/>
    <x v="5"/>
    <x v="12"/>
    <s v="Friday"/>
    <s v="Week-day"/>
    <s v="Low-demand"/>
    <s v="Standard"/>
    <n v="147"/>
    <n v="-7.9468416666666606"/>
    <n v="0"/>
    <n v="98.88333333333334"/>
    <n v="68.629599999999954"/>
    <n v="370.48773333333327"/>
    <n v="419.54405833333334"/>
    <n v="445.53515833333324"/>
    <n v="0"/>
    <n v="565"/>
    <n v="675"/>
    <n v="1240"/>
  </r>
  <r>
    <x v="0"/>
    <x v="2"/>
    <x v="5"/>
    <x v="13"/>
    <s v="Friday"/>
    <s v="Week-day"/>
    <s v="Low-demand"/>
    <s v="Standard"/>
    <n v="147"/>
    <n v="63.470375000000004"/>
    <n v="63.470375000000004"/>
    <n v="98.74166666666666"/>
    <n v="47.074308333333327"/>
    <n v="335.33491666666674"/>
    <n v="440.02978333333346"/>
    <n v="445.53515833333324"/>
    <n v="0"/>
    <n v="565"/>
    <n v="675"/>
    <n v="1240"/>
  </r>
  <r>
    <x v="0"/>
    <x v="2"/>
    <x v="5"/>
    <x v="14"/>
    <s v="Friday"/>
    <s v="Week-day"/>
    <s v="Low-demand"/>
    <s v="Standard"/>
    <n v="147"/>
    <n v="406.33543333333313"/>
    <n v="406.33543333333313"/>
    <n v="87.266666666666666"/>
    <n v="17.501083333333316"/>
    <n v="98.504175000000004"/>
    <n v="520.72226666666666"/>
    <n v="445.53515833333324"/>
    <n v="-1.9116666666666639E-2"/>
    <n v="555"/>
    <n v="675"/>
    <n v="1230"/>
  </r>
  <r>
    <x v="0"/>
    <x v="2"/>
    <x v="5"/>
    <x v="15"/>
    <s v="Friday"/>
    <s v="Week-day"/>
    <s v="Low-demand"/>
    <s v="Peak"/>
    <n v="213"/>
    <n v="176.79854166666661"/>
    <n v="176.79854166666661"/>
    <n v="70.458333333333329"/>
    <n v="345.2681583333333"/>
    <n v="6.0428999999999986"/>
    <n v="511.67055000000005"/>
    <n v="445.53515833333324"/>
    <n v="-3.5666666666666659E-2"/>
    <n v="485"/>
    <n v="655"/>
    <n v="1140"/>
  </r>
  <r>
    <x v="0"/>
    <x v="2"/>
    <x v="5"/>
    <x v="16"/>
    <s v="Friday"/>
    <s v="Week-day"/>
    <s v="Low-demand"/>
    <s v="Peak"/>
    <n v="213"/>
    <n v="10.447241666666665"/>
    <n v="10.447241666666665"/>
    <n v="67.058333333333337"/>
    <n v="443.99524166666652"/>
    <n v="0"/>
    <n v="433.98967499999998"/>
    <n v="445.53515833333324"/>
    <n v="-3.5999999999999997E-2"/>
    <n v="295"/>
    <n v="655"/>
    <n v="950"/>
  </r>
  <r>
    <x v="0"/>
    <x v="2"/>
    <x v="5"/>
    <x v="17"/>
    <s v="Friday"/>
    <s v="Week-day"/>
    <s v="Low-demand"/>
    <s v="Standard"/>
    <n v="147"/>
    <n v="-79.776883333333345"/>
    <n v="0"/>
    <n v="68.833333333333329"/>
    <n v="443.97867499999973"/>
    <n v="0"/>
    <n v="343.74004999999983"/>
    <n v="445.53515833333324"/>
    <n v="-3.5999999999999997E-2"/>
    <n v="295"/>
    <n v="190"/>
    <n v="485"/>
  </r>
  <r>
    <x v="0"/>
    <x v="2"/>
    <x v="5"/>
    <x v="18"/>
    <s v="Friday"/>
    <s v="Week-day"/>
    <s v="Low-demand"/>
    <s v="Standard"/>
    <n v="147"/>
    <n v="-111.82774999999997"/>
    <n v="0"/>
    <n v="73.599999999999994"/>
    <n v="444.07566666666673"/>
    <n v="0"/>
    <n v="311.70111666666674"/>
    <n v="445.53515833333324"/>
    <n v="-3.5999999999999997E-2"/>
    <n v="295"/>
    <n v="190"/>
    <n v="485"/>
  </r>
  <r>
    <x v="0"/>
    <x v="2"/>
    <x v="5"/>
    <x v="19"/>
    <s v="Friday"/>
    <s v="Week-day"/>
    <s v="Low-demand"/>
    <s v="Off-Peak"/>
    <n v="93"/>
    <n v="3.4243083333333342"/>
    <n v="3.4243083333333342"/>
    <n v="76.916666666666671"/>
    <n v="328.00295833333342"/>
    <n v="0"/>
    <n v="315.89979166666643"/>
    <n v="445.53515833333324"/>
    <n v="-3.5999999999999997E-2"/>
    <n v="200"/>
    <n v="190"/>
    <n v="390"/>
  </r>
  <r>
    <x v="0"/>
    <x v="2"/>
    <x v="5"/>
    <x v="20"/>
    <s v="Friday"/>
    <s v="Week-day"/>
    <s v="Low-demand"/>
    <s v="Off-Peak"/>
    <n v="93"/>
    <n v="-14.752816666666668"/>
    <n v="0"/>
    <n v="76.341666666666669"/>
    <n v="347.74759166666661"/>
    <n v="0"/>
    <n v="316.05208333333314"/>
    <n v="445.53515833333324"/>
    <n v="-3.5999999999999997E-2"/>
    <n v="200"/>
    <n v="190"/>
    <n v="390"/>
  </r>
  <r>
    <x v="0"/>
    <x v="2"/>
    <x v="6"/>
    <x v="0"/>
    <s v="Saturday"/>
    <s v="Weekend"/>
    <s v="Low-demand"/>
    <s v="Off-Peak"/>
    <n v="93"/>
    <n v="10.113008333333321"/>
    <n v="10.113008333333321"/>
    <n v="76.174999999999997"/>
    <n v="318.82083333333344"/>
    <n v="0"/>
    <n v="314.28875833333331"/>
    <n v="445.53515833333324"/>
    <n v="-3.5999999999999997E-2"/>
    <n v="200"/>
    <n v="190"/>
    <n v="390"/>
  </r>
  <r>
    <x v="0"/>
    <x v="2"/>
    <x v="6"/>
    <x v="1"/>
    <s v="Saturday"/>
    <s v="Weekend"/>
    <s v="Low-demand"/>
    <s v="Off-Peak"/>
    <n v="93"/>
    <n v="6.7383583333333341"/>
    <n v="6.7383583333333341"/>
    <n v="75.75"/>
    <n v="314.37863333333348"/>
    <n v="0"/>
    <n v="310.92585833333334"/>
    <n v="445.53515833333324"/>
    <n v="-3.5999999999999997E-2"/>
    <n v="200"/>
    <n v="190"/>
    <n v="390"/>
  </r>
  <r>
    <x v="0"/>
    <x v="2"/>
    <x v="6"/>
    <x v="2"/>
    <s v="Saturday"/>
    <s v="Weekend"/>
    <s v="Low-demand"/>
    <s v="Off-Peak"/>
    <n v="93"/>
    <n v="-34.218941666666659"/>
    <n v="0"/>
    <n v="75.966666666666669"/>
    <n v="444.66877500000015"/>
    <n v="0"/>
    <n v="389.30279166666639"/>
    <n v="445.53515833333324"/>
    <n v="-3.5999999999999997E-2"/>
    <n v="200"/>
    <n v="190"/>
    <n v="390"/>
  </r>
  <r>
    <x v="0"/>
    <x v="2"/>
    <x v="6"/>
    <x v="3"/>
    <s v="Saturday"/>
    <s v="Weekend"/>
    <s v="Low-demand"/>
    <s v="Off-Peak"/>
    <n v="93"/>
    <n v="39.848999999999968"/>
    <n v="39.848999999999968"/>
    <n v="74.7"/>
    <n v="368.9340499999999"/>
    <n v="0"/>
    <n v="391.08630000000022"/>
    <n v="445.53515833333324"/>
    <n v="-3.5999999999999997E-2"/>
    <n v="200"/>
    <n v="190"/>
    <n v="390"/>
  </r>
  <r>
    <x v="0"/>
    <x v="2"/>
    <x v="6"/>
    <x v="4"/>
    <s v="Saturday"/>
    <s v="Weekend"/>
    <s v="Low-demand"/>
    <s v="Off-Peak"/>
    <n v="93"/>
    <n v="58.562849999999997"/>
    <n v="58.562849999999997"/>
    <n v="74.433333333333337"/>
    <n v="328.53627500000005"/>
    <n v="0"/>
    <n v="374.46766666666667"/>
    <n v="445.53515833333324"/>
    <n v="-3.5999999999999997E-2"/>
    <n v="295"/>
    <n v="190"/>
    <n v="485"/>
  </r>
  <r>
    <x v="0"/>
    <x v="2"/>
    <x v="6"/>
    <x v="5"/>
    <s v="Saturday"/>
    <s v="Weekend"/>
    <s v="Low-demand"/>
    <s v="Off-Peak"/>
    <n v="93"/>
    <n v="6.6887666666666652"/>
    <n v="6.6887666666666652"/>
    <n v="72"/>
    <n v="444.73143333333326"/>
    <n v="0"/>
    <n v="430.24144166666673"/>
    <n v="445.53515833333324"/>
    <n v="-3.5999999999999997E-2"/>
    <n v="295"/>
    <n v="190"/>
    <n v="485"/>
  </r>
  <r>
    <x v="0"/>
    <x v="2"/>
    <x v="6"/>
    <x v="6"/>
    <s v="Saturday"/>
    <s v="Weekend"/>
    <s v="Low-demand"/>
    <s v="Off-Peak"/>
    <n v="93"/>
    <n v="-42.259108333333344"/>
    <n v="0"/>
    <n v="72.891666666666666"/>
    <n v="444.72418333333331"/>
    <n v="0.35179166666666667"/>
    <n v="381.63699166666663"/>
    <n v="445.53515833333324"/>
    <n v="-3.5999999999999997E-2"/>
    <n v="295"/>
    <n v="190"/>
    <n v="485"/>
  </r>
  <r>
    <x v="0"/>
    <x v="2"/>
    <x v="6"/>
    <x v="7"/>
    <s v="Saturday"/>
    <s v="Weekend"/>
    <s v="Low-demand"/>
    <s v="Standard"/>
    <n v="147"/>
    <n v="20.884900000000002"/>
    <n v="20.884900000000002"/>
    <n v="73.191666666666663"/>
    <n v="444.81904999999966"/>
    <n v="49.440733333333348"/>
    <n v="493.87326666666667"/>
    <n v="445.53515833333324"/>
    <n v="-3.5999999999999997E-2"/>
    <n v="565"/>
    <n v="690"/>
    <n v="1255"/>
  </r>
  <r>
    <x v="0"/>
    <x v="2"/>
    <x v="6"/>
    <x v="8"/>
    <s v="Saturday"/>
    <s v="Weekend"/>
    <s v="Low-demand"/>
    <s v="Standard"/>
    <n v="147"/>
    <n v="-352.23393877551018"/>
    <n v="0"/>
    <n v="78.357142857142861"/>
    <n v="444.55766326530619"/>
    <n v="426.41807142857135"/>
    <n v="497.71165306122441"/>
    <n v="445.53515833333324"/>
    <n v="-3.1959183673469407E-2"/>
    <n v="565"/>
    <n v="675"/>
    <n v="1240"/>
  </r>
  <r>
    <x v="0"/>
    <x v="2"/>
    <x v="6"/>
    <x v="9"/>
    <s v="Saturday"/>
    <s v="Weekend"/>
    <s v="Low-demand"/>
    <s v="Standard"/>
    <n v="147"/>
    <n v="-231.26807499999995"/>
    <n v="0"/>
    <n v="97.091666666666669"/>
    <n v="205.67964166666673"/>
    <n v="549.22010833333343"/>
    <n v="511.60191666666651"/>
    <n v="445.53515833333324"/>
    <n v="0"/>
    <n v="565"/>
    <n v="675"/>
    <n v="1240"/>
  </r>
  <r>
    <x v="0"/>
    <x v="2"/>
    <x v="6"/>
    <x v="22"/>
    <s v="Saturday"/>
    <s v="Weekend"/>
    <s v="Low-demand"/>
    <s v="Standard"/>
    <n v="147"/>
    <n v="-5.4961583333333355"/>
    <n v="0"/>
    <n v="99"/>
    <n v="0.15443333333333331"/>
    <n v="465.45699166666662"/>
    <n v="459.9599333333332"/>
    <n v="445.53515833333324"/>
    <n v="0"/>
    <n v="565"/>
    <n v="675"/>
    <n v="1240"/>
  </r>
  <r>
    <x v="0"/>
    <x v="2"/>
    <x v="6"/>
    <x v="23"/>
    <s v="Saturday"/>
    <s v="Weekend"/>
    <s v="Low-demand"/>
    <s v="Standard"/>
    <n v="147"/>
    <n v="-7.6116500000000036"/>
    <n v="0"/>
    <n v="99"/>
    <n v="3.3590583333333313"/>
    <n v="405.02574166666687"/>
    <n v="398.88967500000018"/>
    <n v="445.53515833333324"/>
    <n v="0"/>
    <n v="565"/>
    <n v="675"/>
    <n v="1240"/>
  </r>
  <r>
    <x v="0"/>
    <x v="2"/>
    <x v="6"/>
    <x v="21"/>
    <s v="Saturday"/>
    <s v="Weekend"/>
    <s v="Low-demand"/>
    <s v="Off-Peak"/>
    <n v="93"/>
    <n v="-7.8801333333333314"/>
    <n v="0"/>
    <n v="99"/>
    <n v="2.6393833333333325"/>
    <n v="374.96016666666674"/>
    <n v="368.15705833333328"/>
    <n v="445.53515833333324"/>
    <n v="0"/>
    <n v="565"/>
    <n v="675"/>
    <n v="1240"/>
  </r>
  <r>
    <x v="0"/>
    <x v="2"/>
    <x v="6"/>
    <x v="10"/>
    <s v="Saturday"/>
    <s v="Weekend"/>
    <s v="Low-demand"/>
    <s v="Off-Peak"/>
    <n v="93"/>
    <n v="-6.7767000000000017"/>
    <n v="0"/>
    <n v="99"/>
    <n v="3.6572583333333313"/>
    <n v="476.08650000000011"/>
    <n v="471.12485833333358"/>
    <n v="445.53515833333324"/>
    <n v="0"/>
    <n v="565"/>
    <n v="675"/>
    <n v="1240"/>
  </r>
  <r>
    <x v="0"/>
    <x v="2"/>
    <x v="6"/>
    <x v="11"/>
    <s v="Saturday"/>
    <s v="Weekend"/>
    <s v="Low-demand"/>
    <s v="Off-Peak"/>
    <n v="93"/>
    <n v="-7.4502416666666642"/>
    <n v="0"/>
    <n v="99"/>
    <n v="11.389250000000001"/>
    <n v="459.55710833333325"/>
    <n v="460.58595833333339"/>
    <n v="445.53515833333324"/>
    <n v="0"/>
    <n v="565"/>
    <n v="675"/>
    <n v="1240"/>
  </r>
  <r>
    <x v="0"/>
    <x v="2"/>
    <x v="6"/>
    <x v="12"/>
    <s v="Saturday"/>
    <s v="Weekend"/>
    <s v="Low-demand"/>
    <s v="Off-Peak"/>
    <n v="93"/>
    <n v="-6.4180666666666664"/>
    <n v="0"/>
    <n v="99"/>
    <n v="5.1559916666666634"/>
    <n v="447.83940833333327"/>
    <n v="443.5730166666666"/>
    <n v="445.53515833333324"/>
    <n v="-1.3741666666666643E-2"/>
    <n v="565"/>
    <n v="675"/>
    <n v="1240"/>
  </r>
  <r>
    <x v="0"/>
    <x v="2"/>
    <x v="6"/>
    <x v="13"/>
    <s v="Saturday"/>
    <s v="Weekend"/>
    <s v="Low-demand"/>
    <s v="Off-Peak"/>
    <n v="93"/>
    <n v="2.8342166666666655"/>
    <n v="2.8342166666666655"/>
    <n v="98.983333333333334"/>
    <n v="102.10610833333337"/>
    <n v="329.55260833333335"/>
    <n v="431.2534666666665"/>
    <n v="445.53515833333324"/>
    <n v="-1.2799999999999954E-2"/>
    <n v="565"/>
    <n v="675"/>
    <n v="1240"/>
  </r>
  <r>
    <x v="0"/>
    <x v="2"/>
    <x v="6"/>
    <x v="14"/>
    <s v="Saturday"/>
    <s v="Weekend"/>
    <s v="Low-demand"/>
    <s v="Off-Peak"/>
    <n v="93"/>
    <n v="398.57077500000003"/>
    <n v="398.57077500000003"/>
    <n v="90.983333333333334"/>
    <n v="42.784783333333323"/>
    <n v="88.31271666666666"/>
    <n v="526.83907500000009"/>
    <n v="445.53515833333324"/>
    <n v="-3.0000000000000022E-3"/>
    <n v="555"/>
    <n v="675"/>
    <n v="1230"/>
  </r>
  <r>
    <x v="0"/>
    <x v="2"/>
    <x v="6"/>
    <x v="15"/>
    <s v="Saturday"/>
    <s v="Weekend"/>
    <s v="Low-demand"/>
    <s v="Standard"/>
    <n v="147"/>
    <n v="258.80214166666667"/>
    <n v="258.80214166666667"/>
    <n v="70.974999999999994"/>
    <n v="267.62231666666656"/>
    <n v="5.8742749999999955"/>
    <n v="519.41914166666652"/>
    <n v="445.53515833333324"/>
    <n v="-9.6000000000000026E-3"/>
    <n v="485"/>
    <n v="655"/>
    <n v="1140"/>
  </r>
  <r>
    <x v="0"/>
    <x v="2"/>
    <x v="6"/>
    <x v="16"/>
    <s v="Saturday"/>
    <s v="Weekend"/>
    <s v="Low-demand"/>
    <s v="Standard"/>
    <n v="147"/>
    <n v="-16.631025000000001"/>
    <n v="0"/>
    <n v="67.13333333333334"/>
    <n v="443.86783333333312"/>
    <n v="0"/>
    <n v="406.90129166666645"/>
    <n v="445.53515833333324"/>
    <n v="-3.9000000000000007E-2"/>
    <n v="295"/>
    <n v="655"/>
    <n v="950"/>
  </r>
  <r>
    <x v="0"/>
    <x v="2"/>
    <x v="6"/>
    <x v="17"/>
    <s v="Saturday"/>
    <s v="Weekend"/>
    <s v="Low-demand"/>
    <s v="Off-Peak"/>
    <n v="93"/>
    <n v="-102.97905833333336"/>
    <n v="0"/>
    <n v="70.00833333333334"/>
    <n v="443.96017500000016"/>
    <n v="0"/>
    <n v="320.54385833333333"/>
    <n v="445.53515833333324"/>
    <n v="-3.9000000000000007E-2"/>
    <n v="295"/>
    <n v="190"/>
    <n v="485"/>
  </r>
  <r>
    <x v="0"/>
    <x v="2"/>
    <x v="6"/>
    <x v="18"/>
    <s v="Saturday"/>
    <s v="Weekend"/>
    <s v="Low-demand"/>
    <s v="Off-Peak"/>
    <n v="93"/>
    <n v="-113.78460833333331"/>
    <n v="0"/>
    <n v="75.150000000000006"/>
    <n v="444.14960833333311"/>
    <n v="0"/>
    <n v="309.73366666666675"/>
    <n v="445.53515833333324"/>
    <n v="-3.9000000000000007E-2"/>
    <n v="295"/>
    <n v="190"/>
    <n v="485"/>
  </r>
  <r>
    <x v="0"/>
    <x v="2"/>
    <x v="6"/>
    <x v="19"/>
    <s v="Saturday"/>
    <s v="Weekend"/>
    <s v="Low-demand"/>
    <s v="Off-Peak"/>
    <n v="93"/>
    <n v="-31.579983333333335"/>
    <n v="0"/>
    <n v="78.174999999999997"/>
    <n v="349.97051666666664"/>
    <n v="0"/>
    <n v="301.53069166666671"/>
    <n v="445.53515833333324"/>
    <n v="-3.9000000000000007E-2"/>
    <n v="200"/>
    <n v="190"/>
    <n v="390"/>
  </r>
  <r>
    <x v="0"/>
    <x v="2"/>
    <x v="6"/>
    <x v="20"/>
    <s v="Saturday"/>
    <s v="Weekend"/>
    <s v="Low-demand"/>
    <s v="Off-Peak"/>
    <n v="93"/>
    <n v="33.254508333333327"/>
    <n v="33.254508333333327"/>
    <n v="77.941666666666663"/>
    <n v="268.20753333333334"/>
    <n v="0"/>
    <n v="288.44781666666665"/>
    <n v="445.53515833333324"/>
    <n v="-3.9000000000000007E-2"/>
    <n v="200"/>
    <n v="190"/>
    <n v="390"/>
  </r>
  <r>
    <x v="0"/>
    <x v="2"/>
    <x v="7"/>
    <x v="0"/>
    <s v="Sunday"/>
    <s v="Weekend"/>
    <s v="Low-demand"/>
    <s v="Off-Peak"/>
    <n v="93"/>
    <n v="-27.951658333333324"/>
    <n v="0"/>
    <n v="77.575000000000003"/>
    <n v="330.88498333333331"/>
    <n v="0"/>
    <n v="287.4205583333333"/>
    <n v="445.53515833333324"/>
    <n v="-3.9000000000000007E-2"/>
    <n v="200"/>
    <n v="190"/>
    <n v="390"/>
  </r>
  <r>
    <x v="0"/>
    <x v="2"/>
    <x v="7"/>
    <x v="1"/>
    <s v="Sunday"/>
    <s v="Weekend"/>
    <s v="Low-demand"/>
    <s v="Off-Peak"/>
    <n v="93"/>
    <n v="43.912708333333335"/>
    <n v="43.912708333333335"/>
    <n v="77.45"/>
    <n v="260.99514166666671"/>
    <n v="0"/>
    <n v="289.37846666666661"/>
    <n v="445.53515833333324"/>
    <n v="-3.9000000000000007E-2"/>
    <n v="200"/>
    <n v="190"/>
    <n v="390"/>
  </r>
  <r>
    <x v="0"/>
    <x v="2"/>
    <x v="7"/>
    <x v="2"/>
    <s v="Sunday"/>
    <s v="Weekend"/>
    <s v="Low-demand"/>
    <s v="Off-Peak"/>
    <n v="93"/>
    <n v="-24.752816666666675"/>
    <n v="0"/>
    <n v="75.958333333333329"/>
    <n v="419.81079999999986"/>
    <n v="0"/>
    <n v="375.12876666666671"/>
    <n v="445.53515833333324"/>
    <n v="-3.9000000000000007E-2"/>
    <n v="200"/>
    <n v="190"/>
    <n v="390"/>
  </r>
  <r>
    <x v="0"/>
    <x v="2"/>
    <x v="7"/>
    <x v="3"/>
    <s v="Sunday"/>
    <s v="Weekend"/>
    <s v="Low-demand"/>
    <s v="Off-Peak"/>
    <n v="93"/>
    <n v="25.905191666666635"/>
    <n v="25.905191666666635"/>
    <n v="75.8"/>
    <n v="369.31742499999996"/>
    <n v="0"/>
    <n v="377.92748333333327"/>
    <n v="445.53515833333324"/>
    <n v="-3.9000000000000007E-2"/>
    <n v="200"/>
    <n v="190"/>
    <n v="390"/>
  </r>
  <r>
    <x v="0"/>
    <x v="2"/>
    <x v="7"/>
    <x v="4"/>
    <s v="Sunday"/>
    <s v="Weekend"/>
    <s v="Low-demand"/>
    <s v="Off-Peak"/>
    <n v="93"/>
    <n v="-12.641025000000004"/>
    <n v="0"/>
    <n v="76.058333333333337"/>
    <n v="408.37782499999992"/>
    <n v="0"/>
    <n v="373.6406833333333"/>
    <n v="445.53515833333324"/>
    <n v="-3.9000000000000007E-2"/>
    <n v="295"/>
    <n v="190"/>
    <n v="485"/>
  </r>
  <r>
    <x v="0"/>
    <x v="2"/>
    <x v="7"/>
    <x v="5"/>
    <s v="Sunday"/>
    <s v="Weekend"/>
    <s v="Low-demand"/>
    <s v="Off-Peak"/>
    <n v="93"/>
    <n v="2.334249999999999"/>
    <n v="2.334249999999999"/>
    <n v="76.191666666666663"/>
    <n v="402.09024999999991"/>
    <n v="0"/>
    <n v="385.78000833333334"/>
    <n v="445.53515833333324"/>
    <n v="-3.9000000000000007E-2"/>
    <n v="295"/>
    <n v="190"/>
    <n v="485"/>
  </r>
  <r>
    <x v="0"/>
    <x v="2"/>
    <x v="7"/>
    <x v="6"/>
    <s v="Sunday"/>
    <s v="Weekend"/>
    <s v="Low-demand"/>
    <s v="Off-Peak"/>
    <n v="93"/>
    <n v="22.952258333333312"/>
    <n v="22.952258333333312"/>
    <n v="75.333333333333329"/>
    <n v="384.6055916666665"/>
    <n v="2.7324999999999999E-2"/>
    <n v="391.61885833333338"/>
    <n v="445.53515833333324"/>
    <n v="-3.9000000000000007E-2"/>
    <n v="295"/>
    <n v="190"/>
    <n v="485"/>
  </r>
  <r>
    <x v="0"/>
    <x v="2"/>
    <x v="7"/>
    <x v="7"/>
    <s v="Sunday"/>
    <s v="Weekend"/>
    <s v="Low-demand"/>
    <s v="Off-Peak"/>
    <n v="93"/>
    <n v="43.400258333333333"/>
    <n v="43.400258333333333"/>
    <n v="74.091666666666669"/>
    <n v="444.38590833333313"/>
    <n v="28.84053333333333"/>
    <n v="495.76796666666661"/>
    <n v="445.53515833333324"/>
    <n v="-3.9000000000000007E-2"/>
    <n v="565"/>
    <n v="690"/>
    <n v="1255"/>
  </r>
  <r>
    <x v="0"/>
    <x v="2"/>
    <x v="7"/>
    <x v="8"/>
    <s v="Sunday"/>
    <s v="Weekend"/>
    <s v="Low-demand"/>
    <s v="Off-Peak"/>
    <n v="93"/>
    <n v="15.35202020202021"/>
    <n v="15.35202020202021"/>
    <n v="73"/>
    <n v="429.68757575757593"/>
    <n v="82.399898989898986"/>
    <n v="507.48480808080831"/>
    <n v="445.53515833333324"/>
    <n v="-3.5060606060606098E-2"/>
    <n v="565"/>
    <n v="675"/>
    <n v="1240"/>
  </r>
  <r>
    <x v="0"/>
    <x v="2"/>
    <x v="7"/>
    <x v="9"/>
    <s v="Sunday"/>
    <s v="Weekend"/>
    <s v="Low-demand"/>
    <s v="Off-Peak"/>
    <n v="93"/>
    <n v="-16.924608333333353"/>
    <n v="0"/>
    <n v="73.958333333333329"/>
    <n v="369.45611666666667"/>
    <n v="151.05269999999999"/>
    <n v="485.72573333333327"/>
    <n v="445.53515833333324"/>
    <n v="0"/>
    <n v="565"/>
    <n v="675"/>
    <n v="1240"/>
  </r>
  <r>
    <x v="0"/>
    <x v="2"/>
    <x v="7"/>
    <x v="22"/>
    <s v="Sunday"/>
    <s v="Weekend"/>
    <s v="Low-demand"/>
    <s v="Off-Peak"/>
    <n v="93"/>
    <n v="-9.3708750000000105"/>
    <n v="0"/>
    <n v="74.858333333333334"/>
    <n v="345.07240833333327"/>
    <n v="238.04613333333342"/>
    <n v="556.19115000000033"/>
    <n v="445.53515833333324"/>
    <n v="0"/>
    <n v="565"/>
    <n v="675"/>
    <n v="1240"/>
  </r>
  <r>
    <x v="0"/>
    <x v="2"/>
    <x v="7"/>
    <x v="23"/>
    <s v="Sunday"/>
    <s v="Weekend"/>
    <s v="Low-demand"/>
    <s v="Off-Peak"/>
    <n v="93"/>
    <n v="-38.20342500000001"/>
    <n v="0"/>
    <n v="73.625"/>
    <n v="405.02887499999974"/>
    <n v="216.23204166666656"/>
    <n v="564.16279166666675"/>
    <n v="445.53515833333324"/>
    <n v="-9.0000000000000028E-3"/>
    <n v="565"/>
    <n v="675"/>
    <n v="1240"/>
  </r>
  <r>
    <x v="0"/>
    <x v="2"/>
    <x v="7"/>
    <x v="21"/>
    <s v="Sunday"/>
    <s v="Weekend"/>
    <s v="Low-demand"/>
    <s v="Off-Peak"/>
    <n v="93"/>
    <n v="32.488933333333307"/>
    <n v="32.488933333333307"/>
    <n v="78.058333333333337"/>
    <n v="187.4808500000002"/>
    <n v="320.13827500000008"/>
    <n v="529.72494999999981"/>
    <n v="445.53515833333324"/>
    <n v="-3.5999999999999997E-2"/>
    <n v="565"/>
    <n v="675"/>
    <n v="1240"/>
  </r>
  <r>
    <x v="0"/>
    <x v="2"/>
    <x v="7"/>
    <x v="10"/>
    <s v="Sunday"/>
    <s v="Weekend"/>
    <s v="Low-demand"/>
    <s v="Off-Peak"/>
    <n v="93"/>
    <n v="-324.86080000000015"/>
    <n v="0"/>
    <n v="82.458333333333329"/>
    <n v="432.54664166666663"/>
    <n v="402.13482499999986"/>
    <n v="489.36850000000015"/>
    <n v="445.53515833333324"/>
    <n v="-3.1541666666666711E-2"/>
    <n v="565"/>
    <n v="675"/>
    <n v="1240"/>
  </r>
  <r>
    <x v="0"/>
    <x v="2"/>
    <x v="7"/>
    <x v="11"/>
    <s v="Sunday"/>
    <s v="Weekend"/>
    <s v="Low-demand"/>
    <s v="Off-Peak"/>
    <n v="93"/>
    <n v="360.83533333333327"/>
    <n v="360.83533333333327"/>
    <n v="79.24166666666666"/>
    <n v="49.941983333333333"/>
    <n v="133.27179166666662"/>
    <n v="541.05209166666691"/>
    <n v="445.53515833333324"/>
    <n v="-3.1000000000000045E-2"/>
    <n v="565"/>
    <n v="675"/>
    <n v="1240"/>
  </r>
  <r>
    <x v="0"/>
    <x v="2"/>
    <x v="7"/>
    <x v="12"/>
    <s v="Sunday"/>
    <s v="Weekend"/>
    <s v="Low-demand"/>
    <s v="Off-Peak"/>
    <n v="93"/>
    <n v="-1.4927499999999925"/>
    <n v="0"/>
    <n v="71.583333333333329"/>
    <n v="444.20485833333339"/>
    <n v="135.53849166666672"/>
    <n v="557.57854999999995"/>
    <n v="445.53515833333324"/>
    <n v="-3.1000000000000045E-2"/>
    <n v="565"/>
    <n v="675"/>
    <n v="1240"/>
  </r>
  <r>
    <x v="0"/>
    <x v="2"/>
    <x v="7"/>
    <x v="13"/>
    <s v="Sunday"/>
    <s v="Weekend"/>
    <s v="Low-demand"/>
    <s v="Off-Peak"/>
    <n v="93"/>
    <n v="15.218966666666663"/>
    <n v="15.218966666666663"/>
    <n v="69.95"/>
    <n v="443.92290833333323"/>
    <n v="110.48913333333334"/>
    <n v="549.24140833333331"/>
    <n v="445.53515833333324"/>
    <n v="-3.1000000000000045E-2"/>
    <n v="565"/>
    <n v="675"/>
    <n v="1240"/>
  </r>
  <r>
    <x v="0"/>
    <x v="2"/>
    <x v="7"/>
    <x v="14"/>
    <s v="Sunday"/>
    <s v="Weekend"/>
    <s v="Low-demand"/>
    <s v="Off-Peak"/>
    <n v="93"/>
    <n v="93.715616666666691"/>
    <n v="93.715616666666691"/>
    <n v="66.849999999999994"/>
    <n v="443.99564166666647"/>
    <n v="27.163258333333339"/>
    <n v="544.43334999999979"/>
    <n v="445.53515833333324"/>
    <n v="-3.1000000000000045E-2"/>
    <n v="555"/>
    <n v="675"/>
    <n v="1230"/>
  </r>
  <r>
    <x v="0"/>
    <x v="2"/>
    <x v="7"/>
    <x v="15"/>
    <s v="Sunday"/>
    <s v="Weekend"/>
    <s v="Low-demand"/>
    <s v="Off-Peak"/>
    <n v="93"/>
    <n v="113.23403333333339"/>
    <n v="113.23403333333339"/>
    <n v="61.15"/>
    <n v="443.9125333333331"/>
    <n v="2.9981749999999985"/>
    <n v="539.79173333333324"/>
    <n v="445.53515833333324"/>
    <n v="-3.1000000000000045E-2"/>
    <n v="485"/>
    <n v="655"/>
    <n v="1140"/>
  </r>
  <r>
    <x v="0"/>
    <x v="2"/>
    <x v="7"/>
    <x v="16"/>
    <s v="Sunday"/>
    <s v="Weekend"/>
    <s v="Low-demand"/>
    <s v="Off-Peak"/>
    <n v="93"/>
    <n v="2.6572333333333349"/>
    <n v="2.6572333333333349"/>
    <n v="58"/>
    <n v="443.94372500000003"/>
    <n v="0"/>
    <n v="426.2391833333333"/>
    <n v="445.53515833333324"/>
    <n v="-3.1000000000000045E-2"/>
    <n v="295"/>
    <n v="655"/>
    <n v="950"/>
  </r>
  <r>
    <x v="0"/>
    <x v="2"/>
    <x v="7"/>
    <x v="17"/>
    <s v="Sunday"/>
    <s v="Weekend"/>
    <s v="Low-demand"/>
    <s v="Off-Peak"/>
    <n v="93"/>
    <n v="-61.468808333333328"/>
    <n v="0"/>
    <n v="58.875"/>
    <n v="444.00354166666665"/>
    <n v="0"/>
    <n v="362.07269999999988"/>
    <n v="445.53515833333324"/>
    <n v="-3.1000000000000045E-2"/>
    <n v="295"/>
    <n v="190"/>
    <n v="485"/>
  </r>
  <r>
    <x v="0"/>
    <x v="2"/>
    <x v="7"/>
    <x v="18"/>
    <s v="Sunday"/>
    <s v="Weekend"/>
    <s v="Low-demand"/>
    <s v="Off-Peak"/>
    <n v="93"/>
    <n v="-73.198666666666682"/>
    <n v="0"/>
    <n v="61.733333333333334"/>
    <n v="444.13775000000021"/>
    <n v="0"/>
    <n v="350.36074999999994"/>
    <n v="445.53515833333324"/>
    <n v="-3.1000000000000045E-2"/>
    <n v="295"/>
    <n v="190"/>
    <n v="485"/>
  </r>
  <r>
    <x v="0"/>
    <x v="2"/>
    <x v="7"/>
    <x v="19"/>
    <s v="Sunday"/>
    <s v="Weekend"/>
    <s v="Low-demand"/>
    <s v="Off-Peak"/>
    <n v="93"/>
    <n v="-81.412558333333351"/>
    <n v="0"/>
    <n v="65.025000000000006"/>
    <n v="444.09561666666667"/>
    <n v="0"/>
    <n v="342.12440833333341"/>
    <n v="445.53515833333324"/>
    <n v="-3.1000000000000045E-2"/>
    <n v="200"/>
    <n v="190"/>
    <n v="390"/>
  </r>
  <r>
    <x v="0"/>
    <x v="2"/>
    <x v="7"/>
    <x v="20"/>
    <s v="Sunday"/>
    <s v="Weekend"/>
    <s v="Low-demand"/>
    <s v="Off-Peak"/>
    <n v="93"/>
    <n v="-82.368783333333312"/>
    <n v="0"/>
    <n v="68.474999999999994"/>
    <n v="444.32489999999984"/>
    <n v="0"/>
    <n v="341.15215000000012"/>
    <n v="445.53515833333324"/>
    <n v="-3.1000000000000045E-2"/>
    <n v="200"/>
    <n v="190"/>
    <n v="390"/>
  </r>
  <r>
    <x v="0"/>
    <x v="2"/>
    <x v="8"/>
    <x v="0"/>
    <s v="Monday"/>
    <s v="Week-day"/>
    <s v="Low-demand"/>
    <s v="Off-Peak"/>
    <n v="93"/>
    <n v="-52.393483333333307"/>
    <n v="0"/>
    <n v="71.733333333333334"/>
    <n v="403.78146666666669"/>
    <n v="0"/>
    <n v="332.8339499999999"/>
    <n v="445.53515833333324"/>
    <n v="-3.9124999999999965E-2"/>
    <n v="200"/>
    <n v="190"/>
    <n v="390"/>
  </r>
  <r>
    <x v="0"/>
    <x v="2"/>
    <x v="8"/>
    <x v="1"/>
    <s v="Monday"/>
    <s v="Week-day"/>
    <s v="Low-demand"/>
    <s v="Off-Peak"/>
    <n v="93"/>
    <n v="-28.789124999999995"/>
    <n v="0"/>
    <n v="72.74166666666666"/>
    <n v="373.44954999999999"/>
    <n v="0"/>
    <n v="326.98228333333338"/>
    <n v="445.53515833333324"/>
    <n v="-4.3999999999999921E-2"/>
    <n v="200"/>
    <n v="190"/>
    <n v="390"/>
  </r>
  <r>
    <x v="0"/>
    <x v="2"/>
    <x v="8"/>
    <x v="2"/>
    <s v="Monday"/>
    <s v="Week-day"/>
    <s v="Low-demand"/>
    <s v="Off-Peak"/>
    <n v="93"/>
    <n v="3.1445500000000011"/>
    <n v="3.1445500000000011"/>
    <n v="73.216666666666669"/>
    <n v="403.19222500000012"/>
    <n v="0"/>
    <n v="387.16037500000004"/>
    <n v="445.53515833333324"/>
    <n v="-4.9133333333333237E-2"/>
    <n v="200"/>
    <n v="190"/>
    <n v="390"/>
  </r>
  <r>
    <x v="0"/>
    <x v="2"/>
    <x v="8"/>
    <x v="3"/>
    <s v="Monday"/>
    <s v="Week-day"/>
    <s v="Low-demand"/>
    <s v="Off-Peak"/>
    <n v="93"/>
    <n v="-31.38962500000002"/>
    <n v="0"/>
    <n v="73.341666666666669"/>
    <n v="444.73934166666669"/>
    <n v="0"/>
    <n v="392.13148333333328"/>
    <n v="445.53515833333324"/>
    <n v="-3.8116666666666625E-2"/>
    <n v="200"/>
    <n v="190"/>
    <n v="390"/>
  </r>
  <r>
    <x v="0"/>
    <x v="2"/>
    <x v="8"/>
    <x v="4"/>
    <s v="Monday"/>
    <s v="Week-day"/>
    <s v="Low-demand"/>
    <s v="Off-Peak"/>
    <n v="93"/>
    <n v="9.4190250000000084"/>
    <n v="9.4190250000000084"/>
    <n v="73.875"/>
    <n v="403.23456666666686"/>
    <n v="0"/>
    <n v="393.3856333333332"/>
    <n v="445.53515833333324"/>
    <n v="-3.7999999999999957E-2"/>
    <n v="295"/>
    <n v="190"/>
    <n v="485"/>
  </r>
  <r>
    <x v="0"/>
    <x v="2"/>
    <x v="8"/>
    <x v="5"/>
    <s v="Monday"/>
    <s v="Week-day"/>
    <s v="Low-demand"/>
    <s v="Off-Peak"/>
    <n v="93"/>
    <n v="-32.459216666666656"/>
    <n v="0"/>
    <n v="73.583333333333329"/>
    <n v="444.75096666666673"/>
    <n v="0"/>
    <n v="391.07203333333325"/>
    <n v="445.53515833333324"/>
    <n v="-4.130000000000001E-2"/>
    <n v="295"/>
    <n v="190"/>
    <n v="485"/>
  </r>
  <r>
    <x v="0"/>
    <x v="2"/>
    <x v="8"/>
    <x v="6"/>
    <s v="Monday"/>
    <s v="Week-day"/>
    <s v="Low-demand"/>
    <s v="Standard"/>
    <n v="147"/>
    <n v="13.465716666666664"/>
    <n v="13.465716666666664"/>
    <n v="73.291666666666671"/>
    <n v="403.87363333333326"/>
    <n v="1.1291666666666667"/>
    <n v="399.09589999999997"/>
    <n v="445.53515833333324"/>
    <n v="-4.9000000000000085E-2"/>
    <n v="295"/>
    <n v="190"/>
    <n v="485"/>
  </r>
  <r>
    <x v="0"/>
    <x v="2"/>
    <x v="8"/>
    <x v="7"/>
    <s v="Monday"/>
    <s v="Week-day"/>
    <s v="Low-demand"/>
    <s v="Peak"/>
    <n v="213"/>
    <n v="-7.0159500000000099"/>
    <n v="0"/>
    <n v="72.650000000000006"/>
    <n v="444.75230833333325"/>
    <n v="99.745024999999998"/>
    <n v="516.24325833333319"/>
    <n v="445.53515833333324"/>
    <n v="-4.9000000000000085E-2"/>
    <n v="565"/>
    <n v="690"/>
    <n v="1255"/>
  </r>
  <r>
    <x v="0"/>
    <x v="2"/>
    <x v="8"/>
    <x v="8"/>
    <s v="Monday"/>
    <s v="Week-day"/>
    <s v="Low-demand"/>
    <s v="Peak"/>
    <n v="213"/>
    <n v="-59.593575757575749"/>
    <n v="0"/>
    <n v="74.040404040404042"/>
    <n v="315.90540404040405"/>
    <n v="204.17585858585855"/>
    <n v="441.54540404040392"/>
    <n v="445.53515833333324"/>
    <n v="-4.4545454545454541E-2"/>
    <n v="565"/>
    <n v="675"/>
    <n v="1240"/>
  </r>
  <r>
    <x v="0"/>
    <x v="2"/>
    <x v="8"/>
    <x v="9"/>
    <s v="Monday"/>
    <s v="Week-day"/>
    <s v="Low-demand"/>
    <s v="Peak"/>
    <n v="213"/>
    <n v="-167.32393333333329"/>
    <n v="0"/>
    <n v="78.88333333333334"/>
    <n v="247.14345833333331"/>
    <n v="366.60588333333305"/>
    <n v="434.29879166666643"/>
    <n v="445.53515833333324"/>
    <n v="-1.0150000000000003E-2"/>
    <n v="565"/>
    <n v="675"/>
    <n v="1240"/>
  </r>
  <r>
    <x v="0"/>
    <x v="2"/>
    <x v="8"/>
    <x v="22"/>
    <s v="Monday"/>
    <s v="Week-day"/>
    <s v="Low-demand"/>
    <s v="Standard"/>
    <n v="147"/>
    <n v="-352.70610833333325"/>
    <n v="0"/>
    <n v="95.416666666666671"/>
    <n v="245.8493166666666"/>
    <n v="567.68216666666672"/>
    <n v="447.26603333333327"/>
    <n v="445.53515833333324"/>
    <n v="-4.1999999999999899E-2"/>
    <n v="565"/>
    <n v="675"/>
    <n v="1240"/>
  </r>
  <r>
    <x v="0"/>
    <x v="2"/>
    <x v="8"/>
    <x v="23"/>
    <s v="Monday"/>
    <s v="Week-day"/>
    <s v="Low-demand"/>
    <s v="Standard"/>
    <n v="147"/>
    <n v="-8.7549916666666672"/>
    <n v="0"/>
    <n v="99"/>
    <n v="12.197625000000004"/>
    <n v="368.31977500000011"/>
    <n v="367.82299166666684"/>
    <n v="445.53515833333324"/>
    <n v="-2.5491666666666673E-2"/>
    <n v="565"/>
    <n v="675"/>
    <n v="1240"/>
  </r>
  <r>
    <x v="0"/>
    <x v="2"/>
    <x v="8"/>
    <x v="21"/>
    <s v="Monday"/>
    <s v="Week-day"/>
    <s v="Low-demand"/>
    <s v="Standard"/>
    <n v="147"/>
    <n v="-7.5998999999999954"/>
    <n v="0"/>
    <n v="99"/>
    <n v="25.367858333333324"/>
    <n v="401.06882499999989"/>
    <n v="414.19034166666665"/>
    <n v="445.53515833333324"/>
    <n v="-1.2000000000000009E-2"/>
    <n v="565"/>
    <n v="675"/>
    <n v="1240"/>
  </r>
  <r>
    <x v="0"/>
    <x v="2"/>
    <x v="8"/>
    <x v="10"/>
    <s v="Monday"/>
    <s v="Week-day"/>
    <s v="Low-demand"/>
    <s v="Standard"/>
    <n v="147"/>
    <n v="-7.3189750000000009"/>
    <n v="0"/>
    <n v="99"/>
    <n v="18.353399999999997"/>
    <n v="439.46596666666665"/>
    <n v="445.70084166666652"/>
    <n v="445.53515833333324"/>
    <n v="-1.2000000000000009E-2"/>
    <n v="565"/>
    <n v="675"/>
    <n v="1240"/>
  </r>
  <r>
    <x v="0"/>
    <x v="2"/>
    <x v="8"/>
    <x v="11"/>
    <s v="Monday"/>
    <s v="Week-day"/>
    <s v="Low-demand"/>
    <s v="Standard"/>
    <n v="147"/>
    <n v="-7.660166666666667"/>
    <n v="0"/>
    <n v="99"/>
    <n v="45.610058333333342"/>
    <n v="435.22926666666655"/>
    <n v="467.66188333333338"/>
    <n v="445.53515833333324"/>
    <n v="-1.6683333333333342E-2"/>
    <n v="565"/>
    <n v="675"/>
    <n v="1240"/>
  </r>
  <r>
    <x v="0"/>
    <x v="2"/>
    <x v="8"/>
    <x v="12"/>
    <s v="Monday"/>
    <s v="Week-day"/>
    <s v="Low-demand"/>
    <s v="Standard"/>
    <n v="147"/>
    <n v="11.932916666666662"/>
    <n v="11.932916666666662"/>
    <n v="99"/>
    <n v="88.818066666666681"/>
    <n v="359.41230833333333"/>
    <n v="451.48714166666662"/>
    <n v="445.53515833333324"/>
    <n v="-3.5249999999999941E-2"/>
    <n v="565"/>
    <n v="675"/>
    <n v="1240"/>
  </r>
  <r>
    <x v="0"/>
    <x v="2"/>
    <x v="8"/>
    <x v="13"/>
    <s v="Monday"/>
    <s v="Week-day"/>
    <s v="Low-demand"/>
    <s v="Standard"/>
    <n v="147"/>
    <n v="35.024908333333336"/>
    <n v="35.024908333333336"/>
    <n v="98.291666666666671"/>
    <n v="214.24391666666665"/>
    <n v="264.97154166666672"/>
    <n v="502.947"/>
    <n v="445.53515833333324"/>
    <n v="-4.7099999999999906E-2"/>
    <n v="565"/>
    <n v="675"/>
    <n v="1240"/>
  </r>
  <r>
    <x v="0"/>
    <x v="2"/>
    <x v="8"/>
    <x v="14"/>
    <s v="Monday"/>
    <s v="Week-day"/>
    <s v="Low-demand"/>
    <s v="Standard"/>
    <n v="147"/>
    <n v="37.558916666666711"/>
    <n v="37.558916666666711"/>
    <n v="94.88333333333334"/>
    <n v="365.1825583333333"/>
    <n v="96.539175000000029"/>
    <n v="482.05154166666671"/>
    <n v="445.53515833333324"/>
    <n v="-4.1999999999999899E-2"/>
    <n v="555"/>
    <n v="675"/>
    <n v="1230"/>
  </r>
  <r>
    <x v="0"/>
    <x v="2"/>
    <x v="8"/>
    <x v="15"/>
    <s v="Monday"/>
    <s v="Week-day"/>
    <s v="Low-demand"/>
    <s v="Peak"/>
    <n v="213"/>
    <n v="62.698583333333303"/>
    <n v="62.698583333333303"/>
    <n v="92.783333333333331"/>
    <n v="443.89981666666642"/>
    <n v="6.3574666666666655"/>
    <n v="492.58025000000015"/>
    <n v="445.53515833333324"/>
    <n v="-4.1999999999999899E-2"/>
    <n v="485"/>
    <n v="655"/>
    <n v="1140"/>
  </r>
  <r>
    <x v="0"/>
    <x v="2"/>
    <x v="8"/>
    <x v="16"/>
    <s v="Monday"/>
    <s v="Week-day"/>
    <s v="Low-demand"/>
    <s v="Peak"/>
    <n v="213"/>
    <n v="-32.508199999999995"/>
    <n v="0"/>
    <n v="91.38333333333334"/>
    <n v="443.75137500000017"/>
    <n v="0"/>
    <n v="390.99566666666652"/>
    <n v="445.53515833333324"/>
    <n v="-4.1999999999999899E-2"/>
    <n v="295"/>
    <n v="655"/>
    <n v="950"/>
  </r>
  <r>
    <x v="0"/>
    <x v="2"/>
    <x v="8"/>
    <x v="17"/>
    <s v="Monday"/>
    <s v="Week-day"/>
    <s v="Low-demand"/>
    <s v="Standard"/>
    <n v="147"/>
    <n v="5.4568500000000011"/>
    <n v="5.4568500000000011"/>
    <n v="92.141666666666666"/>
    <n v="342.3313583333333"/>
    <n v="0"/>
    <n v="331.68848333333329"/>
    <n v="445.53515833333324"/>
    <n v="-4.1999999999999899E-2"/>
    <n v="295"/>
    <n v="190"/>
    <n v="485"/>
  </r>
  <r>
    <x v="0"/>
    <x v="2"/>
    <x v="8"/>
    <x v="18"/>
    <s v="Monday"/>
    <s v="Week-day"/>
    <s v="Low-demand"/>
    <s v="Standard"/>
    <n v="147"/>
    <n v="-21.802099999999985"/>
    <n v="0"/>
    <n v="92.058333333333337"/>
    <n v="393.62939166666649"/>
    <n v="0"/>
    <n v="350.68591666666646"/>
    <n v="445.53515833333324"/>
    <n v="-4.1999999999999899E-2"/>
    <n v="295"/>
    <n v="190"/>
    <n v="485"/>
  </r>
  <r>
    <x v="0"/>
    <x v="2"/>
    <x v="8"/>
    <x v="19"/>
    <s v="Monday"/>
    <s v="Week-day"/>
    <s v="Low-demand"/>
    <s v="Off-Peak"/>
    <n v="93"/>
    <n v="19.719616666666653"/>
    <n v="19.719616666666653"/>
    <n v="91.49166666666666"/>
    <n v="336.31208333333331"/>
    <n v="0"/>
    <n v="342.05971666666659"/>
    <n v="445.53515833333324"/>
    <n v="-4.1999999999999899E-2"/>
    <n v="200"/>
    <n v="190"/>
    <n v="390"/>
  </r>
  <r>
    <x v="0"/>
    <x v="2"/>
    <x v="8"/>
    <x v="20"/>
    <s v="Monday"/>
    <s v="Week-day"/>
    <s v="Low-demand"/>
    <s v="Off-Peak"/>
    <n v="93"/>
    <n v="-18.331783333333323"/>
    <n v="0"/>
    <n v="91.2"/>
    <n v="378.55317500000001"/>
    <n v="0"/>
    <n v="340.35780833333331"/>
    <n v="445.53515833333324"/>
    <n v="-4.0125000000000015E-2"/>
    <n v="200"/>
    <n v="190"/>
    <n v="390"/>
  </r>
  <r>
    <x v="0"/>
    <x v="2"/>
    <x v="9"/>
    <x v="0"/>
    <s v="Tuesday"/>
    <s v="Week-day"/>
    <s v="Low-demand"/>
    <s v="Off-Peak"/>
    <n v="93"/>
    <n v="4.7293749999999966"/>
    <n v="4.7293749999999966"/>
    <n v="90.924999999999997"/>
    <n v="356.26616666666661"/>
    <n v="0"/>
    <n v="343.51193333333373"/>
    <n v="445.53515833333324"/>
    <n v="-3.9000000000000007E-2"/>
    <n v="200"/>
    <n v="190"/>
    <n v="390"/>
  </r>
  <r>
    <x v="0"/>
    <x v="2"/>
    <x v="9"/>
    <x v="1"/>
    <s v="Tuesday"/>
    <s v="Week-day"/>
    <s v="Low-demand"/>
    <s v="Off-Peak"/>
    <n v="93"/>
    <n v="12.824383333333328"/>
    <n v="12.824383333333328"/>
    <n v="90.658333333333331"/>
    <n v="347.06266666666659"/>
    <n v="0"/>
    <n v="345.29898333333324"/>
    <n v="445.53515833333324"/>
    <n v="-3.747499999999996E-2"/>
    <n v="200"/>
    <n v="190"/>
    <n v="390"/>
  </r>
  <r>
    <x v="0"/>
    <x v="2"/>
    <x v="9"/>
    <x v="2"/>
    <s v="Tuesday"/>
    <s v="Week-day"/>
    <s v="Low-demand"/>
    <s v="Off-Peak"/>
    <n v="93"/>
    <n v="-16.816041666666674"/>
    <n v="0"/>
    <n v="90.05"/>
    <n v="378.88063333333344"/>
    <n v="0"/>
    <n v="345.41230000000002"/>
    <n v="445.53515833333324"/>
    <n v="-3.5999999999999997E-2"/>
    <n v="200"/>
    <n v="190"/>
    <n v="390"/>
  </r>
  <r>
    <x v="0"/>
    <x v="2"/>
    <x v="9"/>
    <x v="3"/>
    <s v="Tuesday"/>
    <s v="Week-day"/>
    <s v="Low-demand"/>
    <s v="Off-Peak"/>
    <n v="93"/>
    <n v="-19.702924999999997"/>
    <n v="0"/>
    <n v="89.583333333333329"/>
    <n v="380.68910833333342"/>
    <n v="0"/>
    <n v="342.85419166666662"/>
    <n v="445.53515833333324"/>
    <n v="-3.5999999999999997E-2"/>
    <n v="200"/>
    <n v="190"/>
    <n v="390"/>
  </r>
  <r>
    <x v="0"/>
    <x v="2"/>
    <x v="9"/>
    <x v="4"/>
    <s v="Tuesday"/>
    <s v="Week-day"/>
    <s v="Low-demand"/>
    <s v="Off-Peak"/>
    <n v="93"/>
    <n v="6.5020583333333288"/>
    <n v="6.5020583333333288"/>
    <n v="89.61666666666666"/>
    <n v="347.18974166666652"/>
    <n v="0"/>
    <n v="334.7145666666666"/>
    <n v="445.53515833333324"/>
    <n v="-3.5999999999999997E-2"/>
    <n v="295"/>
    <n v="190"/>
    <n v="485"/>
  </r>
  <r>
    <x v="0"/>
    <x v="2"/>
    <x v="9"/>
    <x v="5"/>
    <s v="Tuesday"/>
    <s v="Week-day"/>
    <s v="Low-demand"/>
    <s v="Off-Peak"/>
    <n v="93"/>
    <n v="-8.3582333333333292"/>
    <n v="0"/>
    <n v="89.541666666666671"/>
    <n v="396.40558333333308"/>
    <n v="0"/>
    <n v="369.19786666666676"/>
    <n v="445.53515833333324"/>
    <n v="-3.5999999999999997E-2"/>
    <n v="295"/>
    <n v="190"/>
    <n v="485"/>
  </r>
  <r>
    <x v="0"/>
    <x v="2"/>
    <x v="9"/>
    <x v="6"/>
    <s v="Tuesday"/>
    <s v="Week-day"/>
    <s v="Low-demand"/>
    <s v="Standard"/>
    <n v="147"/>
    <n v="-12.517416666666671"/>
    <n v="0"/>
    <n v="89.541666666666671"/>
    <n v="398.98094166666669"/>
    <n v="2.4511249999999993"/>
    <n v="372.19237499999986"/>
    <n v="445.53515833333324"/>
    <n v="-3.415833333333336E-2"/>
    <n v="295"/>
    <n v="190"/>
    <n v="485"/>
  </r>
  <r>
    <x v="0"/>
    <x v="2"/>
    <x v="9"/>
    <x v="7"/>
    <s v="Tuesday"/>
    <s v="Week-day"/>
    <s v="Low-demand"/>
    <s v="Peak"/>
    <n v="213"/>
    <n v="-23.854116666666656"/>
    <n v="0"/>
    <n v="89.833333333333329"/>
    <n v="332.3228166666666"/>
    <n v="188.11463333333327"/>
    <n v="482.78626666666673"/>
    <n v="445.53515833333324"/>
    <n v="-2.9749999999999964E-2"/>
    <n v="565"/>
    <n v="690"/>
    <n v="1255"/>
  </r>
  <r>
    <x v="0"/>
    <x v="2"/>
    <x v="9"/>
    <x v="8"/>
    <s v="Tuesday"/>
    <s v="Week-day"/>
    <s v="Low-demand"/>
    <s v="Peak"/>
    <n v="213"/>
    <n v="-49.33589795918369"/>
    <n v="0"/>
    <n v="91.193877551020407"/>
    <n v="101.83865306122445"/>
    <n v="457.57217346938774"/>
    <n v="503.70846938775497"/>
    <n v="445.53515833333324"/>
    <n v="-4.9214285714285676E-2"/>
    <n v="565"/>
    <n v="675"/>
    <n v="1240"/>
  </r>
  <r>
    <x v="0"/>
    <x v="2"/>
    <x v="9"/>
    <x v="9"/>
    <s v="Tuesday"/>
    <s v="Week-day"/>
    <s v="Low-demand"/>
    <s v="Peak"/>
    <n v="213"/>
    <n v="-45.547291666666673"/>
    <n v="0"/>
    <n v="93.375"/>
    <n v="47.81401666666666"/>
    <n v="543.41521666666677"/>
    <n v="539.62880000000018"/>
    <n v="445.53515833333324"/>
    <n v="-1.9249999999999996E-2"/>
    <n v="565"/>
    <n v="675"/>
    <n v="1240"/>
  </r>
  <r>
    <x v="0"/>
    <x v="2"/>
    <x v="9"/>
    <x v="22"/>
    <s v="Tuesday"/>
    <s v="Week-day"/>
    <s v="Low-demand"/>
    <s v="Standard"/>
    <n v="147"/>
    <n v="-40.457908333333336"/>
    <n v="0"/>
    <n v="95.033333333333331"/>
    <n v="40.876599999999982"/>
    <n v="479.28595833333344"/>
    <n v="473.22088333333352"/>
    <n v="445.53515833333324"/>
    <n v="-3.5000000000000059E-2"/>
    <n v="565"/>
    <n v="675"/>
    <n v="1240"/>
  </r>
  <r>
    <x v="0"/>
    <x v="2"/>
    <x v="9"/>
    <x v="23"/>
    <s v="Tuesday"/>
    <s v="Week-day"/>
    <s v="Low-demand"/>
    <s v="Standard"/>
    <n v="147"/>
    <n v="-34.631016666666667"/>
    <n v="0"/>
    <n v="96.458333333333329"/>
    <n v="35.438550000000006"/>
    <n v="487.66749999999996"/>
    <n v="482.57808333333321"/>
    <n v="445.53515833333324"/>
    <n v="-3.5000000000000059E-2"/>
    <n v="565"/>
    <n v="675"/>
    <n v="1240"/>
  </r>
  <r>
    <x v="0"/>
    <x v="2"/>
    <x v="9"/>
    <x v="21"/>
    <s v="Tuesday"/>
    <s v="Week-day"/>
    <s v="Low-demand"/>
    <s v="Standard"/>
    <n v="147"/>
    <n v="-34.337975"/>
    <n v="0"/>
    <n v="97.683333333333337"/>
    <n v="0.16080833333333339"/>
    <n v="521.37518333333344"/>
    <n v="487.00115000000011"/>
    <n v="445.53515833333324"/>
    <n v="-3.5000000000000059E-2"/>
    <n v="565"/>
    <n v="675"/>
    <n v="1240"/>
  </r>
  <r>
    <x v="0"/>
    <x v="2"/>
    <x v="9"/>
    <x v="10"/>
    <s v="Tuesday"/>
    <s v="Week-day"/>
    <s v="Low-demand"/>
    <s v="Standard"/>
    <n v="147"/>
    <n v="-31.627533333333329"/>
    <n v="0"/>
    <n v="98.875"/>
    <n v="0.16136666666666663"/>
    <n v="534.5235916666669"/>
    <n v="502.86003333333343"/>
    <n v="445.53515833333324"/>
    <n v="-3.5000000000000059E-2"/>
    <n v="565"/>
    <n v="675"/>
    <n v="1240"/>
  </r>
  <r>
    <x v="0"/>
    <x v="2"/>
    <x v="9"/>
    <x v="11"/>
    <s v="Tuesday"/>
    <s v="Week-day"/>
    <s v="Low-demand"/>
    <s v="Standard"/>
    <n v="147"/>
    <n v="-23.999091666666668"/>
    <n v="0"/>
    <n v="99.275000000000006"/>
    <n v="0.16104166666666672"/>
    <n v="523.10080833333359"/>
    <n v="499.06626666666688"/>
    <n v="445.53515833333324"/>
    <n v="-3.420000000000005E-2"/>
    <n v="565"/>
    <n v="675"/>
    <n v="1240"/>
  </r>
  <r>
    <x v="0"/>
    <x v="2"/>
    <x v="9"/>
    <x v="12"/>
    <s v="Tuesday"/>
    <s v="Week-day"/>
    <s v="Low-demand"/>
    <s v="Standard"/>
    <n v="147"/>
    <n v="-7.4304749999999995"/>
    <n v="0"/>
    <n v="99"/>
    <n v="0.16174166666666659"/>
    <n v="467.37794166666663"/>
    <n v="459.88995833333325"/>
    <n v="445.53515833333324"/>
    <n v="-5.7000000000000141E-2"/>
    <n v="565"/>
    <n v="675"/>
    <n v="1240"/>
  </r>
  <r>
    <x v="0"/>
    <x v="2"/>
    <x v="9"/>
    <x v="13"/>
    <s v="Tuesday"/>
    <s v="Week-day"/>
    <s v="Low-demand"/>
    <s v="Standard"/>
    <n v="147"/>
    <n v="146.57075"/>
    <n v="146.57075"/>
    <n v="97.033333333333331"/>
    <n v="0.16099166666666667"/>
    <n v="350.79514166666661"/>
    <n v="497.32321666666678"/>
    <n v="445.53515833333324"/>
    <n v="-4.2308333333333302E-2"/>
    <n v="565"/>
    <n v="675"/>
    <n v="1240"/>
  </r>
  <r>
    <x v="0"/>
    <x v="2"/>
    <x v="9"/>
    <x v="14"/>
    <s v="Tuesday"/>
    <s v="Week-day"/>
    <s v="Low-demand"/>
    <s v="Standard"/>
    <n v="147"/>
    <n v="367.17644999999982"/>
    <n v="367.17644999999982"/>
    <n v="82.833333333333329"/>
    <n v="97.02731666666665"/>
    <n v="92.48211666666667"/>
    <n v="551.35988333333319"/>
    <n v="445.53515833333324"/>
    <n v="-3.1483333333333342E-2"/>
    <n v="555"/>
    <n v="675"/>
    <n v="1230"/>
  </r>
  <r>
    <x v="0"/>
    <x v="2"/>
    <x v="9"/>
    <x v="15"/>
    <s v="Tuesday"/>
    <s v="Week-day"/>
    <s v="Low-demand"/>
    <s v="Peak"/>
    <n v="213"/>
    <n v="207.76732500000011"/>
    <n v="207.76732500000011"/>
    <n v="69.091666666666669"/>
    <n v="320.79553333333337"/>
    <n v="5.6475583333333361"/>
    <n v="513.39831666666657"/>
    <n v="445.53515833333324"/>
    <n v="-3.3966666666666714E-2"/>
    <n v="485"/>
    <n v="655"/>
    <n v="1140"/>
  </r>
  <r>
    <x v="0"/>
    <x v="2"/>
    <x v="9"/>
    <x v="16"/>
    <s v="Tuesday"/>
    <s v="Week-day"/>
    <s v="Low-demand"/>
    <s v="Peak"/>
    <n v="213"/>
    <n v="-6.0976416666666635"/>
    <n v="0"/>
    <n v="63"/>
    <n v="443.88011666666659"/>
    <n v="0"/>
    <n v="417.42967500000003"/>
    <n v="445.53515833333324"/>
    <n v="-3.3733333333333379E-2"/>
    <n v="295"/>
    <n v="655"/>
    <n v="950"/>
  </r>
  <r>
    <x v="0"/>
    <x v="2"/>
    <x v="9"/>
    <x v="17"/>
    <s v="Tuesday"/>
    <s v="Week-day"/>
    <s v="Low-demand"/>
    <s v="Standard"/>
    <n v="147"/>
    <n v="-79.951141666666629"/>
    <n v="0"/>
    <n v="64.7"/>
    <n v="444.02475833333324"/>
    <n v="0"/>
    <n v="343.57190833333328"/>
    <n v="445.53515833333324"/>
    <n v="-3.9000000000000007E-2"/>
    <n v="295"/>
    <n v="190"/>
    <n v="485"/>
  </r>
  <r>
    <x v="0"/>
    <x v="2"/>
    <x v="9"/>
    <x v="18"/>
    <s v="Tuesday"/>
    <s v="Week-day"/>
    <s v="Low-demand"/>
    <s v="Standard"/>
    <n v="147"/>
    <n v="-115.33168333333327"/>
    <n v="0"/>
    <n v="68.983333333333334"/>
    <n v="444.36166666666662"/>
    <n v="0"/>
    <n v="308.20715833333333"/>
    <n v="445.53515833333324"/>
    <n v="-3.9000000000000007E-2"/>
    <n v="295"/>
    <n v="190"/>
    <n v="485"/>
  </r>
  <r>
    <x v="0"/>
    <x v="2"/>
    <x v="9"/>
    <x v="19"/>
    <s v="Tuesday"/>
    <s v="Week-day"/>
    <s v="Low-demand"/>
    <s v="Off-Peak"/>
    <n v="93"/>
    <n v="-109.66185000000002"/>
    <n v="0"/>
    <n v="73.924999999999997"/>
    <n v="444.55383333333333"/>
    <n v="0"/>
    <n v="313.86134166666676"/>
    <n v="445.53515833333324"/>
    <n v="-3.9000000000000007E-2"/>
    <n v="200"/>
    <n v="190"/>
    <n v="390"/>
  </r>
  <r>
    <x v="0"/>
    <x v="2"/>
    <x v="9"/>
    <x v="20"/>
    <s v="Tuesday"/>
    <s v="Week-day"/>
    <s v="Low-demand"/>
    <s v="Off-Peak"/>
    <n v="93"/>
    <n v="-17.56962500000002"/>
    <n v="0"/>
    <n v="76.583333333333329"/>
    <n v="345.24052500000016"/>
    <n v="0"/>
    <n v="310.92195833333341"/>
    <n v="445.53515833333324"/>
    <n v="-3.9000000000000007E-2"/>
    <n v="200"/>
    <n v="190"/>
    <n v="390"/>
  </r>
  <r>
    <x v="0"/>
    <x v="2"/>
    <x v="10"/>
    <x v="0"/>
    <s v="Wednesday"/>
    <s v="Week-day"/>
    <s v="Low-demand"/>
    <s v="Off-Peak"/>
    <n v="93"/>
    <n v="14.915008333333336"/>
    <n v="14.915008333333336"/>
    <n v="76.733333333333334"/>
    <n v="328.73185833333332"/>
    <n v="0"/>
    <n v="327.54726666666676"/>
    <n v="445.53515833333324"/>
    <n v="-3.9000000000000007E-2"/>
    <n v="200"/>
    <n v="190"/>
    <n v="390"/>
  </r>
  <r>
    <x v="0"/>
    <x v="2"/>
    <x v="10"/>
    <x v="1"/>
    <s v="Wednesday"/>
    <s v="Week-day"/>
    <s v="Low-demand"/>
    <s v="Off-Peak"/>
    <n v="93"/>
    <n v="-7.7982333333333624"/>
    <n v="0"/>
    <n v="76.74166666666666"/>
    <n v="350.13575833333357"/>
    <n v="0"/>
    <n v="322.37849999999986"/>
    <n v="445.53515833333324"/>
    <n v="-3.9000000000000007E-2"/>
    <n v="200"/>
    <n v="190"/>
    <n v="390"/>
  </r>
  <r>
    <x v="0"/>
    <x v="2"/>
    <x v="10"/>
    <x v="2"/>
    <s v="Wednesday"/>
    <s v="Week-day"/>
    <s v="Low-demand"/>
    <s v="Off-Peak"/>
    <n v="93"/>
    <n v="3.6335333333333626"/>
    <n v="3.6335333333333626"/>
    <n v="76.358333333333334"/>
    <n v="350.87959999999987"/>
    <n v="0"/>
    <n v="337.38724999999982"/>
    <n v="445.53515833333324"/>
    <n v="-3.9000000000000007E-2"/>
    <n v="200"/>
    <n v="190"/>
    <n v="390"/>
  </r>
  <r>
    <x v="0"/>
    <x v="2"/>
    <x v="10"/>
    <x v="3"/>
    <s v="Wednesday"/>
    <s v="Week-day"/>
    <s v="Low-demand"/>
    <s v="Off-Peak"/>
    <n v="93"/>
    <n v="-12.218141666666668"/>
    <n v="0"/>
    <n v="75.88333333333334"/>
    <n v="369.52274166666649"/>
    <n v="0"/>
    <n v="337.22365833333333"/>
    <n v="445.53515833333324"/>
    <n v="-3.9000000000000007E-2"/>
    <n v="200"/>
    <n v="190"/>
    <n v="390"/>
  </r>
  <r>
    <x v="0"/>
    <x v="2"/>
    <x v="10"/>
    <x v="4"/>
    <s v="Wednesday"/>
    <s v="Week-day"/>
    <s v="Low-demand"/>
    <s v="Off-Peak"/>
    <n v="93"/>
    <n v="-50.92151666666669"/>
    <n v="0"/>
    <n v="76.141666666666666"/>
    <n v="444.67907500000007"/>
    <n v="0"/>
    <n v="372.61664999999994"/>
    <n v="445.53515833333324"/>
    <n v="-3.9000000000000007E-2"/>
    <n v="295"/>
    <n v="190"/>
    <n v="485"/>
  </r>
  <r>
    <x v="0"/>
    <x v="2"/>
    <x v="10"/>
    <x v="5"/>
    <s v="Wednesday"/>
    <s v="Week-day"/>
    <s v="Low-demand"/>
    <s v="Off-Peak"/>
    <n v="93"/>
    <n v="7.1086416666666556"/>
    <n v="7.1086416666666556"/>
    <n v="75.900000000000006"/>
    <n v="388.03959166666669"/>
    <n v="0"/>
    <n v="376.55898333333334"/>
    <n v="445.53515833333324"/>
    <n v="-3.5000000000000059E-2"/>
    <n v="295"/>
    <n v="190"/>
    <n v="485"/>
  </r>
  <r>
    <x v="0"/>
    <x v="2"/>
    <x v="10"/>
    <x v="6"/>
    <s v="Wednesday"/>
    <s v="Week-day"/>
    <s v="Low-demand"/>
    <s v="Standard"/>
    <n v="147"/>
    <n v="4.6049583333333342"/>
    <n v="4.6049583333333342"/>
    <n v="75.716666666666669"/>
    <n v="388.08946666666691"/>
    <n v="3.0794916666666667"/>
    <n v="377.27117500000014"/>
    <n v="445.53515833333324"/>
    <n v="-2.7000000000000031E-2"/>
    <n v="295"/>
    <n v="190"/>
    <n v="485"/>
  </r>
  <r>
    <x v="0"/>
    <x v="2"/>
    <x v="10"/>
    <x v="7"/>
    <s v="Wednesday"/>
    <s v="Week-day"/>
    <s v="Low-demand"/>
    <s v="Peak"/>
    <n v="213"/>
    <n v="221.42626666666655"/>
    <n v="221.42626666666655"/>
    <n v="67.933333333333337"/>
    <n v="95.379466666666687"/>
    <n v="177.50526666666667"/>
    <n v="486.00686666666672"/>
    <n v="445.53515833333324"/>
    <n v="-3.9649999999999956E-2"/>
    <n v="565"/>
    <n v="690"/>
    <n v="1255"/>
  </r>
  <r>
    <x v="0"/>
    <x v="2"/>
    <x v="10"/>
    <x v="8"/>
    <s v="Wednesday"/>
    <s v="Week-day"/>
    <s v="Low-demand"/>
    <s v="Peak"/>
    <n v="213"/>
    <n v="-17.963919191919185"/>
    <n v="0"/>
    <n v="64.939393939393938"/>
    <n v="83.610373737373735"/>
    <n v="453.40624242424263"/>
    <n v="514.17488888888897"/>
    <n v="445.53515833333324"/>
    <n v="-3.7252525252525252E-2"/>
    <n v="565"/>
    <n v="675"/>
    <n v="1240"/>
  </r>
  <r>
    <x v="0"/>
    <x v="2"/>
    <x v="10"/>
    <x v="9"/>
    <s v="Wednesday"/>
    <s v="Week-day"/>
    <s v="Low-demand"/>
    <s v="Peak"/>
    <n v="213"/>
    <n v="-205.77780000000001"/>
    <n v="0"/>
    <n v="68.61666666666666"/>
    <n v="0.16489166666666655"/>
    <n v="705.70615000000032"/>
    <n v="499.92734999999959"/>
    <n v="445.53515833333324"/>
    <n v="0"/>
    <n v="565"/>
    <n v="675"/>
    <n v="1240"/>
  </r>
  <r>
    <x v="0"/>
    <x v="2"/>
    <x v="10"/>
    <x v="22"/>
    <s v="Wednesday"/>
    <s v="Week-day"/>
    <s v="Low-demand"/>
    <s v="Standard"/>
    <n v="147"/>
    <n v="-376.35999166666682"/>
    <n v="0"/>
    <n v="82.4"/>
    <n v="7.325891666666668"/>
    <n v="849.54193333333251"/>
    <n v="480.01554166666671"/>
    <n v="445.53515833333324"/>
    <n v="0"/>
    <n v="565"/>
    <n v="675"/>
    <n v="1240"/>
  </r>
  <r>
    <x v="0"/>
    <x v="2"/>
    <x v="10"/>
    <x v="23"/>
    <s v="Wednesday"/>
    <s v="Week-day"/>
    <s v="Low-demand"/>
    <s v="Standard"/>
    <n v="147"/>
    <n v="-199.39247499999999"/>
    <n v="0"/>
    <n v="97.483333333333334"/>
    <n v="0.16522500000000001"/>
    <n v="677.73509999999999"/>
    <n v="478.34100000000007"/>
    <n v="445.53515833333324"/>
    <n v="-6.4999999999999997E-4"/>
    <n v="565"/>
    <n v="675"/>
    <n v="1240"/>
  </r>
  <r>
    <x v="0"/>
    <x v="2"/>
    <x v="10"/>
    <x v="21"/>
    <s v="Wednesday"/>
    <s v="Week-day"/>
    <s v="Low-demand"/>
    <s v="Standard"/>
    <n v="147"/>
    <n v="-8.6140083333333344"/>
    <n v="0"/>
    <n v="99"/>
    <n v="0.16880833333333337"/>
    <n v="512.83131666666657"/>
    <n v="504.17670000000004"/>
    <n v="445.53515833333324"/>
    <n v="-3.9000000000000007E-2"/>
    <n v="565"/>
    <n v="675"/>
    <n v="1240"/>
  </r>
  <r>
    <x v="0"/>
    <x v="2"/>
    <x v="10"/>
    <x v="10"/>
    <s v="Wednesday"/>
    <s v="Week-day"/>
    <s v="Low-demand"/>
    <s v="Standard"/>
    <n v="147"/>
    <n v="-7.9008666666666674"/>
    <n v="0"/>
    <n v="99"/>
    <n v="0.16877499999999998"/>
    <n v="534.79115000000013"/>
    <n v="526.85398333333353"/>
    <n v="445.53515833333324"/>
    <n v="-3.481666666666669E-2"/>
    <n v="565"/>
    <n v="675"/>
    <n v="1240"/>
  </r>
  <r>
    <x v="0"/>
    <x v="2"/>
    <x v="10"/>
    <x v="11"/>
    <s v="Wednesday"/>
    <s v="Week-day"/>
    <s v="Low-demand"/>
    <s v="Standard"/>
    <n v="147"/>
    <n v="-7.5404749999999963"/>
    <n v="0"/>
    <n v="99"/>
    <n v="0.16993333333333333"/>
    <n v="544.68424166666659"/>
    <n v="537.09967500000005"/>
    <n v="445.53515833333324"/>
    <n v="-4.2599999999999895E-2"/>
    <n v="565"/>
    <n v="675"/>
    <n v="1240"/>
  </r>
  <r>
    <x v="0"/>
    <x v="2"/>
    <x v="10"/>
    <x v="12"/>
    <s v="Wednesday"/>
    <s v="Week-day"/>
    <s v="Low-demand"/>
    <s v="Standard"/>
    <n v="147"/>
    <n v="-7.4892333333333321"/>
    <n v="0"/>
    <n v="99"/>
    <n v="0.16792500000000005"/>
    <n v="508.8947750000001"/>
    <n v="501.36196666666666"/>
    <n v="445.53515833333324"/>
    <n v="-4.1999999999999899E-2"/>
    <n v="565"/>
    <n v="675"/>
    <n v="1240"/>
  </r>
  <r>
    <x v="0"/>
    <x v="2"/>
    <x v="10"/>
    <x v="13"/>
    <s v="Wednesday"/>
    <s v="Week-day"/>
    <s v="Low-demand"/>
    <s v="Standard"/>
    <n v="147"/>
    <n v="16.785441666666664"/>
    <n v="16.785441666666664"/>
    <n v="98.941666666666663"/>
    <n v="154.46918333333332"/>
    <n v="334.89246666666645"/>
    <n v="499.66521666666682"/>
    <n v="445.53515833333324"/>
    <n v="-4.1999999999999899E-2"/>
    <n v="565"/>
    <n v="675"/>
    <n v="1240"/>
  </r>
  <r>
    <x v="0"/>
    <x v="2"/>
    <x v="10"/>
    <x v="14"/>
    <s v="Wednesday"/>
    <s v="Week-day"/>
    <s v="Low-demand"/>
    <s v="Standard"/>
    <n v="147"/>
    <n v="21.782108333333337"/>
    <n v="21.782108333333337"/>
    <n v="97.86666666666666"/>
    <n v="422.36975833333327"/>
    <n v="91.065208333333359"/>
    <n v="515.32884999999976"/>
    <n v="445.53515833333324"/>
    <n v="-4.1999999999999899E-2"/>
    <n v="555"/>
    <n v="675"/>
    <n v="1230"/>
  </r>
  <r>
    <x v="0"/>
    <x v="2"/>
    <x v="10"/>
    <x v="15"/>
    <s v="Wednesday"/>
    <s v="Week-day"/>
    <s v="Low-demand"/>
    <s v="Peak"/>
    <n v="213"/>
    <n v="504.88787500000007"/>
    <n v="504.88787500000007"/>
    <n v="84.658333333333331"/>
    <n v="18.668991666666653"/>
    <n v="6.6191666666666666"/>
    <n v="529.11413333333326"/>
    <n v="445.53515833333324"/>
    <n v="-4.1999999999999899E-2"/>
    <n v="485"/>
    <n v="655"/>
    <n v="1140"/>
  </r>
  <r>
    <x v="0"/>
    <x v="2"/>
    <x v="10"/>
    <x v="16"/>
    <s v="Wednesday"/>
    <s v="Week-day"/>
    <s v="Low-demand"/>
    <s v="Peak"/>
    <n v="213"/>
    <n v="140.41186666666678"/>
    <n v="140.41186666666678"/>
    <n v="65.75"/>
    <n v="271.45690833333333"/>
    <n v="0"/>
    <n v="395.77620000000007"/>
    <n v="445.53515833333324"/>
    <n v="-4.1999999999999899E-2"/>
    <n v="295"/>
    <n v="655"/>
    <n v="950"/>
  </r>
  <r>
    <x v="0"/>
    <x v="2"/>
    <x v="10"/>
    <x v="17"/>
    <s v="Wednesday"/>
    <s v="Week-day"/>
    <s v="Low-demand"/>
    <s v="Standard"/>
    <n v="147"/>
    <n v="-90.852900000000034"/>
    <n v="0"/>
    <n v="66.349999999999994"/>
    <n v="443.971025"/>
    <n v="0"/>
    <n v="332.65156666666655"/>
    <n v="445.53515833333324"/>
    <n v="-4.1999999999999899E-2"/>
    <n v="295"/>
    <n v="190"/>
    <n v="485"/>
  </r>
  <r>
    <x v="0"/>
    <x v="2"/>
    <x v="10"/>
    <x v="18"/>
    <s v="Wednesday"/>
    <s v="Week-day"/>
    <s v="Low-demand"/>
    <s v="Standard"/>
    <n v="147"/>
    <n v="-123.93650000000004"/>
    <n v="0"/>
    <n v="71"/>
    <n v="443.95121666666677"/>
    <n v="0"/>
    <n v="299.5771249999998"/>
    <n v="445.53515833333324"/>
    <n v="-4.1999999999999899E-2"/>
    <n v="295"/>
    <n v="190"/>
    <n v="485"/>
  </r>
  <r>
    <x v="0"/>
    <x v="2"/>
    <x v="10"/>
    <x v="19"/>
    <s v="Wednesday"/>
    <s v="Week-day"/>
    <s v="Low-demand"/>
    <s v="Off-Peak"/>
    <n v="93"/>
    <n v="-119.88656666666664"/>
    <n v="0"/>
    <n v="76.325000000000003"/>
    <n v="443.95844999999991"/>
    <n v="0"/>
    <n v="303.61497499999984"/>
    <n v="445.53515833333324"/>
    <n v="-4.1999999999999899E-2"/>
    <n v="200"/>
    <n v="190"/>
    <n v="390"/>
  </r>
  <r>
    <x v="0"/>
    <x v="2"/>
    <x v="10"/>
    <x v="20"/>
    <s v="Wednesday"/>
    <s v="Week-day"/>
    <s v="Low-demand"/>
    <s v="Off-Peak"/>
    <n v="93"/>
    <n v="13.368425000000014"/>
    <n v="13.368425000000014"/>
    <n v="77.783333333333331"/>
    <n v="295.56908333333325"/>
    <n v="0"/>
    <n v="294.1961"/>
    <n v="445.53515833333324"/>
    <n v="-4.1999999999999899E-2"/>
    <n v="200"/>
    <n v="190"/>
    <n v="390"/>
  </r>
  <r>
    <x v="0"/>
    <x v="2"/>
    <x v="11"/>
    <x v="0"/>
    <s v="Thursday"/>
    <s v="Week-day"/>
    <s v="Low-demand"/>
    <s v="Off-Peak"/>
    <n v="93"/>
    <n v="29.320750000000018"/>
    <n v="29.320750000000018"/>
    <n v="77.63333333333334"/>
    <n v="298.2236833333331"/>
    <n v="0"/>
    <n v="310.11130833333311"/>
    <n v="445.53515833333324"/>
    <n v="-4.1999999999999899E-2"/>
    <n v="200"/>
    <n v="190"/>
    <n v="390"/>
  </r>
  <r>
    <x v="0"/>
    <x v="2"/>
    <x v="11"/>
    <x v="1"/>
    <s v="Thursday"/>
    <s v="Week-day"/>
    <s v="Low-demand"/>
    <s v="Off-Peak"/>
    <n v="93"/>
    <n v="-16.552708333333335"/>
    <n v="0"/>
    <n v="76.941666666666663"/>
    <n v="338.1052916666668"/>
    <n v="0"/>
    <n v="305.34776666666659"/>
    <n v="445.53515833333324"/>
    <n v="-4.1999999999999899E-2"/>
    <n v="200"/>
    <n v="190"/>
    <n v="390"/>
  </r>
  <r>
    <x v="0"/>
    <x v="2"/>
    <x v="11"/>
    <x v="2"/>
    <s v="Thursday"/>
    <s v="Week-day"/>
    <s v="Low-demand"/>
    <s v="Off-Peak"/>
    <n v="93"/>
    <n v="-2.0407000000000055"/>
    <n v="0"/>
    <n v="76.55"/>
    <n v="368.72052499999995"/>
    <n v="0"/>
    <n v="349.18189166666679"/>
    <n v="445.53515833333324"/>
    <n v="-4.1999999999999899E-2"/>
    <n v="200"/>
    <n v="190"/>
    <n v="390"/>
  </r>
  <r>
    <x v="0"/>
    <x v="2"/>
    <x v="11"/>
    <x v="3"/>
    <s v="Thursday"/>
    <s v="Week-day"/>
    <s v="Low-demand"/>
    <s v="Off-Peak"/>
    <n v="93"/>
    <n v="-19.613616666666658"/>
    <n v="0"/>
    <n v="76.458333333333329"/>
    <n v="368.34300833333333"/>
    <n v="0"/>
    <n v="331.23112499999991"/>
    <n v="445.53515833333324"/>
    <n v="-4.1999999999999899E-2"/>
    <n v="200"/>
    <n v="190"/>
    <n v="390"/>
  </r>
  <r>
    <x v="0"/>
    <x v="2"/>
    <x v="11"/>
    <x v="4"/>
    <s v="Thursday"/>
    <s v="Week-day"/>
    <s v="Low-demand"/>
    <s v="Off-Peak"/>
    <n v="93"/>
    <n v="4.1650583333333167"/>
    <n v="4.1650583333333167"/>
    <n v="75.88333333333334"/>
    <n v="348.32276666666678"/>
    <n v="0"/>
    <n v="335.60358333333312"/>
    <n v="445.53515833333324"/>
    <n v="-4.1999999999999899E-2"/>
    <n v="295"/>
    <n v="190"/>
    <n v="485"/>
  </r>
  <r>
    <x v="0"/>
    <x v="2"/>
    <x v="11"/>
    <x v="5"/>
    <s v="Thursday"/>
    <s v="Week-day"/>
    <s v="Low-demand"/>
    <s v="Off-Peak"/>
    <n v="93"/>
    <n v="13.530766666666668"/>
    <n v="13.530766666666668"/>
    <n v="75.166666666666671"/>
    <n v="350.44159166666674"/>
    <n v="0"/>
    <n v="347.13601666666665"/>
    <n v="445.53515833333324"/>
    <n v="-4.1999999999999899E-2"/>
    <n v="295"/>
    <n v="190"/>
    <n v="485"/>
  </r>
  <r>
    <x v="0"/>
    <x v="2"/>
    <x v="11"/>
    <x v="6"/>
    <s v="Thursday"/>
    <s v="Week-day"/>
    <s v="Low-demand"/>
    <s v="Standard"/>
    <n v="147"/>
    <n v="-16.058833333333354"/>
    <n v="0"/>
    <n v="75.541666666666671"/>
    <n v="384.18440000000004"/>
    <n v="4.5629416666666662"/>
    <n v="354.55431666666664"/>
    <n v="445.53515833333324"/>
    <n v="-4.1999999999999899E-2"/>
    <n v="295"/>
    <n v="190"/>
    <n v="485"/>
  </r>
  <r>
    <x v="0"/>
    <x v="2"/>
    <x v="11"/>
    <x v="7"/>
    <s v="Thursday"/>
    <s v="Week-day"/>
    <s v="Low-demand"/>
    <s v="Peak"/>
    <n v="213"/>
    <n v="200.00920833333331"/>
    <n v="200.00920833333331"/>
    <n v="67.525000000000006"/>
    <n v="80.771175000000014"/>
    <n v="177.87360833333335"/>
    <n v="453.09041666666656"/>
    <n v="445.53515833333324"/>
    <n v="-4.1999999999999899E-2"/>
    <n v="565"/>
    <n v="690"/>
    <n v="1255"/>
  </r>
  <r>
    <x v="0"/>
    <x v="2"/>
    <x v="11"/>
    <x v="8"/>
    <s v="Thursday"/>
    <s v="Week-day"/>
    <s v="Low-demand"/>
    <s v="Peak"/>
    <n v="213"/>
    <n v="-49.519857142857141"/>
    <n v="0"/>
    <n v="65.071428571428569"/>
    <n v="68.239918367346945"/>
    <n v="456.64921428571444"/>
    <n v="467.62072448979592"/>
    <n v="445.53515833333324"/>
    <n v="-2.4806122448979524E-2"/>
    <n v="565"/>
    <n v="675"/>
    <n v="1240"/>
  </r>
  <r>
    <x v="0"/>
    <x v="2"/>
    <x v="11"/>
    <x v="9"/>
    <s v="Thursday"/>
    <s v="Week-day"/>
    <s v="Low-demand"/>
    <s v="Peak"/>
    <n v="213"/>
    <n v="-309.95752500000009"/>
    <n v="0"/>
    <n v="67"/>
    <n v="0.16792499999999994"/>
    <n v="726.11247500000002"/>
    <n v="416.13296666666662"/>
    <n v="445.53515833333324"/>
    <n v="-2.0900000000000012E-2"/>
    <n v="565"/>
    <n v="675"/>
    <n v="1240"/>
  </r>
  <r>
    <x v="0"/>
    <x v="2"/>
    <x v="11"/>
    <x v="22"/>
    <s v="Thursday"/>
    <s v="Week-day"/>
    <s v="Low-demand"/>
    <s v="Standard"/>
    <n v="147"/>
    <n v="-378.56187499999993"/>
    <n v="0"/>
    <n v="67"/>
    <n v="6.8576749999999951"/>
    <n v="843.81781666666643"/>
    <n v="471.60463333333337"/>
    <n v="445.53515833333324"/>
    <n v="-4.3999999999999921E-2"/>
    <n v="565"/>
    <n v="675"/>
    <n v="1240"/>
  </r>
  <r>
    <x v="0"/>
    <x v="2"/>
    <x v="11"/>
    <x v="23"/>
    <s v="Thursday"/>
    <s v="Week-day"/>
    <s v="Low-demand"/>
    <s v="Standard"/>
    <n v="147"/>
    <n v="-1.4552627118644292"/>
    <n v="0"/>
    <n v="77.601694915254242"/>
    <n v="0.16567796610169486"/>
    <n v="439.32771186440687"/>
    <n v="437.85120338983035"/>
    <n v="445.53515833333324"/>
    <n v="-2.0601694915254265E-2"/>
    <n v="565"/>
    <n v="675"/>
    <n v="1240"/>
  </r>
  <r>
    <x v="0"/>
    <x v="2"/>
    <x v="11"/>
    <x v="21"/>
    <s v="Thursday"/>
    <s v="Week-day"/>
    <s v="Low-demand"/>
    <s v="Standard"/>
    <n v="147"/>
    <n v="-44.110158333333317"/>
    <n v="0"/>
    <n v="97.833333333333329"/>
    <n v="2.4499666666666666"/>
    <n v="496.8413833333334"/>
    <n v="454.56989999999985"/>
    <n v="445.53515833333324"/>
    <n v="-2.7000000000000031E-2"/>
    <n v="565"/>
    <n v="675"/>
    <n v="1240"/>
  </r>
  <r>
    <x v="0"/>
    <x v="2"/>
    <x v="11"/>
    <x v="10"/>
    <s v="Thursday"/>
    <s v="Week-day"/>
    <s v="Low-demand"/>
    <s v="Standard"/>
    <n v="147"/>
    <n v="-12.253408333333327"/>
    <n v="0"/>
    <n v="98.841666666666669"/>
    <n v="0.16349999999999992"/>
    <n v="456.15728333333328"/>
    <n v="443.87560000000002"/>
    <n v="445.53515833333324"/>
    <n v="-2.7000000000000031E-2"/>
    <n v="565"/>
    <n v="675"/>
    <n v="1240"/>
  </r>
  <r>
    <x v="0"/>
    <x v="2"/>
    <x v="11"/>
    <x v="11"/>
    <s v="Thursday"/>
    <s v="Week-day"/>
    <s v="Low-demand"/>
    <s v="Standard"/>
    <n v="147"/>
    <n v="25.151066666666679"/>
    <n v="25.151066666666679"/>
    <n v="98.525000000000006"/>
    <n v="0.16155833333333341"/>
    <n v="418.04334166666649"/>
    <n v="443.15696666666656"/>
    <n v="445.53515833333324"/>
    <n v="-3.5999999999999949E-2"/>
    <n v="565"/>
    <n v="675"/>
    <n v="1240"/>
  </r>
  <r>
    <x v="0"/>
    <x v="2"/>
    <x v="11"/>
    <x v="12"/>
    <s v="Thursday"/>
    <s v="Week-day"/>
    <s v="Low-demand"/>
    <s v="Standard"/>
    <n v="147"/>
    <n v="110.16143333333335"/>
    <n v="110.16143333333335"/>
    <n v="94.7"/>
    <n v="0.1637083333333334"/>
    <n v="369.78101666666697"/>
    <n v="479.90579166666669"/>
    <n v="445.53515833333324"/>
    <n v="-3.5758333333333267E-2"/>
    <n v="565"/>
    <n v="675"/>
    <n v="1240"/>
  </r>
  <r>
    <x v="0"/>
    <x v="2"/>
    <x v="11"/>
    <x v="13"/>
    <s v="Thursday"/>
    <s v="Week-day"/>
    <s v="Low-demand"/>
    <s v="Standard"/>
    <n v="147"/>
    <n v="-110.3987333333334"/>
    <n v="0"/>
    <n v="95.325000000000003"/>
    <n v="300.94970000000006"/>
    <n v="294.9815916666667"/>
    <n v="470.1267583333335"/>
    <n v="445.53515833333324"/>
    <n v="-5.2808333333333346E-2"/>
    <n v="565"/>
    <n v="675"/>
    <n v="1240"/>
  </r>
  <r>
    <x v="0"/>
    <x v="2"/>
    <x v="11"/>
    <x v="14"/>
    <s v="Thursday"/>
    <s v="Week-day"/>
    <s v="Low-demand"/>
    <s v="Standard"/>
    <n v="147"/>
    <n v="324.12052499999999"/>
    <n v="324.12052499999999"/>
    <n v="89.291666666666671"/>
    <n v="60.40635833333338"/>
    <n v="86.617708333333297"/>
    <n v="467.32519166666663"/>
    <n v="445.53515833333324"/>
    <n v="-6.4000000000000043E-2"/>
    <n v="555"/>
    <n v="675"/>
    <n v="1230"/>
  </r>
  <r>
    <x v="0"/>
    <x v="2"/>
    <x v="11"/>
    <x v="15"/>
    <s v="Thursday"/>
    <s v="Week-day"/>
    <s v="Low-demand"/>
    <s v="Peak"/>
    <n v="213"/>
    <n v="371.19286666666682"/>
    <n v="371.19286666666682"/>
    <n v="69.50833333333334"/>
    <n v="102.68437499999999"/>
    <n v="6.194991666666664"/>
    <n v="475.31172500000014"/>
    <n v="445.53515833333324"/>
    <n v="-6.4000000000000043E-2"/>
    <n v="485"/>
    <n v="655"/>
    <n v="1140"/>
  </r>
  <r>
    <x v="0"/>
    <x v="2"/>
    <x v="11"/>
    <x v="16"/>
    <s v="Thursday"/>
    <s v="Week-day"/>
    <s v="Low-demand"/>
    <s v="Peak"/>
    <n v="213"/>
    <n v="-20.570883333333331"/>
    <n v="0"/>
    <n v="61.274999999999999"/>
    <n v="443.98897499999987"/>
    <n v="0"/>
    <n v="402.92353333333341"/>
    <n v="445.53515833333324"/>
    <n v="-6.4000000000000043E-2"/>
    <n v="295"/>
    <n v="655"/>
    <n v="950"/>
  </r>
  <r>
    <x v="0"/>
    <x v="2"/>
    <x v="11"/>
    <x v="17"/>
    <s v="Thursday"/>
    <s v="Week-day"/>
    <s v="Low-demand"/>
    <s v="Standard"/>
    <n v="147"/>
    <n v="-86.567274999999952"/>
    <n v="0"/>
    <n v="63.516666666666666"/>
    <n v="443.9283749999999"/>
    <n v="0"/>
    <n v="336.92155833333322"/>
    <n v="445.53515833333324"/>
    <n v="-6.4000000000000043E-2"/>
    <n v="295"/>
    <n v="190"/>
    <n v="485"/>
  </r>
  <r>
    <x v="0"/>
    <x v="2"/>
    <x v="11"/>
    <x v="18"/>
    <s v="Thursday"/>
    <s v="Week-day"/>
    <s v="Low-demand"/>
    <s v="Standard"/>
    <n v="147"/>
    <n v="-102.12607499999994"/>
    <n v="0"/>
    <n v="67.849999999999994"/>
    <n v="443.99895833333341"/>
    <n v="0"/>
    <n v="321.35542499999991"/>
    <n v="445.53515833333324"/>
    <n v="-6.4000000000000043E-2"/>
    <n v="295"/>
    <n v="190"/>
    <n v="485"/>
  </r>
  <r>
    <x v="0"/>
    <x v="2"/>
    <x v="11"/>
    <x v="19"/>
    <s v="Thursday"/>
    <s v="Week-day"/>
    <s v="Low-demand"/>
    <s v="Off-Peak"/>
    <n v="93"/>
    <n v="-105.81180833333339"/>
    <n v="0"/>
    <n v="72.416666666666671"/>
    <n v="443.97260833333326"/>
    <n v="0"/>
    <n v="317.68458333333308"/>
    <n v="445.53515833333324"/>
    <n v="-6.4000000000000043E-2"/>
    <n v="200"/>
    <n v="190"/>
    <n v="390"/>
  </r>
  <r>
    <x v="0"/>
    <x v="2"/>
    <x v="11"/>
    <x v="20"/>
    <s v="Thursday"/>
    <s v="Week-day"/>
    <s v="Low-demand"/>
    <s v="Off-Peak"/>
    <n v="93"/>
    <n v="-9.323333333335361E-2"/>
    <n v="0"/>
    <n v="76.099999999999994"/>
    <n v="324.44036666666688"/>
    <n v="0"/>
    <n v="308.99868333333336"/>
    <n v="445.53515833333324"/>
    <n v="-6.4000000000000043E-2"/>
    <n v="200"/>
    <n v="190"/>
    <n v="390"/>
  </r>
  <r>
    <x v="0"/>
    <x v="2"/>
    <x v="12"/>
    <x v="0"/>
    <s v="Friday"/>
    <s v="Week-day"/>
    <s v="Low-demand"/>
    <s v="Off-Peak"/>
    <n v="93"/>
    <n v="-37.325733333333304"/>
    <n v="0"/>
    <n v="75.958333333333329"/>
    <n v="365.64242499999983"/>
    <n v="0"/>
    <n v="310.58797500000014"/>
    <n v="445.53515833333324"/>
    <n v="-6.4000000000000043E-2"/>
    <n v="200"/>
    <n v="190"/>
    <n v="390"/>
  </r>
  <r>
    <x v="0"/>
    <x v="2"/>
    <x v="12"/>
    <x v="1"/>
    <s v="Friday"/>
    <s v="Week-day"/>
    <s v="Low-demand"/>
    <s v="Off-Peak"/>
    <n v="93"/>
    <n v="-20.00769166666667"/>
    <n v="0"/>
    <n v="76.099999999999994"/>
    <n v="349.44357500000012"/>
    <n v="0"/>
    <n v="312.57623333333339"/>
    <n v="445.53515833333324"/>
    <n v="-6.4000000000000043E-2"/>
    <n v="200"/>
    <n v="190"/>
    <n v="390"/>
  </r>
  <r>
    <x v="0"/>
    <x v="2"/>
    <x v="12"/>
    <x v="2"/>
    <s v="Friday"/>
    <s v="Week-day"/>
    <s v="Low-demand"/>
    <s v="Off-Peak"/>
    <n v="93"/>
    <n v="-12.409108333333336"/>
    <n v="0"/>
    <n v="76"/>
    <n v="369.17882499999996"/>
    <n v="0"/>
    <n v="339.14605000000017"/>
    <n v="445.53515833333324"/>
    <n v="-6.4000000000000043E-2"/>
    <n v="200"/>
    <n v="190"/>
    <n v="390"/>
  </r>
  <r>
    <x v="0"/>
    <x v="2"/>
    <x v="12"/>
    <x v="3"/>
    <s v="Friday"/>
    <s v="Week-day"/>
    <s v="Low-demand"/>
    <s v="Off-Peak"/>
    <n v="93"/>
    <n v="-2.4830999999999945"/>
    <n v="0"/>
    <n v="75.575000000000003"/>
    <n v="363.0588666666668"/>
    <n v="0"/>
    <n v="342.85304166666663"/>
    <n v="445.53515833333324"/>
    <n v="-6.4000000000000043E-2"/>
    <n v="200"/>
    <n v="190"/>
    <n v="390"/>
  </r>
  <r>
    <x v="0"/>
    <x v="2"/>
    <x v="12"/>
    <x v="4"/>
    <s v="Friday"/>
    <s v="Week-day"/>
    <s v="Low-demand"/>
    <s v="Off-Peak"/>
    <n v="93"/>
    <n v="16.487325000000016"/>
    <n v="16.487325000000016"/>
    <n v="74.858333333333334"/>
    <n v="354.40113333333335"/>
    <n v="0"/>
    <n v="349.79459999999983"/>
    <n v="445.53515833333324"/>
    <n v="-6.4000000000000043E-2"/>
    <n v="295"/>
    <n v="190"/>
    <n v="485"/>
  </r>
  <r>
    <x v="0"/>
    <x v="2"/>
    <x v="12"/>
    <x v="5"/>
    <s v="Friday"/>
    <s v="Week-day"/>
    <s v="Low-demand"/>
    <s v="Off-Peak"/>
    <n v="93"/>
    <n v="-13.87550833333335"/>
    <n v="0"/>
    <n v="75.016666666666666"/>
    <n v="366.07637500000004"/>
    <n v="0"/>
    <n v="336.95116666666672"/>
    <n v="445.53515833333324"/>
    <n v="-6.4000000000000043E-2"/>
    <n v="295"/>
    <n v="190"/>
    <n v="485"/>
  </r>
  <r>
    <x v="0"/>
    <x v="2"/>
    <x v="12"/>
    <x v="6"/>
    <s v="Friday"/>
    <s v="Week-day"/>
    <s v="Low-demand"/>
    <s v="Standard"/>
    <n v="147"/>
    <n v="-45.714749999999988"/>
    <n v="0"/>
    <n v="75.566666666666663"/>
    <n v="368.6565833333334"/>
    <n v="5.2389916666666663"/>
    <n v="310.38629166666652"/>
    <n v="445.53515833333324"/>
    <n v="-5.949999999999999E-2"/>
    <n v="295"/>
    <n v="190"/>
    <n v="485"/>
  </r>
  <r>
    <x v="0"/>
    <x v="2"/>
    <x v="12"/>
    <x v="7"/>
    <s v="Friday"/>
    <s v="Week-day"/>
    <s v="Low-demand"/>
    <s v="Peak"/>
    <n v="213"/>
    <n v="220.49203960396039"/>
    <n v="220.49203960396039"/>
    <n v="69.297029702970292"/>
    <n v="10.651059405940588"/>
    <n v="197.65311881188114"/>
    <n v="430.71392079207942"/>
    <n v="445.53515833333324"/>
    <n v="-1.0534653465346542E-2"/>
    <n v="565"/>
    <n v="690"/>
    <n v="1255"/>
  </r>
  <r>
    <x v="0"/>
    <x v="2"/>
    <x v="12"/>
    <x v="8"/>
    <s v="Friday"/>
    <s v="Week-day"/>
    <s v="Low-demand"/>
    <s v="Peak"/>
    <n v="213"/>
    <n v="-34.129338983050836"/>
    <n v="0"/>
    <n v="64.771186440677965"/>
    <n v="3.9306355932203396"/>
    <n v="479.2834915254237"/>
    <n v="448.7383559322036"/>
    <n v="445.53515833333324"/>
    <n v="-4.830508474576274E-3"/>
    <n v="565"/>
    <n v="675"/>
    <n v="1240"/>
  </r>
  <r>
    <x v="0"/>
    <x v="2"/>
    <x v="12"/>
    <x v="9"/>
    <s v="Friday"/>
    <s v="Week-day"/>
    <s v="Low-demand"/>
    <s v="Peak"/>
    <n v="213"/>
    <n v="-199.14396666666667"/>
    <n v="0"/>
    <n v="70.283333333333331"/>
    <n v="0.17193333333333333"/>
    <n v="731.17327499999999"/>
    <n v="532.01790833333337"/>
    <n v="445.53515833333324"/>
    <n v="-1.0250000000000007E-2"/>
    <n v="565"/>
    <n v="675"/>
    <n v="1240"/>
  </r>
  <r>
    <x v="0"/>
    <x v="2"/>
    <x v="12"/>
    <x v="22"/>
    <s v="Friday"/>
    <s v="Week-day"/>
    <s v="Low-demand"/>
    <s v="Standard"/>
    <n v="147"/>
    <n v="-532.43857500000024"/>
    <n v="0"/>
    <n v="89.583333333333329"/>
    <n v="260.98288333333335"/>
    <n v="807.06519166666669"/>
    <n v="522.98804166666673"/>
    <n v="445.53515833333324"/>
    <n v="-2.9999999999999926E-2"/>
    <n v="565"/>
    <n v="675"/>
    <n v="1240"/>
  </r>
  <r>
    <x v="0"/>
    <x v="2"/>
    <x v="12"/>
    <x v="23"/>
    <s v="Friday"/>
    <s v="Week-day"/>
    <s v="Low-demand"/>
    <s v="Standard"/>
    <n v="147"/>
    <n v="-11.972616666666665"/>
    <n v="0"/>
    <n v="99"/>
    <n v="27.679108333333339"/>
    <n v="498.33584166666685"/>
    <n v="509.11629166666683"/>
    <n v="445.53515833333324"/>
    <n v="-2.9899999999999937E-2"/>
    <n v="565"/>
    <n v="675"/>
    <n v="1240"/>
  </r>
  <r>
    <x v="0"/>
    <x v="2"/>
    <x v="12"/>
    <x v="21"/>
    <s v="Friday"/>
    <s v="Week-day"/>
    <s v="Low-demand"/>
    <s v="Standard"/>
    <n v="147"/>
    <n v="-9.8985083333333321"/>
    <n v="0"/>
    <n v="99"/>
    <n v="3.0894583333333325"/>
    <n v="490.84665000000012"/>
    <n v="483.17246666666671"/>
    <n v="445.53515833333324"/>
    <n v="-2.7000000000000031E-2"/>
    <n v="565"/>
    <n v="675"/>
    <n v="1240"/>
  </r>
  <r>
    <x v="0"/>
    <x v="2"/>
    <x v="12"/>
    <x v="10"/>
    <s v="Friday"/>
    <s v="Week-day"/>
    <s v="Low-demand"/>
    <s v="Standard"/>
    <n v="147"/>
    <n v="16.807875000000006"/>
    <n v="16.807875000000006"/>
    <n v="98.933333333333337"/>
    <n v="0.16125833333333331"/>
    <n v="464.12799166666662"/>
    <n v="480.9073416666667"/>
    <n v="445.53515833333324"/>
    <n v="-2.7000000000000031E-2"/>
    <n v="565"/>
    <n v="675"/>
    <n v="1240"/>
  </r>
  <r>
    <x v="0"/>
    <x v="2"/>
    <x v="12"/>
    <x v="11"/>
    <s v="Friday"/>
    <s v="Week-day"/>
    <s v="Low-demand"/>
    <s v="Standard"/>
    <n v="147"/>
    <n v="4.5117249999999922"/>
    <n v="4.5117249999999922"/>
    <n v="98.36666666666666"/>
    <n v="0.16240833333333321"/>
    <n v="508.13782499999991"/>
    <n v="512.6068916666668"/>
    <n v="445.53515833333324"/>
    <n v="-4.1316666666666654E-2"/>
    <n v="565"/>
    <n v="675"/>
    <n v="1240"/>
  </r>
  <r>
    <x v="0"/>
    <x v="2"/>
    <x v="12"/>
    <x v="12"/>
    <s v="Friday"/>
    <s v="Week-day"/>
    <s v="Low-demand"/>
    <s v="Standard"/>
    <n v="147"/>
    <n v="136.92454999999998"/>
    <n v="136.92454999999998"/>
    <n v="94.833333333333329"/>
    <n v="0.16353333333333336"/>
    <n v="405.29886666666675"/>
    <n v="542.19089999999994"/>
    <n v="445.53515833333324"/>
    <n v="-3.1750000000000014E-2"/>
    <n v="565"/>
    <n v="675"/>
    <n v="1240"/>
  </r>
  <r>
    <x v="0"/>
    <x v="2"/>
    <x v="12"/>
    <x v="13"/>
    <s v="Friday"/>
    <s v="Week-day"/>
    <s v="Low-demand"/>
    <s v="Standard"/>
    <n v="147"/>
    <n v="346.34916666666652"/>
    <n v="346.34916666666652"/>
    <n v="82.558333333333337"/>
    <n v="0.16302499999999995"/>
    <n v="210.12648333333337"/>
    <n v="556.44235833333335"/>
    <n v="445.53515833333324"/>
    <n v="-3.2583333333333277E-2"/>
    <n v="565"/>
    <n v="675"/>
    <n v="1240"/>
  </r>
  <r>
    <x v="0"/>
    <x v="2"/>
    <x v="12"/>
    <x v="14"/>
    <s v="Friday"/>
    <s v="Week-day"/>
    <s v="Low-demand"/>
    <s v="Standard"/>
    <n v="147"/>
    <n v="307.31862500000017"/>
    <n v="307.31862500000017"/>
    <n v="64.283333333333331"/>
    <n v="131.30940833333335"/>
    <n v="104.94174166666669"/>
    <n v="537.23814166666648"/>
    <n v="445.53515833333324"/>
    <n v="-3.2999999999999946E-2"/>
    <n v="555"/>
    <n v="675"/>
    <n v="1230"/>
  </r>
  <r>
    <x v="0"/>
    <x v="2"/>
    <x v="12"/>
    <x v="15"/>
    <s v="Friday"/>
    <s v="Week-day"/>
    <s v="Low-demand"/>
    <s v="Peak"/>
    <n v="213"/>
    <n v="63.93066666666666"/>
    <n v="63.93066666666666"/>
    <n v="56.608333333333334"/>
    <n v="444.12458333333331"/>
    <n v="7.3708416666666645"/>
    <n v="494.81844999999987"/>
    <n v="445.53515833333324"/>
    <n v="-3.2999999999999946E-2"/>
    <n v="485"/>
    <n v="655"/>
    <n v="1140"/>
  </r>
  <r>
    <x v="0"/>
    <x v="2"/>
    <x v="12"/>
    <x v="16"/>
    <s v="Friday"/>
    <s v="Week-day"/>
    <s v="Low-demand"/>
    <s v="Peak"/>
    <n v="213"/>
    <n v="-16.786783333333332"/>
    <n v="0"/>
    <n v="54.2"/>
    <n v="443.96272499999998"/>
    <n v="0"/>
    <n v="406.74399166666683"/>
    <n v="445.53515833333324"/>
    <n v="-3.2999999999999946E-2"/>
    <n v="295"/>
    <n v="655"/>
    <n v="950"/>
  </r>
  <r>
    <x v="0"/>
    <x v="2"/>
    <x v="12"/>
    <x v="17"/>
    <s v="Friday"/>
    <s v="Week-day"/>
    <s v="Low-demand"/>
    <s v="Standard"/>
    <n v="147"/>
    <n v="-96.917024999999995"/>
    <n v="0"/>
    <n v="56.6"/>
    <n v="443.9758250000001"/>
    <n v="0"/>
    <n v="326.58849166666653"/>
    <n v="445.53515833333324"/>
    <n v="-4.7800000000000079E-2"/>
    <n v="295"/>
    <n v="190"/>
    <n v="485"/>
  </r>
  <r>
    <x v="0"/>
    <x v="2"/>
    <x v="12"/>
    <x v="18"/>
    <s v="Friday"/>
    <s v="Week-day"/>
    <s v="Low-demand"/>
    <s v="Standard"/>
    <n v="147"/>
    <n v="-104.6105166666667"/>
    <n v="0"/>
    <n v="61.141666666666666"/>
    <n v="443.95584166666663"/>
    <n v="0"/>
    <n v="318.89665833333328"/>
    <n v="445.53515833333324"/>
    <n v="-4.9000000000000085E-2"/>
    <n v="295"/>
    <n v="190"/>
    <n v="485"/>
  </r>
  <r>
    <x v="0"/>
    <x v="2"/>
    <x v="12"/>
    <x v="19"/>
    <s v="Friday"/>
    <s v="Week-day"/>
    <s v="Low-demand"/>
    <s v="Off-Peak"/>
    <n v="93"/>
    <n v="-102.73187500000002"/>
    <n v="0"/>
    <n v="65.724999999999994"/>
    <n v="443.9586583333334"/>
    <n v="0"/>
    <n v="320.76895833333344"/>
    <n v="445.53515833333324"/>
    <n v="-4.9000000000000085E-2"/>
    <n v="200"/>
    <n v="190"/>
    <n v="390"/>
  </r>
  <r>
    <x v="0"/>
    <x v="2"/>
    <x v="12"/>
    <x v="20"/>
    <s v="Friday"/>
    <s v="Week-day"/>
    <s v="Low-demand"/>
    <s v="Off-Peak"/>
    <n v="93"/>
    <n v="-112.33294999999994"/>
    <n v="0"/>
    <n v="70.5"/>
    <n v="443.84801666666647"/>
    <n v="0"/>
    <n v="311.15895833333326"/>
    <n v="445.53515833333324"/>
    <n v="-4.9000000000000085E-2"/>
    <n v="200"/>
    <n v="190"/>
    <n v="390"/>
  </r>
  <r>
    <x v="0"/>
    <x v="2"/>
    <x v="13"/>
    <x v="0"/>
    <s v="Saturday"/>
    <s v="Weekend"/>
    <s v="Low-demand"/>
    <s v="Off-Peak"/>
    <n v="93"/>
    <n v="-21.776949999999985"/>
    <n v="0"/>
    <n v="74.474999999999994"/>
    <n v="350.26270833333331"/>
    <n v="0"/>
    <n v="309.67646666666667"/>
    <n v="445.53515833333324"/>
    <n v="-4.9000000000000085E-2"/>
    <n v="200"/>
    <n v="190"/>
    <n v="390"/>
  </r>
  <r>
    <x v="0"/>
    <x v="2"/>
    <x v="13"/>
    <x v="1"/>
    <s v="Saturday"/>
    <s v="Weekend"/>
    <s v="Low-demand"/>
    <s v="Off-Peak"/>
    <n v="93"/>
    <n v="-38.594041666666691"/>
    <n v="0"/>
    <n v="74.650000000000006"/>
    <n v="368.28940833333331"/>
    <n v="0"/>
    <n v="309.88426666666658"/>
    <n v="445.53515833333324"/>
    <n v="-4.9000000000000085E-2"/>
    <n v="200"/>
    <n v="190"/>
    <n v="390"/>
  </r>
  <r>
    <x v="0"/>
    <x v="2"/>
    <x v="13"/>
    <x v="2"/>
    <s v="Saturday"/>
    <s v="Weekend"/>
    <s v="Low-demand"/>
    <s v="Off-Peak"/>
    <n v="93"/>
    <n v="10.845350000000041"/>
    <n v="10.845350000000041"/>
    <n v="73.575000000000003"/>
    <n v="347.43846666666661"/>
    <n v="0"/>
    <n v="341.67674166666654"/>
    <n v="445.53515833333324"/>
    <n v="-4.9000000000000085E-2"/>
    <n v="200"/>
    <n v="190"/>
    <n v="390"/>
  </r>
  <r>
    <x v="0"/>
    <x v="2"/>
    <x v="13"/>
    <x v="3"/>
    <s v="Saturday"/>
    <s v="Weekend"/>
    <s v="Low-demand"/>
    <s v="Off-Peak"/>
    <n v="93"/>
    <n v="16.210608333333333"/>
    <n v="16.210608333333333"/>
    <n v="73.583333333333329"/>
    <n v="346.10907500000002"/>
    <n v="0"/>
    <n v="345.84774166666665"/>
    <n v="445.53515833333324"/>
    <n v="-4.9000000000000085E-2"/>
    <n v="200"/>
    <n v="190"/>
    <n v="390"/>
  </r>
  <r>
    <x v="0"/>
    <x v="2"/>
    <x v="13"/>
    <x v="4"/>
    <s v="Saturday"/>
    <s v="Weekend"/>
    <s v="Low-demand"/>
    <s v="Off-Peak"/>
    <n v="93"/>
    <n v="-36.148750000000035"/>
    <n v="0"/>
    <n v="73.983333333333334"/>
    <n v="405.73242500000003"/>
    <n v="0"/>
    <n v="350.53804166666669"/>
    <n v="445.53515833333324"/>
    <n v="-3.3775000000000006E-2"/>
    <n v="295"/>
    <n v="190"/>
    <n v="485"/>
  </r>
  <r>
    <x v="0"/>
    <x v="2"/>
    <x v="13"/>
    <x v="5"/>
    <s v="Saturday"/>
    <s v="Weekend"/>
    <s v="Low-demand"/>
    <s v="Off-Peak"/>
    <n v="93"/>
    <n v="27.929241666666663"/>
    <n v="27.929241666666663"/>
    <n v="73.674999999999997"/>
    <n v="347.14635000000015"/>
    <n v="0"/>
    <n v="358.47186666666664"/>
    <n v="445.53515833333324"/>
    <n v="-2.8000000000000021E-2"/>
    <n v="295"/>
    <n v="190"/>
    <n v="485"/>
  </r>
  <r>
    <x v="0"/>
    <x v="2"/>
    <x v="13"/>
    <x v="6"/>
    <s v="Saturday"/>
    <s v="Weekend"/>
    <s v="Low-demand"/>
    <s v="Off-Peak"/>
    <n v="93"/>
    <n v="-69.74562499999999"/>
    <n v="0"/>
    <n v="73.325000000000003"/>
    <n v="444.33853333333337"/>
    <n v="5.2238999999999995"/>
    <n v="359.00652499999984"/>
    <n v="445.53515833333324"/>
    <n v="-3.1000000000000024E-2"/>
    <n v="295"/>
    <n v="190"/>
    <n v="485"/>
  </r>
  <r>
    <x v="0"/>
    <x v="2"/>
    <x v="13"/>
    <x v="7"/>
    <s v="Saturday"/>
    <s v="Weekend"/>
    <s v="Low-demand"/>
    <s v="Standard"/>
    <n v="147"/>
    <n v="198.6959333333333"/>
    <n v="198.6959333333333"/>
    <n v="67.733333333333334"/>
    <n v="110.26851666666671"/>
    <n v="182.72065833333329"/>
    <n v="478.01133333333314"/>
    <n v="445.53515833333324"/>
    <n v="-3.5999999999999997E-2"/>
    <n v="565"/>
    <n v="690"/>
    <n v="1255"/>
  </r>
  <r>
    <x v="0"/>
    <x v="2"/>
    <x v="13"/>
    <x v="8"/>
    <s v="Saturday"/>
    <s v="Weekend"/>
    <s v="Low-demand"/>
    <s v="Standard"/>
    <n v="147"/>
    <n v="-17.186275510204084"/>
    <n v="0"/>
    <n v="64.948979591836732"/>
    <n v="76.919397959183655"/>
    <n v="466.92794897959214"/>
    <n v="515.81184693877526"/>
    <n v="445.53515833333324"/>
    <n v="-2.1673469387755114E-2"/>
    <n v="565"/>
    <n v="675"/>
    <n v="1240"/>
  </r>
  <r>
    <x v="0"/>
    <x v="2"/>
    <x v="13"/>
    <x v="9"/>
    <s v="Saturday"/>
    <s v="Weekend"/>
    <s v="Low-demand"/>
    <s v="Standard"/>
    <n v="147"/>
    <n v="-123.08109166666671"/>
    <n v="0"/>
    <n v="66.966666666666669"/>
    <n v="0.16851666666666665"/>
    <n v="708.61710833333314"/>
    <n v="585.54562500000009"/>
    <n v="445.53515833333324"/>
    <n v="-1.4208333333333323E-2"/>
    <n v="565"/>
    <n v="675"/>
    <n v="1240"/>
  </r>
  <r>
    <x v="0"/>
    <x v="2"/>
    <x v="13"/>
    <x v="22"/>
    <s v="Saturday"/>
    <s v="Weekend"/>
    <s v="Low-demand"/>
    <s v="Standard"/>
    <n v="147"/>
    <n v="-367.60250833333345"/>
    <n v="0"/>
    <n v="78.45"/>
    <n v="0.16910833333333342"/>
    <n v="867.42898333333335"/>
    <n v="499.79351666666668"/>
    <n v="445.53515833333324"/>
    <n v="-3.1000000000000045E-2"/>
    <n v="565"/>
    <n v="675"/>
    <n v="1240"/>
  </r>
  <r>
    <x v="0"/>
    <x v="2"/>
    <x v="13"/>
    <x v="23"/>
    <s v="Saturday"/>
    <s v="Weekend"/>
    <s v="Low-demand"/>
    <s v="Standard"/>
    <n v="147"/>
    <n v="-283.08222499999988"/>
    <n v="0"/>
    <n v="95.174999999999997"/>
    <n v="0.16895833333333335"/>
    <n v="781.51976666666633"/>
    <n v="498.4045916666667"/>
    <n v="445.53515833333324"/>
    <n v="-3.1000000000000045E-2"/>
    <n v="565"/>
    <n v="675"/>
    <n v="1240"/>
  </r>
  <r>
    <x v="0"/>
    <x v="2"/>
    <x v="13"/>
    <x v="21"/>
    <s v="Saturday"/>
    <s v="Weekend"/>
    <s v="Low-demand"/>
    <s v="Off-Peak"/>
    <n v="93"/>
    <n v="-13.563441666666668"/>
    <n v="0"/>
    <n v="99"/>
    <n v="0.16895833333333332"/>
    <n v="518.68315833333349"/>
    <n v="505.09001666666637"/>
    <n v="445.53515833333324"/>
    <n v="-2.8000000000000042E-2"/>
    <n v="565"/>
    <n v="675"/>
    <n v="1240"/>
  </r>
  <r>
    <x v="0"/>
    <x v="2"/>
    <x v="13"/>
    <x v="10"/>
    <s v="Saturday"/>
    <s v="Weekend"/>
    <s v="Low-demand"/>
    <s v="Off-Peak"/>
    <n v="93"/>
    <n v="-10.882416666666668"/>
    <n v="0"/>
    <n v="99"/>
    <n v="0.16704166666666662"/>
    <n v="525.13959166666677"/>
    <n v="514.22992500000021"/>
    <n v="445.53515833333324"/>
    <n v="-2.5741666666666593E-2"/>
    <n v="565"/>
    <n v="675"/>
    <n v="1240"/>
  </r>
  <r>
    <x v="0"/>
    <x v="2"/>
    <x v="13"/>
    <x v="11"/>
    <s v="Saturday"/>
    <s v="Weekend"/>
    <s v="Low-demand"/>
    <s v="Off-Peak"/>
    <n v="93"/>
    <n v="-10.00781666666666"/>
    <n v="0"/>
    <n v="99"/>
    <n v="0.16833333333333342"/>
    <n v="549.86721666666665"/>
    <n v="539.82753333333324"/>
    <n v="445.53515833333324"/>
    <n v="-2.9999999999999926E-2"/>
    <n v="565"/>
    <n v="675"/>
    <n v="1240"/>
  </r>
  <r>
    <x v="0"/>
    <x v="2"/>
    <x v="13"/>
    <x v="12"/>
    <s v="Saturday"/>
    <s v="Weekend"/>
    <s v="Low-demand"/>
    <s v="Off-Peak"/>
    <n v="93"/>
    <n v="-3.4456333333333324"/>
    <n v="0"/>
    <n v="99"/>
    <n v="0.16825833333333337"/>
    <n v="465.08422499999983"/>
    <n v="461.57874166666687"/>
    <n v="445.53515833333324"/>
    <n v="-5.875833333333344E-2"/>
    <n v="565"/>
    <n v="675"/>
    <n v="1240"/>
  </r>
  <r>
    <x v="0"/>
    <x v="2"/>
    <x v="13"/>
    <x v="13"/>
    <s v="Saturday"/>
    <s v="Weekend"/>
    <s v="Low-demand"/>
    <s v="Off-Peak"/>
    <n v="93"/>
    <n v="3.0326583333333188"/>
    <n v="3.0326583333333188"/>
    <n v="97.891666666666666"/>
    <n v="174.4513083333334"/>
    <n v="344.30439166666656"/>
    <n v="511.14254999999991"/>
    <n v="445.53515833333324"/>
    <n v="-5.9000000000000101E-2"/>
    <n v="565"/>
    <n v="675"/>
    <n v="1240"/>
  </r>
  <r>
    <x v="0"/>
    <x v="2"/>
    <x v="13"/>
    <x v="14"/>
    <s v="Saturday"/>
    <s v="Weekend"/>
    <s v="Low-demand"/>
    <s v="Off-Peak"/>
    <n v="93"/>
    <n v="409.90429166666678"/>
    <n v="409.90429166666678"/>
    <n v="89.783333333333331"/>
    <n v="20.700199999999995"/>
    <n v="89.719558333333325"/>
    <n v="518.62837500000001"/>
    <n v="445.53515833333324"/>
    <n v="-5.9000000000000101E-2"/>
    <n v="555"/>
    <n v="675"/>
    <n v="1230"/>
  </r>
  <r>
    <x v="0"/>
    <x v="2"/>
    <x v="13"/>
    <x v="15"/>
    <s v="Saturday"/>
    <s v="Weekend"/>
    <s v="Low-demand"/>
    <s v="Standard"/>
    <n v="147"/>
    <n v="309.11743333333328"/>
    <n v="309.11743333333328"/>
    <n v="68.341666666666669"/>
    <n v="174.16060000000002"/>
    <n v="5.6635333333333326"/>
    <n v="480.60993333333329"/>
    <n v="445.53515833333324"/>
    <n v="-5.9000000000000101E-2"/>
    <n v="485"/>
    <n v="655"/>
    <n v="1140"/>
  </r>
  <r>
    <x v="0"/>
    <x v="2"/>
    <x v="13"/>
    <x v="16"/>
    <s v="Saturday"/>
    <s v="Weekend"/>
    <s v="Low-demand"/>
    <s v="Standard"/>
    <n v="147"/>
    <n v="-22.915133333333344"/>
    <n v="0"/>
    <n v="63.083333333333336"/>
    <n v="444.09620833333327"/>
    <n v="0"/>
    <n v="400.56738333333328"/>
    <n v="445.53515833333324"/>
    <n v="-5.9000000000000101E-2"/>
    <n v="295"/>
    <n v="655"/>
    <n v="950"/>
  </r>
  <r>
    <x v="0"/>
    <x v="2"/>
    <x v="13"/>
    <x v="17"/>
    <s v="Saturday"/>
    <s v="Weekend"/>
    <s v="Low-demand"/>
    <s v="Off-Peak"/>
    <n v="93"/>
    <n v="-85.324699999999993"/>
    <n v="0"/>
    <n v="65.375"/>
    <n v="444.00919166666671"/>
    <n v="0"/>
    <n v="338.15311666666656"/>
    <n v="445.53515833333324"/>
    <n v="-5.9000000000000101E-2"/>
    <n v="295"/>
    <n v="190"/>
    <n v="485"/>
  </r>
  <r>
    <x v="0"/>
    <x v="2"/>
    <x v="13"/>
    <x v="18"/>
    <s v="Saturday"/>
    <s v="Weekend"/>
    <s v="Low-demand"/>
    <s v="Off-Peak"/>
    <n v="93"/>
    <n v="-85.461899999999957"/>
    <n v="0"/>
    <n v="69.333333333333329"/>
    <n v="443.97087500000004"/>
    <n v="0"/>
    <n v="338.04080833333353"/>
    <n v="445.53515833333324"/>
    <n v="-5.9000000000000101E-2"/>
    <n v="295"/>
    <n v="190"/>
    <n v="485"/>
  </r>
  <r>
    <x v="0"/>
    <x v="2"/>
    <x v="13"/>
    <x v="19"/>
    <s v="Saturday"/>
    <s v="Weekend"/>
    <s v="Low-demand"/>
    <s v="Off-Peak"/>
    <n v="93"/>
    <n v="-98.691033333333294"/>
    <n v="0"/>
    <n v="73.358333333333334"/>
    <n v="443.95174166666663"/>
    <n v="0"/>
    <n v="324.7763083333333"/>
    <n v="445.53515833333324"/>
    <n v="-5.8783333333333458E-2"/>
    <n v="200"/>
    <n v="190"/>
    <n v="390"/>
  </r>
  <r>
    <x v="0"/>
    <x v="2"/>
    <x v="13"/>
    <x v="20"/>
    <s v="Saturday"/>
    <s v="Weekend"/>
    <s v="Low-demand"/>
    <s v="Off-Peak"/>
    <n v="93"/>
    <n v="0.40051666666665492"/>
    <n v="0.40051666666665492"/>
    <n v="75.775000000000006"/>
    <n v="349.77686666666671"/>
    <n v="0"/>
    <n v="328.91879166666672"/>
    <n v="445.53515833333324"/>
    <n v="-5.7000000000000141E-2"/>
    <n v="200"/>
    <n v="190"/>
    <n v="390"/>
  </r>
  <r>
    <x v="0"/>
    <x v="2"/>
    <x v="14"/>
    <x v="0"/>
    <s v="Sunday"/>
    <s v="Weekend"/>
    <s v="Low-demand"/>
    <s v="Off-Peak"/>
    <n v="93"/>
    <n v="-50.01073333333337"/>
    <n v="0"/>
    <n v="76.591666666666669"/>
    <n v="409.06241666666676"/>
    <n v="0"/>
    <n v="339.82055000000003"/>
    <n v="445.53515833333324"/>
    <n v="-4.5300000000000076E-2"/>
    <n v="200"/>
    <n v="190"/>
    <n v="390"/>
  </r>
  <r>
    <x v="0"/>
    <x v="2"/>
    <x v="14"/>
    <x v="1"/>
    <s v="Sunday"/>
    <s v="Weekend"/>
    <s v="Low-demand"/>
    <s v="Off-Peak"/>
    <n v="93"/>
    <n v="51.408475000000017"/>
    <n v="51.408475000000017"/>
    <n v="76.083333333333329"/>
    <n v="286.17562499999985"/>
    <n v="0"/>
    <n v="323.9649583333333"/>
    <n v="445.53515833333324"/>
    <n v="-2.9999999999999926E-2"/>
    <n v="200"/>
    <n v="190"/>
    <n v="390"/>
  </r>
  <r>
    <x v="0"/>
    <x v="2"/>
    <x v="14"/>
    <x v="2"/>
    <s v="Sunday"/>
    <s v="Weekend"/>
    <s v="Low-demand"/>
    <s v="Off-Peak"/>
    <n v="93"/>
    <n v="-78.765924999999967"/>
    <n v="0"/>
    <n v="75.575000000000003"/>
    <n v="444.28894166666674"/>
    <n v="0"/>
    <n v="344.7618416666665"/>
    <n v="445.53515833333324"/>
    <n v="-2.9999999999999926E-2"/>
    <n v="200"/>
    <n v="190"/>
    <n v="390"/>
  </r>
  <r>
    <x v="0"/>
    <x v="2"/>
    <x v="14"/>
    <x v="3"/>
    <s v="Sunday"/>
    <s v="Weekend"/>
    <s v="Low-demand"/>
    <s v="Off-Peak"/>
    <n v="93"/>
    <n v="29.390491666666669"/>
    <n v="29.390491666666669"/>
    <n v="75.424999999999997"/>
    <n v="328.72933333333333"/>
    <n v="0"/>
    <n v="342.48930833333333"/>
    <n v="445.53515833333324"/>
    <n v="-2.9999999999999926E-2"/>
    <n v="200"/>
    <n v="190"/>
    <n v="390"/>
  </r>
  <r>
    <x v="0"/>
    <x v="2"/>
    <x v="14"/>
    <x v="4"/>
    <s v="Sunday"/>
    <s v="Weekend"/>
    <s v="Low-demand"/>
    <s v="Off-Peak"/>
    <n v="93"/>
    <n v="-43.070499999999996"/>
    <n v="0"/>
    <n v="76.091666666666669"/>
    <n v="444.17677499999985"/>
    <n v="0"/>
    <n v="380.45812500000005"/>
    <n v="445.53515833333324"/>
    <n v="-2.9999999999999926E-2"/>
    <n v="295"/>
    <n v="190"/>
    <n v="485"/>
  </r>
  <r>
    <x v="0"/>
    <x v="2"/>
    <x v="14"/>
    <x v="5"/>
    <s v="Sunday"/>
    <s v="Weekend"/>
    <s v="Low-demand"/>
    <s v="Off-Peak"/>
    <n v="93"/>
    <n v="18.634083333333333"/>
    <n v="18.634083333333333"/>
    <n v="75.900000000000006"/>
    <n v="340.40480833333339"/>
    <n v="0"/>
    <n v="342.2301333333333"/>
    <n v="445.53515833333324"/>
    <n v="-2.9999999999999926E-2"/>
    <n v="295"/>
    <n v="190"/>
    <n v="485"/>
  </r>
  <r>
    <x v="0"/>
    <x v="2"/>
    <x v="14"/>
    <x v="6"/>
    <s v="Sunday"/>
    <s v="Weekend"/>
    <s v="Low-demand"/>
    <s v="Off-Peak"/>
    <n v="93"/>
    <n v="-19.328400000000009"/>
    <n v="0"/>
    <n v="75.86666666666666"/>
    <n v="371.96910833333328"/>
    <n v="5.0503666666666671"/>
    <n v="339.92420833333318"/>
    <n v="445.53515833333324"/>
    <n v="-2.9999999999999926E-2"/>
    <n v="295"/>
    <n v="190"/>
    <n v="485"/>
  </r>
  <r>
    <x v="0"/>
    <x v="2"/>
    <x v="14"/>
    <x v="7"/>
    <s v="Sunday"/>
    <s v="Weekend"/>
    <s v="Low-demand"/>
    <s v="Off-Peak"/>
    <n v="93"/>
    <n v="222.46165833333328"/>
    <n v="222.46165833333328"/>
    <n v="68.25833333333334"/>
    <n v="121.65452500000005"/>
    <n v="139.48438333333337"/>
    <n v="471.22309999999982"/>
    <n v="445.53515833333324"/>
    <n v="-3.3075000000000042E-2"/>
    <n v="565"/>
    <n v="690"/>
    <n v="1255"/>
  </r>
  <r>
    <x v="0"/>
    <x v="2"/>
    <x v="14"/>
    <x v="8"/>
    <s v="Sunday"/>
    <s v="Weekend"/>
    <s v="Low-demand"/>
    <s v="Off-Peak"/>
    <n v="93"/>
    <n v="-9.646171717171713"/>
    <n v="0"/>
    <n v="64.919191919191917"/>
    <n v="133.07936363636367"/>
    <n v="394.46356565656561"/>
    <n v="506.179212121212"/>
    <n v="445.53515833333324"/>
    <n v="-3.2272727272727286E-2"/>
    <n v="565"/>
    <n v="675"/>
    <n v="1240"/>
  </r>
  <r>
    <x v="0"/>
    <x v="2"/>
    <x v="14"/>
    <x v="9"/>
    <s v="Sunday"/>
    <s v="Weekend"/>
    <s v="Low-demand"/>
    <s v="Off-Peak"/>
    <n v="93"/>
    <n v="-69.944199999999995"/>
    <n v="0"/>
    <n v="65.458333333333329"/>
    <n v="18.700358333333334"/>
    <n v="628.16851666666707"/>
    <n v="572.27992499999993"/>
    <n v="445.53515833333324"/>
    <n v="-6.3408333333333386E-2"/>
    <n v="565"/>
    <n v="675"/>
    <n v="1240"/>
  </r>
  <r>
    <x v="0"/>
    <x v="2"/>
    <x v="14"/>
    <x v="22"/>
    <s v="Sunday"/>
    <s v="Weekend"/>
    <s v="Low-demand"/>
    <s v="Off-Peak"/>
    <n v="93"/>
    <n v="-266.213975"/>
    <n v="0"/>
    <n v="72.775000000000006"/>
    <n v="0.16480000000000003"/>
    <n v="807.21842500000037"/>
    <n v="540.93636666666669"/>
    <n v="445.53515833333324"/>
    <n v="-6.7075000000000135E-2"/>
    <n v="565"/>
    <n v="675"/>
    <n v="1240"/>
  </r>
  <r>
    <x v="0"/>
    <x v="2"/>
    <x v="14"/>
    <x v="23"/>
    <s v="Sunday"/>
    <s v="Weekend"/>
    <s v="Low-demand"/>
    <s v="Off-Peak"/>
    <n v="93"/>
    <n v="-428.92751666666669"/>
    <n v="0"/>
    <n v="89.625"/>
    <n v="0.16858333333333339"/>
    <n v="889.09644999999989"/>
    <n v="460.13485833333345"/>
    <n v="445.53515833333324"/>
    <n v="-3.2999999999999946E-2"/>
    <n v="565"/>
    <n v="675"/>
    <n v="1240"/>
  </r>
  <r>
    <x v="0"/>
    <x v="2"/>
    <x v="14"/>
    <x v="21"/>
    <s v="Sunday"/>
    <s v="Weekend"/>
    <s v="Low-demand"/>
    <s v="Off-Peak"/>
    <n v="93"/>
    <n v="-33.124925000000012"/>
    <n v="0"/>
    <n v="99"/>
    <n v="0.16910833333333333"/>
    <n v="544.01832499999989"/>
    <n v="510.85931666666659"/>
    <n v="445.53515833333324"/>
    <n v="-3.2999999999999946E-2"/>
    <n v="565"/>
    <n v="675"/>
    <n v="1240"/>
  </r>
  <r>
    <x v="0"/>
    <x v="2"/>
    <x v="14"/>
    <x v="10"/>
    <s v="Sunday"/>
    <s v="Weekend"/>
    <s v="Low-demand"/>
    <s v="Off-Peak"/>
    <n v="93"/>
    <n v="-8.5034999999999989"/>
    <n v="0"/>
    <n v="99"/>
    <n v="0.17054166666666673"/>
    <n v="521.13351666666688"/>
    <n v="512.59559166666668"/>
    <n v="445.53515833333324"/>
    <n v="-3.3333333333333277E-2"/>
    <n v="565"/>
    <n v="675"/>
    <n v="1240"/>
  </r>
  <r>
    <x v="0"/>
    <x v="2"/>
    <x v="14"/>
    <x v="11"/>
    <s v="Sunday"/>
    <s v="Weekend"/>
    <s v="Low-demand"/>
    <s v="Off-Peak"/>
    <n v="93"/>
    <n v="-8.2347750000000008"/>
    <n v="0"/>
    <n v="99"/>
    <n v="0.16895000000000002"/>
    <n v="522.7124500000001"/>
    <n v="514.43910000000005"/>
    <n v="445.53515833333324"/>
    <n v="-3.6999999999999943E-2"/>
    <n v="565"/>
    <n v="675"/>
    <n v="1240"/>
  </r>
  <r>
    <x v="0"/>
    <x v="2"/>
    <x v="14"/>
    <x v="12"/>
    <s v="Sunday"/>
    <s v="Weekend"/>
    <s v="Low-demand"/>
    <s v="Off-Peak"/>
    <n v="93"/>
    <n v="-8.0105750000000029"/>
    <n v="0"/>
    <n v="99"/>
    <n v="0.16824166666666673"/>
    <n v="491.73967499999998"/>
    <n v="483.70628333333332"/>
    <n v="445.53515833333324"/>
    <n v="-2.123333333333333E-2"/>
    <n v="565"/>
    <n v="675"/>
    <n v="1240"/>
  </r>
  <r>
    <x v="0"/>
    <x v="2"/>
    <x v="14"/>
    <x v="13"/>
    <s v="Sunday"/>
    <s v="Weekend"/>
    <s v="Low-demand"/>
    <s v="Off-Peak"/>
    <n v="93"/>
    <n v="9.8341499999999957"/>
    <n v="9.8341499999999957"/>
    <n v="98.9"/>
    <n v="92.253533333333323"/>
    <n v="313.39326666666688"/>
    <n v="410.63607500000001"/>
    <n v="445.53515833333324"/>
    <n v="-1.4999999999999963E-2"/>
    <n v="565"/>
    <n v="675"/>
    <n v="1240"/>
  </r>
  <r>
    <x v="0"/>
    <x v="2"/>
    <x v="14"/>
    <x v="14"/>
    <s v="Sunday"/>
    <s v="Weekend"/>
    <s v="Low-demand"/>
    <s v="Off-Peak"/>
    <n v="93"/>
    <n v="87.433983333333344"/>
    <n v="87.433983333333344"/>
    <n v="97.658333333333331"/>
    <n v="257.12860833333337"/>
    <n v="83.307699999999969"/>
    <n v="415.62908333333331"/>
    <n v="445.53515833333324"/>
    <n v="-1.4999999999999963E-2"/>
    <n v="555"/>
    <n v="675"/>
    <n v="1230"/>
  </r>
  <r>
    <x v="0"/>
    <x v="2"/>
    <x v="14"/>
    <x v="15"/>
    <s v="Sunday"/>
    <s v="Weekend"/>
    <s v="Low-demand"/>
    <s v="Off-Peak"/>
    <n v="93"/>
    <n v="465.26334999999995"/>
    <n v="465.26334999999995"/>
    <n v="83.45"/>
    <n v="0.15974999999999995"/>
    <n v="4.9975499999999986"/>
    <n v="470.24521666666664"/>
    <n v="445.53515833333324"/>
    <n v="-1.4999999999999963E-2"/>
    <n v="485"/>
    <n v="655"/>
    <n v="1140"/>
  </r>
  <r>
    <x v="0"/>
    <x v="2"/>
    <x v="14"/>
    <x v="16"/>
    <s v="Sunday"/>
    <s v="Weekend"/>
    <s v="Low-demand"/>
    <s v="Off-Peak"/>
    <n v="93"/>
    <n v="121.85151666666661"/>
    <n v="121.85151666666661"/>
    <n v="65.45"/>
    <n v="279.12719999999996"/>
    <n v="0"/>
    <n v="386.6020250000002"/>
    <n v="445.53515833333324"/>
    <n v="-1.4999999999999963E-2"/>
    <n v="295"/>
    <n v="655"/>
    <n v="950"/>
  </r>
  <r>
    <x v="0"/>
    <x v="2"/>
    <x v="14"/>
    <x v="17"/>
    <s v="Sunday"/>
    <s v="Weekend"/>
    <s v="Low-demand"/>
    <s v="Off-Peak"/>
    <n v="93"/>
    <n v="-86.716391666666667"/>
    <n v="0"/>
    <n v="66.358333333333334"/>
    <n v="444.00028333333336"/>
    <n v="0"/>
    <n v="336.79424999999998"/>
    <n v="445.53515833333324"/>
    <n v="-4.130833333333337E-2"/>
    <n v="295"/>
    <n v="190"/>
    <n v="485"/>
  </r>
  <r>
    <x v="0"/>
    <x v="2"/>
    <x v="14"/>
    <x v="18"/>
    <s v="Sunday"/>
    <s v="Weekend"/>
    <s v="Low-demand"/>
    <s v="Off-Peak"/>
    <n v="93"/>
    <n v="-104.21316666666667"/>
    <n v="0"/>
    <n v="70.441666666666663"/>
    <n v="443.94213333333352"/>
    <n v="0"/>
    <n v="319.27720833333319"/>
    <n v="445.53515833333324"/>
    <n v="-5.6000000000000043E-2"/>
    <n v="295"/>
    <n v="190"/>
    <n v="485"/>
  </r>
  <r>
    <x v="0"/>
    <x v="2"/>
    <x v="14"/>
    <x v="19"/>
    <s v="Sunday"/>
    <s v="Weekend"/>
    <s v="Low-demand"/>
    <s v="Off-Peak"/>
    <n v="93"/>
    <n v="-92.628666666666675"/>
    <n v="0"/>
    <n v="74.566666666666663"/>
    <n v="443.94194166666659"/>
    <n v="0"/>
    <n v="330.84756666666698"/>
    <n v="445.53515833333324"/>
    <n v="-5.6000000000000043E-2"/>
    <n v="200"/>
    <n v="190"/>
    <n v="390"/>
  </r>
  <r>
    <x v="0"/>
    <x v="2"/>
    <x v="14"/>
    <x v="20"/>
    <s v="Sunday"/>
    <s v="Weekend"/>
    <s v="Low-demand"/>
    <s v="Off-Peak"/>
    <n v="93"/>
    <n v="-15.146875000000005"/>
    <n v="0"/>
    <n v="77.166666666666671"/>
    <n v="347.67405833333322"/>
    <n v="0"/>
    <n v="315.94543333333348"/>
    <n v="445.53515833333324"/>
    <n v="-5.6000000000000043E-2"/>
    <n v="200"/>
    <n v="190"/>
    <n v="390"/>
  </r>
  <r>
    <x v="0"/>
    <x v="2"/>
    <x v="15"/>
    <x v="0"/>
    <s v="Monday"/>
    <s v="Week-day"/>
    <s v="Low-demand"/>
    <s v="Off-Peak"/>
    <n v="93"/>
    <n v="5.0261083333333234"/>
    <n v="5.0261083333333234"/>
    <n v="77.141666666666666"/>
    <n v="328.40946666666667"/>
    <n v="0"/>
    <n v="317.83036666666669"/>
    <n v="445.53515833333324"/>
    <n v="-5.6000000000000043E-2"/>
    <n v="200"/>
    <n v="190"/>
    <n v="390"/>
  </r>
  <r>
    <x v="0"/>
    <x v="2"/>
    <x v="15"/>
    <x v="1"/>
    <s v="Monday"/>
    <s v="Week-day"/>
    <s v="Low-demand"/>
    <s v="Off-Peak"/>
    <n v="93"/>
    <n v="-14.804941666666652"/>
    <n v="0"/>
    <n v="77.066666666666663"/>
    <n v="347.4052416666666"/>
    <n v="0"/>
    <n v="315.97273333333322"/>
    <n v="445.53515833333324"/>
    <n v="-5.6000000000000043E-2"/>
    <n v="200"/>
    <n v="190"/>
    <n v="390"/>
  </r>
  <r>
    <x v="0"/>
    <x v="2"/>
    <x v="15"/>
    <x v="2"/>
    <s v="Monday"/>
    <s v="Week-day"/>
    <s v="Low-demand"/>
    <s v="Off-Peak"/>
    <n v="93"/>
    <n v="-10.584366666666675"/>
    <n v="0"/>
    <n v="76.858333333333334"/>
    <n v="369.18051666666656"/>
    <n v="0"/>
    <n v="341.13564999999983"/>
    <n v="445.53515833333324"/>
    <n v="-5.6000000000000043E-2"/>
    <n v="200"/>
    <n v="190"/>
    <n v="390"/>
  </r>
  <r>
    <x v="0"/>
    <x v="2"/>
    <x v="15"/>
    <x v="3"/>
    <s v="Monday"/>
    <s v="Week-day"/>
    <s v="Low-demand"/>
    <s v="Off-Peak"/>
    <n v="93"/>
    <n v="-20.085075"/>
    <n v="0"/>
    <n v="76.433333333333337"/>
    <n v="366.54430000000019"/>
    <n v="0"/>
    <n v="328.85384166666682"/>
    <n v="445.53515833333324"/>
    <n v="-5.6000000000000043E-2"/>
    <n v="200"/>
    <n v="190"/>
    <n v="390"/>
  </r>
  <r>
    <x v="0"/>
    <x v="2"/>
    <x v="15"/>
    <x v="4"/>
    <s v="Monday"/>
    <s v="Week-day"/>
    <s v="Low-demand"/>
    <s v="Off-Peak"/>
    <n v="93"/>
    <n v="5.6519916666666576"/>
    <n v="5.6519916666666576"/>
    <n v="76.75"/>
    <n v="339.26945833333338"/>
    <n v="0"/>
    <n v="331.31169166666672"/>
    <n v="445.53515833333324"/>
    <n v="-5.6000000000000043E-2"/>
    <n v="295"/>
    <n v="190"/>
    <n v="485"/>
  </r>
  <r>
    <x v="0"/>
    <x v="2"/>
    <x v="15"/>
    <x v="5"/>
    <s v="Monday"/>
    <s v="Week-day"/>
    <s v="Low-demand"/>
    <s v="Off-Peak"/>
    <n v="93"/>
    <n v="-32.007616666666678"/>
    <n v="0"/>
    <n v="76.566666666666663"/>
    <n v="386.61403333333345"/>
    <n v="0"/>
    <n v="334.00213333333335"/>
    <n v="445.53515833333324"/>
    <n v="-5.6000000000000043E-2"/>
    <n v="295"/>
    <n v="190"/>
    <n v="485"/>
  </r>
  <r>
    <x v="0"/>
    <x v="2"/>
    <x v="15"/>
    <x v="6"/>
    <s v="Monday"/>
    <s v="Week-day"/>
    <s v="Low-demand"/>
    <s v="Standard"/>
    <n v="147"/>
    <n v="33.318458333333332"/>
    <n v="33.318458333333332"/>
    <n v="76.325000000000003"/>
    <n v="295.80160000000006"/>
    <n v="0.69104999999999994"/>
    <n v="313.58651666666663"/>
    <n v="445.53515833333324"/>
    <n v="-5.6000000000000043E-2"/>
    <n v="295"/>
    <n v="190"/>
    <n v="485"/>
  </r>
  <r>
    <x v="0"/>
    <x v="2"/>
    <x v="15"/>
    <x v="7"/>
    <s v="Monday"/>
    <s v="Week-day"/>
    <s v="Low-demand"/>
    <s v="Peak"/>
    <n v="213"/>
    <n v="212.89242499999992"/>
    <n v="212.89242499999992"/>
    <n v="67.325000000000003"/>
    <n v="194.49770833333326"/>
    <n v="39.977166666666655"/>
    <n v="437.36045833333338"/>
    <n v="445.53515833333324"/>
    <n v="-4.7291666666666655E-2"/>
    <n v="565"/>
    <n v="690"/>
    <n v="1255"/>
  </r>
  <r>
    <x v="0"/>
    <x v="2"/>
    <x v="15"/>
    <x v="8"/>
    <s v="Monday"/>
    <s v="Week-day"/>
    <s v="Low-demand"/>
    <s v="Peak"/>
    <n v="213"/>
    <n v="-36.48631632653062"/>
    <n v="0"/>
    <n v="64.448979591836732"/>
    <n v="369.30528571428567"/>
    <n v="117.60791836734691"/>
    <n v="442.08894897959175"/>
    <n v="445.53515833333324"/>
    <n v="-2.3408163265306099E-2"/>
    <n v="565"/>
    <n v="675"/>
    <n v="1240"/>
  </r>
  <r>
    <x v="0"/>
    <x v="2"/>
    <x v="15"/>
    <x v="9"/>
    <s v="Monday"/>
    <s v="Week-day"/>
    <s v="Low-demand"/>
    <s v="Peak"/>
    <n v="213"/>
    <n v="-14.129983333333332"/>
    <n v="0"/>
    <n v="64.783333333333331"/>
    <n v="205.64150000000004"/>
    <n v="263.36727499999995"/>
    <n v="444.84434166666676"/>
    <n v="445.53515833333324"/>
    <n v="0"/>
    <n v="565"/>
    <n v="675"/>
    <n v="1240"/>
  </r>
  <r>
    <x v="0"/>
    <x v="2"/>
    <x v="15"/>
    <x v="22"/>
    <s v="Monday"/>
    <s v="Week-day"/>
    <s v="Low-demand"/>
    <s v="Standard"/>
    <n v="147"/>
    <n v="-283.68604999999997"/>
    <n v="0"/>
    <n v="70.150000000000006"/>
    <n v="74.235725000000045"/>
    <n v="726.53923333333353"/>
    <n v="513.41114166666671"/>
    <n v="445.53515833333324"/>
    <n v="-3.066666666666662E-2"/>
    <n v="565"/>
    <n v="675"/>
    <n v="1240"/>
  </r>
  <r>
    <x v="0"/>
    <x v="2"/>
    <x v="15"/>
    <x v="23"/>
    <s v="Monday"/>
    <s v="Week-day"/>
    <s v="Low-demand"/>
    <s v="Standard"/>
    <n v="147"/>
    <n v="-475.95732499999997"/>
    <n v="0"/>
    <n v="88.75833333333334"/>
    <n v="31.500983333333334"/>
    <n v="901.4877833333336"/>
    <n v="454.71976666666677"/>
    <n v="445.53515833333324"/>
    <n v="-1.8083333333333278E-2"/>
    <n v="565"/>
    <n v="675"/>
    <n v="1240"/>
  </r>
  <r>
    <x v="0"/>
    <x v="2"/>
    <x v="15"/>
    <x v="21"/>
    <s v="Monday"/>
    <s v="Week-day"/>
    <s v="Low-demand"/>
    <s v="Standard"/>
    <n v="147"/>
    <n v="-33.033950495049488"/>
    <n v="0"/>
    <n v="99"/>
    <n v="2.9265247524752467"/>
    <n v="576.0494752475247"/>
    <n v="545.7419207920791"/>
    <n v="445.53515833333324"/>
    <n v="-2.0792079207920759E-2"/>
    <n v="565"/>
    <n v="675"/>
    <n v="1240"/>
  </r>
  <r>
    <x v="0"/>
    <x v="2"/>
    <x v="15"/>
    <x v="10"/>
    <s v="Monday"/>
    <s v="Week-day"/>
    <s v="Low-demand"/>
    <s v="Standard"/>
    <n v="147"/>
    <n v="-9.2602068965517201"/>
    <n v="0"/>
    <n v="99"/>
    <n v="3.6495689655172412"/>
    <n v="525.09543965517253"/>
    <n v="518.09019827586201"/>
    <n v="445.53515833333324"/>
    <n v="0"/>
    <n v="565"/>
    <n v="675"/>
    <n v="1240"/>
  </r>
  <r>
    <x v="0"/>
    <x v="2"/>
    <x v="15"/>
    <x v="11"/>
    <s v="Monday"/>
    <s v="Week-day"/>
    <s v="Low-demand"/>
    <s v="Standard"/>
    <n v="147"/>
    <n v="-8.7926249999999992"/>
    <n v="0"/>
    <n v="99"/>
    <n v="0.15899166666666667"/>
    <n v="475.21466666666652"/>
    <n v="466.39376666666686"/>
    <n v="445.53515833333324"/>
    <n v="-2.6983333333333304E-2"/>
    <n v="565"/>
    <n v="675"/>
    <n v="1240"/>
  </r>
  <r>
    <x v="0"/>
    <x v="2"/>
    <x v="15"/>
    <x v="12"/>
    <s v="Monday"/>
    <s v="Week-day"/>
    <s v="Low-demand"/>
    <s v="Standard"/>
    <n v="147"/>
    <n v="-8.6226666666666656"/>
    <n v="0"/>
    <n v="99"/>
    <n v="0.15808333333333327"/>
    <n v="462.00111666666658"/>
    <n v="453.34245833333301"/>
    <n v="445.53515833333324"/>
    <n v="-3.4749999999999913E-2"/>
    <n v="565"/>
    <n v="675"/>
    <n v="1240"/>
  </r>
  <r>
    <x v="0"/>
    <x v="2"/>
    <x v="15"/>
    <x v="13"/>
    <s v="Monday"/>
    <s v="Week-day"/>
    <s v="Low-demand"/>
    <s v="Standard"/>
    <n v="147"/>
    <n v="58.213316666666664"/>
    <n v="58.213316666666664"/>
    <n v="97.808333333333337"/>
    <n v="159.64946666666668"/>
    <n v="357.61015833333329"/>
    <n v="568.09343333333379"/>
    <n v="445.53515833333324"/>
    <n v="-3.677500000000003E-2"/>
    <n v="565"/>
    <n v="675"/>
    <n v="1240"/>
  </r>
  <r>
    <x v="0"/>
    <x v="2"/>
    <x v="15"/>
    <x v="14"/>
    <s v="Monday"/>
    <s v="Week-day"/>
    <s v="Low-demand"/>
    <s v="Standard"/>
    <n v="147"/>
    <n v="134.26193333333336"/>
    <n v="134.26193333333336"/>
    <n v="93.316666666666663"/>
    <n v="348.79463333333337"/>
    <n v="97.133608333333385"/>
    <n v="564.67129166666689"/>
    <n v="445.53515833333324"/>
    <n v="0"/>
    <n v="555"/>
    <n v="675"/>
    <n v="1230"/>
  </r>
  <r>
    <x v="0"/>
    <x v="2"/>
    <x v="15"/>
    <x v="15"/>
    <s v="Monday"/>
    <s v="Week-day"/>
    <s v="Low-demand"/>
    <s v="Peak"/>
    <n v="213"/>
    <n v="472.07418333333294"/>
    <n v="472.07418333333294"/>
    <n v="78.583333333333329"/>
    <n v="64.060083333333367"/>
    <n v="6.5517500000000002"/>
    <n v="538.7601833333332"/>
    <n v="445.53515833333324"/>
    <n v="0"/>
    <n v="485"/>
    <n v="655"/>
    <n v="1140"/>
  </r>
  <r>
    <x v="0"/>
    <x v="2"/>
    <x v="15"/>
    <x v="16"/>
    <s v="Monday"/>
    <s v="Week-day"/>
    <s v="Low-demand"/>
    <s v="Peak"/>
    <n v="213"/>
    <n v="127.79251666666667"/>
    <n v="127.79251666666667"/>
    <n v="61.633333333333333"/>
    <n v="328.40579166666663"/>
    <n v="0"/>
    <n v="441.75334999999995"/>
    <n v="445.53515833333324"/>
    <n v="-2.2874999999999982E-2"/>
    <n v="295"/>
    <n v="655"/>
    <n v="950"/>
  </r>
  <r>
    <x v="0"/>
    <x v="2"/>
    <x v="15"/>
    <x v="17"/>
    <s v="Monday"/>
    <s v="Week-day"/>
    <s v="Low-demand"/>
    <s v="Standard"/>
    <n v="147"/>
    <n v="-2.3722803738317713"/>
    <n v="0"/>
    <n v="58.383177570093459"/>
    <n v="376.65761682242976"/>
    <n v="0"/>
    <n v="358.02266355140182"/>
    <n v="445.53515833333324"/>
    <n v="-1.9766355140186907E-2"/>
    <n v="295"/>
    <n v="190"/>
    <n v="485"/>
  </r>
  <r>
    <x v="0"/>
    <x v="2"/>
    <x v="15"/>
    <x v="18"/>
    <s v="Monday"/>
    <s v="Week-day"/>
    <s v="Low-demand"/>
    <s v="Standard"/>
    <n v="147"/>
    <n v="-75.328266666666707"/>
    <n v="0"/>
    <n v="60.341666666666669"/>
    <n v="444.58654999999999"/>
    <n v="0"/>
    <n v="348.70244166666686"/>
    <n v="445.53515833333324"/>
    <n v="0"/>
    <n v="295"/>
    <n v="190"/>
    <n v="485"/>
  </r>
  <r>
    <x v="0"/>
    <x v="2"/>
    <x v="15"/>
    <x v="19"/>
    <s v="Monday"/>
    <s v="Week-day"/>
    <s v="Low-demand"/>
    <s v="Off-Peak"/>
    <n v="93"/>
    <n v="-67.743333333333354"/>
    <n v="0"/>
    <n v="63.25"/>
    <n v="444.61209999999994"/>
    <n v="0"/>
    <n v="356.25725833333325"/>
    <n v="445.53515833333324"/>
    <n v="0"/>
    <n v="200"/>
    <n v="190"/>
    <n v="390"/>
  </r>
  <r>
    <x v="0"/>
    <x v="2"/>
    <x v="15"/>
    <x v="20"/>
    <s v="Monday"/>
    <s v="Week-day"/>
    <s v="Low-demand"/>
    <s v="Off-Peak"/>
    <n v="93"/>
    <n v="-97.595374999999976"/>
    <n v="0"/>
    <n v="66.716666666666669"/>
    <n v="444.63628333333332"/>
    <n v="0"/>
    <n v="326.36540833333339"/>
    <n v="445.53515833333324"/>
    <n v="0"/>
    <n v="200"/>
    <n v="190"/>
    <n v="390"/>
  </r>
  <r>
    <x v="0"/>
    <x v="2"/>
    <x v="16"/>
    <x v="0"/>
    <s v="Tuesday"/>
    <s v="Week-day"/>
    <s v="Low-demand"/>
    <s v="Off-Peak"/>
    <n v="93"/>
    <n v="-97.57865833333328"/>
    <n v="0"/>
    <n v="70.966666666666669"/>
    <n v="440.07128333333355"/>
    <n v="0"/>
    <n v="321.95816666666673"/>
    <n v="445.53515833333324"/>
    <n v="0"/>
    <n v="200"/>
    <n v="190"/>
    <n v="390"/>
  </r>
  <r>
    <x v="0"/>
    <x v="2"/>
    <x v="16"/>
    <x v="1"/>
    <s v="Tuesday"/>
    <s v="Week-day"/>
    <s v="Low-demand"/>
    <s v="Off-Peak"/>
    <n v="93"/>
    <n v="-69.283716666666663"/>
    <n v="0"/>
    <n v="74.641666666666666"/>
    <n v="417.24141666666696"/>
    <n v="0"/>
    <n v="328.69148333333328"/>
    <n v="445.53515833333324"/>
    <n v="0"/>
    <n v="200"/>
    <n v="190"/>
    <n v="390"/>
  </r>
  <r>
    <x v="0"/>
    <x v="2"/>
    <x v="16"/>
    <x v="2"/>
    <s v="Tuesday"/>
    <s v="Week-day"/>
    <s v="Low-demand"/>
    <s v="Off-Peak"/>
    <n v="93"/>
    <n v="-44.159558333333358"/>
    <n v="0"/>
    <n v="76.641666666666666"/>
    <n v="421.75589166666674"/>
    <n v="0"/>
    <n v="357.77903333333319"/>
    <n v="445.53515833333324"/>
    <n v="0"/>
    <n v="200"/>
    <n v="190"/>
    <n v="390"/>
  </r>
  <r>
    <x v="0"/>
    <x v="2"/>
    <x v="16"/>
    <x v="3"/>
    <s v="Tuesday"/>
    <s v="Week-day"/>
    <s v="Low-demand"/>
    <s v="Off-Peak"/>
    <n v="93"/>
    <n v="-30.815683333333332"/>
    <n v="0"/>
    <n v="77.966666666666669"/>
    <n v="404.65604166666668"/>
    <n v="0"/>
    <n v="355.10325000000006"/>
    <n v="445.53515833333324"/>
    <n v="0"/>
    <n v="200"/>
    <n v="190"/>
    <n v="390"/>
  </r>
  <r>
    <x v="0"/>
    <x v="2"/>
    <x v="16"/>
    <x v="4"/>
    <s v="Tuesday"/>
    <s v="Week-day"/>
    <s v="Low-demand"/>
    <s v="Off-Peak"/>
    <n v="93"/>
    <n v="-25.453600000000002"/>
    <n v="0"/>
    <n v="78.958333333333329"/>
    <n v="393.24760000000003"/>
    <n v="0"/>
    <n v="349.38929999999988"/>
    <n v="445.53515833333324"/>
    <n v="0"/>
    <n v="295"/>
    <n v="190"/>
    <n v="485"/>
  </r>
  <r>
    <x v="0"/>
    <x v="2"/>
    <x v="16"/>
    <x v="5"/>
    <s v="Tuesday"/>
    <s v="Week-day"/>
    <s v="Low-demand"/>
    <s v="Off-Peak"/>
    <n v="93"/>
    <n v="-19.776233333333334"/>
    <n v="0"/>
    <n v="79.49166666666666"/>
    <n v="375.01705833333313"/>
    <n v="0"/>
    <n v="338.18368333333336"/>
    <n v="445.53515833333324"/>
    <n v="0"/>
    <n v="295"/>
    <n v="190"/>
    <n v="485"/>
  </r>
  <r>
    <x v="0"/>
    <x v="2"/>
    <x v="16"/>
    <x v="6"/>
    <s v="Tuesday"/>
    <s v="Week-day"/>
    <s v="Low-demand"/>
    <s v="Standard"/>
    <n v="147"/>
    <n v="-20.46831666666667"/>
    <n v="0"/>
    <n v="80"/>
    <n v="348.28126666666651"/>
    <n v="9.5021166666666659"/>
    <n v="321.90366666666648"/>
    <n v="445.53515833333324"/>
    <n v="0"/>
    <n v="295"/>
    <n v="190"/>
    <n v="485"/>
  </r>
  <r>
    <x v="0"/>
    <x v="2"/>
    <x v="16"/>
    <x v="7"/>
    <s v="Tuesday"/>
    <s v="Week-day"/>
    <s v="Low-demand"/>
    <s v="Peak"/>
    <n v="213"/>
    <n v="168.73515833333326"/>
    <n v="168.73515833333326"/>
    <n v="76.025000000000006"/>
    <n v="62.679783333333376"/>
    <n v="214.62539166666667"/>
    <n v="443.10601666666656"/>
    <n v="445.53515833333324"/>
    <n v="-1.8433333333333347E-2"/>
    <n v="565"/>
    <n v="690"/>
    <n v="1255"/>
  </r>
  <r>
    <x v="0"/>
    <x v="2"/>
    <x v="16"/>
    <x v="8"/>
    <s v="Tuesday"/>
    <s v="Week-day"/>
    <s v="Low-demand"/>
    <s v="Peak"/>
    <n v="213"/>
    <n v="-62.216891666666662"/>
    <n v="0"/>
    <n v="72.36666666666666"/>
    <n v="0.16037499999999999"/>
    <n v="515.6490666666665"/>
    <n v="453.40530833333338"/>
    <n v="445.53515833333324"/>
    <n v="-2.5424999999999944E-2"/>
    <n v="565"/>
    <n v="675"/>
    <n v="1240"/>
  </r>
  <r>
    <x v="0"/>
    <x v="2"/>
    <x v="16"/>
    <x v="9"/>
    <s v="Tuesday"/>
    <s v="Week-day"/>
    <s v="Low-demand"/>
    <s v="Peak"/>
    <n v="213"/>
    <n v="-237.65333333333317"/>
    <n v="0"/>
    <n v="79.266666666666666"/>
    <n v="0.1597083333333334"/>
    <n v="735.13237500000002"/>
    <n v="497.45231666666689"/>
    <n v="445.53515833333324"/>
    <n v="-2.4999999999999946E-2"/>
    <n v="565"/>
    <n v="675"/>
    <n v="1240"/>
  </r>
  <r>
    <x v="0"/>
    <x v="2"/>
    <x v="16"/>
    <x v="22"/>
    <s v="Tuesday"/>
    <s v="Week-day"/>
    <s v="Low-demand"/>
    <s v="Standard"/>
    <n v="147"/>
    <n v="-318.22965833333342"/>
    <n v="0"/>
    <n v="92.166666666666671"/>
    <n v="0.16050833333333331"/>
    <n v="849.45609999999976"/>
    <n v="531.19976666666673"/>
    <n v="445.53515833333324"/>
    <n v="-2.4999999999999946E-2"/>
    <n v="565"/>
    <n v="675"/>
    <n v="1240"/>
  </r>
  <r>
    <x v="0"/>
    <x v="2"/>
    <x v="16"/>
    <x v="23"/>
    <s v="Tuesday"/>
    <s v="Week-day"/>
    <s v="Low-demand"/>
    <s v="Standard"/>
    <n v="147"/>
    <n v="-25.680191666666683"/>
    <n v="0"/>
    <n v="99.033333333333331"/>
    <n v="0.16132500000000002"/>
    <n v="544.54351666666662"/>
    <n v="518.83671666666669"/>
    <n v="445.53515833333324"/>
    <n v="-2.4999999999999946E-2"/>
    <n v="565"/>
    <n v="675"/>
    <n v="1240"/>
  </r>
  <r>
    <x v="0"/>
    <x v="2"/>
    <x v="16"/>
    <x v="21"/>
    <s v="Tuesday"/>
    <s v="Week-day"/>
    <s v="Low-demand"/>
    <s v="Standard"/>
    <n v="147"/>
    <n v="-7.0921834862385325"/>
    <n v="0"/>
    <n v="99"/>
    <n v="0.32500917431192661"/>
    <n v="473.54152293577971"/>
    <n v="466.43701834862378"/>
    <n v="445.53515833333324"/>
    <n v="-2.4256880733944962E-2"/>
    <n v="565"/>
    <n v="675"/>
    <n v="1240"/>
  </r>
  <r>
    <x v="0"/>
    <x v="2"/>
    <x v="16"/>
    <x v="10"/>
    <s v="Tuesday"/>
    <s v="Week-day"/>
    <s v="Low-demand"/>
    <s v="Standard"/>
    <n v="147"/>
    <n v="-8.0829666666666675"/>
    <n v="0"/>
    <n v="99"/>
    <n v="0.15938333333333335"/>
    <n v="492.77601666666646"/>
    <n v="484.67785833333323"/>
    <n v="445.53515833333324"/>
    <n v="-1.4091666666666643E-2"/>
    <n v="565"/>
    <n v="675"/>
    <n v="1240"/>
  </r>
  <r>
    <x v="0"/>
    <x v="2"/>
    <x v="16"/>
    <x v="11"/>
    <s v="Tuesday"/>
    <s v="Week-day"/>
    <s v="Low-demand"/>
    <s v="Standard"/>
    <n v="147"/>
    <n v="-7.3218999999999967"/>
    <n v="0"/>
    <n v="99"/>
    <n v="0.15794166666666667"/>
    <n v="519.38509166666688"/>
    <n v="512.04600833333336"/>
    <n v="445.53515833333324"/>
    <n v="-1.5866666666666623E-2"/>
    <n v="565"/>
    <n v="675"/>
    <n v="1240"/>
  </r>
  <r>
    <x v="0"/>
    <x v="2"/>
    <x v="16"/>
    <x v="12"/>
    <s v="Tuesday"/>
    <s v="Week-day"/>
    <s v="Low-demand"/>
    <s v="Standard"/>
    <n v="147"/>
    <n v="-8.1178833333333351"/>
    <n v="0"/>
    <n v="99"/>
    <n v="0.16031666666666669"/>
    <n v="504.2980500000001"/>
    <n v="496.15607500000016"/>
    <n v="445.53515833333324"/>
    <n v="-2.2758333333333311E-2"/>
    <n v="565"/>
    <n v="675"/>
    <n v="1240"/>
  </r>
  <r>
    <x v="0"/>
    <x v="2"/>
    <x v="16"/>
    <x v="13"/>
    <s v="Tuesday"/>
    <s v="Week-day"/>
    <s v="Low-demand"/>
    <s v="Standard"/>
    <n v="147"/>
    <n v="-4.5153333333333352"/>
    <n v="0"/>
    <n v="98.924999999999997"/>
    <n v="143.19334166666664"/>
    <n v="356.182525"/>
    <n v="488.13269166666663"/>
    <n v="445.53515833333324"/>
    <n v="-3.3999999999999919E-2"/>
    <n v="565"/>
    <n v="675"/>
    <n v="1240"/>
  </r>
  <r>
    <x v="0"/>
    <x v="2"/>
    <x v="16"/>
    <x v="14"/>
    <s v="Tuesday"/>
    <s v="Week-day"/>
    <s v="Low-demand"/>
    <s v="Standard"/>
    <n v="147"/>
    <n v="7.4247833333333348"/>
    <n v="7.4247833333333348"/>
    <n v="98.99166666666666"/>
    <n v="404.16732499999983"/>
    <n v="97.789541666666622"/>
    <n v="490.30507500000004"/>
    <n v="445.53515833333324"/>
    <n v="-3.3999999999999919E-2"/>
    <n v="555"/>
    <n v="675"/>
    <n v="1230"/>
  </r>
  <r>
    <x v="0"/>
    <x v="2"/>
    <x v="16"/>
    <x v="15"/>
    <s v="Tuesday"/>
    <s v="Week-day"/>
    <s v="Low-demand"/>
    <s v="Peak"/>
    <n v="213"/>
    <n v="406.49925833333344"/>
    <n v="406.49925833333344"/>
    <n v="89.775000000000006"/>
    <n v="78.014241666666678"/>
    <n v="6.7600166666666643"/>
    <n v="487.42020000000019"/>
    <n v="445.53515833333324"/>
    <n v="-3.3999999999999919E-2"/>
    <n v="485"/>
    <n v="655"/>
    <n v="1140"/>
  </r>
  <r>
    <x v="0"/>
    <x v="2"/>
    <x v="16"/>
    <x v="16"/>
    <s v="Tuesday"/>
    <s v="Week-day"/>
    <s v="Low-demand"/>
    <s v="Peak"/>
    <n v="213"/>
    <n v="272.85938333333343"/>
    <n v="272.85938333333343"/>
    <n v="69.266666666666666"/>
    <n v="126.42185833333332"/>
    <n v="0"/>
    <n v="393.57957500000009"/>
    <n v="445.53515833333324"/>
    <n v="-3.3999999999999919E-2"/>
    <n v="295"/>
    <n v="655"/>
    <n v="950"/>
  </r>
  <r>
    <x v="0"/>
    <x v="2"/>
    <x v="16"/>
    <x v="17"/>
    <s v="Tuesday"/>
    <s v="Week-day"/>
    <s v="Low-demand"/>
    <s v="Standard"/>
    <n v="147"/>
    <n v="-123.96539166666666"/>
    <n v="0"/>
    <n v="67.283333333333331"/>
    <n v="444.52300833333345"/>
    <n v="0"/>
    <n v="300.02681666666672"/>
    <n v="445.53515833333324"/>
    <n v="-3.3999999999999919E-2"/>
    <n v="295"/>
    <n v="190"/>
    <n v="485"/>
  </r>
  <r>
    <x v="0"/>
    <x v="2"/>
    <x v="16"/>
    <x v="18"/>
    <s v="Tuesday"/>
    <s v="Week-day"/>
    <s v="Low-demand"/>
    <s v="Standard"/>
    <n v="147"/>
    <n v="-128.47512499999996"/>
    <n v="0"/>
    <n v="72.958333333333329"/>
    <n v="434.58149999999995"/>
    <n v="0"/>
    <n v="286.08240833333326"/>
    <n v="445.53515833333324"/>
    <n v="-3.3999999999999919E-2"/>
    <n v="295"/>
    <n v="190"/>
    <n v="485"/>
  </r>
  <r>
    <x v="0"/>
    <x v="2"/>
    <x v="16"/>
    <x v="19"/>
    <s v="Tuesday"/>
    <s v="Week-day"/>
    <s v="Low-demand"/>
    <s v="Off-Peak"/>
    <n v="93"/>
    <n v="-71.806225000000012"/>
    <n v="0"/>
    <n v="77.441666666666663"/>
    <n v="363.4095166666666"/>
    <n v="0"/>
    <n v="274.98319166666676"/>
    <n v="445.53515833333324"/>
    <n v="-3.3999999999999919E-2"/>
    <n v="200"/>
    <n v="190"/>
    <n v="390"/>
  </r>
  <r>
    <x v="0"/>
    <x v="2"/>
    <x v="16"/>
    <x v="20"/>
    <s v="Tuesday"/>
    <s v="Week-day"/>
    <s v="Low-demand"/>
    <s v="Off-Peak"/>
    <n v="93"/>
    <n v="-41.099766666666675"/>
    <n v="0"/>
    <n v="79.61666666666666"/>
    <n v="303.55751666666657"/>
    <n v="0"/>
    <n v="248.49897499999997"/>
    <n v="445.53515833333324"/>
    <n v="-3.215833333333331E-2"/>
    <n v="200"/>
    <n v="190"/>
    <n v="390"/>
  </r>
  <r>
    <x v="0"/>
    <x v="2"/>
    <x v="17"/>
    <x v="0"/>
    <s v="Wednesday"/>
    <s v="Week-day"/>
    <s v="Low-demand"/>
    <s v="Off-Peak"/>
    <n v="93"/>
    <n v="-29.251516666666657"/>
    <n v="0"/>
    <n v="80.858333333333334"/>
    <n v="267.07404999999994"/>
    <n v="0"/>
    <n v="225.42185833333332"/>
    <n v="445.53515833333324"/>
    <n v="-3.2000000000000021E-2"/>
    <n v="200"/>
    <n v="190"/>
    <n v="390"/>
  </r>
  <r>
    <x v="0"/>
    <x v="2"/>
    <x v="17"/>
    <x v="1"/>
    <s v="Wednesday"/>
    <s v="Week-day"/>
    <s v="Low-demand"/>
    <s v="Off-Peak"/>
    <n v="93"/>
    <n v="-24.081358333333331"/>
    <n v="0"/>
    <n v="81.724999999999994"/>
    <n v="268.01418333333328"/>
    <n v="0"/>
    <n v="231.4212166666666"/>
    <n v="445.53515833333324"/>
    <n v="-3.2000000000000021E-2"/>
    <n v="200"/>
    <n v="190"/>
    <n v="390"/>
  </r>
  <r>
    <x v="0"/>
    <x v="2"/>
    <x v="17"/>
    <x v="2"/>
    <s v="Wednesday"/>
    <s v="Week-day"/>
    <s v="Low-demand"/>
    <s v="Off-Peak"/>
    <n v="93"/>
    <n v="-17.966691666666669"/>
    <n v="0"/>
    <n v="82.11666666666666"/>
    <n v="249.25650000000002"/>
    <n v="0"/>
    <n v="219.62399166666657"/>
    <n v="445.53515833333324"/>
    <n v="-3.2874999999999981E-2"/>
    <n v="200"/>
    <n v="190"/>
    <n v="390"/>
  </r>
  <r>
    <x v="0"/>
    <x v="2"/>
    <x v="17"/>
    <x v="3"/>
    <s v="Wednesday"/>
    <s v="Week-day"/>
    <s v="Low-demand"/>
    <s v="Off-Peak"/>
    <n v="93"/>
    <n v="-20.473300000000005"/>
    <n v="0"/>
    <n v="83"/>
    <n v="348.89418333333316"/>
    <n v="0"/>
    <n v="312.60564999999986"/>
    <n v="445.53515833333324"/>
    <n v="-2.4999999999999946E-2"/>
    <n v="200"/>
    <n v="190"/>
    <n v="390"/>
  </r>
  <r>
    <x v="0"/>
    <x v="2"/>
    <x v="17"/>
    <x v="4"/>
    <s v="Wednesday"/>
    <s v="Week-day"/>
    <s v="Low-demand"/>
    <s v="Off-Peak"/>
    <n v="93"/>
    <n v="-19.432616666666675"/>
    <n v="0"/>
    <n v="83.13333333333334"/>
    <n v="364.51346666666655"/>
    <n v="0"/>
    <n v="328.5326500000001"/>
    <n v="445.53515833333324"/>
    <n v="-4.3224999999999951E-2"/>
    <n v="295"/>
    <n v="190"/>
    <n v="485"/>
  </r>
  <r>
    <x v="0"/>
    <x v="2"/>
    <x v="17"/>
    <x v="5"/>
    <s v="Wednesday"/>
    <s v="Week-day"/>
    <s v="Low-demand"/>
    <s v="Off-Peak"/>
    <n v="93"/>
    <n v="-22.176283333333338"/>
    <n v="0"/>
    <n v="84"/>
    <n v="346.87277499999993"/>
    <n v="0"/>
    <n v="308.84982500000007"/>
    <n v="445.53515833333324"/>
    <n v="-3.7166666666666688E-2"/>
    <n v="295"/>
    <n v="190"/>
    <n v="485"/>
  </r>
  <r>
    <x v="0"/>
    <x v="2"/>
    <x v="17"/>
    <x v="6"/>
    <s v="Wednesday"/>
    <s v="Week-day"/>
    <s v="Low-demand"/>
    <s v="Standard"/>
    <n v="147"/>
    <n v="-29.95109166666667"/>
    <n v="0"/>
    <n v="84.641666666666666"/>
    <n v="331.84410833333351"/>
    <n v="7.054800000000002"/>
    <n v="293.70553333333339"/>
    <n v="445.53515833333324"/>
    <n v="-2.5108333333333264E-2"/>
    <n v="295"/>
    <n v="190"/>
    <n v="485"/>
  </r>
  <r>
    <x v="0"/>
    <x v="2"/>
    <x v="17"/>
    <x v="7"/>
    <s v="Wednesday"/>
    <s v="Week-day"/>
    <s v="Low-demand"/>
    <s v="Peak"/>
    <n v="213"/>
    <n v="176.37100833333341"/>
    <n v="176.37100833333341"/>
    <n v="81.541666666666671"/>
    <n v="57.560541666666673"/>
    <n v="167.61211666666665"/>
    <n v="398.74211666666633"/>
    <n v="445.53515833333324"/>
    <n v="-2.0999999999999949E-2"/>
    <n v="565"/>
    <n v="690"/>
    <n v="1255"/>
  </r>
  <r>
    <x v="0"/>
    <x v="2"/>
    <x v="17"/>
    <x v="8"/>
    <s v="Wednesday"/>
    <s v="Week-day"/>
    <s v="Low-demand"/>
    <s v="Peak"/>
    <n v="213"/>
    <n v="-73.352458333333317"/>
    <n v="0"/>
    <n v="76.724999999999994"/>
    <n v="0.16234166666666669"/>
    <n v="508.45915833333333"/>
    <n v="435.08474166666633"/>
    <n v="445.53515833333324"/>
    <n v="-2.0733333333333312E-2"/>
    <n v="565"/>
    <n v="675"/>
    <n v="1240"/>
  </r>
  <r>
    <x v="0"/>
    <x v="2"/>
    <x v="17"/>
    <x v="9"/>
    <s v="Wednesday"/>
    <s v="Week-day"/>
    <s v="Low-demand"/>
    <s v="Peak"/>
    <n v="213"/>
    <n v="-288.90503333333322"/>
    <n v="0"/>
    <n v="85.724999999999994"/>
    <n v="0.16359166666666666"/>
    <n v="722.46562500000027"/>
    <n v="433.53983333333338"/>
    <n v="445.53515833333324"/>
    <n v="-1.8999999999999979E-2"/>
    <n v="565"/>
    <n v="675"/>
    <n v="1240"/>
  </r>
  <r>
    <x v="0"/>
    <x v="2"/>
    <x v="17"/>
    <x v="22"/>
    <s v="Wednesday"/>
    <s v="Week-day"/>
    <s v="Low-demand"/>
    <s v="Standard"/>
    <n v="147"/>
    <n v="24.025466666666663"/>
    <n v="24.025466666666663"/>
    <n v="90.674999999999997"/>
    <n v="0.16608333333333328"/>
    <n v="481.23847500000005"/>
    <n v="505.24620833333319"/>
    <n v="445.53515833333324"/>
    <n v="-1.7258333333333337E-2"/>
    <n v="565"/>
    <n v="675"/>
    <n v="1240"/>
  </r>
  <r>
    <x v="0"/>
    <x v="2"/>
    <x v="17"/>
    <x v="23"/>
    <s v="Wednesday"/>
    <s v="Week-day"/>
    <s v="Low-demand"/>
    <s v="Standard"/>
    <n v="147"/>
    <n v="-213.77050000000006"/>
    <n v="0"/>
    <n v="97.458333333333329"/>
    <n v="0.16671666666666668"/>
    <n v="652.62819999999988"/>
    <n v="438.85735000000017"/>
    <n v="445.53515833333324"/>
    <n v="0"/>
    <n v="565"/>
    <n v="675"/>
    <n v="1240"/>
  </r>
  <r>
    <x v="0"/>
    <x v="2"/>
    <x v="17"/>
    <x v="21"/>
    <s v="Wednesday"/>
    <s v="Week-day"/>
    <s v="Low-demand"/>
    <s v="Standard"/>
    <n v="147"/>
    <n v="-7.9268080808080814"/>
    <n v="0"/>
    <n v="99"/>
    <n v="3.6859393939393943"/>
    <n v="490.30224242424265"/>
    <n v="485.33446464646443"/>
    <n v="445.53515833333324"/>
    <n v="0"/>
    <n v="565"/>
    <n v="675"/>
    <n v="1240"/>
  </r>
  <r>
    <x v="0"/>
    <x v="2"/>
    <x v="17"/>
    <x v="10"/>
    <s v="Wednesday"/>
    <s v="Week-day"/>
    <s v="Low-demand"/>
    <s v="Standard"/>
    <n v="147"/>
    <n v="92.848966666666655"/>
    <n v="92.848966666666655"/>
    <n v="97.95"/>
    <n v="0.16116666666666665"/>
    <n v="386.1289666666666"/>
    <n v="478.94110833333332"/>
    <n v="445.53515833333324"/>
    <n v="-3.6425000000000027E-2"/>
    <n v="565"/>
    <n v="675"/>
    <n v="1240"/>
  </r>
  <r>
    <x v="0"/>
    <x v="2"/>
    <x v="17"/>
    <x v="11"/>
    <s v="Wednesday"/>
    <s v="Week-day"/>
    <s v="Low-demand"/>
    <s v="Standard"/>
    <n v="147"/>
    <n v="-22.545425000000009"/>
    <n v="0"/>
    <n v="94.05"/>
    <n v="0.16410833333333322"/>
    <n v="469.29998333333339"/>
    <n v="446.70704999999998"/>
    <n v="445.53515833333324"/>
    <n v="-4.6999999999999958E-2"/>
    <n v="565"/>
    <n v="675"/>
    <n v="1240"/>
  </r>
  <r>
    <x v="0"/>
    <x v="2"/>
    <x v="17"/>
    <x v="12"/>
    <s v="Wednesday"/>
    <s v="Week-day"/>
    <s v="Low-demand"/>
    <s v="Standard"/>
    <n v="147"/>
    <n v="216.01820833333332"/>
    <n v="216.01820833333332"/>
    <n v="89.3"/>
    <n v="0.16201666666666667"/>
    <n v="255.63737499999993"/>
    <n v="471.61967500000014"/>
    <n v="445.53515833333324"/>
    <n v="-3.29083333333334E-2"/>
    <n v="565"/>
    <n v="675"/>
    <n v="1240"/>
  </r>
  <r>
    <x v="0"/>
    <x v="2"/>
    <x v="17"/>
    <x v="13"/>
    <s v="Wednesday"/>
    <s v="Week-day"/>
    <s v="Low-demand"/>
    <s v="Standard"/>
    <n v="147"/>
    <n v="141.57544999999999"/>
    <n v="141.57544999999999"/>
    <n v="80.033333333333331"/>
    <n v="140.02141666666662"/>
    <n v="199.06824999999995"/>
    <n v="473.8952500000002"/>
    <n v="445.53515833333324"/>
    <n v="-4.7466666666666574E-2"/>
    <n v="565"/>
    <n v="675"/>
    <n v="1240"/>
  </r>
  <r>
    <x v="0"/>
    <x v="2"/>
    <x v="17"/>
    <x v="14"/>
    <s v="Wednesday"/>
    <s v="Week-day"/>
    <s v="Low-demand"/>
    <s v="Standard"/>
    <n v="147"/>
    <n v="140.73776666666666"/>
    <n v="140.73776666666666"/>
    <n v="74.05"/>
    <n v="317.73204166666682"/>
    <n v="31.94553333333333"/>
    <n v="475.47394166666675"/>
    <n v="445.53515833333324"/>
    <n v="-4.0899999999999971E-2"/>
    <n v="555"/>
    <n v="675"/>
    <n v="1230"/>
  </r>
  <r>
    <x v="0"/>
    <x v="2"/>
    <x v="17"/>
    <x v="15"/>
    <s v="Wednesday"/>
    <s v="Week-day"/>
    <s v="Low-demand"/>
    <s v="Peak"/>
    <n v="213"/>
    <n v="262.42628333333329"/>
    <n v="262.42628333333329"/>
    <n v="63.291666666666664"/>
    <n v="264.80684166666657"/>
    <n v="5.9884333333333295"/>
    <n v="520.72074166666664"/>
    <n v="445.53515833333324"/>
    <n v="-2.2666666666666606E-2"/>
    <n v="485"/>
    <n v="655"/>
    <n v="1140"/>
  </r>
  <r>
    <x v="0"/>
    <x v="2"/>
    <x v="17"/>
    <x v="16"/>
    <s v="Wednesday"/>
    <s v="Week-day"/>
    <s v="Low-demand"/>
    <s v="Peak"/>
    <n v="213"/>
    <n v="95.545008333333342"/>
    <n v="95.545008333333342"/>
    <n v="54.366666666666667"/>
    <n v="317.61851666666661"/>
    <n v="0"/>
    <n v="398.30801666666673"/>
    <n v="445.53515833333324"/>
    <n v="-1.7999999999999999E-2"/>
    <n v="295"/>
    <n v="655"/>
    <n v="950"/>
  </r>
  <r>
    <x v="0"/>
    <x v="2"/>
    <x v="17"/>
    <x v="17"/>
    <s v="Wednesday"/>
    <s v="Week-day"/>
    <s v="Low-demand"/>
    <s v="Standard"/>
    <n v="147"/>
    <n v="41.716350000000013"/>
    <n v="41.716350000000013"/>
    <n v="50.825000000000003"/>
    <n v="317.66054166666657"/>
    <n v="0"/>
    <n v="344.45846666666677"/>
    <n v="445.53515833333324"/>
    <n v="-1.7999999999999999E-2"/>
    <n v="295"/>
    <n v="190"/>
    <n v="485"/>
  </r>
  <r>
    <x v="0"/>
    <x v="2"/>
    <x v="17"/>
    <x v="18"/>
    <s v="Wednesday"/>
    <s v="Week-day"/>
    <s v="Low-demand"/>
    <s v="Standard"/>
    <n v="147"/>
    <n v="-81.636874999999989"/>
    <n v="0"/>
    <n v="51.258333333333333"/>
    <n v="435.23954166666681"/>
    <n v="0"/>
    <n v="333.19476666666668"/>
    <n v="445.53515833333324"/>
    <n v="-1.7999999999999999E-2"/>
    <n v="295"/>
    <n v="190"/>
    <n v="485"/>
  </r>
  <r>
    <x v="0"/>
    <x v="2"/>
    <x v="17"/>
    <x v="19"/>
    <s v="Wednesday"/>
    <s v="Week-day"/>
    <s v="Low-demand"/>
    <s v="Off-Peak"/>
    <n v="93"/>
    <n v="-85.094308333333345"/>
    <n v="0"/>
    <n v="54.883333333333333"/>
    <n v="444.18794166666663"/>
    <n v="0"/>
    <n v="338.434325"/>
    <n v="445.53515833333324"/>
    <n v="-1.7999999999999999E-2"/>
    <n v="200"/>
    <n v="190"/>
    <n v="390"/>
  </r>
  <r>
    <x v="0"/>
    <x v="2"/>
    <x v="17"/>
    <x v="20"/>
    <s v="Wednesday"/>
    <s v="Week-day"/>
    <s v="Low-demand"/>
    <s v="Off-Peak"/>
    <n v="93"/>
    <n v="-116.41386666666668"/>
    <n v="0"/>
    <n v="59.291666666666664"/>
    <n v="444.28172499999988"/>
    <n v="0"/>
    <n v="307.12582499999996"/>
    <n v="445.53515833333324"/>
    <n v="-1.7999999999999999E-2"/>
    <n v="200"/>
    <n v="190"/>
    <n v="390"/>
  </r>
  <r>
    <x v="0"/>
    <x v="2"/>
    <x v="18"/>
    <x v="0"/>
    <s v="Thursday"/>
    <s v="Week-day"/>
    <s v="Low-demand"/>
    <s v="Off-Peak"/>
    <n v="93"/>
    <n v="-84.112166666666653"/>
    <n v="0"/>
    <n v="63.80833333333333"/>
    <n v="444.51579999999956"/>
    <n v="0"/>
    <n v="339.42265000000003"/>
    <n v="445.53515833333324"/>
    <n v="-1.7999999999999999E-2"/>
    <n v="200"/>
    <n v="190"/>
    <n v="390"/>
  </r>
  <r>
    <x v="0"/>
    <x v="2"/>
    <x v="18"/>
    <x v="1"/>
    <s v="Thursday"/>
    <s v="Week-day"/>
    <s v="Low-demand"/>
    <s v="Off-Peak"/>
    <n v="93"/>
    <n v="-103.26450833333328"/>
    <n v="0"/>
    <n v="68.016666666666666"/>
    <n v="444.43680000000001"/>
    <n v="0"/>
    <n v="320.28829166666668"/>
    <n v="445.53515833333324"/>
    <n v="-1.7999999999999999E-2"/>
    <n v="200"/>
    <n v="190"/>
    <n v="390"/>
  </r>
  <r>
    <x v="0"/>
    <x v="2"/>
    <x v="18"/>
    <x v="2"/>
    <s v="Thursday"/>
    <s v="Week-day"/>
    <s v="Low-demand"/>
    <s v="Off-Peak"/>
    <n v="93"/>
    <n v="-78.687799999999996"/>
    <n v="0"/>
    <n v="72.141666666666666"/>
    <n v="444.04357499999992"/>
    <n v="0"/>
    <n v="344.54237499999977"/>
    <n v="445.53515833333324"/>
    <n v="-1.7999999999999999E-2"/>
    <n v="200"/>
    <n v="190"/>
    <n v="390"/>
  </r>
  <r>
    <x v="0"/>
    <x v="2"/>
    <x v="18"/>
    <x v="3"/>
    <s v="Thursday"/>
    <s v="Week-day"/>
    <s v="Low-demand"/>
    <s v="Off-Peak"/>
    <n v="93"/>
    <n v="-71.021249999999981"/>
    <n v="0"/>
    <n v="74.891666666666666"/>
    <n v="440.69043333333349"/>
    <n v="0"/>
    <n v="349.19754999999998"/>
    <n v="445.53515833333324"/>
    <n v="-1.7999999999999999E-2"/>
    <n v="200"/>
    <n v="190"/>
    <n v="390"/>
  </r>
  <r>
    <x v="0"/>
    <x v="2"/>
    <x v="18"/>
    <x v="4"/>
    <s v="Thursday"/>
    <s v="Week-day"/>
    <s v="Low-demand"/>
    <s v="Off-Peak"/>
    <n v="93"/>
    <n v="-61.368658333333322"/>
    <n v="0"/>
    <n v="77.608333333333334"/>
    <n v="429.48743333333346"/>
    <n v="0"/>
    <n v="348.62232499999999"/>
    <n v="445.53515833333324"/>
    <n v="-1.7999999999999999E-2"/>
    <n v="295"/>
    <n v="190"/>
    <n v="485"/>
  </r>
  <r>
    <x v="0"/>
    <x v="2"/>
    <x v="18"/>
    <x v="5"/>
    <s v="Thursday"/>
    <s v="Week-day"/>
    <s v="Low-demand"/>
    <s v="Off-Peak"/>
    <n v="93"/>
    <n v="-53.160183333333315"/>
    <n v="0"/>
    <n v="79.891666666666666"/>
    <n v="430.62945833333305"/>
    <n v="0"/>
    <n v="357.22577499999994"/>
    <n v="445.53515833333324"/>
    <n v="-1.7999999999999999E-2"/>
    <n v="295"/>
    <n v="190"/>
    <n v="485"/>
  </r>
  <r>
    <x v="0"/>
    <x v="2"/>
    <x v="18"/>
    <x v="6"/>
    <s v="Thursday"/>
    <s v="Week-day"/>
    <s v="Low-demand"/>
    <s v="Standard"/>
    <n v="147"/>
    <n v="-45.39631666666665"/>
    <n v="0"/>
    <n v="81.666666666666671"/>
    <n v="423.1448666666667"/>
    <n v="0.72845000000000004"/>
    <n v="358.86464999999987"/>
    <n v="445.53515833333324"/>
    <n v="-1.7999999999999999E-2"/>
    <n v="295"/>
    <n v="190"/>
    <n v="485"/>
  </r>
  <r>
    <x v="0"/>
    <x v="2"/>
    <x v="18"/>
    <x v="7"/>
    <s v="Thursday"/>
    <s v="Week-day"/>
    <s v="Low-demand"/>
    <s v="Peak"/>
    <n v="213"/>
    <n v="335.37532500000003"/>
    <n v="335.37532500000003"/>
    <n v="75.825000000000003"/>
    <n v="81.462808333333442"/>
    <n v="35.549850000000006"/>
    <n v="444.84069166666694"/>
    <n v="445.53515833333324"/>
    <n v="-1.7999999999999999E-2"/>
    <n v="565"/>
    <n v="690"/>
    <n v="1255"/>
  </r>
  <r>
    <x v="0"/>
    <x v="2"/>
    <x v="18"/>
    <x v="8"/>
    <s v="Thursday"/>
    <s v="Week-day"/>
    <s v="Low-demand"/>
    <s v="Peak"/>
    <n v="213"/>
    <n v="22.888199999999998"/>
    <n v="22.888199999999998"/>
    <n v="64.275000000000006"/>
    <n v="400.46030000000013"/>
    <n v="70.128716666666676"/>
    <n v="478.08554166666664"/>
    <n v="445.53515833333324"/>
    <n v="-1.7999999999999999E-2"/>
    <n v="565"/>
    <n v="675"/>
    <n v="1240"/>
  </r>
  <r>
    <x v="0"/>
    <x v="2"/>
    <x v="18"/>
    <x v="9"/>
    <s v="Thursday"/>
    <s v="Week-day"/>
    <s v="Low-demand"/>
    <s v="Peak"/>
    <n v="213"/>
    <n v="-41.019116666666655"/>
    <n v="0"/>
    <n v="64.358333333333334"/>
    <n v="426.07384999999988"/>
    <n v="137.53009166666666"/>
    <n v="502.79746666666654"/>
    <n v="445.53515833333324"/>
    <n v="-1.7999999999999999E-2"/>
    <n v="565"/>
    <n v="675"/>
    <n v="1240"/>
  </r>
  <r>
    <x v="0"/>
    <x v="2"/>
    <x v="18"/>
    <x v="22"/>
    <s v="Thursday"/>
    <s v="Week-day"/>
    <s v="Low-demand"/>
    <s v="Standard"/>
    <n v="147"/>
    <n v="-18.461708333333334"/>
    <n v="0"/>
    <n v="65.208333333333329"/>
    <n v="270.77245833333342"/>
    <n v="254.41293333333331"/>
    <n v="494.45659166666661"/>
    <n v="445.53515833333324"/>
    <n v="-2.3941666666666663E-2"/>
    <n v="565"/>
    <n v="675"/>
    <n v="1240"/>
  </r>
  <r>
    <x v="0"/>
    <x v="2"/>
    <x v="18"/>
    <x v="23"/>
    <s v="Thursday"/>
    <s v="Week-day"/>
    <s v="Low-demand"/>
    <s v="Standard"/>
    <n v="147"/>
    <n v="18.203125000000007"/>
    <n v="18.203125000000007"/>
    <n v="65.658333333333331"/>
    <n v="191.68486666666669"/>
    <n v="300.41149166666662"/>
    <n v="504.54309999999987"/>
    <n v="445.53515833333324"/>
    <n v="-3.9091666666666518E-2"/>
    <n v="565"/>
    <n v="675"/>
    <n v="1240"/>
  </r>
  <r>
    <x v="0"/>
    <x v="2"/>
    <x v="18"/>
    <x v="21"/>
    <s v="Thursday"/>
    <s v="Week-day"/>
    <s v="Low-demand"/>
    <s v="Standard"/>
    <n v="147"/>
    <n v="-48.346817307692312"/>
    <n v="0"/>
    <n v="66.125"/>
    <n v="223.84956730769221"/>
    <n v="290.62710576923075"/>
    <n v="455.43715384615393"/>
    <n v="445.53515833333324"/>
    <n v="-1.3846153846153854E-2"/>
    <n v="565"/>
    <n v="675"/>
    <n v="1240"/>
  </r>
  <r>
    <x v="0"/>
    <x v="2"/>
    <x v="18"/>
    <x v="10"/>
    <s v="Thursday"/>
    <s v="Week-day"/>
    <s v="Low-demand"/>
    <s v="Standard"/>
    <n v="147"/>
    <n v="35.898558333333305"/>
    <n v="35.898558333333305"/>
    <n v="66.625"/>
    <n v="53.585700000000003"/>
    <n v="348.54365833333344"/>
    <n v="435.70286666666664"/>
    <n v="445.53515833333324"/>
    <n v="0"/>
    <n v="565"/>
    <n v="675"/>
    <n v="1240"/>
  </r>
  <r>
    <x v="0"/>
    <x v="2"/>
    <x v="18"/>
    <x v="11"/>
    <s v="Thursday"/>
    <s v="Week-day"/>
    <s v="Low-demand"/>
    <s v="Standard"/>
    <n v="147"/>
    <n v="10.523441666666681"/>
    <n v="10.523441666666681"/>
    <n v="64.95"/>
    <n v="238.3799250000001"/>
    <n v="283.04419166666673"/>
    <n v="518.1031250000002"/>
    <n v="445.53515833333324"/>
    <n v="0"/>
    <n v="565"/>
    <n v="675"/>
    <n v="1240"/>
  </r>
  <r>
    <x v="0"/>
    <x v="2"/>
    <x v="18"/>
    <x v="12"/>
    <s v="Thursday"/>
    <s v="Week-day"/>
    <s v="Low-demand"/>
    <s v="Standard"/>
    <n v="147"/>
    <n v="6.6949916666666676"/>
    <n v="6.6949916666666676"/>
    <n v="64.783333333333331"/>
    <n v="229.9350583333333"/>
    <n v="299.72154166666655"/>
    <n v="527.91915000000029"/>
    <n v="445.53515833333324"/>
    <n v="-1.9266666666666672E-2"/>
    <n v="565"/>
    <n v="675"/>
    <n v="1240"/>
  </r>
  <r>
    <x v="0"/>
    <x v="2"/>
    <x v="18"/>
    <x v="13"/>
    <s v="Thursday"/>
    <s v="Week-day"/>
    <s v="Low-demand"/>
    <s v="Standard"/>
    <n v="147"/>
    <n v="-41.259058333333343"/>
    <n v="0"/>
    <n v="65.066666666666663"/>
    <n v="426.19408333333325"/>
    <n v="109.87346666666669"/>
    <n v="474.91126666666685"/>
    <n v="445.53515833333324"/>
    <n v="-2.5999999999999943E-2"/>
    <n v="565"/>
    <n v="675"/>
    <n v="1240"/>
  </r>
  <r>
    <x v="0"/>
    <x v="2"/>
    <x v="18"/>
    <x v="14"/>
    <s v="Thursday"/>
    <s v="Week-day"/>
    <s v="Low-demand"/>
    <s v="Standard"/>
    <n v="147"/>
    <n v="-53.101825000000012"/>
    <n v="0"/>
    <n v="67.516666666666666"/>
    <n v="444.50216666666677"/>
    <n v="71.91188333333335"/>
    <n v="442.78489999999977"/>
    <n v="445.53515833333324"/>
    <n v="-4.6533333333333364E-2"/>
    <n v="555"/>
    <n v="675"/>
    <n v="1230"/>
  </r>
  <r>
    <x v="0"/>
    <x v="2"/>
    <x v="18"/>
    <x v="15"/>
    <s v="Thursday"/>
    <s v="Week-day"/>
    <s v="Low-demand"/>
    <s v="Peak"/>
    <n v="213"/>
    <n v="78.583800000000011"/>
    <n v="78.583800000000011"/>
    <n v="65.13333333333334"/>
    <n v="363.2285833333334"/>
    <n v="5.9410249999999989"/>
    <n v="434.13014999999996"/>
    <n v="445.53515833333324"/>
    <n v="-4.8000000000000036E-2"/>
    <n v="485"/>
    <n v="655"/>
    <n v="1140"/>
  </r>
  <r>
    <x v="0"/>
    <x v="2"/>
    <x v="18"/>
    <x v="16"/>
    <s v="Thursday"/>
    <s v="Week-day"/>
    <s v="Low-demand"/>
    <s v="Peak"/>
    <n v="213"/>
    <n v="-33.171408333333318"/>
    <n v="0"/>
    <n v="64.775000000000006"/>
    <n v="392.77142499999974"/>
    <n v="0"/>
    <n v="344.84686666666676"/>
    <n v="445.53515833333324"/>
    <n v="-4.8000000000000036E-2"/>
    <n v="295"/>
    <n v="655"/>
    <n v="950"/>
  </r>
  <r>
    <x v="0"/>
    <x v="2"/>
    <x v="18"/>
    <x v="17"/>
    <s v="Thursday"/>
    <s v="Week-day"/>
    <s v="Low-demand"/>
    <s v="Standard"/>
    <n v="147"/>
    <n v="-96.999583333333291"/>
    <n v="0"/>
    <n v="67.016666666666666"/>
    <n v="430.30991666666677"/>
    <n v="0"/>
    <n v="313.7765500000001"/>
    <n v="445.53515833333324"/>
    <n v="-4.8000000000000036E-2"/>
    <n v="295"/>
    <n v="190"/>
    <n v="485"/>
  </r>
  <r>
    <x v="0"/>
    <x v="2"/>
    <x v="18"/>
    <x v="18"/>
    <s v="Thursday"/>
    <s v="Week-day"/>
    <s v="Low-demand"/>
    <s v="Standard"/>
    <n v="147"/>
    <n v="-111.41389166666669"/>
    <n v="0"/>
    <n v="71.558333333333337"/>
    <n v="444.69647499999991"/>
    <n v="0"/>
    <n v="312.5063333333332"/>
    <n v="445.53515833333324"/>
    <n v="-4.8000000000000036E-2"/>
    <n v="295"/>
    <n v="190"/>
    <n v="485"/>
  </r>
  <r>
    <x v="0"/>
    <x v="2"/>
    <x v="18"/>
    <x v="19"/>
    <s v="Thursday"/>
    <s v="Week-day"/>
    <s v="Low-demand"/>
    <s v="Off-Peak"/>
    <n v="93"/>
    <n v="-93.850749999999977"/>
    <n v="0"/>
    <n v="76.016666666666666"/>
    <n v="444.1548916666668"/>
    <n v="0"/>
    <n v="329.64646666666664"/>
    <n v="445.53515833333324"/>
    <n v="-4.8000000000000036E-2"/>
    <n v="200"/>
    <n v="190"/>
    <n v="390"/>
  </r>
  <r>
    <x v="0"/>
    <x v="2"/>
    <x v="18"/>
    <x v="20"/>
    <s v="Thursday"/>
    <s v="Week-day"/>
    <s v="Low-demand"/>
    <s v="Off-Peak"/>
    <n v="93"/>
    <n v="-103.60415833333333"/>
    <n v="0"/>
    <n v="80.458333333333329"/>
    <n v="439.54148333333313"/>
    <n v="0"/>
    <n v="315.56406666666675"/>
    <n v="445.53515833333324"/>
    <n v="-4.8000000000000036E-2"/>
    <n v="200"/>
    <n v="190"/>
    <n v="390"/>
  </r>
  <r>
    <x v="0"/>
    <x v="2"/>
    <x v="19"/>
    <x v="0"/>
    <s v="Friday"/>
    <s v="Week-day"/>
    <s v="Low-demand"/>
    <s v="Off-Peak"/>
    <n v="93"/>
    <n v="-102.52349166666667"/>
    <n v="0"/>
    <n v="84.95"/>
    <n v="429.82948333333326"/>
    <n v="0"/>
    <n v="307.40470833333342"/>
    <n v="445.53515833333324"/>
    <n v="-4.8000000000000036E-2"/>
    <n v="200"/>
    <n v="190"/>
    <n v="390"/>
  </r>
  <r>
    <x v="0"/>
    <x v="2"/>
    <x v="19"/>
    <x v="1"/>
    <s v="Friday"/>
    <s v="Week-day"/>
    <s v="Low-demand"/>
    <s v="Off-Peak"/>
    <n v="93"/>
    <n v="-38.85869166666668"/>
    <n v="0"/>
    <n v="88.24166666666666"/>
    <n v="381.66164166666664"/>
    <n v="0"/>
    <n v="324.81287500000002"/>
    <n v="445.53515833333324"/>
    <n v="-2.1449999999999948E-2"/>
    <n v="200"/>
    <n v="190"/>
    <n v="390"/>
  </r>
  <r>
    <x v="0"/>
    <x v="2"/>
    <x v="19"/>
    <x v="2"/>
    <s v="Friday"/>
    <s v="Week-day"/>
    <s v="Low-demand"/>
    <s v="Off-Peak"/>
    <n v="93"/>
    <n v="-35.513583333333337"/>
    <n v="0"/>
    <n v="89.016666666666666"/>
    <n v="375.85635833333339"/>
    <n v="0"/>
    <n v="322.56054166666678"/>
    <n v="445.53515833333324"/>
    <n v="-2.0999999999999949E-2"/>
    <n v="200"/>
    <n v="190"/>
    <n v="390"/>
  </r>
  <r>
    <x v="0"/>
    <x v="2"/>
    <x v="19"/>
    <x v="3"/>
    <s v="Friday"/>
    <s v="Week-day"/>
    <s v="Low-demand"/>
    <s v="Off-Peak"/>
    <n v="93"/>
    <n v="24.321750000000016"/>
    <n v="24.321750000000016"/>
    <n v="89.15"/>
    <n v="328.7595500000001"/>
    <n v="0"/>
    <n v="337.39339166666673"/>
    <n v="445.53515833333324"/>
    <n v="-2.0999999999999949E-2"/>
    <n v="200"/>
    <n v="190"/>
    <n v="390"/>
  </r>
  <r>
    <x v="0"/>
    <x v="2"/>
    <x v="19"/>
    <x v="4"/>
    <s v="Friday"/>
    <s v="Week-day"/>
    <s v="Low-demand"/>
    <s v="Off-Peak"/>
    <n v="93"/>
    <n v="-32.599449999999997"/>
    <n v="0"/>
    <n v="88.766666666666666"/>
    <n v="403.56406666666675"/>
    <n v="0"/>
    <n v="351.53658333333317"/>
    <n v="445.53515833333324"/>
    <n v="-2.0999999999999949E-2"/>
    <n v="295"/>
    <n v="190"/>
    <n v="485"/>
  </r>
  <r>
    <x v="0"/>
    <x v="2"/>
    <x v="19"/>
    <x v="5"/>
    <s v="Friday"/>
    <s v="Week-day"/>
    <s v="Low-demand"/>
    <s v="Off-Peak"/>
    <n v="93"/>
    <n v="-32.462108333333326"/>
    <n v="0"/>
    <n v="90.016666666666666"/>
    <n v="383.66035000000011"/>
    <n v="0"/>
    <n v="335.38719166666664"/>
    <n v="445.53515833333324"/>
    <n v="-2.0999999999999949E-2"/>
    <n v="295"/>
    <n v="190"/>
    <n v="485"/>
  </r>
  <r>
    <x v="0"/>
    <x v="2"/>
    <x v="19"/>
    <x v="6"/>
    <s v="Friday"/>
    <s v="Week-day"/>
    <s v="Low-demand"/>
    <s v="Standard"/>
    <n v="147"/>
    <n v="-30.339033333333354"/>
    <n v="0"/>
    <n v="91"/>
    <n v="371.27512500000023"/>
    <n v="4.7615666666666678"/>
    <n v="328.75689166666672"/>
    <n v="445.53515833333324"/>
    <n v="-2.8458333333333308E-2"/>
    <n v="295"/>
    <n v="190"/>
    <n v="485"/>
  </r>
  <r>
    <x v="0"/>
    <x v="2"/>
    <x v="19"/>
    <x v="7"/>
    <s v="Friday"/>
    <s v="Week-day"/>
    <s v="Low-demand"/>
    <s v="Peak"/>
    <n v="213"/>
    <n v="225.07109166666672"/>
    <n v="225.07109166666672"/>
    <n v="86.716666666666669"/>
    <n v="61.181758333333306"/>
    <n v="71.206824999999995"/>
    <n v="354.47666666666686"/>
    <n v="445.53515833333324"/>
    <n v="-4.0925000000000024E-2"/>
    <n v="565"/>
    <n v="690"/>
    <n v="1255"/>
  </r>
  <r>
    <x v="0"/>
    <x v="2"/>
    <x v="19"/>
    <x v="8"/>
    <s v="Friday"/>
    <s v="Week-day"/>
    <s v="Low-demand"/>
    <s v="Peak"/>
    <n v="213"/>
    <n v="286.59014166666674"/>
    <n v="286.59014166666674"/>
    <n v="72.666666666666671"/>
    <n v="0.16600833333333342"/>
    <n v="156.71348333333333"/>
    <n v="443.24872500000015"/>
    <n v="445.53515833333324"/>
    <n v="-5.4408333333333309E-2"/>
    <n v="565"/>
    <n v="675"/>
    <n v="1240"/>
  </r>
  <r>
    <x v="0"/>
    <x v="2"/>
    <x v="19"/>
    <x v="9"/>
    <s v="Friday"/>
    <s v="Week-day"/>
    <s v="Low-demand"/>
    <s v="Peak"/>
    <n v="213"/>
    <n v="-176.37698333333356"/>
    <n v="0"/>
    <n v="65.13333333333334"/>
    <n v="314.91850000000039"/>
    <n v="334.67795833333241"/>
    <n v="458.62446666666568"/>
    <n v="445.53515833333324"/>
    <n v="-2.4999999999999946E-2"/>
    <n v="565"/>
    <n v="675"/>
    <n v="1240"/>
  </r>
  <r>
    <x v="0"/>
    <x v="2"/>
    <x v="19"/>
    <x v="22"/>
    <s v="Friday"/>
    <s v="Week-day"/>
    <s v="Low-demand"/>
    <s v="Standard"/>
    <n v="147"/>
    <n v="-83.498845360824802"/>
    <n v="0"/>
    <n v="75.412371134020617"/>
    <n v="208.51290721649477"/>
    <n v="374.06201030927832"/>
    <n v="489.50996907216484"/>
    <n v="445.53515833333324"/>
    <n v="-2.5824742268041254E-2"/>
    <n v="565"/>
    <n v="675"/>
    <n v="1240"/>
  </r>
  <r>
    <x v="0"/>
    <x v="2"/>
    <x v="19"/>
    <x v="23"/>
    <s v="Friday"/>
    <s v="Week-day"/>
    <s v="Low-demand"/>
    <s v="Standard"/>
    <n v="147"/>
    <n v="-16.470666666666673"/>
    <n v="0"/>
    <n v="76.05"/>
    <n v="145.97690833333326"/>
    <n v="413.90203333333335"/>
    <n v="536.21034999999995"/>
    <n v="445.53515833333324"/>
    <n v="-1.6199999999999961E-2"/>
    <n v="565"/>
    <n v="675"/>
    <n v="1240"/>
  </r>
  <r>
    <x v="0"/>
    <x v="2"/>
    <x v="19"/>
    <x v="21"/>
    <s v="Friday"/>
    <s v="Week-day"/>
    <s v="Low-demand"/>
    <s v="Standard"/>
    <n v="147"/>
    <n v="-189.06104166666668"/>
    <n v="0"/>
    <n v="84.2"/>
    <n v="149.0459666666666"/>
    <n v="510.85927499999985"/>
    <n v="463.21492500000011"/>
    <n v="445.53515833333324"/>
    <n v="-1.0416666666666675E-2"/>
    <n v="565"/>
    <n v="675"/>
    <n v="1240"/>
  </r>
  <r>
    <x v="0"/>
    <x v="2"/>
    <x v="19"/>
    <x v="10"/>
    <s v="Friday"/>
    <s v="Week-day"/>
    <s v="Low-demand"/>
    <s v="Standard"/>
    <n v="147"/>
    <n v="-141.91592499999999"/>
    <n v="0"/>
    <n v="91.266666666666666"/>
    <n v="167.77967500000008"/>
    <n v="471.94818333333308"/>
    <n v="488.08225000000004"/>
    <n v="445.53515833333324"/>
    <n v="-1.3150000000000011E-2"/>
    <n v="565"/>
    <n v="675"/>
    <n v="1240"/>
  </r>
  <r>
    <x v="0"/>
    <x v="2"/>
    <x v="19"/>
    <x v="11"/>
    <s v="Friday"/>
    <s v="Week-day"/>
    <s v="Low-demand"/>
    <s v="Standard"/>
    <n v="147"/>
    <n v="-101.31491666666669"/>
    <n v="0"/>
    <n v="96.533333333333331"/>
    <n v="244.60354166666653"/>
    <n v="394.29355833333335"/>
    <n v="524.72541666666677"/>
    <n v="445.53515833333324"/>
    <n v="-2.8000000000000021E-2"/>
    <n v="565"/>
    <n v="675"/>
    <n v="1240"/>
  </r>
  <r>
    <x v="0"/>
    <x v="2"/>
    <x v="19"/>
    <x v="12"/>
    <s v="Friday"/>
    <s v="Week-day"/>
    <s v="Low-demand"/>
    <s v="Standard"/>
    <n v="147"/>
    <n v="185.90391666666676"/>
    <n v="185.90391666666676"/>
    <n v="94.4"/>
    <n v="8.2227999999999977"/>
    <n v="335.72504999999995"/>
    <n v="529.33457500000009"/>
    <n v="445.53515833333324"/>
    <n v="-2.8000000000000021E-2"/>
    <n v="565"/>
    <n v="675"/>
    <n v="1240"/>
  </r>
  <r>
    <x v="0"/>
    <x v="2"/>
    <x v="19"/>
    <x v="13"/>
    <s v="Friday"/>
    <s v="Week-day"/>
    <s v="Low-demand"/>
    <s v="Standard"/>
    <n v="147"/>
    <n v="61.865524999999998"/>
    <n v="61.865524999999998"/>
    <n v="86.233333333333334"/>
    <n v="200.28020833333338"/>
    <n v="234.23038333333332"/>
    <n v="486.89124166666659"/>
    <n v="445.53515833333324"/>
    <n v="-4.4058333333333283E-2"/>
    <n v="565"/>
    <n v="675"/>
    <n v="1240"/>
  </r>
  <r>
    <x v="0"/>
    <x v="2"/>
    <x v="19"/>
    <x v="14"/>
    <s v="Friday"/>
    <s v="Week-day"/>
    <s v="Low-demand"/>
    <s v="Standard"/>
    <n v="147"/>
    <n v="-23.507208333333342"/>
    <n v="0"/>
    <n v="87.11666666666666"/>
    <n v="444.59789166666661"/>
    <n v="95.242875000000069"/>
    <n v="495.67967500000009"/>
    <n v="445.53515833333324"/>
    <n v="-5.9999999999999852E-2"/>
    <n v="555"/>
    <n v="675"/>
    <n v="1230"/>
  </r>
  <r>
    <x v="0"/>
    <x v="2"/>
    <x v="19"/>
    <x v="15"/>
    <s v="Friday"/>
    <s v="Week-day"/>
    <s v="Low-demand"/>
    <s v="Peak"/>
    <n v="213"/>
    <n v="350.24256666666656"/>
    <n v="350.24256666666656"/>
    <n v="79.2"/>
    <n v="77.912141666666713"/>
    <n v="11.002008333333331"/>
    <n v="435.39502499999998"/>
    <n v="445.53515833333324"/>
    <n v="-5.4999999999999848E-2"/>
    <n v="485"/>
    <n v="655"/>
    <n v="1140"/>
  </r>
  <r>
    <x v="0"/>
    <x v="2"/>
    <x v="19"/>
    <x v="16"/>
    <s v="Friday"/>
    <s v="Week-day"/>
    <s v="Low-demand"/>
    <s v="Peak"/>
    <n v="213"/>
    <n v="87.269533333333328"/>
    <n v="87.269533333333328"/>
    <n v="65.38333333333334"/>
    <n v="295.60936666666657"/>
    <n v="0"/>
    <n v="366.46832499999977"/>
    <n v="445.53515833333324"/>
    <n v="-3.5999999999999997E-2"/>
    <n v="295"/>
    <n v="655"/>
    <n v="950"/>
  </r>
  <r>
    <x v="0"/>
    <x v="2"/>
    <x v="19"/>
    <x v="17"/>
    <s v="Friday"/>
    <s v="Week-day"/>
    <s v="Low-demand"/>
    <s v="Standard"/>
    <n v="147"/>
    <n v="-75.262024999999994"/>
    <n v="0"/>
    <n v="66.433333333333337"/>
    <n v="444.42070833333321"/>
    <n v="0"/>
    <n v="348.73844166666663"/>
    <n v="445.53515833333324"/>
    <n v="-3.5999999999999997E-2"/>
    <n v="295"/>
    <n v="190"/>
    <n v="485"/>
  </r>
  <r>
    <x v="0"/>
    <x v="2"/>
    <x v="19"/>
    <x v="18"/>
    <s v="Friday"/>
    <s v="Week-day"/>
    <s v="Low-demand"/>
    <s v="Standard"/>
    <n v="147"/>
    <n v="-74.035233333333366"/>
    <n v="0"/>
    <n v="69.291666666666671"/>
    <n v="444.50552499999992"/>
    <n v="0"/>
    <n v="349.91278333333344"/>
    <n v="445.53515833333324"/>
    <n v="-3.5999999999999997E-2"/>
    <n v="295"/>
    <n v="190"/>
    <n v="485"/>
  </r>
  <r>
    <x v="0"/>
    <x v="2"/>
    <x v="19"/>
    <x v="19"/>
    <s v="Friday"/>
    <s v="Week-day"/>
    <s v="Low-demand"/>
    <s v="Off-Peak"/>
    <n v="93"/>
    <n v="-90.677683333333377"/>
    <n v="0"/>
    <n v="72.683333333333337"/>
    <n v="444.38806666666693"/>
    <n v="0"/>
    <n v="332.84856666666684"/>
    <n v="445.53515833333324"/>
    <n v="-3.5999999999999997E-2"/>
    <n v="200"/>
    <n v="190"/>
    <n v="390"/>
  </r>
  <r>
    <x v="0"/>
    <x v="2"/>
    <x v="19"/>
    <x v="20"/>
    <s v="Friday"/>
    <s v="Week-day"/>
    <s v="Low-demand"/>
    <s v="Off-Peak"/>
    <n v="93"/>
    <n v="-110.05573333333334"/>
    <n v="0"/>
    <n v="77.316666666666663"/>
    <n v="444.51210833333334"/>
    <n v="0"/>
    <n v="313.45676666666651"/>
    <n v="445.53515833333324"/>
    <n v="-3.5999999999999997E-2"/>
    <n v="200"/>
    <n v="190"/>
    <n v="390"/>
  </r>
  <r>
    <x v="0"/>
    <x v="2"/>
    <x v="20"/>
    <x v="0"/>
    <s v="Saturday"/>
    <s v="Weekend"/>
    <s v="Low-demand"/>
    <s v="Off-Peak"/>
    <n v="93"/>
    <n v="-92.36137500000001"/>
    <n v="0"/>
    <n v="81.441666666666663"/>
    <n v="444.51645833333356"/>
    <n v="0"/>
    <n v="331.14380000000006"/>
    <n v="445.53515833333324"/>
    <n v="-3.5999999999999997E-2"/>
    <n v="200"/>
    <n v="190"/>
    <n v="390"/>
  </r>
  <r>
    <x v="0"/>
    <x v="2"/>
    <x v="20"/>
    <x v="1"/>
    <s v="Saturday"/>
    <s v="Weekend"/>
    <s v="Low-demand"/>
    <s v="Off-Peak"/>
    <n v="93"/>
    <n v="-83.230466666666658"/>
    <n v="0"/>
    <n v="85.1"/>
    <n v="442.69555833333351"/>
    <n v="0"/>
    <n v="338.46160833333334"/>
    <n v="445.53515833333324"/>
    <n v="-3.5999999999999997E-2"/>
    <n v="200"/>
    <n v="190"/>
    <n v="390"/>
  </r>
  <r>
    <x v="0"/>
    <x v="2"/>
    <x v="20"/>
    <x v="2"/>
    <s v="Saturday"/>
    <s v="Weekend"/>
    <s v="Low-demand"/>
    <s v="Off-Peak"/>
    <n v="93"/>
    <n v="-61.616075000000016"/>
    <n v="0"/>
    <n v="88.15"/>
    <n v="444.51226666666628"/>
    <n v="0"/>
    <n v="361.78569166666671"/>
    <n v="445.53515833333324"/>
    <n v="-3.5999999999999997E-2"/>
    <n v="200"/>
    <n v="190"/>
    <n v="390"/>
  </r>
  <r>
    <x v="0"/>
    <x v="2"/>
    <x v="20"/>
    <x v="3"/>
    <s v="Saturday"/>
    <s v="Weekend"/>
    <s v="Low-demand"/>
    <s v="Off-Peak"/>
    <n v="93"/>
    <n v="-65.800491666666659"/>
    <n v="0"/>
    <n v="90.575000000000003"/>
    <n v="440.18385000000012"/>
    <n v="0"/>
    <n v="353.52774166666666"/>
    <n v="445.53515833333324"/>
    <n v="-3.5999999999999997E-2"/>
    <n v="200"/>
    <n v="190"/>
    <n v="390"/>
  </r>
  <r>
    <x v="0"/>
    <x v="2"/>
    <x v="20"/>
    <x v="4"/>
    <s v="Saturday"/>
    <s v="Weekend"/>
    <s v="Low-demand"/>
    <s v="Off-Peak"/>
    <n v="93"/>
    <n v="-70.883375000000015"/>
    <n v="0"/>
    <n v="93.333333333333329"/>
    <n v="435.61133333333339"/>
    <n v="0"/>
    <n v="344.22873333333342"/>
    <n v="445.53515833333324"/>
    <n v="-3.5999999999999997E-2"/>
    <n v="295"/>
    <n v="190"/>
    <n v="485"/>
  </r>
  <r>
    <x v="0"/>
    <x v="2"/>
    <x v="20"/>
    <x v="5"/>
    <s v="Saturday"/>
    <s v="Weekend"/>
    <s v="Low-demand"/>
    <s v="Off-Peak"/>
    <n v="93"/>
    <n v="-58.327716666666667"/>
    <n v="0"/>
    <n v="96.025000000000006"/>
    <n v="418.45551666666637"/>
    <n v="0"/>
    <n v="339.76424166666663"/>
    <n v="445.53515833333324"/>
    <n v="-3.5999999999999997E-2"/>
    <n v="295"/>
    <n v="190"/>
    <n v="485"/>
  </r>
  <r>
    <x v="0"/>
    <x v="2"/>
    <x v="20"/>
    <x v="6"/>
    <s v="Saturday"/>
    <s v="Weekend"/>
    <s v="Low-demand"/>
    <s v="Off-Peak"/>
    <n v="93"/>
    <n v="-53.123275000000007"/>
    <n v="0"/>
    <n v="98.11666666666666"/>
    <n v="404.7189833333332"/>
    <n v="19.131708333333332"/>
    <n v="352.37386666666669"/>
    <n v="445.53515833333324"/>
    <n v="-3.5999999999999997E-2"/>
    <n v="295"/>
    <n v="190"/>
    <n v="485"/>
  </r>
  <r>
    <x v="0"/>
    <x v="2"/>
    <x v="20"/>
    <x v="7"/>
    <s v="Saturday"/>
    <s v="Weekend"/>
    <s v="Low-demand"/>
    <s v="Standard"/>
    <n v="147"/>
    <n v="151.31680833333331"/>
    <n v="151.31680833333331"/>
    <n v="95.49166666666666"/>
    <n v="62.066558333333326"/>
    <n v="246.34766666666667"/>
    <n v="455.1010916666666"/>
    <n v="445.53515833333324"/>
    <n v="-3.0350000000000078E-2"/>
    <n v="565"/>
    <n v="690"/>
    <n v="1255"/>
  </r>
  <r>
    <x v="0"/>
    <x v="2"/>
    <x v="20"/>
    <x v="8"/>
    <s v="Saturday"/>
    <s v="Weekend"/>
    <s v="Low-demand"/>
    <s v="Standard"/>
    <n v="147"/>
    <n v="-41.985083333333321"/>
    <n v="0"/>
    <n v="90.775000000000006"/>
    <n v="0.16889999999999997"/>
    <n v="543.88336666666646"/>
    <n v="501.87001666666634"/>
    <n v="445.53515833333324"/>
    <n v="-2.7000000000000031E-2"/>
    <n v="565"/>
    <n v="675"/>
    <n v="1240"/>
  </r>
  <r>
    <x v="0"/>
    <x v="2"/>
    <x v="20"/>
    <x v="9"/>
    <s v="Saturday"/>
    <s v="Weekend"/>
    <s v="Low-demand"/>
    <s v="Standard"/>
    <n v="147"/>
    <n v="-182.47664999999998"/>
    <n v="0"/>
    <n v="96.825000000000003"/>
    <n v="0.16935"/>
    <n v="703.18384166666692"/>
    <n v="520.67899166666666"/>
    <n v="445.53515833333324"/>
    <n v="-2.7000000000000031E-2"/>
    <n v="565"/>
    <n v="675"/>
    <n v="1240"/>
  </r>
  <r>
    <x v="0"/>
    <x v="2"/>
    <x v="20"/>
    <x v="22"/>
    <s v="Saturday"/>
    <s v="Weekend"/>
    <s v="Low-demand"/>
    <s v="Standard"/>
    <n v="147"/>
    <n v="-10.842797979797986"/>
    <n v="0"/>
    <n v="99.040404040404042"/>
    <n v="7.9730606060606046"/>
    <n v="500.60717171717204"/>
    <n v="495.05156565656574"/>
    <n v="445.53515833333324"/>
    <n v="-1.6858585858585871E-2"/>
    <n v="565"/>
    <n v="675"/>
    <n v="1240"/>
  </r>
  <r>
    <x v="0"/>
    <x v="2"/>
    <x v="20"/>
    <x v="23"/>
    <s v="Saturday"/>
    <s v="Weekend"/>
    <s v="Low-demand"/>
    <s v="Standard"/>
    <n v="147"/>
    <n v="-9.1244250000000022"/>
    <n v="0"/>
    <n v="99"/>
    <n v="4.125283333333333"/>
    <n v="488.93810833333356"/>
    <n v="482.01474166666651"/>
    <n v="445.53515833333324"/>
    <n v="-3.2741666666666731E-2"/>
    <n v="565"/>
    <n v="675"/>
    <n v="1240"/>
  </r>
  <r>
    <x v="0"/>
    <x v="2"/>
    <x v="20"/>
    <x v="21"/>
    <s v="Saturday"/>
    <s v="Weekend"/>
    <s v="Low-demand"/>
    <s v="Off-Peak"/>
    <n v="93"/>
    <n v="-9.6837083333333318"/>
    <n v="0"/>
    <n v="99"/>
    <n v="5.0096250000000007"/>
    <n v="489.26062499999995"/>
    <n v="482.08517500000011"/>
    <n v="445.53515833333324"/>
    <n v="-4.0866666666666593E-2"/>
    <n v="565"/>
    <n v="675"/>
    <n v="1240"/>
  </r>
  <r>
    <x v="0"/>
    <x v="2"/>
    <x v="20"/>
    <x v="10"/>
    <s v="Saturday"/>
    <s v="Weekend"/>
    <s v="Low-demand"/>
    <s v="Off-Peak"/>
    <n v="93"/>
    <n v="-9.3687000000000022"/>
    <n v="0"/>
    <n v="99"/>
    <n v="4.7895166666666658"/>
    <n v="529.05009166666639"/>
    <n v="522.4174166666669"/>
    <n v="445.53515833333324"/>
    <n v="-2.2916666666666623E-2"/>
    <n v="565"/>
    <n v="675"/>
    <n v="1240"/>
  </r>
  <r>
    <x v="0"/>
    <x v="2"/>
    <x v="20"/>
    <x v="11"/>
    <s v="Saturday"/>
    <s v="Weekend"/>
    <s v="Low-demand"/>
    <s v="Off-Peak"/>
    <n v="93"/>
    <n v="-8.0442833333333308"/>
    <n v="0"/>
    <n v="99"/>
    <n v="4.5753499999999976"/>
    <n v="596.14695833333315"/>
    <n v="590.5715083333331"/>
    <n v="445.53515833333324"/>
    <n v="-1.636666666666663E-2"/>
    <n v="565"/>
    <n v="675"/>
    <n v="1240"/>
  </r>
  <r>
    <x v="0"/>
    <x v="2"/>
    <x v="20"/>
    <x v="12"/>
    <s v="Saturday"/>
    <s v="Weekend"/>
    <s v="Low-demand"/>
    <s v="Off-Peak"/>
    <n v="93"/>
    <n v="-4.4269166666666599"/>
    <n v="0"/>
    <n v="99"/>
    <n v="0.33114166666666611"/>
    <n v="536.81815833333314"/>
    <n v="532.46300000000019"/>
    <n v="445.53515833333324"/>
    <n v="-1.3041666666666675E-2"/>
    <n v="565"/>
    <n v="675"/>
    <n v="1240"/>
  </r>
  <r>
    <x v="0"/>
    <x v="2"/>
    <x v="20"/>
    <x v="13"/>
    <s v="Saturday"/>
    <s v="Weekend"/>
    <s v="Low-demand"/>
    <s v="Off-Peak"/>
    <n v="93"/>
    <n v="-10.204349999999994"/>
    <n v="0"/>
    <n v="98.483333333333334"/>
    <n v="147.65969166666665"/>
    <n v="362.90374166666675"/>
    <n v="493.44806666666693"/>
    <n v="445.53515833333324"/>
    <n v="-3.0025000000000041E-2"/>
    <n v="565"/>
    <n v="675"/>
    <n v="1240"/>
  </r>
  <r>
    <x v="0"/>
    <x v="2"/>
    <x v="20"/>
    <x v="14"/>
    <s v="Saturday"/>
    <s v="Weekend"/>
    <s v="Low-demand"/>
    <s v="Off-Peak"/>
    <n v="93"/>
    <n v="118.61884166666665"/>
    <n v="118.61884166666665"/>
    <n v="97.174999999999997"/>
    <n v="310.93553333333347"/>
    <n v="105.02474999999994"/>
    <n v="520.14195833333349"/>
    <n v="445.53515833333324"/>
    <n v="-4.3724999999999917E-2"/>
    <n v="555"/>
    <n v="675"/>
    <n v="1230"/>
  </r>
  <r>
    <x v="0"/>
    <x v="2"/>
    <x v="20"/>
    <x v="15"/>
    <s v="Saturday"/>
    <s v="Weekend"/>
    <s v="Low-demand"/>
    <s v="Standard"/>
    <n v="147"/>
    <n v="452.60304166666663"/>
    <n v="452.60304166666663"/>
    <n v="82.24166666666666"/>
    <n v="40.671925000000002"/>
    <n v="8.7293416666666683"/>
    <n v="499.94205833333325"/>
    <n v="445.53515833333324"/>
    <n v="-2.6000000000000016E-2"/>
    <n v="485"/>
    <n v="655"/>
    <n v="1140"/>
  </r>
  <r>
    <x v="0"/>
    <x v="2"/>
    <x v="20"/>
    <x v="16"/>
    <s v="Saturday"/>
    <s v="Weekend"/>
    <s v="Low-demand"/>
    <s v="Standard"/>
    <n v="147"/>
    <n v="125.79430833333336"/>
    <n v="125.79430833333336"/>
    <n v="65.11666666666666"/>
    <n v="271.54425833333329"/>
    <n v="0"/>
    <n v="384.76060000000001"/>
    <n v="445.53515833333324"/>
    <n v="-8.0000000000000054E-3"/>
    <n v="295"/>
    <n v="655"/>
    <n v="950"/>
  </r>
  <r>
    <x v="0"/>
    <x v="2"/>
    <x v="20"/>
    <x v="17"/>
    <s v="Saturday"/>
    <s v="Weekend"/>
    <s v="Low-demand"/>
    <s v="Off-Peak"/>
    <n v="93"/>
    <n v="-68.989033333333325"/>
    <n v="0"/>
    <n v="65.408333333333331"/>
    <n v="444.31559166666676"/>
    <n v="0"/>
    <n v="355.04784166666678"/>
    <n v="445.53515833333324"/>
    <n v="-8.0000000000000054E-3"/>
    <n v="295"/>
    <n v="190"/>
    <n v="485"/>
  </r>
  <r>
    <x v="0"/>
    <x v="2"/>
    <x v="20"/>
    <x v="18"/>
    <s v="Saturday"/>
    <s v="Weekend"/>
    <s v="Low-demand"/>
    <s v="Off-Peak"/>
    <n v="93"/>
    <n v="-87.624424999999974"/>
    <n v="0"/>
    <n v="68.61666666666666"/>
    <n v="444.38200833333332"/>
    <n v="0"/>
    <n v="336.36995833333339"/>
    <n v="445.53515833333324"/>
    <n v="-8.0000000000000054E-3"/>
    <n v="295"/>
    <n v="190"/>
    <n v="485"/>
  </r>
  <r>
    <x v="0"/>
    <x v="2"/>
    <x v="20"/>
    <x v="19"/>
    <s v="Saturday"/>
    <s v="Weekend"/>
    <s v="Low-demand"/>
    <s v="Off-Peak"/>
    <n v="93"/>
    <n v="-87.688391666666675"/>
    <n v="0"/>
    <n v="72.641666666666666"/>
    <n v="444.02624166666641"/>
    <n v="0"/>
    <n v="335.86380000000008"/>
    <n v="445.53515833333324"/>
    <n v="-1.3799999999999996E-2"/>
    <n v="200"/>
    <n v="190"/>
    <n v="390"/>
  </r>
  <r>
    <x v="0"/>
    <x v="2"/>
    <x v="20"/>
    <x v="20"/>
    <s v="Saturday"/>
    <s v="Weekend"/>
    <s v="Low-demand"/>
    <s v="Off-Peak"/>
    <n v="93"/>
    <n v="-102.66978333333334"/>
    <n v="0"/>
    <n v="76.333333333333329"/>
    <n v="443.98395833333319"/>
    <n v="0"/>
    <n v="320.84214166666669"/>
    <n v="445.53515833333324"/>
    <n v="-3.6999999999999943E-2"/>
    <n v="200"/>
    <n v="190"/>
    <n v="390"/>
  </r>
  <r>
    <x v="0"/>
    <x v="2"/>
    <x v="21"/>
    <x v="0"/>
    <s v="Sunday"/>
    <s v="Weekend"/>
    <s v="Low-demand"/>
    <s v="Off-Peak"/>
    <n v="93"/>
    <n v="-112.01624166666666"/>
    <n v="0"/>
    <n v="81.25833333333334"/>
    <n v="443.96974166666661"/>
    <n v="0"/>
    <n v="311.48109166666666"/>
    <n v="445.53515833333324"/>
    <n v="-3.1750000000000049E-2"/>
    <n v="200"/>
    <n v="190"/>
    <n v="390"/>
  </r>
  <r>
    <x v="0"/>
    <x v="2"/>
    <x v="21"/>
    <x v="1"/>
    <s v="Sunday"/>
    <s v="Weekend"/>
    <s v="Low-demand"/>
    <s v="Off-Peak"/>
    <n v="93"/>
    <n v="-108.17599999999996"/>
    <n v="0"/>
    <n v="85.983333333333334"/>
    <n v="443.06299166666673"/>
    <n v="0"/>
    <n v="314.46322499999985"/>
    <n v="445.53515833333324"/>
    <n v="-3.1000000000000045E-2"/>
    <n v="200"/>
    <n v="190"/>
    <n v="390"/>
  </r>
  <r>
    <x v="0"/>
    <x v="2"/>
    <x v="21"/>
    <x v="2"/>
    <s v="Sunday"/>
    <s v="Weekend"/>
    <s v="Low-demand"/>
    <s v="Off-Peak"/>
    <n v="93"/>
    <n v="-77.617791666666648"/>
    <n v="0"/>
    <n v="89.88333333333334"/>
    <n v="443.97072499999996"/>
    <n v="0"/>
    <n v="345.92547499999989"/>
    <n v="445.53515833333324"/>
    <n v="-1.8999999999999979E-2"/>
    <n v="200"/>
    <n v="190"/>
    <n v="390"/>
  </r>
  <r>
    <x v="0"/>
    <x v="2"/>
    <x v="21"/>
    <x v="3"/>
    <s v="Sunday"/>
    <s v="Weekend"/>
    <s v="Low-demand"/>
    <s v="Off-Peak"/>
    <n v="93"/>
    <n v="-38.865191666666654"/>
    <n v="0"/>
    <n v="92.875"/>
    <n v="398.12711666666667"/>
    <n v="0"/>
    <n v="338.93461666666673"/>
    <n v="445.53515833333324"/>
    <n v="-1.099999999999998E-2"/>
    <n v="200"/>
    <n v="190"/>
    <n v="390"/>
  </r>
  <r>
    <x v="0"/>
    <x v="2"/>
    <x v="21"/>
    <x v="4"/>
    <s v="Sunday"/>
    <s v="Weekend"/>
    <s v="Low-demand"/>
    <s v="Off-Peak"/>
    <n v="93"/>
    <n v="-5.4162833333333289"/>
    <n v="0"/>
    <n v="92.566666666666663"/>
    <n v="367.98611666666687"/>
    <n v="0"/>
    <n v="343.76029166666666"/>
    <n v="445.53515833333324"/>
    <n v="-7.7333333333333386E-3"/>
    <n v="295"/>
    <n v="190"/>
    <n v="485"/>
  </r>
  <r>
    <x v="0"/>
    <x v="2"/>
    <x v="21"/>
    <x v="5"/>
    <s v="Sunday"/>
    <s v="Weekend"/>
    <s v="Low-demand"/>
    <s v="Off-Peak"/>
    <n v="93"/>
    <n v="-42.806475000000027"/>
    <n v="0"/>
    <n v="93.8"/>
    <n v="403.17239999999981"/>
    <n v="0"/>
    <n v="341.7563333333332"/>
    <n v="445.53515833333324"/>
    <n v="-3.0000000000000022E-3"/>
    <n v="295"/>
    <n v="190"/>
    <n v="485"/>
  </r>
  <r>
    <x v="0"/>
    <x v="2"/>
    <x v="21"/>
    <x v="6"/>
    <s v="Sunday"/>
    <s v="Weekend"/>
    <s v="Low-demand"/>
    <s v="Off-Peak"/>
    <n v="93"/>
    <n v="-19.972433333333335"/>
    <n v="0"/>
    <n v="94.858333333333334"/>
    <n v="399.09531666666669"/>
    <n v="5.4317583333333328"/>
    <n v="361.54656666666671"/>
    <n v="445.53515833333324"/>
    <n v="-3.0000000000000022E-3"/>
    <n v="295"/>
    <n v="190"/>
    <n v="485"/>
  </r>
  <r>
    <x v="0"/>
    <x v="2"/>
    <x v="21"/>
    <x v="7"/>
    <s v="Sunday"/>
    <s v="Weekend"/>
    <s v="Low-demand"/>
    <s v="Off-Peak"/>
    <n v="93"/>
    <n v="247.76862500000004"/>
    <n v="247.76862500000004"/>
    <n v="89.88333333333334"/>
    <n v="59.847566666666687"/>
    <n v="107.75449166666664"/>
    <n v="413.71238333333332"/>
    <n v="445.53515833333324"/>
    <n v="-3.5000000000000045E-2"/>
    <n v="565"/>
    <n v="690"/>
    <n v="1255"/>
  </r>
  <r>
    <x v="0"/>
    <x v="2"/>
    <x v="21"/>
    <x v="8"/>
    <s v="Sunday"/>
    <s v="Weekend"/>
    <s v="Low-demand"/>
    <s v="Off-Peak"/>
    <n v="93"/>
    <n v="237.99189166666667"/>
    <n v="237.99189166666667"/>
    <n v="76.474999999999994"/>
    <n v="0.16461666666666674"/>
    <n v="324.81300833333336"/>
    <n v="562.75539166666681"/>
    <n v="445.53515833333324"/>
    <n v="-4.8949999999999917E-2"/>
    <n v="565"/>
    <n v="675"/>
    <n v="1240"/>
  </r>
  <r>
    <x v="0"/>
    <x v="2"/>
    <x v="21"/>
    <x v="9"/>
    <s v="Sunday"/>
    <s v="Weekend"/>
    <s v="Low-demand"/>
    <s v="Off-Peak"/>
    <n v="93"/>
    <n v="-89.118549999999985"/>
    <n v="0"/>
    <n v="70.516666666666666"/>
    <n v="0.16556666666666667"/>
    <n v="651.43061666666654"/>
    <n v="562.27162500000009"/>
    <n v="445.53515833333324"/>
    <n v="-3.9000000000000007E-2"/>
    <n v="565"/>
    <n v="675"/>
    <n v="1240"/>
  </r>
  <r>
    <x v="0"/>
    <x v="2"/>
    <x v="21"/>
    <x v="22"/>
    <s v="Sunday"/>
    <s v="Weekend"/>
    <s v="Low-demand"/>
    <s v="Off-Peak"/>
    <n v="93"/>
    <n v="-297.35491836734695"/>
    <n v="0"/>
    <n v="82.571428571428569"/>
    <n v="17.188602040816328"/>
    <n v="852.9823061224489"/>
    <n v="571.12747959183685"/>
    <n v="445.53515833333324"/>
    <n v="-3.6714285714285755E-2"/>
    <n v="565"/>
    <n v="675"/>
    <n v="1240"/>
  </r>
  <r>
    <x v="0"/>
    <x v="2"/>
    <x v="21"/>
    <x v="23"/>
    <s v="Sunday"/>
    <s v="Weekend"/>
    <s v="Low-demand"/>
    <s v="Off-Peak"/>
    <n v="93"/>
    <n v="-260.86947499999991"/>
    <n v="0"/>
    <n v="95.683333333333337"/>
    <n v="0.44430833333333325"/>
    <n v="796.45827500000007"/>
    <n v="535.55274999999972"/>
    <n v="445.53515833333324"/>
    <n v="-3.498333333333329E-2"/>
    <n v="565"/>
    <n v="675"/>
    <n v="1240"/>
  </r>
  <r>
    <x v="0"/>
    <x v="2"/>
    <x v="21"/>
    <x v="21"/>
    <s v="Sunday"/>
    <s v="Weekend"/>
    <s v="Low-demand"/>
    <s v="Off-Peak"/>
    <n v="93"/>
    <n v="-12.428666666666658"/>
    <n v="0"/>
    <n v="99.041666666666671"/>
    <n v="0.21474166666666675"/>
    <n v="667.11524166666698"/>
    <n v="654.65235833333338"/>
    <n v="445.53515833333324"/>
    <n v="-3.2866666666666627E-2"/>
    <n v="565"/>
    <n v="675"/>
    <n v="1240"/>
  </r>
  <r>
    <x v="0"/>
    <x v="2"/>
    <x v="21"/>
    <x v="10"/>
    <s v="Sunday"/>
    <s v="Weekend"/>
    <s v="Low-demand"/>
    <s v="Off-Peak"/>
    <n v="93"/>
    <n v="-8.7538"/>
    <n v="0"/>
    <n v="99"/>
    <n v="0.21921666666666673"/>
    <n v="675.82166666666694"/>
    <n v="667.02965833333337"/>
    <n v="445.53515833333324"/>
    <n v="-3.6624999999999956E-2"/>
    <n v="565"/>
    <n v="675"/>
    <n v="1240"/>
  </r>
  <r>
    <x v="0"/>
    <x v="2"/>
    <x v="21"/>
    <x v="11"/>
    <s v="Sunday"/>
    <s v="Weekend"/>
    <s v="Low-demand"/>
    <s v="Off-Peak"/>
    <n v="93"/>
    <n v="-9.097666666666667"/>
    <n v="0"/>
    <n v="99"/>
    <n v="0.39063333333333333"/>
    <n v="638.99419166666678"/>
    <n v="629.85803333333331"/>
    <n v="445.53515833333324"/>
    <n v="-3.6999999999999943E-2"/>
    <n v="565"/>
    <n v="675"/>
    <n v="1240"/>
  </r>
  <r>
    <x v="0"/>
    <x v="2"/>
    <x v="21"/>
    <x v="12"/>
    <s v="Sunday"/>
    <s v="Weekend"/>
    <s v="Low-demand"/>
    <s v="Off-Peak"/>
    <n v="93"/>
    <n v="43.009591666666658"/>
    <n v="43.009591666666658"/>
    <n v="98.65"/>
    <n v="0.16425833333333331"/>
    <n v="562.63850833333333"/>
    <n v="605.6085250000001"/>
    <n v="445.53515833333324"/>
    <n v="-3.8624999999999909E-2"/>
    <n v="565"/>
    <n v="675"/>
    <n v="1240"/>
  </r>
  <r>
    <x v="0"/>
    <x v="2"/>
    <x v="21"/>
    <x v="13"/>
    <s v="Sunday"/>
    <s v="Weekend"/>
    <s v="Low-demand"/>
    <s v="Off-Peak"/>
    <n v="93"/>
    <n v="289.12913333333319"/>
    <n v="289.12913333333319"/>
    <n v="90.875"/>
    <n v="0.28411666666666657"/>
    <n v="344.09865833333339"/>
    <n v="633.18564166666658"/>
    <n v="445.53515833333324"/>
    <n v="-4.1999999999999899E-2"/>
    <n v="565"/>
    <n v="675"/>
    <n v="1240"/>
  </r>
  <r>
    <x v="0"/>
    <x v="2"/>
    <x v="21"/>
    <x v="14"/>
    <s v="Sunday"/>
    <s v="Weekend"/>
    <s v="Low-demand"/>
    <s v="Off-Peak"/>
    <n v="93"/>
    <n v="494.67847499999982"/>
    <n v="494.67847499999982"/>
    <n v="71.849999999999994"/>
    <n v="0.42479166666666651"/>
    <n v="106.77113333333338"/>
    <n v="601.39154999999982"/>
    <n v="445.53515833333324"/>
    <n v="-5.7749999999999961E-2"/>
    <n v="555"/>
    <n v="675"/>
    <n v="1230"/>
  </r>
  <r>
    <x v="0"/>
    <x v="2"/>
    <x v="21"/>
    <x v="15"/>
    <s v="Sunday"/>
    <s v="Weekend"/>
    <s v="Low-demand"/>
    <s v="Off-Peak"/>
    <n v="93"/>
    <n v="411.04217499999993"/>
    <n v="411.04217499999993"/>
    <n v="45.725000000000001"/>
    <n v="0.42819166666666664"/>
    <n v="10.741541666666661"/>
    <n v="421.70620000000019"/>
    <n v="445.53515833333324"/>
    <n v="-7.6999999999999971E-2"/>
    <n v="485"/>
    <n v="655"/>
    <n v="1140"/>
  </r>
  <r>
    <x v="0"/>
    <x v="2"/>
    <x v="21"/>
    <x v="16"/>
    <s v="Sunday"/>
    <s v="Weekend"/>
    <s v="Low-demand"/>
    <s v="Off-Peak"/>
    <n v="93"/>
    <n v="-88.598399999999998"/>
    <n v="0"/>
    <n v="39.44166666666667"/>
    <n v="331.40706666666682"/>
    <n v="0"/>
    <n v="227.97687500000004"/>
    <n v="445.53515833333324"/>
    <n v="-5.529999999999987E-2"/>
    <n v="295"/>
    <n v="655"/>
    <n v="950"/>
  </r>
  <r>
    <x v="0"/>
    <x v="2"/>
    <x v="21"/>
    <x v="17"/>
    <s v="Sunday"/>
    <s v="Weekend"/>
    <s v="Low-demand"/>
    <s v="Off-Peak"/>
    <n v="93"/>
    <n v="-9.0778666666666723"/>
    <n v="0"/>
    <n v="41"/>
    <n v="444.72315833333334"/>
    <n v="0"/>
    <n v="414.92171666666661"/>
    <n v="445.53515833333324"/>
    <n v="-1.4999999999999963E-2"/>
    <n v="295"/>
    <n v="190"/>
    <n v="485"/>
  </r>
  <r>
    <x v="0"/>
    <x v="2"/>
    <x v="21"/>
    <x v="18"/>
    <s v="Sunday"/>
    <s v="Weekend"/>
    <s v="Low-demand"/>
    <s v="Off-Peak"/>
    <n v="93"/>
    <n v="-22.667941666666668"/>
    <n v="0"/>
    <n v="41.391666666666666"/>
    <n v="444.6089333333336"/>
    <n v="0"/>
    <n v="401.3360583333336"/>
    <n v="445.53515833333324"/>
    <n v="-3.2416666666666621E-2"/>
    <n v="295"/>
    <n v="190"/>
    <n v="485"/>
  </r>
  <r>
    <x v="0"/>
    <x v="2"/>
    <x v="21"/>
    <x v="19"/>
    <s v="Sunday"/>
    <s v="Weekend"/>
    <s v="Low-demand"/>
    <s v="Off-Peak"/>
    <n v="93"/>
    <n v="-41.171074999999981"/>
    <n v="0"/>
    <n v="43.125"/>
    <n v="443.94567499999999"/>
    <n v="0"/>
    <n v="382.338075"/>
    <n v="445.53515833333324"/>
    <n v="-3.6999999999999943E-2"/>
    <n v="200"/>
    <n v="190"/>
    <n v="390"/>
  </r>
  <r>
    <x v="0"/>
    <x v="2"/>
    <x v="21"/>
    <x v="20"/>
    <s v="Sunday"/>
    <s v="Weekend"/>
    <s v="Low-demand"/>
    <s v="Off-Peak"/>
    <n v="93"/>
    <n v="-36.584925000000013"/>
    <n v="0"/>
    <n v="44.341666666666669"/>
    <n v="443.9841999999997"/>
    <n v="0"/>
    <n v="386.93379166666659"/>
    <n v="445.53515833333324"/>
    <n v="-3.6999999999999943E-2"/>
    <n v="200"/>
    <n v="190"/>
    <n v="390"/>
  </r>
  <r>
    <x v="0"/>
    <x v="2"/>
    <x v="22"/>
    <x v="0"/>
    <s v="Monday"/>
    <s v="Week-day"/>
    <s v="Low-demand"/>
    <s v="Off-Peak"/>
    <n v="93"/>
    <n v="-29.065808333333337"/>
    <n v="0"/>
    <n v="45.766666666666666"/>
    <n v="443.94871666666666"/>
    <n v="0"/>
    <n v="394.47096666666647"/>
    <n v="445.53515833333324"/>
    <n v="-2.927500000000002E-2"/>
    <n v="200"/>
    <n v="190"/>
    <n v="390"/>
  </r>
  <r>
    <x v="0"/>
    <x v="2"/>
    <x v="22"/>
    <x v="1"/>
    <s v="Monday"/>
    <s v="Week-day"/>
    <s v="Low-demand"/>
    <s v="Off-Peak"/>
    <n v="93"/>
    <n v="-30.239224999999987"/>
    <n v="0"/>
    <n v="46.841666666666669"/>
    <n v="444.01677500000005"/>
    <n v="0"/>
    <n v="393.31549166666667"/>
    <n v="445.53515833333324"/>
    <n v="-2.8000000000000021E-2"/>
    <n v="200"/>
    <n v="190"/>
    <n v="390"/>
  </r>
  <r>
    <x v="0"/>
    <x v="2"/>
    <x v="22"/>
    <x v="2"/>
    <s v="Monday"/>
    <s v="Week-day"/>
    <s v="Low-demand"/>
    <s v="Off-Peak"/>
    <n v="93"/>
    <n v="-5.2413000000000007"/>
    <n v="0"/>
    <n v="47"/>
    <n v="444.01440000000019"/>
    <n v="0"/>
    <n v="418.3014083333332"/>
    <n v="445.53515833333324"/>
    <n v="-2.8000000000000021E-2"/>
    <n v="200"/>
    <n v="190"/>
    <n v="390"/>
  </r>
  <r>
    <x v="0"/>
    <x v="2"/>
    <x v="22"/>
    <x v="3"/>
    <s v="Monday"/>
    <s v="Week-day"/>
    <s v="Low-demand"/>
    <s v="Off-Peak"/>
    <n v="93"/>
    <n v="8.7410083333333333"/>
    <n v="8.7410083333333333"/>
    <n v="46.916666666666664"/>
    <n v="444.05026666666669"/>
    <n v="0"/>
    <n v="432.28134999999992"/>
    <n v="445.53515833333324"/>
    <n v="-2.8000000000000021E-2"/>
    <n v="200"/>
    <n v="190"/>
    <n v="390"/>
  </r>
  <r>
    <x v="0"/>
    <x v="2"/>
    <x v="22"/>
    <x v="4"/>
    <s v="Monday"/>
    <s v="Week-day"/>
    <s v="Low-demand"/>
    <s v="Off-Peak"/>
    <n v="93"/>
    <n v="-7.0529249999999992"/>
    <n v="0"/>
    <n v="46"/>
    <n v="443.97811666666689"/>
    <n v="0"/>
    <n v="416.4708"/>
    <n v="445.53515833333324"/>
    <n v="-2.8000000000000021E-2"/>
    <n v="295"/>
    <n v="190"/>
    <n v="485"/>
  </r>
  <r>
    <x v="0"/>
    <x v="2"/>
    <x v="22"/>
    <x v="5"/>
    <s v="Monday"/>
    <s v="Week-day"/>
    <s v="Low-demand"/>
    <s v="Off-Peak"/>
    <n v="93"/>
    <n v="0.4322416666666663"/>
    <n v="0.4322416666666663"/>
    <n v="46"/>
    <n v="444.5368083333334"/>
    <n v="0"/>
    <n v="424.42941666666673"/>
    <n v="445.53515833333324"/>
    <n v="-2.8000000000000021E-2"/>
    <n v="295"/>
    <n v="190"/>
    <n v="485"/>
  </r>
  <r>
    <x v="0"/>
    <x v="2"/>
    <x v="22"/>
    <x v="6"/>
    <s v="Monday"/>
    <s v="Week-day"/>
    <s v="Low-demand"/>
    <s v="Standard"/>
    <n v="147"/>
    <n v="-88.200174999999987"/>
    <n v="0"/>
    <n v="47.516666666666666"/>
    <n v="444.52175833333342"/>
    <n v="15.984033333333334"/>
    <n v="351.7709000000001"/>
    <n v="445.53515833333324"/>
    <n v="-2.8000000000000021E-2"/>
    <n v="295"/>
    <n v="190"/>
    <n v="485"/>
  </r>
  <r>
    <x v="0"/>
    <x v="2"/>
    <x v="22"/>
    <x v="7"/>
    <s v="Monday"/>
    <s v="Week-day"/>
    <s v="Low-demand"/>
    <s v="Peak"/>
    <n v="213"/>
    <n v="-140.40767499999998"/>
    <n v="0"/>
    <n v="52.041666666666664"/>
    <n v="444.56457499999993"/>
    <n v="201.31949166666675"/>
    <n v="484.90036666666668"/>
    <n v="445.53515833333324"/>
    <n v="-2.8000000000000021E-2"/>
    <n v="565"/>
    <n v="690"/>
    <n v="1255"/>
  </r>
  <r>
    <x v="0"/>
    <x v="2"/>
    <x v="22"/>
    <x v="8"/>
    <s v="Monday"/>
    <s v="Week-day"/>
    <s v="Low-demand"/>
    <s v="Peak"/>
    <n v="213"/>
    <n v="-249.69057500000002"/>
    <n v="0"/>
    <n v="61.991666666666667"/>
    <n v="377.96637500000008"/>
    <n v="479.31469999999996"/>
    <n v="589.98754166666663"/>
    <n v="445.53515833333324"/>
    <n v="-2.8000000000000021E-2"/>
    <n v="565"/>
    <n v="675"/>
    <n v="1240"/>
  </r>
  <r>
    <x v="0"/>
    <x v="2"/>
    <x v="22"/>
    <x v="9"/>
    <s v="Monday"/>
    <s v="Week-day"/>
    <s v="Low-demand"/>
    <s v="Peak"/>
    <n v="213"/>
    <n v="-131.54160833333333"/>
    <n v="0"/>
    <n v="70.266666666666666"/>
    <n v="0.16509999999999994"/>
    <n v="699.66350833333343"/>
    <n v="568.0924166666664"/>
    <n v="445.53515833333324"/>
    <n v="-2.8000000000000021E-2"/>
    <n v="565"/>
    <n v="675"/>
    <n v="1240"/>
  </r>
  <r>
    <x v="0"/>
    <x v="2"/>
    <x v="22"/>
    <x v="22"/>
    <s v="Monday"/>
    <s v="Week-day"/>
    <s v="Low-demand"/>
    <s v="Standard"/>
    <n v="147"/>
    <n v="-257.58355555555551"/>
    <n v="0"/>
    <n v="79.747474747474755"/>
    <n v="33.517141414141399"/>
    <n v="843.64339393939372"/>
    <n v="616.66521212121222"/>
    <n v="445.53515833333324"/>
    <n v="-9.6161616161616233E-3"/>
    <n v="565"/>
    <n v="675"/>
    <n v="1240"/>
  </r>
  <r>
    <x v="0"/>
    <x v="2"/>
    <x v="22"/>
    <x v="23"/>
    <s v="Monday"/>
    <s v="Week-day"/>
    <s v="Low-demand"/>
    <s v="Standard"/>
    <n v="147"/>
    <n v="-312.05992500000008"/>
    <n v="0"/>
    <n v="92.891666666666666"/>
    <n v="12.558150000000001"/>
    <n v="840.10502499999973"/>
    <n v="539.0702083333332"/>
    <n v="445.53515833333324"/>
    <n v="-3.091666666666671E-2"/>
    <n v="565"/>
    <n v="675"/>
    <n v="1240"/>
  </r>
  <r>
    <x v="0"/>
    <x v="2"/>
    <x v="22"/>
    <x v="21"/>
    <s v="Monday"/>
    <s v="Week-day"/>
    <s v="Low-demand"/>
    <s v="Standard"/>
    <n v="147"/>
    <n v="-18.780158333333326"/>
    <n v="0"/>
    <n v="99"/>
    <n v="36.828891666666642"/>
    <n v="499.17098333333337"/>
    <n v="512.65364166666643"/>
    <n v="445.53515833333324"/>
    <n v="-3.2591666666666623E-2"/>
    <n v="565"/>
    <n v="675"/>
    <n v="1240"/>
  </r>
  <r>
    <x v="0"/>
    <x v="2"/>
    <x v="22"/>
    <x v="10"/>
    <s v="Monday"/>
    <s v="Week-day"/>
    <s v="Low-demand"/>
    <s v="Standard"/>
    <n v="147"/>
    <n v="-10.121116666666669"/>
    <n v="0"/>
    <n v="99"/>
    <n v="16.4621"/>
    <n v="535.59260833333315"/>
    <n v="537.38708333333341"/>
    <n v="445.53515833333324"/>
    <n v="-2.4233333333333294E-2"/>
    <n v="565"/>
    <n v="675"/>
    <n v="1240"/>
  </r>
  <r>
    <x v="0"/>
    <x v="2"/>
    <x v="22"/>
    <x v="11"/>
    <s v="Monday"/>
    <s v="Week-day"/>
    <s v="Low-demand"/>
    <s v="Standard"/>
    <n v="147"/>
    <n v="-7.8769250000000008"/>
    <n v="0"/>
    <n v="99"/>
    <n v="13.83544166666667"/>
    <n v="547.42379166666672"/>
    <n v="549.55165"/>
    <n v="445.53515833333324"/>
    <n v="-2.265833333333336E-2"/>
    <n v="565"/>
    <n v="675"/>
    <n v="1240"/>
  </r>
  <r>
    <x v="0"/>
    <x v="2"/>
    <x v="22"/>
    <x v="12"/>
    <s v="Monday"/>
    <s v="Week-day"/>
    <s v="Low-demand"/>
    <s v="Standard"/>
    <n v="147"/>
    <n v="10.183158333333331"/>
    <n v="10.183158333333331"/>
    <n v="99"/>
    <n v="0.81619166666666798"/>
    <n v="526.2891583333336"/>
    <n v="536.9870249999999"/>
    <n v="445.53515833333324"/>
    <n v="-3.6858333333333347E-2"/>
    <n v="565"/>
    <n v="675"/>
    <n v="1240"/>
  </r>
  <r>
    <x v="0"/>
    <x v="2"/>
    <x v="22"/>
    <x v="13"/>
    <s v="Monday"/>
    <s v="Week-day"/>
    <s v="Low-demand"/>
    <s v="Standard"/>
    <n v="147"/>
    <n v="62.865649999999995"/>
    <n v="62.865649999999995"/>
    <n v="95.608333333333334"/>
    <n v="207.80517500000005"/>
    <n v="324.49494166666659"/>
    <n v="584.87977500000022"/>
    <n v="445.53515833333324"/>
    <n v="-3.122500000000002E-2"/>
    <n v="565"/>
    <n v="675"/>
    <n v="1240"/>
  </r>
  <r>
    <x v="0"/>
    <x v="2"/>
    <x v="22"/>
    <x v="14"/>
    <s v="Monday"/>
    <s v="Week-day"/>
    <s v="Low-demand"/>
    <s v="Standard"/>
    <n v="147"/>
    <n v="23.454733333333326"/>
    <n v="23.454733333333326"/>
    <n v="95.583333333333329"/>
    <n v="445.53515833333324"/>
    <n v="101.8193916666667"/>
    <n v="549.16274166666653"/>
    <n v="445.53515833333324"/>
    <n v="-4.2174999999999886E-2"/>
    <n v="555"/>
    <n v="675"/>
    <n v="1230"/>
  </r>
  <r>
    <x v="0"/>
    <x v="2"/>
    <x v="22"/>
    <x v="15"/>
    <s v="Monday"/>
    <s v="Week-day"/>
    <s v="Low-demand"/>
    <s v="Peak"/>
    <n v="213"/>
    <n v="422.35685833333332"/>
    <n v="422.35685833333332"/>
    <n v="84.233333333333334"/>
    <n v="78.076266666666626"/>
    <n v="10.801683333333333"/>
    <n v="507.31084166666659"/>
    <n v="445.53515833333324"/>
    <n v="-3.6683333333333339E-2"/>
    <n v="485"/>
    <n v="655"/>
    <n v="1140"/>
  </r>
  <r>
    <x v="0"/>
    <x v="2"/>
    <x v="22"/>
    <x v="16"/>
    <s v="Monday"/>
    <s v="Week-day"/>
    <s v="Low-demand"/>
    <s v="Peak"/>
    <n v="213"/>
    <n v="156.44773333333325"/>
    <n v="156.44773333333325"/>
    <n v="65.61666666666666"/>
    <n v="281.95874166666664"/>
    <n v="0"/>
    <n v="424.9377666666665"/>
    <n v="445.53515833333324"/>
    <n v="-3.1000000000000045E-2"/>
    <n v="295"/>
    <n v="655"/>
    <n v="950"/>
  </r>
  <r>
    <x v="0"/>
    <x v="2"/>
    <x v="22"/>
    <x v="17"/>
    <s v="Monday"/>
    <s v="Week-day"/>
    <s v="Low-demand"/>
    <s v="Standard"/>
    <n v="147"/>
    <n v="-61.134791666666636"/>
    <n v="0"/>
    <n v="65.599999999999994"/>
    <n v="444.95195833333298"/>
    <n v="0"/>
    <n v="362.8212833333335"/>
    <n v="445.53515833333324"/>
    <n v="-3.1000000000000045E-2"/>
    <n v="295"/>
    <n v="190"/>
    <n v="485"/>
  </r>
  <r>
    <x v="0"/>
    <x v="2"/>
    <x v="22"/>
    <x v="18"/>
    <s v="Monday"/>
    <s v="Week-day"/>
    <s v="Low-demand"/>
    <s v="Standard"/>
    <n v="147"/>
    <n v="-41.759224999999979"/>
    <n v="0"/>
    <n v="67.558333333333337"/>
    <n v="444.82164166666684"/>
    <n v="0"/>
    <n v="382.21582500000011"/>
    <n v="445.53515833333324"/>
    <n v="-3.1000000000000045E-2"/>
    <n v="295"/>
    <n v="190"/>
    <n v="485"/>
  </r>
  <r>
    <x v="0"/>
    <x v="2"/>
    <x v="22"/>
    <x v="19"/>
    <s v="Monday"/>
    <s v="Week-day"/>
    <s v="Low-demand"/>
    <s v="Off-Peak"/>
    <n v="93"/>
    <n v="-73.543083333333328"/>
    <n v="0"/>
    <n v="69.900000000000006"/>
    <n v="444.24801666666662"/>
    <n v="0"/>
    <n v="349.9598416666667"/>
    <n v="445.53515833333324"/>
    <n v="-3.1000000000000045E-2"/>
    <n v="200"/>
    <n v="190"/>
    <n v="390"/>
  </r>
  <r>
    <x v="0"/>
    <x v="2"/>
    <x v="22"/>
    <x v="20"/>
    <s v="Monday"/>
    <s v="Week-day"/>
    <s v="Low-demand"/>
    <s v="Off-Peak"/>
    <n v="93"/>
    <n v="-50.950341666666667"/>
    <n v="0"/>
    <n v="72.516666666666666"/>
    <n v="444.23782499999993"/>
    <n v="0"/>
    <n v="372.5533333333334"/>
    <n v="445.53515833333324"/>
    <n v="-3.1000000000000045E-2"/>
    <n v="200"/>
    <n v="190"/>
    <n v="390"/>
  </r>
  <r>
    <x v="0"/>
    <x v="2"/>
    <x v="23"/>
    <x v="0"/>
    <s v="Tuesday"/>
    <s v="Week-day"/>
    <s v="Low-demand"/>
    <s v="Off-Peak"/>
    <n v="93"/>
    <n v="-63.086883333333326"/>
    <n v="0"/>
    <n v="74.625"/>
    <n v="444.21774999999985"/>
    <n v="0"/>
    <n v="360.42037499999998"/>
    <n v="445.53515833333324"/>
    <n v="-3.1000000000000045E-2"/>
    <n v="200"/>
    <n v="190"/>
    <n v="390"/>
  </r>
  <r>
    <x v="0"/>
    <x v="2"/>
    <x v="23"/>
    <x v="1"/>
    <s v="Tuesday"/>
    <s v="Week-day"/>
    <s v="Low-demand"/>
    <s v="Off-Peak"/>
    <n v="93"/>
    <n v="-74.390900000000002"/>
    <n v="0"/>
    <n v="77.74166666666666"/>
    <n v="444.17420833333347"/>
    <n v="0"/>
    <n v="349.10766666666655"/>
    <n v="445.53515833333324"/>
    <n v="-3.1000000000000045E-2"/>
    <n v="200"/>
    <n v="190"/>
    <n v="390"/>
  </r>
  <r>
    <x v="0"/>
    <x v="2"/>
    <x v="23"/>
    <x v="2"/>
    <s v="Tuesday"/>
    <s v="Week-day"/>
    <s v="Low-demand"/>
    <s v="Off-Peak"/>
    <n v="93"/>
    <n v="-38.228808333333319"/>
    <n v="0"/>
    <n v="79.433333333333337"/>
    <n v="444.07516666666658"/>
    <n v="0"/>
    <n v="385.28214166666669"/>
    <n v="445.53515833333324"/>
    <n v="-3.1000000000000045E-2"/>
    <n v="200"/>
    <n v="190"/>
    <n v="390"/>
  </r>
  <r>
    <x v="0"/>
    <x v="2"/>
    <x v="23"/>
    <x v="3"/>
    <s v="Tuesday"/>
    <s v="Week-day"/>
    <s v="Low-demand"/>
    <s v="Off-Peak"/>
    <n v="93"/>
    <n v="-42.946641666666679"/>
    <n v="0"/>
    <n v="81.174999999999997"/>
    <n v="443.97282499999994"/>
    <n v="0"/>
    <n v="380.56485833333329"/>
    <n v="445.53515833333324"/>
    <n v="-3.1000000000000045E-2"/>
    <n v="200"/>
    <n v="190"/>
    <n v="390"/>
  </r>
  <r>
    <x v="0"/>
    <x v="2"/>
    <x v="23"/>
    <x v="4"/>
    <s v="Tuesday"/>
    <s v="Week-day"/>
    <s v="Low-demand"/>
    <s v="Off-Peak"/>
    <n v="93"/>
    <n v="-19.468200000000014"/>
    <n v="0"/>
    <n v="82.266666666666666"/>
    <n v="443.94844166666672"/>
    <n v="0"/>
    <n v="404.02069166666655"/>
    <n v="445.53515833333324"/>
    <n v="-3.1000000000000045E-2"/>
    <n v="295"/>
    <n v="190"/>
    <n v="485"/>
  </r>
  <r>
    <x v="0"/>
    <x v="2"/>
    <x v="23"/>
    <x v="5"/>
    <s v="Tuesday"/>
    <s v="Week-day"/>
    <s v="Low-demand"/>
    <s v="Off-Peak"/>
    <n v="93"/>
    <n v="-23.953291666666669"/>
    <n v="0"/>
    <n v="82.533333333333331"/>
    <n v="444.45707500000009"/>
    <n v="0"/>
    <n v="400.01706666666666"/>
    <n v="445.53515833333324"/>
    <n v="-3.1000000000000045E-2"/>
    <n v="295"/>
    <n v="190"/>
    <n v="485"/>
  </r>
  <r>
    <x v="0"/>
    <x v="2"/>
    <x v="23"/>
    <x v="6"/>
    <s v="Tuesday"/>
    <s v="Week-day"/>
    <s v="Low-demand"/>
    <s v="Standard"/>
    <n v="147"/>
    <n v="-21.744125000000004"/>
    <n v="0"/>
    <n v="83.075000000000003"/>
    <n v="444.48811666666649"/>
    <n v="15.097991666666665"/>
    <n v="417.33983333333339"/>
    <n v="445.53515833333324"/>
    <n v="-3.1000000000000045E-2"/>
    <n v="295"/>
    <n v="190"/>
    <n v="485"/>
  </r>
  <r>
    <x v="0"/>
    <x v="2"/>
    <x v="23"/>
    <x v="7"/>
    <s v="Tuesday"/>
    <s v="Week-day"/>
    <s v="Low-demand"/>
    <s v="Peak"/>
    <n v="213"/>
    <n v="223.03823333333335"/>
    <n v="223.03823333333335"/>
    <n v="78.566666666666663"/>
    <n v="78.010808333333472"/>
    <n v="210.54837499999999"/>
    <n v="507.76748333333325"/>
    <n v="445.53515833333324"/>
    <n v="-1.9800000000000036E-2"/>
    <n v="565"/>
    <n v="690"/>
    <n v="1255"/>
  </r>
  <r>
    <x v="0"/>
    <x v="2"/>
    <x v="23"/>
    <x v="8"/>
    <s v="Tuesday"/>
    <s v="Week-day"/>
    <s v="Low-demand"/>
    <s v="Peak"/>
    <n v="213"/>
    <n v="35.177025000000008"/>
    <n v="35.177025000000008"/>
    <n v="70.525000000000006"/>
    <n v="0.16140833333333324"/>
    <n v="491.91475833333362"/>
    <n v="527.08816666666655"/>
    <n v="445.53515833333324"/>
    <n v="-3.250000000000002E-3"/>
    <n v="565"/>
    <n v="675"/>
    <n v="1240"/>
  </r>
  <r>
    <x v="0"/>
    <x v="2"/>
    <x v="23"/>
    <x v="9"/>
    <s v="Tuesday"/>
    <s v="Week-day"/>
    <s v="Low-demand"/>
    <s v="Peak"/>
    <n v="213"/>
    <n v="-126.14380833333333"/>
    <n v="0"/>
    <n v="72.666666666666671"/>
    <n v="0.16094166666666673"/>
    <n v="715.48474999999996"/>
    <n v="589.33484166666665"/>
    <n v="445.53515833333324"/>
    <n v="-5.0000000000000036E-3"/>
    <n v="565"/>
    <n v="675"/>
    <n v="1240"/>
  </r>
  <r>
    <x v="0"/>
    <x v="2"/>
    <x v="23"/>
    <x v="22"/>
    <s v="Tuesday"/>
    <s v="Week-day"/>
    <s v="Low-demand"/>
    <s v="Standard"/>
    <n v="147"/>
    <n v="-254.97334693877545"/>
    <n v="0"/>
    <n v="81.724489795918373"/>
    <n v="19.245806122448982"/>
    <n v="870.43388775510186"/>
    <n v="632.54411224489797"/>
    <n v="445.53515833333324"/>
    <n v="-3.7051020408163292E-2"/>
    <n v="565"/>
    <n v="675"/>
    <n v="1240"/>
  </r>
  <r>
    <x v="0"/>
    <x v="2"/>
    <x v="23"/>
    <x v="23"/>
    <s v="Tuesday"/>
    <s v="Week-day"/>
    <s v="Low-demand"/>
    <s v="Standard"/>
    <n v="147"/>
    <n v="-277.05990833333345"/>
    <n v="0"/>
    <n v="94.13333333333334"/>
    <n v="8.2186833333333329"/>
    <n v="855.66799999999978"/>
    <n v="585.23334999999975"/>
    <n v="445.53515833333324"/>
    <n v="-6.4000000000000043E-2"/>
    <n v="565"/>
    <n v="675"/>
    <n v="1240"/>
  </r>
  <r>
    <x v="0"/>
    <x v="2"/>
    <x v="23"/>
    <x v="21"/>
    <s v="Tuesday"/>
    <s v="Week-day"/>
    <s v="Low-demand"/>
    <s v="Standard"/>
    <n v="147"/>
    <n v="-19.541949999999996"/>
    <n v="0"/>
    <n v="99.016666666666666"/>
    <n v="38.189499999999995"/>
    <n v="575.21185000000003"/>
    <n v="589.74542499999961"/>
    <n v="445.53515833333324"/>
    <n v="-3.4408333333333367E-2"/>
    <n v="565"/>
    <n v="675"/>
    <n v="1240"/>
  </r>
  <r>
    <x v="0"/>
    <x v="2"/>
    <x v="23"/>
    <x v="10"/>
    <s v="Tuesday"/>
    <s v="Week-day"/>
    <s v="Low-demand"/>
    <s v="Standard"/>
    <n v="147"/>
    <n v="-8.4306750000000008"/>
    <n v="0"/>
    <n v="99"/>
    <n v="11.934591666666664"/>
    <n v="547.12045000000001"/>
    <n v="546.73935000000006"/>
    <n v="445.53515833333324"/>
    <n v="-1.9974999999999986E-2"/>
    <n v="565"/>
    <n v="675"/>
    <n v="1240"/>
  </r>
  <r>
    <x v="0"/>
    <x v="2"/>
    <x v="23"/>
    <x v="11"/>
    <s v="Tuesday"/>
    <s v="Week-day"/>
    <s v="Low-demand"/>
    <s v="Standard"/>
    <n v="147"/>
    <n v="-3.934625"/>
    <n v="0"/>
    <n v="99"/>
    <n v="123.26860000000002"/>
    <n v="475.05559999999974"/>
    <n v="587.65305000000035"/>
    <n v="445.53515833333324"/>
    <n v="-2.6316666666666634E-2"/>
    <n v="565"/>
    <n v="675"/>
    <n v="1240"/>
  </r>
  <r>
    <x v="0"/>
    <x v="2"/>
    <x v="23"/>
    <x v="12"/>
    <s v="Tuesday"/>
    <s v="Week-day"/>
    <s v="Low-demand"/>
    <s v="Standard"/>
    <n v="147"/>
    <n v="289.85888181818189"/>
    <n v="289.85888181818189"/>
    <n v="93.681818181818187"/>
    <n v="7.7319272727272708"/>
    <n v="322.44755454545447"/>
    <n v="568.02114545454549"/>
    <n v="445.53515833333324"/>
    <n v="-3.850000000000002E-2"/>
    <n v="565"/>
    <n v="675"/>
    <n v="1240"/>
  </r>
  <r>
    <x v="0"/>
    <x v="2"/>
    <x v="23"/>
    <x v="13"/>
    <s v="Tuesday"/>
    <s v="Week-day"/>
    <s v="Low-demand"/>
    <s v="Standard"/>
    <n v="147"/>
    <n v="9.6379583333334153"/>
    <n v="9.6379583333334153"/>
    <n v="81.516666666666666"/>
    <n v="307.31771666666668"/>
    <n v="302.14077500000002"/>
    <n v="604.66418333333309"/>
    <n v="445.53515833333324"/>
    <n v="0"/>
    <n v="565"/>
    <n v="675"/>
    <n v="1240"/>
  </r>
  <r>
    <x v="0"/>
    <x v="2"/>
    <x v="23"/>
    <x v="14"/>
    <s v="Tuesday"/>
    <s v="Week-day"/>
    <s v="Low-demand"/>
    <s v="Standard"/>
    <n v="147"/>
    <n v="-205.92599999999973"/>
    <n v="0"/>
    <n v="81"/>
    <n v="444.875"/>
    <n v="352.88900000000024"/>
    <n v="570.92399999999918"/>
    <n v="445.53515833333324"/>
    <n v="0"/>
    <n v="555"/>
    <n v="675"/>
    <n v="1230"/>
  </r>
  <r>
    <x v="0"/>
    <x v="2"/>
    <x v="23"/>
    <x v="15"/>
    <s v="Tuesday"/>
    <s v="Week-day"/>
    <s v="Low-demand"/>
    <s v="Peak"/>
    <n v="213"/>
    <n v="-196.9624553571426"/>
    <n v="0"/>
    <n v="80.821428571428569"/>
    <n v="444.87521428571432"/>
    <n v="337.13502678571422"/>
    <n v="564.13576785714213"/>
    <n v="445.53515833333324"/>
    <n v="0"/>
    <n v="485"/>
    <n v="655"/>
    <n v="1140"/>
  </r>
  <r>
    <x v="0"/>
    <x v="2"/>
    <x v="23"/>
    <x v="16"/>
    <s v="Tuesday"/>
    <s v="Week-day"/>
    <s v="Low-demand"/>
    <s v="Peak"/>
    <n v="213"/>
    <n v="238.10130000000007"/>
    <n v="238.10130000000007"/>
    <n v="69.775000000000006"/>
    <n v="178.03649166666665"/>
    <n v="0"/>
    <n v="407.71051666666648"/>
    <n v="445.53515833333324"/>
    <n v="0"/>
    <n v="295"/>
    <n v="655"/>
    <n v="950"/>
  </r>
  <r>
    <x v="0"/>
    <x v="2"/>
    <x v="23"/>
    <x v="17"/>
    <s v="Tuesday"/>
    <s v="Week-day"/>
    <s v="Low-demand"/>
    <s v="Standard"/>
    <n v="147"/>
    <n v="-97.796890756302545"/>
    <n v="0"/>
    <n v="66.596638655462186"/>
    <n v="444.60761344537798"/>
    <n v="0"/>
    <n v="326.23558823529402"/>
    <n v="445.53515833333324"/>
    <n v="0"/>
    <n v="295"/>
    <n v="190"/>
    <n v="485"/>
  </r>
  <r>
    <x v="0"/>
    <x v="2"/>
    <x v="23"/>
    <x v="18"/>
    <s v="Tuesday"/>
    <s v="Week-day"/>
    <s v="Low-demand"/>
    <s v="Standard"/>
    <n v="147"/>
    <n v="-122.82307499999999"/>
    <n v="0"/>
    <n v="71.50833333333334"/>
    <n v="444.45620000000002"/>
    <n v="0"/>
    <n v="301.21678333333335"/>
    <n v="445.53515833333324"/>
    <n v="0"/>
    <n v="295"/>
    <n v="190"/>
    <n v="485"/>
  </r>
  <r>
    <x v="0"/>
    <x v="2"/>
    <x v="23"/>
    <x v="19"/>
    <s v="Tuesday"/>
    <s v="Week-day"/>
    <s v="Low-demand"/>
    <s v="Off-Peak"/>
    <n v="93"/>
    <n v="-125.10923966942151"/>
    <n v="0"/>
    <n v="76.884297520661164"/>
    <n v="443.92589256198357"/>
    <n v="0"/>
    <n v="298.43339669421465"/>
    <n v="445.53515833333324"/>
    <n v="-7.4628099173553774E-3"/>
    <n v="200"/>
    <n v="190"/>
    <n v="390"/>
  </r>
  <r>
    <x v="0"/>
    <x v="2"/>
    <x v="23"/>
    <x v="20"/>
    <s v="Tuesday"/>
    <s v="Week-day"/>
    <s v="Low-demand"/>
    <s v="Off-Peak"/>
    <n v="93"/>
    <n v="-123.94129166666659"/>
    <n v="0"/>
    <n v="82.466666666666669"/>
    <n v="440.05845833333348"/>
    <n v="0"/>
    <n v="295.90534166666652"/>
    <n v="445.53515833333324"/>
    <n v="-8.9999999999999993E-3"/>
    <n v="200"/>
    <n v="190"/>
    <n v="390"/>
  </r>
  <r>
    <x v="0"/>
    <x v="2"/>
    <x v="24"/>
    <x v="0"/>
    <s v="Wednesday"/>
    <s v="Week-day"/>
    <s v="Low-demand"/>
    <s v="Off-Peak"/>
    <n v="93"/>
    <n v="-113.41867226890757"/>
    <n v="0"/>
    <n v="87.613445378151255"/>
    <n v="420.87455462184874"/>
    <n v="0"/>
    <n v="288.35337815126047"/>
    <n v="445.53515833333324"/>
    <n v="-8.9999999999999993E-3"/>
    <n v="200"/>
    <n v="190"/>
    <n v="390"/>
  </r>
  <r>
    <x v="0"/>
    <x v="2"/>
    <x v="24"/>
    <x v="1"/>
    <s v="Wednesday"/>
    <s v="Week-day"/>
    <s v="Low-demand"/>
    <s v="Off-Peak"/>
    <n v="93"/>
    <n v="-97.563175000000015"/>
    <n v="0"/>
    <n v="92.183333333333337"/>
    <n v="420.76888333333329"/>
    <n v="0"/>
    <n v="304.21138333333329"/>
    <n v="445.53515833333324"/>
    <n v="-8.9999999999999993E-3"/>
    <n v="200"/>
    <n v="190"/>
    <n v="390"/>
  </r>
  <r>
    <x v="0"/>
    <x v="2"/>
    <x v="24"/>
    <x v="2"/>
    <s v="Wednesday"/>
    <s v="Week-day"/>
    <s v="Low-demand"/>
    <s v="Off-Peak"/>
    <n v="93"/>
    <n v="-70.146683333333328"/>
    <n v="0"/>
    <n v="95.708333333333329"/>
    <n v="438.05479999999994"/>
    <n v="0"/>
    <n v="347.80487499999987"/>
    <n v="445.53515833333324"/>
    <n v="-8.9999999999999993E-3"/>
    <n v="200"/>
    <n v="190"/>
    <n v="390"/>
  </r>
  <r>
    <x v="0"/>
    <x v="2"/>
    <x v="24"/>
    <x v="3"/>
    <s v="Wednesday"/>
    <s v="Week-day"/>
    <s v="Low-demand"/>
    <s v="Off-Peak"/>
    <n v="93"/>
    <n v="-10.330775000000001"/>
    <n v="0"/>
    <n v="96.86666666666666"/>
    <n v="365.927975"/>
    <n v="0"/>
    <n v="338.49080833333335"/>
    <n v="445.53515833333324"/>
    <n v="-8.9999999999999993E-3"/>
    <n v="200"/>
    <n v="190"/>
    <n v="390"/>
  </r>
  <r>
    <x v="0"/>
    <x v="2"/>
    <x v="24"/>
    <x v="4"/>
    <s v="Wednesday"/>
    <s v="Week-day"/>
    <s v="Low-demand"/>
    <s v="Off-Peak"/>
    <n v="93"/>
    <n v="-2.0799583333333387"/>
    <n v="0"/>
    <n v="96.908333333333331"/>
    <n v="357.42475833333322"/>
    <n v="0"/>
    <n v="339.87313333333339"/>
    <n v="445.53515833333324"/>
    <n v="-8.9999999999999993E-3"/>
    <n v="295"/>
    <n v="190"/>
    <n v="485"/>
  </r>
  <r>
    <x v="0"/>
    <x v="2"/>
    <x v="24"/>
    <x v="5"/>
    <s v="Wednesday"/>
    <s v="Week-day"/>
    <s v="Low-demand"/>
    <s v="Off-Peak"/>
    <n v="93"/>
    <n v="-40.477983333333306"/>
    <n v="0"/>
    <n v="97.61666666666666"/>
    <n v="391.12131666666659"/>
    <n v="0"/>
    <n v="330.2179999999999"/>
    <n v="445.53515833333324"/>
    <n v="-8.9999999999999993E-3"/>
    <n v="295"/>
    <n v="190"/>
    <n v="485"/>
  </r>
  <r>
    <x v="0"/>
    <x v="2"/>
    <x v="24"/>
    <x v="6"/>
    <s v="Wednesday"/>
    <s v="Week-day"/>
    <s v="Low-demand"/>
    <s v="Standard"/>
    <n v="147"/>
    <n v="-25.286099173553716"/>
    <n v="0"/>
    <n v="98.438016528925615"/>
    <n v="372.81935537190077"/>
    <n v="7.5746033057851241"/>
    <n v="337.89973553719011"/>
    <n v="445.53515833333324"/>
    <n v="-8.9999999999999976E-3"/>
    <n v="295"/>
    <n v="190"/>
    <n v="485"/>
  </r>
  <r>
    <x v="0"/>
    <x v="2"/>
    <x v="24"/>
    <x v="7"/>
    <s v="Wednesday"/>
    <s v="Week-day"/>
    <s v="Low-demand"/>
    <s v="Peak"/>
    <n v="213"/>
    <n v="260.41064166666666"/>
    <n v="260.41064166666666"/>
    <n v="93.191666666666663"/>
    <n v="55.436083333333293"/>
    <n v="97.141149999999996"/>
    <n v="410.33202499999982"/>
    <n v="445.53515833333324"/>
    <n v="-1.5941666666666649E-2"/>
    <n v="565"/>
    <n v="690"/>
    <n v="1255"/>
  </r>
  <r>
    <x v="0"/>
    <x v="2"/>
    <x v="24"/>
    <x v="8"/>
    <s v="Wednesday"/>
    <s v="Week-day"/>
    <s v="Low-demand"/>
    <s v="Peak"/>
    <n v="213"/>
    <n v="236.76454621848742"/>
    <n v="236.76454621848742"/>
    <n v="80.159663865546221"/>
    <n v="0.16844537815126046"/>
    <n v="249.09912605042021"/>
    <n v="485.83568067226889"/>
    <n v="445.53515833333324"/>
    <n v="-2.7831932773109278E-2"/>
    <n v="565"/>
    <n v="675"/>
    <n v="1240"/>
  </r>
  <r>
    <x v="0"/>
    <x v="2"/>
    <x v="24"/>
    <x v="9"/>
    <s v="Wednesday"/>
    <s v="Week-day"/>
    <s v="Low-demand"/>
    <s v="Peak"/>
    <n v="213"/>
    <n v="-149.37707438016525"/>
    <n v="0"/>
    <n v="75.685950413223139"/>
    <n v="0.17080991735537196"/>
    <n v="701.93087603305821"/>
    <n v="552.52589256198348"/>
    <n v="445.53515833333324"/>
    <n v="-2.7000000000000031E-2"/>
    <n v="565"/>
    <n v="675"/>
    <n v="1240"/>
  </r>
  <r>
    <x v="0"/>
    <x v="2"/>
    <x v="24"/>
    <x v="22"/>
    <s v="Wednesday"/>
    <s v="Week-day"/>
    <s v="Low-demand"/>
    <s v="Standard"/>
    <n v="147"/>
    <n v="-320.22405882352933"/>
    <n v="0"/>
    <n v="87.621848739495803"/>
    <n v="5.9674705882352956"/>
    <n v="875.81407563025175"/>
    <n v="560.155092436975"/>
    <n v="445.53515833333324"/>
    <n v="-1.8941176470588201E-2"/>
    <n v="565"/>
    <n v="675"/>
    <n v="1240"/>
  </r>
  <r>
    <x v="0"/>
    <x v="2"/>
    <x v="24"/>
    <x v="23"/>
    <s v="Wednesday"/>
    <s v="Week-day"/>
    <s v="Low-demand"/>
    <s v="Standard"/>
    <n v="147"/>
    <n v="-127.44570588235302"/>
    <n v="0"/>
    <n v="98.487394957983199"/>
    <n v="16.119521008403368"/>
    <n v="658.7019663865542"/>
    <n v="545.31234453781497"/>
    <n v="445.53515833333324"/>
    <n v="-1.8823529411764704E-2"/>
    <n v="565"/>
    <n v="675"/>
    <n v="1240"/>
  </r>
  <r>
    <x v="0"/>
    <x v="2"/>
    <x v="24"/>
    <x v="21"/>
    <s v="Wednesday"/>
    <s v="Week-day"/>
    <s v="Low-demand"/>
    <s v="Standard"/>
    <n v="147"/>
    <n v="-8.2602416666666674"/>
    <n v="0"/>
    <n v="99"/>
    <n v="0.16541666666666668"/>
    <n v="532.86175000000014"/>
    <n v="524.55023333333327"/>
    <n v="445.53515833333324"/>
    <n v="-4.9300000000000094E-2"/>
    <n v="565"/>
    <n v="675"/>
    <n v="1240"/>
  </r>
  <r>
    <x v="0"/>
    <x v="2"/>
    <x v="24"/>
    <x v="10"/>
    <s v="Wednesday"/>
    <s v="Week-day"/>
    <s v="Low-demand"/>
    <s v="Standard"/>
    <n v="147"/>
    <n v="-4.2083608247422681"/>
    <n v="0"/>
    <n v="99"/>
    <n v="3.7366597938144333"/>
    <n v="537.93336082474241"/>
    <n v="536.44102061855654"/>
    <n v="445.53515833333324"/>
    <n v="-8.9381443298969104E-3"/>
    <n v="565"/>
    <n v="675"/>
    <n v="1240"/>
  </r>
  <r>
    <x v="0"/>
    <x v="2"/>
    <x v="24"/>
    <x v="11"/>
    <s v="Wednesday"/>
    <s v="Week-day"/>
    <s v="Low-demand"/>
    <s v="Standard"/>
    <n v="147"/>
    <n v="-7.2435697674418602"/>
    <n v="0"/>
    <n v="99"/>
    <n v="105.38954651162787"/>
    <n v="596.33858139534902"/>
    <n v="688.33360465116277"/>
    <n v="445.53515833333324"/>
    <n v="-5.8139534883720929E-4"/>
    <n v="565"/>
    <n v="675"/>
    <n v="1240"/>
  </r>
  <r>
    <x v="0"/>
    <x v="2"/>
    <x v="24"/>
    <x v="12"/>
    <s v="Wednesday"/>
    <s v="Week-day"/>
    <s v="Low-demand"/>
    <s v="Standard"/>
    <n v="147"/>
    <n v="-7.121016666666665"/>
    <n v="0"/>
    <n v="99"/>
    <n v="24.893850000000004"/>
    <n v="519.73484166666651"/>
    <n v="532.96105000000023"/>
    <n v="445.53515833333324"/>
    <n v="-2.4999999999999946E-2"/>
    <n v="565"/>
    <n v="675"/>
    <n v="1240"/>
  </r>
  <r>
    <x v="0"/>
    <x v="2"/>
    <x v="24"/>
    <x v="13"/>
    <s v="Wednesday"/>
    <s v="Week-day"/>
    <s v="Low-demand"/>
    <s v="Standard"/>
    <n v="147"/>
    <n v="-5.539733333333329"/>
    <n v="0"/>
    <n v="99"/>
    <n v="133.83792500000001"/>
    <n v="409.17201666666676"/>
    <n v="529.83477499999981"/>
    <n v="445.53515833333324"/>
    <n v="-3.1150000000000049E-2"/>
    <n v="565"/>
    <n v="675"/>
    <n v="1240"/>
  </r>
  <r>
    <x v="0"/>
    <x v="2"/>
    <x v="24"/>
    <x v="14"/>
    <s v="Wednesday"/>
    <s v="Week-day"/>
    <s v="Low-demand"/>
    <s v="Standard"/>
    <n v="147"/>
    <n v="32.83100000000001"/>
    <n v="32.83100000000001"/>
    <n v="98.583333333333329"/>
    <n v="391.48958333333354"/>
    <n v="163.15873333333326"/>
    <n v="571.84311666666679"/>
    <n v="445.53515833333324"/>
    <n v="-3.1000000000000045E-2"/>
    <n v="555"/>
    <n v="675"/>
    <n v="1230"/>
  </r>
  <r>
    <x v="0"/>
    <x v="2"/>
    <x v="24"/>
    <x v="15"/>
    <s v="Wednesday"/>
    <s v="Week-day"/>
    <s v="Low-demand"/>
    <s v="Peak"/>
    <n v="213"/>
    <n v="396.3436074766355"/>
    <n v="396.3436074766355"/>
    <n v="89.196261682242991"/>
    <n v="68.980401869158825"/>
    <n v="12.168186915887855"/>
    <n v="473.84533644859806"/>
    <n v="445.53515833333324"/>
    <n v="-4.0560747663551415E-3"/>
    <n v="485"/>
    <n v="655"/>
    <n v="1140"/>
  </r>
  <r>
    <x v="0"/>
    <x v="2"/>
    <x v="24"/>
    <x v="16"/>
    <s v="Wednesday"/>
    <s v="Week-day"/>
    <s v="Low-demand"/>
    <s v="Peak"/>
    <n v="213"/>
    <n v="291.49400000000009"/>
    <n v="291.49400000000009"/>
    <n v="70.25"/>
    <n v="101.19868333333334"/>
    <n v="0"/>
    <n v="387.78360833333346"/>
    <n v="445.53515833333324"/>
    <n v="0"/>
    <n v="295"/>
    <n v="655"/>
    <n v="950"/>
  </r>
  <r>
    <x v="0"/>
    <x v="2"/>
    <x v="24"/>
    <x v="17"/>
    <s v="Wednesday"/>
    <s v="Week-day"/>
    <s v="Low-demand"/>
    <s v="Standard"/>
    <n v="147"/>
    <n v="-64.569591666666653"/>
    <n v="0"/>
    <n v="65.933333333333337"/>
    <n v="433.04459999999978"/>
    <n v="0"/>
    <n v="348.40223333333313"/>
    <n v="445.53515833333324"/>
    <n v="0"/>
    <n v="295"/>
    <n v="190"/>
    <n v="485"/>
  </r>
  <r>
    <x v="0"/>
    <x v="2"/>
    <x v="24"/>
    <x v="18"/>
    <s v="Wednesday"/>
    <s v="Week-day"/>
    <s v="Low-demand"/>
    <s v="Standard"/>
    <n v="147"/>
    <n v="-86.01579999999997"/>
    <n v="0"/>
    <n v="69.38333333333334"/>
    <n v="443.97050833333344"/>
    <n v="0"/>
    <n v="337.52389999999986"/>
    <n v="445.53515833333324"/>
    <n v="0"/>
    <n v="295"/>
    <n v="190"/>
    <n v="485"/>
  </r>
  <r>
    <x v="0"/>
    <x v="2"/>
    <x v="24"/>
    <x v="19"/>
    <s v="Wednesday"/>
    <s v="Week-day"/>
    <s v="Low-demand"/>
    <s v="Off-Peak"/>
    <n v="93"/>
    <n v="-75.653858333333361"/>
    <n v="0"/>
    <n v="72.900000000000006"/>
    <n v="443.93920000000003"/>
    <n v="0"/>
    <n v="347.89897500000001"/>
    <n v="445.53515833333324"/>
    <n v="0"/>
    <n v="200"/>
    <n v="190"/>
    <n v="390"/>
  </r>
  <r>
    <x v="0"/>
    <x v="2"/>
    <x v="24"/>
    <x v="20"/>
    <s v="Wednesday"/>
    <s v="Week-day"/>
    <s v="Low-demand"/>
    <s v="Off-Peak"/>
    <n v="93"/>
    <n v="-86.058283333333279"/>
    <n v="0"/>
    <n v="76.466666666666669"/>
    <n v="443.98553333333325"/>
    <n v="0"/>
    <n v="337.49929166666669"/>
    <n v="445.53515833333324"/>
    <n v="0"/>
    <n v="200"/>
    <n v="190"/>
    <n v="390"/>
  </r>
  <r>
    <x v="0"/>
    <x v="2"/>
    <x v="25"/>
    <x v="0"/>
    <s v="Thursday"/>
    <s v="Week-day"/>
    <s v="Low-demand"/>
    <s v="Off-Peak"/>
    <n v="93"/>
    <n v="-86.843891666666622"/>
    <n v="0"/>
    <n v="80.025000000000006"/>
    <n v="443.96533333333332"/>
    <n v="0"/>
    <n v="336.70926666666645"/>
    <n v="445.53515833333324"/>
    <n v="0"/>
    <n v="200"/>
    <n v="190"/>
    <n v="390"/>
  </r>
  <r>
    <x v="0"/>
    <x v="2"/>
    <x v="25"/>
    <x v="1"/>
    <s v="Thursday"/>
    <s v="Week-day"/>
    <s v="Low-demand"/>
    <s v="Off-Peak"/>
    <n v="93"/>
    <n v="-88.255966666666652"/>
    <n v="0"/>
    <n v="83.583333333333329"/>
    <n v="443.96322499999985"/>
    <n v="0"/>
    <n v="335.29800833333331"/>
    <n v="445.53515833333324"/>
    <n v="0"/>
    <n v="200"/>
    <n v="190"/>
    <n v="390"/>
  </r>
  <r>
    <x v="0"/>
    <x v="2"/>
    <x v="25"/>
    <x v="2"/>
    <s v="Thursday"/>
    <s v="Week-day"/>
    <s v="Low-demand"/>
    <s v="Off-Peak"/>
    <n v="93"/>
    <n v="-56.962866666666656"/>
    <n v="0"/>
    <n v="86.716666666666669"/>
    <n v="443.96139166666643"/>
    <n v="0"/>
    <n v="366.58295833333358"/>
    <n v="445.53515833333324"/>
    <n v="0"/>
    <n v="200"/>
    <n v="190"/>
    <n v="390"/>
  </r>
  <r>
    <x v="0"/>
    <x v="2"/>
    <x v="25"/>
    <x v="3"/>
    <s v="Thursday"/>
    <s v="Week-day"/>
    <s v="Low-demand"/>
    <s v="Off-Peak"/>
    <n v="93"/>
    <n v="-53.55148333333333"/>
    <n v="0"/>
    <n v="88.941666666666663"/>
    <n v="443.96272500000003"/>
    <n v="0"/>
    <n v="370.00174999999996"/>
    <n v="445.53515833333324"/>
    <n v="0"/>
    <n v="200"/>
    <n v="190"/>
    <n v="390"/>
  </r>
  <r>
    <x v="0"/>
    <x v="2"/>
    <x v="25"/>
    <x v="4"/>
    <s v="Thursday"/>
    <s v="Week-day"/>
    <s v="Low-demand"/>
    <s v="Off-Peak"/>
    <n v="93"/>
    <n v="-15.63878333333334"/>
    <n v="0"/>
    <n v="89.9"/>
    <n v="392.99536666666677"/>
    <n v="0"/>
    <n v="359.05588333333344"/>
    <n v="445.53515833333324"/>
    <n v="0"/>
    <n v="295"/>
    <n v="190"/>
    <n v="485"/>
  </r>
  <r>
    <x v="0"/>
    <x v="2"/>
    <x v="25"/>
    <x v="5"/>
    <s v="Thursday"/>
    <s v="Week-day"/>
    <s v="Low-demand"/>
    <s v="Off-Peak"/>
    <n v="93"/>
    <n v="-18.122525"/>
    <n v="0"/>
    <n v="90.3"/>
    <n v="400.87769999999989"/>
    <n v="0"/>
    <n v="363.93379999999996"/>
    <n v="445.53515833333324"/>
    <n v="0"/>
    <n v="295"/>
    <n v="190"/>
    <n v="485"/>
  </r>
  <r>
    <x v="0"/>
    <x v="2"/>
    <x v="25"/>
    <x v="6"/>
    <s v="Thursday"/>
    <s v="Week-day"/>
    <s v="Low-demand"/>
    <s v="Standard"/>
    <n v="147"/>
    <n v="-6.6354999999999791"/>
    <n v="0"/>
    <n v="89.674999999999997"/>
    <n v="389.87504166666645"/>
    <n v="21.226716666666668"/>
    <n v="383.86099999999999"/>
    <n v="445.53515833333324"/>
    <n v="0"/>
    <n v="295"/>
    <n v="190"/>
    <n v="485"/>
  </r>
  <r>
    <x v="0"/>
    <x v="2"/>
    <x v="25"/>
    <x v="7"/>
    <s v="Thursday"/>
    <s v="Week-day"/>
    <s v="Low-demand"/>
    <s v="Peak"/>
    <n v="213"/>
    <n v="224.22767500000006"/>
    <n v="224.22767500000006"/>
    <n v="84.641666666666666"/>
    <n v="3.863649999999998"/>
    <n v="247.44916666666663"/>
    <n v="475.17928333333344"/>
    <n v="445.53515833333324"/>
    <n v="-2.6925000000000008E-2"/>
    <n v="565"/>
    <n v="690"/>
    <n v="1255"/>
  </r>
  <r>
    <x v="0"/>
    <x v="2"/>
    <x v="25"/>
    <x v="8"/>
    <s v="Thursday"/>
    <s v="Week-day"/>
    <s v="Low-demand"/>
    <s v="Peak"/>
    <n v="213"/>
    <n v="60.68735833333335"/>
    <n v="60.68735833333335"/>
    <n v="76.191666666666663"/>
    <n v="0.16866666666666671"/>
    <n v="467.16533333333319"/>
    <n v="527.83003333333329"/>
    <n v="445.53515833333324"/>
    <n v="-2.1450000000000032E-2"/>
    <n v="565"/>
    <n v="675"/>
    <n v="1240"/>
  </r>
  <r>
    <x v="0"/>
    <x v="2"/>
    <x v="25"/>
    <x v="9"/>
    <s v="Thursday"/>
    <s v="Week-day"/>
    <s v="Low-demand"/>
    <s v="Peak"/>
    <n v="213"/>
    <n v="-240.22094999999996"/>
    <n v="0"/>
    <n v="80.900000000000006"/>
    <n v="0.16895833333333329"/>
    <n v="777.80625833333329"/>
    <n v="537.57660833333318"/>
    <n v="445.53515833333324"/>
    <n v="-7.0000000000000053E-3"/>
    <n v="565"/>
    <n v="675"/>
    <n v="1240"/>
  </r>
  <r>
    <x v="0"/>
    <x v="2"/>
    <x v="25"/>
    <x v="22"/>
    <s v="Thursday"/>
    <s v="Week-day"/>
    <s v="Low-demand"/>
    <s v="Standard"/>
    <n v="147"/>
    <n v="-288.82465833333339"/>
    <n v="0"/>
    <n v="94.408333333333331"/>
    <n v="8.2020083333333353"/>
    <n v="811.14114166666718"/>
    <n v="528.91910000000007"/>
    <n v="445.53515833333324"/>
    <n v="-7.0000000000000053E-3"/>
    <n v="565"/>
    <n v="675"/>
    <n v="1240"/>
  </r>
  <r>
    <x v="0"/>
    <x v="2"/>
    <x v="25"/>
    <x v="23"/>
    <s v="Thursday"/>
    <s v="Week-day"/>
    <s v="Low-demand"/>
    <s v="Standard"/>
    <n v="147"/>
    <n v="-11.876783333333337"/>
    <n v="0"/>
    <n v="99.00833333333334"/>
    <n v="32.571591666666663"/>
    <n v="491.71104166666652"/>
    <n v="508.02566666666638"/>
    <n v="445.53515833333324"/>
    <n v="-1.4599999999999974E-2"/>
    <n v="565"/>
    <n v="675"/>
    <n v="1240"/>
  </r>
  <r>
    <x v="0"/>
    <x v="2"/>
    <x v="25"/>
    <x v="21"/>
    <s v="Thursday"/>
    <s v="Week-day"/>
    <s v="Low-demand"/>
    <s v="Standard"/>
    <n v="147"/>
    <n v="-7.4168749999999992"/>
    <n v="0"/>
    <n v="99"/>
    <n v="33.684608333333344"/>
    <n v="487.85820000000001"/>
    <n v="508.91055833333337"/>
    <n v="445.53515833333324"/>
    <n v="-2.3933333333333348E-2"/>
    <n v="565"/>
    <n v="675"/>
    <n v="1240"/>
  </r>
  <r>
    <x v="0"/>
    <x v="2"/>
    <x v="25"/>
    <x v="10"/>
    <s v="Thursday"/>
    <s v="Week-day"/>
    <s v="Low-demand"/>
    <s v="Standard"/>
    <n v="147"/>
    <n v="15.085783333333332"/>
    <n v="15.085783333333332"/>
    <n v="98.88333333333334"/>
    <n v="38.223491666666675"/>
    <n v="459.63137499999993"/>
    <n v="508.31228333333343"/>
    <n v="445.53515833333324"/>
    <n v="-2.7000000000000031E-2"/>
    <n v="565"/>
    <n v="675"/>
    <n v="1240"/>
  </r>
  <r>
    <x v="0"/>
    <x v="2"/>
    <x v="25"/>
    <x v="11"/>
    <s v="Thursday"/>
    <s v="Week-day"/>
    <s v="Low-demand"/>
    <s v="Standard"/>
    <n v="147"/>
    <n v="-34.741408333333325"/>
    <n v="0"/>
    <n v="98.908333333333331"/>
    <n v="23.852266666666662"/>
    <n v="551.27105833333337"/>
    <n v="538.7201583333333"/>
    <n v="445.53515833333324"/>
    <n v="-2.7000000000000031E-2"/>
    <n v="565"/>
    <n v="675"/>
    <n v="1240"/>
  </r>
  <r>
    <x v="0"/>
    <x v="2"/>
    <x v="25"/>
    <x v="12"/>
    <s v="Thursday"/>
    <s v="Week-day"/>
    <s v="Low-demand"/>
    <s v="Standard"/>
    <n v="147"/>
    <n v="-7.1351999999999993"/>
    <n v="0"/>
    <n v="99"/>
    <n v="7.9781749999999994"/>
    <n v="524.93338333333338"/>
    <n v="522.50879166666664"/>
    <n v="445.53515833333324"/>
    <n v="-2.7233333333333363E-2"/>
    <n v="565"/>
    <n v="675"/>
    <n v="1240"/>
  </r>
  <r>
    <x v="0"/>
    <x v="2"/>
    <x v="25"/>
    <x v="13"/>
    <s v="Thursday"/>
    <s v="Week-day"/>
    <s v="Low-demand"/>
    <s v="Standard"/>
    <n v="147"/>
    <n v="0.3413333333333346"/>
    <n v="0.3413333333333346"/>
    <n v="99"/>
    <n v="153.63227500000002"/>
    <n v="366.54717499999998"/>
    <n v="508.92585000000014"/>
    <n v="445.53515833333324"/>
    <n v="-4.1916666666666567E-2"/>
    <n v="565"/>
    <n v="675"/>
    <n v="1240"/>
  </r>
  <r>
    <x v="0"/>
    <x v="2"/>
    <x v="25"/>
    <x v="14"/>
    <s v="Thursday"/>
    <s v="Week-day"/>
    <s v="Low-demand"/>
    <s v="Standard"/>
    <n v="147"/>
    <n v="52.348758333333329"/>
    <n v="52.348758333333329"/>
    <n v="98.1"/>
    <n v="444.47834999999981"/>
    <n v="109.52801666666663"/>
    <n v="585.38189166666677"/>
    <n v="445.53515833333324"/>
    <n v="-3.1091666666666618E-2"/>
    <n v="555"/>
    <n v="675"/>
    <n v="1230"/>
  </r>
  <r>
    <x v="0"/>
    <x v="2"/>
    <x v="25"/>
    <x v="15"/>
    <s v="Thursday"/>
    <s v="Week-day"/>
    <s v="Low-demand"/>
    <s v="Peak"/>
    <n v="213"/>
    <n v="481.3768673469387"/>
    <n v="481.3768673469387"/>
    <n v="84.193877551020407"/>
    <n v="31.888499999999979"/>
    <n v="7.389408163265303"/>
    <n v="519.01330612244885"/>
    <n v="445.53515833333324"/>
    <n v="-1.7857142857142857E-3"/>
    <n v="485"/>
    <n v="655"/>
    <n v="1140"/>
  </r>
  <r>
    <x v="0"/>
    <x v="2"/>
    <x v="25"/>
    <x v="16"/>
    <s v="Thursday"/>
    <s v="Week-day"/>
    <s v="Low-demand"/>
    <s v="Peak"/>
    <n v="213"/>
    <n v="432.50291666666675"/>
    <n v="432.50291666666675"/>
    <n v="62.674999999999997"/>
    <n v="26.196041666666662"/>
    <n v="0"/>
    <n v="457.19438333333306"/>
    <n v="445.53515833333324"/>
    <n v="-1.6150000000000008E-2"/>
    <n v="295"/>
    <n v="655"/>
    <n v="950"/>
  </r>
  <r>
    <x v="0"/>
    <x v="2"/>
    <x v="25"/>
    <x v="17"/>
    <s v="Thursday"/>
    <s v="Week-day"/>
    <s v="Low-demand"/>
    <s v="Standard"/>
    <n v="147"/>
    <n v="19.647683333333337"/>
    <n v="19.647683333333337"/>
    <n v="51.43333333333333"/>
    <n v="444.32938333333345"/>
    <n v="0"/>
    <n v="443.16220833333335"/>
    <n v="445.53515833333324"/>
    <n v="-3.7999999999999957E-2"/>
    <n v="295"/>
    <n v="190"/>
    <n v="485"/>
  </r>
  <r>
    <x v="0"/>
    <x v="2"/>
    <x v="25"/>
    <x v="18"/>
    <s v="Thursday"/>
    <s v="Week-day"/>
    <s v="Low-demand"/>
    <s v="Standard"/>
    <n v="147"/>
    <n v="13.469216666666664"/>
    <n v="13.469216666666664"/>
    <n v="50.208333333333336"/>
    <n v="444.2020500000001"/>
    <n v="0"/>
    <n v="436.99773333333331"/>
    <n v="445.53515833333324"/>
    <n v="-3.7999999999999957E-2"/>
    <n v="295"/>
    <n v="190"/>
    <n v="485"/>
  </r>
  <r>
    <x v="0"/>
    <x v="2"/>
    <x v="25"/>
    <x v="19"/>
    <s v="Thursday"/>
    <s v="Week-day"/>
    <s v="Low-demand"/>
    <s v="Off-Peak"/>
    <n v="93"/>
    <n v="7.5759083333333326"/>
    <n v="7.5759083333333326"/>
    <n v="49.225000000000001"/>
    <n v="444.06370833333318"/>
    <n v="0"/>
    <n v="431.09259166666675"/>
    <n v="445.53515833333324"/>
    <n v="-3.7999999999999957E-2"/>
    <n v="200"/>
    <n v="190"/>
    <n v="390"/>
  </r>
  <r>
    <x v="0"/>
    <x v="2"/>
    <x v="25"/>
    <x v="20"/>
    <s v="Thursday"/>
    <s v="Week-day"/>
    <s v="Low-demand"/>
    <s v="Off-Peak"/>
    <n v="93"/>
    <n v="15.46250833333333"/>
    <n v="15.46250833333333"/>
    <n v="48.166666666666664"/>
    <n v="444.08640833333328"/>
    <n v="0"/>
    <n v="438.96895833333332"/>
    <n v="445.53515833333324"/>
    <n v="-3.7999999999999957E-2"/>
    <n v="200"/>
    <n v="190"/>
    <n v="390"/>
  </r>
  <r>
    <x v="0"/>
    <x v="2"/>
    <x v="26"/>
    <x v="0"/>
    <s v="Friday"/>
    <s v="Week-day"/>
    <s v="Low-demand"/>
    <s v="Off-Peak"/>
    <n v="93"/>
    <n v="13.020408333333332"/>
    <n v="13.020408333333332"/>
    <n v="47.233333333333334"/>
    <n v="444.04974999999985"/>
    <n v="0"/>
    <n v="436.54620833333348"/>
    <n v="445.53515833333324"/>
    <n v="-2.8266666666666568E-2"/>
    <n v="200"/>
    <n v="190"/>
    <n v="390"/>
  </r>
  <r>
    <x v="0"/>
    <x v="2"/>
    <x v="26"/>
    <x v="1"/>
    <s v="Friday"/>
    <s v="Week-day"/>
    <s v="Low-demand"/>
    <s v="Off-Peak"/>
    <n v="93"/>
    <n v="4.5638499999999986"/>
    <n v="4.5638499999999986"/>
    <n v="46.05"/>
    <n v="444.04504999999995"/>
    <n v="0"/>
    <n v="428.0845583333334"/>
    <n v="445.53515833333324"/>
    <n v="-3.600833333333326E-2"/>
    <n v="200"/>
    <n v="190"/>
    <n v="390"/>
  </r>
  <r>
    <x v="0"/>
    <x v="2"/>
    <x v="26"/>
    <x v="2"/>
    <s v="Friday"/>
    <s v="Week-day"/>
    <s v="Low-demand"/>
    <s v="Off-Peak"/>
    <n v="93"/>
    <n v="35.95408333333333"/>
    <n v="35.95408333333333"/>
    <n v="44.791666666666664"/>
    <n v="444.11150833333323"/>
    <n v="0"/>
    <n v="459.48800833333331"/>
    <n v="445.53515833333324"/>
    <n v="-4.499999999999995E-2"/>
    <n v="200"/>
    <n v="190"/>
    <n v="390"/>
  </r>
  <r>
    <x v="0"/>
    <x v="2"/>
    <x v="26"/>
    <x v="3"/>
    <s v="Friday"/>
    <s v="Week-day"/>
    <s v="Low-demand"/>
    <s v="Off-Peak"/>
    <n v="93"/>
    <n v="36.941850000000009"/>
    <n v="36.941850000000009"/>
    <n v="42.625"/>
    <n v="444.19054166666695"/>
    <n v="0"/>
    <n v="460.47810833333318"/>
    <n v="445.53515833333324"/>
    <n v="-4.499999999999995E-2"/>
    <n v="200"/>
    <n v="190"/>
    <n v="390"/>
  </r>
  <r>
    <x v="0"/>
    <x v="2"/>
    <x v="26"/>
    <x v="4"/>
    <s v="Friday"/>
    <s v="Week-day"/>
    <s v="Low-demand"/>
    <s v="Off-Peak"/>
    <n v="93"/>
    <n v="6.4121583333333261"/>
    <n v="6.4121583333333261"/>
    <n v="40.5"/>
    <n v="444.15309166666674"/>
    <n v="0"/>
    <n v="429.94131666666669"/>
    <n v="445.53515833333324"/>
    <n v="-4.499999999999995E-2"/>
    <n v="295"/>
    <n v="190"/>
    <n v="485"/>
  </r>
  <r>
    <x v="0"/>
    <x v="2"/>
    <x v="26"/>
    <x v="5"/>
    <s v="Friday"/>
    <s v="Week-day"/>
    <s v="Low-demand"/>
    <s v="Off-Peak"/>
    <n v="93"/>
    <n v="-1.690866666666665"/>
    <n v="0"/>
    <n v="40.158333333333331"/>
    <n v="444.11913333333331"/>
    <n v="0"/>
    <n v="421.81927499999989"/>
    <n v="445.53515833333324"/>
    <n v="-4.499999999999995E-2"/>
    <n v="295"/>
    <n v="190"/>
    <n v="485"/>
  </r>
  <r>
    <x v="0"/>
    <x v="2"/>
    <x v="26"/>
    <x v="6"/>
    <s v="Friday"/>
    <s v="Week-day"/>
    <s v="Low-demand"/>
    <s v="Standard"/>
    <n v="147"/>
    <n v="-14.005383333333336"/>
    <n v="0"/>
    <n v="40.283333333333331"/>
    <n v="444.15076666666681"/>
    <n v="12.016825000000001"/>
    <n v="421.53070833333334"/>
    <n v="445.53515833333324"/>
    <n v="-4.499999999999995E-2"/>
    <n v="295"/>
    <n v="190"/>
    <n v="485"/>
  </r>
  <r>
    <x v="0"/>
    <x v="2"/>
    <x v="26"/>
    <x v="7"/>
    <s v="Friday"/>
    <s v="Week-day"/>
    <s v="Low-demand"/>
    <s v="Peak"/>
    <n v="213"/>
    <n v="-32.54944166666666"/>
    <n v="0"/>
    <n v="40.408333333333331"/>
    <n v="444.2557083333333"/>
    <n v="146.649325"/>
    <n v="537.62097499999959"/>
    <n v="445.53515833333324"/>
    <n v="-2.8283333333333358E-2"/>
    <n v="565"/>
    <n v="690"/>
    <n v="1255"/>
  </r>
  <r>
    <x v="0"/>
    <x v="2"/>
    <x v="26"/>
    <x v="8"/>
    <s v="Friday"/>
    <s v="Week-day"/>
    <s v="Low-demand"/>
    <s v="Peak"/>
    <n v="213"/>
    <n v="-119.7632"/>
    <n v="0"/>
    <n v="43.733333333333334"/>
    <n v="444.28207499999991"/>
    <n v="332.64117499999998"/>
    <n v="636.39309999999966"/>
    <n v="445.53515833333324"/>
    <n v="-2.8000000000000021E-2"/>
    <n v="565"/>
    <n v="675"/>
    <n v="1240"/>
  </r>
  <r>
    <x v="0"/>
    <x v="2"/>
    <x v="26"/>
    <x v="9"/>
    <s v="Friday"/>
    <s v="Week-day"/>
    <s v="Low-demand"/>
    <s v="Peak"/>
    <n v="213"/>
    <n v="-479.45990833333343"/>
    <n v="0"/>
    <n v="58.291666666666664"/>
    <n v="372.61051666666657"/>
    <n v="757.14853333333292"/>
    <n v="632.90411666666694"/>
    <n v="445.53515833333324"/>
    <n v="-3.0033333333333356E-2"/>
    <n v="565"/>
    <n v="675"/>
    <n v="1240"/>
  </r>
  <r>
    <x v="0"/>
    <x v="2"/>
    <x v="26"/>
    <x v="22"/>
    <s v="Friday"/>
    <s v="Week-day"/>
    <s v="Low-demand"/>
    <s v="Standard"/>
    <n v="147"/>
    <n v="-347.58984166666676"/>
    <n v="0"/>
    <n v="77.533333333333331"/>
    <n v="56.244008333333348"/>
    <n v="875.89912500000003"/>
    <n v="582.15265833333297"/>
    <n v="445.53515833333324"/>
    <n v="-3.2000000000000021E-2"/>
    <n v="565"/>
    <n v="675"/>
    <n v="1240"/>
  </r>
  <r>
    <x v="0"/>
    <x v="2"/>
    <x v="26"/>
    <x v="23"/>
    <s v="Friday"/>
    <s v="Week-day"/>
    <s v="Low-demand"/>
    <s v="Standard"/>
    <n v="147"/>
    <n v="-247.9331"/>
    <n v="0"/>
    <n v="90.224999999999994"/>
    <n v="29.684274999999992"/>
    <n v="883.64004166666643"/>
    <n v="662.43629166666699"/>
    <n v="445.53515833333324"/>
    <n v="-3.2000000000000021E-2"/>
    <n v="565"/>
    <n v="675"/>
    <n v="1240"/>
  </r>
  <r>
    <x v="0"/>
    <x v="2"/>
    <x v="26"/>
    <x v="21"/>
    <s v="Friday"/>
    <s v="Week-day"/>
    <s v="Low-demand"/>
    <s v="Standard"/>
    <n v="147"/>
    <n v="-91.280743119266063"/>
    <n v="0"/>
    <n v="98.587155963302749"/>
    <n v="39.308715596330281"/>
    <n v="692.49556880733974"/>
    <n v="636.88953211009175"/>
    <n v="445.53515833333324"/>
    <n v="-2.6128440366972497E-2"/>
    <n v="565"/>
    <n v="675"/>
    <n v="1240"/>
  </r>
  <r>
    <x v="0"/>
    <x v="2"/>
    <x v="26"/>
    <x v="10"/>
    <s v="Friday"/>
    <s v="Week-day"/>
    <s v="Low-demand"/>
    <s v="Standard"/>
    <n v="147"/>
    <n v="-13.19639999999999"/>
    <n v="0"/>
    <n v="98.483333333333334"/>
    <n v="0.12970833333333331"/>
    <n v="707.39999999999975"/>
    <n v="694.18623333333346"/>
    <n v="445.53515833333324"/>
    <n v="-1.6466666666666678E-2"/>
    <n v="565"/>
    <n v="675"/>
    <n v="1240"/>
  </r>
  <r>
    <x v="0"/>
    <x v="2"/>
    <x v="26"/>
    <x v="11"/>
    <s v="Friday"/>
    <s v="Week-day"/>
    <s v="Low-demand"/>
    <s v="Standard"/>
    <n v="147"/>
    <n v="80.129191666666642"/>
    <n v="80.129191666666642"/>
    <n v="96.658333333333331"/>
    <n v="0"/>
    <n v="537.34395833333338"/>
    <n v="617.44640833333335"/>
    <n v="445.53515833333324"/>
    <n v="-2.5999999999999943E-2"/>
    <n v="565"/>
    <n v="675"/>
    <n v="1240"/>
  </r>
  <r>
    <x v="0"/>
    <x v="2"/>
    <x v="26"/>
    <x v="12"/>
    <s v="Friday"/>
    <s v="Week-day"/>
    <s v="Low-demand"/>
    <s v="Standard"/>
    <n v="147"/>
    <n v="65.245474999999985"/>
    <n v="65.245474999999985"/>
    <n v="95.25833333333334"/>
    <n v="7.0916666666666663E-3"/>
    <n v="556.83068333333347"/>
    <n v="622.04966666666633"/>
    <n v="445.53515833333324"/>
    <n v="-2.5674999999999948E-2"/>
    <n v="565"/>
    <n v="675"/>
    <n v="1240"/>
  </r>
  <r>
    <x v="0"/>
    <x v="2"/>
    <x v="26"/>
    <x v="13"/>
    <s v="Friday"/>
    <s v="Week-day"/>
    <s v="Low-demand"/>
    <s v="Standard"/>
    <n v="147"/>
    <n v="63.462857142857139"/>
    <n v="63.462857142857139"/>
    <n v="88.633928571428569"/>
    <n v="322.02583035714281"/>
    <n v="303.1175803571428"/>
    <n v="673.12474999999995"/>
    <n v="445.53515833333324"/>
    <n v="-6.0714285714285748E-3"/>
    <n v="565"/>
    <n v="675"/>
    <n v="1240"/>
  </r>
  <r>
    <x v="0"/>
    <x v="2"/>
    <x v="26"/>
    <x v="14"/>
    <s v="Friday"/>
    <s v="Week-day"/>
    <s v="Low-demand"/>
    <s v="Standard"/>
    <n v="147"/>
    <n v="287.04682812499999"/>
    <n v="287.04682812499999"/>
    <n v="79.796875"/>
    <n v="301.72470312500002"/>
    <n v="119.45117187500001"/>
    <n v="693.02420312499999"/>
    <n v="445.53515833333324"/>
    <n v="0"/>
    <n v="555"/>
    <n v="675"/>
    <n v="1230"/>
  </r>
  <r>
    <x v="0"/>
    <x v="2"/>
    <x v="26"/>
    <x v="15"/>
    <s v="Friday"/>
    <s v="Week-day"/>
    <s v="Low-demand"/>
    <s v="Peak"/>
    <n v="213"/>
    <n v="281.22603333333342"/>
    <n v="281.22603333333342"/>
    <n v="60.283333333333331"/>
    <n v="353.22357499999993"/>
    <n v="13.600550000000005"/>
    <n v="631.32010000000002"/>
    <n v="445.53515833333324"/>
    <n v="0"/>
    <n v="485"/>
    <n v="655"/>
    <n v="1140"/>
  </r>
  <r>
    <x v="0"/>
    <x v="2"/>
    <x v="26"/>
    <x v="16"/>
    <s v="Friday"/>
    <s v="Week-day"/>
    <s v="Low-demand"/>
    <s v="Peak"/>
    <n v="213"/>
    <n v="112.25950000000002"/>
    <n v="112.25950000000002"/>
    <n v="52.05833333333333"/>
    <n v="404.38462499999991"/>
    <n v="0"/>
    <n v="498.11415000000005"/>
    <n v="445.53515833333324"/>
    <n v="0"/>
    <n v="295"/>
    <n v="655"/>
    <n v="950"/>
  </r>
  <r>
    <x v="0"/>
    <x v="2"/>
    <x v="26"/>
    <x v="17"/>
    <s v="Friday"/>
    <s v="Week-day"/>
    <s v="Low-demand"/>
    <s v="Standard"/>
    <n v="147"/>
    <n v="34.713916666666655"/>
    <n v="34.713916666666655"/>
    <n v="47.958333333333336"/>
    <n v="442.09841666666648"/>
    <n v="0"/>
    <n v="456.59743333333324"/>
    <n v="445.53515833333324"/>
    <n v="0"/>
    <n v="295"/>
    <n v="190"/>
    <n v="485"/>
  </r>
  <r>
    <x v="0"/>
    <x v="2"/>
    <x v="26"/>
    <x v="18"/>
    <s v="Friday"/>
    <s v="Week-day"/>
    <s v="Low-demand"/>
    <s v="Standard"/>
    <n v="147"/>
    <n v="67.934766666666675"/>
    <n v="67.934766666666675"/>
    <n v="44.983333333333334"/>
    <n v="444.17374166666679"/>
    <n v="0"/>
    <n v="491.5078000000002"/>
    <n v="445.53515833333324"/>
    <n v="0"/>
    <n v="295"/>
    <n v="190"/>
    <n v="485"/>
  </r>
  <r>
    <x v="0"/>
    <x v="2"/>
    <x v="26"/>
    <x v="19"/>
    <s v="Friday"/>
    <s v="Week-day"/>
    <s v="Low-demand"/>
    <s v="Off-Peak"/>
    <n v="93"/>
    <n v="46.842916666666646"/>
    <n v="46.842916666666646"/>
    <n v="41.608333333333334"/>
    <n v="444.10927500000014"/>
    <n v="0"/>
    <n v="470.43183333333337"/>
    <n v="445.53515833333324"/>
    <n v="0"/>
    <n v="200"/>
    <n v="190"/>
    <n v="390"/>
  </r>
  <r>
    <x v="0"/>
    <x v="2"/>
    <x v="26"/>
    <x v="20"/>
    <s v="Friday"/>
    <s v="Week-day"/>
    <s v="Low-demand"/>
    <s v="Off-Peak"/>
    <n v="93"/>
    <n v="-87.186166666666665"/>
    <n v="0"/>
    <n v="41.866666666666667"/>
    <n v="444.00597500000009"/>
    <n v="0"/>
    <n v="336.37702499999989"/>
    <n v="445.53515833333324"/>
    <n v="0"/>
    <n v="200"/>
    <n v="190"/>
    <n v="390"/>
  </r>
  <r>
    <x v="0"/>
    <x v="2"/>
    <x v="27"/>
    <x v="0"/>
    <s v="Saturday"/>
    <s v="Weekend"/>
    <s v="Low-demand"/>
    <s v="Off-Peak"/>
    <n v="93"/>
    <n v="-115.16873333333334"/>
    <n v="0"/>
    <n v="46.68333333333333"/>
    <n v="444.01169999999985"/>
    <n v="0"/>
    <n v="308.37254166666662"/>
    <n v="445.53515833333324"/>
    <n v="0"/>
    <n v="200"/>
    <n v="190"/>
    <n v="390"/>
  </r>
  <r>
    <x v="0"/>
    <x v="2"/>
    <x v="27"/>
    <x v="1"/>
    <s v="Saturday"/>
    <s v="Weekend"/>
    <s v="Low-demand"/>
    <s v="Off-Peak"/>
    <n v="93"/>
    <n v="9.1810249999999982"/>
    <n v="9.1810249999999982"/>
    <n v="48.93333333333333"/>
    <n v="444.10044166666682"/>
    <n v="0"/>
    <n v="432.72993333333329"/>
    <n v="445.53515833333324"/>
    <n v="0"/>
    <n v="200"/>
    <n v="190"/>
    <n v="390"/>
  </r>
  <r>
    <x v="0"/>
    <x v="2"/>
    <x v="27"/>
    <x v="2"/>
    <s v="Saturday"/>
    <s v="Weekend"/>
    <s v="Low-demand"/>
    <s v="Off-Peak"/>
    <n v="93"/>
    <n v="47.528308333333328"/>
    <n v="47.528308333333328"/>
    <n v="46.9"/>
    <n v="444.04198333333335"/>
    <n v="0"/>
    <n v="471.08891666666688"/>
    <n v="445.53515833333324"/>
    <n v="0"/>
    <n v="200"/>
    <n v="190"/>
    <n v="390"/>
  </r>
  <r>
    <x v="0"/>
    <x v="2"/>
    <x v="27"/>
    <x v="3"/>
    <s v="Saturday"/>
    <s v="Weekend"/>
    <s v="Low-demand"/>
    <s v="Off-Peak"/>
    <n v="93"/>
    <n v="44.626158333333336"/>
    <n v="44.626158333333336"/>
    <n v="44.116666666666667"/>
    <n v="444.00221666666664"/>
    <n v="0"/>
    <n v="468.21825000000007"/>
    <n v="445.53515833333324"/>
    <n v="0"/>
    <n v="200"/>
    <n v="190"/>
    <n v="390"/>
  </r>
  <r>
    <x v="0"/>
    <x v="2"/>
    <x v="27"/>
    <x v="4"/>
    <s v="Saturday"/>
    <s v="Weekend"/>
    <s v="Low-demand"/>
    <s v="Off-Peak"/>
    <n v="93"/>
    <n v="41.783100000000012"/>
    <n v="41.783100000000012"/>
    <n v="41.266666666666666"/>
    <n v="444.0822416666669"/>
    <n v="0"/>
    <n v="465.34564166666684"/>
    <n v="445.53515833333324"/>
    <n v="0"/>
    <n v="295"/>
    <n v="190"/>
    <n v="485"/>
  </r>
  <r>
    <x v="0"/>
    <x v="2"/>
    <x v="27"/>
    <x v="5"/>
    <s v="Saturday"/>
    <s v="Weekend"/>
    <s v="Low-demand"/>
    <s v="Off-Peak"/>
    <n v="93"/>
    <n v="-79.237116666666651"/>
    <n v="0"/>
    <n v="41.625"/>
    <n v="444.03091666666671"/>
    <n v="0"/>
    <n v="344.31490000000014"/>
    <n v="445.53515833333324"/>
    <n v="0"/>
    <n v="295"/>
    <n v="190"/>
    <n v="485"/>
  </r>
  <r>
    <x v="0"/>
    <x v="2"/>
    <x v="27"/>
    <x v="6"/>
    <s v="Saturday"/>
    <s v="Weekend"/>
    <s v="Low-demand"/>
    <s v="Off-Peak"/>
    <n v="93"/>
    <n v="-108.09679166666665"/>
    <n v="0"/>
    <n v="45.424999999999997"/>
    <n v="443.93087500000001"/>
    <n v="14.329108333333332"/>
    <n v="329.78066666666655"/>
    <n v="445.53515833333324"/>
    <n v="0"/>
    <n v="295"/>
    <n v="190"/>
    <n v="485"/>
  </r>
  <r>
    <x v="0"/>
    <x v="2"/>
    <x v="27"/>
    <x v="7"/>
    <s v="Saturday"/>
    <s v="Weekend"/>
    <s v="Low-demand"/>
    <s v="Standard"/>
    <n v="147"/>
    <n v="-76.016891666666666"/>
    <n v="0"/>
    <n v="50.208333333333336"/>
    <n v="444.09960833333326"/>
    <n v="207.08214999999993"/>
    <n v="554.60578333333353"/>
    <n v="445.53515833333324"/>
    <n v="0"/>
    <n v="565"/>
    <n v="690"/>
    <n v="1255"/>
  </r>
  <r>
    <x v="0"/>
    <x v="2"/>
    <x v="27"/>
    <x v="8"/>
    <s v="Saturday"/>
    <s v="Weekend"/>
    <s v="Low-demand"/>
    <s v="Standard"/>
    <n v="147"/>
    <n v="27.820066666666662"/>
    <n v="27.820066666666662"/>
    <n v="49.833333333333336"/>
    <n v="444.10355833333307"/>
    <n v="192.23196666666669"/>
    <n v="643.58877500000017"/>
    <n v="445.53515833333324"/>
    <n v="-2.2524999999999986E-2"/>
    <n v="565"/>
    <n v="675"/>
    <n v="1240"/>
  </r>
  <r>
    <x v="0"/>
    <x v="2"/>
    <x v="27"/>
    <x v="9"/>
    <s v="Saturday"/>
    <s v="Weekend"/>
    <s v="Low-demand"/>
    <s v="Standard"/>
    <n v="147"/>
    <n v="-453.17880833333322"/>
    <n v="0"/>
    <n v="58.45"/>
    <n v="399.38527499999998"/>
    <n v="687.61675000000002"/>
    <n v="615.16320833333339"/>
    <n v="445.53515833333324"/>
    <n v="-5.299999999999995E-2"/>
    <n v="565"/>
    <n v="675"/>
    <n v="1240"/>
  </r>
  <r>
    <x v="0"/>
    <x v="2"/>
    <x v="27"/>
    <x v="22"/>
    <s v="Saturday"/>
    <s v="Weekend"/>
    <s v="Low-demand"/>
    <s v="Standard"/>
    <n v="147"/>
    <n v="-454.36986666666655"/>
    <n v="0"/>
    <n v="81.125"/>
    <n v="136.2389166666666"/>
    <n v="902.05577499999993"/>
    <n v="576.75889166666684"/>
    <n v="445.53515833333324"/>
    <n v="-5.299999999999995E-2"/>
    <n v="565"/>
    <n v="675"/>
    <n v="1240"/>
  </r>
  <r>
    <x v="0"/>
    <x v="2"/>
    <x v="27"/>
    <x v="23"/>
    <s v="Saturday"/>
    <s v="Weekend"/>
    <s v="Low-demand"/>
    <s v="Standard"/>
    <n v="147"/>
    <n v="-166.55642990654209"/>
    <n v="0"/>
    <n v="97.841121495327101"/>
    <n v="25.730672897196271"/>
    <n v="682.72875700934583"/>
    <n v="539.30419626168225"/>
    <n v="445.53515833333324"/>
    <n v="-1.9813084112149533E-3"/>
    <n v="565"/>
    <n v="675"/>
    <n v="1240"/>
  </r>
  <r>
    <x v="0"/>
    <x v="2"/>
    <x v="27"/>
    <x v="21"/>
    <s v="Saturday"/>
    <s v="Weekend"/>
    <s v="Low-demand"/>
    <s v="Off-Peak"/>
    <n v="93"/>
    <n v="-14.69385833333334"/>
    <n v="0"/>
    <n v="98.825000000000003"/>
    <n v="0.16360000000000002"/>
    <n v="534.57545833333347"/>
    <n v="519.85555000000022"/>
    <n v="445.53515833333324"/>
    <n v="-2.5074999999999976E-2"/>
    <n v="565"/>
    <n v="675"/>
    <n v="1240"/>
  </r>
  <r>
    <x v="0"/>
    <x v="2"/>
    <x v="27"/>
    <x v="10"/>
    <s v="Saturday"/>
    <s v="Weekend"/>
    <s v="Low-demand"/>
    <s v="Off-Peak"/>
    <n v="93"/>
    <n v="106.48489999999997"/>
    <n v="106.48489999999997"/>
    <n v="97.341666666666669"/>
    <n v="34.96756666666667"/>
    <n v="416.92536666666689"/>
    <n v="556.04734166666663"/>
    <n v="445.53515833333324"/>
    <n v="-3.8466666666666739E-2"/>
    <n v="565"/>
    <n v="675"/>
    <n v="1240"/>
  </r>
  <r>
    <x v="0"/>
    <x v="2"/>
    <x v="27"/>
    <x v="11"/>
    <s v="Saturday"/>
    <s v="Weekend"/>
    <s v="Low-demand"/>
    <s v="Off-Peak"/>
    <n v="93"/>
    <n v="-48.413591666666655"/>
    <n v="0"/>
    <n v="93.424999999999997"/>
    <n v="23.364350000000016"/>
    <n v="582.07945833333349"/>
    <n v="555.23370000000023"/>
    <n v="445.53515833333324"/>
    <n v="-1.5416666666666587E-2"/>
    <n v="565"/>
    <n v="675"/>
    <n v="1240"/>
  </r>
  <r>
    <x v="0"/>
    <x v="2"/>
    <x v="27"/>
    <x v="12"/>
    <s v="Saturday"/>
    <s v="Weekend"/>
    <s v="Low-demand"/>
    <s v="Off-Peak"/>
    <n v="93"/>
    <n v="101.12491666666668"/>
    <n v="101.12491666666668"/>
    <n v="93.283333333333331"/>
    <n v="134.882375"/>
    <n v="301.88513333333327"/>
    <n v="530.27003333333312"/>
    <n v="445.53515833333324"/>
    <n v="-1.8650000000000014E-2"/>
    <n v="565"/>
    <n v="675"/>
    <n v="1240"/>
  </r>
  <r>
    <x v="0"/>
    <x v="2"/>
    <x v="27"/>
    <x v="13"/>
    <s v="Saturday"/>
    <s v="Weekend"/>
    <s v="Low-demand"/>
    <s v="Off-Peak"/>
    <n v="93"/>
    <n v="109.90954166666671"/>
    <n v="109.90954166666671"/>
    <n v="87.325000000000003"/>
    <n v="298.67758333333325"/>
    <n v="139.88165000000006"/>
    <n v="534.30173333333335"/>
    <n v="445.53515833333324"/>
    <n v="-4.8000000000000036E-2"/>
    <n v="565"/>
    <n v="675"/>
    <n v="1240"/>
  </r>
  <r>
    <x v="0"/>
    <x v="2"/>
    <x v="27"/>
    <x v="14"/>
    <s v="Saturday"/>
    <s v="Weekend"/>
    <s v="Low-demand"/>
    <s v="Off-Peak"/>
    <n v="93"/>
    <n v="88.105908333333375"/>
    <n v="88.105908333333375"/>
    <n v="82.158333333333331"/>
    <n v="421.2737166666667"/>
    <n v="31.875558333333334"/>
    <n v="522.07131666666669"/>
    <n v="445.53515833333324"/>
    <n v="-4.8000000000000036E-2"/>
    <n v="555"/>
    <n v="675"/>
    <n v="1230"/>
  </r>
  <r>
    <x v="0"/>
    <x v="2"/>
    <x v="27"/>
    <x v="15"/>
    <s v="Saturday"/>
    <s v="Weekend"/>
    <s v="Low-demand"/>
    <s v="Standard"/>
    <n v="147"/>
    <n v="347.02313333333342"/>
    <n v="347.02313333333342"/>
    <n v="69.099999999999994"/>
    <n v="143.81944166666662"/>
    <n v="4.5262166666666666"/>
    <n v="488.85428333333329"/>
    <n v="445.53515833333324"/>
    <n v="-4.8000000000000036E-2"/>
    <n v="485"/>
    <n v="655"/>
    <n v="1140"/>
  </r>
  <r>
    <x v="0"/>
    <x v="2"/>
    <x v="27"/>
    <x v="16"/>
    <s v="Saturday"/>
    <s v="Weekend"/>
    <s v="Low-demand"/>
    <s v="Standard"/>
    <n v="147"/>
    <n v="92.688716666666679"/>
    <n v="92.688716666666679"/>
    <n v="59.9"/>
    <n v="386.63444166666665"/>
    <n v="0"/>
    <n v="462.15218333333354"/>
    <n v="445.53515833333324"/>
    <n v="-4.8000000000000036E-2"/>
    <n v="295"/>
    <n v="655"/>
    <n v="950"/>
  </r>
  <r>
    <x v="0"/>
    <x v="2"/>
    <x v="27"/>
    <x v="17"/>
    <s v="Saturday"/>
    <s v="Weekend"/>
    <s v="Low-demand"/>
    <s v="Off-Peak"/>
    <n v="93"/>
    <n v="-38.517849999999974"/>
    <n v="0"/>
    <n v="57.875"/>
    <n v="442.6294166666666"/>
    <n v="0"/>
    <n v="383.74110000000019"/>
    <n v="445.53515833333324"/>
    <n v="-4.0400000000000026E-2"/>
    <n v="295"/>
    <n v="190"/>
    <n v="485"/>
  </r>
  <r>
    <x v="0"/>
    <x v="2"/>
    <x v="27"/>
    <x v="18"/>
    <s v="Saturday"/>
    <s v="Weekend"/>
    <s v="Low-demand"/>
    <s v="Off-Peak"/>
    <n v="93"/>
    <n v="-62.419049999999999"/>
    <n v="0"/>
    <n v="60.2"/>
    <n v="434.99409999999989"/>
    <n v="0"/>
    <n v="352.72417500000012"/>
    <n v="445.53515833333324"/>
    <n v="-3.2000000000000021E-2"/>
    <n v="295"/>
    <n v="190"/>
    <n v="485"/>
  </r>
  <r>
    <x v="0"/>
    <x v="2"/>
    <x v="27"/>
    <x v="19"/>
    <s v="Saturday"/>
    <s v="Weekend"/>
    <s v="Low-demand"/>
    <s v="Off-Peak"/>
    <n v="93"/>
    <n v="-41.939016666666689"/>
    <n v="0"/>
    <n v="62.541666666666664"/>
    <n v="409.39045833333336"/>
    <n v="0"/>
    <n v="348.26574999999991"/>
    <n v="445.53515833333324"/>
    <n v="-3.2000000000000021E-2"/>
    <n v="200"/>
    <n v="190"/>
    <n v="390"/>
  </r>
  <r>
    <x v="0"/>
    <x v="2"/>
    <x v="27"/>
    <x v="20"/>
    <s v="Saturday"/>
    <s v="Weekend"/>
    <s v="Low-demand"/>
    <s v="Off-Peak"/>
    <n v="93"/>
    <n v="-31.027474999999985"/>
    <n v="0"/>
    <n v="63.825000000000003"/>
    <n v="404.75660000000011"/>
    <n v="0"/>
    <n v="354.81264166666665"/>
    <n v="445.53515833333324"/>
    <n v="-3.4133333333333356E-2"/>
    <n v="200"/>
    <n v="190"/>
    <n v="390"/>
  </r>
  <r>
    <x v="0"/>
    <x v="2"/>
    <x v="28"/>
    <x v="0"/>
    <s v="Sunday"/>
    <s v="Weekend"/>
    <s v="Low-demand"/>
    <s v="Off-Peak"/>
    <n v="93"/>
    <n v="-21.508741666666662"/>
    <n v="0"/>
    <n v="64.75"/>
    <n v="375.77929166666661"/>
    <n v="0"/>
    <n v="336.33113333333341"/>
    <n v="445.53515833333324"/>
    <n v="-4.8333333333333367E-2"/>
    <n v="200"/>
    <n v="190"/>
    <n v="390"/>
  </r>
  <r>
    <x v="0"/>
    <x v="2"/>
    <x v="28"/>
    <x v="1"/>
    <s v="Sunday"/>
    <s v="Weekend"/>
    <s v="Low-demand"/>
    <s v="Off-Peak"/>
    <n v="93"/>
    <n v="-16.336100000000005"/>
    <n v="0"/>
    <n v="65"/>
    <n v="381.01789166666669"/>
    <n v="0"/>
    <n v="346.68105000000008"/>
    <n v="445.53515833333324"/>
    <n v="-2.4000000000000018E-2"/>
    <n v="200"/>
    <n v="190"/>
    <n v="390"/>
  </r>
  <r>
    <x v="0"/>
    <x v="2"/>
    <x v="28"/>
    <x v="2"/>
    <s v="Sunday"/>
    <s v="Weekend"/>
    <s v="Low-demand"/>
    <s v="Off-Peak"/>
    <n v="93"/>
    <n v="-16.487125000000002"/>
    <n v="0"/>
    <n v="65.808333333333337"/>
    <n v="419.48853333333358"/>
    <n v="0"/>
    <n v="383.38770000000011"/>
    <n v="445.53515833333324"/>
    <n v="-2.4000000000000018E-2"/>
    <n v="200"/>
    <n v="190"/>
    <n v="390"/>
  </r>
  <r>
    <x v="0"/>
    <x v="2"/>
    <x v="28"/>
    <x v="3"/>
    <s v="Sunday"/>
    <s v="Weekend"/>
    <s v="Low-demand"/>
    <s v="Off-Peak"/>
    <n v="93"/>
    <n v="-14.929141666666668"/>
    <n v="0"/>
    <n v="66"/>
    <n v="403.63966666666687"/>
    <n v="0"/>
    <n v="369.54306666666639"/>
    <n v="445.53515833333324"/>
    <n v="-2.4000000000000018E-2"/>
    <n v="200"/>
    <n v="190"/>
    <n v="390"/>
  </r>
  <r>
    <x v="0"/>
    <x v="2"/>
    <x v="28"/>
    <x v="4"/>
    <s v="Sunday"/>
    <s v="Weekend"/>
    <s v="Low-demand"/>
    <s v="Off-Peak"/>
    <n v="93"/>
    <n v="-13.967583333333332"/>
    <n v="0"/>
    <n v="66"/>
    <n v="398.0635250000002"/>
    <n v="0"/>
    <n v="365.27605833333331"/>
    <n v="445.53515833333324"/>
    <n v="-2.4000000000000018E-2"/>
    <n v="295"/>
    <n v="190"/>
    <n v="485"/>
  </r>
  <r>
    <x v="0"/>
    <x v="2"/>
    <x v="28"/>
    <x v="5"/>
    <s v="Sunday"/>
    <s v="Weekend"/>
    <s v="Low-demand"/>
    <s v="Off-Peak"/>
    <n v="93"/>
    <n v="-11.210800000000004"/>
    <n v="0"/>
    <n v="66.224999999999994"/>
    <n v="395.81943333333345"/>
    <n v="0"/>
    <n v="366.00200833333349"/>
    <n v="445.53515833333324"/>
    <n v="-2.4000000000000018E-2"/>
    <n v="295"/>
    <n v="190"/>
    <n v="485"/>
  </r>
  <r>
    <x v="0"/>
    <x v="2"/>
    <x v="28"/>
    <x v="6"/>
    <s v="Sunday"/>
    <s v="Weekend"/>
    <s v="Low-demand"/>
    <s v="Off-Peak"/>
    <n v="93"/>
    <n v="-16.667233333333332"/>
    <n v="0"/>
    <n v="67"/>
    <n v="383.28838333333329"/>
    <n v="23.385816666666667"/>
    <n v="371.7647083333332"/>
    <n v="445.53515833333324"/>
    <n v="-2.4000000000000018E-2"/>
    <n v="295"/>
    <n v="190"/>
    <n v="485"/>
  </r>
  <r>
    <x v="0"/>
    <x v="2"/>
    <x v="28"/>
    <x v="7"/>
    <s v="Sunday"/>
    <s v="Weekend"/>
    <s v="Low-demand"/>
    <s v="Off-Peak"/>
    <n v="93"/>
    <n v="-12.527700000000022"/>
    <n v="0"/>
    <n v="65.400000000000006"/>
    <n v="236.1488833333334"/>
    <n v="261.1087916666666"/>
    <n v="469.86628333333312"/>
    <n v="445.53515833333324"/>
    <n v="-2.1816666666666703E-2"/>
    <n v="565"/>
    <n v="690"/>
    <n v="1255"/>
  </r>
  <r>
    <x v="0"/>
    <x v="2"/>
    <x v="28"/>
    <x v="8"/>
    <s v="Sunday"/>
    <s v="Weekend"/>
    <s v="Low-demand"/>
    <s v="Off-Peak"/>
    <n v="93"/>
    <n v="-92.428191666666692"/>
    <n v="0"/>
    <n v="68.150000000000006"/>
    <n v="3.874916666666667"/>
    <n v="601.78839166666637"/>
    <n v="512.85511666666707"/>
    <n v="445.53515833333324"/>
    <n v="-3.5999999999999997E-2"/>
    <n v="565"/>
    <n v="675"/>
    <n v="1240"/>
  </r>
  <r>
    <x v="0"/>
    <x v="2"/>
    <x v="28"/>
    <x v="9"/>
    <s v="Sunday"/>
    <s v="Weekend"/>
    <s v="Low-demand"/>
    <s v="Off-Peak"/>
    <n v="93"/>
    <n v="-218.89598333333339"/>
    <n v="0"/>
    <n v="76.658333333333331"/>
    <n v="0.17191666666666669"/>
    <n v="772.20340833333364"/>
    <n v="553.26988333333304"/>
    <n v="445.53515833333324"/>
    <n v="-3.5999999999999997E-2"/>
    <n v="565"/>
    <n v="675"/>
    <n v="1240"/>
  </r>
  <r>
    <x v="0"/>
    <x v="2"/>
    <x v="28"/>
    <x v="22"/>
    <s v="Sunday"/>
    <s v="Weekend"/>
    <s v="Low-demand"/>
    <s v="Off-Peak"/>
    <n v="93"/>
    <n v="-180.0633"/>
    <n v="0"/>
    <n v="85.6"/>
    <n v="169.84195833333325"/>
    <n v="540.51268333333314"/>
    <n v="523.45669166666653"/>
    <n v="445.53515833333324"/>
    <n v="-3.5999999999999997E-2"/>
    <n v="565"/>
    <n v="675"/>
    <n v="1240"/>
  </r>
  <r>
    <x v="0"/>
    <x v="2"/>
    <x v="28"/>
    <x v="23"/>
    <s v="Sunday"/>
    <s v="Weekend"/>
    <s v="Low-demand"/>
    <s v="Off-Peak"/>
    <n v="93"/>
    <n v="-119.78290816326535"/>
    <n v="0"/>
    <n v="92.122448979591837"/>
    <n v="257.85742857142861"/>
    <n v="424.78676530612262"/>
    <n v="548.60720408163263"/>
    <n v="445.53515833333324"/>
    <n v="-1.43877551020408E-2"/>
    <n v="565"/>
    <n v="675"/>
    <n v="1240"/>
  </r>
  <r>
    <x v="0"/>
    <x v="2"/>
    <x v="28"/>
    <x v="21"/>
    <s v="Sunday"/>
    <s v="Weekend"/>
    <s v="Low-demand"/>
    <s v="Off-Peak"/>
    <n v="93"/>
    <n v="-117.75258333333328"/>
    <n v="0"/>
    <n v="97.433333333333337"/>
    <n v="20.368291666666671"/>
    <n v="634.84410000000003"/>
    <n v="536.09661666666648"/>
    <n v="445.53515833333324"/>
    <n v="-1.8999999999999979E-2"/>
    <n v="565"/>
    <n v="675"/>
    <n v="1240"/>
  </r>
  <r>
    <x v="0"/>
    <x v="2"/>
    <x v="28"/>
    <x v="10"/>
    <s v="Sunday"/>
    <s v="Weekend"/>
    <s v="Low-demand"/>
    <s v="Off-Peak"/>
    <n v="93"/>
    <n v="-24.017541666666666"/>
    <n v="0"/>
    <n v="99.025000000000006"/>
    <n v="0.1663416666666665"/>
    <n v="522.10701666666671"/>
    <n v="498.06959166666667"/>
    <n v="445.53515833333324"/>
    <n v="-1.8999999999999979E-2"/>
    <n v="565"/>
    <n v="675"/>
    <n v="1240"/>
  </r>
  <r>
    <x v="0"/>
    <x v="2"/>
    <x v="28"/>
    <x v="11"/>
    <s v="Sunday"/>
    <s v="Weekend"/>
    <s v="Low-demand"/>
    <s v="Off-Peak"/>
    <n v="93"/>
    <n v="3.7101750000000155"/>
    <n v="3.7101750000000155"/>
    <n v="98.75833333333334"/>
    <n v="0.16629166666666653"/>
    <n v="473.20252500000026"/>
    <n v="476.89357499999988"/>
    <n v="445.53515833333324"/>
    <n v="-1.8449999999999973E-2"/>
    <n v="565"/>
    <n v="675"/>
    <n v="1240"/>
  </r>
  <r>
    <x v="0"/>
    <x v="2"/>
    <x v="28"/>
    <x v="12"/>
    <s v="Sunday"/>
    <s v="Weekend"/>
    <s v="Low-demand"/>
    <s v="Off-Peak"/>
    <n v="93"/>
    <n v="-12.109900000000007"/>
    <n v="0"/>
    <n v="98.941666666666663"/>
    <n v="0.16682499999999997"/>
    <n v="516.28063333333341"/>
    <n v="504.15285833333331"/>
    <n v="445.53515833333324"/>
    <n v="-1.6324999999999992E-2"/>
    <n v="565"/>
    <n v="675"/>
    <n v="1240"/>
  </r>
  <r>
    <x v="0"/>
    <x v="2"/>
    <x v="28"/>
    <x v="13"/>
    <s v="Sunday"/>
    <s v="Weekend"/>
    <s v="Low-demand"/>
    <s v="Off-Peak"/>
    <n v="93"/>
    <n v="69.925883333333289"/>
    <n v="69.925883333333289"/>
    <n v="97.13333333333334"/>
    <n v="100.62465000000002"/>
    <n v="353.65922499999999"/>
    <n v="525.40730833333328"/>
    <n v="445.53515833333324"/>
    <n v="-4.499999999999995E-2"/>
    <n v="565"/>
    <n v="675"/>
    <n v="1240"/>
  </r>
  <r>
    <x v="0"/>
    <x v="2"/>
    <x v="28"/>
    <x v="14"/>
    <s v="Sunday"/>
    <s v="Weekend"/>
    <s v="Low-demand"/>
    <s v="Off-Peak"/>
    <n v="93"/>
    <n v="15.006508333333324"/>
    <n v="15.006508333333324"/>
    <n v="95.025000000000006"/>
    <n v="424.98387499999973"/>
    <n v="110.18428333333331"/>
    <n v="527.15093333333357"/>
    <n v="445.53515833333324"/>
    <n v="-4.499999999999995E-2"/>
    <n v="555"/>
    <n v="675"/>
    <n v="1230"/>
  </r>
  <r>
    <x v="0"/>
    <x v="2"/>
    <x v="28"/>
    <x v="15"/>
    <s v="Sunday"/>
    <s v="Weekend"/>
    <s v="Low-demand"/>
    <s v="Off-Peak"/>
    <n v="93"/>
    <n v="481.5289333333331"/>
    <n v="481.5289333333331"/>
    <n v="81.916666666666671"/>
    <n v="3.8599083333333315"/>
    <n v="11.827591666666667"/>
    <n v="496.84416666666681"/>
    <n v="445.53515833333324"/>
    <n v="-4.499999999999995E-2"/>
    <n v="485"/>
    <n v="655"/>
    <n v="1140"/>
  </r>
  <r>
    <x v="0"/>
    <x v="2"/>
    <x v="28"/>
    <x v="16"/>
    <s v="Sunday"/>
    <s v="Weekend"/>
    <s v="Low-demand"/>
    <s v="Off-Peak"/>
    <n v="93"/>
    <n v="172.37772500000008"/>
    <n v="172.37772500000008"/>
    <n v="64.400000000000006"/>
    <n v="246.92271666666664"/>
    <n v="0"/>
    <n v="405.73157499999996"/>
    <n v="445.53515833333324"/>
    <n v="-4.499999999999995E-2"/>
    <n v="295"/>
    <n v="655"/>
    <n v="950"/>
  </r>
  <r>
    <x v="0"/>
    <x v="2"/>
    <x v="28"/>
    <x v="17"/>
    <s v="Sunday"/>
    <s v="Weekend"/>
    <s v="Low-demand"/>
    <s v="Off-Peak"/>
    <n v="93"/>
    <n v="-55.361933333333354"/>
    <n v="0"/>
    <n v="62.891666666666666"/>
    <n v="442.51420000000002"/>
    <n v="0"/>
    <n v="366.40776666666653"/>
    <n v="445.53515833333324"/>
    <n v="-4.499999999999995E-2"/>
    <n v="295"/>
    <n v="190"/>
    <n v="485"/>
  </r>
  <r>
    <x v="0"/>
    <x v="2"/>
    <x v="28"/>
    <x v="18"/>
    <s v="Sunday"/>
    <s v="Weekend"/>
    <s v="Low-demand"/>
    <s v="Off-Peak"/>
    <n v="93"/>
    <n v="-68.364924999999999"/>
    <n v="0"/>
    <n v="65.233333333333334"/>
    <n v="444.78972499999981"/>
    <n v="0"/>
    <n v="355.49395833333335"/>
    <n v="445.53515833333324"/>
    <n v="-4.499999999999995E-2"/>
    <n v="295"/>
    <n v="190"/>
    <n v="485"/>
  </r>
  <r>
    <x v="0"/>
    <x v="2"/>
    <x v="28"/>
    <x v="19"/>
    <s v="Sunday"/>
    <s v="Weekend"/>
    <s v="Low-demand"/>
    <s v="Off-Peak"/>
    <n v="93"/>
    <n v="-73.649808333333354"/>
    <n v="0"/>
    <n v="68.166666666666671"/>
    <n v="444.84504166666659"/>
    <n v="0"/>
    <n v="350.19304166666666"/>
    <n v="445.53515833333324"/>
    <n v="-4.499999999999995E-2"/>
    <n v="200"/>
    <n v="190"/>
    <n v="390"/>
  </r>
  <r>
    <x v="0"/>
    <x v="2"/>
    <x v="28"/>
    <x v="20"/>
    <s v="Sunday"/>
    <s v="Weekend"/>
    <s v="Low-demand"/>
    <s v="Off-Peak"/>
    <n v="93"/>
    <n v="-70.777158333333318"/>
    <n v="0"/>
    <n v="71.333333333333329"/>
    <n v="444.89085833333309"/>
    <n v="0"/>
    <n v="353.06164166666679"/>
    <n v="445.53515833333324"/>
    <n v="-4.4783333333333307E-2"/>
    <n v="200"/>
    <n v="190"/>
    <n v="390"/>
  </r>
  <r>
    <x v="0"/>
    <x v="2"/>
    <x v="29"/>
    <x v="0"/>
    <s v="Monday"/>
    <s v="Week-day"/>
    <s v="Low-demand"/>
    <s v="Off-Peak"/>
    <n v="93"/>
    <n v="-91.432283333333331"/>
    <n v="0"/>
    <n v="74.658333333333331"/>
    <n v="444.98507500000028"/>
    <n v="0"/>
    <n v="332.40697500000005"/>
    <n v="445.53515833333324"/>
    <n v="-4.3000000000000073E-2"/>
    <n v="200"/>
    <n v="190"/>
    <n v="390"/>
  </r>
  <r>
    <x v="0"/>
    <x v="2"/>
    <x v="29"/>
    <x v="1"/>
    <s v="Monday"/>
    <s v="Week-day"/>
    <s v="Low-demand"/>
    <s v="Off-Peak"/>
    <n v="93"/>
    <n v="-106.84802500000002"/>
    <n v="0"/>
    <n v="78.983333333333334"/>
    <n v="444.95349166666659"/>
    <n v="0"/>
    <n v="316.98535833333324"/>
    <n v="445.53515833333324"/>
    <n v="-4.3000000000000073E-2"/>
    <n v="200"/>
    <n v="190"/>
    <n v="390"/>
  </r>
  <r>
    <x v="0"/>
    <x v="2"/>
    <x v="29"/>
    <x v="2"/>
    <s v="Monday"/>
    <s v="Week-day"/>
    <s v="Low-demand"/>
    <s v="Off-Peak"/>
    <n v="93"/>
    <n v="-82.113074999999995"/>
    <n v="0"/>
    <n v="82.766666666666666"/>
    <n v="437.82469166666669"/>
    <n v="0"/>
    <n v="334.98180833333339"/>
    <n v="445.53515833333324"/>
    <n v="-4.3000000000000073E-2"/>
    <n v="200"/>
    <n v="190"/>
    <n v="390"/>
  </r>
  <r>
    <x v="0"/>
    <x v="2"/>
    <x v="29"/>
    <x v="3"/>
    <s v="Monday"/>
    <s v="Week-day"/>
    <s v="Low-demand"/>
    <s v="Off-Peak"/>
    <n v="93"/>
    <n v="-99.36305833333337"/>
    <n v="0"/>
    <n v="86.825000000000003"/>
    <n v="424.86598333333319"/>
    <n v="0"/>
    <n v="305.93198333333333"/>
    <n v="445.53515833333324"/>
    <n v="-4.3000000000000073E-2"/>
    <n v="200"/>
    <n v="190"/>
    <n v="390"/>
  </r>
  <r>
    <x v="0"/>
    <x v="2"/>
    <x v="29"/>
    <x v="4"/>
    <s v="Monday"/>
    <s v="Week-day"/>
    <s v="Low-demand"/>
    <s v="Off-Peak"/>
    <n v="93"/>
    <n v="-83.036274999999989"/>
    <n v="0"/>
    <n v="90.708333333333329"/>
    <n v="411.87174166666671"/>
    <n v="0"/>
    <n v="309.59558333333348"/>
    <n v="445.53515833333324"/>
    <n v="-4.3000000000000073E-2"/>
    <n v="295"/>
    <n v="190"/>
    <n v="485"/>
  </r>
  <r>
    <x v="0"/>
    <x v="2"/>
    <x v="29"/>
    <x v="5"/>
    <s v="Monday"/>
    <s v="Week-day"/>
    <s v="Low-demand"/>
    <s v="Off-Peak"/>
    <n v="93"/>
    <n v="-61.83939166666665"/>
    <n v="0"/>
    <n v="93.825000000000003"/>
    <n v="407.60780000000011"/>
    <n v="0"/>
    <n v="328.92787500000014"/>
    <n v="445.53515833333324"/>
    <n v="-4.3000000000000073E-2"/>
    <n v="295"/>
    <n v="190"/>
    <n v="485"/>
  </r>
  <r>
    <x v="0"/>
    <x v="2"/>
    <x v="29"/>
    <x v="6"/>
    <s v="Monday"/>
    <s v="Week-day"/>
    <s v="Low-demand"/>
    <s v="Standard"/>
    <n v="147"/>
    <n v="-38.771791666666672"/>
    <n v="0"/>
    <n v="95.641666666666666"/>
    <n v="360.25029999999992"/>
    <n v="23.484858333333339"/>
    <n v="328.70184166666667"/>
    <n v="445.53515833333324"/>
    <n v="-4.3000000000000073E-2"/>
    <n v="295"/>
    <n v="190"/>
    <n v="485"/>
  </r>
  <r>
    <x v="0"/>
    <x v="2"/>
    <x v="29"/>
    <x v="7"/>
    <s v="Monday"/>
    <s v="Week-day"/>
    <s v="Low-demand"/>
    <s v="Peak"/>
    <n v="213"/>
    <n v="242.56392500000001"/>
    <n v="242.56392500000001"/>
    <n v="89.591666666666669"/>
    <n v="2.4539416666666636"/>
    <n v="190.16862499999999"/>
    <n v="434.87671666666671"/>
    <n v="445.53515833333324"/>
    <n v="-4.2416666666666644E-2"/>
    <n v="565"/>
    <n v="690"/>
    <n v="1255"/>
  </r>
  <r>
    <x v="0"/>
    <x v="2"/>
    <x v="29"/>
    <x v="8"/>
    <s v="Monday"/>
    <s v="Week-day"/>
    <s v="Low-demand"/>
    <s v="Peak"/>
    <n v="213"/>
    <n v="84.936983333333302"/>
    <n v="84.936983333333302"/>
    <n v="83.1"/>
    <n v="0.15963333333333332"/>
    <n v="434.80906666666647"/>
    <n v="519.72541666666677"/>
    <n v="445.53515833333324"/>
    <n v="-1.9799999999999991E-2"/>
    <n v="565"/>
    <n v="675"/>
    <n v="1240"/>
  </r>
  <r>
    <x v="0"/>
    <x v="2"/>
    <x v="29"/>
    <x v="9"/>
    <s v="Monday"/>
    <s v="Week-day"/>
    <s v="Low-demand"/>
    <s v="Peak"/>
    <n v="213"/>
    <n v="258.29992499999997"/>
    <n v="258.29992499999997"/>
    <n v="73.474999999999994"/>
    <n v="0.16336666666666672"/>
    <n v="230.84662500000007"/>
    <n v="489.11940833333318"/>
    <n v="445.53515833333324"/>
    <n v="-2.6483333333333307E-2"/>
    <n v="565"/>
    <n v="675"/>
    <n v="1240"/>
  </r>
  <r>
    <x v="0"/>
    <x v="2"/>
    <x v="29"/>
    <x v="22"/>
    <s v="Monday"/>
    <s v="Week-day"/>
    <s v="Low-demand"/>
    <s v="Standard"/>
    <n v="147"/>
    <n v="-91.958466666666638"/>
    <n v="0"/>
    <n v="68.716666666666669"/>
    <n v="441.11141666666674"/>
    <n v="182.29464166666665"/>
    <n v="510.67880833333328"/>
    <n v="445.53515833333324"/>
    <n v="-2.4999999999999946E-2"/>
    <n v="565"/>
    <n v="675"/>
    <n v="1240"/>
  </r>
  <r>
    <x v="0"/>
    <x v="2"/>
    <x v="29"/>
    <x v="23"/>
    <s v="Monday"/>
    <s v="Week-day"/>
    <s v="Low-demand"/>
    <s v="Standard"/>
    <n v="147"/>
    <n v="-152.66740659340658"/>
    <n v="0"/>
    <n v="78.659340659340657"/>
    <n v="139.06732967032963"/>
    <n v="576.00484615384619"/>
    <n v="556.04103296703283"/>
    <n v="445.53515833333324"/>
    <n v="-5.6043956043956055E-3"/>
    <n v="565"/>
    <n v="675"/>
    <n v="1240"/>
  </r>
  <r>
    <x v="0"/>
    <x v="2"/>
    <x v="29"/>
    <x v="21"/>
    <s v="Monday"/>
    <s v="Week-day"/>
    <s v="Low-demand"/>
    <s v="Standard"/>
    <n v="147"/>
    <n v="-99.456033333333338"/>
    <n v="0"/>
    <n v="79.641666666666666"/>
    <n v="0.68274166666666669"/>
    <n v="673.97870833333343"/>
    <n v="574.53744999999981"/>
    <n v="445.53515833333324"/>
    <n v="0"/>
    <n v="565"/>
    <n v="675"/>
    <n v="1240"/>
  </r>
  <r>
    <x v="0"/>
    <x v="2"/>
    <x v="29"/>
    <x v="10"/>
    <s v="Monday"/>
    <s v="Week-day"/>
    <s v="Low-demand"/>
    <s v="Standard"/>
    <n v="147"/>
    <n v="-254.80263302752294"/>
    <n v="0"/>
    <n v="85.467889908256879"/>
    <n v="335.79898165137615"/>
    <n v="549.03517431192654"/>
    <n v="614.39072477064201"/>
    <n v="445.53515833333324"/>
    <n v="0"/>
    <n v="565"/>
    <n v="675"/>
    <n v="1240"/>
  </r>
  <r>
    <x v="0"/>
    <x v="2"/>
    <x v="29"/>
    <x v="11"/>
    <s v="Monday"/>
    <s v="Week-day"/>
    <s v="Low-demand"/>
    <s v="Standard"/>
    <n v="147"/>
    <n v="-53.124933333333303"/>
    <n v="0"/>
    <n v="96.1"/>
    <n v="166.66724166666671"/>
    <n v="487.59213333333344"/>
    <n v="593.31665833333352"/>
    <n v="445.53515833333324"/>
    <n v="0"/>
    <n v="565"/>
    <n v="675"/>
    <n v="1240"/>
  </r>
  <r>
    <x v="0"/>
    <x v="2"/>
    <x v="29"/>
    <x v="12"/>
    <s v="Monday"/>
    <s v="Week-day"/>
    <s v="Low-demand"/>
    <s v="Standard"/>
    <n v="147"/>
    <n v="-17.988358333333334"/>
    <n v="0"/>
    <n v="95.791666666666671"/>
    <n v="123.73674999999996"/>
    <n v="387.90019999999993"/>
    <n v="492.60027500000018"/>
    <n v="445.53515833333324"/>
    <n v="-2.9149999999999954E-2"/>
    <n v="565"/>
    <n v="675"/>
    <n v="1240"/>
  </r>
  <r>
    <x v="0"/>
    <x v="2"/>
    <x v="29"/>
    <x v="13"/>
    <s v="Monday"/>
    <s v="Week-day"/>
    <s v="Low-demand"/>
    <s v="Standard"/>
    <n v="147"/>
    <n v="41.540291666666661"/>
    <n v="41.540291666666661"/>
    <n v="94.05"/>
    <n v="284.63190833333317"/>
    <n v="211.88722500000014"/>
    <n v="524.94267500000001"/>
    <n v="445.53515833333324"/>
    <n v="-3.2999999999999946E-2"/>
    <n v="565"/>
    <n v="675"/>
    <n v="1240"/>
  </r>
  <r>
    <x v="0"/>
    <x v="2"/>
    <x v="29"/>
    <x v="14"/>
    <s v="Monday"/>
    <s v="Week-day"/>
    <s v="Low-demand"/>
    <s v="Standard"/>
    <n v="147"/>
    <n v="18.730391666666659"/>
    <n v="18.730391666666659"/>
    <n v="92.95"/>
    <n v="444.47426666666649"/>
    <n v="69.176825000000022"/>
    <n v="511.82484166666677"/>
    <n v="445.53515833333324"/>
    <n v="-3.2999999999999946E-2"/>
    <n v="555"/>
    <n v="675"/>
    <n v="1230"/>
  </r>
  <r>
    <x v="0"/>
    <x v="2"/>
    <x v="29"/>
    <x v="15"/>
    <s v="Monday"/>
    <s v="Week-day"/>
    <s v="Low-demand"/>
    <s v="Peak"/>
    <n v="213"/>
    <n v="437.25564166666663"/>
    <n v="437.25564166666663"/>
    <n v="81.375"/>
    <n v="3.8645083333333345"/>
    <n v="13.322883333333339"/>
    <n v="454.0778499999999"/>
    <n v="445.53515833333324"/>
    <n v="-3.2999999999999946E-2"/>
    <n v="485"/>
    <n v="655"/>
    <n v="1140"/>
  </r>
  <r>
    <x v="0"/>
    <x v="2"/>
    <x v="29"/>
    <x v="16"/>
    <s v="Monday"/>
    <s v="Week-day"/>
    <s v="Low-demand"/>
    <s v="Peak"/>
    <n v="213"/>
    <n v="176.05656666666673"/>
    <n v="176.05656666666673"/>
    <n v="64.38333333333334"/>
    <n v="244.74265833333337"/>
    <n v="1.6666666666666667E-5"/>
    <n v="410.1177000000003"/>
    <n v="445.53515833333324"/>
    <n v="-3.2999999999999946E-2"/>
    <n v="295"/>
    <n v="655"/>
    <n v="950"/>
  </r>
  <r>
    <x v="0"/>
    <x v="2"/>
    <x v="29"/>
    <x v="17"/>
    <s v="Monday"/>
    <s v="Week-day"/>
    <s v="Low-demand"/>
    <s v="Standard"/>
    <n v="147"/>
    <n v="-65.989825000000025"/>
    <n v="0"/>
    <n v="62.883333333333333"/>
    <n v="441.87347500000016"/>
    <n v="0"/>
    <n v="355.10660833333355"/>
    <n v="445.53515833333324"/>
    <n v="-3.2999999999999946E-2"/>
    <n v="295"/>
    <n v="190"/>
    <n v="485"/>
  </r>
  <r>
    <x v="0"/>
    <x v="2"/>
    <x v="29"/>
    <x v="18"/>
    <s v="Monday"/>
    <s v="Week-day"/>
    <s v="Low-demand"/>
    <s v="Standard"/>
    <n v="147"/>
    <n v="-79.324891666666716"/>
    <n v="0"/>
    <n v="65.983333333333334"/>
    <n v="444.88793333333325"/>
    <n v="0"/>
    <n v="344.53288333333336"/>
    <n v="445.53515833333324"/>
    <n v="-3.2999999999999946E-2"/>
    <n v="295"/>
    <n v="190"/>
    <n v="485"/>
  </r>
  <r>
    <x v="0"/>
    <x v="2"/>
    <x v="29"/>
    <x v="19"/>
    <s v="Monday"/>
    <s v="Week-day"/>
    <s v="Low-demand"/>
    <s v="Off-Peak"/>
    <n v="93"/>
    <n v="-118.82773333333331"/>
    <n v="0"/>
    <n v="70.041666666666671"/>
    <n v="444.96509166666664"/>
    <n v="0"/>
    <n v="305.00920000000008"/>
    <n v="445.53515833333324"/>
    <n v="-3.2999999999999946E-2"/>
    <n v="200"/>
    <n v="190"/>
    <n v="390"/>
  </r>
  <r>
    <x v="0"/>
    <x v="2"/>
    <x v="29"/>
    <x v="20"/>
    <s v="Monday"/>
    <s v="Week-day"/>
    <s v="Low-demand"/>
    <s v="Off-Peak"/>
    <n v="93"/>
    <n v="-144.02136666666667"/>
    <n v="0"/>
    <n v="76.125"/>
    <n v="444.99769999999995"/>
    <n v="0"/>
    <n v="279.80550833333348"/>
    <n v="445.53515833333324"/>
    <n v="-3.2999999999999946E-2"/>
    <n v="200"/>
    <n v="190"/>
    <n v="390"/>
  </r>
  <r>
    <x v="0"/>
    <x v="3"/>
    <x v="0"/>
    <x v="0"/>
    <s v="Tuesday"/>
    <s v="Week-day"/>
    <s v="Low-demand"/>
    <s v="Off-Peak"/>
    <n v="93"/>
    <n v="-161.82204166666671"/>
    <n v="0"/>
    <n v="82.825000000000003"/>
    <n v="445.0463833333331"/>
    <n v="0"/>
    <n v="261.98685833333337"/>
    <n v="479.85873786407785"/>
    <n v="-3.2999999999999946E-2"/>
    <n v="200"/>
    <n v="190"/>
    <n v="390"/>
  </r>
  <r>
    <x v="0"/>
    <x v="3"/>
    <x v="0"/>
    <x v="1"/>
    <s v="Tuesday"/>
    <s v="Week-day"/>
    <s v="Low-demand"/>
    <s v="Off-Peak"/>
    <n v="93"/>
    <n v="-180.91978333333327"/>
    <n v="0"/>
    <n v="90.666666666666671"/>
    <n v="445.06127499999997"/>
    <n v="0"/>
    <n v="242.8812749999999"/>
    <n v="479.85873786407785"/>
    <n v="-3.2999999999999946E-2"/>
    <n v="200"/>
    <n v="190"/>
    <n v="390"/>
  </r>
  <r>
    <x v="0"/>
    <x v="3"/>
    <x v="0"/>
    <x v="2"/>
    <s v="Tuesday"/>
    <s v="Week-day"/>
    <s v="Low-demand"/>
    <s v="Off-Peak"/>
    <n v="93"/>
    <n v="-120.02405000000002"/>
    <n v="0"/>
    <n v="97.61666666666666"/>
    <n v="416.64119999999997"/>
    <n v="0"/>
    <n v="273.96215000000001"/>
    <n v="479.85873786407785"/>
    <n v="-3.2999999999999946E-2"/>
    <n v="200"/>
    <n v="190"/>
    <n v="390"/>
  </r>
  <r>
    <x v="0"/>
    <x v="3"/>
    <x v="0"/>
    <x v="3"/>
    <s v="Tuesday"/>
    <s v="Week-day"/>
    <s v="Low-demand"/>
    <s v="Off-Peak"/>
    <n v="93"/>
    <n v="-19.568108333333324"/>
    <n v="0"/>
    <n v="99"/>
    <n v="310.61385833333338"/>
    <n v="0"/>
    <n v="275.25895833333317"/>
    <n v="479.85873786407785"/>
    <n v="-3.2999999999999946E-2"/>
    <n v="200"/>
    <n v="190"/>
    <n v="390"/>
  </r>
  <r>
    <x v="0"/>
    <x v="3"/>
    <x v="0"/>
    <x v="4"/>
    <s v="Tuesday"/>
    <s v="Week-day"/>
    <s v="Low-demand"/>
    <s v="Off-Peak"/>
    <n v="93"/>
    <n v="-9.9187833333333408"/>
    <n v="0"/>
    <n v="99"/>
    <n v="298.6264833333334"/>
    <n v="0"/>
    <n v="276.55125000000004"/>
    <n v="479.85873786407785"/>
    <n v="-3.2999999999999946E-2"/>
    <n v="295"/>
    <n v="190"/>
    <n v="485"/>
  </r>
  <r>
    <x v="0"/>
    <x v="3"/>
    <x v="0"/>
    <x v="5"/>
    <s v="Tuesday"/>
    <s v="Week-day"/>
    <s v="Low-demand"/>
    <s v="Off-Peak"/>
    <n v="93"/>
    <n v="-13.630383333333329"/>
    <n v="0"/>
    <n v="99"/>
    <n v="329.60611666666682"/>
    <n v="0"/>
    <n v="301.51064999999994"/>
    <n v="479.85873786407785"/>
    <n v="-3.2999999999999946E-2"/>
    <n v="295"/>
    <n v="190"/>
    <n v="485"/>
  </r>
  <r>
    <x v="0"/>
    <x v="3"/>
    <x v="0"/>
    <x v="6"/>
    <s v="Tuesday"/>
    <s v="Week-day"/>
    <s v="Low-demand"/>
    <s v="Standard"/>
    <n v="147"/>
    <n v="-8.0717250000000043"/>
    <n v="0"/>
    <n v="99"/>
    <n v="314.30410833333343"/>
    <n v="24.259516666666663"/>
    <n v="316.60305833333319"/>
    <n v="479.85873786407785"/>
    <n v="-1.7133333333333344E-2"/>
    <n v="295"/>
    <n v="190"/>
    <n v="485"/>
  </r>
  <r>
    <x v="0"/>
    <x v="3"/>
    <x v="0"/>
    <x v="7"/>
    <s v="Tuesday"/>
    <s v="Week-day"/>
    <s v="Low-demand"/>
    <s v="Peak"/>
    <n v="213"/>
    <n v="283.75785833333327"/>
    <n v="283.75785833333327"/>
    <n v="92.174999999999997"/>
    <n v="3.8652166666666661"/>
    <n v="127.80470833333335"/>
    <n v="415.06859999999983"/>
    <n v="479.85873786407785"/>
    <n v="-2.5999999999999978E-2"/>
    <n v="565"/>
    <n v="690"/>
    <n v="1255"/>
  </r>
  <r>
    <x v="0"/>
    <x v="3"/>
    <x v="0"/>
    <x v="8"/>
    <s v="Tuesday"/>
    <s v="Week-day"/>
    <s v="Low-demand"/>
    <s v="Peak"/>
    <n v="213"/>
    <n v="208.93975000000009"/>
    <n v="208.93975000000009"/>
    <n v="80.583333333333329"/>
    <n v="0.16847500000000001"/>
    <n v="328.6190666666667"/>
    <n v="537.51012500000013"/>
    <n v="479.85873786407785"/>
    <n v="-4.7891666666666659E-2"/>
    <n v="565"/>
    <n v="675"/>
    <n v="1240"/>
  </r>
  <r>
    <x v="0"/>
    <x v="3"/>
    <x v="0"/>
    <x v="9"/>
    <s v="Tuesday"/>
    <s v="Week-day"/>
    <s v="Low-demand"/>
    <s v="Peak"/>
    <n v="213"/>
    <n v="-108.76641666666664"/>
    <n v="0"/>
    <n v="75.441666666666663"/>
    <n v="0.16832500000000011"/>
    <n v="644.05280000000016"/>
    <n v="535.2637749999999"/>
    <n v="479.85873786407785"/>
    <n v="-2.1799999999999927E-2"/>
    <n v="565"/>
    <n v="675"/>
    <n v="1240"/>
  </r>
  <r>
    <x v="0"/>
    <x v="3"/>
    <x v="0"/>
    <x v="22"/>
    <s v="Tuesday"/>
    <s v="Week-day"/>
    <s v="Low-demand"/>
    <s v="Standard"/>
    <n v="147"/>
    <n v="-445.58190140845056"/>
    <n v="0"/>
    <n v="89.126760563380287"/>
    <n v="329.25573239436619"/>
    <n v="601.26084507042242"/>
    <n v="524.46776056338035"/>
    <n v="479.85873786407785"/>
    <n v="-4.5492957746478902E-3"/>
    <n v="565"/>
    <n v="675"/>
    <n v="1240"/>
  </r>
  <r>
    <x v="0"/>
    <x v="3"/>
    <x v="0"/>
    <x v="23"/>
    <s v="Tuesday"/>
    <s v="Week-day"/>
    <s v="Low-demand"/>
    <s v="Standard"/>
    <n v="147"/>
    <n v="-97.597766666666701"/>
    <n v="0"/>
    <n v="98.125"/>
    <n v="0.15504999999999997"/>
    <n v="601.80922500000031"/>
    <n v="511.26850000000013"/>
    <n v="479.85873786407785"/>
    <n v="0"/>
    <n v="565"/>
    <n v="675"/>
    <n v="1240"/>
  </r>
  <r>
    <x v="0"/>
    <x v="3"/>
    <x v="0"/>
    <x v="21"/>
    <s v="Tuesday"/>
    <s v="Week-day"/>
    <s v="Low-demand"/>
    <s v="Standard"/>
    <n v="147"/>
    <n v="-6.3002749999999983"/>
    <n v="0"/>
    <n v="99"/>
    <n v="0.16001666666666664"/>
    <n v="511.79355833333341"/>
    <n v="505.48034999999999"/>
    <n v="479.85873786407785"/>
    <n v="-1.1641666666666663E-2"/>
    <n v="565"/>
    <n v="675"/>
    <n v="1240"/>
  </r>
  <r>
    <x v="0"/>
    <x v="3"/>
    <x v="0"/>
    <x v="10"/>
    <s v="Tuesday"/>
    <s v="Week-day"/>
    <s v="Low-demand"/>
    <s v="Standard"/>
    <n v="147"/>
    <n v="-8.0350249999999992"/>
    <n v="0"/>
    <n v="99"/>
    <n v="0.15871666666666664"/>
    <n v="497.72185000000007"/>
    <n v="489.65682499999986"/>
    <n v="479.85873786407785"/>
    <n v="-2.8999999999999946E-2"/>
    <n v="565"/>
    <n v="675"/>
    <n v="1240"/>
  </r>
  <r>
    <x v="0"/>
    <x v="3"/>
    <x v="0"/>
    <x v="11"/>
    <s v="Tuesday"/>
    <s v="Week-day"/>
    <s v="Low-demand"/>
    <s v="Standard"/>
    <n v="147"/>
    <n v="-7.4211083333333354"/>
    <n v="0"/>
    <n v="99"/>
    <n v="0.16153333333333336"/>
    <n v="511.47538333333341"/>
    <n v="504.03960833333338"/>
    <n v="479.85873786407785"/>
    <n v="-1.3783333333333363E-2"/>
    <n v="565"/>
    <n v="675"/>
    <n v="1240"/>
  </r>
  <r>
    <x v="0"/>
    <x v="3"/>
    <x v="0"/>
    <x v="12"/>
    <s v="Tuesday"/>
    <s v="Week-day"/>
    <s v="Low-demand"/>
    <s v="Standard"/>
    <n v="147"/>
    <n v="-4.4964916666666683"/>
    <n v="0"/>
    <n v="99"/>
    <n v="0.15960000000000002"/>
    <n v="526.61139166666669"/>
    <n v="522.08754999999985"/>
    <n v="479.85873786407785"/>
    <n v="-2.6158333333333353E-2"/>
    <n v="565"/>
    <n v="675"/>
    <n v="1240"/>
  </r>
  <r>
    <x v="0"/>
    <x v="3"/>
    <x v="0"/>
    <x v="13"/>
    <s v="Tuesday"/>
    <s v="Week-day"/>
    <s v="Low-demand"/>
    <s v="Standard"/>
    <n v="147"/>
    <n v="97.78385833333337"/>
    <n v="97.78385833333337"/>
    <n v="97.041666666666671"/>
    <n v="32.468341666666667"/>
    <n v="394.3380833333332"/>
    <n v="522.97659166666642"/>
    <n v="479.85873786407785"/>
    <n v="-2.9225000000000053E-2"/>
    <n v="565"/>
    <n v="675"/>
    <n v="1240"/>
  </r>
  <r>
    <x v="0"/>
    <x v="3"/>
    <x v="0"/>
    <x v="14"/>
    <s v="Tuesday"/>
    <s v="Week-day"/>
    <s v="Low-demand"/>
    <s v="Standard"/>
    <n v="147"/>
    <n v="-30.163999999999998"/>
    <n v="0"/>
    <n v="95.15"/>
    <n v="414.28558333333336"/>
    <n v="118.27205833333332"/>
    <n v="484.4638833333334"/>
    <n v="479.85873786407785"/>
    <n v="-3.0625000000000065E-2"/>
    <n v="555"/>
    <n v="675"/>
    <n v="1230"/>
  </r>
  <r>
    <x v="0"/>
    <x v="3"/>
    <x v="0"/>
    <x v="15"/>
    <s v="Tuesday"/>
    <s v="Week-day"/>
    <s v="Low-demand"/>
    <s v="Peak"/>
    <n v="213"/>
    <n v="23.672333333333302"/>
    <n v="23.672333333333302"/>
    <n v="94.308333333333337"/>
    <n v="444.44034166666654"/>
    <n v="11.169233333333329"/>
    <n v="458.80024166666681"/>
    <n v="479.85873786407785"/>
    <n v="-3.5000000000000059E-2"/>
    <n v="485"/>
    <n v="655"/>
    <n v="1140"/>
  </r>
  <r>
    <x v="0"/>
    <x v="3"/>
    <x v="0"/>
    <x v="16"/>
    <s v="Tuesday"/>
    <s v="Week-day"/>
    <s v="Low-demand"/>
    <s v="Peak"/>
    <n v="213"/>
    <n v="-16.676840909090906"/>
    <n v="0"/>
    <n v="94"/>
    <n v="444.35752272727274"/>
    <n v="0"/>
    <n v="407.294443181818"/>
    <n v="479.85873786407785"/>
    <n v="-3.5000000000000031E-2"/>
    <n v="295"/>
    <n v="655"/>
    <n v="950"/>
  </r>
  <r>
    <x v="0"/>
    <x v="3"/>
    <x v="0"/>
    <x v="17"/>
    <s v="Tuesday"/>
    <s v="Week-day"/>
    <s v="Low-demand"/>
    <s v="Standard"/>
    <n v="147"/>
    <n v="42.908940170940163"/>
    <n v="42.908940170940163"/>
    <n v="87.777777777777771"/>
    <n v="336.44698290598285"/>
    <n v="0"/>
    <n v="363.84979487179447"/>
    <n v="479.85873786407785"/>
    <n v="0"/>
    <n v="295"/>
    <n v="190"/>
    <n v="485"/>
  </r>
  <r>
    <x v="0"/>
    <x v="3"/>
    <x v="0"/>
    <x v="18"/>
    <s v="Tuesday"/>
    <s v="Week-day"/>
    <s v="Low-demand"/>
    <s v="Standard"/>
    <n v="147"/>
    <n v="-70.278366666666656"/>
    <n v="0"/>
    <n v="89.38333333333334"/>
    <n v="444.30795833333315"/>
    <n v="0"/>
    <n v="353.68495833333338"/>
    <n v="479.85873786407785"/>
    <n v="0"/>
    <n v="295"/>
    <n v="190"/>
    <n v="485"/>
  </r>
  <r>
    <x v="0"/>
    <x v="3"/>
    <x v="0"/>
    <x v="19"/>
    <s v="Tuesday"/>
    <s v="Week-day"/>
    <s v="Low-demand"/>
    <s v="Off-Peak"/>
    <n v="93"/>
    <n v="-139.1063749999999"/>
    <n v="0"/>
    <n v="91.85"/>
    <n v="444.38200833333218"/>
    <n v="0"/>
    <n v="284.80928333333384"/>
    <n v="479.85873786407785"/>
    <n v="0"/>
    <n v="200"/>
    <n v="190"/>
    <n v="390"/>
  </r>
  <r>
    <x v="0"/>
    <x v="3"/>
    <x v="0"/>
    <x v="20"/>
    <s v="Tuesday"/>
    <s v="Week-day"/>
    <s v="Low-demand"/>
    <s v="Off-Peak"/>
    <n v="93"/>
    <n v="-148.28499999999988"/>
    <n v="0"/>
    <n v="92"/>
    <n v="444.3589999999989"/>
    <n v="0"/>
    <n v="275.63100000000048"/>
    <n v="479.85873786407785"/>
    <n v="0"/>
    <n v="200"/>
    <n v="190"/>
    <n v="390"/>
  </r>
  <r>
    <x v="0"/>
    <x v="3"/>
    <x v="1"/>
    <x v="0"/>
    <s v="Wednesday"/>
    <s v="Week-day"/>
    <s v="Low-demand"/>
    <s v="Off-Peak"/>
    <n v="93"/>
    <n v="-148.28499999999988"/>
    <n v="0"/>
    <n v="92"/>
    <n v="444.3589999999989"/>
    <n v="0"/>
    <n v="275.63100000000048"/>
    <n v="479.85873786407785"/>
    <n v="0"/>
    <n v="200"/>
    <n v="190"/>
    <n v="390"/>
  </r>
  <r>
    <x v="0"/>
    <x v="3"/>
    <x v="1"/>
    <x v="1"/>
    <s v="Wednesday"/>
    <s v="Week-day"/>
    <s v="Low-demand"/>
    <s v="Off-Peak"/>
    <n v="93"/>
    <n v="-148.28499999999988"/>
    <n v="0"/>
    <n v="92"/>
    <n v="444.3589999999989"/>
    <n v="0"/>
    <n v="275.63100000000048"/>
    <n v="479.85873786407785"/>
    <n v="0"/>
    <n v="200"/>
    <n v="190"/>
    <n v="390"/>
  </r>
  <r>
    <x v="0"/>
    <x v="3"/>
    <x v="1"/>
    <x v="2"/>
    <s v="Wednesday"/>
    <s v="Week-day"/>
    <s v="Low-demand"/>
    <s v="Off-Peak"/>
    <n v="93"/>
    <n v="-148.28499999999988"/>
    <n v="0"/>
    <n v="92"/>
    <n v="444.3589999999989"/>
    <n v="0"/>
    <n v="275.63100000000048"/>
    <n v="479.85873786407785"/>
    <n v="0"/>
    <n v="200"/>
    <n v="190"/>
    <n v="390"/>
  </r>
  <r>
    <x v="0"/>
    <x v="3"/>
    <x v="1"/>
    <x v="3"/>
    <s v="Wednesday"/>
    <s v="Week-day"/>
    <s v="Low-demand"/>
    <s v="Off-Peak"/>
    <n v="93"/>
    <n v="-148.28499999999988"/>
    <n v="0"/>
    <n v="92"/>
    <n v="444.3589999999989"/>
    <n v="0"/>
    <n v="275.63100000000048"/>
    <n v="479.85873786407785"/>
    <n v="0"/>
    <n v="200"/>
    <n v="190"/>
    <n v="390"/>
  </r>
  <r>
    <x v="0"/>
    <x v="3"/>
    <x v="1"/>
    <x v="4"/>
    <s v="Wednesday"/>
    <s v="Week-day"/>
    <s v="Low-demand"/>
    <s v="Off-Peak"/>
    <n v="93"/>
    <n v="-148.28499999999988"/>
    <n v="0"/>
    <n v="92"/>
    <n v="444.3589999999989"/>
    <n v="0"/>
    <n v="275.63100000000048"/>
    <n v="479.85873786407785"/>
    <n v="0"/>
    <n v="295"/>
    <n v="190"/>
    <n v="485"/>
  </r>
  <r>
    <x v="0"/>
    <x v="3"/>
    <x v="1"/>
    <x v="5"/>
    <s v="Wednesday"/>
    <s v="Week-day"/>
    <s v="Low-demand"/>
    <s v="Off-Peak"/>
    <n v="93"/>
    <n v="4.5680000000000351"/>
    <n v="4.5680000000000351"/>
    <n v="94.733333333333334"/>
    <n v="339.37166666666695"/>
    <n v="0"/>
    <n v="328.16428571428571"/>
    <n v="479.85873786407785"/>
    <n v="0"/>
    <n v="295"/>
    <n v="190"/>
    <n v="485"/>
  </r>
  <r>
    <x v="0"/>
    <x v="3"/>
    <x v="1"/>
    <x v="6"/>
    <s v="Wednesday"/>
    <s v="Week-day"/>
    <s v="Low-demand"/>
    <s v="Standard"/>
    <n v="147"/>
    <n v="-61.550866666666643"/>
    <n v="0"/>
    <n v="98.125"/>
    <n v="387.21212500000001"/>
    <n v="42.783541666666665"/>
    <n v="348.96698333333342"/>
    <n v="479.85873786407785"/>
    <n v="0"/>
    <n v="295"/>
    <n v="190"/>
    <n v="485"/>
  </r>
  <r>
    <x v="0"/>
    <x v="3"/>
    <x v="1"/>
    <x v="7"/>
    <s v="Wednesday"/>
    <s v="Week-day"/>
    <s v="Low-demand"/>
    <s v="Peak"/>
    <n v="213"/>
    <n v="175.73062499999995"/>
    <n v="175.73062499999995"/>
    <n v="93.516666666666666"/>
    <n v="0.16226666666666656"/>
    <n v="267.17736666666667"/>
    <n v="442.91157500000014"/>
    <n v="479.85873786407785"/>
    <n v="3.0833333333333351E-3"/>
    <n v="565"/>
    <n v="690"/>
    <n v="1255"/>
  </r>
  <r>
    <x v="0"/>
    <x v="3"/>
    <x v="1"/>
    <x v="8"/>
    <s v="Wednesday"/>
    <s v="Week-day"/>
    <s v="Low-demand"/>
    <s v="Peak"/>
    <n v="213"/>
    <n v="-30.167292452830189"/>
    <n v="0"/>
    <n v="89.622641509433961"/>
    <n v="81.188839622641453"/>
    <n v="472.07377358490572"/>
    <n v="481.85166037735843"/>
    <n v="479.85873786407785"/>
    <n v="-8.5660377358490625E-3"/>
    <n v="565"/>
    <n v="675"/>
    <n v="1240"/>
  </r>
  <r>
    <x v="0"/>
    <x v="3"/>
    <x v="1"/>
    <x v="9"/>
    <s v="Wednesday"/>
    <s v="Week-day"/>
    <s v="Low-demand"/>
    <s v="Peak"/>
    <n v="213"/>
    <n v="-183.92360833333342"/>
    <n v="0"/>
    <n v="95.36666666666666"/>
    <n v="0.33996666666666669"/>
    <n v="592.53207499999996"/>
    <n v="408.58723333333324"/>
    <n v="479.85873786407785"/>
    <n v="-1.9791666666666631E-2"/>
    <n v="565"/>
    <n v="675"/>
    <n v="1240"/>
  </r>
  <r>
    <x v="0"/>
    <x v="3"/>
    <x v="1"/>
    <x v="22"/>
    <s v="Wednesday"/>
    <s v="Week-day"/>
    <s v="Low-demand"/>
    <s v="Standard"/>
    <n v="147"/>
    <n v="-6.7682916666666681"/>
    <n v="0"/>
    <n v="99"/>
    <n v="0.28250833333333336"/>
    <n v="475.26942500000001"/>
    <n v="468.48553333333359"/>
    <n v="479.85873786407785"/>
    <n v="-1.4533333333333343E-2"/>
    <n v="565"/>
    <n v="675"/>
    <n v="1240"/>
  </r>
  <r>
    <x v="0"/>
    <x v="3"/>
    <x v="1"/>
    <x v="23"/>
    <s v="Wednesday"/>
    <s v="Week-day"/>
    <s v="Low-demand"/>
    <s v="Standard"/>
    <n v="147"/>
    <n v="-6.5581416666666614"/>
    <n v="0"/>
    <n v="99"/>
    <n v="0.1659583333333334"/>
    <n v="526.16691666666657"/>
    <n v="519.58592500000009"/>
    <n v="479.85873786407785"/>
    <n v="-2.1999999999999961E-2"/>
    <n v="565"/>
    <n v="675"/>
    <n v="1240"/>
  </r>
  <r>
    <x v="0"/>
    <x v="3"/>
    <x v="1"/>
    <x v="21"/>
    <s v="Wednesday"/>
    <s v="Week-day"/>
    <s v="Low-demand"/>
    <s v="Standard"/>
    <n v="147"/>
    <n v="-7.3477416666666651"/>
    <n v="0"/>
    <n v="99"/>
    <n v="0.16844999999999993"/>
    <n v="504.72819166666653"/>
    <n v="497.35751666666681"/>
    <n v="479.85873786407785"/>
    <n v="-2.1999999999999961E-2"/>
    <n v="565"/>
    <n v="675"/>
    <n v="1240"/>
  </r>
  <r>
    <x v="0"/>
    <x v="3"/>
    <x v="1"/>
    <x v="10"/>
    <s v="Wednesday"/>
    <s v="Week-day"/>
    <s v="Low-demand"/>
    <s v="Standard"/>
    <n v="147"/>
    <n v="-8.2390333333333317"/>
    <n v="0"/>
    <n v="99"/>
    <n v="0.1676833333333333"/>
    <n v="433.75088333333315"/>
    <n v="425.4718666666667"/>
    <n v="479.85873786407785"/>
    <n v="-3.8749999999999916E-2"/>
    <n v="565"/>
    <n v="675"/>
    <n v="1240"/>
  </r>
  <r>
    <x v="0"/>
    <x v="3"/>
    <x v="1"/>
    <x v="11"/>
    <s v="Wednesday"/>
    <s v="Week-day"/>
    <s v="Low-demand"/>
    <s v="Standard"/>
    <n v="147"/>
    <n v="-8.0992333333333324"/>
    <n v="0"/>
    <n v="99"/>
    <n v="0.16955000000000006"/>
    <n v="545.22019999999998"/>
    <n v="537.09638333333282"/>
    <n v="479.85873786407785"/>
    <n v="-2.3624999999999927E-2"/>
    <n v="565"/>
    <n v="675"/>
    <n v="1240"/>
  </r>
  <r>
    <x v="0"/>
    <x v="3"/>
    <x v="1"/>
    <x v="12"/>
    <s v="Wednesday"/>
    <s v="Week-day"/>
    <s v="Low-demand"/>
    <s v="Standard"/>
    <n v="147"/>
    <n v="20.993283333333331"/>
    <n v="20.993283333333331"/>
    <n v="98.924999999999997"/>
    <n v="0.16979166666666665"/>
    <n v="449.29426666666654"/>
    <n v="470.26580833333304"/>
    <n v="479.85873786407785"/>
    <n v="-2.0649999999999967E-2"/>
    <n v="565"/>
    <n v="675"/>
    <n v="1240"/>
  </r>
  <r>
    <x v="0"/>
    <x v="3"/>
    <x v="1"/>
    <x v="13"/>
    <s v="Wednesday"/>
    <s v="Week-day"/>
    <s v="Low-demand"/>
    <s v="Standard"/>
    <n v="147"/>
    <n v="41.108100000000022"/>
    <n v="41.108100000000022"/>
    <n v="96.108333333333334"/>
    <n v="191.45470833333331"/>
    <n v="283.45959166666665"/>
    <n v="511.76559166666664"/>
    <n v="479.85873786407785"/>
    <n v="-1.6491666666666658E-2"/>
    <n v="565"/>
    <n v="675"/>
    <n v="1240"/>
  </r>
  <r>
    <x v="0"/>
    <x v="3"/>
    <x v="1"/>
    <x v="14"/>
    <s v="Wednesday"/>
    <s v="Week-day"/>
    <s v="Low-demand"/>
    <s v="Standard"/>
    <n v="147"/>
    <n v="-4.9720833333333347"/>
    <n v="0"/>
    <n v="95.183333333333337"/>
    <n v="402.02439166666682"/>
    <n v="112.79537500000006"/>
    <n v="492.21466666666657"/>
    <n v="479.85873786407785"/>
    <n v="-5.1000000000000094E-2"/>
    <n v="555"/>
    <n v="675"/>
    <n v="1230"/>
  </r>
  <r>
    <x v="0"/>
    <x v="3"/>
    <x v="1"/>
    <x v="15"/>
    <s v="Wednesday"/>
    <s v="Week-day"/>
    <s v="Low-demand"/>
    <s v="Peak"/>
    <n v="213"/>
    <n v="391.64836666666633"/>
    <n v="391.64836666666633"/>
    <n v="86.316666666666663"/>
    <n v="40.861491666666709"/>
    <n v="17.047783333333332"/>
    <n v="447.48047500000001"/>
    <n v="479.85873786407785"/>
    <n v="-3.7524999999999933E-2"/>
    <n v="485"/>
    <n v="655"/>
    <n v="1140"/>
  </r>
  <r>
    <x v="0"/>
    <x v="3"/>
    <x v="1"/>
    <x v="16"/>
    <s v="Wednesday"/>
    <s v="Week-day"/>
    <s v="Low-demand"/>
    <s v="Peak"/>
    <n v="213"/>
    <n v="211.07199166666678"/>
    <n v="211.07199166666678"/>
    <n v="67.908333333333331"/>
    <n v="211.16584166666664"/>
    <n v="0"/>
    <n v="419.29759166666656"/>
    <n v="479.85873786407785"/>
    <n v="-3.2199999999999944E-2"/>
    <n v="295"/>
    <n v="655"/>
    <n v="950"/>
  </r>
  <r>
    <x v="0"/>
    <x v="3"/>
    <x v="1"/>
    <x v="17"/>
    <s v="Wednesday"/>
    <s v="Week-day"/>
    <s v="Low-demand"/>
    <s v="Standard"/>
    <n v="147"/>
    <n v="-63.571008333333367"/>
    <n v="0"/>
    <n v="66.125"/>
    <n v="443.93224999999995"/>
    <n v="0"/>
    <n v="359.94782500000008"/>
    <n v="479.85873786407785"/>
    <n v="-3.2999999999999946E-2"/>
    <n v="295"/>
    <n v="190"/>
    <n v="485"/>
  </r>
  <r>
    <x v="0"/>
    <x v="3"/>
    <x v="1"/>
    <x v="18"/>
    <s v="Wednesday"/>
    <s v="Week-day"/>
    <s v="Low-demand"/>
    <s v="Standard"/>
    <n v="147"/>
    <n v="-85.59308333333334"/>
    <n v="0"/>
    <n v="69.325000000000003"/>
    <n v="443.9487083333334"/>
    <n v="0"/>
    <n v="337.89410833333329"/>
    <n v="479.85873786407785"/>
    <n v="-3.2999999999999946E-2"/>
    <n v="295"/>
    <n v="190"/>
    <n v="485"/>
  </r>
  <r>
    <x v="0"/>
    <x v="3"/>
    <x v="1"/>
    <x v="19"/>
    <s v="Wednesday"/>
    <s v="Week-day"/>
    <s v="Low-demand"/>
    <s v="Off-Peak"/>
    <n v="93"/>
    <n v="-104.57131666666666"/>
    <n v="0"/>
    <n v="73.416666666666671"/>
    <n v="443.98369999999989"/>
    <n v="0"/>
    <n v="318.95340833333336"/>
    <n v="479.85873786407785"/>
    <n v="-3.2999999999999946E-2"/>
    <n v="200"/>
    <n v="190"/>
    <n v="390"/>
  </r>
  <r>
    <x v="0"/>
    <x v="3"/>
    <x v="1"/>
    <x v="20"/>
    <s v="Wednesday"/>
    <s v="Week-day"/>
    <s v="Low-demand"/>
    <s v="Off-Peak"/>
    <n v="93"/>
    <n v="-108.23453333333335"/>
    <n v="0"/>
    <n v="78.033333333333331"/>
    <n v="443.97213333333337"/>
    <n v="0"/>
    <n v="315.27959999999996"/>
    <n v="479.85873786407785"/>
    <n v="-3.2999999999999946E-2"/>
    <n v="200"/>
    <n v="190"/>
    <n v="390"/>
  </r>
  <r>
    <x v="0"/>
    <x v="3"/>
    <x v="2"/>
    <x v="0"/>
    <s v="Thursday"/>
    <s v="Week-day"/>
    <s v="Low-demand"/>
    <s v="Off-Peak"/>
    <n v="93"/>
    <n v="-115.85858333333334"/>
    <n v="0"/>
    <n v="82.983333333333334"/>
    <n v="444.02907499999998"/>
    <n v="0"/>
    <n v="307.65359166666656"/>
    <n v="479.85873786407785"/>
    <n v="-3.2999999999999946E-2"/>
    <n v="200"/>
    <n v="190"/>
    <n v="390"/>
  </r>
  <r>
    <x v="0"/>
    <x v="3"/>
    <x v="2"/>
    <x v="1"/>
    <s v="Thursday"/>
    <s v="Week-day"/>
    <s v="Low-demand"/>
    <s v="Off-Peak"/>
    <n v="93"/>
    <n v="-118.1041833333333"/>
    <n v="0"/>
    <n v="88.183333333333337"/>
    <n v="444.12054166666655"/>
    <n v="0"/>
    <n v="305.40444999999994"/>
    <n v="479.85873786407785"/>
    <n v="-3.2999999999999946E-2"/>
    <n v="200"/>
    <n v="190"/>
    <n v="390"/>
  </r>
  <r>
    <x v="0"/>
    <x v="3"/>
    <x v="2"/>
    <x v="2"/>
    <s v="Thursday"/>
    <s v="Week-day"/>
    <s v="Low-demand"/>
    <s v="Off-Peak"/>
    <n v="93"/>
    <n v="-89.537541666666655"/>
    <n v="0"/>
    <n v="92.608333333333334"/>
    <n v="444.11630833333351"/>
    <n v="0"/>
    <n v="333.9664166666667"/>
    <n v="479.85873786407785"/>
    <n v="-3.2999999999999946E-2"/>
    <n v="200"/>
    <n v="190"/>
    <n v="390"/>
  </r>
  <r>
    <x v="0"/>
    <x v="3"/>
    <x v="2"/>
    <x v="3"/>
    <s v="Thursday"/>
    <s v="Week-day"/>
    <s v="Low-demand"/>
    <s v="Off-Peak"/>
    <n v="93"/>
    <n v="2.8115666666666672"/>
    <n v="2.8115666666666672"/>
    <n v="95.00833333333334"/>
    <n v="349.0028833333335"/>
    <n v="0"/>
    <n v="335.23030000000006"/>
    <n v="479.85873786407785"/>
    <n v="-3.2999999999999946E-2"/>
    <n v="200"/>
    <n v="190"/>
    <n v="390"/>
  </r>
  <r>
    <x v="0"/>
    <x v="3"/>
    <x v="2"/>
    <x v="4"/>
    <s v="Thursday"/>
    <s v="Week-day"/>
    <s v="Low-demand"/>
    <s v="Off-Peak"/>
    <n v="93"/>
    <n v="7.338208333333343"/>
    <n v="7.338208333333343"/>
    <n v="94.7"/>
    <n v="349.23579999999998"/>
    <n v="0"/>
    <n v="341.70484166666671"/>
    <n v="479.85873786407785"/>
    <n v="-1.6733333333333263E-2"/>
    <n v="295"/>
    <n v="190"/>
    <n v="485"/>
  </r>
  <r>
    <x v="0"/>
    <x v="3"/>
    <x v="2"/>
    <x v="5"/>
    <s v="Thursday"/>
    <s v="Week-day"/>
    <s v="Low-demand"/>
    <s v="Off-Peak"/>
    <n v="93"/>
    <n v="-61.022366666666656"/>
    <n v="0"/>
    <n v="94.308333333333337"/>
    <n v="432.70783333333327"/>
    <n v="0"/>
    <n v="350.64875833333332"/>
    <n v="479.85873786407785"/>
    <n v="-3.4166666666666693E-4"/>
    <n v="295"/>
    <n v="190"/>
    <n v="485"/>
  </r>
  <r>
    <x v="0"/>
    <x v="3"/>
    <x v="2"/>
    <x v="6"/>
    <s v="Thursday"/>
    <s v="Week-day"/>
    <s v="Low-demand"/>
    <s v="Standard"/>
    <n v="147"/>
    <n v="49.365841666666668"/>
    <n v="49.365841666666668"/>
    <n v="92.474999999999994"/>
    <n v="312.68890833333359"/>
    <n v="43.919558333333349"/>
    <n v="390.85788333333335"/>
    <n v="479.85873786407785"/>
    <n v="0"/>
    <n v="295"/>
    <n v="190"/>
    <n v="485"/>
  </r>
  <r>
    <x v="0"/>
    <x v="3"/>
    <x v="2"/>
    <x v="7"/>
    <s v="Thursday"/>
    <s v="Week-day"/>
    <s v="Low-demand"/>
    <s v="Peak"/>
    <n v="213"/>
    <n v="163.68847500000004"/>
    <n v="163.68847500000004"/>
    <n v="87.783333333333331"/>
    <n v="0.16514999999999996"/>
    <n v="307.22461666666663"/>
    <n v="470.91346666666664"/>
    <n v="479.85873786407785"/>
    <n v="6.3333333333333373E-4"/>
    <n v="565"/>
    <n v="690"/>
    <n v="1255"/>
  </r>
  <r>
    <x v="0"/>
    <x v="3"/>
    <x v="2"/>
    <x v="8"/>
    <s v="Thursday"/>
    <s v="Week-day"/>
    <s v="Low-demand"/>
    <s v="Peak"/>
    <n v="213"/>
    <n v="-39.006545454545467"/>
    <n v="0"/>
    <n v="83.949494949494948"/>
    <n v="45.022454545454565"/>
    <n v="575.5065454545454"/>
    <n v="579.26534343434332"/>
    <n v="479.85873786407785"/>
    <n v="-1.5666666666666669E-2"/>
    <n v="565"/>
    <n v="675"/>
    <n v="1240"/>
  </r>
  <r>
    <x v="0"/>
    <x v="3"/>
    <x v="2"/>
    <x v="9"/>
    <s v="Thursday"/>
    <s v="Week-day"/>
    <s v="Low-demand"/>
    <s v="Peak"/>
    <n v="213"/>
    <n v="-165.59540833333341"/>
    <n v="0"/>
    <n v="88.483333333333334"/>
    <n v="0.16762500000000002"/>
    <n v="795.26009166666654"/>
    <n v="629.64880833333302"/>
    <n v="479.85873786407785"/>
    <n v="-1.4308333333333305E-2"/>
    <n v="565"/>
    <n v="675"/>
    <n v="1240"/>
  </r>
  <r>
    <x v="0"/>
    <x v="3"/>
    <x v="2"/>
    <x v="22"/>
    <s v="Thursday"/>
    <s v="Week-day"/>
    <s v="Low-demand"/>
    <s v="Standard"/>
    <n v="147"/>
    <n v="-167.18833913043474"/>
    <n v="0"/>
    <n v="98.121739130434776"/>
    <n v="33.814573913043482"/>
    <n v="741.35448695652155"/>
    <n v="606.24492173913006"/>
    <n v="479.85873786407785"/>
    <n v="-2.0356521739130402E-2"/>
    <n v="565"/>
    <n v="675"/>
    <n v="1240"/>
  </r>
  <r>
    <x v="0"/>
    <x v="3"/>
    <x v="2"/>
    <x v="23"/>
    <s v="Thursday"/>
    <s v="Week-day"/>
    <s v="Low-demand"/>
    <s v="Standard"/>
    <n v="147"/>
    <n v="-6.6290416666666676"/>
    <n v="0"/>
    <n v="99"/>
    <n v="0.17219166666666663"/>
    <n v="662.25098333333312"/>
    <n v="655.60014166666645"/>
    <n v="479.85873786407785"/>
    <n v="-2.0433333333333348E-2"/>
    <n v="565"/>
    <n v="675"/>
    <n v="1240"/>
  </r>
  <r>
    <x v="0"/>
    <x v="3"/>
    <x v="2"/>
    <x v="21"/>
    <s v="Thursday"/>
    <s v="Week-day"/>
    <s v="Low-demand"/>
    <s v="Standard"/>
    <n v="147"/>
    <n v="-7.388908333333335"/>
    <n v="0"/>
    <n v="99"/>
    <n v="0.16996666666666671"/>
    <n v="664.97715833333348"/>
    <n v="657.54898333333324"/>
    <n v="479.85873786407785"/>
    <n v="-3.7683333333333284E-2"/>
    <n v="565"/>
    <n v="675"/>
    <n v="1240"/>
  </r>
  <r>
    <x v="0"/>
    <x v="3"/>
    <x v="2"/>
    <x v="10"/>
    <s v="Thursday"/>
    <s v="Week-day"/>
    <s v="Low-demand"/>
    <s v="Standard"/>
    <n v="147"/>
    <n v="-8.0604083333333314"/>
    <n v="0"/>
    <n v="99"/>
    <n v="0.1691833333333333"/>
    <n v="663.75419166666677"/>
    <n v="655.66464166666685"/>
    <n v="479.85873786407785"/>
    <n v="-2.7041666666666707E-2"/>
    <n v="565"/>
    <n v="675"/>
    <n v="1240"/>
  </r>
  <r>
    <x v="0"/>
    <x v="3"/>
    <x v="2"/>
    <x v="11"/>
    <s v="Thursday"/>
    <s v="Week-day"/>
    <s v="Low-demand"/>
    <s v="Standard"/>
    <n v="147"/>
    <n v="-8.210641666666664"/>
    <n v="0"/>
    <n v="99"/>
    <n v="0.16680833333333348"/>
    <n v="678.89504999999974"/>
    <n v="670.65362500000037"/>
    <n v="479.85873786407785"/>
    <n v="-2.9508333333333307E-2"/>
    <n v="565"/>
    <n v="675"/>
    <n v="1240"/>
  </r>
  <r>
    <x v="0"/>
    <x v="3"/>
    <x v="2"/>
    <x v="12"/>
    <s v="Thursday"/>
    <s v="Week-day"/>
    <s v="Low-demand"/>
    <s v="Standard"/>
    <n v="147"/>
    <n v="77.648525000000021"/>
    <n v="77.648525000000021"/>
    <n v="98.066666666666663"/>
    <n v="0.16898333333333326"/>
    <n v="617.34499166666671"/>
    <n v="694.96450833333324"/>
    <n v="479.85873786407785"/>
    <n v="-2.8150000000000005E-2"/>
    <n v="565"/>
    <n v="675"/>
    <n v="1240"/>
  </r>
  <r>
    <x v="0"/>
    <x v="3"/>
    <x v="2"/>
    <x v="13"/>
    <s v="Thursday"/>
    <s v="Week-day"/>
    <s v="Low-demand"/>
    <s v="Standard"/>
    <n v="147"/>
    <n v="-0.7650499999999979"/>
    <n v="0"/>
    <n v="95.541666666666671"/>
    <n v="316.89438333333351"/>
    <n v="370.50222500000001"/>
    <n v="666.85039166666638"/>
    <n v="479.85873786407785"/>
    <n v="-2.9433333333333311E-2"/>
    <n v="565"/>
    <n v="675"/>
    <n v="1240"/>
  </r>
  <r>
    <x v="0"/>
    <x v="3"/>
    <x v="2"/>
    <x v="14"/>
    <s v="Thursday"/>
    <s v="Week-day"/>
    <s v="Low-demand"/>
    <s v="Standard"/>
    <n v="147"/>
    <n v="65.726741666666683"/>
    <n v="65.726741666666683"/>
    <n v="93.808333333333337"/>
    <n v="443.98401666666672"/>
    <n v="115.31700833333335"/>
    <n v="603.54898333333358"/>
    <n v="479.85873786407785"/>
    <n v="-2.7299999999999942E-2"/>
    <n v="555"/>
    <n v="675"/>
    <n v="1230"/>
  </r>
  <r>
    <x v="0"/>
    <x v="3"/>
    <x v="2"/>
    <x v="15"/>
    <s v="Thursday"/>
    <s v="Week-day"/>
    <s v="Low-demand"/>
    <s v="Peak"/>
    <n v="213"/>
    <n v="484.3499583333334"/>
    <n v="484.3499583333334"/>
    <n v="80.150000000000006"/>
    <n v="40.950608333333321"/>
    <n v="12.297700000000003"/>
    <n v="535.43958333333342"/>
    <n v="479.85873786407785"/>
    <n v="-2.8308333333333366E-2"/>
    <n v="485"/>
    <n v="655"/>
    <n v="1140"/>
  </r>
  <r>
    <x v="0"/>
    <x v="3"/>
    <x v="2"/>
    <x v="16"/>
    <s v="Thursday"/>
    <s v="Week-day"/>
    <s v="Low-demand"/>
    <s v="Peak"/>
    <n v="213"/>
    <n v="388.25927500000006"/>
    <n v="388.25927500000006"/>
    <n v="56.975000000000001"/>
    <n v="122.33366666666663"/>
    <n v="0"/>
    <n v="504.79068333333322"/>
    <n v="479.85873786407785"/>
    <n v="-3.1000000000000045E-2"/>
    <n v="295"/>
    <n v="655"/>
    <n v="950"/>
  </r>
  <r>
    <x v="0"/>
    <x v="3"/>
    <x v="2"/>
    <x v="17"/>
    <s v="Thursday"/>
    <s v="Week-day"/>
    <s v="Low-demand"/>
    <s v="Standard"/>
    <n v="147"/>
    <n v="-9.6471583333333299"/>
    <n v="0"/>
    <n v="48"/>
    <n v="442.40104166666634"/>
    <n v="0"/>
    <n v="411.97289166666661"/>
    <n v="479.85873786407785"/>
    <n v="-3.1000000000000045E-2"/>
    <n v="295"/>
    <n v="190"/>
    <n v="485"/>
  </r>
  <r>
    <x v="0"/>
    <x v="3"/>
    <x v="2"/>
    <x v="18"/>
    <s v="Thursday"/>
    <s v="Week-day"/>
    <s v="Low-demand"/>
    <s v="Standard"/>
    <n v="147"/>
    <n v="-46.586999999999982"/>
    <n v="0"/>
    <n v="48.858333333333334"/>
    <n v="444.22373333333348"/>
    <n v="0"/>
    <n v="376.92390000000006"/>
    <n v="479.85873786407785"/>
    <n v="-3.1000000000000045E-2"/>
    <n v="295"/>
    <n v="190"/>
    <n v="485"/>
  </r>
  <r>
    <x v="0"/>
    <x v="3"/>
    <x v="2"/>
    <x v="19"/>
    <s v="Thursday"/>
    <s v="Week-day"/>
    <s v="Low-demand"/>
    <s v="Off-Peak"/>
    <n v="93"/>
    <n v="-31.173425000000002"/>
    <n v="0"/>
    <n v="50.30833333333333"/>
    <n v="444.18169166666667"/>
    <n v="0"/>
    <n v="392.34578333333349"/>
    <n v="479.85873786407785"/>
    <n v="-3.1000000000000045E-2"/>
    <n v="200"/>
    <n v="190"/>
    <n v="390"/>
  </r>
  <r>
    <x v="0"/>
    <x v="3"/>
    <x v="2"/>
    <x v="20"/>
    <s v="Thursday"/>
    <s v="Week-day"/>
    <s v="Low-demand"/>
    <s v="Off-Peak"/>
    <n v="93"/>
    <n v="-48.928633333333337"/>
    <n v="0"/>
    <n v="51.81666666666667"/>
    <n v="444.06813333333326"/>
    <n v="0"/>
    <n v="374.57211666666689"/>
    <n v="479.85873786407785"/>
    <n v="-3.1000000000000045E-2"/>
    <n v="200"/>
    <n v="190"/>
    <n v="390"/>
  </r>
  <r>
    <x v="0"/>
    <x v="3"/>
    <x v="3"/>
    <x v="0"/>
    <s v="Friday"/>
    <s v="Week-day"/>
    <s v="Low-demand"/>
    <s v="Off-Peak"/>
    <n v="93"/>
    <n v="-34.459099999999999"/>
    <n v="0"/>
    <n v="53.524999999999999"/>
    <n v="444.1007833333332"/>
    <n v="0"/>
    <n v="389.05237499999993"/>
    <n v="479.85873786407785"/>
    <n v="-3.1924999999999946E-2"/>
    <n v="200"/>
    <n v="190"/>
    <n v="390"/>
  </r>
  <r>
    <x v="0"/>
    <x v="3"/>
    <x v="3"/>
    <x v="1"/>
    <s v="Friday"/>
    <s v="Week-day"/>
    <s v="Low-demand"/>
    <s v="Off-Peak"/>
    <n v="93"/>
    <n v="-45.749858333333336"/>
    <n v="0"/>
    <n v="55.291666666666664"/>
    <n v="444.03634166666666"/>
    <n v="0"/>
    <n v="377.78117500000008"/>
    <n v="479.85873786407785"/>
    <n v="-3.3999999999999919E-2"/>
    <n v="200"/>
    <n v="190"/>
    <n v="390"/>
  </r>
  <r>
    <x v="0"/>
    <x v="3"/>
    <x v="3"/>
    <x v="2"/>
    <s v="Friday"/>
    <s v="Week-day"/>
    <s v="Low-demand"/>
    <s v="Off-Peak"/>
    <n v="93"/>
    <n v="7.9026749999999968"/>
    <n v="7.9026749999999968"/>
    <n v="55.4"/>
    <n v="444.05744166666676"/>
    <n v="0"/>
    <n v="431.41714166666702"/>
    <n v="479.85873786407785"/>
    <n v="-3.1724999999999934E-2"/>
    <n v="200"/>
    <n v="190"/>
    <n v="390"/>
  </r>
  <r>
    <x v="0"/>
    <x v="3"/>
    <x v="3"/>
    <x v="3"/>
    <s v="Friday"/>
    <s v="Week-day"/>
    <s v="Low-demand"/>
    <s v="Off-Peak"/>
    <n v="93"/>
    <n v="15.977749999999999"/>
    <n v="15.977749999999999"/>
    <n v="54.69166666666667"/>
    <n v="444.10428333333329"/>
    <n v="0"/>
    <n v="439.51344999999981"/>
    <n v="479.85873786407785"/>
    <n v="-2.0999999999999949E-2"/>
    <n v="200"/>
    <n v="190"/>
    <n v="390"/>
  </r>
  <r>
    <x v="0"/>
    <x v="3"/>
    <x v="3"/>
    <x v="4"/>
    <s v="Friday"/>
    <s v="Week-day"/>
    <s v="Low-demand"/>
    <s v="Off-Peak"/>
    <n v="93"/>
    <n v="4.9612333333333352"/>
    <n v="4.9612333333333352"/>
    <n v="53.391666666666666"/>
    <n v="444.09838333333329"/>
    <n v="0"/>
    <n v="428.49309999999991"/>
    <n v="479.85873786407785"/>
    <n v="-2.0999999999999949E-2"/>
    <n v="295"/>
    <n v="190"/>
    <n v="485"/>
  </r>
  <r>
    <x v="0"/>
    <x v="3"/>
    <x v="3"/>
    <x v="5"/>
    <s v="Friday"/>
    <s v="Week-day"/>
    <s v="Low-demand"/>
    <s v="Off-Peak"/>
    <n v="93"/>
    <n v="27.986291666666666"/>
    <n v="27.986291666666666"/>
    <n v="52.2"/>
    <n v="444.08867500000008"/>
    <n v="0"/>
    <n v="451.51379166666652"/>
    <n v="479.85873786407785"/>
    <n v="-2.0999999999999949E-2"/>
    <n v="295"/>
    <n v="190"/>
    <n v="485"/>
  </r>
  <r>
    <x v="0"/>
    <x v="3"/>
    <x v="3"/>
    <x v="6"/>
    <s v="Friday"/>
    <s v="Week-day"/>
    <s v="Low-demand"/>
    <s v="Standard"/>
    <n v="147"/>
    <n v="15.952374999999993"/>
    <n v="15.952374999999993"/>
    <n v="50"/>
    <n v="444.10506666666674"/>
    <n v="41.268291666666649"/>
    <n v="480.77584166666668"/>
    <n v="479.85873786407785"/>
    <n v="-2.0999999999999949E-2"/>
    <n v="295"/>
    <n v="190"/>
    <n v="485"/>
  </r>
  <r>
    <x v="0"/>
    <x v="3"/>
    <x v="3"/>
    <x v="7"/>
    <s v="Friday"/>
    <s v="Week-day"/>
    <s v="Low-demand"/>
    <s v="Peak"/>
    <n v="213"/>
    <n v="-161.36566666666661"/>
    <n v="0"/>
    <n v="53.008333333333333"/>
    <n v="444.37029166666667"/>
    <n v="268.52430000000004"/>
    <n v="530.66679999999963"/>
    <n v="479.85873786407785"/>
    <n v="-2.0999999999999949E-2"/>
    <n v="565"/>
    <n v="690"/>
    <n v="1255"/>
  </r>
  <r>
    <x v="0"/>
    <x v="3"/>
    <x v="3"/>
    <x v="8"/>
    <s v="Friday"/>
    <s v="Week-day"/>
    <s v="Low-demand"/>
    <s v="Peak"/>
    <n v="213"/>
    <n v="-206.60156666666677"/>
    <n v="0"/>
    <n v="63.408333333333331"/>
    <n v="318.64274999999981"/>
    <n v="489.84780833333326"/>
    <n v="583.35299166666664"/>
    <n v="479.85873786407785"/>
    <n v="-3.1641666666666603E-2"/>
    <n v="565"/>
    <n v="675"/>
    <n v="1240"/>
  </r>
  <r>
    <x v="0"/>
    <x v="3"/>
    <x v="3"/>
    <x v="9"/>
    <s v="Friday"/>
    <s v="Week-day"/>
    <s v="Low-demand"/>
    <s v="Peak"/>
    <n v="213"/>
    <n v="-140.71598333333336"/>
    <n v="0"/>
    <n v="69.3"/>
    <n v="0.15409166666666665"/>
    <n v="759.71768333333364"/>
    <n v="618.96649166666634"/>
    <n v="479.85873786407785"/>
    <n v="-3.3999999999999919E-2"/>
    <n v="565"/>
    <n v="675"/>
    <n v="1240"/>
  </r>
  <r>
    <x v="0"/>
    <x v="3"/>
    <x v="3"/>
    <x v="22"/>
    <s v="Friday"/>
    <s v="Week-day"/>
    <s v="Low-demand"/>
    <s v="Standard"/>
    <n v="147"/>
    <n v="-616.59225510204112"/>
    <n v="0"/>
    <n v="84.632653061224488"/>
    <n v="412.87735714285708"/>
    <n v="865.45197959183724"/>
    <n v="641.57184693877559"/>
    <n v="479.85873786407785"/>
    <n v="-3.903061224489799E-2"/>
    <n v="565"/>
    <n v="675"/>
    <n v="1240"/>
  </r>
  <r>
    <x v="0"/>
    <x v="3"/>
    <x v="3"/>
    <x v="23"/>
    <s v="Friday"/>
    <s v="Week-day"/>
    <s v="Low-demand"/>
    <s v="Standard"/>
    <n v="147"/>
    <n v="-42.705725000000008"/>
    <n v="0"/>
    <n v="98.691666666666663"/>
    <n v="1.4260583333333323"/>
    <n v="714.51644166666631"/>
    <n v="675.07354166666653"/>
    <n v="479.85873786407785"/>
    <n v="-1.3441666666666659E-2"/>
    <n v="565"/>
    <n v="675"/>
    <n v="1240"/>
  </r>
  <r>
    <x v="0"/>
    <x v="3"/>
    <x v="3"/>
    <x v="21"/>
    <s v="Friday"/>
    <s v="Week-day"/>
    <s v="Low-demand"/>
    <s v="Standard"/>
    <n v="147"/>
    <n v="-12.717549999999999"/>
    <n v="0"/>
    <n v="99"/>
    <n v="0.14961666666666665"/>
    <n v="648.3850666666666"/>
    <n v="635.64769999999965"/>
    <n v="479.85873786407785"/>
    <n v="-1.8649999999999996E-2"/>
    <n v="565"/>
    <n v="675"/>
    <n v="1240"/>
  </r>
  <r>
    <x v="0"/>
    <x v="3"/>
    <x v="3"/>
    <x v="10"/>
    <s v="Friday"/>
    <s v="Week-day"/>
    <s v="Low-demand"/>
    <s v="Standard"/>
    <n v="147"/>
    <n v="-10.518974999999994"/>
    <n v="0"/>
    <n v="99"/>
    <n v="0.14640833333333322"/>
    <n v="647.66696666666689"/>
    <n v="637.10900833333301"/>
    <n v="479.85873786407785"/>
    <n v="-3.7783333333333315E-2"/>
    <n v="565"/>
    <n v="675"/>
    <n v="1240"/>
  </r>
  <r>
    <x v="0"/>
    <x v="3"/>
    <x v="3"/>
    <x v="11"/>
    <s v="Friday"/>
    <s v="Week-day"/>
    <s v="Low-demand"/>
    <s v="Standard"/>
    <n v="147"/>
    <n v="22.927841666666669"/>
    <n v="22.927841666666669"/>
    <n v="96.958333333333329"/>
    <n v="0.14497499999999999"/>
    <n v="618.62924999999996"/>
    <n v="641.50741666666659"/>
    <n v="479.85873786407785"/>
    <n v="-4.881666666666664E-2"/>
    <n v="565"/>
    <n v="675"/>
    <n v="1240"/>
  </r>
  <r>
    <x v="0"/>
    <x v="3"/>
    <x v="3"/>
    <x v="12"/>
    <s v="Friday"/>
    <s v="Week-day"/>
    <s v="Low-demand"/>
    <s v="Standard"/>
    <n v="147"/>
    <n v="33.55200833333334"/>
    <n v="33.55200833333334"/>
    <n v="95.958333333333329"/>
    <n v="192.42983333333342"/>
    <n v="460.79325000000006"/>
    <n v="680.14634166666644"/>
    <n v="479.85873786407785"/>
    <n v="-2.1250000000000029E-2"/>
    <n v="565"/>
    <n v="675"/>
    <n v="1240"/>
  </r>
  <r>
    <x v="0"/>
    <x v="3"/>
    <x v="3"/>
    <x v="13"/>
    <s v="Friday"/>
    <s v="Week-day"/>
    <s v="Low-demand"/>
    <s v="Standard"/>
    <n v="147"/>
    <n v="-11.904308333333335"/>
    <n v="0"/>
    <n v="95.391666666666666"/>
    <n v="321.89351666666659"/>
    <n v="301.24652500000008"/>
    <n v="591.91372499999977"/>
    <n v="479.85873786407785"/>
    <n v="-3.1258333333333312E-2"/>
    <n v="565"/>
    <n v="675"/>
    <n v="1240"/>
  </r>
  <r>
    <x v="0"/>
    <x v="3"/>
    <x v="3"/>
    <x v="14"/>
    <s v="Friday"/>
    <s v="Week-day"/>
    <s v="Low-demand"/>
    <s v="Standard"/>
    <n v="147"/>
    <n v="10.883691666666667"/>
    <n v="10.883691666666667"/>
    <n v="95.11666666666666"/>
    <n v="423.47384999999963"/>
    <n v="129.86291666666668"/>
    <n v="543.73618333333332"/>
    <n v="479.85873786407785"/>
    <n v="-2.5141666666666673E-2"/>
    <n v="555"/>
    <n v="675"/>
    <n v="1230"/>
  </r>
  <r>
    <x v="0"/>
    <x v="3"/>
    <x v="3"/>
    <x v="15"/>
    <s v="Friday"/>
    <s v="Week-day"/>
    <s v="Low-demand"/>
    <s v="Peak"/>
    <n v="213"/>
    <n v="441.50340833333337"/>
    <n v="441.50340833333337"/>
    <n v="84.091666666666669"/>
    <n v="43.481266666666698"/>
    <n v="16.374850000000002"/>
    <n v="499.04928333333334"/>
    <n v="479.85873786407785"/>
    <n v="-3.5233333333333304E-2"/>
    <n v="485"/>
    <n v="655"/>
    <n v="1140"/>
  </r>
  <r>
    <x v="0"/>
    <x v="3"/>
    <x v="3"/>
    <x v="16"/>
    <s v="Friday"/>
    <s v="Week-day"/>
    <s v="Low-demand"/>
    <s v="Peak"/>
    <n v="213"/>
    <n v="135.32923333333343"/>
    <n v="135.32923333333343"/>
    <n v="66.924999999999997"/>
    <n v="270.17307499999998"/>
    <n v="0"/>
    <n v="396.83671666666646"/>
    <n v="479.85873786407785"/>
    <n v="-3.5608333333333304E-2"/>
    <n v="295"/>
    <n v="655"/>
    <n v="950"/>
  </r>
  <r>
    <x v="0"/>
    <x v="3"/>
    <x v="3"/>
    <x v="17"/>
    <s v="Friday"/>
    <s v="Week-day"/>
    <s v="Low-demand"/>
    <s v="Standard"/>
    <n v="147"/>
    <n v="-124.60709999999997"/>
    <n v="0"/>
    <n v="68.3"/>
    <n v="472.19278333333324"/>
    <n v="0"/>
    <n v="325.21016666666657"/>
    <n v="479.85873786407785"/>
    <n v="-2.8999999999999946E-2"/>
    <n v="295"/>
    <n v="190"/>
    <n v="485"/>
  </r>
  <r>
    <x v="0"/>
    <x v="3"/>
    <x v="3"/>
    <x v="18"/>
    <s v="Friday"/>
    <s v="Week-day"/>
    <s v="Low-demand"/>
    <s v="Standard"/>
    <n v="147"/>
    <n v="-130.96702500000009"/>
    <n v="0"/>
    <n v="73.86666666666666"/>
    <n v="472.07694166666681"/>
    <n v="0"/>
    <n v="318.98962499999993"/>
    <n v="479.85873786407785"/>
    <n v="-2.8999999999999946E-2"/>
    <n v="295"/>
    <n v="190"/>
    <n v="485"/>
  </r>
  <r>
    <x v="0"/>
    <x v="3"/>
    <x v="3"/>
    <x v="19"/>
    <s v="Friday"/>
    <s v="Week-day"/>
    <s v="Low-demand"/>
    <s v="Off-Peak"/>
    <n v="93"/>
    <n v="-148.02480833333328"/>
    <n v="0"/>
    <n v="80.058333333333337"/>
    <n v="472.00203333333343"/>
    <n v="0"/>
    <n v="301.94198333333344"/>
    <n v="479.85873786407785"/>
    <n v="-2.8999999999999946E-2"/>
    <n v="200"/>
    <n v="190"/>
    <n v="390"/>
  </r>
  <r>
    <x v="0"/>
    <x v="3"/>
    <x v="3"/>
    <x v="20"/>
    <s v="Friday"/>
    <s v="Week-day"/>
    <s v="Low-demand"/>
    <s v="Off-Peak"/>
    <n v="93"/>
    <n v="-166.04927499999997"/>
    <n v="0"/>
    <n v="87.166666666666671"/>
    <n v="471.98357500000014"/>
    <n v="0"/>
    <n v="283.9236416666667"/>
    <n v="479.85873786407785"/>
    <n v="-2.8999999999999946E-2"/>
    <n v="200"/>
    <n v="190"/>
    <n v="390"/>
  </r>
  <r>
    <x v="0"/>
    <x v="3"/>
    <x v="4"/>
    <x v="0"/>
    <s v="Saturday"/>
    <s v="Weekend"/>
    <s v="Low-demand"/>
    <s v="Off-Peak"/>
    <n v="93"/>
    <n v="-167.67684166666672"/>
    <n v="0"/>
    <n v="94.541666666666671"/>
    <n v="471.95454166666661"/>
    <n v="0"/>
    <n v="282.37712500000004"/>
    <n v="479.85873786407785"/>
    <n v="-2.8999999999999946E-2"/>
    <n v="200"/>
    <n v="190"/>
    <n v="390"/>
  </r>
  <r>
    <x v="0"/>
    <x v="3"/>
    <x v="4"/>
    <x v="1"/>
    <s v="Saturday"/>
    <s v="Weekend"/>
    <s v="Low-demand"/>
    <s v="Off-Peak"/>
    <n v="93"/>
    <n v="-35.147933333333327"/>
    <n v="0"/>
    <n v="98.966666666666669"/>
    <n v="353.50241666666665"/>
    <n v="0"/>
    <n v="302.26865833333335"/>
    <n v="479.85873786407785"/>
    <n v="-2.8999999999999946E-2"/>
    <n v="200"/>
    <n v="190"/>
    <n v="390"/>
  </r>
  <r>
    <x v="0"/>
    <x v="3"/>
    <x v="4"/>
    <x v="2"/>
    <s v="Saturday"/>
    <s v="Weekend"/>
    <s v="Low-demand"/>
    <s v="Off-Peak"/>
    <n v="93"/>
    <n v="-7.3671416666666625"/>
    <n v="0"/>
    <n v="99"/>
    <n v="335.80058333333329"/>
    <n v="0"/>
    <n v="310.58159166666672"/>
    <n v="479.85873786407785"/>
    <n v="-2.8999999999999946E-2"/>
    <n v="200"/>
    <n v="190"/>
    <n v="390"/>
  </r>
  <r>
    <x v="0"/>
    <x v="3"/>
    <x v="4"/>
    <x v="3"/>
    <s v="Saturday"/>
    <s v="Weekend"/>
    <s v="Low-demand"/>
    <s v="Off-Peak"/>
    <n v="93"/>
    <n v="-14.641983333333338"/>
    <n v="0"/>
    <n v="99"/>
    <n v="337.96332499999971"/>
    <n v="0"/>
    <n v="310.57610833333337"/>
    <n v="479.85873786407785"/>
    <n v="-2.8999999999999946E-2"/>
    <n v="200"/>
    <n v="190"/>
    <n v="390"/>
  </r>
  <r>
    <x v="0"/>
    <x v="3"/>
    <x v="4"/>
    <x v="4"/>
    <s v="Saturday"/>
    <s v="Weekend"/>
    <s v="Low-demand"/>
    <s v="Off-Peak"/>
    <n v="93"/>
    <n v="-12.203149999999999"/>
    <n v="0"/>
    <n v="99"/>
    <n v="358.57801666666654"/>
    <n v="0"/>
    <n v="330.63829999999996"/>
    <n v="479.85873786407785"/>
    <n v="-6.2541666666666718E-2"/>
    <n v="295"/>
    <n v="190"/>
    <n v="485"/>
  </r>
  <r>
    <x v="0"/>
    <x v="3"/>
    <x v="4"/>
    <x v="5"/>
    <s v="Saturday"/>
    <s v="Weekend"/>
    <s v="Low-demand"/>
    <s v="Off-Peak"/>
    <n v="93"/>
    <n v="-7.5179333333333327"/>
    <n v="0"/>
    <n v="99"/>
    <n v="345.64235833333333"/>
    <n v="0"/>
    <n v="320.13119999999986"/>
    <n v="479.85873786407785"/>
    <n v="-6.4000000000000043E-2"/>
    <n v="295"/>
    <n v="190"/>
    <n v="485"/>
  </r>
  <r>
    <x v="0"/>
    <x v="3"/>
    <x v="4"/>
    <x v="6"/>
    <s v="Saturday"/>
    <s v="Weekend"/>
    <s v="Low-demand"/>
    <s v="Off-Peak"/>
    <n v="93"/>
    <n v="2.0308666666666673"/>
    <n v="2.0308666666666673"/>
    <n v="99"/>
    <n v="335.89503333333329"/>
    <n v="52.717575000000004"/>
    <n v="372.13470833333326"/>
    <n v="479.85873786407785"/>
    <n v="-6.4000000000000043E-2"/>
    <n v="295"/>
    <n v="190"/>
    <n v="485"/>
  </r>
  <r>
    <x v="0"/>
    <x v="3"/>
    <x v="4"/>
    <x v="7"/>
    <s v="Saturday"/>
    <s v="Weekend"/>
    <s v="Low-demand"/>
    <s v="Standard"/>
    <n v="147"/>
    <n v="230.56557499999994"/>
    <n v="230.56557499999994"/>
    <n v="93.88333333333334"/>
    <n v="0.23940000000000003"/>
    <n v="246.17280833333334"/>
    <n v="476.68442499999981"/>
    <n v="479.85873786407785"/>
    <n v="-5.4933333333333431E-2"/>
    <n v="565"/>
    <n v="690"/>
    <n v="1255"/>
  </r>
  <r>
    <x v="0"/>
    <x v="3"/>
    <x v="4"/>
    <x v="8"/>
    <s v="Saturday"/>
    <s v="Weekend"/>
    <s v="Low-demand"/>
    <s v="Standard"/>
    <n v="147"/>
    <n v="86.645066666666636"/>
    <n v="86.645066666666636"/>
    <n v="84.441666666666663"/>
    <n v="0.15145833333333333"/>
    <n v="492.56196666666648"/>
    <n v="579.17652499999963"/>
    <n v="479.85873786407785"/>
    <n v="-3.0349999999999953E-2"/>
    <n v="565"/>
    <n v="675"/>
    <n v="1240"/>
  </r>
  <r>
    <x v="0"/>
    <x v="3"/>
    <x v="4"/>
    <x v="9"/>
    <s v="Saturday"/>
    <s v="Weekend"/>
    <s v="Low-demand"/>
    <s v="Standard"/>
    <n v="147"/>
    <n v="-79.097908333333336"/>
    <n v="0"/>
    <n v="83.9"/>
    <n v="0.14801666666666663"/>
    <n v="716.67273333333344"/>
    <n v="637.53639166666608"/>
    <n v="479.85873786407785"/>
    <n v="-3.6941666666666741E-2"/>
    <n v="565"/>
    <n v="675"/>
    <n v="1240"/>
  </r>
  <r>
    <x v="0"/>
    <x v="3"/>
    <x v="4"/>
    <x v="22"/>
    <s v="Saturday"/>
    <s v="Weekend"/>
    <s v="Low-demand"/>
    <s v="Standard"/>
    <n v="147"/>
    <n v="-344.19485000000014"/>
    <n v="0"/>
    <n v="94.56"/>
    <n v="188.42886999999996"/>
    <n v="818.67160000000001"/>
    <n v="654.18751999999984"/>
    <n v="479.85873786407785"/>
    <n v="-1.5260000000000004E-2"/>
    <n v="565"/>
    <n v="675"/>
    <n v="1240"/>
  </r>
  <r>
    <x v="0"/>
    <x v="3"/>
    <x v="4"/>
    <x v="23"/>
    <s v="Saturday"/>
    <s v="Weekend"/>
    <s v="Low-demand"/>
    <s v="Standard"/>
    <n v="147"/>
    <n v="644.70557983193271"/>
    <n v="644.70557983193271"/>
    <n v="99"/>
    <n v="0.14954621848739486"/>
    <n v="62.506252100840356"/>
    <n v="701.35489915966343"/>
    <n v="479.85873786407785"/>
    <n v="-3.0873949579831909E-2"/>
    <n v="565"/>
    <n v="675"/>
    <n v="1240"/>
  </r>
  <r>
    <x v="0"/>
    <x v="3"/>
    <x v="4"/>
    <x v="21"/>
    <s v="Saturday"/>
    <s v="Weekend"/>
    <s v="Low-demand"/>
    <s v="Off-Peak"/>
    <n v="93"/>
    <n v="498.38127358490578"/>
    <n v="498.38127358490578"/>
    <n v="84.764150943396231"/>
    <n v="105.10995283018869"/>
    <n v="134.70565094339622"/>
    <n v="732.73461320754711"/>
    <n v="479.85873786407785"/>
    <n v="-2.6943396226415089E-2"/>
    <n v="565"/>
    <n v="675"/>
    <n v="1240"/>
  </r>
  <r>
    <x v="0"/>
    <x v="3"/>
    <x v="4"/>
    <x v="10"/>
    <s v="Saturday"/>
    <s v="Weekend"/>
    <s v="Low-demand"/>
    <s v="Off-Peak"/>
    <n v="93"/>
    <n v="-552.70676666666645"/>
    <n v="0"/>
    <n v="54.524999999999999"/>
    <n v="440.13479166666667"/>
    <n v="867.19233333333352"/>
    <n v="766.94391666666684"/>
    <n v="479.85873786407785"/>
    <n v="34.526024999999969"/>
    <n v="565"/>
    <n v="675"/>
    <n v="1240"/>
  </r>
  <r>
    <x v="0"/>
    <x v="3"/>
    <x v="4"/>
    <x v="11"/>
    <s v="Saturday"/>
    <s v="Weekend"/>
    <s v="Low-demand"/>
    <s v="Off-Peak"/>
    <n v="93"/>
    <n v="-441.40148333333337"/>
    <n v="0"/>
    <n v="77.408333333333331"/>
    <n v="446.3933833333333"/>
    <n v="747.97873333333348"/>
    <n v="730.35857500000031"/>
    <n v="479.85873786407785"/>
    <n v="-3.0724999999999995E-2"/>
    <n v="565"/>
    <n v="675"/>
    <n v="1240"/>
  </r>
  <r>
    <x v="0"/>
    <x v="3"/>
    <x v="4"/>
    <x v="12"/>
    <s v="Saturday"/>
    <s v="Weekend"/>
    <s v="Low-demand"/>
    <s v="Off-Peak"/>
    <n v="93"/>
    <n v="-186.68016666666665"/>
    <n v="0"/>
    <n v="92.483333333333334"/>
    <n v="388.34247500000004"/>
    <n v="562.55141666666646"/>
    <n v="744.19913333333329"/>
    <n v="479.85873786407785"/>
    <n v="-3.3599999999999935E-2"/>
    <n v="565"/>
    <n v="675"/>
    <n v="1240"/>
  </r>
  <r>
    <x v="0"/>
    <x v="3"/>
    <x v="4"/>
    <x v="13"/>
    <s v="Saturday"/>
    <s v="Weekend"/>
    <s v="Low-demand"/>
    <s v="Off-Peak"/>
    <n v="93"/>
    <n v="36.453708333333331"/>
    <n v="36.453708333333331"/>
    <n v="94.716666666666669"/>
    <n v="409.90155833333358"/>
    <n v="322.77875833333326"/>
    <n v="745.89574166666659"/>
    <n v="479.85873786407785"/>
    <n v="-3.7391666666666643E-2"/>
    <n v="565"/>
    <n v="675"/>
    <n v="1240"/>
  </r>
  <r>
    <x v="0"/>
    <x v="3"/>
    <x v="4"/>
    <x v="14"/>
    <s v="Saturday"/>
    <s v="Weekend"/>
    <s v="Low-demand"/>
    <s v="Off-Peak"/>
    <n v="93"/>
    <n v="106.12987499999996"/>
    <n v="106.12987499999996"/>
    <n v="90.75833333333334"/>
    <n v="446.16460000000001"/>
    <n v="132.96239999999997"/>
    <n v="662.92167499999982"/>
    <n v="479.85873786407785"/>
    <n v="-3.2766666666666659E-2"/>
    <n v="555"/>
    <n v="675"/>
    <n v="1230"/>
  </r>
  <r>
    <x v="0"/>
    <x v="3"/>
    <x v="4"/>
    <x v="15"/>
    <s v="Saturday"/>
    <s v="Weekend"/>
    <s v="Low-demand"/>
    <s v="Standard"/>
    <n v="147"/>
    <n v="461.72776666666664"/>
    <n v="461.72776666666664"/>
    <n v="75.483333333333334"/>
    <n v="79.743500000000026"/>
    <n v="14.454533333333336"/>
    <n v="551.88452499999994"/>
    <n v="479.85873786407785"/>
    <n v="-3.6050000000000013E-2"/>
    <n v="485"/>
    <n v="655"/>
    <n v="1140"/>
  </r>
  <r>
    <x v="0"/>
    <x v="3"/>
    <x v="4"/>
    <x v="16"/>
    <s v="Saturday"/>
    <s v="Weekend"/>
    <s v="Low-demand"/>
    <s v="Standard"/>
    <n v="147"/>
    <n v="86.390900000000002"/>
    <n v="86.390900000000002"/>
    <n v="61.94166666666667"/>
    <n v="385.24390833333331"/>
    <n v="0"/>
    <n v="452.86682499999995"/>
    <n v="479.85873786407785"/>
    <n v="-4.2024999999999986E-2"/>
    <n v="295"/>
    <n v="655"/>
    <n v="950"/>
  </r>
  <r>
    <x v="0"/>
    <x v="3"/>
    <x v="4"/>
    <x v="17"/>
    <s v="Saturday"/>
    <s v="Weekend"/>
    <s v="Low-demand"/>
    <s v="Off-Peak"/>
    <n v="93"/>
    <n v="-118.90695833333339"/>
    <n v="0"/>
    <n v="62.166666666666664"/>
    <n v="442.57509999999985"/>
    <n v="0"/>
    <n v="302.18627500000002"/>
    <n v="479.85873786407785"/>
    <n v="-3.0699999999999943E-2"/>
    <n v="295"/>
    <n v="190"/>
    <n v="485"/>
  </r>
  <r>
    <x v="0"/>
    <x v="3"/>
    <x v="4"/>
    <x v="18"/>
    <s v="Saturday"/>
    <s v="Weekend"/>
    <s v="Low-demand"/>
    <s v="Off-Peak"/>
    <n v="93"/>
    <n v="-118.63236666666658"/>
    <n v="0"/>
    <n v="67.841666666666669"/>
    <n v="445.15796666666671"/>
    <n v="0"/>
    <n v="305.25808333333367"/>
    <n v="479.85873786407785"/>
    <n v="-4.1133333333333404E-2"/>
    <n v="295"/>
    <n v="190"/>
    <n v="485"/>
  </r>
  <r>
    <x v="0"/>
    <x v="3"/>
    <x v="4"/>
    <x v="19"/>
    <s v="Saturday"/>
    <s v="Weekend"/>
    <s v="Low-demand"/>
    <s v="Off-Peak"/>
    <n v="93"/>
    <n v="-118.74607500000003"/>
    <n v="0"/>
    <n v="72.95"/>
    <n v="444.96316666666672"/>
    <n v="0"/>
    <n v="305.15374166666663"/>
    <n v="479.85873786407785"/>
    <n v="-4.3000000000000073E-2"/>
    <n v="200"/>
    <n v="190"/>
    <n v="390"/>
  </r>
  <r>
    <x v="0"/>
    <x v="3"/>
    <x v="4"/>
    <x v="20"/>
    <s v="Saturday"/>
    <s v="Weekend"/>
    <s v="Low-demand"/>
    <s v="Off-Peak"/>
    <n v="93"/>
    <n v="-116.02975833333331"/>
    <n v="0"/>
    <n v="77.966666666666669"/>
    <n v="444.80466666666661"/>
    <n v="0"/>
    <n v="307.88651666666658"/>
    <n v="479.85873786407785"/>
    <n v="-4.3000000000000073E-2"/>
    <n v="200"/>
    <n v="190"/>
    <n v="390"/>
  </r>
  <r>
    <x v="0"/>
    <x v="3"/>
    <x v="5"/>
    <x v="0"/>
    <s v="Sunday"/>
    <s v="Weekend"/>
    <s v="Low-demand"/>
    <s v="Off-Peak"/>
    <n v="93"/>
    <n v="-119.52394166666669"/>
    <n v="0"/>
    <n v="83.041666666666671"/>
    <n v="444.75310833333333"/>
    <n v="0"/>
    <n v="304.3838833333333"/>
    <n v="479.85873786407785"/>
    <n v="-4.3000000000000073E-2"/>
    <n v="200"/>
    <n v="190"/>
    <n v="390"/>
  </r>
  <r>
    <x v="0"/>
    <x v="3"/>
    <x v="5"/>
    <x v="1"/>
    <s v="Sunday"/>
    <s v="Weekend"/>
    <s v="Low-demand"/>
    <s v="Off-Peak"/>
    <n v="93"/>
    <n v="-121.980475"/>
    <n v="0"/>
    <n v="88.15"/>
    <n v="444.6303666666667"/>
    <n v="0"/>
    <n v="301.94024166666645"/>
    <n v="479.85873786407785"/>
    <n v="-4.3000000000000073E-2"/>
    <n v="200"/>
    <n v="190"/>
    <n v="390"/>
  </r>
  <r>
    <x v="0"/>
    <x v="3"/>
    <x v="5"/>
    <x v="2"/>
    <s v="Sunday"/>
    <s v="Weekend"/>
    <s v="Low-demand"/>
    <s v="Off-Peak"/>
    <n v="93"/>
    <n v="-61.245325000000015"/>
    <n v="0"/>
    <n v="92.24166666666666"/>
    <n v="444.64854166666663"/>
    <n v="0"/>
    <n v="362.6768583333332"/>
    <n v="479.85873786407785"/>
    <n v="-4.3000000000000073E-2"/>
    <n v="200"/>
    <n v="190"/>
    <n v="390"/>
  </r>
  <r>
    <x v="0"/>
    <x v="3"/>
    <x v="5"/>
    <x v="3"/>
    <s v="Sunday"/>
    <s v="Weekend"/>
    <s v="Low-demand"/>
    <s v="Off-Peak"/>
    <n v="93"/>
    <n v="-46.171991666666678"/>
    <n v="0"/>
    <n v="94.1"/>
    <n v="416.46503333333311"/>
    <n v="0"/>
    <n v="353.02295833333352"/>
    <n v="479.85873786407785"/>
    <n v="-4.3000000000000073E-2"/>
    <n v="200"/>
    <n v="190"/>
    <n v="390"/>
  </r>
  <r>
    <x v="0"/>
    <x v="3"/>
    <x v="5"/>
    <x v="4"/>
    <s v="Sunday"/>
    <s v="Weekend"/>
    <s v="Low-demand"/>
    <s v="Off-Peak"/>
    <n v="93"/>
    <n v="-26.643291666666673"/>
    <n v="0"/>
    <n v="95.474999999999994"/>
    <n v="408.69449166666635"/>
    <n v="0"/>
    <n v="364.45665833333334"/>
    <n v="479.85873786407785"/>
    <n v="-4.3000000000000073E-2"/>
    <n v="295"/>
    <n v="190"/>
    <n v="485"/>
  </r>
  <r>
    <x v="0"/>
    <x v="3"/>
    <x v="5"/>
    <x v="5"/>
    <s v="Sunday"/>
    <s v="Weekend"/>
    <s v="Low-demand"/>
    <s v="Off-Peak"/>
    <n v="93"/>
    <n v="-36.007275000000007"/>
    <n v="0"/>
    <n v="96.833333333333329"/>
    <n v="404.76929166666656"/>
    <n v="0"/>
    <n v="350.1136166666667"/>
    <n v="479.85873786407785"/>
    <n v="-4.3000000000000073E-2"/>
    <n v="295"/>
    <n v="190"/>
    <n v="485"/>
  </r>
  <r>
    <x v="0"/>
    <x v="3"/>
    <x v="5"/>
    <x v="6"/>
    <s v="Sunday"/>
    <s v="Weekend"/>
    <s v="Low-demand"/>
    <s v="Off-Peak"/>
    <n v="93"/>
    <n v="-16.65690833333333"/>
    <n v="0"/>
    <n v="97.674999999999997"/>
    <n v="372.78637499999985"/>
    <n v="44.330550000000024"/>
    <n v="383.2249166666669"/>
    <n v="479.85873786407785"/>
    <n v="-4.3000000000000073E-2"/>
    <n v="295"/>
    <n v="190"/>
    <n v="485"/>
  </r>
  <r>
    <x v="0"/>
    <x v="3"/>
    <x v="5"/>
    <x v="7"/>
    <s v="Sunday"/>
    <s v="Weekend"/>
    <s v="Low-demand"/>
    <s v="Off-Peak"/>
    <n v="93"/>
    <n v="213.39387500000004"/>
    <n v="213.39387500000004"/>
    <n v="91.924999999999997"/>
    <n v="0.16028333333333325"/>
    <n v="239.46831666666668"/>
    <n v="452.81894166666672"/>
    <n v="479.85873786407785"/>
    <n v="-4.3000000000000073E-2"/>
    <n v="565"/>
    <n v="690"/>
    <n v="1255"/>
  </r>
  <r>
    <x v="0"/>
    <x v="3"/>
    <x v="5"/>
    <x v="8"/>
    <s v="Sunday"/>
    <s v="Weekend"/>
    <s v="Low-demand"/>
    <s v="Off-Peak"/>
    <n v="93"/>
    <n v="327.2185750000001"/>
    <n v="327.2185750000001"/>
    <n v="79.358333333333334"/>
    <n v="0.15888333333333329"/>
    <n v="306.32038333333333"/>
    <n v="633.49463333333335"/>
    <n v="479.85873786407785"/>
    <n v="-4.3524999999999932E-2"/>
    <n v="565"/>
    <n v="675"/>
    <n v="1240"/>
  </r>
  <r>
    <x v="0"/>
    <x v="3"/>
    <x v="5"/>
    <x v="9"/>
    <s v="Sunday"/>
    <s v="Weekend"/>
    <s v="Low-demand"/>
    <s v="Off-Peak"/>
    <n v="93"/>
    <n v="-125.91712499999998"/>
    <n v="0"/>
    <n v="72.033333333333331"/>
    <n v="0.15820000000000004"/>
    <n v="682.54407500000013"/>
    <n v="556.58117499999992"/>
    <n v="479.85873786407785"/>
    <n v="-4.3999999999999921E-2"/>
    <n v="565"/>
    <n v="675"/>
    <n v="1240"/>
  </r>
  <r>
    <x v="0"/>
    <x v="3"/>
    <x v="5"/>
    <x v="22"/>
    <s v="Sunday"/>
    <s v="Weekend"/>
    <s v="Low-demand"/>
    <s v="Off-Peak"/>
    <n v="93"/>
    <n v="-421.11909999999995"/>
    <n v="0"/>
    <n v="86.25"/>
    <n v="440.22280833333338"/>
    <n v="673.86559166666711"/>
    <n v="672.1387500000003"/>
    <n v="479.85873786407785"/>
    <n v="-2.2266666666666678E-2"/>
    <n v="565"/>
    <n v="675"/>
    <n v="1240"/>
  </r>
  <r>
    <x v="0"/>
    <x v="3"/>
    <x v="5"/>
    <x v="23"/>
    <s v="Sunday"/>
    <s v="Weekend"/>
    <s v="Low-demand"/>
    <s v="Off-Peak"/>
    <n v="93"/>
    <n v="-7.617816666666668"/>
    <n v="0"/>
    <n v="95.88333333333334"/>
    <n v="66.384958333333287"/>
    <n v="617.30778333333319"/>
    <n v="676.03523333333351"/>
    <n v="479.85873786407785"/>
    <n v="-2.2666666666666689E-2"/>
    <n v="565"/>
    <n v="675"/>
    <n v="1240"/>
  </r>
  <r>
    <x v="0"/>
    <x v="3"/>
    <x v="5"/>
    <x v="21"/>
    <s v="Sunday"/>
    <s v="Weekend"/>
    <s v="Low-demand"/>
    <s v="Off-Peak"/>
    <n v="93"/>
    <n v="-9.7570404040404046"/>
    <n v="0"/>
    <n v="94.979797979797979"/>
    <n v="339.10725252525265"/>
    <n v="374.32926262626262"/>
    <n v="687.56366666666679"/>
    <n v="479.85873786407785"/>
    <n v="-1.8585858585858549E-2"/>
    <n v="565"/>
    <n v="675"/>
    <n v="1240"/>
  </r>
  <r>
    <x v="0"/>
    <x v="3"/>
    <x v="5"/>
    <x v="10"/>
    <s v="Sunday"/>
    <s v="Weekend"/>
    <s v="Low-demand"/>
    <s v="Off-Peak"/>
    <n v="93"/>
    <n v="-19.623808333333319"/>
    <n v="0"/>
    <n v="95.708333333333329"/>
    <n v="140.82243333333344"/>
    <n v="613.69479166666667"/>
    <n v="727.67602499999998"/>
    <n v="479.85873786407785"/>
    <n v="-2.5516666666666642E-2"/>
    <n v="565"/>
    <n v="675"/>
    <n v="1240"/>
  </r>
  <r>
    <x v="0"/>
    <x v="3"/>
    <x v="5"/>
    <x v="11"/>
    <s v="Sunday"/>
    <s v="Weekend"/>
    <s v="Low-demand"/>
    <s v="Off-Peak"/>
    <n v="93"/>
    <n v="-8.5482583333333277"/>
    <n v="0"/>
    <n v="95.966666666666669"/>
    <n v="23.2104"/>
    <n v="738.08666666666659"/>
    <n v="751.84625833333291"/>
    <n v="479.85873786407785"/>
    <n v="-2.9416666666666671E-2"/>
    <n v="565"/>
    <n v="675"/>
    <n v="1240"/>
  </r>
  <r>
    <x v="0"/>
    <x v="3"/>
    <x v="5"/>
    <x v="12"/>
    <s v="Sunday"/>
    <s v="Weekend"/>
    <s v="Low-demand"/>
    <s v="Off-Peak"/>
    <n v="93"/>
    <n v="9.7006333333333323"/>
    <n v="9.7006333333333323"/>
    <n v="95.674999999999997"/>
    <n v="208.39428333333336"/>
    <n v="577.4598666666667"/>
    <n v="780.35631666666677"/>
    <n v="479.85873786407785"/>
    <n v="-3.7316666666666644E-2"/>
    <n v="565"/>
    <n v="675"/>
    <n v="1240"/>
  </r>
  <r>
    <x v="0"/>
    <x v="3"/>
    <x v="5"/>
    <x v="13"/>
    <s v="Sunday"/>
    <s v="Weekend"/>
    <s v="Low-demand"/>
    <s v="Off-Peak"/>
    <n v="93"/>
    <n v="42.595100000000009"/>
    <n v="42.595100000000009"/>
    <n v="94.791666666666671"/>
    <n v="428.50805833333328"/>
    <n v="334.53000000000014"/>
    <n v="782.19984166666654"/>
    <n v="479.85873786407785"/>
    <n v="-3.19333333333333E-2"/>
    <n v="565"/>
    <n v="675"/>
    <n v="1240"/>
  </r>
  <r>
    <x v="0"/>
    <x v="3"/>
    <x v="5"/>
    <x v="14"/>
    <s v="Sunday"/>
    <s v="Weekend"/>
    <s v="Low-demand"/>
    <s v="Off-Peak"/>
    <n v="93"/>
    <n v="101.58682500000002"/>
    <n v="101.58682500000002"/>
    <n v="90.016666666666666"/>
    <n v="446.07085000000012"/>
    <n v="101.335925"/>
    <n v="626.76250833333347"/>
    <n v="479.85873786407785"/>
    <n v="-3.1483333333333266E-2"/>
    <n v="555"/>
    <n v="675"/>
    <n v="1230"/>
  </r>
  <r>
    <x v="0"/>
    <x v="3"/>
    <x v="5"/>
    <x v="15"/>
    <s v="Sunday"/>
    <s v="Weekend"/>
    <s v="Low-demand"/>
    <s v="Off-Peak"/>
    <n v="93"/>
    <n v="69.321625000000012"/>
    <n v="69.321625000000012"/>
    <n v="84.733333333333334"/>
    <n v="445.68218333333346"/>
    <n v="16.320158333333328"/>
    <n v="509.49659166666675"/>
    <n v="479.85873786407785"/>
    <n v="-3.863333333333329E-2"/>
    <n v="485"/>
    <n v="655"/>
    <n v="1140"/>
  </r>
  <r>
    <x v="0"/>
    <x v="3"/>
    <x v="5"/>
    <x v="16"/>
    <s v="Sunday"/>
    <s v="Weekend"/>
    <s v="Low-demand"/>
    <s v="Off-Peak"/>
    <n v="93"/>
    <n v="-40.604241666666667"/>
    <n v="0"/>
    <n v="84.483333333333334"/>
    <n v="445.30937499999987"/>
    <n v="4.1666666666666665E-5"/>
    <n v="383.2492749999999"/>
    <n v="479.85873786407785"/>
    <n v="-5.2599999999999952E-2"/>
    <n v="295"/>
    <n v="655"/>
    <n v="950"/>
  </r>
  <r>
    <x v="0"/>
    <x v="3"/>
    <x v="5"/>
    <x v="17"/>
    <s v="Sunday"/>
    <s v="Weekend"/>
    <s v="Low-demand"/>
    <s v="Off-Peak"/>
    <n v="93"/>
    <n v="-98.445224999999965"/>
    <n v="0"/>
    <n v="86.941666666666663"/>
    <n v="444.99852499999997"/>
    <n v="0"/>
    <n v="325.46848333333321"/>
    <n v="479.85873786407785"/>
    <n v="-1.695000000000001E-2"/>
    <n v="295"/>
    <n v="190"/>
    <n v="485"/>
  </r>
  <r>
    <x v="0"/>
    <x v="3"/>
    <x v="5"/>
    <x v="18"/>
    <s v="Sunday"/>
    <s v="Weekend"/>
    <s v="Low-demand"/>
    <s v="Off-Peak"/>
    <n v="93"/>
    <n v="-97.55050833333334"/>
    <n v="0"/>
    <n v="91.55"/>
    <n v="444.74191666666644"/>
    <n v="0"/>
    <n v="326.37988333333328"/>
    <n v="479.85873786407785"/>
    <n v="-2.0000000000000014E-2"/>
    <n v="295"/>
    <n v="190"/>
    <n v="485"/>
  </r>
  <r>
    <x v="0"/>
    <x v="3"/>
    <x v="5"/>
    <x v="19"/>
    <s v="Sunday"/>
    <s v="Weekend"/>
    <s v="Low-demand"/>
    <s v="Off-Peak"/>
    <n v="93"/>
    <n v="-77.890633333333327"/>
    <n v="0"/>
    <n v="95.066666666666663"/>
    <n v="431.41035833333319"/>
    <n v="0"/>
    <n v="333.43780833333324"/>
    <n v="479.85873786407785"/>
    <n v="-2.0000000000000014E-2"/>
    <n v="200"/>
    <n v="190"/>
    <n v="390"/>
  </r>
  <r>
    <x v="0"/>
    <x v="3"/>
    <x v="5"/>
    <x v="20"/>
    <s v="Sunday"/>
    <s v="Weekend"/>
    <s v="Low-demand"/>
    <s v="Off-Peak"/>
    <n v="93"/>
    <n v="-41.164658333333342"/>
    <n v="0"/>
    <n v="97.45"/>
    <n v="404.94677500000012"/>
    <n v="0"/>
    <n v="345.58962500000013"/>
    <n v="479.85873786407785"/>
    <n v="-2.0000000000000014E-2"/>
    <n v="200"/>
    <n v="190"/>
    <n v="390"/>
  </r>
  <r>
    <x v="0"/>
    <x v="3"/>
    <x v="6"/>
    <x v="0"/>
    <s v="Monday"/>
    <s v="Week-day"/>
    <s v="Low-demand"/>
    <s v="Off-Peak"/>
    <n v="93"/>
    <n v="-21.404483333333342"/>
    <n v="0"/>
    <n v="98.375"/>
    <n v="429.89797500000014"/>
    <n v="0"/>
    <n v="389.95272499999999"/>
    <n v="479.85873786407785"/>
    <n v="-2.0000000000000014E-2"/>
    <n v="200"/>
    <n v="190"/>
    <n v="390"/>
  </r>
  <r>
    <x v="0"/>
    <x v="3"/>
    <x v="6"/>
    <x v="1"/>
    <s v="Monday"/>
    <s v="Week-day"/>
    <s v="Low-demand"/>
    <s v="Off-Peak"/>
    <n v="93"/>
    <n v="-23.083858333333328"/>
    <n v="0"/>
    <n v="99"/>
    <n v="398.02233333333334"/>
    <n v="0"/>
    <n v="356.75456666666662"/>
    <n v="479.85873786407785"/>
    <n v="-2.0000000000000014E-2"/>
    <n v="200"/>
    <n v="190"/>
    <n v="390"/>
  </r>
  <r>
    <x v="0"/>
    <x v="3"/>
    <x v="6"/>
    <x v="2"/>
    <s v="Monday"/>
    <s v="Week-day"/>
    <s v="Low-demand"/>
    <s v="Off-Peak"/>
    <n v="93"/>
    <n v="-20.715791666666671"/>
    <n v="0"/>
    <n v="99"/>
    <n v="417.09992499999993"/>
    <n v="0"/>
    <n v="377.16943333333342"/>
    <n v="479.85873786407785"/>
    <n v="-4.0899999999999909E-2"/>
    <n v="200"/>
    <n v="190"/>
    <n v="390"/>
  </r>
  <r>
    <x v="0"/>
    <x v="3"/>
    <x v="6"/>
    <x v="3"/>
    <s v="Monday"/>
    <s v="Week-day"/>
    <s v="Low-demand"/>
    <s v="Off-Peak"/>
    <n v="93"/>
    <n v="12.372516666666668"/>
    <n v="12.372516666666668"/>
    <n v="98.966666666666669"/>
    <n v="444.52638333333311"/>
    <n v="0"/>
    <n v="436.31105833333328"/>
    <n v="479.85873786407785"/>
    <n v="-4.1999999999999899E-2"/>
    <n v="200"/>
    <n v="190"/>
    <n v="390"/>
  </r>
  <r>
    <x v="0"/>
    <x v="3"/>
    <x v="6"/>
    <x v="4"/>
    <s v="Monday"/>
    <s v="Week-day"/>
    <s v="Low-demand"/>
    <s v="Off-Peak"/>
    <n v="93"/>
    <n v="25.085041666666676"/>
    <n v="25.085041666666676"/>
    <n v="97.424999999999997"/>
    <n v="444.5829500000001"/>
    <n v="0"/>
    <n v="449.02457500000014"/>
    <n v="479.85873786407785"/>
    <n v="-4.1999999999999899E-2"/>
    <n v="295"/>
    <n v="190"/>
    <n v="485"/>
  </r>
  <r>
    <x v="0"/>
    <x v="3"/>
    <x v="6"/>
    <x v="5"/>
    <s v="Monday"/>
    <s v="Week-day"/>
    <s v="Low-demand"/>
    <s v="Off-Peak"/>
    <n v="93"/>
    <n v="20.982533333333336"/>
    <n v="20.982533333333336"/>
    <n v="96.05"/>
    <n v="444.59036666666657"/>
    <n v="0"/>
    <n v="444.91722500000009"/>
    <n v="479.85873786407785"/>
    <n v="-4.1999999999999899E-2"/>
    <n v="295"/>
    <n v="190"/>
    <n v="485"/>
  </r>
  <r>
    <x v="0"/>
    <x v="3"/>
    <x v="6"/>
    <x v="6"/>
    <s v="Monday"/>
    <s v="Week-day"/>
    <s v="Low-demand"/>
    <s v="Standard"/>
    <n v="147"/>
    <n v="51.36"/>
    <n v="51.36"/>
    <n v="94.416666666666671"/>
    <n v="411.24847500000016"/>
    <n v="22.785658333333334"/>
    <n v="466.27959166666653"/>
    <n v="479.85873786407785"/>
    <n v="-4.1999999999999899E-2"/>
    <n v="295"/>
    <n v="190"/>
    <n v="485"/>
  </r>
  <r>
    <x v="0"/>
    <x v="3"/>
    <x v="6"/>
    <x v="7"/>
    <s v="Monday"/>
    <s v="Week-day"/>
    <s v="Low-demand"/>
    <s v="Peak"/>
    <n v="213"/>
    <n v="400.04486666666674"/>
    <n v="400.04486666666674"/>
    <n v="82.075000000000003"/>
    <n v="0.16918333333333327"/>
    <n v="146.3679166666667"/>
    <n v="546.37021666666658"/>
    <n v="479.85873786407785"/>
    <n v="-4.1999999999999899E-2"/>
    <n v="565"/>
    <n v="690"/>
    <n v="1255"/>
  </r>
  <r>
    <x v="0"/>
    <x v="3"/>
    <x v="6"/>
    <x v="8"/>
    <s v="Monday"/>
    <s v="Week-day"/>
    <s v="Low-demand"/>
    <s v="Peak"/>
    <n v="213"/>
    <n v="136.43616666666674"/>
    <n v="136.43616666666674"/>
    <n v="67.974999999999994"/>
    <n v="18.700825000000002"/>
    <n v="440.62397499999986"/>
    <n v="594.68777499999987"/>
    <n v="479.85873786407785"/>
    <n v="-3.6125000000000025E-2"/>
    <n v="565"/>
    <n v="675"/>
    <n v="1240"/>
  </r>
  <r>
    <x v="0"/>
    <x v="3"/>
    <x v="6"/>
    <x v="9"/>
    <s v="Monday"/>
    <s v="Week-day"/>
    <s v="Low-demand"/>
    <s v="Peak"/>
    <n v="213"/>
    <n v="-137.85065"/>
    <n v="0"/>
    <n v="68.691666666666663"/>
    <n v="29.843800000000009"/>
    <n v="745.3706833333332"/>
    <n v="635.74186666666674"/>
    <n v="479.85873786407785"/>
    <n v="-4.0000000000000029E-2"/>
    <n v="565"/>
    <n v="675"/>
    <n v="1240"/>
  </r>
  <r>
    <x v="0"/>
    <x v="3"/>
    <x v="6"/>
    <x v="22"/>
    <s v="Monday"/>
    <s v="Week-day"/>
    <s v="Low-demand"/>
    <s v="Standard"/>
    <n v="147"/>
    <n v="-443.15387341772163"/>
    <n v="0"/>
    <n v="82.683544303797461"/>
    <n v="200.73779746835439"/>
    <n v="852.89620253164583"/>
    <n v="596.49549367088605"/>
    <n v="479.85873786407785"/>
    <n v="-1.822784810126583E-2"/>
    <n v="565"/>
    <n v="675"/>
    <n v="1240"/>
  </r>
  <r>
    <x v="0"/>
    <x v="3"/>
    <x v="6"/>
    <x v="23"/>
    <s v="Monday"/>
    <s v="Week-day"/>
    <s v="Low-demand"/>
    <s v="Standard"/>
    <n v="147"/>
    <n v="-146.51196666666655"/>
    <n v="0"/>
    <n v="98.11666666666666"/>
    <n v="0.15929166666666664"/>
    <n v="701.77274999999997"/>
    <n v="555.25786666666659"/>
    <n v="479.85873786407785"/>
    <n v="-1.9000000000000004E-3"/>
    <n v="565"/>
    <n v="675"/>
    <n v="1240"/>
  </r>
  <r>
    <x v="0"/>
    <x v="3"/>
    <x v="6"/>
    <x v="21"/>
    <s v="Monday"/>
    <s v="Week-day"/>
    <s v="Low-demand"/>
    <s v="Standard"/>
    <n v="147"/>
    <n v="-9.0176000000000034"/>
    <n v="0"/>
    <n v="99"/>
    <n v="0.15583333333333335"/>
    <n v="549.20056666666676"/>
    <n v="540.17123333333313"/>
    <n v="479.85873786407785"/>
    <n v="-1.0450000000000008E-2"/>
    <n v="565"/>
    <n v="675"/>
    <n v="1240"/>
  </r>
  <r>
    <x v="0"/>
    <x v="3"/>
    <x v="6"/>
    <x v="10"/>
    <s v="Monday"/>
    <s v="Week-day"/>
    <s v="Low-demand"/>
    <s v="Standard"/>
    <n v="147"/>
    <n v="-6.9753949579831973"/>
    <n v="0"/>
    <n v="99"/>
    <n v="0.15488235294117644"/>
    <n v="551.78871428571415"/>
    <n v="526.93910924369743"/>
    <n v="479.85873786407785"/>
    <n v="-8.40336134453782E-3"/>
    <n v="565"/>
    <n v="675"/>
    <n v="1240"/>
  </r>
  <r>
    <x v="0"/>
    <x v="3"/>
    <x v="6"/>
    <x v="11"/>
    <s v="Monday"/>
    <s v="Week-day"/>
    <s v="Low-demand"/>
    <s v="Standard"/>
    <n v="147"/>
    <n v="-8.527691666666664"/>
    <n v="0"/>
    <n v="99"/>
    <n v="0.16204166666666669"/>
    <n v="568.991175"/>
    <n v="560.4377750000001"/>
    <n v="479.85873786407785"/>
    <n v="-2.4608333333333357E-2"/>
    <n v="565"/>
    <n v="675"/>
    <n v="1240"/>
  </r>
  <r>
    <x v="0"/>
    <x v="3"/>
    <x v="6"/>
    <x v="12"/>
    <s v="Monday"/>
    <s v="Week-day"/>
    <s v="Low-demand"/>
    <s v="Standard"/>
    <n v="147"/>
    <n v="18.793491666666668"/>
    <n v="18.793491666666668"/>
    <n v="98.933333333333337"/>
    <n v="0.16454166666666667"/>
    <n v="544.23824999999999"/>
    <n v="562.99654166666687"/>
    <n v="479.85873786407785"/>
    <n v="-3.4424999999999914E-2"/>
    <n v="565"/>
    <n v="675"/>
    <n v="1240"/>
  </r>
  <r>
    <x v="0"/>
    <x v="3"/>
    <x v="6"/>
    <x v="13"/>
    <s v="Monday"/>
    <s v="Week-day"/>
    <s v="Low-demand"/>
    <s v="Standard"/>
    <n v="147"/>
    <n v="50.032325"/>
    <n v="50.032325"/>
    <n v="95.825000000000003"/>
    <n v="245.22864166666662"/>
    <n v="353.47325000000012"/>
    <n v="627.22004166666659"/>
    <n v="479.85873786407785"/>
    <n v="-2.9041666666666702E-2"/>
    <n v="565"/>
    <n v="675"/>
    <n v="1240"/>
  </r>
  <r>
    <x v="0"/>
    <x v="3"/>
    <x v="6"/>
    <x v="14"/>
    <s v="Monday"/>
    <s v="Week-day"/>
    <s v="Low-demand"/>
    <s v="Standard"/>
    <n v="147"/>
    <n v="129.25630833333327"/>
    <n v="129.25630833333327"/>
    <n v="92.908333333333331"/>
    <n v="445.77607500000005"/>
    <n v="114.40462499999997"/>
    <n v="667.53122499999949"/>
    <n v="479.85873786407785"/>
    <n v="-3.5191666666666628E-2"/>
    <n v="555"/>
    <n v="675"/>
    <n v="1230"/>
  </r>
  <r>
    <x v="0"/>
    <x v="3"/>
    <x v="6"/>
    <x v="15"/>
    <s v="Monday"/>
    <s v="Week-day"/>
    <s v="Low-demand"/>
    <s v="Peak"/>
    <n v="213"/>
    <n v="481.99125000000015"/>
    <n v="481.99125000000015"/>
    <n v="75.724999999999994"/>
    <n v="96.341041666666698"/>
    <n v="15.620708333333338"/>
    <n v="589.11606666666637"/>
    <n v="479.85873786407785"/>
    <n v="-5.5941666666666584E-2"/>
    <n v="485"/>
    <n v="655"/>
    <n v="1140"/>
  </r>
  <r>
    <x v="0"/>
    <x v="3"/>
    <x v="6"/>
    <x v="16"/>
    <s v="Monday"/>
    <s v="Week-day"/>
    <s v="Low-demand"/>
    <s v="Peak"/>
    <n v="213"/>
    <n v="93.116233333333312"/>
    <n v="93.116233333333312"/>
    <n v="62.033333333333331"/>
    <n v="445.29403333333329"/>
    <n v="3.3333333333333335E-5"/>
    <n v="517.02344999999991"/>
    <n v="479.85873786407785"/>
    <n v="-5.7225000000000144E-2"/>
    <n v="295"/>
    <n v="655"/>
    <n v="950"/>
  </r>
  <r>
    <x v="0"/>
    <x v="3"/>
    <x v="6"/>
    <x v="17"/>
    <s v="Monday"/>
    <s v="Week-day"/>
    <s v="Low-demand"/>
    <s v="Standard"/>
    <n v="147"/>
    <n v="10.232816666666659"/>
    <n v="10.232816666666659"/>
    <n v="59"/>
    <n v="445.05883333333338"/>
    <n v="0"/>
    <n v="434.13370833333335"/>
    <n v="479.85873786407785"/>
    <n v="-5.7000000000000141E-2"/>
    <n v="295"/>
    <n v="190"/>
    <n v="485"/>
  </r>
  <r>
    <x v="0"/>
    <x v="3"/>
    <x v="6"/>
    <x v="18"/>
    <s v="Monday"/>
    <s v="Week-day"/>
    <s v="Low-demand"/>
    <s v="Standard"/>
    <n v="147"/>
    <n v="-58.838041666666648"/>
    <n v="0"/>
    <n v="59.541666666666664"/>
    <n v="444.83637499999998"/>
    <n v="0"/>
    <n v="365.07025833333341"/>
    <n v="479.85873786407785"/>
    <n v="-5.7000000000000141E-2"/>
    <n v="295"/>
    <n v="190"/>
    <n v="485"/>
  </r>
  <r>
    <x v="0"/>
    <x v="3"/>
    <x v="6"/>
    <x v="19"/>
    <s v="Monday"/>
    <s v="Week-day"/>
    <s v="Low-demand"/>
    <s v="Off-Peak"/>
    <n v="93"/>
    <n v="-63.893225000000015"/>
    <n v="0"/>
    <n v="62.31666666666667"/>
    <n v="444.71860833333335"/>
    <n v="0"/>
    <n v="360.02647499999978"/>
    <n v="479.85873786407785"/>
    <n v="-5.7000000000000141E-2"/>
    <n v="200"/>
    <n v="190"/>
    <n v="390"/>
  </r>
  <r>
    <x v="0"/>
    <x v="3"/>
    <x v="6"/>
    <x v="20"/>
    <s v="Monday"/>
    <s v="Week-day"/>
    <s v="Low-demand"/>
    <s v="Off-Peak"/>
    <n v="93"/>
    <n v="-74.593549999999951"/>
    <n v="0"/>
    <n v="65.400000000000006"/>
    <n v="444.60145833333326"/>
    <n v="0"/>
    <n v="349.33420000000001"/>
    <n v="479.85873786407785"/>
    <n v="-5.7000000000000141E-2"/>
    <n v="200"/>
    <n v="190"/>
    <n v="390"/>
  </r>
  <r>
    <x v="0"/>
    <x v="3"/>
    <x v="7"/>
    <x v="0"/>
    <s v="Tuesday"/>
    <s v="Week-day"/>
    <s v="Low-demand"/>
    <s v="Off-Peak"/>
    <n v="93"/>
    <n v="-82.020116666666667"/>
    <n v="0"/>
    <n v="68.683333333333337"/>
    <n v="444.55982499999988"/>
    <n v="0"/>
    <n v="341.90607500000004"/>
    <n v="479.85873786407785"/>
    <n v="-5.7000000000000141E-2"/>
    <n v="200"/>
    <n v="190"/>
    <n v="390"/>
  </r>
  <r>
    <x v="0"/>
    <x v="3"/>
    <x v="7"/>
    <x v="1"/>
    <s v="Tuesday"/>
    <s v="Week-day"/>
    <s v="Low-demand"/>
    <s v="Off-Peak"/>
    <n v="93"/>
    <n v="-83.158324999999977"/>
    <n v="0"/>
    <n v="72.266666666666666"/>
    <n v="444.48624166666673"/>
    <n v="0"/>
    <n v="340.77037499999972"/>
    <n v="479.85873786407785"/>
    <n v="-5.7000000000000141E-2"/>
    <n v="200"/>
    <n v="190"/>
    <n v="390"/>
  </r>
  <r>
    <x v="0"/>
    <x v="3"/>
    <x v="7"/>
    <x v="2"/>
    <s v="Tuesday"/>
    <s v="Week-day"/>
    <s v="Low-demand"/>
    <s v="Off-Peak"/>
    <n v="93"/>
    <n v="-21.665474999999997"/>
    <n v="0"/>
    <n v="74.041666666666671"/>
    <n v="444.52074166666654"/>
    <n v="0"/>
    <n v="402.26605833333355"/>
    <n v="479.85873786407785"/>
    <n v="-5.7000000000000141E-2"/>
    <n v="200"/>
    <n v="190"/>
    <n v="390"/>
  </r>
  <r>
    <x v="0"/>
    <x v="3"/>
    <x v="7"/>
    <x v="3"/>
    <s v="Tuesday"/>
    <s v="Week-day"/>
    <s v="Low-demand"/>
    <s v="Off-Peak"/>
    <n v="93"/>
    <n v="-22.786099999999994"/>
    <n v="0"/>
    <n v="75"/>
    <n v="444.49595833333331"/>
    <n v="0"/>
    <n v="401.1421499999999"/>
    <n v="479.85873786407785"/>
    <n v="-5.7000000000000141E-2"/>
    <n v="200"/>
    <n v="190"/>
    <n v="390"/>
  </r>
  <r>
    <x v="0"/>
    <x v="3"/>
    <x v="7"/>
    <x v="4"/>
    <s v="Tuesday"/>
    <s v="Week-day"/>
    <s v="Low-demand"/>
    <s v="Off-Peak"/>
    <n v="93"/>
    <n v="-16.070200000000003"/>
    <n v="0"/>
    <n v="75.50833333333334"/>
    <n v="444.55285833333346"/>
    <n v="0"/>
    <n v="407.86259166666662"/>
    <n v="479.85873786407785"/>
    <n v="-5.7000000000000141E-2"/>
    <n v="295"/>
    <n v="190"/>
    <n v="485"/>
  </r>
  <r>
    <x v="0"/>
    <x v="3"/>
    <x v="7"/>
    <x v="5"/>
    <s v="Tuesday"/>
    <s v="Week-day"/>
    <s v="Low-demand"/>
    <s v="Off-Peak"/>
    <n v="93"/>
    <n v="-2.7714666666666679"/>
    <n v="0"/>
    <n v="75.708333333333329"/>
    <n v="444.49313333333333"/>
    <n v="0"/>
    <n v="421.16818333333339"/>
    <n v="479.85873786407785"/>
    <n v="-5.7000000000000141E-2"/>
    <n v="295"/>
    <n v="190"/>
    <n v="485"/>
  </r>
  <r>
    <x v="0"/>
    <x v="3"/>
    <x v="7"/>
    <x v="6"/>
    <s v="Tuesday"/>
    <s v="Week-day"/>
    <s v="Low-demand"/>
    <s v="Standard"/>
    <n v="147"/>
    <n v="2.595574999999998"/>
    <n v="2.595574999999998"/>
    <n v="75.033333333333331"/>
    <n v="411.16764166666684"/>
    <n v="46.815775000000009"/>
    <n v="441.55713333333313"/>
    <n v="479.85873786407785"/>
    <n v="-4.5999999999999944E-2"/>
    <n v="295"/>
    <n v="190"/>
    <n v="485"/>
  </r>
  <r>
    <x v="0"/>
    <x v="3"/>
    <x v="7"/>
    <x v="7"/>
    <s v="Tuesday"/>
    <s v="Week-day"/>
    <s v="Low-demand"/>
    <s v="Peak"/>
    <n v="213"/>
    <n v="165.69612499999988"/>
    <n v="165.69612499999988"/>
    <n v="68.933333333333337"/>
    <n v="59.777374999999992"/>
    <n v="286.15610833333341"/>
    <n v="509.47114166666665"/>
    <n v="479.85873786407785"/>
    <n v="-4.8850000000000046E-2"/>
    <n v="565"/>
    <n v="690"/>
    <n v="1255"/>
  </r>
  <r>
    <x v="0"/>
    <x v="3"/>
    <x v="7"/>
    <x v="8"/>
    <s v="Tuesday"/>
    <s v="Week-day"/>
    <s v="Low-demand"/>
    <s v="Peak"/>
    <n v="213"/>
    <n v="28.533490384615394"/>
    <n v="28.533490384615394"/>
    <n v="65.740384615384613"/>
    <n v="55.786730769230743"/>
    <n v="555.36439423076934"/>
    <n v="636.87854807692304"/>
    <n v="479.85873786407785"/>
    <n v="-1.3750000000000009E-2"/>
    <n v="565"/>
    <n v="675"/>
    <n v="1240"/>
  </r>
  <r>
    <x v="0"/>
    <x v="3"/>
    <x v="7"/>
    <x v="9"/>
    <s v="Tuesday"/>
    <s v="Week-day"/>
    <s v="Low-demand"/>
    <s v="Peak"/>
    <n v="213"/>
    <n v="-135.47055833333334"/>
    <n v="0"/>
    <n v="67.349999999999994"/>
    <n v="66.917308333333338"/>
    <n v="739.57114166666656"/>
    <n v="667.67754166666646"/>
    <n v="479.85873786407785"/>
    <n v="-1.4316666666666642E-2"/>
    <n v="565"/>
    <n v="675"/>
    <n v="1240"/>
  </r>
  <r>
    <x v="0"/>
    <x v="3"/>
    <x v="7"/>
    <x v="22"/>
    <s v="Tuesday"/>
    <s v="Week-day"/>
    <s v="Low-demand"/>
    <s v="Standard"/>
    <n v="147"/>
    <n v="-227.84015238095242"/>
    <n v="0"/>
    <n v="74.733333333333334"/>
    <n v="0.16027619047619049"/>
    <n v="858.9495999999998"/>
    <n v="631.07557142857138"/>
    <n v="479.85873786407785"/>
    <n v="-3.2199999999999958E-2"/>
    <n v="565"/>
    <n v="675"/>
    <n v="1240"/>
  </r>
  <r>
    <x v="0"/>
    <x v="3"/>
    <x v="7"/>
    <x v="23"/>
    <s v="Tuesday"/>
    <s v="Week-day"/>
    <s v="Low-demand"/>
    <s v="Standard"/>
    <n v="147"/>
    <n v="-260.34275833333345"/>
    <n v="0"/>
    <n v="87.208333333333329"/>
    <n v="0.16441666666666668"/>
    <n v="921.38188333333312"/>
    <n v="661.00640833333341"/>
    <n v="479.85873786407785"/>
    <n v="-3.1150000000000035E-2"/>
    <n v="565"/>
    <n v="675"/>
    <n v="1240"/>
  </r>
  <r>
    <x v="0"/>
    <x v="3"/>
    <x v="7"/>
    <x v="21"/>
    <s v="Tuesday"/>
    <s v="Week-day"/>
    <s v="Low-demand"/>
    <s v="Standard"/>
    <n v="147"/>
    <n v="-151.96787499999999"/>
    <n v="0"/>
    <n v="96.733333333333334"/>
    <n v="0.16099166666666673"/>
    <n v="882.34088333333307"/>
    <n v="730.32802500000025"/>
    <n v="479.85873786407785"/>
    <n v="-4.3408333333333313E-2"/>
    <n v="565"/>
    <n v="675"/>
    <n v="1240"/>
  </r>
  <r>
    <x v="0"/>
    <x v="3"/>
    <x v="7"/>
    <x v="10"/>
    <s v="Tuesday"/>
    <s v="Week-day"/>
    <s v="Low-demand"/>
    <s v="Standard"/>
    <n v="147"/>
    <n v="-23.27334999999999"/>
    <n v="0"/>
    <n v="99"/>
    <n v="0.15871666666666664"/>
    <n v="762.78466666666634"/>
    <n v="739.46900833333348"/>
    <n v="479.85873786407785"/>
    <n v="-4.1091666666666707E-2"/>
    <n v="565"/>
    <n v="675"/>
    <n v="1240"/>
  </r>
  <r>
    <x v="0"/>
    <x v="3"/>
    <x v="7"/>
    <x v="11"/>
    <s v="Tuesday"/>
    <s v="Week-day"/>
    <s v="Low-demand"/>
    <s v="Standard"/>
    <n v="147"/>
    <n v="11.753899999999998"/>
    <n v="11.753899999999998"/>
    <n v="99"/>
    <n v="0.16356666666666669"/>
    <n v="741.39500833333364"/>
    <n v="753.13434999999981"/>
    <n v="479.85873786407785"/>
    <n v="-1.4050000000000003E-2"/>
    <n v="565"/>
    <n v="675"/>
    <n v="1240"/>
  </r>
  <r>
    <x v="0"/>
    <x v="3"/>
    <x v="7"/>
    <x v="12"/>
    <s v="Tuesday"/>
    <s v="Week-day"/>
    <s v="Low-demand"/>
    <s v="Standard"/>
    <n v="147"/>
    <n v="29.078933333333321"/>
    <n v="29.078933333333321"/>
    <n v="96.24166666666666"/>
    <n v="170.5813666666667"/>
    <n v="584.75631666666675"/>
    <n v="757.87031666666633"/>
    <n v="479.85873786407785"/>
    <n v="-4.6666666666666666E-4"/>
    <n v="565"/>
    <n v="675"/>
    <n v="1240"/>
  </r>
  <r>
    <x v="0"/>
    <x v="3"/>
    <x v="7"/>
    <x v="13"/>
    <s v="Tuesday"/>
    <s v="Week-day"/>
    <s v="Low-demand"/>
    <s v="Standard"/>
    <n v="147"/>
    <n v="4.6211249999999984"/>
    <n v="4.6211249999999984"/>
    <n v="95.058333333333337"/>
    <n v="389.18536666666654"/>
    <n v="349.90359166666661"/>
    <n v="726.41244166666661"/>
    <n v="479.85873786407785"/>
    <n v="0"/>
    <n v="565"/>
    <n v="675"/>
    <n v="1240"/>
  </r>
  <r>
    <x v="0"/>
    <x v="3"/>
    <x v="7"/>
    <x v="14"/>
    <s v="Tuesday"/>
    <s v="Week-day"/>
    <s v="Low-demand"/>
    <s v="Standard"/>
    <n v="147"/>
    <n v="160.95267499999997"/>
    <n v="160.95267499999997"/>
    <n v="90.766666666666666"/>
    <n v="446.21992499999999"/>
    <n v="114.49692500000002"/>
    <n v="699.31887499999971"/>
    <n v="479.85873786407785"/>
    <n v="0"/>
    <n v="555"/>
    <n v="675"/>
    <n v="1230"/>
  </r>
  <r>
    <x v="0"/>
    <x v="3"/>
    <x v="7"/>
    <x v="15"/>
    <s v="Tuesday"/>
    <s v="Week-day"/>
    <s v="Low-demand"/>
    <s v="Peak"/>
    <n v="213"/>
    <n v="444.92292499999996"/>
    <n v="444.92292499999996"/>
    <n v="73.13333333333334"/>
    <n v="161.32262499999999"/>
    <n v="14.075791666666669"/>
    <n v="612.70770000000005"/>
    <n v="479.85873786407785"/>
    <n v="-9.7499999999999996E-4"/>
    <n v="485"/>
    <n v="655"/>
    <n v="1140"/>
  </r>
  <r>
    <x v="0"/>
    <x v="3"/>
    <x v="7"/>
    <x v="16"/>
    <s v="Tuesday"/>
    <s v="Week-day"/>
    <s v="Low-demand"/>
    <s v="Peak"/>
    <n v="213"/>
    <n v="65.96242500000001"/>
    <n v="65.96242500000001"/>
    <n v="61.708333333333336"/>
    <n v="445.61494166666682"/>
    <n v="1.7499999999999997E-4"/>
    <n v="489.89092500000004"/>
    <n v="479.85873786407785"/>
    <n v="0"/>
    <n v="295"/>
    <n v="655"/>
    <n v="950"/>
  </r>
  <r>
    <x v="0"/>
    <x v="3"/>
    <x v="7"/>
    <x v="17"/>
    <s v="Tuesday"/>
    <s v="Week-day"/>
    <s v="Low-demand"/>
    <s v="Standard"/>
    <n v="147"/>
    <n v="-11.80944166666667"/>
    <n v="0"/>
    <n v="60"/>
    <n v="445.36256666666685"/>
    <n v="0"/>
    <n v="412.11355833333329"/>
    <n v="479.85873786407785"/>
    <n v="0"/>
    <n v="295"/>
    <n v="190"/>
    <n v="485"/>
  </r>
  <r>
    <x v="0"/>
    <x v="3"/>
    <x v="7"/>
    <x v="18"/>
    <s v="Tuesday"/>
    <s v="Week-day"/>
    <s v="Low-demand"/>
    <s v="Standard"/>
    <n v="147"/>
    <n v="-44.761725000000006"/>
    <n v="0"/>
    <n v="60.783333333333331"/>
    <n v="445.27259166666664"/>
    <n v="0"/>
    <n v="379.18518333333333"/>
    <n v="479.85873786407785"/>
    <n v="0"/>
    <n v="295"/>
    <n v="190"/>
    <n v="485"/>
  </r>
  <r>
    <x v="0"/>
    <x v="3"/>
    <x v="7"/>
    <x v="19"/>
    <s v="Tuesday"/>
    <s v="Week-day"/>
    <s v="Low-demand"/>
    <s v="Off-Peak"/>
    <n v="93"/>
    <n v="-44.922908333333311"/>
    <n v="0"/>
    <n v="62.516666666666666"/>
    <n v="445.14742500000011"/>
    <n v="0"/>
    <n v="379.03603333333348"/>
    <n v="479.85873786407785"/>
    <n v="0"/>
    <n v="200"/>
    <n v="190"/>
    <n v="390"/>
  </r>
  <r>
    <x v="0"/>
    <x v="3"/>
    <x v="7"/>
    <x v="20"/>
    <s v="Tuesday"/>
    <s v="Week-day"/>
    <s v="Low-demand"/>
    <s v="Off-Peak"/>
    <n v="93"/>
    <n v="-50.610816666666651"/>
    <n v="0"/>
    <n v="64.183333333333337"/>
    <n v="445.08205833333341"/>
    <n v="0"/>
    <n v="373.34953333333328"/>
    <n v="479.85873786407785"/>
    <n v="0"/>
    <n v="200"/>
    <n v="190"/>
    <n v="390"/>
  </r>
  <r>
    <x v="0"/>
    <x v="3"/>
    <x v="8"/>
    <x v="0"/>
    <s v="Wednesday"/>
    <s v="Week-day"/>
    <s v="Low-demand"/>
    <s v="Off-Peak"/>
    <n v="93"/>
    <n v="-59.324058333333326"/>
    <n v="0"/>
    <n v="66.233333333333334"/>
    <n v="444.98777500000017"/>
    <n v="0"/>
    <n v="364.63778333333329"/>
    <n v="479.85873786407785"/>
    <n v="0"/>
    <n v="200"/>
    <n v="190"/>
    <n v="390"/>
  </r>
  <r>
    <x v="0"/>
    <x v="3"/>
    <x v="8"/>
    <x v="1"/>
    <s v="Wednesday"/>
    <s v="Week-day"/>
    <s v="Low-demand"/>
    <s v="Off-Peak"/>
    <n v="93"/>
    <n v="-82.657999999999973"/>
    <n v="0"/>
    <n v="69.375"/>
    <n v="444.75253333333336"/>
    <n v="0"/>
    <n v="341.30583333333328"/>
    <n v="479.85873786407785"/>
    <n v="0"/>
    <n v="200"/>
    <n v="190"/>
    <n v="390"/>
  </r>
  <r>
    <x v="0"/>
    <x v="3"/>
    <x v="8"/>
    <x v="2"/>
    <s v="Wednesday"/>
    <s v="Week-day"/>
    <s v="Low-demand"/>
    <s v="Off-Peak"/>
    <n v="93"/>
    <n v="-31.664700000000003"/>
    <n v="0"/>
    <n v="71.391666666666666"/>
    <n v="444.73383333333339"/>
    <n v="0"/>
    <n v="392.30835833333356"/>
    <n v="479.85873786407785"/>
    <n v="0"/>
    <n v="200"/>
    <n v="190"/>
    <n v="390"/>
  </r>
  <r>
    <x v="0"/>
    <x v="3"/>
    <x v="8"/>
    <x v="3"/>
    <s v="Wednesday"/>
    <s v="Week-day"/>
    <s v="Low-demand"/>
    <s v="Off-Peak"/>
    <n v="93"/>
    <n v="-33.125499999999995"/>
    <n v="0"/>
    <n v="72.674999999999997"/>
    <n v="444.72098333333327"/>
    <n v="0"/>
    <n v="390.85602499999993"/>
    <n v="479.85873786407785"/>
    <n v="0"/>
    <n v="200"/>
    <n v="190"/>
    <n v="390"/>
  </r>
  <r>
    <x v="0"/>
    <x v="3"/>
    <x v="8"/>
    <x v="4"/>
    <s v="Wednesday"/>
    <s v="Week-day"/>
    <s v="Low-demand"/>
    <s v="Off-Peak"/>
    <n v="93"/>
    <n v="-38.713949999999983"/>
    <n v="0"/>
    <n v="73.666666666666671"/>
    <n v="444.70300833333323"/>
    <n v="0"/>
    <n v="385.26123333333334"/>
    <n v="479.85873786407785"/>
    <n v="0"/>
    <n v="295"/>
    <n v="190"/>
    <n v="485"/>
  </r>
  <r>
    <x v="0"/>
    <x v="3"/>
    <x v="8"/>
    <x v="5"/>
    <s v="Wednesday"/>
    <s v="Week-day"/>
    <s v="Low-demand"/>
    <s v="Off-Peak"/>
    <n v="93"/>
    <n v="-24.705516666666689"/>
    <n v="0"/>
    <n v="74.941666666666663"/>
    <n v="444.72060833333336"/>
    <n v="0"/>
    <n v="399.27159999999998"/>
    <n v="479.85873786407785"/>
    <n v="0"/>
    <n v="295"/>
    <n v="190"/>
    <n v="485"/>
  </r>
  <r>
    <x v="0"/>
    <x v="3"/>
    <x v="8"/>
    <x v="6"/>
    <s v="Wednesday"/>
    <s v="Week-day"/>
    <s v="Low-demand"/>
    <s v="Standard"/>
    <n v="147"/>
    <n v="-23.10676422764228"/>
    <n v="0"/>
    <n v="75.560975609756099"/>
    <n v="401.20723577235754"/>
    <n v="48.35021138211382"/>
    <n v="414.70428455284565"/>
    <n v="479.85873786407785"/>
    <n v="6.8353252032520322"/>
    <n v="295"/>
    <n v="190"/>
    <n v="485"/>
  </r>
  <r>
    <x v="0"/>
    <x v="3"/>
    <x v="8"/>
    <x v="7"/>
    <s v="Wednesday"/>
    <s v="Week-day"/>
    <s v="Low-demand"/>
    <s v="Peak"/>
    <n v="213"/>
    <n v="57.877649484536015"/>
    <n v="57.877649484536015"/>
    <n v="73.298969072164951"/>
    <n v="0.11843298969072166"/>
    <n v="38.997175257731961"/>
    <n v="337.50426804123708"/>
    <n v="479.85873786407785"/>
    <n v="240.62945360824753"/>
    <n v="565"/>
    <n v="690"/>
    <n v="1255"/>
  </r>
  <r>
    <x v="0"/>
    <x v="3"/>
    <x v="8"/>
    <x v="8"/>
    <s v="Wednesday"/>
    <s v="Week-day"/>
    <s v="Low-demand"/>
    <s v="Peak"/>
    <n v="213"/>
    <n v="31.465745833333319"/>
    <n v="31.465745833333319"/>
    <n v="72.63333333333334"/>
    <n v="6.6016666666666668E-2"/>
    <n v="220.62322916666668"/>
    <n v="437.56716666666642"/>
    <n v="479.85873786407785"/>
    <n v="185.47843333333327"/>
    <n v="565"/>
    <n v="675"/>
    <n v="1240"/>
  </r>
  <r>
    <x v="0"/>
    <x v="3"/>
    <x v="8"/>
    <x v="9"/>
    <s v="Wednesday"/>
    <s v="Week-day"/>
    <s v="Low-demand"/>
    <s v="Peak"/>
    <n v="213"/>
    <n v="-12.644477272727272"/>
    <n v="0"/>
    <n v="69.329545454545453"/>
    <n v="86.811704545454546"/>
    <n v="615.22890909090927"/>
    <n v="718.35835227272742"/>
    <n v="479.85873786407785"/>
    <n v="33.18794318181817"/>
    <n v="565"/>
    <n v="675"/>
    <n v="1240"/>
  </r>
  <r>
    <x v="0"/>
    <x v="3"/>
    <x v="8"/>
    <x v="22"/>
    <s v="Wednesday"/>
    <s v="Week-day"/>
    <s v="Low-demand"/>
    <s v="Standard"/>
    <n v="147"/>
    <n v="-135.73716666666667"/>
    <n v="0"/>
    <n v="72.083333333333329"/>
    <n v="19.879750000000005"/>
    <n v="870.36866666666697"/>
    <n v="752.71480000000042"/>
    <n v="479.85873786407785"/>
    <n v="-3.506666666666667E-2"/>
    <n v="565"/>
    <n v="675"/>
    <n v="1240"/>
  </r>
  <r>
    <x v="0"/>
    <x v="3"/>
    <x v="8"/>
    <x v="23"/>
    <s v="Wednesday"/>
    <s v="Week-day"/>
    <s v="Low-demand"/>
    <s v="Standard"/>
    <n v="147"/>
    <n v="-160.03273333333334"/>
    <n v="0"/>
    <n v="79.533333333333331"/>
    <n v="19.056358333333328"/>
    <n v="925.71257500000002"/>
    <n v="782.72620833333326"/>
    <n v="479.85873786407785"/>
    <n v="-1.0316666666666667E-2"/>
    <n v="565"/>
    <n v="675"/>
    <n v="1240"/>
  </r>
  <r>
    <x v="0"/>
    <x v="3"/>
    <x v="8"/>
    <x v="21"/>
    <s v="Wednesday"/>
    <s v="Week-day"/>
    <s v="Low-demand"/>
    <s v="Standard"/>
    <n v="147"/>
    <n v="-159.198125"/>
    <n v="0"/>
    <n v="87.166666666666671"/>
    <n v="1.3083333333333334E-3"/>
    <n v="926.67510833333313"/>
    <n v="767.46264166666708"/>
    <n v="479.85873786407785"/>
    <n v="-1.3266666666666668E-2"/>
    <n v="565"/>
    <n v="675"/>
    <n v="1240"/>
  </r>
  <r>
    <x v="0"/>
    <x v="3"/>
    <x v="8"/>
    <x v="10"/>
    <s v="Wednesday"/>
    <s v="Week-day"/>
    <s v="Low-demand"/>
    <s v="Standard"/>
    <n v="147"/>
    <n v="-12.303316666666648"/>
    <n v="0"/>
    <n v="92.183333333333337"/>
    <n v="40.559083333333334"/>
    <n v="732.40995833333341"/>
    <n v="760.66432500000019"/>
    <n v="479.85873786407785"/>
    <n v="-8.0000000000000004E-4"/>
    <n v="565"/>
    <n v="675"/>
    <n v="1240"/>
  </r>
  <r>
    <x v="0"/>
    <x v="3"/>
    <x v="8"/>
    <x v="11"/>
    <s v="Wednesday"/>
    <s v="Week-day"/>
    <s v="Low-demand"/>
    <s v="Standard"/>
    <n v="147"/>
    <n v="-97.568116666666668"/>
    <n v="0"/>
    <n v="94.191666666666663"/>
    <n v="165.98206666666661"/>
    <n v="719.50165833333347"/>
    <n v="787.91139999999973"/>
    <n v="479.85873786407785"/>
    <n v="-3.2666666666666664E-3"/>
    <n v="565"/>
    <n v="675"/>
    <n v="1240"/>
  </r>
  <r>
    <x v="0"/>
    <x v="3"/>
    <x v="8"/>
    <x v="12"/>
    <s v="Wednesday"/>
    <s v="Week-day"/>
    <s v="Low-demand"/>
    <s v="Standard"/>
    <n v="147"/>
    <n v="23.544824999999989"/>
    <n v="23.544824999999989"/>
    <n v="95.808333333333337"/>
    <n v="178.81919166666677"/>
    <n v="586.17251666666664"/>
    <n v="788.53277500000013"/>
    <n v="479.85873786407785"/>
    <n v="-3.5416666666666665E-3"/>
    <n v="565"/>
    <n v="675"/>
    <n v="1240"/>
  </r>
  <r>
    <x v="0"/>
    <x v="3"/>
    <x v="8"/>
    <x v="13"/>
    <s v="Wednesday"/>
    <s v="Week-day"/>
    <s v="Low-demand"/>
    <s v="Standard"/>
    <n v="147"/>
    <n v="114.12279999999997"/>
    <n v="114.12279999999997"/>
    <n v="94.99166666666666"/>
    <n v="396.37288333333345"/>
    <n v="349.54113333333328"/>
    <n v="860.03084166666622"/>
    <n v="479.85873786407785"/>
    <n v="-6.1583333333333342E-3"/>
    <n v="565"/>
    <n v="675"/>
    <n v="1240"/>
  </r>
  <r>
    <x v="0"/>
    <x v="3"/>
    <x v="8"/>
    <x v="14"/>
    <s v="Wednesday"/>
    <s v="Week-day"/>
    <s v="Low-demand"/>
    <s v="Standard"/>
    <n v="147"/>
    <n v="454.60695535714285"/>
    <n v="454.60695535714285"/>
    <n v="88.080357142857139"/>
    <n v="216.21085714285709"/>
    <n v="128.21278571428562"/>
    <n v="799.0169821428575"/>
    <n v="479.85873786407785"/>
    <n v="-1.375892857142857E-2"/>
    <n v="555"/>
    <n v="675"/>
    <n v="1230"/>
  </r>
  <r>
    <x v="0"/>
    <x v="3"/>
    <x v="8"/>
    <x v="15"/>
    <s v="Wednesday"/>
    <s v="Week-day"/>
    <s v="Low-demand"/>
    <s v="Peak"/>
    <n v="213"/>
    <n v="340.69583333333333"/>
    <n v="340.69583333333333"/>
    <n v="68.208333333333329"/>
    <n v="367.09909166666665"/>
    <n v="16.279924999999999"/>
    <n v="724.07087500000011"/>
    <n v="479.85873786407785"/>
    <n v="-4.4250000000000001E-3"/>
    <n v="485"/>
    <n v="655"/>
    <n v="1140"/>
  </r>
  <r>
    <x v="0"/>
    <x v="3"/>
    <x v="8"/>
    <x v="16"/>
    <s v="Wednesday"/>
    <s v="Week-day"/>
    <s v="Low-demand"/>
    <s v="Peak"/>
    <n v="213"/>
    <n v="146.3716930693069"/>
    <n v="146.3716930693069"/>
    <n v="63.198019801980195"/>
    <n v="479.83747524752476"/>
    <n v="1.5445544554455446E-3"/>
    <n v="626.2064059405941"/>
    <n v="479.85873786407785"/>
    <n v="-4.8514851485148506E-3"/>
    <n v="295"/>
    <n v="655"/>
    <n v="950"/>
  </r>
  <r>
    <x v="0"/>
    <x v="3"/>
    <x v="8"/>
    <x v="17"/>
    <s v="Wednesday"/>
    <s v="Week-day"/>
    <s v="Low-demand"/>
    <s v="Standard"/>
    <n v="147"/>
    <n v="88.267908333333338"/>
    <n v="88.267908333333338"/>
    <n v="62"/>
    <n v="479.84943333333337"/>
    <n v="0"/>
    <n v="568.11432500000001"/>
    <n v="479.85873786407785"/>
    <n v="-3.4916666666666664E-3"/>
    <n v="295"/>
    <n v="190"/>
    <n v="485"/>
  </r>
  <r>
    <x v="0"/>
    <x v="3"/>
    <x v="8"/>
    <x v="18"/>
    <s v="Wednesday"/>
    <s v="Week-day"/>
    <s v="Low-demand"/>
    <s v="Standard"/>
    <n v="147"/>
    <n v="73.398558333333369"/>
    <n v="73.398558333333369"/>
    <n v="61.758333333333333"/>
    <n v="479.81682499999994"/>
    <n v="0"/>
    <n v="553.21413333333317"/>
    <n v="479.85873786407785"/>
    <n v="-1.7666666666666664E-3"/>
    <n v="295"/>
    <n v="190"/>
    <n v="485"/>
  </r>
  <r>
    <x v="0"/>
    <x v="3"/>
    <x v="8"/>
    <x v="19"/>
    <s v="Wednesday"/>
    <s v="Week-day"/>
    <s v="Low-demand"/>
    <s v="Off-Peak"/>
    <n v="93"/>
    <n v="-14.418175"/>
    <n v="0"/>
    <n v="64.358333333333334"/>
    <n v="479.85219166666673"/>
    <n v="0"/>
    <n v="465.42939166666679"/>
    <n v="479.85873786407785"/>
    <n v="-4.2916666666666659E-3"/>
    <n v="200"/>
    <n v="190"/>
    <n v="390"/>
  </r>
  <r>
    <x v="0"/>
    <x v="3"/>
    <x v="8"/>
    <x v="20"/>
    <s v="Wednesday"/>
    <s v="Week-day"/>
    <s v="Low-demand"/>
    <s v="Off-Peak"/>
    <n v="93"/>
    <n v="-29.303141666666665"/>
    <n v="0"/>
    <n v="68.533333333333331"/>
    <n v="479.83831666666657"/>
    <n v="0"/>
    <n v="450.53289166666684"/>
    <n v="479.85873786407785"/>
    <n v="-1.8999999999999998E-3"/>
    <n v="200"/>
    <n v="190"/>
    <n v="390"/>
  </r>
  <r>
    <x v="0"/>
    <x v="3"/>
    <x v="9"/>
    <x v="0"/>
    <s v="Thursday"/>
    <s v="Week-day"/>
    <s v="Low-demand"/>
    <s v="Off-Peak"/>
    <n v="93"/>
    <n v="-39.138483333333333"/>
    <n v="0"/>
    <n v="73.458333333333329"/>
    <n v="479.84927499999975"/>
    <n v="0"/>
    <n v="440.70940000000013"/>
    <n v="479.85873786407785"/>
    <n v="-8.9999999999999998E-4"/>
    <n v="200"/>
    <n v="190"/>
    <n v="390"/>
  </r>
  <r>
    <x v="0"/>
    <x v="3"/>
    <x v="9"/>
    <x v="1"/>
    <s v="Thursday"/>
    <s v="Week-day"/>
    <s v="Low-demand"/>
    <s v="Off-Peak"/>
    <n v="93"/>
    <n v="-42.826733333333344"/>
    <n v="0"/>
    <n v="78.466666666666669"/>
    <n v="479.82456666666661"/>
    <n v="0"/>
    <n v="436.99615000000034"/>
    <n v="479.85873786407785"/>
    <n v="-1.0916666666666668E-3"/>
    <n v="200"/>
    <n v="190"/>
    <n v="390"/>
  </r>
  <r>
    <x v="0"/>
    <x v="3"/>
    <x v="9"/>
    <x v="2"/>
    <s v="Thursday"/>
    <s v="Week-day"/>
    <s v="Low-demand"/>
    <s v="Off-Peak"/>
    <n v="93"/>
    <n v="20.515000000000001"/>
    <n v="20.515000000000001"/>
    <n v="82.24166666666666"/>
    <n v="479.85089999999974"/>
    <n v="0"/>
    <n v="500.36105833333346"/>
    <n v="479.85873786407785"/>
    <n v="-5.0833333333333338E-3"/>
    <n v="200"/>
    <n v="190"/>
    <n v="390"/>
  </r>
  <r>
    <x v="0"/>
    <x v="3"/>
    <x v="9"/>
    <x v="3"/>
    <s v="Thursday"/>
    <s v="Week-day"/>
    <s v="Low-demand"/>
    <s v="Off-Peak"/>
    <n v="93"/>
    <n v="21.364583333333329"/>
    <n v="21.364583333333329"/>
    <n v="84.8"/>
    <n v="479.82530000000003"/>
    <n v="0"/>
    <n v="501.1865833333332"/>
    <n v="479.85873786407785"/>
    <n v="-3.5666666666666668E-3"/>
    <n v="200"/>
    <n v="190"/>
    <n v="390"/>
  </r>
  <r>
    <x v="0"/>
    <x v="3"/>
    <x v="9"/>
    <x v="4"/>
    <s v="Thursday"/>
    <s v="Week-day"/>
    <s v="Low-demand"/>
    <s v="Off-Peak"/>
    <n v="93"/>
    <n v="28.160516666666677"/>
    <n v="28.160516666666677"/>
    <n v="87"/>
    <n v="479.8053666666666"/>
    <n v="0"/>
    <n v="507.963975"/>
    <n v="479.85873786407785"/>
    <n v="-2.2999999999999995E-3"/>
    <n v="295"/>
    <n v="190"/>
    <n v="485"/>
  </r>
  <r>
    <x v="0"/>
    <x v="3"/>
    <x v="9"/>
    <x v="5"/>
    <s v="Thursday"/>
    <s v="Week-day"/>
    <s v="Low-demand"/>
    <s v="Off-Peak"/>
    <n v="93"/>
    <n v="89.30609166666666"/>
    <n v="89.30609166666666"/>
    <n v="88"/>
    <n v="479.83285833333332"/>
    <n v="0"/>
    <n v="569.13308333333327"/>
    <n v="479.85873786407785"/>
    <n v="-6.3249999999999999E-3"/>
    <n v="295"/>
    <n v="190"/>
    <n v="485"/>
  </r>
  <r>
    <x v="0"/>
    <x v="3"/>
    <x v="9"/>
    <x v="6"/>
    <s v="Thursday"/>
    <s v="Week-day"/>
    <s v="Low-demand"/>
    <s v="Standard"/>
    <n v="147"/>
    <n v="106.23263333333333"/>
    <n v="106.23263333333333"/>
    <n v="87.966666666666669"/>
    <n v="443.85140833333327"/>
    <n v="23.1342"/>
    <n v="573.21404166666684"/>
    <n v="479.85873786407785"/>
    <n v="-4.4916666666666672E-3"/>
    <n v="295"/>
    <n v="190"/>
    <n v="485"/>
  </r>
  <r>
    <x v="0"/>
    <x v="3"/>
    <x v="9"/>
    <x v="7"/>
    <s v="Thursday"/>
    <s v="Week-day"/>
    <s v="Low-demand"/>
    <s v="Peak"/>
    <n v="213"/>
    <n v="481.16064999999998"/>
    <n v="481.16064999999998"/>
    <n v="77.36666666666666"/>
    <n v="0"/>
    <n v="156.23025833333332"/>
    <n v="637.38477499999999"/>
    <n v="479.85873786407785"/>
    <n v="-6.0749999999999997E-3"/>
    <n v="565"/>
    <n v="690"/>
    <n v="1255"/>
  </r>
  <r>
    <x v="0"/>
    <x v="3"/>
    <x v="9"/>
    <x v="8"/>
    <s v="Thursday"/>
    <s v="Week-day"/>
    <s v="Low-demand"/>
    <s v="Peak"/>
    <n v="213"/>
    <n v="57.452150000000003"/>
    <n v="57.452150000000003"/>
    <n v="66.13333333333334"/>
    <n v="133.95453333333339"/>
    <n v="481.03142500000013"/>
    <n v="670.28799166666658"/>
    <n v="479.85873786407785"/>
    <n v="-2.2750000000000001E-3"/>
    <n v="565"/>
    <n v="675"/>
    <n v="1240"/>
  </r>
  <r>
    <x v="0"/>
    <x v="3"/>
    <x v="9"/>
    <x v="9"/>
    <s v="Thursday"/>
    <s v="Week-day"/>
    <s v="Low-demand"/>
    <s v="Peak"/>
    <n v="213"/>
    <n v="-79.172349999999994"/>
    <n v="0"/>
    <n v="67.74166666666666"/>
    <n v="79.980466666666686"/>
    <n v="693.87937500000021"/>
    <n v="694.68358333333356"/>
    <n v="479.85873786407785"/>
    <n v="-4.2833333333333334E-3"/>
    <n v="565"/>
    <n v="675"/>
    <n v="1240"/>
  </r>
  <r>
    <x v="0"/>
    <x v="3"/>
    <x v="9"/>
    <x v="22"/>
    <s v="Thursday"/>
    <s v="Week-day"/>
    <s v="Low-demand"/>
    <s v="Standard"/>
    <n v="147"/>
    <n v="-204.21308333333329"/>
    <n v="0"/>
    <n v="74.375"/>
    <n v="4.0402416666666658"/>
    <n v="822.07982499999969"/>
    <n v="621.86454166666658"/>
    <n v="479.85873786407785"/>
    <n v="-1.2666666666666666E-3"/>
    <n v="565"/>
    <n v="675"/>
    <n v="1240"/>
  </r>
  <r>
    <x v="0"/>
    <x v="3"/>
    <x v="9"/>
    <x v="23"/>
    <s v="Thursday"/>
    <s v="Week-day"/>
    <s v="Low-demand"/>
    <s v="Standard"/>
    <n v="147"/>
    <n v="-184.00884166666668"/>
    <n v="0"/>
    <n v="82.4"/>
    <n v="4.4588666666666663"/>
    <n v="843.98720833333357"/>
    <n v="664.17169166666679"/>
    <n v="479.85873786407785"/>
    <n v="-4.850000000000001E-3"/>
    <n v="565"/>
    <n v="675"/>
    <n v="1240"/>
  </r>
  <r>
    <x v="0"/>
    <x v="3"/>
    <x v="9"/>
    <x v="21"/>
    <s v="Thursday"/>
    <s v="Week-day"/>
    <s v="Low-demand"/>
    <s v="Standard"/>
    <n v="147"/>
    <n v="-203.65360833333341"/>
    <n v="0"/>
    <n v="88.433333333333337"/>
    <n v="0"/>
    <n v="907.95760000000007"/>
    <n v="704.2990083333334"/>
    <n v="479.85873786407785"/>
    <n v="-4.1249999999999993E-3"/>
    <n v="565"/>
    <n v="675"/>
    <n v="1240"/>
  </r>
  <r>
    <x v="0"/>
    <x v="3"/>
    <x v="9"/>
    <x v="10"/>
    <s v="Thursday"/>
    <s v="Week-day"/>
    <s v="Low-demand"/>
    <s v="Standard"/>
    <n v="147"/>
    <n v="110.80247499999999"/>
    <n v="110.80247499999999"/>
    <n v="93.5"/>
    <n v="0"/>
    <n v="647.29834999999991"/>
    <n v="758.09815833333391"/>
    <n v="479.85873786407785"/>
    <n v="-2.2166666666666667E-3"/>
    <n v="565"/>
    <n v="675"/>
    <n v="1240"/>
  </r>
  <r>
    <x v="0"/>
    <x v="3"/>
    <x v="9"/>
    <x v="11"/>
    <s v="Thursday"/>
    <s v="Week-day"/>
    <s v="Low-demand"/>
    <s v="Standard"/>
    <n v="147"/>
    <n v="134.12295049504948"/>
    <n v="134.12295049504948"/>
    <n v="88.386138613861391"/>
    <n v="105.64692079207919"/>
    <n v="531.73839603960403"/>
    <n v="771.50378217821799"/>
    <n v="479.85873786407785"/>
    <n v="-4.3663366336633667E-3"/>
    <n v="565"/>
    <n v="675"/>
    <n v="1240"/>
  </r>
  <r>
    <x v="0"/>
    <x v="3"/>
    <x v="9"/>
    <x v="12"/>
    <s v="Thursday"/>
    <s v="Week-day"/>
    <s v="Low-demand"/>
    <s v="Standard"/>
    <n v="147"/>
    <n v="227.6127333333333"/>
    <n v="227.6127333333333"/>
    <n v="79.941666666666663"/>
    <n v="134.47877500000001"/>
    <n v="397.63233333333352"/>
    <n v="753.3067916666663"/>
    <n v="479.85873786407785"/>
    <n v="-1.8750000000000001E-3"/>
    <n v="565"/>
    <n v="675"/>
    <n v="1240"/>
  </r>
  <r>
    <x v="0"/>
    <x v="3"/>
    <x v="9"/>
    <x v="13"/>
    <s v="Thursday"/>
    <s v="Week-day"/>
    <s v="Low-demand"/>
    <s v="Standard"/>
    <n v="147"/>
    <n v="25.270058333333328"/>
    <n v="25.270058333333328"/>
    <n v="78.216666666666669"/>
    <n v="460.62338333333332"/>
    <n v="250.46089999999998"/>
    <n v="714.73838333333356"/>
    <n v="479.85873786407785"/>
    <n v="-4.6666666666666666E-4"/>
    <n v="565"/>
    <n v="675"/>
    <n v="1240"/>
  </r>
  <r>
    <x v="0"/>
    <x v="3"/>
    <x v="9"/>
    <x v="14"/>
    <s v="Thursday"/>
    <s v="Week-day"/>
    <s v="Low-demand"/>
    <s v="Standard"/>
    <n v="147"/>
    <n v="162.92570175438598"/>
    <n v="162.92570175438598"/>
    <n v="77.236842105263165"/>
    <n v="460.54467543859624"/>
    <n v="114.50135964912286"/>
    <n v="716.55523684210539"/>
    <n v="479.85873786407785"/>
    <n v="0"/>
    <n v="555"/>
    <n v="675"/>
    <n v="1230"/>
  </r>
  <r>
    <x v="0"/>
    <x v="3"/>
    <x v="9"/>
    <x v="15"/>
    <s v="Thursday"/>
    <s v="Week-day"/>
    <s v="Low-demand"/>
    <s v="Peak"/>
    <n v="213"/>
    <n v="178.52449166666676"/>
    <n v="178.52449166666676"/>
    <n v="71.833333333333329"/>
    <n v="460.92527499999989"/>
    <n v="25.500799999999995"/>
    <n v="643.71515833333353"/>
    <n v="479.85873786407785"/>
    <n v="-6.6666666666666664E-4"/>
    <n v="485"/>
    <n v="655"/>
    <n v="1140"/>
  </r>
  <r>
    <x v="0"/>
    <x v="3"/>
    <x v="9"/>
    <x v="16"/>
    <s v="Thursday"/>
    <s v="Week-day"/>
    <s v="Low-demand"/>
    <s v="Peak"/>
    <n v="213"/>
    <n v="103.43159166666668"/>
    <n v="103.43159166666668"/>
    <n v="69.433333333333337"/>
    <n v="465.49577500000004"/>
    <n v="1.6666666666666667E-5"/>
    <n v="547.66677499999992"/>
    <n v="479.85873786407785"/>
    <n v="-9.3333333333333322E-4"/>
    <n v="295"/>
    <n v="655"/>
    <n v="950"/>
  </r>
  <r>
    <x v="0"/>
    <x v="3"/>
    <x v="9"/>
    <x v="17"/>
    <s v="Thursday"/>
    <s v="Week-day"/>
    <s v="Low-demand"/>
    <s v="Standard"/>
    <n v="147"/>
    <n v="28.947600000000001"/>
    <n v="28.947600000000001"/>
    <n v="70.016666666666666"/>
    <n v="465.32239999999996"/>
    <n v="0"/>
    <n v="473.25510000000008"/>
    <n v="479.85873786407785"/>
    <n v="-3.933333333333333E-3"/>
    <n v="295"/>
    <n v="190"/>
    <n v="485"/>
  </r>
  <r>
    <x v="0"/>
    <x v="3"/>
    <x v="9"/>
    <x v="18"/>
    <s v="Thursday"/>
    <s v="Week-day"/>
    <s v="Low-demand"/>
    <s v="Standard"/>
    <n v="147"/>
    <n v="-12.970175000000006"/>
    <n v="0"/>
    <n v="72.708333333333329"/>
    <n v="465.25974999999977"/>
    <n v="0"/>
    <n v="431.40004999999968"/>
    <n v="479.85873786407785"/>
    <n v="-4.2833333333333326E-3"/>
    <n v="295"/>
    <n v="190"/>
    <n v="485"/>
  </r>
  <r>
    <x v="0"/>
    <x v="3"/>
    <x v="9"/>
    <x v="19"/>
    <s v="Thursday"/>
    <s v="Week-day"/>
    <s v="Low-demand"/>
    <s v="Off-Peak"/>
    <n v="93"/>
    <n v="-30.583566666666666"/>
    <n v="0"/>
    <n v="76.99166666666666"/>
    <n v="465.17725833333333"/>
    <n v="0"/>
    <n v="413.84974166666672"/>
    <n v="479.85873786407785"/>
    <n v="-3.3249999999999998E-3"/>
    <n v="200"/>
    <n v="190"/>
    <n v="390"/>
  </r>
  <r>
    <x v="0"/>
    <x v="3"/>
    <x v="9"/>
    <x v="20"/>
    <s v="Thursday"/>
    <s v="Week-day"/>
    <s v="Low-demand"/>
    <s v="Off-Peak"/>
    <n v="93"/>
    <n v="-40.111058333333361"/>
    <n v="0"/>
    <n v="81.375"/>
    <n v="465.12203333333343"/>
    <n v="0"/>
    <n v="404.4112833333333"/>
    <n v="479.85873786407785"/>
    <n v="-5.941666666666668E-3"/>
    <n v="200"/>
    <n v="190"/>
    <n v="390"/>
  </r>
  <r>
    <x v="0"/>
    <x v="3"/>
    <x v="10"/>
    <x v="0"/>
    <s v="Friday"/>
    <s v="Week-day"/>
    <s v="Low-demand"/>
    <s v="Off-Peak"/>
    <n v="93"/>
    <n v="-36.707974999999998"/>
    <n v="0"/>
    <n v="85.908333333333331"/>
    <n v="465.12482500000004"/>
    <n v="0"/>
    <n v="407.78824166666675"/>
    <n v="479.85873786407785"/>
    <n v="-1.6666666666666668E-3"/>
    <n v="200"/>
    <n v="190"/>
    <n v="390"/>
  </r>
  <r>
    <x v="0"/>
    <x v="3"/>
    <x v="10"/>
    <x v="1"/>
    <s v="Friday"/>
    <s v="Week-day"/>
    <s v="Low-demand"/>
    <s v="Off-Peak"/>
    <n v="93"/>
    <n v="-36.800333333333342"/>
    <n v="0"/>
    <n v="90.36666666666666"/>
    <n v="465.11509166666656"/>
    <n v="0"/>
    <n v="407.71786666666657"/>
    <n v="479.85873786407785"/>
    <n v="-1.6166666666666666E-3"/>
    <n v="200"/>
    <n v="190"/>
    <n v="390"/>
  </r>
  <r>
    <x v="0"/>
    <x v="3"/>
    <x v="10"/>
    <x v="2"/>
    <s v="Friday"/>
    <s v="Week-day"/>
    <s v="Low-demand"/>
    <s v="Off-Peak"/>
    <n v="93"/>
    <n v="23.519008333333321"/>
    <n v="23.519008333333321"/>
    <n v="93.474999999999994"/>
    <n v="465.08554999999996"/>
    <n v="0"/>
    <n v="468.05062499999991"/>
    <n v="479.85873786407785"/>
    <n v="-5.3416666666666664E-3"/>
    <n v="200"/>
    <n v="190"/>
    <n v="390"/>
  </r>
  <r>
    <x v="0"/>
    <x v="3"/>
    <x v="10"/>
    <x v="3"/>
    <s v="Friday"/>
    <s v="Week-day"/>
    <s v="Low-demand"/>
    <s v="Off-Peak"/>
    <n v="93"/>
    <n v="29.312700000000007"/>
    <n v="29.312700000000007"/>
    <n v="95.283333333333331"/>
    <n v="451.30985000000021"/>
    <n v="0"/>
    <n v="460.76721666666674"/>
    <n v="479.85873786407785"/>
    <n v="-2.316666666666667E-3"/>
    <n v="200"/>
    <n v="190"/>
    <n v="390"/>
  </r>
  <r>
    <x v="0"/>
    <x v="3"/>
    <x v="10"/>
    <x v="4"/>
    <s v="Friday"/>
    <s v="Week-day"/>
    <s v="Low-demand"/>
    <s v="Off-Peak"/>
    <n v="93"/>
    <n v="59.842791666666692"/>
    <n v="59.842791666666692"/>
    <n v="96.433333333333337"/>
    <n v="451.30924166666648"/>
    <n v="0"/>
    <n v="491.30810833333328"/>
    <n v="479.85873786407785"/>
    <n v="-2.3499999999999997E-3"/>
    <n v="295"/>
    <n v="190"/>
    <n v="485"/>
  </r>
  <r>
    <x v="0"/>
    <x v="3"/>
    <x v="10"/>
    <x v="5"/>
    <s v="Friday"/>
    <s v="Week-day"/>
    <s v="Low-demand"/>
    <s v="Off-Peak"/>
    <n v="93"/>
    <n v="54.723033333333326"/>
    <n v="54.723033333333326"/>
    <n v="96.95"/>
    <n v="465.04215833333336"/>
    <n v="0"/>
    <n v="499.31913333333335"/>
    <n v="479.85873786407785"/>
    <n v="-8.0000000000000004E-4"/>
    <n v="295"/>
    <n v="190"/>
    <n v="485"/>
  </r>
  <r>
    <x v="0"/>
    <x v="3"/>
    <x v="10"/>
    <x v="6"/>
    <s v="Friday"/>
    <s v="Week-day"/>
    <s v="Low-demand"/>
    <s v="Standard"/>
    <n v="147"/>
    <n v="37.938916666666692"/>
    <n v="37.938916666666692"/>
    <n v="97.88333333333334"/>
    <n v="446.32780000000002"/>
    <n v="51.670308333333338"/>
    <n v="516.32010000000002"/>
    <n v="479.85873786407785"/>
    <n v="-6.0833333333333334E-4"/>
    <n v="295"/>
    <n v="190"/>
    <n v="485"/>
  </r>
  <r>
    <x v="0"/>
    <x v="3"/>
    <x v="10"/>
    <x v="7"/>
    <s v="Friday"/>
    <s v="Week-day"/>
    <s v="Low-demand"/>
    <s v="Peak"/>
    <n v="213"/>
    <n v="-23.963016666666665"/>
    <n v="0"/>
    <n v="99.033333333333331"/>
    <n v="302.98848333333325"/>
    <n v="305.80670000000009"/>
    <n v="571.11701666666681"/>
    <n v="479.85873786407785"/>
    <n v="-2.0333333333333332E-3"/>
    <n v="565"/>
    <n v="690"/>
    <n v="1255"/>
  </r>
  <r>
    <x v="0"/>
    <x v="3"/>
    <x v="10"/>
    <x v="8"/>
    <s v="Friday"/>
    <s v="Week-day"/>
    <s v="Low-demand"/>
    <s v="Peak"/>
    <n v="213"/>
    <n v="4.6257416666666664"/>
    <n v="4.6257416666666664"/>
    <n v="99.00833333333334"/>
    <n v="35.009033333333349"/>
    <n v="572.80285833333335"/>
    <n v="607.83078333333322"/>
    <n v="479.85873786407785"/>
    <n v="-3.2083333333333334E-3"/>
    <n v="565"/>
    <n v="675"/>
    <n v="1240"/>
  </r>
  <r>
    <x v="0"/>
    <x v="3"/>
    <x v="10"/>
    <x v="9"/>
    <s v="Friday"/>
    <s v="Week-day"/>
    <s v="Low-demand"/>
    <s v="Peak"/>
    <n v="213"/>
    <n v="4.0493749999999986"/>
    <n v="4.0493749999999986"/>
    <n v="99"/>
    <n v="13.226366666666662"/>
    <n v="704.92677500000025"/>
    <n v="718.16515833333324"/>
    <n v="479.85873786407785"/>
    <n v="-2.633333333333333E-3"/>
    <n v="565"/>
    <n v="675"/>
    <n v="1240"/>
  </r>
  <r>
    <x v="0"/>
    <x v="3"/>
    <x v="10"/>
    <x v="22"/>
    <s v="Friday"/>
    <s v="Week-day"/>
    <s v="Low-demand"/>
    <s v="Standard"/>
    <n v="147"/>
    <n v="1.1523500000000007"/>
    <n v="1.1523500000000007"/>
    <n v="99"/>
    <n v="1.5389083333333324"/>
    <n v="698.71539166666685"/>
    <n v="700.85010000000011"/>
    <n v="479.85873786407785"/>
    <n v="-4.1250000000000002E-3"/>
    <n v="565"/>
    <n v="675"/>
    <n v="1240"/>
  </r>
  <r>
    <x v="0"/>
    <x v="3"/>
    <x v="10"/>
    <x v="23"/>
    <s v="Friday"/>
    <s v="Week-day"/>
    <s v="Low-demand"/>
    <s v="Standard"/>
    <n v="147"/>
    <n v="2.6049000000000007"/>
    <n v="2.6049000000000007"/>
    <n v="99"/>
    <n v="0.15485833333333329"/>
    <n v="739.00260833333311"/>
    <n v="741.60232499999995"/>
    <n v="479.85873786407785"/>
    <n v="-4.7749999999999997E-3"/>
    <n v="565"/>
    <n v="675"/>
    <n v="1240"/>
  </r>
  <r>
    <x v="0"/>
    <x v="3"/>
    <x v="10"/>
    <x v="21"/>
    <s v="Friday"/>
    <s v="Week-day"/>
    <s v="Low-demand"/>
    <s v="Standard"/>
    <n v="147"/>
    <n v="5.4881583333333328"/>
    <n v="5.4881583333333328"/>
    <n v="99.00833333333334"/>
    <n v="0.15525833333333333"/>
    <n v="771.88030833333346"/>
    <n v="777.36359999999991"/>
    <n v="479.85873786407785"/>
    <n v="-4.5416666666666661E-3"/>
    <n v="565"/>
    <n v="675"/>
    <n v="1240"/>
  </r>
  <r>
    <x v="0"/>
    <x v="3"/>
    <x v="10"/>
    <x v="10"/>
    <s v="Friday"/>
    <s v="Week-day"/>
    <s v="Low-demand"/>
    <s v="Standard"/>
    <n v="147"/>
    <n v="7.922816666666666"/>
    <n v="7.922816666666666"/>
    <n v="99.1"/>
    <n v="0.15354166666666658"/>
    <n v="776.37146666666627"/>
    <n v="784.28857500000004"/>
    <n v="479.85873786407785"/>
    <n v="-5.4416666666666658E-3"/>
    <n v="565"/>
    <n v="675"/>
    <n v="1240"/>
  </r>
  <r>
    <x v="0"/>
    <x v="3"/>
    <x v="10"/>
    <x v="11"/>
    <s v="Friday"/>
    <s v="Week-day"/>
    <s v="Low-demand"/>
    <s v="Standard"/>
    <n v="147"/>
    <n v="88.146408333333341"/>
    <n v="88.146408333333341"/>
    <n v="98.2"/>
    <n v="0.15199166666666653"/>
    <n v="731.14694166666698"/>
    <n v="819.29033333333302"/>
    <n v="479.85873786407785"/>
    <n v="-2.8999999999999998E-3"/>
    <n v="565"/>
    <n v="675"/>
    <n v="1240"/>
  </r>
  <r>
    <x v="0"/>
    <x v="3"/>
    <x v="10"/>
    <x v="12"/>
    <s v="Friday"/>
    <s v="Week-day"/>
    <s v="Low-demand"/>
    <s v="Standard"/>
    <n v="147"/>
    <n v="49.153358333333323"/>
    <n v="49.153358333333323"/>
    <n v="96.183333333333337"/>
    <n v="217.89376666666669"/>
    <n v="604.74740833333328"/>
    <n v="864.651475"/>
    <n v="479.85873786407785"/>
    <n v="-5.7500000000000008E-3"/>
    <n v="565"/>
    <n v="675"/>
    <n v="1240"/>
  </r>
  <r>
    <x v="0"/>
    <x v="3"/>
    <x v="10"/>
    <x v="13"/>
    <s v="Friday"/>
    <s v="Week-day"/>
    <s v="Low-demand"/>
    <s v="Standard"/>
    <n v="147"/>
    <n v="84.880875000000017"/>
    <n v="84.880875000000017"/>
    <n v="95.38333333333334"/>
    <n v="411.55215000000004"/>
    <n v="372.13497499999983"/>
    <n v="868.56463333333386"/>
    <n v="479.85873786407785"/>
    <n v="-3.5499999999999998E-3"/>
    <n v="565"/>
    <n v="675"/>
    <n v="1240"/>
  </r>
  <r>
    <x v="0"/>
    <x v="3"/>
    <x v="10"/>
    <x v="14"/>
    <s v="Friday"/>
    <s v="Week-day"/>
    <s v="Low-demand"/>
    <s v="Standard"/>
    <n v="147"/>
    <n v="110.11657575757577"/>
    <n v="110.11657575757577"/>
    <n v="95.646464646464651"/>
    <n v="455.06227272727267"/>
    <n v="132.15137373737377"/>
    <n v="697.32722222222208"/>
    <n v="479.85873786407785"/>
    <n v="-3.3636363636363634E-3"/>
    <n v="555"/>
    <n v="675"/>
    <n v="1230"/>
  </r>
  <r>
    <x v="0"/>
    <x v="3"/>
    <x v="10"/>
    <x v="15"/>
    <s v="Friday"/>
    <s v="Week-day"/>
    <s v="Low-demand"/>
    <s v="Peak"/>
    <n v="213"/>
    <n v="173.94280833333329"/>
    <n v="173.94280833333329"/>
    <n v="92.275000000000006"/>
    <n v="479.8559583333336"/>
    <n v="15.488266666666666"/>
    <n v="669.28756666666663"/>
    <n v="479.85873786407785"/>
    <n v="0"/>
    <n v="485"/>
    <n v="655"/>
    <n v="1140"/>
  </r>
  <r>
    <x v="0"/>
    <x v="3"/>
    <x v="10"/>
    <x v="16"/>
    <s v="Friday"/>
    <s v="Week-day"/>
    <s v="Low-demand"/>
    <s v="Peak"/>
    <n v="213"/>
    <n v="84.211158333333358"/>
    <n v="84.211158333333358"/>
    <n v="90.125"/>
    <n v="479.8091083333332"/>
    <n v="4.0833333333333336E-4"/>
    <n v="564.01670833333333"/>
    <n v="479.85873786407785"/>
    <n v="-4.4583333333333332E-3"/>
    <n v="295"/>
    <n v="655"/>
    <n v="950"/>
  </r>
  <r>
    <x v="0"/>
    <x v="3"/>
    <x v="10"/>
    <x v="17"/>
    <s v="Friday"/>
    <s v="Week-day"/>
    <s v="Low-demand"/>
    <s v="Standard"/>
    <n v="147"/>
    <n v="-47.613091666666669"/>
    <n v="0"/>
    <n v="93.233333333333334"/>
    <n v="479.83178333333359"/>
    <n v="0"/>
    <n v="432.21627499999988"/>
    <n v="479.85873786407785"/>
    <n v="-2E-3"/>
    <n v="295"/>
    <n v="190"/>
    <n v="485"/>
  </r>
  <r>
    <x v="0"/>
    <x v="3"/>
    <x v="10"/>
    <x v="18"/>
    <s v="Friday"/>
    <s v="Week-day"/>
    <s v="Low-demand"/>
    <s v="Standard"/>
    <n v="147"/>
    <n v="10.239641666666666"/>
    <n v="10.239641666666666"/>
    <n v="97.4"/>
    <n v="412.91859166666677"/>
    <n v="0"/>
    <n v="423.15647500000028"/>
    <n v="479.85873786407785"/>
    <n v="-1.6250000000000001E-3"/>
    <n v="295"/>
    <n v="190"/>
    <n v="485"/>
  </r>
  <r>
    <x v="0"/>
    <x v="3"/>
    <x v="10"/>
    <x v="19"/>
    <s v="Friday"/>
    <s v="Week-day"/>
    <s v="Low-demand"/>
    <s v="Off-Peak"/>
    <n v="93"/>
    <n v="33.724183333333336"/>
    <n v="33.724183333333336"/>
    <n v="98.858333333333334"/>
    <n v="389.21924166666673"/>
    <n v="0"/>
    <n v="422.94226666666668"/>
    <n v="479.85873786407785"/>
    <n v="-1.5499999999999999E-3"/>
    <n v="200"/>
    <n v="190"/>
    <n v="390"/>
  </r>
  <r>
    <x v="0"/>
    <x v="3"/>
    <x v="10"/>
    <x v="20"/>
    <s v="Friday"/>
    <s v="Week-day"/>
    <s v="Low-demand"/>
    <s v="Off-Peak"/>
    <n v="93"/>
    <n v="50.68833333333334"/>
    <n v="50.68833333333334"/>
    <n v="99"/>
    <n v="367.95204166666684"/>
    <n v="0"/>
    <n v="418.63964166666693"/>
    <n v="479.85873786407785"/>
    <n v="-7.9166666666666665E-4"/>
    <n v="200"/>
    <n v="190"/>
    <n v="390"/>
  </r>
  <r>
    <x v="0"/>
    <x v="3"/>
    <x v="11"/>
    <x v="0"/>
    <s v="Saturday"/>
    <s v="Weekend"/>
    <s v="Low-demand"/>
    <s v="Off-Peak"/>
    <n v="93"/>
    <n v="60.193091666666668"/>
    <n v="60.193091666666668"/>
    <n v="99"/>
    <n v="356.42624166666667"/>
    <n v="0"/>
    <n v="416.61562500000002"/>
    <n v="479.85873786407785"/>
    <n v="-3.7333333333333329E-3"/>
    <n v="200"/>
    <n v="190"/>
    <n v="390"/>
  </r>
  <r>
    <x v="0"/>
    <x v="3"/>
    <x v="11"/>
    <x v="1"/>
    <s v="Saturday"/>
    <s v="Weekend"/>
    <s v="Low-demand"/>
    <s v="Off-Peak"/>
    <n v="93"/>
    <n v="63.230775000000023"/>
    <n v="63.230775000000023"/>
    <n v="99"/>
    <n v="363.43827499999986"/>
    <n v="0"/>
    <n v="426.66414166666681"/>
    <n v="479.85873786407785"/>
    <n v="-4.9916666666666668E-3"/>
    <n v="200"/>
    <n v="190"/>
    <n v="390"/>
  </r>
  <r>
    <x v="0"/>
    <x v="3"/>
    <x v="11"/>
    <x v="2"/>
    <s v="Saturday"/>
    <s v="Weekend"/>
    <s v="Low-demand"/>
    <s v="Off-Peak"/>
    <n v="93"/>
    <n v="70.80956666666664"/>
    <n v="70.80956666666664"/>
    <n v="99"/>
    <n v="416.81449999999978"/>
    <n v="0"/>
    <n v="487.61972499999985"/>
    <n v="479.85873786407785"/>
    <n v="-4.6583333333333338E-3"/>
    <n v="200"/>
    <n v="190"/>
    <n v="390"/>
  </r>
  <r>
    <x v="0"/>
    <x v="3"/>
    <x v="11"/>
    <x v="3"/>
    <s v="Saturday"/>
    <s v="Weekend"/>
    <s v="Low-demand"/>
    <s v="Off-Peak"/>
    <n v="93"/>
    <n v="65.756941666666634"/>
    <n v="65.756941666666634"/>
    <n v="99"/>
    <n v="420.33405833333342"/>
    <n v="0"/>
    <n v="486.08987499999995"/>
    <n v="479.85873786407785"/>
    <n v="-1.3333333333333333E-3"/>
    <n v="200"/>
    <n v="190"/>
    <n v="390"/>
  </r>
  <r>
    <x v="0"/>
    <x v="3"/>
    <x v="11"/>
    <x v="4"/>
    <s v="Saturday"/>
    <s v="Weekend"/>
    <s v="Low-demand"/>
    <s v="Off-Peak"/>
    <n v="93"/>
    <n v="64.416208333333373"/>
    <n v="64.416208333333373"/>
    <n v="99"/>
    <n v="420.33205000000004"/>
    <n v="0"/>
    <n v="484.74220833333339"/>
    <n v="479.85873786407785"/>
    <n v="-6.3166666666666683E-3"/>
    <n v="295"/>
    <n v="190"/>
    <n v="485"/>
  </r>
  <r>
    <x v="0"/>
    <x v="3"/>
    <x v="11"/>
    <x v="5"/>
    <s v="Saturday"/>
    <s v="Weekend"/>
    <s v="Low-demand"/>
    <s v="Off-Peak"/>
    <n v="93"/>
    <n v="72.748041666666651"/>
    <n v="72.748041666666651"/>
    <n v="99"/>
    <n v="420.33772499999992"/>
    <n v="5.3175E-2"/>
    <n v="493.1375000000001"/>
    <n v="479.85873786407785"/>
    <n v="-1.7333333333333333E-3"/>
    <n v="295"/>
    <n v="190"/>
    <n v="485"/>
  </r>
  <r>
    <x v="0"/>
    <x v="3"/>
    <x v="11"/>
    <x v="6"/>
    <s v="Saturday"/>
    <s v="Weekend"/>
    <s v="Low-demand"/>
    <s v="Off-Peak"/>
    <n v="93"/>
    <n v="57.271674999999995"/>
    <n v="57.271674999999995"/>
    <n v="99.025000000000006"/>
    <n v="371.47908333333305"/>
    <n v="69.16855000000001"/>
    <n v="497.91032499999989"/>
    <n v="479.85873786407785"/>
    <n v="-1.5916666666666668E-3"/>
    <n v="295"/>
    <n v="190"/>
    <n v="485"/>
  </r>
  <r>
    <x v="0"/>
    <x v="3"/>
    <x v="11"/>
    <x v="7"/>
    <s v="Saturday"/>
    <s v="Weekend"/>
    <s v="Low-demand"/>
    <s v="Standard"/>
    <n v="147"/>
    <n v="27.501725000000029"/>
    <n v="27.501725000000029"/>
    <n v="99.016666666666666"/>
    <n v="178.02946666666674"/>
    <n v="346.4057249999999"/>
    <n v="551.93394166666656"/>
    <n v="479.85873786407785"/>
    <n v="-3.2916666666666663E-3"/>
    <n v="565"/>
    <n v="690"/>
    <n v="1255"/>
  </r>
  <r>
    <x v="0"/>
    <x v="3"/>
    <x v="11"/>
    <x v="8"/>
    <s v="Saturday"/>
    <s v="Weekend"/>
    <s v="Low-demand"/>
    <s v="Standard"/>
    <n v="147"/>
    <n v="6.8831166666666688"/>
    <n v="6.8831166666666688"/>
    <n v="99.00833333333334"/>
    <n v="25.381241666666664"/>
    <n v="587.1675583333332"/>
    <n v="619.42975833333355"/>
    <n v="479.85873786407785"/>
    <n v="-2E-3"/>
    <n v="565"/>
    <n v="675"/>
    <n v="1240"/>
  </r>
  <r>
    <x v="0"/>
    <x v="3"/>
    <x v="11"/>
    <x v="9"/>
    <s v="Saturday"/>
    <s v="Weekend"/>
    <s v="Low-demand"/>
    <s v="Standard"/>
    <n v="147"/>
    <n v="4.5375083333333341"/>
    <n v="4.5375083333333341"/>
    <n v="99.025000000000006"/>
    <n v="5.1149166666666668"/>
    <n v="657.15335833333359"/>
    <n v="666.80261666666672"/>
    <n v="479.85873786407785"/>
    <n v="-2.8416666666666668E-3"/>
    <n v="565"/>
    <n v="675"/>
    <n v="1240"/>
  </r>
  <r>
    <x v="0"/>
    <x v="3"/>
    <x v="11"/>
    <x v="22"/>
    <s v="Saturday"/>
    <s v="Weekend"/>
    <s v="Low-demand"/>
    <s v="Standard"/>
    <n v="147"/>
    <n v="7.2986250000000004"/>
    <n v="7.2986250000000004"/>
    <n v="99.041666666666671"/>
    <n v="0.37099999999999994"/>
    <n v="730.16687499999966"/>
    <n v="737.83198333333348"/>
    <n v="479.85873786407785"/>
    <n v="-4.2166666666666663E-3"/>
    <n v="565"/>
    <n v="675"/>
    <n v="1240"/>
  </r>
  <r>
    <x v="0"/>
    <x v="3"/>
    <x v="11"/>
    <x v="23"/>
    <s v="Saturday"/>
    <s v="Weekend"/>
    <s v="Low-demand"/>
    <s v="Standard"/>
    <n v="147"/>
    <n v="7.7590750000000019"/>
    <n v="7.7590750000000019"/>
    <n v="99.041666666666671"/>
    <n v="0"/>
    <n v="734.06550833333336"/>
    <n v="741.82193333333305"/>
    <n v="479.85873786407785"/>
    <n v="-2.3916666666666665E-3"/>
    <n v="565"/>
    <n v="675"/>
    <n v="1240"/>
  </r>
  <r>
    <x v="0"/>
    <x v="3"/>
    <x v="11"/>
    <x v="21"/>
    <s v="Saturday"/>
    <s v="Weekend"/>
    <s v="Low-demand"/>
    <s v="Off-Peak"/>
    <n v="93"/>
    <n v="6.7118166666666674"/>
    <n v="6.7118166666666674"/>
    <n v="99.033333333333331"/>
    <n v="0"/>
    <n v="742.4722416666666"/>
    <n v="749.18008333333319"/>
    <n v="479.85873786407785"/>
    <n v="-3.6499999999999996E-3"/>
    <n v="565"/>
    <n v="675"/>
    <n v="1240"/>
  </r>
  <r>
    <x v="0"/>
    <x v="3"/>
    <x v="11"/>
    <x v="10"/>
    <s v="Saturday"/>
    <s v="Weekend"/>
    <s v="Low-demand"/>
    <s v="Off-Peak"/>
    <n v="93"/>
    <n v="6.9147750000000006"/>
    <n v="6.9147750000000006"/>
    <n v="99.058333333333337"/>
    <n v="0"/>
    <n v="744.93806666666694"/>
    <n v="751.85024166666688"/>
    <n v="479.85873786407785"/>
    <n v="-2.2833333333333334E-3"/>
    <n v="565"/>
    <n v="675"/>
    <n v="1240"/>
  </r>
  <r>
    <x v="0"/>
    <x v="3"/>
    <x v="11"/>
    <x v="11"/>
    <s v="Saturday"/>
    <s v="Weekend"/>
    <s v="Low-demand"/>
    <s v="Off-Peak"/>
    <n v="93"/>
    <n v="14.716066666666668"/>
    <n v="14.716066666666668"/>
    <n v="99.058333333333337"/>
    <n v="0"/>
    <n v="744.93400833333317"/>
    <n v="759.64234999999996"/>
    <n v="479.85873786407785"/>
    <n v="-7.4500000000000018E-3"/>
    <n v="565"/>
    <n v="675"/>
    <n v="1240"/>
  </r>
  <r>
    <x v="0"/>
    <x v="3"/>
    <x v="11"/>
    <x v="12"/>
    <s v="Saturday"/>
    <s v="Weekend"/>
    <s v="Low-demand"/>
    <s v="Off-Peak"/>
    <n v="93"/>
    <n v="105.57744999999998"/>
    <n v="105.57744999999998"/>
    <n v="97.275000000000006"/>
    <n v="65.023449999999997"/>
    <n v="619.73879999999997"/>
    <n v="790.33477499999992"/>
    <n v="479.85873786407785"/>
    <n v="-4.8083333333333337E-3"/>
    <n v="565"/>
    <n v="675"/>
    <n v="1240"/>
  </r>
  <r>
    <x v="0"/>
    <x v="3"/>
    <x v="11"/>
    <x v="13"/>
    <s v="Saturday"/>
    <s v="Weekend"/>
    <s v="Low-demand"/>
    <s v="Off-Peak"/>
    <n v="93"/>
    <n v="96.598316666666662"/>
    <n v="96.598316666666662"/>
    <n v="95.533333333333331"/>
    <n v="390.04783333333324"/>
    <n v="376.57350000000008"/>
    <n v="863.21781666666686"/>
    <n v="479.85873786407785"/>
    <n v="-1.9083333333333333E-3"/>
    <n v="565"/>
    <n v="675"/>
    <n v="1240"/>
  </r>
  <r>
    <x v="0"/>
    <x v="3"/>
    <x v="11"/>
    <x v="14"/>
    <s v="Saturday"/>
    <s v="Weekend"/>
    <s v="Low-demand"/>
    <s v="Off-Peak"/>
    <n v="93"/>
    <n v="197.92389795918368"/>
    <n v="197.92389795918368"/>
    <n v="93.357142857142861"/>
    <n v="459.60871428571431"/>
    <n v="131.8784693877551"/>
    <n v="789.40934693877534"/>
    <n v="479.85873786407785"/>
    <n v="-2.2040816326530611E-3"/>
    <n v="555"/>
    <n v="675"/>
    <n v="1230"/>
  </r>
  <r>
    <x v="0"/>
    <x v="3"/>
    <x v="11"/>
    <x v="15"/>
    <s v="Saturday"/>
    <s v="Weekend"/>
    <s v="Low-demand"/>
    <s v="Standard"/>
    <n v="147"/>
    <n v="234.59039999999999"/>
    <n v="234.59039999999999"/>
    <n v="87.36666666666666"/>
    <n v="479.82417499999991"/>
    <n v="15.268633333333334"/>
    <n v="729.68324166666639"/>
    <n v="479.85873786407785"/>
    <n v="-4.6666666666666666E-4"/>
    <n v="485"/>
    <n v="655"/>
    <n v="1140"/>
  </r>
  <r>
    <x v="0"/>
    <x v="3"/>
    <x v="11"/>
    <x v="16"/>
    <s v="Saturday"/>
    <s v="Weekend"/>
    <s v="Low-demand"/>
    <s v="Standard"/>
    <n v="147"/>
    <n v="167.92866666666663"/>
    <n v="167.92866666666663"/>
    <n v="82.325000000000003"/>
    <n v="479.84539999999993"/>
    <n v="1.4166666666666668E-4"/>
    <n v="647.76996666666662"/>
    <n v="479.85873786407785"/>
    <n v="-4.758333333333334E-3"/>
    <n v="295"/>
    <n v="655"/>
    <n v="950"/>
  </r>
  <r>
    <x v="0"/>
    <x v="3"/>
    <x v="11"/>
    <x v="17"/>
    <s v="Saturday"/>
    <s v="Weekend"/>
    <s v="Low-demand"/>
    <s v="Off-Peak"/>
    <n v="93"/>
    <n v="98.894349999999974"/>
    <n v="98.894349999999974"/>
    <n v="80.583333333333329"/>
    <n v="479.83343333333318"/>
    <n v="0"/>
    <n v="578.72545000000014"/>
    <n v="479.85873786407785"/>
    <n v="-2.8333333333333331E-3"/>
    <n v="295"/>
    <n v="190"/>
    <n v="485"/>
  </r>
  <r>
    <x v="0"/>
    <x v="3"/>
    <x v="11"/>
    <x v="18"/>
    <s v="Saturday"/>
    <s v="Weekend"/>
    <s v="Low-demand"/>
    <s v="Off-Peak"/>
    <n v="93"/>
    <n v="-15.984441666666662"/>
    <n v="0"/>
    <n v="82.158333333333331"/>
    <n v="479.84317499999997"/>
    <n v="0"/>
    <n v="463.85445833333353"/>
    <n v="479.85873786407785"/>
    <n v="-4.0000000000000001E-3"/>
    <n v="295"/>
    <n v="190"/>
    <n v="485"/>
  </r>
  <r>
    <x v="0"/>
    <x v="3"/>
    <x v="11"/>
    <x v="19"/>
    <s v="Saturday"/>
    <s v="Weekend"/>
    <s v="Low-demand"/>
    <s v="Off-Peak"/>
    <n v="93"/>
    <n v="-48.251408333333352"/>
    <n v="0"/>
    <n v="87.158333333333331"/>
    <n v="479.80503333333337"/>
    <n v="0"/>
    <n v="431.55163333333354"/>
    <n v="479.85873786407785"/>
    <n v="-1.5083333333333335E-3"/>
    <n v="200"/>
    <n v="190"/>
    <n v="390"/>
  </r>
  <r>
    <x v="0"/>
    <x v="3"/>
    <x v="11"/>
    <x v="20"/>
    <s v="Saturday"/>
    <s v="Weekend"/>
    <s v="Low-demand"/>
    <s v="Off-Peak"/>
    <n v="93"/>
    <n v="-44.117725000000014"/>
    <n v="0"/>
    <n v="92.24166666666666"/>
    <n v="479.83874166666669"/>
    <n v="0"/>
    <n v="435.71629999999999"/>
    <n v="479.85873786407785"/>
    <n v="-4.45E-3"/>
    <n v="200"/>
    <n v="190"/>
    <n v="390"/>
  </r>
  <r>
    <x v="0"/>
    <x v="3"/>
    <x v="12"/>
    <x v="0"/>
    <s v="Sunday"/>
    <s v="Weekend"/>
    <s v="Low-demand"/>
    <s v="Off-Peak"/>
    <n v="93"/>
    <n v="-14.512999999999996"/>
    <n v="0"/>
    <n v="96.724999999999994"/>
    <n v="457.53100833333332"/>
    <n v="0"/>
    <n v="443.01404166666669"/>
    <n v="479.85873786407785"/>
    <n v="-3.6749999999999994E-3"/>
    <n v="200"/>
    <n v="190"/>
    <n v="390"/>
  </r>
  <r>
    <x v="0"/>
    <x v="3"/>
    <x v="12"/>
    <x v="1"/>
    <s v="Sunday"/>
    <s v="Weekend"/>
    <s v="Low-demand"/>
    <s v="Off-Peak"/>
    <n v="93"/>
    <n v="41.528866666666666"/>
    <n v="41.528866666666666"/>
    <n v="98.958333333333329"/>
    <n v="388.46169166666658"/>
    <n v="0"/>
    <n v="429.98455833333298"/>
    <n v="479.85873786407785"/>
    <n v="-5.9166666666666673E-3"/>
    <n v="200"/>
    <n v="190"/>
    <n v="390"/>
  </r>
  <r>
    <x v="0"/>
    <x v="3"/>
    <x v="12"/>
    <x v="2"/>
    <s v="Sunday"/>
    <s v="Weekend"/>
    <s v="Low-demand"/>
    <s v="Off-Peak"/>
    <n v="93"/>
    <n v="63.178249999999977"/>
    <n v="63.178249999999977"/>
    <n v="99"/>
    <n v="439.71062499999999"/>
    <n v="0"/>
    <n v="502.88594999999998"/>
    <n v="479.85873786407785"/>
    <n v="-3.3499999999999997E-3"/>
    <n v="200"/>
    <n v="190"/>
    <n v="390"/>
  </r>
  <r>
    <x v="0"/>
    <x v="3"/>
    <x v="12"/>
    <x v="3"/>
    <s v="Sunday"/>
    <s v="Weekend"/>
    <s v="Low-demand"/>
    <s v="Off-Peak"/>
    <n v="93"/>
    <n v="69.709783333333363"/>
    <n v="69.709783333333363"/>
    <n v="99"/>
    <n v="433.75267500000007"/>
    <n v="0"/>
    <n v="503.46107499999988"/>
    <n v="479.85873786407785"/>
    <n v="-1.7999999999999997E-3"/>
    <n v="200"/>
    <n v="190"/>
    <n v="390"/>
  </r>
  <r>
    <x v="0"/>
    <x v="3"/>
    <x v="12"/>
    <x v="4"/>
    <s v="Sunday"/>
    <s v="Weekend"/>
    <s v="Low-demand"/>
    <s v="Off-Peak"/>
    <n v="93"/>
    <n v="67.410441666666685"/>
    <n v="67.410441666666685"/>
    <n v="99"/>
    <n v="436.7508583333335"/>
    <n v="0"/>
    <n v="504.1595166666666"/>
    <n v="479.85873786407785"/>
    <n v="-2.1666666666666666E-3"/>
    <n v="295"/>
    <n v="190"/>
    <n v="485"/>
  </r>
  <r>
    <x v="0"/>
    <x v="3"/>
    <x v="12"/>
    <x v="5"/>
    <s v="Sunday"/>
    <s v="Weekend"/>
    <s v="Low-demand"/>
    <s v="Off-Peak"/>
    <n v="93"/>
    <n v="75.087416666666655"/>
    <n v="75.087416666666655"/>
    <n v="99"/>
    <n v="442.69019166666641"/>
    <n v="3.8199999999999998E-2"/>
    <n v="517.81299166666633"/>
    <n v="479.85873786407785"/>
    <n v="-3.0666666666666668E-3"/>
    <n v="295"/>
    <n v="190"/>
    <n v="485"/>
  </r>
  <r>
    <x v="0"/>
    <x v="3"/>
    <x v="12"/>
    <x v="6"/>
    <s v="Sunday"/>
    <s v="Weekend"/>
    <s v="Low-demand"/>
    <s v="Off-Peak"/>
    <n v="93"/>
    <n v="70.815900000000028"/>
    <n v="70.815900000000028"/>
    <n v="99.00833333333334"/>
    <n v="414.43127499999991"/>
    <n v="55.929316666666672"/>
    <n v="541.17554166666673"/>
    <n v="479.85873786407785"/>
    <n v="-1.3416666666666668E-3"/>
    <n v="295"/>
    <n v="190"/>
    <n v="485"/>
  </r>
  <r>
    <x v="0"/>
    <x v="3"/>
    <x v="12"/>
    <x v="7"/>
    <s v="Sunday"/>
    <s v="Weekend"/>
    <s v="Low-demand"/>
    <s v="Off-Peak"/>
    <n v="93"/>
    <n v="47.348866666666673"/>
    <n v="47.348866666666673"/>
    <n v="99.00833333333334"/>
    <n v="257.11810833333334"/>
    <n v="296.6579416666666"/>
    <n v="601.1228083333333"/>
    <n v="479.85873786407785"/>
    <n v="-2.5416666666666665E-3"/>
    <n v="565"/>
    <n v="690"/>
    <n v="1255"/>
  </r>
  <r>
    <x v="0"/>
    <x v="3"/>
    <x v="12"/>
    <x v="8"/>
    <s v="Sunday"/>
    <s v="Weekend"/>
    <s v="Low-demand"/>
    <s v="Off-Peak"/>
    <n v="93"/>
    <n v="10.651374999999994"/>
    <n v="10.651374999999994"/>
    <n v="99.033333333333331"/>
    <n v="59.593816666666683"/>
    <n v="536.67695833333323"/>
    <n v="606.92109999999968"/>
    <n v="479.85873786407785"/>
    <n v="-2.8999999999999998E-3"/>
    <n v="565"/>
    <n v="675"/>
    <n v="1240"/>
  </r>
  <r>
    <x v="0"/>
    <x v="3"/>
    <x v="12"/>
    <x v="9"/>
    <s v="Sunday"/>
    <s v="Weekend"/>
    <s v="Low-demand"/>
    <s v="Off-Peak"/>
    <n v="93"/>
    <n v="5.698816666666664"/>
    <n v="5.698816666666664"/>
    <n v="99"/>
    <n v="2.3746999999999998"/>
    <n v="651.92669166666678"/>
    <n v="659.99632500000041"/>
    <n v="479.85873786407785"/>
    <n v="-3.5333333333333332E-3"/>
    <n v="565"/>
    <n v="675"/>
    <n v="1240"/>
  </r>
  <r>
    <x v="0"/>
    <x v="3"/>
    <x v="12"/>
    <x v="22"/>
    <s v="Sunday"/>
    <s v="Weekend"/>
    <s v="Low-demand"/>
    <s v="Off-Peak"/>
    <n v="93"/>
    <n v="7.3535416666666675"/>
    <n v="7.3535416666666675"/>
    <n v="99.058333333333337"/>
    <n v="3.0166666666666666E-3"/>
    <n v="700.72694166666656"/>
    <n v="708.07785000000047"/>
    <n v="479.85873786407785"/>
    <n v="-5.3416666666666664E-3"/>
    <n v="565"/>
    <n v="675"/>
    <n v="1240"/>
  </r>
  <r>
    <x v="0"/>
    <x v="3"/>
    <x v="12"/>
    <x v="23"/>
    <s v="Sunday"/>
    <s v="Weekend"/>
    <s v="Low-demand"/>
    <s v="Off-Peak"/>
    <n v="93"/>
    <n v="7.8356333333333321"/>
    <n v="7.8356333333333321"/>
    <n v="99.1"/>
    <n v="0"/>
    <n v="725.00938333333329"/>
    <n v="732.84061666666685"/>
    <n v="479.85873786407785"/>
    <n v="-4.1333333333333335E-3"/>
    <n v="565"/>
    <n v="675"/>
    <n v="1240"/>
  </r>
  <r>
    <x v="0"/>
    <x v="3"/>
    <x v="12"/>
    <x v="21"/>
    <s v="Sunday"/>
    <s v="Weekend"/>
    <s v="Low-demand"/>
    <s v="Off-Peak"/>
    <n v="93"/>
    <n v="9.1766333333333332"/>
    <n v="9.1766333333333332"/>
    <n v="99.1"/>
    <n v="0"/>
    <n v="728.81184166666708"/>
    <n v="737.98417499999971"/>
    <n v="479.85873786407785"/>
    <n v="-4.0249999999999999E-3"/>
    <n v="565"/>
    <n v="675"/>
    <n v="1240"/>
  </r>
  <r>
    <x v="0"/>
    <x v="3"/>
    <x v="12"/>
    <x v="10"/>
    <s v="Sunday"/>
    <s v="Weekend"/>
    <s v="Low-demand"/>
    <s v="Off-Peak"/>
    <n v="93"/>
    <n v="6.655608333333328"/>
    <n v="6.655608333333328"/>
    <n v="99.066666666666663"/>
    <n v="0"/>
    <n v="725.70484166666677"/>
    <n v="732.35599166666668"/>
    <n v="479.85873786407785"/>
    <n v="-4.0499999999999998E-3"/>
    <n v="565"/>
    <n v="675"/>
    <n v="1240"/>
  </r>
  <r>
    <x v="0"/>
    <x v="3"/>
    <x v="12"/>
    <x v="11"/>
    <s v="Sunday"/>
    <s v="Weekend"/>
    <s v="Low-demand"/>
    <s v="Off-Peak"/>
    <n v="93"/>
    <n v="22.863099999999992"/>
    <n v="22.863099999999992"/>
    <n v="99"/>
    <n v="0"/>
    <n v="735.31776666666656"/>
    <n v="758.17582500000015"/>
    <n v="479.85873786407785"/>
    <n v="-4.483333333333334E-3"/>
    <n v="565"/>
    <n v="675"/>
    <n v="1240"/>
  </r>
  <r>
    <x v="0"/>
    <x v="3"/>
    <x v="12"/>
    <x v="12"/>
    <s v="Sunday"/>
    <s v="Weekend"/>
    <s v="Low-demand"/>
    <s v="Off-Peak"/>
    <n v="93"/>
    <n v="110.22514166666664"/>
    <n v="110.22514166666664"/>
    <n v="96.424999999999997"/>
    <n v="139.03170833333334"/>
    <n v="512.98531666666656"/>
    <n v="762.23714999999982"/>
    <n v="479.85873786407785"/>
    <n v="-4.841666666666666E-3"/>
    <n v="565"/>
    <n v="675"/>
    <n v="1240"/>
  </r>
  <r>
    <x v="0"/>
    <x v="3"/>
    <x v="12"/>
    <x v="13"/>
    <s v="Sunday"/>
    <s v="Weekend"/>
    <s v="Low-demand"/>
    <s v="Off-Peak"/>
    <n v="93"/>
    <n v="48.522058333333327"/>
    <n v="48.522058333333327"/>
    <n v="96.108333333333334"/>
    <n v="195.94176666666675"/>
    <n v="448.89580833333343"/>
    <n v="693.35581666666644"/>
    <n v="479.85873786407785"/>
    <n v="-3.6083333333333332E-3"/>
    <n v="565"/>
    <n v="675"/>
    <n v="1240"/>
  </r>
  <r>
    <x v="0"/>
    <x v="3"/>
    <x v="12"/>
    <x v="14"/>
    <s v="Sunday"/>
    <s v="Weekend"/>
    <s v="Low-demand"/>
    <s v="Off-Peak"/>
    <n v="93"/>
    <n v="103.45401010101008"/>
    <n v="103.45401010101008"/>
    <n v="95.252525252525245"/>
    <n v="441.96306060606076"/>
    <n v="129.46682828282826"/>
    <n v="674.85983838383834"/>
    <n v="479.85873786407785"/>
    <n v="-1.9191919191919192E-3"/>
    <n v="555"/>
    <n v="675"/>
    <n v="1230"/>
  </r>
  <r>
    <x v="0"/>
    <x v="3"/>
    <x v="12"/>
    <x v="15"/>
    <s v="Sunday"/>
    <s v="Weekend"/>
    <s v="Low-demand"/>
    <s v="Off-Peak"/>
    <n v="93"/>
    <n v="145.62315000000001"/>
    <n v="145.62315000000001"/>
    <n v="92.375"/>
    <n v="479.81835000000012"/>
    <n v="22.626950000000008"/>
    <n v="648.06626666666705"/>
    <n v="479.85873786407785"/>
    <n v="-2.65E-3"/>
    <n v="485"/>
    <n v="655"/>
    <n v="1140"/>
  </r>
  <r>
    <x v="0"/>
    <x v="3"/>
    <x v="12"/>
    <x v="16"/>
    <s v="Sunday"/>
    <s v="Weekend"/>
    <s v="Low-demand"/>
    <s v="Off-Peak"/>
    <n v="93"/>
    <n v="123.94146666666661"/>
    <n v="123.94146666666661"/>
    <n v="90.466666666666669"/>
    <n v="479.84097500000001"/>
    <n v="2.0833333333333335E-4"/>
    <n v="603.78184166666665"/>
    <n v="479.85873786407785"/>
    <n v="-1.3083333333333334E-3"/>
    <n v="295"/>
    <n v="655"/>
    <n v="950"/>
  </r>
  <r>
    <x v="0"/>
    <x v="3"/>
    <x v="12"/>
    <x v="17"/>
    <s v="Sunday"/>
    <s v="Weekend"/>
    <s v="Low-demand"/>
    <s v="Off-Peak"/>
    <n v="93"/>
    <n v="63.025674999999985"/>
    <n v="63.025674999999985"/>
    <n v="90.3"/>
    <n v="479.83964999999995"/>
    <n v="0"/>
    <n v="542.86532499999998"/>
    <n v="479.85873786407785"/>
    <n v="-3.6666666666666667E-4"/>
    <n v="295"/>
    <n v="190"/>
    <n v="485"/>
  </r>
  <r>
    <x v="0"/>
    <x v="3"/>
    <x v="12"/>
    <x v="18"/>
    <s v="Sunday"/>
    <s v="Weekend"/>
    <s v="Low-demand"/>
    <s v="Off-Peak"/>
    <n v="93"/>
    <n v="-3.0241250000000028"/>
    <n v="0"/>
    <n v="92.466666666666669"/>
    <n v="479.8263166666668"/>
    <n v="0"/>
    <n v="476.80016666666677"/>
    <n v="479.85873786407785"/>
    <n v="-2.1583333333333333E-3"/>
    <n v="295"/>
    <n v="190"/>
    <n v="485"/>
  </r>
  <r>
    <x v="0"/>
    <x v="3"/>
    <x v="12"/>
    <x v="19"/>
    <s v="Sunday"/>
    <s v="Weekend"/>
    <s v="Low-demand"/>
    <s v="Off-Peak"/>
    <n v="93"/>
    <n v="5.405933333333337"/>
    <n v="5.405933333333337"/>
    <n v="95.88333333333334"/>
    <n v="479.8396583333332"/>
    <n v="0"/>
    <n v="485.24419166666684"/>
    <n v="479.85873786407785"/>
    <n v="-1.4083333333333333E-3"/>
    <n v="200"/>
    <n v="190"/>
    <n v="390"/>
  </r>
  <r>
    <x v="0"/>
    <x v="3"/>
    <x v="12"/>
    <x v="20"/>
    <s v="Sunday"/>
    <s v="Weekend"/>
    <s v="Low-demand"/>
    <s v="Off-Peak"/>
    <n v="93"/>
    <n v="51.245041666666673"/>
    <n v="51.245041666666673"/>
    <n v="98.174999999999997"/>
    <n v="412.92172499999992"/>
    <n v="0"/>
    <n v="464.1633166666669"/>
    <n v="479.85873786407785"/>
    <n v="-3.4416666666666667E-3"/>
    <n v="200"/>
    <n v="190"/>
    <n v="390"/>
  </r>
  <r>
    <x v="0"/>
    <x v="3"/>
    <x v="13"/>
    <x v="0"/>
    <s v="Monday"/>
    <s v="Week-day"/>
    <s v="Low-demand"/>
    <s v="Off-Peak"/>
    <n v="93"/>
    <n v="53.353699999999996"/>
    <n v="53.353699999999996"/>
    <n v="99"/>
    <n v="402.52239166666664"/>
    <n v="0"/>
    <n v="455.87335833333367"/>
    <n v="479.85873786407785"/>
    <n v="-2.8250000000000003E-3"/>
    <n v="200"/>
    <n v="190"/>
    <n v="390"/>
  </r>
  <r>
    <x v="0"/>
    <x v="3"/>
    <x v="13"/>
    <x v="1"/>
    <s v="Monday"/>
    <s v="Week-day"/>
    <s v="Low-demand"/>
    <s v="Off-Peak"/>
    <n v="93"/>
    <n v="61.945825000000035"/>
    <n v="61.945825000000035"/>
    <n v="99"/>
    <n v="392.16076666666658"/>
    <n v="0"/>
    <n v="454.07449166666663"/>
    <n v="479.85873786407785"/>
    <n v="-7.5666666666666686E-3"/>
    <n v="200"/>
    <n v="190"/>
    <n v="390"/>
  </r>
  <r>
    <x v="0"/>
    <x v="3"/>
    <x v="13"/>
    <x v="2"/>
    <s v="Monday"/>
    <s v="Week-day"/>
    <s v="Low-demand"/>
    <s v="Off-Peak"/>
    <n v="93"/>
    <n v="72.448449999999994"/>
    <n v="72.448449999999994"/>
    <n v="99"/>
    <n v="423.31904166666646"/>
    <n v="0"/>
    <n v="495.76197499999995"/>
    <n v="479.85873786407785"/>
    <n v="-5.7666666666666682E-3"/>
    <n v="200"/>
    <n v="190"/>
    <n v="390"/>
  </r>
  <r>
    <x v="0"/>
    <x v="3"/>
    <x v="13"/>
    <x v="3"/>
    <s v="Monday"/>
    <s v="Week-day"/>
    <s v="Low-demand"/>
    <s v="Off-Peak"/>
    <n v="93"/>
    <n v="63.280808333333333"/>
    <n v="63.280808333333333"/>
    <n v="99"/>
    <n v="421.81954166666668"/>
    <n v="0"/>
    <n v="485.09562500000004"/>
    <n v="479.85873786407785"/>
    <n v="-4.8833333333333341E-3"/>
    <n v="200"/>
    <n v="190"/>
    <n v="390"/>
  </r>
  <r>
    <x v="0"/>
    <x v="3"/>
    <x v="13"/>
    <x v="4"/>
    <s v="Monday"/>
    <s v="Week-day"/>
    <s v="Low-demand"/>
    <s v="Off-Peak"/>
    <n v="93"/>
    <n v="66.163383333333357"/>
    <n v="66.163383333333357"/>
    <n v="99"/>
    <n v="415.8705666666666"/>
    <n v="0"/>
    <n v="482.0308749999997"/>
    <n v="479.85873786407785"/>
    <n v="-3.3500000000000001E-3"/>
    <n v="295"/>
    <n v="190"/>
    <n v="485"/>
  </r>
  <r>
    <x v="0"/>
    <x v="3"/>
    <x v="13"/>
    <x v="5"/>
    <s v="Monday"/>
    <s v="Week-day"/>
    <s v="Low-demand"/>
    <s v="Off-Peak"/>
    <n v="93"/>
    <n v="68.90877500000002"/>
    <n v="68.90877500000002"/>
    <n v="99"/>
    <n v="412.93359166666664"/>
    <n v="0"/>
    <n v="481.83454166666678"/>
    <n v="479.85873786407785"/>
    <n v="-8.0750000000000023E-3"/>
    <n v="295"/>
    <n v="190"/>
    <n v="485"/>
  </r>
  <r>
    <x v="0"/>
    <x v="3"/>
    <x v="13"/>
    <x v="6"/>
    <s v="Monday"/>
    <s v="Week-day"/>
    <s v="Low-demand"/>
    <s v="Standard"/>
    <n v="147"/>
    <n v="70.587325000000007"/>
    <n v="70.587325000000007"/>
    <n v="99"/>
    <n v="427.42845833333337"/>
    <n v="2.6083333333333329"/>
    <n v="500.62237499999981"/>
    <n v="479.85873786407785"/>
    <n v="-2.2166666666666667E-3"/>
    <n v="295"/>
    <n v="190"/>
    <n v="485"/>
  </r>
  <r>
    <x v="0"/>
    <x v="3"/>
    <x v="13"/>
    <x v="7"/>
    <s v="Monday"/>
    <s v="Week-day"/>
    <s v="Low-demand"/>
    <s v="Peak"/>
    <n v="213"/>
    <n v="157.39958333333334"/>
    <n v="157.39958333333334"/>
    <n v="97.724999999999994"/>
    <n v="472.40207499999997"/>
    <n v="35.405200000000001"/>
    <n v="665.2069916666668"/>
    <n v="479.85873786407785"/>
    <n v="-4.3333333333333331E-4"/>
    <n v="565"/>
    <n v="690"/>
    <n v="1255"/>
  </r>
  <r>
    <x v="0"/>
    <x v="3"/>
    <x v="13"/>
    <x v="8"/>
    <s v="Monday"/>
    <s v="Week-day"/>
    <s v="Low-demand"/>
    <s v="Peak"/>
    <n v="213"/>
    <n v="20.397483333333337"/>
    <n v="20.397483333333337"/>
    <n v="97.166666666666671"/>
    <n v="479.85037499999981"/>
    <n v="122.47267500000004"/>
    <n v="622.71989166666651"/>
    <n v="479.85873786407785"/>
    <n v="-7.6666666666666669E-4"/>
    <n v="565"/>
    <n v="675"/>
    <n v="1240"/>
  </r>
  <r>
    <x v="0"/>
    <x v="3"/>
    <x v="13"/>
    <x v="9"/>
    <s v="Monday"/>
    <s v="Week-day"/>
    <s v="Low-demand"/>
    <s v="Peak"/>
    <n v="213"/>
    <n v="43.072849999999995"/>
    <n v="43.072849999999995"/>
    <n v="99.025000000000006"/>
    <n v="386.91089999999997"/>
    <n v="189.67448333333331"/>
    <n v="619.6625499999999"/>
    <n v="479.85873786407785"/>
    <n v="-5.1666666666666668E-4"/>
    <n v="565"/>
    <n v="675"/>
    <n v="1240"/>
  </r>
  <r>
    <x v="0"/>
    <x v="3"/>
    <x v="13"/>
    <x v="22"/>
    <s v="Monday"/>
    <s v="Week-day"/>
    <s v="Low-demand"/>
    <s v="Standard"/>
    <n v="147"/>
    <n v="178.09715000000023"/>
    <n v="178.09715000000023"/>
    <n v="95.683333333333337"/>
    <n v="359.27159999999992"/>
    <n v="139.90863333333337"/>
    <n v="677.27537499999994"/>
    <n v="479.85873786407785"/>
    <n v="-2.2500000000000003E-3"/>
    <n v="565"/>
    <n v="675"/>
    <n v="1240"/>
  </r>
  <r>
    <x v="0"/>
    <x v="3"/>
    <x v="13"/>
    <x v="23"/>
    <s v="Monday"/>
    <s v="Week-day"/>
    <s v="Low-demand"/>
    <s v="Standard"/>
    <n v="147"/>
    <n v="-15.80707142857144"/>
    <n v="0"/>
    <n v="95.673469387755105"/>
    <n v="368.75328571428588"/>
    <n v="288.55517346938768"/>
    <n v="641.49916326530604"/>
    <n v="479.85873786407785"/>
    <n v="-2.5816326530612244E-3"/>
    <n v="565"/>
    <n v="675"/>
    <n v="1240"/>
  </r>
  <r>
    <x v="0"/>
    <x v="3"/>
    <x v="13"/>
    <x v="21"/>
    <s v="Monday"/>
    <s v="Week-day"/>
    <s v="Low-demand"/>
    <s v="Standard"/>
    <n v="147"/>
    <n v="38.454949999999982"/>
    <n v="38.454949999999982"/>
    <n v="95.816666666666663"/>
    <n v="276.90902499999987"/>
    <n v="314.3649666666667"/>
    <n v="629.72705833333316"/>
    <n v="479.85873786407785"/>
    <n v="-1.6999999999999997E-3"/>
    <n v="565"/>
    <n v="675"/>
    <n v="1240"/>
  </r>
  <r>
    <x v="0"/>
    <x v="3"/>
    <x v="13"/>
    <x v="10"/>
    <s v="Monday"/>
    <s v="Week-day"/>
    <s v="Low-demand"/>
    <s v="Standard"/>
    <n v="147"/>
    <n v="65.362316666666658"/>
    <n v="65.362316666666658"/>
    <n v="95.958333333333329"/>
    <n v="238.97092500000002"/>
    <n v="311.51908333333336"/>
    <n v="615.84849166666652"/>
    <n v="479.85873786407785"/>
    <n v="-3.65E-3"/>
    <n v="565"/>
    <n v="675"/>
    <n v="1240"/>
  </r>
  <r>
    <x v="0"/>
    <x v="3"/>
    <x v="13"/>
    <x v="11"/>
    <s v="Monday"/>
    <s v="Week-day"/>
    <s v="Low-demand"/>
    <s v="Standard"/>
    <n v="147"/>
    <n v="27.346733333333319"/>
    <n v="27.346733333333319"/>
    <n v="95.825000000000003"/>
    <n v="306.18558333333323"/>
    <n v="268.43289166666665"/>
    <n v="601.96181666666666"/>
    <n v="479.85873786407785"/>
    <n v="-3.9083333333333331E-3"/>
    <n v="565"/>
    <n v="675"/>
    <n v="1240"/>
  </r>
  <r>
    <x v="0"/>
    <x v="3"/>
    <x v="13"/>
    <x v="12"/>
    <s v="Monday"/>
    <s v="Week-day"/>
    <s v="Low-demand"/>
    <s v="Standard"/>
    <n v="147"/>
    <n v="56.962791666666696"/>
    <n v="56.962791666666696"/>
    <n v="95.775000000000006"/>
    <n v="292.45997499999999"/>
    <n v="255.30154166666676"/>
    <n v="604.71863333333329"/>
    <n v="479.85873786407785"/>
    <n v="-5.8916666666666674E-3"/>
    <n v="565"/>
    <n v="675"/>
    <n v="1240"/>
  </r>
  <r>
    <x v="0"/>
    <x v="3"/>
    <x v="13"/>
    <x v="13"/>
    <s v="Monday"/>
    <s v="Week-day"/>
    <s v="Low-demand"/>
    <s v="Standard"/>
    <n v="147"/>
    <n v="55.066133333333333"/>
    <n v="55.066133333333333"/>
    <n v="95.724999999999994"/>
    <n v="313.80194999999998"/>
    <n v="225.94290833333343"/>
    <n v="594.80681666666646"/>
    <n v="479.85873786407785"/>
    <n v="-4.0583333333333331E-3"/>
    <n v="565"/>
    <n v="675"/>
    <n v="1240"/>
  </r>
  <r>
    <x v="0"/>
    <x v="3"/>
    <x v="13"/>
    <x v="14"/>
    <s v="Monday"/>
    <s v="Week-day"/>
    <s v="Low-demand"/>
    <s v="Standard"/>
    <n v="147"/>
    <n v="32.991649999999986"/>
    <n v="32.991649999999986"/>
    <n v="96.358333333333334"/>
    <n v="466.41462499999994"/>
    <n v="111.16392500000001"/>
    <n v="610.56705833333331"/>
    <n v="479.85873786407785"/>
    <n v="-3.2666666666666669E-3"/>
    <n v="555"/>
    <n v="675"/>
    <n v="1230"/>
  </r>
  <r>
    <x v="0"/>
    <x v="3"/>
    <x v="13"/>
    <x v="15"/>
    <s v="Monday"/>
    <s v="Week-day"/>
    <s v="Low-demand"/>
    <s v="Peak"/>
    <n v="213"/>
    <n v="56.099783333333356"/>
    <n v="56.099783333333356"/>
    <n v="97.391666666666666"/>
    <n v="464.9560583333332"/>
    <n v="24.593200000000024"/>
    <n v="545.64783333333344"/>
    <n v="479.85873786407785"/>
    <n v="-1.5083333333333333E-3"/>
    <n v="485"/>
    <n v="655"/>
    <n v="1140"/>
  </r>
  <r>
    <x v="0"/>
    <x v="3"/>
    <x v="13"/>
    <x v="16"/>
    <s v="Monday"/>
    <s v="Week-day"/>
    <s v="Low-demand"/>
    <s v="Peak"/>
    <n v="213"/>
    <n v="59.631216666666667"/>
    <n v="59.631216666666667"/>
    <n v="98"/>
    <n v="435.05249166666653"/>
    <n v="1.8166666666666667E-3"/>
    <n v="494.68064166666665"/>
    <n v="479.85873786407785"/>
    <n v="-5.1666666666666658E-3"/>
    <n v="295"/>
    <n v="655"/>
    <n v="950"/>
  </r>
  <r>
    <x v="0"/>
    <x v="3"/>
    <x v="13"/>
    <x v="17"/>
    <s v="Monday"/>
    <s v="Week-day"/>
    <s v="Low-demand"/>
    <s v="Standard"/>
    <n v="147"/>
    <n v="26.311550000000004"/>
    <n v="26.311550000000004"/>
    <n v="98.966666666666669"/>
    <n v="381.52365833333334"/>
    <n v="0"/>
    <n v="407.83243333333337"/>
    <n v="479.85873786407785"/>
    <n v="-2.7666666666666668E-3"/>
    <n v="295"/>
    <n v="190"/>
    <n v="485"/>
  </r>
  <r>
    <x v="0"/>
    <x v="3"/>
    <x v="13"/>
    <x v="18"/>
    <s v="Monday"/>
    <s v="Week-day"/>
    <s v="Low-demand"/>
    <s v="Standard"/>
    <n v="147"/>
    <n v="43.413500000000006"/>
    <n v="43.413500000000006"/>
    <n v="99.025000000000006"/>
    <n v="346.98720833333323"/>
    <n v="0"/>
    <n v="390.39864166666678"/>
    <n v="479.85873786407785"/>
    <n v="-2.3000000000000004E-3"/>
    <n v="295"/>
    <n v="190"/>
    <n v="485"/>
  </r>
  <r>
    <x v="0"/>
    <x v="3"/>
    <x v="13"/>
    <x v="19"/>
    <s v="Monday"/>
    <s v="Week-day"/>
    <s v="Low-demand"/>
    <s v="Off-Peak"/>
    <n v="93"/>
    <n v="46.150941666666654"/>
    <n v="46.150941666666654"/>
    <n v="99"/>
    <n v="336.06498333333326"/>
    <n v="0"/>
    <n v="382.21201666666661"/>
    <n v="479.85873786407785"/>
    <n v="-4.6333333333333339E-3"/>
    <n v="200"/>
    <n v="190"/>
    <n v="390"/>
  </r>
  <r>
    <x v="0"/>
    <x v="3"/>
    <x v="13"/>
    <x v="20"/>
    <s v="Monday"/>
    <s v="Week-day"/>
    <s v="Low-demand"/>
    <s v="Off-Peak"/>
    <n v="93"/>
    <n v="47.954341666666679"/>
    <n v="47.954341666666679"/>
    <n v="99"/>
    <n v="338.24770833333338"/>
    <n v="0"/>
    <n v="386.19955833333353"/>
    <n v="479.85873786407785"/>
    <n v="-2.7583333333333331E-3"/>
    <n v="200"/>
    <n v="190"/>
    <n v="390"/>
  </r>
  <r>
    <x v="0"/>
    <x v="3"/>
    <x v="14"/>
    <x v="0"/>
    <s v="Tuesday"/>
    <s v="Week-day"/>
    <s v="Low-demand"/>
    <s v="Off-Peak"/>
    <n v="93"/>
    <n v="44.672791666666669"/>
    <n v="44.672791666666669"/>
    <n v="99"/>
    <n v="330.06550833333313"/>
    <n v="0"/>
    <n v="374.73513333333324"/>
    <n v="479.85873786407785"/>
    <n v="-3.4249999999999997E-3"/>
    <n v="200"/>
    <n v="190"/>
    <n v="390"/>
  </r>
  <r>
    <x v="0"/>
    <x v="3"/>
    <x v="14"/>
    <x v="1"/>
    <s v="Tuesday"/>
    <s v="Week-day"/>
    <s v="Low-demand"/>
    <s v="Off-Peak"/>
    <n v="93"/>
    <n v="53.852849999999982"/>
    <n v="53.852849999999982"/>
    <n v="99"/>
    <n v="343.02320000000026"/>
    <n v="0"/>
    <n v="396.87584166666664"/>
    <n v="479.85873786407785"/>
    <n v="-5.3333333333333336E-4"/>
    <n v="200"/>
    <n v="190"/>
    <n v="390"/>
  </r>
  <r>
    <x v="0"/>
    <x v="3"/>
    <x v="14"/>
    <x v="2"/>
    <s v="Tuesday"/>
    <s v="Week-day"/>
    <s v="Low-demand"/>
    <s v="Off-Peak"/>
    <n v="93"/>
    <n v="56.944074999999998"/>
    <n v="56.944074999999998"/>
    <n v="99"/>
    <n v="396.49459999999988"/>
    <n v="0"/>
    <n v="453.4356249999999"/>
    <n v="479.85873786407785"/>
    <n v="-3.1166666666666665E-3"/>
    <n v="200"/>
    <n v="190"/>
    <n v="390"/>
  </r>
  <r>
    <x v="0"/>
    <x v="3"/>
    <x v="14"/>
    <x v="3"/>
    <s v="Tuesday"/>
    <s v="Week-day"/>
    <s v="Low-demand"/>
    <s v="Off-Peak"/>
    <n v="93"/>
    <n v="62.513591666666677"/>
    <n v="62.513591666666677"/>
    <n v="99"/>
    <n v="388.45216666666681"/>
    <n v="0"/>
    <n v="450.96364999999992"/>
    <n v="479.85873786407785"/>
    <n v="-2.3333333333333331E-3"/>
    <n v="200"/>
    <n v="190"/>
    <n v="390"/>
  </r>
  <r>
    <x v="0"/>
    <x v="3"/>
    <x v="14"/>
    <x v="4"/>
    <s v="Tuesday"/>
    <s v="Week-day"/>
    <s v="Low-demand"/>
    <s v="Off-Peak"/>
    <n v="93"/>
    <n v="56.648133333333341"/>
    <n v="56.648133333333341"/>
    <n v="99"/>
    <n v="386.10348333333332"/>
    <n v="0"/>
    <n v="442.74693333333346"/>
    <n v="479.85873786407785"/>
    <n v="-4.6583333333333338E-3"/>
    <n v="295"/>
    <n v="190"/>
    <n v="485"/>
  </r>
  <r>
    <x v="0"/>
    <x v="3"/>
    <x v="14"/>
    <x v="5"/>
    <s v="Tuesday"/>
    <s v="Week-day"/>
    <s v="Low-demand"/>
    <s v="Off-Peak"/>
    <n v="93"/>
    <n v="57.214425000000013"/>
    <n v="57.214425000000013"/>
    <n v="99"/>
    <n v="388.67649166666666"/>
    <n v="0.15213333333333334"/>
    <n v="446.0390000000001"/>
    <n v="479.85873786407785"/>
    <n v="-4.241666666666667E-3"/>
    <n v="295"/>
    <n v="190"/>
    <n v="485"/>
  </r>
  <r>
    <x v="0"/>
    <x v="3"/>
    <x v="14"/>
    <x v="6"/>
    <s v="Tuesday"/>
    <s v="Week-day"/>
    <s v="Low-demand"/>
    <s v="Standard"/>
    <n v="147"/>
    <n v="57.998008333333331"/>
    <n v="57.998008333333331"/>
    <n v="99.016666666666666"/>
    <n v="371.05965833333346"/>
    <n v="80.233174999999989"/>
    <n v="509.29063333333335"/>
    <n v="479.85873786407785"/>
    <n v="-4.8333333333333334E-4"/>
    <n v="295"/>
    <n v="190"/>
    <n v="485"/>
  </r>
  <r>
    <x v="0"/>
    <x v="3"/>
    <x v="14"/>
    <x v="7"/>
    <s v="Tuesday"/>
    <s v="Week-day"/>
    <s v="Low-demand"/>
    <s v="Peak"/>
    <n v="213"/>
    <n v="13.301850000000005"/>
    <n v="13.301850000000005"/>
    <n v="99.058333333333337"/>
    <n v="102.51916666666661"/>
    <n v="359.5332416666667"/>
    <n v="475.35155833333346"/>
    <n v="479.85873786407785"/>
    <n v="-2.7666666666666668E-3"/>
    <n v="565"/>
    <n v="690"/>
    <n v="1255"/>
  </r>
  <r>
    <x v="0"/>
    <x v="3"/>
    <x v="14"/>
    <x v="8"/>
    <s v="Tuesday"/>
    <s v="Week-day"/>
    <s v="Low-demand"/>
    <s v="Peak"/>
    <n v="213"/>
    <n v="-5.9040166666666671"/>
    <n v="0"/>
    <n v="99.041666666666671"/>
    <n v="5.9190333333333323"/>
    <n v="441.26204166666656"/>
    <n v="441.27176666666674"/>
    <n v="479.85873786407785"/>
    <n v="-4.850000000000001E-3"/>
    <n v="565"/>
    <n v="675"/>
    <n v="1240"/>
  </r>
  <r>
    <x v="0"/>
    <x v="3"/>
    <x v="14"/>
    <x v="9"/>
    <s v="Tuesday"/>
    <s v="Week-day"/>
    <s v="Low-demand"/>
    <s v="Peak"/>
    <n v="213"/>
    <n v="-3.9681083333333342"/>
    <n v="0"/>
    <n v="99.033333333333331"/>
    <n v="0"/>
    <n v="509.79285000000016"/>
    <n v="505.8209166666669"/>
    <n v="479.85873786407785"/>
    <n v="-3.2583333333333336E-3"/>
    <n v="565"/>
    <n v="675"/>
    <n v="1240"/>
  </r>
  <r>
    <x v="0"/>
    <x v="3"/>
    <x v="14"/>
    <x v="22"/>
    <s v="Tuesday"/>
    <s v="Week-day"/>
    <s v="Low-demand"/>
    <s v="Standard"/>
    <n v="147"/>
    <n v="-3.365258333333335"/>
    <n v="0"/>
    <n v="99.05"/>
    <n v="0"/>
    <n v="484.41069166666665"/>
    <n v="481.04295000000008"/>
    <n v="479.85873786407785"/>
    <n v="-2.3999999999999998E-3"/>
    <n v="565"/>
    <n v="675"/>
    <n v="1240"/>
  </r>
  <r>
    <x v="0"/>
    <x v="3"/>
    <x v="14"/>
    <x v="23"/>
    <s v="Tuesday"/>
    <s v="Week-day"/>
    <s v="Low-demand"/>
    <s v="Standard"/>
    <n v="147"/>
    <n v="-0.33441414141414111"/>
    <n v="0"/>
    <n v="99.020202020202021"/>
    <n v="1.7571414141414141"/>
    <n v="566.5574242424243"/>
    <n v="567.97291919191912"/>
    <n v="479.85873786407785"/>
    <n v="-6.666666666666668E-3"/>
    <n v="565"/>
    <n v="675"/>
    <n v="1240"/>
  </r>
  <r>
    <x v="0"/>
    <x v="3"/>
    <x v="14"/>
    <x v="21"/>
    <s v="Tuesday"/>
    <s v="Week-day"/>
    <s v="Low-demand"/>
    <s v="Standard"/>
    <n v="147"/>
    <n v="-0.81521666666666659"/>
    <n v="0"/>
    <n v="99.033333333333331"/>
    <n v="0"/>
    <n v="578.67612500000007"/>
    <n v="577.85315000000003"/>
    <n v="479.85873786407785"/>
    <n v="-7.1583333333333351E-3"/>
    <n v="565"/>
    <n v="675"/>
    <n v="1240"/>
  </r>
  <r>
    <x v="0"/>
    <x v="3"/>
    <x v="14"/>
    <x v="10"/>
    <s v="Tuesday"/>
    <s v="Week-day"/>
    <s v="Low-demand"/>
    <s v="Standard"/>
    <n v="147"/>
    <n v="6.157466666666668"/>
    <n v="6.157466666666668"/>
    <n v="99.041666666666671"/>
    <n v="0"/>
    <n v="665.30715833333318"/>
    <n v="671.45831666666652"/>
    <n v="479.85873786407785"/>
    <n v="-5.9583333333333337E-3"/>
    <n v="565"/>
    <n v="675"/>
    <n v="1240"/>
  </r>
  <r>
    <x v="0"/>
    <x v="3"/>
    <x v="14"/>
    <x v="11"/>
    <s v="Tuesday"/>
    <s v="Week-day"/>
    <s v="Low-demand"/>
    <s v="Standard"/>
    <n v="147"/>
    <n v="3.8920916666666669"/>
    <n v="3.8920916666666669"/>
    <n v="99.033333333333331"/>
    <n v="0"/>
    <n v="639.17859999999985"/>
    <n v="643.06658333333314"/>
    <n v="479.85873786407785"/>
    <n v="-3.6999999999999997E-3"/>
    <n v="565"/>
    <n v="675"/>
    <n v="1240"/>
  </r>
  <r>
    <x v="0"/>
    <x v="3"/>
    <x v="14"/>
    <x v="12"/>
    <s v="Tuesday"/>
    <s v="Week-day"/>
    <s v="Low-demand"/>
    <s v="Standard"/>
    <n v="147"/>
    <n v="14.685583333333334"/>
    <n v="14.685583333333334"/>
    <n v="99.00833333333334"/>
    <n v="0"/>
    <n v="622.29639166666664"/>
    <n v="636.97882500000003"/>
    <n v="479.85873786407785"/>
    <n v="-2.9083333333333331E-3"/>
    <n v="565"/>
    <n v="675"/>
    <n v="1240"/>
  </r>
  <r>
    <x v="0"/>
    <x v="3"/>
    <x v="14"/>
    <x v="13"/>
    <s v="Tuesday"/>
    <s v="Week-day"/>
    <s v="Low-demand"/>
    <s v="Standard"/>
    <n v="147"/>
    <n v="91.255925000000005"/>
    <n v="91.255925000000005"/>
    <n v="97.275000000000006"/>
    <n v="80.309249999999992"/>
    <n v="405.83726666666672"/>
    <n v="577.40048333333323"/>
    <n v="479.85873786407785"/>
    <n v="-1.8749999999999997E-3"/>
    <n v="565"/>
    <n v="675"/>
    <n v="1240"/>
  </r>
  <r>
    <x v="0"/>
    <x v="3"/>
    <x v="14"/>
    <x v="14"/>
    <s v="Tuesday"/>
    <s v="Week-day"/>
    <s v="Low-demand"/>
    <s v="Standard"/>
    <n v="147"/>
    <n v="-7.5643416666666621"/>
    <n v="0"/>
    <n v="98.424999999999997"/>
    <n v="438.1072750000003"/>
    <n v="131.98364999999995"/>
    <n v="562.52301666666676"/>
    <n v="479.85873786407785"/>
    <n v="-3.4666666666666661E-3"/>
    <n v="555"/>
    <n v="675"/>
    <n v="1230"/>
  </r>
  <r>
    <x v="0"/>
    <x v="3"/>
    <x v="14"/>
    <x v="15"/>
    <s v="Tuesday"/>
    <s v="Week-day"/>
    <s v="Low-demand"/>
    <s v="Peak"/>
    <n v="213"/>
    <n v="60.131866666666646"/>
    <n v="60.131866666666646"/>
    <n v="99"/>
    <n v="394.65259166666664"/>
    <n v="14.019000000000004"/>
    <n v="468.80283333333369"/>
    <n v="479.85873786407785"/>
    <n v="-8.9999999999999998E-4"/>
    <n v="485"/>
    <n v="655"/>
    <n v="1140"/>
  </r>
  <r>
    <x v="0"/>
    <x v="3"/>
    <x v="14"/>
    <x v="16"/>
    <s v="Tuesday"/>
    <s v="Week-day"/>
    <s v="Low-demand"/>
    <s v="Peak"/>
    <n v="213"/>
    <n v="50.114341666666682"/>
    <n v="50.114341666666682"/>
    <n v="99"/>
    <n v="371.66396666666674"/>
    <n v="1.3500000000000003E-3"/>
    <n v="421.77382500000004"/>
    <n v="479.85873786407785"/>
    <n v="-6.0083333333333351E-3"/>
    <n v="295"/>
    <n v="655"/>
    <n v="950"/>
  </r>
  <r>
    <x v="0"/>
    <x v="3"/>
    <x v="14"/>
    <x v="17"/>
    <s v="Tuesday"/>
    <s v="Week-day"/>
    <s v="Low-demand"/>
    <s v="Standard"/>
    <n v="147"/>
    <n v="43.637466666666661"/>
    <n v="43.637466666666661"/>
    <n v="99.025000000000006"/>
    <n v="294.11917499999993"/>
    <n v="0"/>
    <n v="337.75565833333337"/>
    <n v="479.85873786407785"/>
    <n v="-1.3416666666666668E-3"/>
    <n v="295"/>
    <n v="190"/>
    <n v="485"/>
  </r>
  <r>
    <x v="0"/>
    <x v="3"/>
    <x v="14"/>
    <x v="18"/>
    <s v="Tuesday"/>
    <s v="Week-day"/>
    <s v="Low-demand"/>
    <s v="Standard"/>
    <n v="147"/>
    <n v="40.696966666666647"/>
    <n v="40.696966666666647"/>
    <n v="99.00833333333334"/>
    <n v="284.188175"/>
    <n v="0"/>
    <n v="324.88416666666672"/>
    <n v="479.85873786407785"/>
    <n v="-1.3666666666666664E-3"/>
    <n v="295"/>
    <n v="190"/>
    <n v="485"/>
  </r>
  <r>
    <x v="0"/>
    <x v="3"/>
    <x v="14"/>
    <x v="19"/>
    <s v="Tuesday"/>
    <s v="Week-day"/>
    <s v="Low-demand"/>
    <s v="Off-Peak"/>
    <n v="93"/>
    <n v="40.983899999999998"/>
    <n v="40.983899999999998"/>
    <n v="99.016666666666666"/>
    <n v="288.97986666666645"/>
    <n v="0"/>
    <n v="329.96140833333345"/>
    <n v="479.85873786407785"/>
    <n v="-2.6916666666666664E-3"/>
    <n v="200"/>
    <n v="190"/>
    <n v="390"/>
  </r>
  <r>
    <x v="0"/>
    <x v="3"/>
    <x v="14"/>
    <x v="20"/>
    <s v="Tuesday"/>
    <s v="Week-day"/>
    <s v="Low-demand"/>
    <s v="Off-Peak"/>
    <n v="93"/>
    <n v="42.563858333333322"/>
    <n v="42.563858333333322"/>
    <n v="99.00833333333334"/>
    <n v="289.90095833333339"/>
    <n v="0"/>
    <n v="332.46380833333336"/>
    <n v="479.85873786407785"/>
    <n v="-1.325E-3"/>
    <n v="200"/>
    <n v="190"/>
    <n v="390"/>
  </r>
  <r>
    <x v="0"/>
    <x v="3"/>
    <x v="15"/>
    <x v="0"/>
    <s v="Wednesday"/>
    <s v="Week-day"/>
    <s v="Low-demand"/>
    <s v="Off-Peak"/>
    <n v="93"/>
    <n v="47.618216666666676"/>
    <n v="47.618216666666676"/>
    <n v="99.00833333333334"/>
    <n v="289.51279166666683"/>
    <n v="0"/>
    <n v="337.12834166666659"/>
    <n v="479.85873786407785"/>
    <n v="-3.2000000000000002E-3"/>
    <n v="200"/>
    <n v="190"/>
    <n v="390"/>
  </r>
  <r>
    <x v="0"/>
    <x v="3"/>
    <x v="15"/>
    <x v="1"/>
    <s v="Wednesday"/>
    <s v="Week-day"/>
    <s v="Low-demand"/>
    <s v="Off-Peak"/>
    <n v="93"/>
    <n v="45.454883333333335"/>
    <n v="45.454883333333335"/>
    <n v="99.025000000000006"/>
    <n v="294.63291666666674"/>
    <n v="0"/>
    <n v="340.08646666666664"/>
    <n v="479.85873786407785"/>
    <n v="-1.6333333333333334E-3"/>
    <n v="200"/>
    <n v="190"/>
    <n v="390"/>
  </r>
  <r>
    <x v="0"/>
    <x v="3"/>
    <x v="15"/>
    <x v="2"/>
    <s v="Wednesday"/>
    <s v="Week-day"/>
    <s v="Low-demand"/>
    <s v="Off-Peak"/>
    <n v="93"/>
    <n v="52.991583333333345"/>
    <n v="52.991583333333345"/>
    <n v="99"/>
    <n v="352.80092500000006"/>
    <n v="0"/>
    <n v="405.78880000000026"/>
    <n v="479.85873786407785"/>
    <n v="-4.0666666666666663E-3"/>
    <n v="200"/>
    <n v="190"/>
    <n v="390"/>
  </r>
  <r>
    <x v="0"/>
    <x v="3"/>
    <x v="15"/>
    <x v="3"/>
    <s v="Wednesday"/>
    <s v="Week-day"/>
    <s v="Low-demand"/>
    <s v="Off-Peak"/>
    <n v="93"/>
    <n v="50.168558333333337"/>
    <n v="50.168558333333337"/>
    <n v="99"/>
    <n v="353.58620000000002"/>
    <n v="0"/>
    <n v="403.75405000000006"/>
    <n v="479.85873786407785"/>
    <n v="-8.9166666666666669E-4"/>
    <n v="200"/>
    <n v="190"/>
    <n v="390"/>
  </r>
  <r>
    <x v="0"/>
    <x v="3"/>
    <x v="15"/>
    <x v="4"/>
    <s v="Wednesday"/>
    <s v="Week-day"/>
    <s v="Low-demand"/>
    <s v="Off-Peak"/>
    <n v="93"/>
    <n v="49.655466666666648"/>
    <n v="49.655466666666648"/>
    <n v="99"/>
    <n v="345.86635000000012"/>
    <n v="0"/>
    <n v="395.52015000000017"/>
    <n v="479.85873786407785"/>
    <n v="-1.8833333333333332E-3"/>
    <n v="295"/>
    <n v="190"/>
    <n v="485"/>
  </r>
  <r>
    <x v="0"/>
    <x v="3"/>
    <x v="15"/>
    <x v="5"/>
    <s v="Wednesday"/>
    <s v="Week-day"/>
    <s v="Low-demand"/>
    <s v="Off-Peak"/>
    <n v="93"/>
    <n v="51.119166666666644"/>
    <n v="51.119166666666644"/>
    <n v="99"/>
    <n v="351.79095833333332"/>
    <n v="0.15447500000000003"/>
    <n v="403.06345833333313"/>
    <n v="479.85873786407785"/>
    <n v="-8.833333333333333E-4"/>
    <n v="295"/>
    <n v="190"/>
    <n v="485"/>
  </r>
  <r>
    <x v="0"/>
    <x v="3"/>
    <x v="15"/>
    <x v="6"/>
    <s v="Wednesday"/>
    <s v="Week-day"/>
    <s v="Low-demand"/>
    <s v="Standard"/>
    <n v="147"/>
    <n v="46.034950000000016"/>
    <n v="46.034950000000016"/>
    <n v="99.016666666666666"/>
    <n v="317.40271666666661"/>
    <n v="73.819008333333358"/>
    <n v="437.25716666666688"/>
    <n v="479.85873786407785"/>
    <n v="0"/>
    <n v="295"/>
    <n v="190"/>
    <n v="485"/>
  </r>
  <r>
    <x v="0"/>
    <x v="3"/>
    <x v="15"/>
    <x v="7"/>
    <s v="Wednesday"/>
    <s v="Week-day"/>
    <s v="Low-demand"/>
    <s v="Peak"/>
    <n v="213"/>
    <n v="8.5692666666666693"/>
    <n v="8.5692666666666693"/>
    <n v="99.058333333333337"/>
    <n v="87.174941666666626"/>
    <n v="339.77259166666653"/>
    <n v="435.51432499999999"/>
    <n v="479.85873786407785"/>
    <n v="-2.4249999999999996E-3"/>
    <n v="565"/>
    <n v="690"/>
    <n v="1255"/>
  </r>
  <r>
    <x v="0"/>
    <x v="3"/>
    <x v="15"/>
    <x v="8"/>
    <s v="Wednesday"/>
    <s v="Week-day"/>
    <s v="Low-demand"/>
    <s v="Peak"/>
    <n v="213"/>
    <n v="-6.2848333333333333"/>
    <n v="0"/>
    <n v="99.041666666666671"/>
    <n v="1.2234"/>
    <n v="449.16452499999991"/>
    <n v="444.09746666666678"/>
    <n v="479.85873786407785"/>
    <n v="-4.9916666666666668E-3"/>
    <n v="565"/>
    <n v="675"/>
    <n v="1240"/>
  </r>
  <r>
    <x v="0"/>
    <x v="3"/>
    <x v="15"/>
    <x v="9"/>
    <s v="Wednesday"/>
    <s v="Week-day"/>
    <s v="Low-demand"/>
    <s v="Peak"/>
    <n v="213"/>
    <n v="-2.9558583333333326"/>
    <n v="0"/>
    <n v="99.033333333333331"/>
    <n v="0"/>
    <n v="511.19355833333339"/>
    <n v="508.23135000000002"/>
    <n v="479.85873786407785"/>
    <n v="-5.7166666666666676E-3"/>
    <n v="565"/>
    <n v="675"/>
    <n v="1240"/>
  </r>
  <r>
    <x v="0"/>
    <x v="3"/>
    <x v="15"/>
    <x v="22"/>
    <s v="Wednesday"/>
    <s v="Week-day"/>
    <s v="Low-demand"/>
    <s v="Standard"/>
    <n v="147"/>
    <n v="2.5948499999999992"/>
    <n v="2.5948499999999992"/>
    <n v="99.025000000000006"/>
    <n v="0"/>
    <n v="560.64373333333344"/>
    <n v="563.23580833333313"/>
    <n v="479.85873786407785"/>
    <n v="-2.3000000000000004E-3"/>
    <n v="565"/>
    <n v="675"/>
    <n v="1240"/>
  </r>
  <r>
    <x v="0"/>
    <x v="3"/>
    <x v="15"/>
    <x v="23"/>
    <s v="Wednesday"/>
    <s v="Week-day"/>
    <s v="Low-demand"/>
    <s v="Standard"/>
    <n v="147"/>
    <n v="6.6505306122448955"/>
    <n v="6.6505306122448955"/>
    <n v="99.020408163265301"/>
    <n v="0.54134693877551021"/>
    <n v="642.6510510204082"/>
    <n v="636.34701020408158"/>
    <n v="479.85873786407785"/>
    <n v="-2.0918367346938779E-3"/>
    <n v="565"/>
    <n v="675"/>
    <n v="1240"/>
  </r>
  <r>
    <x v="0"/>
    <x v="3"/>
    <x v="15"/>
    <x v="21"/>
    <s v="Wednesday"/>
    <s v="Week-day"/>
    <s v="Low-demand"/>
    <s v="Standard"/>
    <n v="147"/>
    <n v="4.0207083333333351"/>
    <n v="4.0207083333333351"/>
    <n v="99.041666666666671"/>
    <n v="0"/>
    <n v="660.40592500000014"/>
    <n v="664.42205833333355"/>
    <n v="479.85873786407785"/>
    <n v="-4.1999999999999997E-3"/>
    <n v="565"/>
    <n v="675"/>
    <n v="1240"/>
  </r>
  <r>
    <x v="0"/>
    <x v="3"/>
    <x v="15"/>
    <x v="10"/>
    <s v="Wednesday"/>
    <s v="Week-day"/>
    <s v="Low-demand"/>
    <s v="Standard"/>
    <n v="147"/>
    <n v="7.4465083333333322"/>
    <n v="7.4465083333333322"/>
    <n v="99.058333333333337"/>
    <n v="0"/>
    <n v="703.03871666666669"/>
    <n v="710.48104999999975"/>
    <n v="479.85873786407785"/>
    <n v="-3.8416666666666664E-3"/>
    <n v="565"/>
    <n v="675"/>
    <n v="1240"/>
  </r>
  <r>
    <x v="0"/>
    <x v="3"/>
    <x v="15"/>
    <x v="11"/>
    <s v="Wednesday"/>
    <s v="Week-day"/>
    <s v="Low-demand"/>
    <s v="Standard"/>
    <n v="147"/>
    <n v="7.2091499999999966"/>
    <n v="7.2091499999999966"/>
    <n v="99.1"/>
    <n v="0"/>
    <n v="704.59023333333323"/>
    <n v="711.79396666666719"/>
    <n v="479.85873786407785"/>
    <n v="-5.1250000000000002E-3"/>
    <n v="565"/>
    <n v="675"/>
    <n v="1240"/>
  </r>
  <r>
    <x v="0"/>
    <x v="3"/>
    <x v="15"/>
    <x v="12"/>
    <s v="Wednesday"/>
    <s v="Week-day"/>
    <s v="Low-demand"/>
    <s v="Standard"/>
    <n v="147"/>
    <n v="104.91639166666673"/>
    <n v="104.91639166666673"/>
    <n v="98.316666666666663"/>
    <n v="0"/>
    <n v="603.92277500000023"/>
    <n v="708.83505833333345"/>
    <n v="479.85873786407785"/>
    <n v="-3.9916666666666668E-3"/>
    <n v="565"/>
    <n v="675"/>
    <n v="1240"/>
  </r>
  <r>
    <x v="0"/>
    <x v="3"/>
    <x v="15"/>
    <x v="13"/>
    <s v="Wednesday"/>
    <s v="Week-day"/>
    <s v="Low-demand"/>
    <s v="Standard"/>
    <n v="147"/>
    <n v="53.645983333333312"/>
    <n v="53.645983333333312"/>
    <n v="95.25833333333334"/>
    <n v="357.08399999999995"/>
    <n v="334.33390833333345"/>
    <n v="745.06200000000013"/>
    <n v="479.85873786407785"/>
    <n v="-1.7500000000000003E-3"/>
    <n v="565"/>
    <n v="675"/>
    <n v="1240"/>
  </r>
  <r>
    <x v="0"/>
    <x v="3"/>
    <x v="15"/>
    <x v="14"/>
    <s v="Wednesday"/>
    <s v="Week-day"/>
    <s v="Low-demand"/>
    <s v="Standard"/>
    <n v="147"/>
    <n v="39.685183333333349"/>
    <n v="39.685183333333349"/>
    <n v="96.15"/>
    <n v="479.8303416666667"/>
    <n v="97.336733333333328"/>
    <n v="616.78622499999994"/>
    <n v="479.85873786407785"/>
    <n v="-6.5966666666666673E-2"/>
    <n v="555"/>
    <n v="675"/>
    <n v="1230"/>
  </r>
  <r>
    <x v="0"/>
    <x v="3"/>
    <x v="15"/>
    <x v="15"/>
    <s v="Wednesday"/>
    <s v="Week-day"/>
    <s v="Low-demand"/>
    <s v="Peak"/>
    <n v="213"/>
    <n v="69.849758333333341"/>
    <n v="69.849758333333341"/>
    <n v="97.308333333333337"/>
    <n v="479.8386083333333"/>
    <n v="18.835674999999995"/>
    <n v="568.48647499999981"/>
    <n v="479.85873786407785"/>
    <n v="-3.7774999999999996E-2"/>
    <n v="485"/>
    <n v="655"/>
    <n v="1140"/>
  </r>
  <r>
    <x v="0"/>
    <x v="3"/>
    <x v="15"/>
    <x v="16"/>
    <s v="Wednesday"/>
    <s v="Week-day"/>
    <s v="Low-demand"/>
    <s v="Peak"/>
    <n v="213"/>
    <n v="92.698566666666665"/>
    <n v="92.698566666666665"/>
    <n v="96.775000000000006"/>
    <n v="479.84085833333313"/>
    <n v="2.9999999999999997E-4"/>
    <n v="572.53708333333327"/>
    <n v="479.85873786407785"/>
    <n v="-3.1333333333333335E-3"/>
    <n v="295"/>
    <n v="655"/>
    <n v="950"/>
  </r>
  <r>
    <x v="0"/>
    <x v="3"/>
    <x v="15"/>
    <x v="17"/>
    <s v="Wednesday"/>
    <s v="Week-day"/>
    <s v="Low-demand"/>
    <s v="Standard"/>
    <n v="147"/>
    <n v="2.3637666666666628"/>
    <n v="2.3637666666666628"/>
    <n v="98.291666666666671"/>
    <n v="439.62832500000007"/>
    <n v="0"/>
    <n v="441.98355833333329"/>
    <n v="479.85873786407785"/>
    <n v="-8.3583333333333322E-3"/>
    <n v="295"/>
    <n v="190"/>
    <n v="485"/>
  </r>
  <r>
    <x v="0"/>
    <x v="3"/>
    <x v="15"/>
    <x v="18"/>
    <s v="Wednesday"/>
    <s v="Week-day"/>
    <s v="Low-demand"/>
    <s v="Standard"/>
    <n v="147"/>
    <n v="54.481558333333346"/>
    <n v="54.481558333333346"/>
    <n v="99"/>
    <n v="367.07423333333338"/>
    <n v="0"/>
    <n v="421.54549999999983"/>
    <n v="479.85873786407785"/>
    <n v="-1.0250000000000004E-2"/>
    <n v="295"/>
    <n v="190"/>
    <n v="485"/>
  </r>
  <r>
    <x v="0"/>
    <x v="3"/>
    <x v="15"/>
    <x v="19"/>
    <s v="Wednesday"/>
    <s v="Week-day"/>
    <s v="Low-demand"/>
    <s v="Off-Peak"/>
    <n v="93"/>
    <n v="47.734649999999995"/>
    <n v="47.734649999999995"/>
    <n v="99"/>
    <n v="331.65350000000024"/>
    <n v="0"/>
    <n v="379.38038333333321"/>
    <n v="479.85873786407785"/>
    <n v="-7.9166666666666691E-3"/>
    <n v="200"/>
    <n v="190"/>
    <n v="390"/>
  </r>
  <r>
    <x v="0"/>
    <x v="3"/>
    <x v="15"/>
    <x v="20"/>
    <s v="Wednesday"/>
    <s v="Week-day"/>
    <s v="Low-demand"/>
    <s v="Off-Peak"/>
    <n v="93"/>
    <n v="49.941541666666666"/>
    <n v="49.941541666666666"/>
    <n v="99.00833333333334"/>
    <n v="324.54757499999994"/>
    <n v="0"/>
    <n v="374.48046666666653"/>
    <n v="479.85873786407785"/>
    <n v="-8.7750000000000033E-3"/>
    <n v="200"/>
    <n v="190"/>
    <n v="390"/>
  </r>
  <r>
    <x v="0"/>
    <x v="3"/>
    <x v="16"/>
    <x v="0"/>
    <s v="Thursday"/>
    <s v="Week-day"/>
    <s v="Low-demand"/>
    <s v="Off-Peak"/>
    <n v="93"/>
    <n v="51.020966666666666"/>
    <n v="51.020966666666666"/>
    <n v="99"/>
    <n v="344.53215833333331"/>
    <n v="0"/>
    <n v="395.54844166666658"/>
    <n v="479.85873786407785"/>
    <n v="-4.7333333333333342E-3"/>
    <n v="200"/>
    <n v="190"/>
    <n v="390"/>
  </r>
  <r>
    <x v="0"/>
    <x v="3"/>
    <x v="16"/>
    <x v="1"/>
    <s v="Thursday"/>
    <s v="Week-day"/>
    <s v="Low-demand"/>
    <s v="Off-Peak"/>
    <n v="93"/>
    <n v="53.270416666666684"/>
    <n v="53.270416666666684"/>
    <n v="99"/>
    <n v="333.87191666666672"/>
    <n v="0"/>
    <n v="387.13877499999995"/>
    <n v="479.85873786407785"/>
    <n v="-3.7583333333333331E-3"/>
    <n v="200"/>
    <n v="190"/>
    <n v="390"/>
  </r>
  <r>
    <x v="0"/>
    <x v="3"/>
    <x v="16"/>
    <x v="2"/>
    <s v="Thursday"/>
    <s v="Week-day"/>
    <s v="Low-demand"/>
    <s v="Off-Peak"/>
    <n v="93"/>
    <n v="72.936991666666657"/>
    <n v="72.936991666666657"/>
    <n v="99"/>
    <n v="435.14764999999994"/>
    <n v="0"/>
    <n v="508.08227499999987"/>
    <n v="479.85873786407785"/>
    <n v="-2.7499999999999998E-3"/>
    <n v="200"/>
    <n v="190"/>
    <n v="390"/>
  </r>
  <r>
    <x v="0"/>
    <x v="3"/>
    <x v="16"/>
    <x v="3"/>
    <s v="Thursday"/>
    <s v="Week-day"/>
    <s v="Low-demand"/>
    <s v="Off-Peak"/>
    <n v="93"/>
    <n v="64.622324999999975"/>
    <n v="64.622324999999975"/>
    <n v="99.00833333333334"/>
    <n v="450.05605833333345"/>
    <n v="0"/>
    <n v="514.67315833333339"/>
    <n v="479.85873786407785"/>
    <n v="-5.608333333333335E-3"/>
    <n v="200"/>
    <n v="190"/>
    <n v="390"/>
  </r>
  <r>
    <x v="0"/>
    <x v="3"/>
    <x v="16"/>
    <x v="4"/>
    <s v="Thursday"/>
    <s v="Week-day"/>
    <s v="Low-demand"/>
    <s v="Off-Peak"/>
    <n v="93"/>
    <n v="83.151983333333376"/>
    <n v="83.151983333333376"/>
    <n v="99.016666666666666"/>
    <n v="464.95210833333311"/>
    <n v="0"/>
    <n v="548.10009166666669"/>
    <n v="479.85873786407785"/>
    <n v="-4.4416666666666667E-3"/>
    <n v="295"/>
    <n v="190"/>
    <n v="485"/>
  </r>
  <r>
    <x v="0"/>
    <x v="3"/>
    <x v="16"/>
    <x v="5"/>
    <s v="Thursday"/>
    <s v="Week-day"/>
    <s v="Low-demand"/>
    <s v="Off-Peak"/>
    <n v="93"/>
    <n v="70.068349999999981"/>
    <n v="70.068349999999981"/>
    <n v="99.025000000000006"/>
    <n v="442.61692500000004"/>
    <n v="0.20740833333333333"/>
    <n v="512.88724999999988"/>
    <n v="479.85873786407785"/>
    <n v="-5.8416666666666669E-3"/>
    <n v="295"/>
    <n v="190"/>
    <n v="485"/>
  </r>
  <r>
    <x v="0"/>
    <x v="3"/>
    <x v="16"/>
    <x v="6"/>
    <s v="Thursday"/>
    <s v="Week-day"/>
    <s v="Low-demand"/>
    <s v="Standard"/>
    <n v="147"/>
    <n v="66.74786666666671"/>
    <n v="66.74786666666671"/>
    <n v="99.016666666666666"/>
    <n v="417.96857499999993"/>
    <n v="65.524941666666692"/>
    <n v="550.23149999999987"/>
    <n v="479.85873786407785"/>
    <n v="-1.0199999999999999E-2"/>
    <n v="295"/>
    <n v="190"/>
    <n v="485"/>
  </r>
  <r>
    <x v="0"/>
    <x v="3"/>
    <x v="16"/>
    <x v="7"/>
    <s v="Thursday"/>
    <s v="Week-day"/>
    <s v="Low-demand"/>
    <s v="Peak"/>
    <n v="213"/>
    <n v="88.846041666666665"/>
    <n v="88.846041666666665"/>
    <n v="96.983333333333334"/>
    <n v="108.81482499999998"/>
    <n v="332.42001666666681"/>
    <n v="530.07718333333366"/>
    <n v="479.85873786407785"/>
    <n v="-3.6250000000000002E-3"/>
    <n v="565"/>
    <n v="690"/>
    <n v="1255"/>
  </r>
  <r>
    <x v="0"/>
    <x v="3"/>
    <x v="16"/>
    <x v="8"/>
    <s v="Thursday"/>
    <s v="Week-day"/>
    <s v="Low-demand"/>
    <s v="Peak"/>
    <n v="213"/>
    <n v="-62.348733333333328"/>
    <n v="0"/>
    <n v="96.516666666666666"/>
    <n v="0"/>
    <n v="603.31639999999993"/>
    <n v="540.96512499999994"/>
    <n v="479.85873786407785"/>
    <n v="-1.8749999999999997E-3"/>
    <n v="565"/>
    <n v="675"/>
    <n v="1240"/>
  </r>
  <r>
    <x v="0"/>
    <x v="3"/>
    <x v="16"/>
    <x v="9"/>
    <s v="Thursday"/>
    <s v="Week-day"/>
    <s v="Low-demand"/>
    <s v="Peak"/>
    <n v="213"/>
    <n v="-23.387916666666658"/>
    <n v="0"/>
    <n v="99"/>
    <n v="0"/>
    <n v="618.26969166666674"/>
    <n v="594.87532500000009"/>
    <n v="479.85873786407785"/>
    <n v="-5.8833333333333333E-3"/>
    <n v="565"/>
    <n v="675"/>
    <n v="1240"/>
  </r>
  <r>
    <x v="0"/>
    <x v="3"/>
    <x v="16"/>
    <x v="22"/>
    <s v="Thursday"/>
    <s v="Week-day"/>
    <s v="Low-demand"/>
    <s v="Standard"/>
    <n v="147"/>
    <n v="2.1890166666666659"/>
    <n v="2.1890166666666659"/>
    <n v="99"/>
    <n v="0"/>
    <n v="632.7364"/>
    <n v="634.91734166666606"/>
    <n v="479.85873786407785"/>
    <n v="-7.5083333333333356E-3"/>
    <n v="565"/>
    <n v="675"/>
    <n v="1240"/>
  </r>
  <r>
    <x v="0"/>
    <x v="3"/>
    <x v="16"/>
    <x v="23"/>
    <s v="Thursday"/>
    <s v="Week-day"/>
    <s v="Low-demand"/>
    <s v="Standard"/>
    <n v="147"/>
    <n v="-1.4615959595959609"/>
    <n v="0"/>
    <n v="99"/>
    <n v="0.5978181818181818"/>
    <n v="622.23227272727274"/>
    <n v="607.25248484848464"/>
    <n v="479.85873786407785"/>
    <n v="-4.7777777777777775E-3"/>
    <n v="565"/>
    <n v="675"/>
    <n v="1240"/>
  </r>
  <r>
    <x v="0"/>
    <x v="3"/>
    <x v="16"/>
    <x v="21"/>
    <s v="Thursday"/>
    <s v="Week-day"/>
    <s v="Low-demand"/>
    <s v="Standard"/>
    <n v="147"/>
    <n v="0.91473333333333318"/>
    <n v="0.91473333333333318"/>
    <n v="99.033333333333331"/>
    <n v="0"/>
    <n v="682.47676666666655"/>
    <n v="683.38644999999997"/>
    <n v="479.85873786407785"/>
    <n v="-4.5166666666666662E-3"/>
    <n v="565"/>
    <n v="675"/>
    <n v="1240"/>
  </r>
  <r>
    <x v="0"/>
    <x v="3"/>
    <x v="16"/>
    <x v="10"/>
    <s v="Thursday"/>
    <s v="Week-day"/>
    <s v="Low-demand"/>
    <s v="Standard"/>
    <n v="147"/>
    <n v="0.35894166666667288"/>
    <n v="0.35894166666667288"/>
    <n v="98.95"/>
    <n v="0"/>
    <n v="676.6586833333331"/>
    <n v="677.01083333333327"/>
    <n v="479.85873786407785"/>
    <n v="-6.150000000000001E-3"/>
    <n v="565"/>
    <n v="675"/>
    <n v="1240"/>
  </r>
  <r>
    <x v="0"/>
    <x v="3"/>
    <x v="16"/>
    <x v="11"/>
    <s v="Thursday"/>
    <s v="Week-day"/>
    <s v="Low-demand"/>
    <s v="Standard"/>
    <n v="147"/>
    <n v="-0.98071666666666668"/>
    <n v="0"/>
    <n v="99.066666666666663"/>
    <n v="0"/>
    <n v="659.25304166666672"/>
    <n v="658.2667583333332"/>
    <n v="479.85873786407785"/>
    <n v="-4.966666666666667E-3"/>
    <n v="565"/>
    <n v="675"/>
    <n v="1240"/>
  </r>
  <r>
    <x v="0"/>
    <x v="3"/>
    <x v="16"/>
    <x v="12"/>
    <s v="Thursday"/>
    <s v="Week-day"/>
    <s v="Low-demand"/>
    <s v="Standard"/>
    <n v="147"/>
    <n v="21.202074999999994"/>
    <n v="21.202074999999994"/>
    <n v="99.025000000000006"/>
    <n v="0"/>
    <n v="624.01886666666655"/>
    <n v="645.21870000000001"/>
    <n v="479.85873786407785"/>
    <n v="-1.9083333333333333E-3"/>
    <n v="565"/>
    <n v="675"/>
    <n v="1240"/>
  </r>
  <r>
    <x v="0"/>
    <x v="3"/>
    <x v="16"/>
    <x v="13"/>
    <s v="Thursday"/>
    <s v="Week-day"/>
    <s v="Low-demand"/>
    <s v="Standard"/>
    <n v="147"/>
    <n v="94.998041666666666"/>
    <n v="94.998041666666666"/>
    <n v="96.7"/>
    <n v="135.063975"/>
    <n v="407.80793333333332"/>
    <n v="637.86437499999988"/>
    <n v="479.85873786407785"/>
    <n v="-5.5166666666666671E-3"/>
    <n v="565"/>
    <n v="675"/>
    <n v="1240"/>
  </r>
  <r>
    <x v="0"/>
    <x v="3"/>
    <x v="16"/>
    <x v="14"/>
    <s v="Thursday"/>
    <s v="Week-day"/>
    <s v="Low-demand"/>
    <s v="Standard"/>
    <n v="147"/>
    <n v="0.74385833333334661"/>
    <n v="0.74385833333334661"/>
    <n v="98.13333333333334"/>
    <n v="472.39239999999995"/>
    <n v="139.0997416666666"/>
    <n v="612.23119999999983"/>
    <n v="479.85873786407785"/>
    <n v="-4.9833333333333344E-3"/>
    <n v="555"/>
    <n v="675"/>
    <n v="1230"/>
  </r>
  <r>
    <x v="0"/>
    <x v="3"/>
    <x v="16"/>
    <x v="15"/>
    <s v="Thursday"/>
    <s v="Week-day"/>
    <s v="Low-demand"/>
    <s v="Peak"/>
    <n v="213"/>
    <n v="169.59011666666663"/>
    <n v="169.59011666666663"/>
    <n v="97.108333333333334"/>
    <n v="479.82558333333338"/>
    <n v="21.057208333333321"/>
    <n v="670.47333333333302"/>
    <n v="479.85873786407785"/>
    <n v="0"/>
    <n v="485"/>
    <n v="655"/>
    <n v="1140"/>
  </r>
  <r>
    <x v="0"/>
    <x v="3"/>
    <x v="16"/>
    <x v="16"/>
    <s v="Thursday"/>
    <s v="Week-day"/>
    <s v="Low-demand"/>
    <s v="Peak"/>
    <n v="213"/>
    <n v="125.06506796116504"/>
    <n v="125.06506796116504"/>
    <n v="94.417475728155338"/>
    <n v="479.85873786407785"/>
    <n v="3.2038834951456313E-4"/>
    <n v="604.92067961165048"/>
    <n v="479.85873786407785"/>
    <n v="-3.9320388349514557E-3"/>
    <n v="295"/>
    <n v="655"/>
    <n v="950"/>
  </r>
  <r>
    <x v="0"/>
    <x v="3"/>
    <x v="16"/>
    <x v="17"/>
    <s v="Thursday"/>
    <s v="Week-day"/>
    <s v="Low-demand"/>
    <s v="Standard"/>
    <n v="147"/>
    <n v="-45.48790000000001"/>
    <n v="0"/>
    <n v="95.891666666666666"/>
    <n v="479.84540833333347"/>
    <n v="0"/>
    <n v="434.35514166666673"/>
    <n v="479.85873786407785"/>
    <n v="-2.0500000000000002E-3"/>
    <n v="295"/>
    <n v="190"/>
    <n v="485"/>
  </r>
  <r>
    <x v="0"/>
    <x v="3"/>
    <x v="16"/>
    <x v="18"/>
    <s v="Thursday"/>
    <s v="Week-day"/>
    <s v="Low-demand"/>
    <s v="Standard"/>
    <n v="147"/>
    <n v="44.681391666666634"/>
    <n v="44.681391666666634"/>
    <n v="99"/>
    <n v="367.08406666666656"/>
    <n v="0"/>
    <n v="411.75942500000002"/>
    <n v="479.85873786407785"/>
    <n v="-6.1083333333333345E-3"/>
    <n v="295"/>
    <n v="190"/>
    <n v="485"/>
  </r>
  <r>
    <x v="0"/>
    <x v="3"/>
    <x v="16"/>
    <x v="19"/>
    <s v="Thursday"/>
    <s v="Week-day"/>
    <s v="Low-demand"/>
    <s v="Off-Peak"/>
    <n v="93"/>
    <n v="56.840233333333337"/>
    <n v="56.840233333333337"/>
    <n v="99"/>
    <n v="341.88330000000013"/>
    <n v="0"/>
    <n v="398.71781666666681"/>
    <n v="479.85873786407785"/>
    <n v="-5.941666666666668E-3"/>
    <n v="200"/>
    <n v="190"/>
    <n v="390"/>
  </r>
  <r>
    <x v="0"/>
    <x v="3"/>
    <x v="16"/>
    <x v="20"/>
    <s v="Thursday"/>
    <s v="Week-day"/>
    <s v="Low-demand"/>
    <s v="Off-Peak"/>
    <n v="93"/>
    <n v="54.160699999999999"/>
    <n v="54.160699999999999"/>
    <n v="99"/>
    <n v="356.90039999999993"/>
    <n v="0"/>
    <n v="411.05538333333334"/>
    <n v="479.85873786407785"/>
    <n v="-5.8416666666666677E-3"/>
    <n v="200"/>
    <n v="190"/>
    <n v="390"/>
  </r>
  <r>
    <x v="0"/>
    <x v="3"/>
    <x v="17"/>
    <x v="0"/>
    <s v="Friday"/>
    <s v="Week-day"/>
    <s v="Low-demand"/>
    <s v="Off-Peak"/>
    <n v="93"/>
    <n v="64.064316666666656"/>
    <n v="64.064316666666656"/>
    <n v="99"/>
    <n v="380.0891249999998"/>
    <n v="0"/>
    <n v="444.15180000000032"/>
    <n v="479.85873786407785"/>
    <n v="-1.6833333333333333E-3"/>
    <n v="200"/>
    <n v="190"/>
    <n v="390"/>
  </r>
  <r>
    <x v="0"/>
    <x v="3"/>
    <x v="17"/>
    <x v="1"/>
    <s v="Friday"/>
    <s v="Week-day"/>
    <s v="Low-demand"/>
    <s v="Off-Peak"/>
    <n v="93"/>
    <n v="66.123116666666675"/>
    <n v="66.123116666666675"/>
    <n v="99"/>
    <n v="372.0093333333333"/>
    <n v="0"/>
    <n v="438.13090000000005"/>
    <n v="479.85873786407785"/>
    <n v="-1.5499999999999999E-3"/>
    <n v="200"/>
    <n v="190"/>
    <n v="390"/>
  </r>
  <r>
    <x v="0"/>
    <x v="3"/>
    <x v="17"/>
    <x v="2"/>
    <s v="Friday"/>
    <s v="Week-day"/>
    <s v="Low-demand"/>
    <s v="Off-Peak"/>
    <n v="93"/>
    <n v="75.059450000000012"/>
    <n v="75.059450000000012"/>
    <n v="99"/>
    <n v="456.01301666666683"/>
    <n v="0"/>
    <n v="531.06607499999996"/>
    <n v="479.85873786407785"/>
    <n v="-6.966666666666667E-3"/>
    <n v="200"/>
    <n v="190"/>
    <n v="390"/>
  </r>
  <r>
    <x v="0"/>
    <x v="3"/>
    <x v="17"/>
    <x v="3"/>
    <s v="Friday"/>
    <s v="Week-day"/>
    <s v="Low-demand"/>
    <s v="Off-Peak"/>
    <n v="93"/>
    <n v="78.971058333333303"/>
    <n v="78.971058333333303"/>
    <n v="99"/>
    <n v="450.06896666666665"/>
    <n v="0"/>
    <n v="529.03910000000008"/>
    <n v="479.85873786407785"/>
    <n v="-1.4333333333333331E-3"/>
    <n v="200"/>
    <n v="190"/>
    <n v="390"/>
  </r>
  <r>
    <x v="0"/>
    <x v="3"/>
    <x v="17"/>
    <x v="4"/>
    <s v="Friday"/>
    <s v="Week-day"/>
    <s v="Low-demand"/>
    <s v="Off-Peak"/>
    <n v="93"/>
    <n v="65.803408333333337"/>
    <n v="65.803408333333337"/>
    <n v="99"/>
    <n v="450.07563333333349"/>
    <n v="0"/>
    <n v="515.87638333333337"/>
    <n v="479.85873786407785"/>
    <n v="-2.9916666666666663E-3"/>
    <n v="295"/>
    <n v="190"/>
    <n v="485"/>
  </r>
  <r>
    <x v="0"/>
    <x v="3"/>
    <x v="17"/>
    <x v="5"/>
    <s v="Friday"/>
    <s v="Week-day"/>
    <s v="Low-demand"/>
    <s v="Off-Peak"/>
    <n v="93"/>
    <n v="79.981715517241398"/>
    <n v="79.981715517241398"/>
    <n v="99.008620689655174"/>
    <n v="456.74602586206913"/>
    <n v="3.1896551724137929E-3"/>
    <n v="536.7271896551722"/>
    <n v="479.85873786407785"/>
    <n v="-4.068965517241379E-3"/>
    <n v="295"/>
    <n v="190"/>
    <n v="485"/>
  </r>
  <r>
    <x v="0"/>
    <x v="3"/>
    <x v="17"/>
    <x v="6"/>
    <s v="Friday"/>
    <s v="Week-day"/>
    <s v="Low-demand"/>
    <s v="Standard"/>
    <n v="147"/>
    <n v="66.075732758620703"/>
    <n v="66.075732758620703"/>
    <n v="99.008620689655174"/>
    <n v="473.68986206896568"/>
    <n v="36.297818965517244"/>
    <n v="576.06068103448263"/>
    <n v="479.85873786407785"/>
    <n v="-2.9310344827586207E-3"/>
    <n v="295"/>
    <n v="190"/>
    <n v="485"/>
  </r>
  <r>
    <x v="0"/>
    <x v="3"/>
    <x v="17"/>
    <x v="7"/>
    <s v="Friday"/>
    <s v="Week-day"/>
    <s v="Low-demand"/>
    <s v="Peak"/>
    <n v="213"/>
    <n v="168.52326666666673"/>
    <n v="168.52326666666673"/>
    <n v="95.558333333333337"/>
    <n v="361.17925833333334"/>
    <n v="115.94117499999996"/>
    <n v="645.64238333333356"/>
    <n v="479.85873786407785"/>
    <n v="-1.6666666666666668E-3"/>
    <n v="565"/>
    <n v="690"/>
    <n v="1255"/>
  </r>
  <r>
    <x v="0"/>
    <x v="3"/>
    <x v="17"/>
    <x v="8"/>
    <s v="Friday"/>
    <s v="Week-day"/>
    <s v="Low-demand"/>
    <s v="Peak"/>
    <n v="213"/>
    <n v="46.613058333333328"/>
    <n v="46.613058333333328"/>
    <n v="95.61666666666666"/>
    <n v="369.28311666666667"/>
    <n v="199.90816666666649"/>
    <n v="615.79989999999998"/>
    <n v="479.85873786407785"/>
    <n v="-4.1583333333333333E-3"/>
    <n v="565"/>
    <n v="675"/>
    <n v="1240"/>
  </r>
  <r>
    <x v="0"/>
    <x v="3"/>
    <x v="17"/>
    <x v="9"/>
    <s v="Friday"/>
    <s v="Week-day"/>
    <s v="Low-demand"/>
    <s v="Peak"/>
    <n v="213"/>
    <n v="29.323708333333343"/>
    <n v="29.323708333333343"/>
    <n v="95.958333333333329"/>
    <n v="318.95698333333343"/>
    <n v="239.30623333333341"/>
    <n v="587.5850750000003"/>
    <n v="479.85873786407785"/>
    <n v="-1.3333333333333333E-3"/>
    <n v="565"/>
    <n v="675"/>
    <n v="1240"/>
  </r>
  <r>
    <x v="0"/>
    <x v="3"/>
    <x v="17"/>
    <x v="22"/>
    <s v="Friday"/>
    <s v="Week-day"/>
    <s v="Low-demand"/>
    <s v="Standard"/>
    <n v="147"/>
    <n v="-17.138608333333334"/>
    <n v="0"/>
    <n v="96.50833333333334"/>
    <n v="86.34279166666667"/>
    <n v="481.01246666666668"/>
    <n v="550.2134916666663"/>
    <n v="479.85873786407785"/>
    <n v="-2.7666666666666668E-3"/>
    <n v="565"/>
    <n v="675"/>
    <n v="1240"/>
  </r>
  <r>
    <x v="0"/>
    <x v="3"/>
    <x v="17"/>
    <x v="23"/>
    <s v="Friday"/>
    <s v="Week-day"/>
    <s v="Low-demand"/>
    <s v="Standard"/>
    <n v="147"/>
    <n v="-64.767750000000035"/>
    <n v="0"/>
    <n v="97.766666666666666"/>
    <n v="0"/>
    <n v="634.51723333333337"/>
    <n v="569.74537499999997"/>
    <n v="479.85873786407785"/>
    <n v="-3.5666666666666668E-3"/>
    <n v="565"/>
    <n v="675"/>
    <n v="1240"/>
  </r>
  <r>
    <x v="0"/>
    <x v="3"/>
    <x v="17"/>
    <x v="21"/>
    <s v="Friday"/>
    <s v="Week-day"/>
    <s v="Low-demand"/>
    <s v="Standard"/>
    <n v="147"/>
    <n v="38.443991666666662"/>
    <n v="38.443991666666662"/>
    <n v="97.8"/>
    <n v="0"/>
    <n v="589.23539166666649"/>
    <n v="627.67487499999993"/>
    <n v="479.85873786407785"/>
    <n v="-4.0749999999999996E-3"/>
    <n v="565"/>
    <n v="675"/>
    <n v="1240"/>
  </r>
  <r>
    <x v="0"/>
    <x v="3"/>
    <x v="17"/>
    <x v="10"/>
    <s v="Friday"/>
    <s v="Week-day"/>
    <s v="Low-demand"/>
    <s v="Standard"/>
    <n v="147"/>
    <n v="-51.024849999999965"/>
    <n v="0"/>
    <n v="98.9"/>
    <n v="0"/>
    <n v="613.38292500000011"/>
    <n v="562.35261666666668"/>
    <n v="479.85873786407785"/>
    <n v="-4.850000000000001E-3"/>
    <n v="565"/>
    <n v="675"/>
    <n v="1240"/>
  </r>
  <r>
    <x v="0"/>
    <x v="3"/>
    <x v="17"/>
    <x v="11"/>
    <s v="Friday"/>
    <s v="Week-day"/>
    <s v="Low-demand"/>
    <s v="Standard"/>
    <n v="147"/>
    <n v="0.89429999999999998"/>
    <n v="0.89429999999999998"/>
    <n v="99"/>
    <n v="0"/>
    <n v="613.09301666666693"/>
    <n v="613.98132499999986"/>
    <n v="479.85873786407785"/>
    <n v="-5.425000000000001E-3"/>
    <n v="565"/>
    <n v="675"/>
    <n v="1240"/>
  </r>
  <r>
    <x v="0"/>
    <x v="3"/>
    <x v="17"/>
    <x v="12"/>
    <s v="Friday"/>
    <s v="Week-day"/>
    <s v="Low-demand"/>
    <s v="Standard"/>
    <n v="147"/>
    <n v="82.890733333333273"/>
    <n v="82.890733333333273"/>
    <n v="97.36666666666666"/>
    <n v="97.991783333333331"/>
    <n v="448.81991666666653"/>
    <n v="629.69926666666652"/>
    <n v="479.85873786407785"/>
    <n v="-2.783333333333333E-3"/>
    <n v="565"/>
    <n v="675"/>
    <n v="1240"/>
  </r>
  <r>
    <x v="0"/>
    <x v="3"/>
    <x v="17"/>
    <x v="13"/>
    <s v="Friday"/>
    <s v="Week-day"/>
    <s v="Low-demand"/>
    <s v="Standard"/>
    <n v="147"/>
    <n v="59.854008333333333"/>
    <n v="59.854008333333333"/>
    <n v="95.666666666666671"/>
    <n v="236.42340833333327"/>
    <n v="351.30547499999994"/>
    <n v="647.58124166666653"/>
    <n v="479.85873786407785"/>
    <n v="-1.5333333333333334E-3"/>
    <n v="565"/>
    <n v="675"/>
    <n v="1240"/>
  </r>
  <r>
    <x v="0"/>
    <x v="3"/>
    <x v="17"/>
    <x v="14"/>
    <s v="Friday"/>
    <s v="Week-day"/>
    <s v="Low-demand"/>
    <s v="Standard"/>
    <n v="147"/>
    <n v="13.253308333333354"/>
    <n v="13.253308333333354"/>
    <n v="98.308333333333337"/>
    <n v="472.3846833333335"/>
    <n v="186.07001666666665"/>
    <n v="671.70674166666663"/>
    <n v="479.85873786407785"/>
    <n v="-9.7499999999999996E-4"/>
    <n v="555"/>
    <n v="675"/>
    <n v="1230"/>
  </r>
  <r>
    <x v="0"/>
    <x v="3"/>
    <x v="17"/>
    <x v="15"/>
    <s v="Friday"/>
    <s v="Week-day"/>
    <s v="Low-demand"/>
    <s v="Peak"/>
    <n v="213"/>
    <n v="158.64220833333334"/>
    <n v="158.64220833333334"/>
    <n v="96.74166666666666"/>
    <n v="479.83135833333307"/>
    <n v="26.588766666666679"/>
    <n v="665.061916666667"/>
    <n v="479.85873786407785"/>
    <n v="-9.8333333333333324E-4"/>
    <n v="485"/>
    <n v="655"/>
    <n v="1140"/>
  </r>
  <r>
    <x v="0"/>
    <x v="3"/>
    <x v="17"/>
    <x v="16"/>
    <s v="Friday"/>
    <s v="Week-day"/>
    <s v="Low-demand"/>
    <s v="Peak"/>
    <n v="213"/>
    <n v="118.0274583333333"/>
    <n v="118.0274583333333"/>
    <n v="94.791666666666671"/>
    <n v="479.8348166666666"/>
    <n v="4.1666666666666669E-4"/>
    <n v="597.86123333333353"/>
    <n v="479.85873786407785"/>
    <n v="-1.9749999999999998E-3"/>
    <n v="295"/>
    <n v="655"/>
    <n v="950"/>
  </r>
  <r>
    <x v="0"/>
    <x v="3"/>
    <x v="17"/>
    <x v="17"/>
    <s v="Friday"/>
    <s v="Week-day"/>
    <s v="Low-demand"/>
    <s v="Standard"/>
    <n v="147"/>
    <n v="-11.458316666666668"/>
    <n v="0"/>
    <n v="95.775000000000006"/>
    <n v="479.82662499999992"/>
    <n v="0"/>
    <n v="468.36444999999981"/>
    <n v="479.85873786407785"/>
    <n v="-3.9083333333333331E-3"/>
    <n v="295"/>
    <n v="190"/>
    <n v="485"/>
  </r>
  <r>
    <x v="0"/>
    <x v="3"/>
    <x v="17"/>
    <x v="18"/>
    <s v="Friday"/>
    <s v="Week-day"/>
    <s v="Low-demand"/>
    <s v="Standard"/>
    <n v="147"/>
    <n v="31.153966666666658"/>
    <n v="31.153966666666658"/>
    <n v="98.908333333333331"/>
    <n v="378.3636833333336"/>
    <n v="0"/>
    <n v="409.51373333333333"/>
    <n v="479.85873786407785"/>
    <n v="-3.9833333333333335E-3"/>
    <n v="295"/>
    <n v="190"/>
    <n v="485"/>
  </r>
  <r>
    <x v="0"/>
    <x v="3"/>
    <x v="17"/>
    <x v="19"/>
    <s v="Friday"/>
    <s v="Week-day"/>
    <s v="Low-demand"/>
    <s v="Off-Peak"/>
    <n v="93"/>
    <n v="54.258308333333339"/>
    <n v="54.258308333333339"/>
    <n v="99"/>
    <n v="352.4217083333333"/>
    <n v="0"/>
    <n v="406.67562499999985"/>
    <n v="479.85873786407785"/>
    <n v="-4.5333333333333328E-3"/>
    <n v="200"/>
    <n v="190"/>
    <n v="390"/>
  </r>
  <r>
    <x v="0"/>
    <x v="3"/>
    <x v="17"/>
    <x v="20"/>
    <s v="Friday"/>
    <s v="Week-day"/>
    <s v="Low-demand"/>
    <s v="Off-Peak"/>
    <n v="93"/>
    <n v="53.127058333333324"/>
    <n v="53.127058333333324"/>
    <n v="99"/>
    <n v="338.65397500000012"/>
    <n v="0"/>
    <n v="391.77929999999981"/>
    <n v="479.85873786407785"/>
    <n v="-4.841666666666666E-3"/>
    <n v="200"/>
    <n v="190"/>
    <n v="390"/>
  </r>
  <r>
    <x v="0"/>
    <x v="3"/>
    <x v="18"/>
    <x v="0"/>
    <s v="Saturday"/>
    <s v="Weekend"/>
    <s v="Low-demand"/>
    <s v="Off-Peak"/>
    <n v="93"/>
    <n v="51.102375000000016"/>
    <n v="51.102375000000016"/>
    <n v="99"/>
    <n v="343.89890000000008"/>
    <n v="0"/>
    <n v="394.99726666666663"/>
    <n v="479.85873786407785"/>
    <n v="-4.2333333333333337E-3"/>
    <n v="200"/>
    <n v="190"/>
    <n v="390"/>
  </r>
  <r>
    <x v="0"/>
    <x v="3"/>
    <x v="18"/>
    <x v="1"/>
    <s v="Saturday"/>
    <s v="Weekend"/>
    <s v="Low-demand"/>
    <s v="Off-Peak"/>
    <n v="93"/>
    <n v="49.806275000000021"/>
    <n v="49.806275000000021"/>
    <n v="99"/>
    <n v="331.89594166666666"/>
    <n v="0"/>
    <n v="381.69744166666675"/>
    <n v="479.85873786407785"/>
    <n v="-5.0333333333333341E-3"/>
    <n v="200"/>
    <n v="190"/>
    <n v="390"/>
  </r>
  <r>
    <x v="0"/>
    <x v="3"/>
    <x v="18"/>
    <x v="2"/>
    <s v="Saturday"/>
    <s v="Weekend"/>
    <s v="Low-demand"/>
    <s v="Off-Peak"/>
    <n v="93"/>
    <n v="62.932275000000011"/>
    <n v="62.932275000000011"/>
    <n v="99"/>
    <n v="422.89735833333344"/>
    <n v="0"/>
    <n v="485.82633333333337"/>
    <n v="479.85873786407785"/>
    <n v="-3.5416666666666665E-3"/>
    <n v="200"/>
    <n v="190"/>
    <n v="390"/>
  </r>
  <r>
    <x v="0"/>
    <x v="3"/>
    <x v="18"/>
    <x v="3"/>
    <s v="Saturday"/>
    <s v="Weekend"/>
    <s v="Low-demand"/>
    <s v="Off-Peak"/>
    <n v="93"/>
    <n v="64.774325000000005"/>
    <n v="64.774325000000005"/>
    <n v="99"/>
    <n v="418.82146666666659"/>
    <n v="0"/>
    <n v="483.59150833333325"/>
    <n v="479.85873786407785"/>
    <n v="-4.5333333333333337E-3"/>
    <n v="200"/>
    <n v="190"/>
    <n v="390"/>
  </r>
  <r>
    <x v="0"/>
    <x v="3"/>
    <x v="18"/>
    <x v="4"/>
    <s v="Saturday"/>
    <s v="Weekend"/>
    <s v="Low-demand"/>
    <s v="Off-Peak"/>
    <n v="93"/>
    <n v="67.108708333333325"/>
    <n v="67.108708333333325"/>
    <n v="99"/>
    <n v="420.33203333333324"/>
    <n v="0"/>
    <n v="487.43821666666696"/>
    <n v="479.85873786407785"/>
    <n v="-2.6916666666666669E-3"/>
    <n v="295"/>
    <n v="190"/>
    <n v="485"/>
  </r>
  <r>
    <x v="0"/>
    <x v="3"/>
    <x v="18"/>
    <x v="5"/>
    <s v="Saturday"/>
    <s v="Weekend"/>
    <s v="Low-demand"/>
    <s v="Off-Peak"/>
    <n v="93"/>
    <n v="63.395701923076899"/>
    <n v="63.395701923076899"/>
    <n v="99"/>
    <n v="419.74459615384632"/>
    <n v="0.16323076923076923"/>
    <n v="483.3803076923075"/>
    <n v="479.85873786407785"/>
    <n v="-3.0769230769230769E-3"/>
    <n v="295"/>
    <n v="190"/>
    <n v="485"/>
  </r>
  <r>
    <x v="0"/>
    <x v="3"/>
    <x v="18"/>
    <x v="6"/>
    <s v="Saturday"/>
    <s v="Weekend"/>
    <s v="Low-demand"/>
    <s v="Off-Peak"/>
    <n v="93"/>
    <n v="56.587122807017572"/>
    <n v="56.587122807017572"/>
    <n v="99"/>
    <n v="417.04828070175444"/>
    <n v="46.32121929824563"/>
    <n v="519.95580701754386"/>
    <n v="479.85873786407785"/>
    <n v="-9.0350877192982466E-4"/>
    <n v="295"/>
    <n v="190"/>
    <n v="485"/>
  </r>
  <r>
    <x v="0"/>
    <x v="3"/>
    <x v="18"/>
    <x v="7"/>
    <s v="Saturday"/>
    <s v="Weekend"/>
    <s v="Low-demand"/>
    <s v="Standard"/>
    <n v="147"/>
    <n v="124.89376666666675"/>
    <n v="124.89376666666675"/>
    <n v="96.441666666666663"/>
    <n v="258.87621666666672"/>
    <n v="142.08317499999993"/>
    <n v="525.85219166666673"/>
    <n v="479.85873786407785"/>
    <n v="-9.0833333333333337E-4"/>
    <n v="565"/>
    <n v="690"/>
    <n v="1255"/>
  </r>
  <r>
    <x v="0"/>
    <x v="3"/>
    <x v="18"/>
    <x v="8"/>
    <s v="Saturday"/>
    <s v="Weekend"/>
    <s v="Low-demand"/>
    <s v="Standard"/>
    <n v="147"/>
    <n v="34.304966666666679"/>
    <n v="34.304966666666679"/>
    <n v="96.166666666666671"/>
    <n v="185.975875"/>
    <n v="324.74178333333316"/>
    <n v="545.02179999999998"/>
    <n v="479.85873786407785"/>
    <n v="-5.9999999999999995E-4"/>
    <n v="565"/>
    <n v="675"/>
    <n v="1240"/>
  </r>
  <r>
    <x v="0"/>
    <x v="3"/>
    <x v="18"/>
    <x v="9"/>
    <s v="Saturday"/>
    <s v="Weekend"/>
    <s v="Low-demand"/>
    <s v="Standard"/>
    <n v="147"/>
    <n v="-80.684108333333342"/>
    <n v="0"/>
    <n v="98.333333333333329"/>
    <n v="0"/>
    <n v="588.63754999999981"/>
    <n v="507.95063333333326"/>
    <n v="479.85873786407785"/>
    <n v="-2.0833333333333333E-3"/>
    <n v="565"/>
    <n v="675"/>
    <n v="1240"/>
  </r>
  <r>
    <x v="0"/>
    <x v="3"/>
    <x v="18"/>
    <x v="22"/>
    <s v="Saturday"/>
    <s v="Weekend"/>
    <s v="Low-demand"/>
    <s v="Standard"/>
    <n v="147"/>
    <n v="-40.058566666666671"/>
    <n v="0"/>
    <n v="98.8"/>
    <n v="0"/>
    <n v="594.55558333333329"/>
    <n v="554.4937500000002"/>
    <n v="479.85873786407785"/>
    <n v="-2.6666666666666666E-3"/>
    <n v="565"/>
    <n v="675"/>
    <n v="1240"/>
  </r>
  <r>
    <x v="0"/>
    <x v="3"/>
    <x v="18"/>
    <x v="23"/>
    <s v="Saturday"/>
    <s v="Weekend"/>
    <s v="Low-demand"/>
    <s v="Standard"/>
    <n v="147"/>
    <n v="86.475399999999965"/>
    <n v="86.475399999999965"/>
    <n v="98.458333333333329"/>
    <n v="0"/>
    <n v="525.76639166666678"/>
    <n v="612.23773333333304"/>
    <n v="479.85873786407785"/>
    <n v="-3.6250000000000002E-3"/>
    <n v="565"/>
    <n v="675"/>
    <n v="1240"/>
  </r>
  <r>
    <x v="0"/>
    <x v="3"/>
    <x v="18"/>
    <x v="21"/>
    <s v="Saturday"/>
    <s v="Weekend"/>
    <s v="Low-demand"/>
    <s v="Off-Peak"/>
    <n v="93"/>
    <n v="-84.983841666666692"/>
    <n v="0"/>
    <n v="98.391666666666666"/>
    <n v="36.577108333333335"/>
    <n v="662.18755833333307"/>
    <n v="613.77639166666665"/>
    <n v="479.85873786407785"/>
    <n v="-3.7833333333333334E-3"/>
    <n v="565"/>
    <n v="675"/>
    <n v="1240"/>
  </r>
  <r>
    <x v="0"/>
    <x v="3"/>
    <x v="18"/>
    <x v="10"/>
    <s v="Saturday"/>
    <s v="Weekend"/>
    <s v="Low-demand"/>
    <s v="Off-Peak"/>
    <n v="93"/>
    <n v="61.256208333333369"/>
    <n v="61.256208333333369"/>
    <n v="97.85"/>
    <n v="39.990575"/>
    <n v="491.60561666666644"/>
    <n v="592.8542249999997"/>
    <n v="479.85873786407785"/>
    <n v="-3.0166666666666666E-3"/>
    <n v="565"/>
    <n v="675"/>
    <n v="1240"/>
  </r>
  <r>
    <x v="0"/>
    <x v="3"/>
    <x v="18"/>
    <x v="11"/>
    <s v="Saturday"/>
    <s v="Weekend"/>
    <s v="Low-demand"/>
    <s v="Off-Peak"/>
    <n v="93"/>
    <n v="-15.358308333333335"/>
    <n v="0"/>
    <n v="96.375"/>
    <n v="72.737016666666662"/>
    <n v="561.2552750000001"/>
    <n v="618.63170000000014"/>
    <n v="479.85873786407785"/>
    <n v="-1.9666666666666665E-3"/>
    <n v="565"/>
    <n v="675"/>
    <n v="1240"/>
  </r>
  <r>
    <x v="0"/>
    <x v="3"/>
    <x v="18"/>
    <x v="12"/>
    <s v="Saturday"/>
    <s v="Weekend"/>
    <s v="Low-demand"/>
    <s v="Off-Peak"/>
    <n v="93"/>
    <n v="47.625883333333348"/>
    <n v="47.625883333333348"/>
    <n v="98.033333333333331"/>
    <n v="63.437424999999998"/>
    <n v="475.22523333333322"/>
    <n v="586.28690000000029"/>
    <n v="479.85873786407785"/>
    <n v="-1.3166666666666667E-3"/>
    <n v="565"/>
    <n v="675"/>
    <n v="1240"/>
  </r>
  <r>
    <x v="0"/>
    <x v="3"/>
    <x v="18"/>
    <x v="13"/>
    <s v="Saturday"/>
    <s v="Weekend"/>
    <s v="Low-demand"/>
    <s v="Off-Peak"/>
    <n v="93"/>
    <n v="56.547824999999989"/>
    <n v="56.547824999999989"/>
    <n v="96.041666666666671"/>
    <n v="185.63957499999998"/>
    <n v="360.48925000000014"/>
    <n v="602.67466666666689"/>
    <n v="479.85873786407785"/>
    <n v="-1.7333333333333333E-3"/>
    <n v="565"/>
    <n v="675"/>
    <n v="1240"/>
  </r>
  <r>
    <x v="0"/>
    <x v="3"/>
    <x v="18"/>
    <x v="14"/>
    <s v="Saturday"/>
    <s v="Weekend"/>
    <s v="Low-demand"/>
    <s v="Off-Peak"/>
    <n v="93"/>
    <n v="71.369458333333341"/>
    <n v="71.369458333333341"/>
    <n v="96.4"/>
    <n v="465.8450000000002"/>
    <n v="148.34262499999994"/>
    <n v="685.55606666666711"/>
    <n v="479.85873786407785"/>
    <n v="-1.2833333333333334E-3"/>
    <n v="555"/>
    <n v="675"/>
    <n v="1230"/>
  </r>
  <r>
    <x v="0"/>
    <x v="3"/>
    <x v="18"/>
    <x v="15"/>
    <s v="Saturday"/>
    <s v="Weekend"/>
    <s v="Low-demand"/>
    <s v="Standard"/>
    <n v="147"/>
    <n v="124.21888333333331"/>
    <n v="124.21888333333331"/>
    <n v="95.158333333333331"/>
    <n v="479.83235833333322"/>
    <n v="21.717166666666671"/>
    <n v="625.76499999999999"/>
    <n v="479.85873786407785"/>
    <n v="-3.8416666666666664E-3"/>
    <n v="485"/>
    <n v="655"/>
    <n v="1140"/>
  </r>
  <r>
    <x v="0"/>
    <x v="3"/>
    <x v="18"/>
    <x v="16"/>
    <s v="Saturday"/>
    <s v="Weekend"/>
    <s v="Low-demand"/>
    <s v="Standard"/>
    <n v="147"/>
    <n v="47.399966666666657"/>
    <n v="47.399966666666657"/>
    <n v="95.266666666666666"/>
    <n v="479.83816666666667"/>
    <n v="2.0416666666666669E-3"/>
    <n v="527.23922499999992"/>
    <n v="479.85873786407785"/>
    <n v="-1.325E-3"/>
    <n v="295"/>
    <n v="655"/>
    <n v="950"/>
  </r>
  <r>
    <x v="0"/>
    <x v="3"/>
    <x v="18"/>
    <x v="17"/>
    <s v="Saturday"/>
    <s v="Weekend"/>
    <s v="Low-demand"/>
    <s v="Off-Peak"/>
    <n v="93"/>
    <n v="-17.638249999999996"/>
    <n v="0"/>
    <n v="97.908333333333331"/>
    <n v="448.50527499999987"/>
    <n v="0"/>
    <n v="430.86228333333327"/>
    <n v="479.85873786407785"/>
    <n v="-4.4000000000000003E-3"/>
    <n v="295"/>
    <n v="190"/>
    <n v="485"/>
  </r>
  <r>
    <x v="0"/>
    <x v="3"/>
    <x v="18"/>
    <x v="18"/>
    <s v="Saturday"/>
    <s v="Weekend"/>
    <s v="Low-demand"/>
    <s v="Off-Peak"/>
    <n v="93"/>
    <n v="58.160683333333324"/>
    <n v="58.160683333333324"/>
    <n v="99"/>
    <n v="354.48877499999992"/>
    <n v="0"/>
    <n v="412.64557500000012"/>
    <n v="479.85873786407785"/>
    <n v="-4.0749999999999996E-3"/>
    <n v="295"/>
    <n v="190"/>
    <n v="485"/>
  </r>
  <r>
    <x v="0"/>
    <x v="3"/>
    <x v="18"/>
    <x v="19"/>
    <s v="Saturday"/>
    <s v="Weekend"/>
    <s v="Low-demand"/>
    <s v="Off-Peak"/>
    <n v="93"/>
    <n v="52.72491666666668"/>
    <n v="52.72491666666668"/>
    <n v="99"/>
    <n v="332.84009166666658"/>
    <n v="0"/>
    <n v="385.56077499999998"/>
    <n v="479.85873786407785"/>
    <n v="-4.2916666666666667E-3"/>
    <n v="200"/>
    <n v="190"/>
    <n v="390"/>
  </r>
  <r>
    <x v="0"/>
    <x v="3"/>
    <x v="18"/>
    <x v="20"/>
    <s v="Saturday"/>
    <s v="Weekend"/>
    <s v="Low-demand"/>
    <s v="Off-Peak"/>
    <n v="93"/>
    <n v="45.951974999999997"/>
    <n v="45.951974999999997"/>
    <n v="99"/>
    <n v="331.57618333333318"/>
    <n v="0"/>
    <n v="377.5231999999998"/>
    <n v="479.85873786407785"/>
    <n v="-5.2750000000000002E-3"/>
    <n v="200"/>
    <n v="190"/>
    <n v="390"/>
  </r>
  <r>
    <x v="0"/>
    <x v="3"/>
    <x v="19"/>
    <x v="0"/>
    <s v="Sunday"/>
    <s v="Weekend"/>
    <s v="Low-demand"/>
    <s v="Off-Peak"/>
    <n v="93"/>
    <n v="47.947458333333302"/>
    <n v="47.947458333333302"/>
    <n v="99"/>
    <n v="307.19926666666663"/>
    <n v="0"/>
    <n v="355.14404999999982"/>
    <n v="479.85873786407785"/>
    <n v="-3.0333333333333332E-3"/>
    <n v="200"/>
    <n v="190"/>
    <n v="390"/>
  </r>
  <r>
    <x v="0"/>
    <x v="3"/>
    <x v="19"/>
    <x v="1"/>
    <s v="Sunday"/>
    <s v="Weekend"/>
    <s v="Low-demand"/>
    <s v="Off-Peak"/>
    <n v="93"/>
    <n v="47.454958333333302"/>
    <n v="47.454958333333302"/>
    <n v="99"/>
    <n v="297.41710833333337"/>
    <n v="0"/>
    <n v="344.86640833333331"/>
    <n v="479.85873786407785"/>
    <n v="-5.9083333333333349E-3"/>
    <n v="200"/>
    <n v="190"/>
    <n v="390"/>
  </r>
  <r>
    <x v="0"/>
    <x v="3"/>
    <x v="19"/>
    <x v="2"/>
    <s v="Sunday"/>
    <s v="Weekend"/>
    <s v="Low-demand"/>
    <s v="Off-Peak"/>
    <n v="93"/>
    <n v="65.965183333333343"/>
    <n v="65.965183333333343"/>
    <n v="99"/>
    <n v="382.833775"/>
    <n v="0"/>
    <n v="448.79618333333343"/>
    <n v="479.85873786407785"/>
    <n v="-2.8499999999999997E-3"/>
    <n v="200"/>
    <n v="190"/>
    <n v="390"/>
  </r>
  <r>
    <x v="0"/>
    <x v="3"/>
    <x v="19"/>
    <x v="3"/>
    <s v="Sunday"/>
    <s v="Weekend"/>
    <s v="Low-demand"/>
    <s v="Off-Peak"/>
    <n v="93"/>
    <n v="47.240058333333316"/>
    <n v="47.240058333333316"/>
    <n v="99.00833333333334"/>
    <n v="396.3563083333334"/>
    <n v="0"/>
    <n v="443.59292499999975"/>
    <n v="479.85873786407785"/>
    <n v="-3.6166666666666665E-3"/>
    <n v="200"/>
    <n v="190"/>
    <n v="390"/>
  </r>
  <r>
    <x v="0"/>
    <x v="3"/>
    <x v="19"/>
    <x v="4"/>
    <s v="Sunday"/>
    <s v="Weekend"/>
    <s v="Low-demand"/>
    <s v="Off-Peak"/>
    <n v="93"/>
    <n v="60.38191666666669"/>
    <n v="60.38191666666669"/>
    <n v="99.00833333333334"/>
    <n v="396.13555833333345"/>
    <n v="0"/>
    <n v="456.51406666666674"/>
    <n v="479.85873786407785"/>
    <n v="-3.5333333333333332E-3"/>
    <n v="295"/>
    <n v="190"/>
    <n v="485"/>
  </r>
  <r>
    <x v="0"/>
    <x v="3"/>
    <x v="19"/>
    <x v="5"/>
    <s v="Sunday"/>
    <s v="Weekend"/>
    <s v="Low-demand"/>
    <s v="Off-Peak"/>
    <n v="93"/>
    <n v="62.091235849056616"/>
    <n v="62.091235849056616"/>
    <n v="99"/>
    <n v="417.49290566037752"/>
    <n v="3.3528301886792448E-2"/>
    <n v="479.61553773584887"/>
    <n v="479.85873786407785"/>
    <n v="-2.528301886792453E-3"/>
    <n v="295"/>
    <n v="190"/>
    <n v="485"/>
  </r>
  <r>
    <x v="0"/>
    <x v="3"/>
    <x v="19"/>
    <x v="6"/>
    <s v="Sunday"/>
    <s v="Weekend"/>
    <s v="Low-demand"/>
    <s v="Off-Peak"/>
    <n v="93"/>
    <n v="54.15124778761065"/>
    <n v="54.15124778761065"/>
    <n v="98.070796460176993"/>
    <n v="414.59894690265486"/>
    <n v="56.931123893805292"/>
    <n v="474.15962831858423"/>
    <n v="479.85873786407785"/>
    <n v="-1.5221238938053095E-3"/>
    <n v="295"/>
    <n v="190"/>
    <n v="485"/>
  </r>
  <r>
    <x v="0"/>
    <x v="3"/>
    <x v="19"/>
    <x v="7"/>
    <s v="Sunday"/>
    <s v="Weekend"/>
    <s v="Low-demand"/>
    <s v="Off-Peak"/>
    <n v="93"/>
    <n v="89.734174999999993"/>
    <n v="89.734174999999993"/>
    <n v="96.875"/>
    <n v="165.95471666666666"/>
    <n v="286.47297499999996"/>
    <n v="542.15895"/>
    <n v="479.85873786407785"/>
    <n v="-2.7916666666666663E-3"/>
    <n v="565"/>
    <n v="690"/>
    <n v="1255"/>
  </r>
  <r>
    <x v="0"/>
    <x v="3"/>
    <x v="19"/>
    <x v="8"/>
    <s v="Sunday"/>
    <s v="Weekend"/>
    <s v="Low-demand"/>
    <s v="Off-Peak"/>
    <n v="93"/>
    <n v="-29.637824999999985"/>
    <n v="0"/>
    <n v="97.833333333333329"/>
    <n v="0"/>
    <n v="550.26885000000004"/>
    <n v="520.62580833333334"/>
    <n v="479.85873786407785"/>
    <n v="-4.6416666666666663E-3"/>
    <n v="565"/>
    <n v="675"/>
    <n v="1240"/>
  </r>
  <r>
    <x v="0"/>
    <x v="3"/>
    <x v="19"/>
    <x v="9"/>
    <s v="Sunday"/>
    <s v="Weekend"/>
    <s v="Low-demand"/>
    <s v="Off-Peak"/>
    <n v="93"/>
    <n v="63.919158333333328"/>
    <n v="63.919158333333328"/>
    <n v="96.141666666666666"/>
    <n v="183.46467500000006"/>
    <n v="337.12301666666679"/>
    <n v="584.50370833333318"/>
    <n v="479.85873786407785"/>
    <n v="-2.9333333333333334E-3"/>
    <n v="565"/>
    <n v="675"/>
    <n v="1240"/>
  </r>
  <r>
    <x v="0"/>
    <x v="3"/>
    <x v="19"/>
    <x v="22"/>
    <s v="Sunday"/>
    <s v="Weekend"/>
    <s v="Low-demand"/>
    <s v="Off-Peak"/>
    <n v="93"/>
    <n v="-22.826075000000003"/>
    <n v="0"/>
    <n v="97.25833333333334"/>
    <n v="79.982024999999993"/>
    <n v="480.5998083333331"/>
    <n v="537.75170833333345"/>
    <n v="479.85873786407785"/>
    <n v="-3.7333333333333333E-3"/>
    <n v="565"/>
    <n v="675"/>
    <n v="1240"/>
  </r>
  <r>
    <x v="0"/>
    <x v="3"/>
    <x v="19"/>
    <x v="23"/>
    <s v="Sunday"/>
    <s v="Weekend"/>
    <s v="Low-demand"/>
    <s v="Off-Peak"/>
    <n v="93"/>
    <n v="47.007416666666686"/>
    <n v="47.007416666666686"/>
    <n v="96.208333333333329"/>
    <n v="119.96306666666666"/>
    <n v="411.14287499999989"/>
    <n v="578.10961666666674"/>
    <n v="479.85873786407785"/>
    <n v="-3.5416666666666665E-3"/>
    <n v="565"/>
    <n v="675"/>
    <n v="1240"/>
  </r>
  <r>
    <x v="0"/>
    <x v="3"/>
    <x v="19"/>
    <x v="21"/>
    <s v="Sunday"/>
    <s v="Weekend"/>
    <s v="Low-demand"/>
    <s v="Off-Peak"/>
    <n v="93"/>
    <n v="-61.373624999999997"/>
    <n v="0"/>
    <n v="97.4"/>
    <n v="39.988275000000009"/>
    <n v="552.61192499999959"/>
    <n v="531.2216833333332"/>
    <n v="479.85873786407785"/>
    <n v="-4.4000000000000003E-3"/>
    <n v="565"/>
    <n v="675"/>
    <n v="1240"/>
  </r>
  <r>
    <x v="0"/>
    <x v="3"/>
    <x v="19"/>
    <x v="10"/>
    <s v="Sunday"/>
    <s v="Weekend"/>
    <s v="Low-demand"/>
    <s v="Off-Peak"/>
    <n v="93"/>
    <n v="-21.639225000000003"/>
    <n v="0"/>
    <n v="98.958333333333329"/>
    <n v="0"/>
    <n v="518.56671666666648"/>
    <n v="496.92102500000016"/>
    <n v="479.85873786407785"/>
    <n v="-5.6250000000000007E-3"/>
    <n v="565"/>
    <n v="675"/>
    <n v="1240"/>
  </r>
  <r>
    <x v="0"/>
    <x v="3"/>
    <x v="19"/>
    <x v="11"/>
    <s v="Sunday"/>
    <s v="Weekend"/>
    <s v="Low-demand"/>
    <s v="Off-Peak"/>
    <n v="93"/>
    <n v="1.7069583333333338"/>
    <n v="1.7069583333333338"/>
    <n v="99"/>
    <n v="0"/>
    <n v="481.87523333333348"/>
    <n v="483.57608333333326"/>
    <n v="479.85873786407785"/>
    <n v="-5.6000000000000017E-3"/>
    <n v="565"/>
    <n v="675"/>
    <n v="1240"/>
  </r>
  <r>
    <x v="0"/>
    <x v="3"/>
    <x v="19"/>
    <x v="12"/>
    <s v="Sunday"/>
    <s v="Weekend"/>
    <s v="Low-demand"/>
    <s v="Off-Peak"/>
    <n v="93"/>
    <n v="49.208324999999988"/>
    <n v="49.208324999999988"/>
    <n v="98.908333333333331"/>
    <n v="0"/>
    <n v="469.84729999999985"/>
    <n v="519.05110833333333"/>
    <n v="479.85873786407785"/>
    <n v="-4.0666666666666663E-3"/>
    <n v="565"/>
    <n v="675"/>
    <n v="1240"/>
  </r>
  <r>
    <x v="0"/>
    <x v="3"/>
    <x v="19"/>
    <x v="13"/>
    <s v="Sunday"/>
    <s v="Weekend"/>
    <s v="Low-demand"/>
    <s v="Off-Peak"/>
    <n v="93"/>
    <n v="86.12725833333333"/>
    <n v="86.12725833333333"/>
    <n v="96.033333333333331"/>
    <n v="247.11974166666673"/>
    <n v="267.80840000000006"/>
    <n v="601.05213333333324"/>
    <n v="479.85873786407785"/>
    <n v="-3.1833333333333327E-3"/>
    <n v="565"/>
    <n v="675"/>
    <n v="1240"/>
  </r>
  <r>
    <x v="0"/>
    <x v="3"/>
    <x v="19"/>
    <x v="14"/>
    <s v="Sunday"/>
    <s v="Weekend"/>
    <s v="Low-demand"/>
    <s v="Off-Peak"/>
    <n v="93"/>
    <n v="16.252025"/>
    <n v="16.252025"/>
    <n v="97.474999999999994"/>
    <n v="463.36280000000005"/>
    <n v="98.9615583333334"/>
    <n v="578.57268333333343"/>
    <n v="479.85873786407785"/>
    <n v="-3.7916666666666663E-3"/>
    <n v="555"/>
    <n v="675"/>
    <n v="1230"/>
  </r>
  <r>
    <x v="0"/>
    <x v="3"/>
    <x v="19"/>
    <x v="15"/>
    <s v="Sunday"/>
    <s v="Weekend"/>
    <s v="Low-demand"/>
    <s v="Off-Peak"/>
    <n v="93"/>
    <n v="74.156074999999973"/>
    <n v="74.156074999999973"/>
    <n v="99"/>
    <n v="479.82877499999978"/>
    <n v="14.564716666666664"/>
    <n v="568.54732499999989"/>
    <n v="479.85873786407785"/>
    <n v="-2.4583333333333332E-3"/>
    <n v="485"/>
    <n v="655"/>
    <n v="1140"/>
  </r>
  <r>
    <x v="0"/>
    <x v="3"/>
    <x v="19"/>
    <x v="16"/>
    <s v="Sunday"/>
    <s v="Weekend"/>
    <s v="Low-demand"/>
    <s v="Off-Peak"/>
    <n v="93"/>
    <n v="103.43433333333334"/>
    <n v="103.43433333333334"/>
    <n v="98.683333333333337"/>
    <n v="472.40231666666642"/>
    <n v="3.1666666666666665E-4"/>
    <n v="575.8336916666666"/>
    <n v="479.85873786407785"/>
    <n v="-3.3249999999999998E-3"/>
    <n v="295"/>
    <n v="655"/>
    <n v="950"/>
  </r>
  <r>
    <x v="0"/>
    <x v="3"/>
    <x v="19"/>
    <x v="17"/>
    <s v="Sunday"/>
    <s v="Weekend"/>
    <s v="Low-demand"/>
    <s v="Off-Peak"/>
    <n v="93"/>
    <n v="40.833441666666666"/>
    <n v="40.833441666666666"/>
    <n v="98.86666666666666"/>
    <n v="424.87670000000008"/>
    <n v="0"/>
    <n v="465.70696666666663"/>
    <n v="479.85873786407785"/>
    <n v="-3.0249999999999999E-3"/>
    <n v="295"/>
    <n v="190"/>
    <n v="485"/>
  </r>
  <r>
    <x v="0"/>
    <x v="3"/>
    <x v="19"/>
    <x v="18"/>
    <s v="Sunday"/>
    <s v="Weekend"/>
    <s v="Low-demand"/>
    <s v="Off-Peak"/>
    <n v="93"/>
    <n v="58.191549999999999"/>
    <n v="58.191549999999999"/>
    <n v="99"/>
    <n v="376.76407499999993"/>
    <n v="0"/>
    <n v="434.95343333333346"/>
    <n v="479.85873786407785"/>
    <n v="-2.2916666666666667E-3"/>
    <n v="295"/>
    <n v="190"/>
    <n v="485"/>
  </r>
  <r>
    <x v="0"/>
    <x v="3"/>
    <x v="19"/>
    <x v="19"/>
    <s v="Sunday"/>
    <s v="Weekend"/>
    <s v="Low-demand"/>
    <s v="Off-Peak"/>
    <n v="93"/>
    <n v="57.061450000000001"/>
    <n v="57.061450000000001"/>
    <n v="99"/>
    <n v="366.48217499999998"/>
    <n v="0"/>
    <n v="423.54174166666678"/>
    <n v="479.85873786407785"/>
    <n v="-1.9249999999999998E-3"/>
    <n v="200"/>
    <n v="190"/>
    <n v="390"/>
  </r>
  <r>
    <x v="0"/>
    <x v="3"/>
    <x v="19"/>
    <x v="20"/>
    <s v="Sunday"/>
    <s v="Weekend"/>
    <s v="Low-demand"/>
    <s v="Off-Peak"/>
    <n v="93"/>
    <n v="58.582866666666675"/>
    <n v="58.582866666666675"/>
    <n v="99"/>
    <n v="373.58660000000015"/>
    <n v="0"/>
    <n v="432.1684666666668"/>
    <n v="479.85873786407785"/>
    <n v="-1.1250000000000001E-3"/>
    <n v="200"/>
    <n v="190"/>
    <n v="390"/>
  </r>
  <r>
    <x v="0"/>
    <x v="3"/>
    <x v="20"/>
    <x v="0"/>
    <s v="Monday"/>
    <s v="Week-day"/>
    <s v="Low-demand"/>
    <s v="Off-Peak"/>
    <n v="93"/>
    <n v="64.207074999999989"/>
    <n v="64.207074999999989"/>
    <n v="99"/>
    <n v="366.67244166666677"/>
    <n v="0"/>
    <n v="430.87850000000014"/>
    <n v="479.85873786407785"/>
    <n v="-1.1250000000000001E-3"/>
    <n v="200"/>
    <n v="190"/>
    <n v="390"/>
  </r>
  <r>
    <x v="0"/>
    <x v="3"/>
    <x v="20"/>
    <x v="1"/>
    <s v="Monday"/>
    <s v="Week-day"/>
    <s v="Low-demand"/>
    <s v="Off-Peak"/>
    <n v="93"/>
    <n v="62.862900000000003"/>
    <n v="62.862900000000003"/>
    <n v="99"/>
    <n v="371.21024166666672"/>
    <n v="0"/>
    <n v="434.0710083333334"/>
    <n v="479.85873786407785"/>
    <n v="-2.15E-3"/>
    <n v="200"/>
    <n v="190"/>
    <n v="390"/>
  </r>
  <r>
    <x v="0"/>
    <x v="3"/>
    <x v="20"/>
    <x v="2"/>
    <s v="Monday"/>
    <s v="Week-day"/>
    <s v="Low-demand"/>
    <s v="Off-Peak"/>
    <n v="93"/>
    <n v="77.299391666666622"/>
    <n v="77.299391666666622"/>
    <n v="99"/>
    <n v="465.41941666666719"/>
    <n v="0"/>
    <n v="542.71604999999988"/>
    <n v="479.85873786407785"/>
    <n v="-3.2083333333333334E-3"/>
    <n v="200"/>
    <n v="190"/>
    <n v="390"/>
  </r>
  <r>
    <x v="0"/>
    <x v="3"/>
    <x v="20"/>
    <x v="3"/>
    <s v="Monday"/>
    <s v="Week-day"/>
    <s v="Low-demand"/>
    <s v="Off-Peak"/>
    <n v="93"/>
    <n v="80.118258333333273"/>
    <n v="80.118258333333273"/>
    <n v="99.00833333333334"/>
    <n v="450.09303333333327"/>
    <n v="0"/>
    <n v="530.2095250000001"/>
    <n v="479.85873786407785"/>
    <n v="-2.3083333333333337E-3"/>
    <n v="200"/>
    <n v="190"/>
    <n v="390"/>
  </r>
  <r>
    <x v="0"/>
    <x v="3"/>
    <x v="20"/>
    <x v="4"/>
    <s v="Monday"/>
    <s v="Week-day"/>
    <s v="Low-demand"/>
    <s v="Off-Peak"/>
    <n v="93"/>
    <n v="74.888366666666656"/>
    <n v="74.888366666666656"/>
    <n v="99.025000000000006"/>
    <n v="455.00157499999989"/>
    <n v="0"/>
    <n v="529.8880416666666"/>
    <n v="479.85873786407785"/>
    <n v="-2.3333333333333335E-3"/>
    <n v="295"/>
    <n v="190"/>
    <n v="485"/>
  </r>
  <r>
    <x v="0"/>
    <x v="3"/>
    <x v="20"/>
    <x v="5"/>
    <s v="Monday"/>
    <s v="Week-day"/>
    <s v="Low-demand"/>
    <s v="Off-Peak"/>
    <n v="93"/>
    <n v="69.069633333333329"/>
    <n v="69.069633333333329"/>
    <n v="99.033333333333331"/>
    <n v="450.10111666666643"/>
    <n v="0.65664166666666668"/>
    <n v="519.82675833333326"/>
    <n v="479.85873786407785"/>
    <n v="-9.8333333333333324E-4"/>
    <n v="295"/>
    <n v="190"/>
    <n v="485"/>
  </r>
  <r>
    <x v="0"/>
    <x v="3"/>
    <x v="20"/>
    <x v="6"/>
    <s v="Monday"/>
    <s v="Week-day"/>
    <s v="Low-demand"/>
    <s v="Standard"/>
    <n v="147"/>
    <n v="145.14188135593218"/>
    <n v="145.14188135593218"/>
    <n v="99"/>
    <n v="304.59198305084743"/>
    <n v="54.539872881355933"/>
    <n v="463.85796610169501"/>
    <n v="479.85873786407785"/>
    <n v="0"/>
    <n v="295"/>
    <n v="190"/>
    <n v="485"/>
  </r>
  <r>
    <x v="0"/>
    <x v="3"/>
    <x v="20"/>
    <x v="7"/>
    <s v="Monday"/>
    <s v="Week-day"/>
    <s v="Low-demand"/>
    <s v="Peak"/>
    <n v="213"/>
    <n v="147.43280733944957"/>
    <n v="147.43280733944957"/>
    <n v="99"/>
    <n v="30.433522935779816"/>
    <n v="377.69606422018342"/>
    <n v="555.56045871559661"/>
    <n v="479.85873786407785"/>
    <n v="-1.9357798165137614E-3"/>
    <n v="565"/>
    <n v="690"/>
    <n v="1255"/>
  </r>
  <r>
    <x v="0"/>
    <x v="3"/>
    <x v="20"/>
    <x v="8"/>
    <s v="Monday"/>
    <s v="Week-day"/>
    <s v="Low-demand"/>
    <s v="Peak"/>
    <n v="213"/>
    <n v="-183.45128448275852"/>
    <n v="0"/>
    <n v="96.318965517241381"/>
    <n v="148.91660344827588"/>
    <n v="601.37687931034475"/>
    <n v="566.83888793103438"/>
    <n v="479.85873786407785"/>
    <n v="-2.706896551724138E-3"/>
    <n v="565"/>
    <n v="675"/>
    <n v="1240"/>
  </r>
  <r>
    <x v="0"/>
    <x v="3"/>
    <x v="20"/>
    <x v="9"/>
    <s v="Monday"/>
    <s v="Week-day"/>
    <s v="Low-demand"/>
    <s v="Peak"/>
    <n v="213"/>
    <n v="-5.956408333333318"/>
    <n v="0"/>
    <n v="96.275000000000006"/>
    <n v="184.53416666666669"/>
    <n v="461.75517500000018"/>
    <n v="640.33012500000007"/>
    <n v="479.85873786407785"/>
    <n v="-2.4749999999999998E-3"/>
    <n v="565"/>
    <n v="675"/>
    <n v="1240"/>
  </r>
  <r>
    <x v="0"/>
    <x v="3"/>
    <x v="20"/>
    <x v="22"/>
    <s v="Monday"/>
    <s v="Week-day"/>
    <s v="Low-demand"/>
    <s v="Standard"/>
    <n v="147"/>
    <n v="31.317441666666713"/>
    <n v="31.317441666666713"/>
    <n v="97.308333333333337"/>
    <n v="153.79739166666661"/>
    <n v="442.19190833333329"/>
    <n v="627.30475833333344"/>
    <n v="479.85873786407785"/>
    <n v="-1.8583333333333331E-3"/>
    <n v="565"/>
    <n v="675"/>
    <n v="1240"/>
  </r>
  <r>
    <x v="0"/>
    <x v="3"/>
    <x v="20"/>
    <x v="23"/>
    <s v="Monday"/>
    <s v="Week-day"/>
    <s v="Low-demand"/>
    <s v="Standard"/>
    <n v="147"/>
    <n v="84.814991666666657"/>
    <n v="84.814991666666657"/>
    <n v="96.525000000000006"/>
    <n v="127.95988333333334"/>
    <n v="435.51640833333323"/>
    <n v="648.28735000000017"/>
    <n v="479.85873786407785"/>
    <n v="-3.6416666666666667E-3"/>
    <n v="565"/>
    <n v="675"/>
    <n v="1240"/>
  </r>
  <r>
    <x v="0"/>
    <x v="3"/>
    <x v="20"/>
    <x v="21"/>
    <s v="Monday"/>
    <s v="Week-day"/>
    <s v="Low-demand"/>
    <s v="Standard"/>
    <n v="147"/>
    <n v="39.358258333333339"/>
    <n v="39.358258333333339"/>
    <n v="96.516666666666666"/>
    <n v="138.46504166666668"/>
    <n v="511.50839999999999"/>
    <n v="689.32651666666663"/>
    <n v="479.85873786407785"/>
    <n v="-4.841666666666666E-3"/>
    <n v="565"/>
    <n v="675"/>
    <n v="1240"/>
  </r>
  <r>
    <x v="0"/>
    <x v="3"/>
    <x v="20"/>
    <x v="10"/>
    <s v="Monday"/>
    <s v="Week-day"/>
    <s v="Low-demand"/>
    <s v="Standard"/>
    <n v="147"/>
    <n v="66.024258333333322"/>
    <n v="66.024258333333322"/>
    <n v="94.283333333333331"/>
    <n v="457.99396666666672"/>
    <n v="220.54977500000004"/>
    <n v="744.56445833333305"/>
    <n v="479.85873786407785"/>
    <n v="-3.7416666666666666E-3"/>
    <n v="565"/>
    <n v="675"/>
    <n v="1240"/>
  </r>
  <r>
    <x v="0"/>
    <x v="3"/>
    <x v="20"/>
    <x v="11"/>
    <s v="Monday"/>
    <s v="Week-day"/>
    <s v="Low-demand"/>
    <s v="Standard"/>
    <n v="147"/>
    <n v="51.750408333333333"/>
    <n v="51.750408333333333"/>
    <n v="95.74166666666666"/>
    <n v="261.50299166666673"/>
    <n v="372.39494166666663"/>
    <n v="685.64265833333343"/>
    <n v="479.85873786407785"/>
    <n v="-5.5666666666666685E-3"/>
    <n v="565"/>
    <n v="675"/>
    <n v="1240"/>
  </r>
  <r>
    <x v="0"/>
    <x v="3"/>
    <x v="20"/>
    <x v="12"/>
    <s v="Monday"/>
    <s v="Week-day"/>
    <s v="Low-demand"/>
    <s v="Standard"/>
    <n v="147"/>
    <n v="112.53199999999998"/>
    <n v="112.53199999999998"/>
    <n v="93.908333333333331"/>
    <n v="470.80165833333348"/>
    <n v="157.06400833333333"/>
    <n v="740.39622499999984"/>
    <n v="479.85873786407785"/>
    <n v="-1.5666666666666667E-3"/>
    <n v="565"/>
    <n v="675"/>
    <n v="1240"/>
  </r>
  <r>
    <x v="0"/>
    <x v="3"/>
    <x v="20"/>
    <x v="13"/>
    <s v="Monday"/>
    <s v="Week-day"/>
    <s v="Low-demand"/>
    <s v="Standard"/>
    <n v="147"/>
    <n v="82.176483333333323"/>
    <n v="82.176483333333323"/>
    <n v="93.674999999999997"/>
    <n v="479.82595000000015"/>
    <n v="127.95840000000001"/>
    <n v="689.95658333333301"/>
    <n v="479.85873786407785"/>
    <n v="-4.5166666666666671E-3"/>
    <n v="565"/>
    <n v="675"/>
    <n v="1240"/>
  </r>
  <r>
    <x v="0"/>
    <x v="3"/>
    <x v="20"/>
    <x v="14"/>
    <s v="Monday"/>
    <s v="Week-day"/>
    <s v="Low-demand"/>
    <s v="Standard"/>
    <n v="147"/>
    <n v="120.29470833333335"/>
    <n v="120.29470833333335"/>
    <n v="92.658333333333331"/>
    <n v="479.81934166666667"/>
    <n v="43.044933333333347"/>
    <n v="643.15594166666654"/>
    <n v="479.85873786407785"/>
    <n v="-3.4499999999999999E-3"/>
    <n v="555"/>
    <n v="675"/>
    <n v="1230"/>
  </r>
  <r>
    <x v="0"/>
    <x v="3"/>
    <x v="20"/>
    <x v="15"/>
    <s v="Monday"/>
    <s v="Week-day"/>
    <s v="Low-demand"/>
    <s v="Peak"/>
    <n v="213"/>
    <n v="123.0232166666667"/>
    <n v="123.0232166666667"/>
    <n v="90.65"/>
    <n v="479.82843333333324"/>
    <n v="13.437091666666655"/>
    <n v="616.28724999999997"/>
    <n v="479.85873786407785"/>
    <n v="-2.0333333333333332E-3"/>
    <n v="485"/>
    <n v="655"/>
    <n v="1140"/>
  </r>
  <r>
    <x v="0"/>
    <x v="3"/>
    <x v="20"/>
    <x v="16"/>
    <s v="Monday"/>
    <s v="Week-day"/>
    <s v="Low-demand"/>
    <s v="Peak"/>
    <n v="213"/>
    <n v="57.951674999999994"/>
    <n v="57.951674999999994"/>
    <n v="90.474999999999994"/>
    <n v="479.83909166666655"/>
    <n v="1.8750000000000001E-3"/>
    <n v="537.7901333333333"/>
    <n v="479.85873786407785"/>
    <n v="-2.8333333333333331E-3"/>
    <n v="295"/>
    <n v="655"/>
    <n v="950"/>
  </r>
  <r>
    <x v="0"/>
    <x v="3"/>
    <x v="20"/>
    <x v="17"/>
    <s v="Monday"/>
    <s v="Week-day"/>
    <s v="Low-demand"/>
    <s v="Standard"/>
    <n v="147"/>
    <n v="-57.077433333333325"/>
    <n v="0"/>
    <n v="93.466666666666669"/>
    <n v="479.82308333333327"/>
    <n v="0"/>
    <n v="422.69855000000007"/>
    <n v="479.85873786407785"/>
    <n v="-4.6916666666666669E-3"/>
    <n v="295"/>
    <n v="190"/>
    <n v="485"/>
  </r>
  <r>
    <x v="0"/>
    <x v="3"/>
    <x v="20"/>
    <x v="18"/>
    <s v="Monday"/>
    <s v="Week-day"/>
    <s v="Low-demand"/>
    <s v="Standard"/>
    <n v="147"/>
    <n v="1.4126583333333331"/>
    <n v="1.4126583333333331"/>
    <n v="98.233333333333334"/>
    <n v="422.66431666666654"/>
    <n v="0"/>
    <n v="424.07154999999972"/>
    <n v="479.85873786407785"/>
    <n v="-5.1083333333333345E-3"/>
    <n v="295"/>
    <n v="190"/>
    <n v="485"/>
  </r>
  <r>
    <x v="0"/>
    <x v="3"/>
    <x v="20"/>
    <x v="19"/>
    <s v="Monday"/>
    <s v="Week-day"/>
    <s v="Low-demand"/>
    <s v="Off-Peak"/>
    <n v="93"/>
    <n v="50.411408333333362"/>
    <n v="50.411408333333362"/>
    <n v="98.916666666666671"/>
    <n v="378.55770000000012"/>
    <n v="0"/>
    <n v="428.95215833333339"/>
    <n v="479.85873786407785"/>
    <n v="-4.6500000000000005E-3"/>
    <n v="200"/>
    <n v="190"/>
    <n v="390"/>
  </r>
  <r>
    <x v="0"/>
    <x v="3"/>
    <x v="20"/>
    <x v="20"/>
    <s v="Monday"/>
    <s v="Week-day"/>
    <s v="Low-demand"/>
    <s v="Off-Peak"/>
    <n v="93"/>
    <n v="63.89588333333333"/>
    <n v="63.89588333333333"/>
    <n v="99"/>
    <n v="355.86170833333324"/>
    <n v="0"/>
    <n v="419.75469999999984"/>
    <n v="479.85873786407785"/>
    <n v="-3.0666666666666668E-3"/>
    <n v="200"/>
    <n v="190"/>
    <n v="390"/>
  </r>
  <r>
    <x v="0"/>
    <x v="3"/>
    <x v="21"/>
    <x v="0"/>
    <s v="Tuesday"/>
    <s v="Week-day"/>
    <s v="Low-demand"/>
    <s v="Off-Peak"/>
    <n v="93"/>
    <n v="59.234983333333346"/>
    <n v="59.234983333333346"/>
    <n v="99"/>
    <n v="370.608225"/>
    <n v="0"/>
    <n v="429.84124166666658"/>
    <n v="479.85873786407785"/>
    <n v="-2.075E-3"/>
    <n v="200"/>
    <n v="190"/>
    <n v="390"/>
  </r>
  <r>
    <x v="0"/>
    <x v="3"/>
    <x v="21"/>
    <x v="1"/>
    <s v="Tuesday"/>
    <s v="Week-day"/>
    <s v="Low-demand"/>
    <s v="Off-Peak"/>
    <n v="93"/>
    <n v="56.084625000000003"/>
    <n v="56.084625000000003"/>
    <n v="99"/>
    <n v="347.85812500000003"/>
    <n v="0"/>
    <n v="403.93989166666671"/>
    <n v="479.85873786407785"/>
    <n v="-3.1749999999999999E-3"/>
    <n v="200"/>
    <n v="190"/>
    <n v="390"/>
  </r>
  <r>
    <x v="0"/>
    <x v="3"/>
    <x v="21"/>
    <x v="2"/>
    <s v="Tuesday"/>
    <s v="Week-day"/>
    <s v="Low-demand"/>
    <s v="Off-Peak"/>
    <n v="93"/>
    <n v="74.466566666666694"/>
    <n v="74.466566666666694"/>
    <n v="99"/>
    <n v="435.11819999999994"/>
    <n v="0"/>
    <n v="509.5833333333332"/>
    <n v="479.85873786407785"/>
    <n v="-1.7916666666666667E-3"/>
    <n v="200"/>
    <n v="190"/>
    <n v="390"/>
  </r>
  <r>
    <x v="0"/>
    <x v="3"/>
    <x v="21"/>
    <x v="3"/>
    <s v="Tuesday"/>
    <s v="Week-day"/>
    <s v="Low-demand"/>
    <s v="Off-Peak"/>
    <n v="93"/>
    <n v="72.842066666666653"/>
    <n v="72.842066666666653"/>
    <n v="99"/>
    <n v="464.98211666666663"/>
    <n v="0"/>
    <n v="537.82118333333312"/>
    <n v="479.85873786407785"/>
    <n v="-3.4333333333333329E-3"/>
    <n v="200"/>
    <n v="190"/>
    <n v="390"/>
  </r>
  <r>
    <x v="0"/>
    <x v="3"/>
    <x v="21"/>
    <x v="4"/>
    <s v="Tuesday"/>
    <s v="Week-day"/>
    <s v="Low-demand"/>
    <s v="Off-Peak"/>
    <n v="93"/>
    <n v="70.851491666666647"/>
    <n v="70.851491666666647"/>
    <n v="99"/>
    <n v="465.73010833333325"/>
    <n v="0"/>
    <n v="536.58015833333354"/>
    <n v="479.85873786407785"/>
    <n v="-1.9749999999999998E-3"/>
    <n v="295"/>
    <n v="190"/>
    <n v="485"/>
  </r>
  <r>
    <x v="0"/>
    <x v="3"/>
    <x v="21"/>
    <x v="5"/>
    <s v="Tuesday"/>
    <s v="Week-day"/>
    <s v="Low-demand"/>
    <s v="Off-Peak"/>
    <n v="93"/>
    <n v="74.607050000000029"/>
    <n v="74.607050000000029"/>
    <n v="99"/>
    <n v="472.39699999999988"/>
    <n v="0.10797500000000002"/>
    <n v="547.11154999999985"/>
    <n v="479.85873786407785"/>
    <n v="-9.5833333333333339E-4"/>
    <n v="295"/>
    <n v="190"/>
    <n v="485"/>
  </r>
  <r>
    <x v="0"/>
    <x v="3"/>
    <x v="21"/>
    <x v="6"/>
    <s v="Tuesday"/>
    <s v="Week-day"/>
    <s v="Low-demand"/>
    <s v="Standard"/>
    <n v="147"/>
    <n v="73.184249999999992"/>
    <n v="73.184249999999992"/>
    <n v="99"/>
    <n v="445.61916666666667"/>
    <n v="51.217041666666674"/>
    <n v="570.01813333333325"/>
    <n v="479.85873786407785"/>
    <n v="-2.6749999999999999E-3"/>
    <n v="295"/>
    <n v="190"/>
    <n v="485"/>
  </r>
  <r>
    <x v="0"/>
    <x v="3"/>
    <x v="21"/>
    <x v="7"/>
    <s v="Tuesday"/>
    <s v="Week-day"/>
    <s v="Low-demand"/>
    <s v="Peak"/>
    <n v="213"/>
    <n v="64.628288461538432"/>
    <n v="64.628288461538432"/>
    <n v="97.355769230769226"/>
    <n v="69.552817307692322"/>
    <n v="411.83961538461517"/>
    <n v="546.02017307692313"/>
    <n v="479.85873786407785"/>
    <n v="-4.3269230769230765E-4"/>
    <n v="565"/>
    <n v="690"/>
    <n v="1255"/>
  </r>
  <r>
    <x v="0"/>
    <x v="3"/>
    <x v="21"/>
    <x v="8"/>
    <s v="Tuesday"/>
    <s v="Week-day"/>
    <s v="Low-demand"/>
    <s v="Peak"/>
    <n v="213"/>
    <n v="26.21352173913041"/>
    <n v="26.21352173913041"/>
    <n v="97.304347826086953"/>
    <n v="83.279443478260873"/>
    <n v="471.51164347826102"/>
    <n v="581.00086956521739"/>
    <n v="479.85873786407785"/>
    <n v="-3.1826086956521739E-3"/>
    <n v="565"/>
    <n v="675"/>
    <n v="1240"/>
  </r>
  <r>
    <x v="0"/>
    <x v="3"/>
    <x v="21"/>
    <x v="9"/>
    <s v="Tuesday"/>
    <s v="Week-day"/>
    <s v="Low-demand"/>
    <s v="Peak"/>
    <n v="213"/>
    <n v="-46.274258333333336"/>
    <n v="0"/>
    <n v="98.575000000000003"/>
    <n v="0"/>
    <n v="579.47249166666654"/>
    <n v="533.19266666666647"/>
    <n v="479.85873786407785"/>
    <n v="-5.0416666666666674E-3"/>
    <n v="565"/>
    <n v="675"/>
    <n v="1240"/>
  </r>
  <r>
    <x v="0"/>
    <x v="3"/>
    <x v="21"/>
    <x v="22"/>
    <s v="Tuesday"/>
    <s v="Week-day"/>
    <s v="Low-demand"/>
    <s v="Standard"/>
    <n v="147"/>
    <n v="-36.206774999999965"/>
    <n v="0"/>
    <n v="98.891666666666666"/>
    <n v="0"/>
    <n v="559.08677499999988"/>
    <n v="522.87624166666694"/>
    <n v="479.85873786407785"/>
    <n v="-3.0666666666666668E-3"/>
    <n v="565"/>
    <n v="675"/>
    <n v="1240"/>
  </r>
  <r>
    <x v="0"/>
    <x v="3"/>
    <x v="21"/>
    <x v="23"/>
    <s v="Tuesday"/>
    <s v="Week-day"/>
    <s v="Low-demand"/>
    <s v="Standard"/>
    <n v="147"/>
    <n v="11.963866666666666"/>
    <n v="11.963866666666666"/>
    <n v="98.95"/>
    <n v="0"/>
    <n v="502.27373333333333"/>
    <n v="514.2335833333334"/>
    <n v="479.85873786407785"/>
    <n v="-3.4000000000000002E-3"/>
    <n v="565"/>
    <n v="675"/>
    <n v="1240"/>
  </r>
  <r>
    <x v="0"/>
    <x v="3"/>
    <x v="21"/>
    <x v="21"/>
    <s v="Tuesday"/>
    <s v="Week-day"/>
    <s v="Low-demand"/>
    <s v="Standard"/>
    <n v="147"/>
    <n v="-26.442124999999987"/>
    <n v="0"/>
    <n v="99"/>
    <n v="0"/>
    <n v="687.95587500000033"/>
    <n v="661.50990833333333"/>
    <n v="479.85873786407785"/>
    <n v="-3.2750000000000001E-3"/>
    <n v="565"/>
    <n v="675"/>
    <n v="1240"/>
  </r>
  <r>
    <x v="0"/>
    <x v="3"/>
    <x v="21"/>
    <x v="10"/>
    <s v="Tuesday"/>
    <s v="Week-day"/>
    <s v="Low-demand"/>
    <s v="Standard"/>
    <n v="147"/>
    <n v="-0.18806666666666538"/>
    <n v="0"/>
    <n v="99"/>
    <n v="0"/>
    <n v="645.82636666666667"/>
    <n v="645.63535000000013"/>
    <n v="479.85873786407785"/>
    <n v="-2.3333333333333335E-3"/>
    <n v="565"/>
    <n v="675"/>
    <n v="1240"/>
  </r>
  <r>
    <x v="0"/>
    <x v="3"/>
    <x v="21"/>
    <x v="11"/>
    <s v="Tuesday"/>
    <s v="Week-day"/>
    <s v="Low-demand"/>
    <s v="Standard"/>
    <n v="147"/>
    <n v="-0.17975000000000077"/>
    <n v="0"/>
    <n v="99"/>
    <n v="0"/>
    <n v="636.73346666666646"/>
    <n v="636.54846666666674"/>
    <n v="479.85873786407785"/>
    <n v="-4.6500000000000005E-3"/>
    <n v="565"/>
    <n v="675"/>
    <n v="1240"/>
  </r>
  <r>
    <x v="0"/>
    <x v="3"/>
    <x v="21"/>
    <x v="12"/>
    <s v="Tuesday"/>
    <s v="Week-day"/>
    <s v="Low-demand"/>
    <s v="Standard"/>
    <n v="147"/>
    <n v="44.531058333333334"/>
    <n v="44.531058333333334"/>
    <n v="98.86666666666666"/>
    <n v="0"/>
    <n v="632.01169999999991"/>
    <n v="676.53761666666674"/>
    <n v="479.85873786407785"/>
    <n v="-4.9000000000000007E-3"/>
    <n v="565"/>
    <n v="675"/>
    <n v="1240"/>
  </r>
  <r>
    <x v="0"/>
    <x v="3"/>
    <x v="21"/>
    <x v="13"/>
    <s v="Tuesday"/>
    <s v="Week-day"/>
    <s v="Low-demand"/>
    <s v="Standard"/>
    <n v="147"/>
    <n v="74.080500000000029"/>
    <n v="74.080500000000029"/>
    <n v="96.308333333333337"/>
    <n v="171.93605000000005"/>
    <n v="413.36712499999993"/>
    <n v="659.37990833333356"/>
    <n v="479.85873786407785"/>
    <n v="-3.5999999999999999E-3"/>
    <n v="565"/>
    <n v="675"/>
    <n v="1240"/>
  </r>
  <r>
    <x v="0"/>
    <x v="3"/>
    <x v="21"/>
    <x v="14"/>
    <s v="Tuesday"/>
    <s v="Week-day"/>
    <s v="Low-demand"/>
    <s v="Standard"/>
    <n v="147"/>
    <n v="133.18701666666669"/>
    <n v="133.18701666666669"/>
    <n v="95.433333333333337"/>
    <n v="464.34877500000005"/>
    <n v="134.72277500000004"/>
    <n v="732.25152499999956"/>
    <n v="479.85873786407785"/>
    <n v="-7.483333333333334E-3"/>
    <n v="555"/>
    <n v="675"/>
    <n v="1230"/>
  </r>
  <r>
    <x v="0"/>
    <x v="3"/>
    <x v="21"/>
    <x v="15"/>
    <s v="Tuesday"/>
    <s v="Week-day"/>
    <s v="Low-demand"/>
    <s v="Peak"/>
    <n v="213"/>
    <n v="204.28097499999993"/>
    <n v="204.28097499999993"/>
    <n v="90.733333333333334"/>
    <n v="479.82321666666661"/>
    <n v="18.063775000000003"/>
    <n v="702.1645666666667"/>
    <n v="479.85873786407785"/>
    <n v="-3.891666666666667E-3"/>
    <n v="485"/>
    <n v="655"/>
    <n v="1140"/>
  </r>
  <r>
    <x v="0"/>
    <x v="3"/>
    <x v="21"/>
    <x v="16"/>
    <s v="Tuesday"/>
    <s v="Week-day"/>
    <s v="Low-demand"/>
    <s v="Peak"/>
    <n v="213"/>
    <n v="143.96335833333336"/>
    <n v="143.96335833333336"/>
    <n v="87.125"/>
    <n v="479.83206666666661"/>
    <n v="1.8416666666666658E-2"/>
    <n v="623.81322499999987"/>
    <n v="479.85873786407785"/>
    <n v="-1.4666666666666667E-3"/>
    <n v="295"/>
    <n v="655"/>
    <n v="950"/>
  </r>
  <r>
    <x v="0"/>
    <x v="3"/>
    <x v="21"/>
    <x v="17"/>
    <s v="Tuesday"/>
    <s v="Week-day"/>
    <s v="Low-demand"/>
    <s v="Standard"/>
    <n v="147"/>
    <n v="0.57604999999999862"/>
    <n v="0.57604999999999862"/>
    <n v="87.86666666666666"/>
    <n v="479.84440833333332"/>
    <n v="0"/>
    <n v="480.41917500000017"/>
    <n v="479.85873786407785"/>
    <n v="-1.2500000000000002E-3"/>
    <n v="295"/>
    <n v="190"/>
    <n v="485"/>
  </r>
  <r>
    <x v="0"/>
    <x v="3"/>
    <x v="21"/>
    <x v="18"/>
    <s v="Tuesday"/>
    <s v="Week-day"/>
    <s v="Low-demand"/>
    <s v="Standard"/>
    <n v="147"/>
    <n v="-3.1108083333333343"/>
    <n v="0"/>
    <n v="91.325000000000003"/>
    <n v="479.82520833333353"/>
    <n v="0"/>
    <n v="476.70982500000008"/>
    <n v="479.85873786407785"/>
    <n v="-4.4000000000000003E-3"/>
    <n v="295"/>
    <n v="190"/>
    <n v="485"/>
  </r>
  <r>
    <x v="0"/>
    <x v="3"/>
    <x v="21"/>
    <x v="19"/>
    <s v="Tuesday"/>
    <s v="Week-day"/>
    <s v="Low-demand"/>
    <s v="Off-Peak"/>
    <n v="93"/>
    <n v="-34.448083333333329"/>
    <n v="0"/>
    <n v="95.291666666666671"/>
    <n v="479.83151666666686"/>
    <n v="0"/>
    <n v="445.37728333333325"/>
    <n v="479.85873786407785"/>
    <n v="-5.7583333333333349E-3"/>
    <n v="200"/>
    <n v="190"/>
    <n v="390"/>
  </r>
  <r>
    <x v="0"/>
    <x v="3"/>
    <x v="21"/>
    <x v="20"/>
    <s v="Tuesday"/>
    <s v="Week-day"/>
    <s v="Low-demand"/>
    <s v="Off-Peak"/>
    <n v="93"/>
    <n v="27.950833333333325"/>
    <n v="27.950833333333325"/>
    <n v="98.625"/>
    <n v="398.08538333333337"/>
    <n v="0"/>
    <n v="426.03243333333324"/>
    <n v="479.85873786407785"/>
    <n v="-3.6583333333333329E-3"/>
    <n v="200"/>
    <n v="190"/>
    <n v="390"/>
  </r>
  <r>
    <x v="0"/>
    <x v="3"/>
    <x v="22"/>
    <x v="0"/>
    <s v="Wednesday"/>
    <s v="Week-day"/>
    <s v="Low-demand"/>
    <s v="Off-Peak"/>
    <n v="93"/>
    <n v="56.433691666666682"/>
    <n v="56.433691666666682"/>
    <n v="98.783333333333331"/>
    <n v="391.46038333333331"/>
    <n v="0"/>
    <n v="447.88973333333337"/>
    <n v="479.85873786407785"/>
    <n v="-4.4333333333333334E-3"/>
    <n v="200"/>
    <n v="190"/>
    <n v="390"/>
  </r>
  <r>
    <x v="0"/>
    <x v="3"/>
    <x v="22"/>
    <x v="1"/>
    <s v="Wednesday"/>
    <s v="Week-day"/>
    <s v="Low-demand"/>
    <s v="Off-Peak"/>
    <n v="93"/>
    <n v="61.9007583333333"/>
    <n v="61.9007583333333"/>
    <n v="99"/>
    <n v="381.45676666666662"/>
    <n v="0"/>
    <n v="443.34956666666687"/>
    <n v="479.85873786407785"/>
    <n v="-8.2083333333333348E-3"/>
    <n v="200"/>
    <n v="190"/>
    <n v="390"/>
  </r>
  <r>
    <x v="0"/>
    <x v="3"/>
    <x v="22"/>
    <x v="2"/>
    <s v="Wednesday"/>
    <s v="Week-day"/>
    <s v="Low-demand"/>
    <s v="Off-Peak"/>
    <n v="93"/>
    <n v="79.767483333333345"/>
    <n v="79.767483333333345"/>
    <n v="99"/>
    <n v="455.97931666666688"/>
    <n v="0"/>
    <n v="535.73904999999979"/>
    <n v="479.85873786407785"/>
    <n v="-8.1583333333333351E-3"/>
    <n v="200"/>
    <n v="190"/>
    <n v="390"/>
  </r>
  <r>
    <x v="0"/>
    <x v="3"/>
    <x v="22"/>
    <x v="3"/>
    <s v="Wednesday"/>
    <s v="Week-day"/>
    <s v="Low-demand"/>
    <s v="Off-Peak"/>
    <n v="93"/>
    <n v="95.450883333333337"/>
    <n v="95.450883333333337"/>
    <n v="99"/>
    <n v="472.39376666666681"/>
    <n v="0"/>
    <n v="567.84154166666667"/>
    <n v="479.85873786407785"/>
    <n v="-3.5750000000000001E-3"/>
    <n v="200"/>
    <n v="190"/>
    <n v="390"/>
  </r>
  <r>
    <x v="0"/>
    <x v="3"/>
    <x v="22"/>
    <x v="4"/>
    <s v="Wednesday"/>
    <s v="Week-day"/>
    <s v="Low-demand"/>
    <s v="Off-Peak"/>
    <n v="93"/>
    <n v="124.99462500000004"/>
    <n v="124.99462500000004"/>
    <n v="97.416666666666671"/>
    <n v="479.8484250000003"/>
    <n v="0"/>
    <n v="604.84135833333323"/>
    <n v="479.85873786407785"/>
    <n v="-2.241666666666667E-3"/>
    <n v="295"/>
    <n v="190"/>
    <n v="485"/>
  </r>
  <r>
    <x v="0"/>
    <x v="3"/>
    <x v="22"/>
    <x v="5"/>
    <s v="Wednesday"/>
    <s v="Week-day"/>
    <s v="Low-demand"/>
    <s v="Off-Peak"/>
    <n v="93"/>
    <n v="108.91294166666665"/>
    <n v="108.91294166666665"/>
    <n v="96.333333333333329"/>
    <n v="479.83309166666663"/>
    <n v="0.83138333333333336"/>
    <n v="589.57583333333355"/>
    <n v="479.85873786407785"/>
    <n v="-2.1250000000000002E-3"/>
    <n v="295"/>
    <n v="190"/>
    <n v="485"/>
  </r>
  <r>
    <x v="0"/>
    <x v="3"/>
    <x v="22"/>
    <x v="6"/>
    <s v="Wednesday"/>
    <s v="Week-day"/>
    <s v="Low-demand"/>
    <s v="Standard"/>
    <n v="147"/>
    <n v="19.272641666666662"/>
    <n v="19.272641666666662"/>
    <n v="96.325000000000003"/>
    <n v="479.83594166666649"/>
    <n v="110.59949166666667"/>
    <n v="609.70738333333304"/>
    <n v="479.85873786407785"/>
    <n v="-8.1666666666666671E-4"/>
    <n v="295"/>
    <n v="190"/>
    <n v="485"/>
  </r>
  <r>
    <x v="0"/>
    <x v="3"/>
    <x v="22"/>
    <x v="7"/>
    <s v="Wednesday"/>
    <s v="Week-day"/>
    <s v="Low-demand"/>
    <s v="Peak"/>
    <n v="213"/>
    <n v="71.568923076923141"/>
    <n v="71.568923076923141"/>
    <n v="97.115384615384613"/>
    <n v="156.86960576923076"/>
    <n v="383.00091346153852"/>
    <n v="611.43777884615383"/>
    <n v="479.85873786407785"/>
    <n v="-1.5096153846153846E-3"/>
    <n v="565"/>
    <n v="690"/>
    <n v="1255"/>
  </r>
  <r>
    <x v="0"/>
    <x v="3"/>
    <x v="22"/>
    <x v="8"/>
    <s v="Wednesday"/>
    <s v="Week-day"/>
    <s v="Low-demand"/>
    <s v="Peak"/>
    <n v="213"/>
    <n v="-65.193816666666649"/>
    <n v="0"/>
    <n v="98.416666666666671"/>
    <n v="0"/>
    <n v="620.94105833333322"/>
    <n v="555.74529166666662"/>
    <n v="479.85873786407785"/>
    <n v="-1.1250000000000001E-3"/>
    <n v="565"/>
    <n v="675"/>
    <n v="1240"/>
  </r>
  <r>
    <x v="0"/>
    <x v="3"/>
    <x v="22"/>
    <x v="9"/>
    <s v="Wednesday"/>
    <s v="Week-day"/>
    <s v="Low-demand"/>
    <s v="Peak"/>
    <n v="213"/>
    <n v="0.27797499999999981"/>
    <n v="0.27797499999999981"/>
    <n v="99"/>
    <n v="0"/>
    <n v="644.54664166666635"/>
    <n v="644.82047500000022"/>
    <n v="479.85873786407785"/>
    <n v="-3.5833333333333333E-3"/>
    <n v="565"/>
    <n v="675"/>
    <n v="1240"/>
  </r>
  <r>
    <x v="0"/>
    <x v="3"/>
    <x v="22"/>
    <x v="22"/>
    <s v="Wednesday"/>
    <s v="Week-day"/>
    <s v="Low-demand"/>
    <s v="Standard"/>
    <n v="147"/>
    <n v="0.96544999999999959"/>
    <n v="0.96544999999999959"/>
    <n v="99"/>
    <n v="0"/>
    <n v="633.03295833333345"/>
    <n v="633.99586666666642"/>
    <n v="479.85873786407785"/>
    <n v="-2E-3"/>
    <n v="565"/>
    <n v="675"/>
    <n v="1240"/>
  </r>
  <r>
    <x v="0"/>
    <x v="3"/>
    <x v="22"/>
    <x v="23"/>
    <s v="Wednesday"/>
    <s v="Week-day"/>
    <s v="Low-demand"/>
    <s v="Standard"/>
    <n v="147"/>
    <n v="4.3661333333333339"/>
    <n v="4.3661333333333339"/>
    <n v="99"/>
    <n v="0"/>
    <n v="704.24889166666651"/>
    <n v="708.61268333333351"/>
    <n v="479.85873786407785"/>
    <n v="-1.8916666666666665E-3"/>
    <n v="565"/>
    <n v="675"/>
    <n v="1240"/>
  </r>
  <r>
    <x v="0"/>
    <x v="3"/>
    <x v="22"/>
    <x v="21"/>
    <s v="Wednesday"/>
    <s v="Week-day"/>
    <s v="Low-demand"/>
    <s v="Standard"/>
    <n v="147"/>
    <n v="3.8715999999999999"/>
    <n v="3.8715999999999999"/>
    <n v="99"/>
    <n v="0"/>
    <n v="734.9225083333331"/>
    <n v="738.79201666666654"/>
    <n v="479.85873786407785"/>
    <n v="-1.6416666666666667E-3"/>
    <n v="565"/>
    <n v="675"/>
    <n v="1240"/>
  </r>
  <r>
    <x v="0"/>
    <x v="3"/>
    <x v="22"/>
    <x v="10"/>
    <s v="Wednesday"/>
    <s v="Week-day"/>
    <s v="Low-demand"/>
    <s v="Standard"/>
    <n v="147"/>
    <n v="4.9910999999999985"/>
    <n v="4.9910999999999985"/>
    <n v="99"/>
    <n v="0"/>
    <n v="753.02476666666678"/>
    <n v="758.01144166666666"/>
    <n v="479.85873786407785"/>
    <n v="-3.9916666666666668E-3"/>
    <n v="565"/>
    <n v="675"/>
    <n v="1240"/>
  </r>
  <r>
    <x v="0"/>
    <x v="3"/>
    <x v="22"/>
    <x v="11"/>
    <s v="Wednesday"/>
    <s v="Week-day"/>
    <s v="Low-demand"/>
    <s v="Standard"/>
    <n v="147"/>
    <n v="3.7775000000000007"/>
    <n v="3.7775000000000007"/>
    <n v="99"/>
    <n v="0"/>
    <n v="756.37564166666687"/>
    <n v="760.15181666666638"/>
    <n v="479.85873786407785"/>
    <n v="-9.0833333333333337E-4"/>
    <n v="565"/>
    <n v="675"/>
    <n v="1240"/>
  </r>
  <r>
    <x v="0"/>
    <x v="3"/>
    <x v="22"/>
    <x v="12"/>
    <s v="Wednesday"/>
    <s v="Week-day"/>
    <s v="Low-demand"/>
    <s v="Standard"/>
    <n v="147"/>
    <n v="92.500416666666652"/>
    <n v="92.500416666666652"/>
    <n v="98"/>
    <n v="0"/>
    <n v="641.30205000000046"/>
    <n v="733.79550833333337"/>
    <n v="479.85873786407785"/>
    <n v="-6.8333333333333336E-3"/>
    <n v="565"/>
    <n v="675"/>
    <n v="1240"/>
  </r>
  <r>
    <x v="0"/>
    <x v="3"/>
    <x v="22"/>
    <x v="13"/>
    <s v="Wednesday"/>
    <s v="Week-day"/>
    <s v="Low-demand"/>
    <s v="Standard"/>
    <n v="147"/>
    <n v="16.632333333333325"/>
    <n v="16.632333333333325"/>
    <n v="96.183333333333337"/>
    <n v="171.94781666666665"/>
    <n v="400.53917500000006"/>
    <n v="589.11264999999992"/>
    <n v="479.85873786407785"/>
    <n v="-6.4166666666666677E-3"/>
    <n v="565"/>
    <n v="675"/>
    <n v="1240"/>
  </r>
  <r>
    <x v="0"/>
    <x v="3"/>
    <x v="22"/>
    <x v="14"/>
    <s v="Wednesday"/>
    <s v="Week-day"/>
    <s v="Low-demand"/>
    <s v="Standard"/>
    <n v="147"/>
    <n v="-14.684383333333331"/>
    <n v="0"/>
    <n v="98.625"/>
    <n v="386.70138333333341"/>
    <n v="137.73362499999993"/>
    <n v="509.74565000000001"/>
    <n v="479.85873786407785"/>
    <n v="-5.058333333333334E-3"/>
    <n v="555"/>
    <n v="675"/>
    <n v="1230"/>
  </r>
  <r>
    <x v="0"/>
    <x v="3"/>
    <x v="22"/>
    <x v="15"/>
    <s v="Wednesday"/>
    <s v="Week-day"/>
    <s v="Low-demand"/>
    <s v="Peak"/>
    <n v="213"/>
    <n v="65.220366666666663"/>
    <n v="65.220366666666663"/>
    <n v="99"/>
    <n v="427.77289166666662"/>
    <n v="17.101150000000001"/>
    <n v="510.0923166666667"/>
    <n v="479.85873786407785"/>
    <n v="-2.4166666666666664E-3"/>
    <n v="485"/>
    <n v="655"/>
    <n v="1140"/>
  </r>
  <r>
    <x v="0"/>
    <x v="3"/>
    <x v="22"/>
    <x v="16"/>
    <s v="Wednesday"/>
    <s v="Week-day"/>
    <s v="Low-demand"/>
    <s v="Peak"/>
    <n v="213"/>
    <n v="89.15061666666665"/>
    <n v="89.15061666666665"/>
    <n v="98.86666666666666"/>
    <n v="442.62059166666671"/>
    <n v="6.6166666666666674E-3"/>
    <n v="531.77227499999992"/>
    <n v="479.85873786407785"/>
    <n v="-5.8416666666666669E-3"/>
    <n v="295"/>
    <n v="655"/>
    <n v="950"/>
  </r>
  <r>
    <x v="0"/>
    <x v="3"/>
    <x v="22"/>
    <x v="17"/>
    <s v="Wednesday"/>
    <s v="Week-day"/>
    <s v="Low-demand"/>
    <s v="Standard"/>
    <n v="147"/>
    <n v="40.814691666666661"/>
    <n v="40.814691666666661"/>
    <n v="98.99166666666666"/>
    <n v="396.84374166666657"/>
    <n v="0"/>
    <n v="437.64810833333365"/>
    <n v="479.85873786407785"/>
    <n v="-1.0375000000000001E-2"/>
    <n v="295"/>
    <n v="190"/>
    <n v="485"/>
  </r>
  <r>
    <x v="0"/>
    <x v="3"/>
    <x v="22"/>
    <x v="18"/>
    <s v="Wednesday"/>
    <s v="Week-day"/>
    <s v="Low-demand"/>
    <s v="Standard"/>
    <n v="147"/>
    <n v="54.608008333333345"/>
    <n v="54.608008333333345"/>
    <n v="99"/>
    <n v="341.44753333333335"/>
    <n v="0"/>
    <n v="396.04570833333332"/>
    <n v="479.85873786407785"/>
    <n v="-9.9916666666666678E-3"/>
    <n v="295"/>
    <n v="190"/>
    <n v="485"/>
  </r>
  <r>
    <x v="0"/>
    <x v="3"/>
    <x v="22"/>
    <x v="19"/>
    <s v="Wednesday"/>
    <s v="Week-day"/>
    <s v="Low-demand"/>
    <s v="Off-Peak"/>
    <n v="93"/>
    <n v="60.70242499999997"/>
    <n v="60.70242499999997"/>
    <n v="99"/>
    <n v="347.27436666666659"/>
    <n v="0"/>
    <n v="407.96930000000009"/>
    <n v="479.85873786407785"/>
    <n v="-7.641666666666669E-3"/>
    <n v="200"/>
    <n v="190"/>
    <n v="390"/>
  </r>
  <r>
    <x v="0"/>
    <x v="3"/>
    <x v="22"/>
    <x v="20"/>
    <s v="Wednesday"/>
    <s v="Week-day"/>
    <s v="Low-demand"/>
    <s v="Off-Peak"/>
    <n v="93"/>
    <n v="46.096575000000001"/>
    <n v="46.096575000000001"/>
    <n v="99.00833333333334"/>
    <n v="339.97711666666675"/>
    <n v="0"/>
    <n v="385.95564999999993"/>
    <n v="479.85873786407785"/>
    <n v="-0.11760833333333336"/>
    <n v="200"/>
    <n v="190"/>
    <n v="390"/>
  </r>
  <r>
    <x v="0"/>
    <x v="3"/>
    <x v="23"/>
    <x v="0"/>
    <s v="Thursday"/>
    <s v="Week-day"/>
    <s v="Low-demand"/>
    <s v="Off-Peak"/>
    <n v="93"/>
    <n v="53.386866666666677"/>
    <n v="53.386866666666677"/>
    <n v="99.00833333333334"/>
    <n v="320.01777499999992"/>
    <n v="0"/>
    <n v="373.40134166666661"/>
    <n v="479.85873786407785"/>
    <n v="-3.6916666666666664E-3"/>
    <n v="200"/>
    <n v="190"/>
    <n v="390"/>
  </r>
  <r>
    <x v="0"/>
    <x v="3"/>
    <x v="23"/>
    <x v="1"/>
    <s v="Thursday"/>
    <s v="Week-day"/>
    <s v="Low-demand"/>
    <s v="Off-Peak"/>
    <n v="93"/>
    <n v="52.61558333333334"/>
    <n v="52.61558333333334"/>
    <n v="99.00833333333334"/>
    <n v="331.99551666666662"/>
    <n v="0"/>
    <n v="384.60576666666663"/>
    <n v="479.85873786407785"/>
    <n v="-5.5500000000000011E-3"/>
    <n v="200"/>
    <n v="190"/>
    <n v="390"/>
  </r>
  <r>
    <x v="0"/>
    <x v="3"/>
    <x v="23"/>
    <x v="2"/>
    <s v="Thursday"/>
    <s v="Week-day"/>
    <s v="Low-demand"/>
    <s v="Off-Peak"/>
    <n v="93"/>
    <n v="83.799241666666674"/>
    <n v="83.799241666666674"/>
    <n v="99"/>
    <n v="427.95027500000003"/>
    <n v="0"/>
    <n v="511.7397333333335"/>
    <n v="479.85873786407785"/>
    <n v="-1.0050000000000002E-2"/>
    <n v="200"/>
    <n v="190"/>
    <n v="390"/>
  </r>
  <r>
    <x v="0"/>
    <x v="3"/>
    <x v="23"/>
    <x v="3"/>
    <s v="Thursday"/>
    <s v="Week-day"/>
    <s v="Low-demand"/>
    <s v="Off-Peak"/>
    <n v="93"/>
    <n v="73.172275000000056"/>
    <n v="73.172275000000056"/>
    <n v="99.00833333333334"/>
    <n v="457.52284166666669"/>
    <n v="0"/>
    <n v="530.68749166666669"/>
    <n v="479.85873786407785"/>
    <n v="-8.0583333333333375E-3"/>
    <n v="200"/>
    <n v="190"/>
    <n v="390"/>
  </r>
  <r>
    <x v="0"/>
    <x v="3"/>
    <x v="23"/>
    <x v="4"/>
    <s v="Thursday"/>
    <s v="Week-day"/>
    <s v="Low-demand"/>
    <s v="Off-Peak"/>
    <n v="93"/>
    <n v="66.332008333333334"/>
    <n v="66.332008333333334"/>
    <n v="99"/>
    <n v="442.63224999999989"/>
    <n v="0"/>
    <n v="508.9566999999999"/>
    <n v="479.85873786407785"/>
    <n v="-7.6083333333333341E-3"/>
    <n v="295"/>
    <n v="190"/>
    <n v="485"/>
  </r>
  <r>
    <x v="0"/>
    <x v="3"/>
    <x v="23"/>
    <x v="5"/>
    <s v="Thursday"/>
    <s v="Week-day"/>
    <s v="Low-demand"/>
    <s v="Off-Peak"/>
    <n v="93"/>
    <n v="75.677783333333309"/>
    <n v="75.677783333333309"/>
    <n v="99.00833333333334"/>
    <n v="448.58636666666683"/>
    <n v="1.8016666666666663"/>
    <n v="526.06274166666685"/>
    <n v="479.85873786407785"/>
    <n v="-3.5166666666666666E-3"/>
    <n v="295"/>
    <n v="190"/>
    <n v="485"/>
  </r>
  <r>
    <x v="0"/>
    <x v="3"/>
    <x v="23"/>
    <x v="6"/>
    <s v="Thursday"/>
    <s v="Week-day"/>
    <s v="Low-demand"/>
    <s v="Standard"/>
    <n v="147"/>
    <n v="71.55275833333333"/>
    <n v="71.55275833333333"/>
    <n v="99.00833333333334"/>
    <n v="405.87793333333343"/>
    <n v="80.970358333333323"/>
    <n v="558.39828333333332"/>
    <n v="479.85873786407785"/>
    <n v="-3.1416666666666667E-3"/>
    <n v="295"/>
    <n v="190"/>
    <n v="485"/>
  </r>
  <r>
    <x v="0"/>
    <x v="3"/>
    <x v="23"/>
    <x v="7"/>
    <s v="Thursday"/>
    <s v="Week-day"/>
    <s v="Low-demand"/>
    <s v="Peak"/>
    <n v="213"/>
    <n v="91.282727272727314"/>
    <n v="91.282727272727314"/>
    <n v="96.818181818181813"/>
    <n v="218.26426262626262"/>
    <n v="256.87576767676762"/>
    <n v="566.41850505050513"/>
    <n v="479.85873786407785"/>
    <n v="-4.1010101010101009E-3"/>
    <n v="565"/>
    <n v="690"/>
    <n v="1255"/>
  </r>
  <r>
    <x v="0"/>
    <x v="3"/>
    <x v="23"/>
    <x v="8"/>
    <s v="Thursday"/>
    <s v="Week-day"/>
    <s v="Low-demand"/>
    <s v="Peak"/>
    <n v="213"/>
    <n v="-84.00528333333331"/>
    <n v="0"/>
    <n v="97.183333333333337"/>
    <n v="0"/>
    <n v="650.54527500000017"/>
    <n v="566.53495833333341"/>
    <n v="479.85873786407785"/>
    <n v="-4.2166666666666663E-3"/>
    <n v="565"/>
    <n v="675"/>
    <n v="1240"/>
  </r>
  <r>
    <x v="0"/>
    <x v="3"/>
    <x v="23"/>
    <x v="9"/>
    <s v="Thursday"/>
    <s v="Week-day"/>
    <s v="Low-demand"/>
    <s v="Peak"/>
    <n v="213"/>
    <n v="-3.4214666666666669"/>
    <n v="0"/>
    <n v="99"/>
    <n v="0"/>
    <n v="584.94795000000011"/>
    <n v="581.52308333333349"/>
    <n v="479.85873786407785"/>
    <n v="-2.7666666666666668E-3"/>
    <n v="565"/>
    <n v="675"/>
    <n v="1240"/>
  </r>
  <r>
    <x v="0"/>
    <x v="3"/>
    <x v="23"/>
    <x v="22"/>
    <s v="Thursday"/>
    <s v="Week-day"/>
    <s v="Low-demand"/>
    <s v="Standard"/>
    <n v="147"/>
    <n v="-2.4667583333333338"/>
    <n v="0"/>
    <n v="99"/>
    <n v="0"/>
    <n v="632.62785833333328"/>
    <n v="630.15849166666658"/>
    <n v="479.85873786407785"/>
    <n v="-1.983333333333333E-3"/>
    <n v="565"/>
    <n v="675"/>
    <n v="1240"/>
  </r>
  <r>
    <x v="0"/>
    <x v="3"/>
    <x v="23"/>
    <x v="23"/>
    <s v="Thursday"/>
    <s v="Week-day"/>
    <s v="Low-demand"/>
    <s v="Standard"/>
    <n v="147"/>
    <n v="-2.2874999999999993E-2"/>
    <n v="0"/>
    <n v="99"/>
    <n v="0"/>
    <n v="652.68995000000018"/>
    <n v="652.66014999999993"/>
    <n v="479.85873786407785"/>
    <n v="-6.3166666666666675E-3"/>
    <n v="565"/>
    <n v="675"/>
    <n v="1240"/>
  </r>
  <r>
    <x v="0"/>
    <x v="3"/>
    <x v="23"/>
    <x v="21"/>
    <s v="Thursday"/>
    <s v="Week-day"/>
    <s v="Low-demand"/>
    <s v="Standard"/>
    <n v="147"/>
    <n v="1.3598166666666662"/>
    <n v="1.3598166666666662"/>
    <n v="99.00833333333334"/>
    <n v="0"/>
    <n v="711.84894166666697"/>
    <n v="713.20413333333317"/>
    <n v="479.85873786407785"/>
    <n v="-4.0583333333333331E-3"/>
    <n v="565"/>
    <n v="675"/>
    <n v="1240"/>
  </r>
  <r>
    <x v="0"/>
    <x v="3"/>
    <x v="23"/>
    <x v="10"/>
    <s v="Thursday"/>
    <s v="Week-day"/>
    <s v="Low-demand"/>
    <s v="Standard"/>
    <n v="147"/>
    <n v="1.7482666666666657"/>
    <n v="1.7482666666666657"/>
    <n v="99.05"/>
    <n v="0"/>
    <n v="688.26245000000006"/>
    <n v="690.00639166666713"/>
    <n v="479.85873786407785"/>
    <n v="-3.7916666666666667E-3"/>
    <n v="565"/>
    <n v="675"/>
    <n v="1240"/>
  </r>
  <r>
    <x v="0"/>
    <x v="3"/>
    <x v="23"/>
    <x v="11"/>
    <s v="Thursday"/>
    <s v="Week-day"/>
    <s v="Low-demand"/>
    <s v="Standard"/>
    <n v="147"/>
    <n v="-0.26025000000000015"/>
    <n v="0"/>
    <n v="99.041666666666671"/>
    <n v="0"/>
    <n v="686.89959999999985"/>
    <n v="686.63278333333324"/>
    <n v="479.85873786407785"/>
    <n v="-5.966666666666667E-3"/>
    <n v="565"/>
    <n v="675"/>
    <n v="1240"/>
  </r>
  <r>
    <x v="0"/>
    <x v="3"/>
    <x v="23"/>
    <x v="12"/>
    <s v="Thursday"/>
    <s v="Week-day"/>
    <s v="Low-demand"/>
    <s v="Standard"/>
    <n v="147"/>
    <n v="17.005208333333332"/>
    <n v="17.005208333333332"/>
    <n v="99.016666666666666"/>
    <n v="0"/>
    <n v="639.93063333333328"/>
    <n v="656.93131666666682"/>
    <n v="479.85873786407785"/>
    <n v="-4.0749999999999996E-3"/>
    <n v="565"/>
    <n v="675"/>
    <n v="1240"/>
  </r>
  <r>
    <x v="0"/>
    <x v="3"/>
    <x v="23"/>
    <x v="13"/>
    <s v="Thursday"/>
    <s v="Week-day"/>
    <s v="Low-demand"/>
    <s v="Standard"/>
    <n v="147"/>
    <n v="104.72312500000002"/>
    <n v="104.72312500000002"/>
    <n v="96.74166666666666"/>
    <n v="137.96516666666668"/>
    <n v="404.98639999999983"/>
    <n v="647.67326666666668"/>
    <n v="479.85873786407785"/>
    <n v="-1.4E-3"/>
    <n v="565"/>
    <n v="675"/>
    <n v="1240"/>
  </r>
  <r>
    <x v="0"/>
    <x v="3"/>
    <x v="23"/>
    <x v="14"/>
    <s v="Thursday"/>
    <s v="Week-day"/>
    <s v="Low-demand"/>
    <s v="Standard"/>
    <n v="147"/>
    <n v="170.5414833333333"/>
    <n v="170.5414833333333"/>
    <n v="94.108333333333334"/>
    <n v="479.82243333333332"/>
    <n v="142.10523333333322"/>
    <n v="792.46695833333376"/>
    <n v="479.85873786407785"/>
    <n v="-2.3499999999999997E-3"/>
    <n v="555"/>
    <n v="675"/>
    <n v="1230"/>
  </r>
  <r>
    <x v="0"/>
    <x v="3"/>
    <x v="23"/>
    <x v="15"/>
    <s v="Thursday"/>
    <s v="Week-day"/>
    <s v="Low-demand"/>
    <s v="Peak"/>
    <n v="213"/>
    <n v="212.8986499999998"/>
    <n v="212.8986499999998"/>
    <n v="88.8"/>
    <n v="479.83497499999999"/>
    <n v="22.268016666666668"/>
    <n v="715.00121666666666"/>
    <n v="479.85873786407785"/>
    <n v="-9.7499999999999996E-4"/>
    <n v="485"/>
    <n v="655"/>
    <n v="1140"/>
  </r>
  <r>
    <x v="0"/>
    <x v="3"/>
    <x v="23"/>
    <x v="16"/>
    <s v="Thursday"/>
    <s v="Week-day"/>
    <s v="Low-demand"/>
    <s v="Peak"/>
    <n v="213"/>
    <n v="203.28448333333338"/>
    <n v="203.28448333333338"/>
    <n v="84.058333333333337"/>
    <n v="479.84967500000005"/>
    <n v="0.16461666666666672"/>
    <n v="683.29657499999996"/>
    <n v="479.85873786407785"/>
    <n v="-2.875E-3"/>
    <n v="295"/>
    <n v="655"/>
    <n v="950"/>
  </r>
  <r>
    <x v="0"/>
    <x v="3"/>
    <x v="23"/>
    <x v="17"/>
    <s v="Thursday"/>
    <s v="Week-day"/>
    <s v="Low-demand"/>
    <s v="Standard"/>
    <n v="147"/>
    <n v="54.507333333333321"/>
    <n v="54.507333333333321"/>
    <n v="81.400000000000006"/>
    <n v="479.84420833333326"/>
    <n v="0"/>
    <n v="534.35109999999997"/>
    <n v="479.85873786407785"/>
    <n v="-8.25E-4"/>
    <n v="295"/>
    <n v="190"/>
    <n v="485"/>
  </r>
  <r>
    <x v="0"/>
    <x v="3"/>
    <x v="23"/>
    <x v="18"/>
    <s v="Thursday"/>
    <s v="Week-day"/>
    <s v="Low-demand"/>
    <s v="Standard"/>
    <n v="147"/>
    <n v="-7.7514500000000019"/>
    <n v="0"/>
    <n v="84.408333333333331"/>
    <n v="479.82359166666669"/>
    <n v="0"/>
    <n v="472.07078333333345"/>
    <n v="479.85873786407785"/>
    <n v="-1.2583333333333333E-3"/>
    <n v="295"/>
    <n v="190"/>
    <n v="485"/>
  </r>
  <r>
    <x v="0"/>
    <x v="3"/>
    <x v="23"/>
    <x v="19"/>
    <s v="Thursday"/>
    <s v="Week-day"/>
    <s v="Low-demand"/>
    <s v="Off-Peak"/>
    <n v="93"/>
    <n v="-20.837283333333328"/>
    <n v="0"/>
    <n v="88.025000000000006"/>
    <n v="479.82798333333358"/>
    <n v="0"/>
    <n v="458.98484999999977"/>
    <n v="479.85873786407785"/>
    <n v="-5.7333333333333351E-3"/>
    <n v="200"/>
    <n v="190"/>
    <n v="390"/>
  </r>
  <r>
    <x v="0"/>
    <x v="3"/>
    <x v="23"/>
    <x v="20"/>
    <s v="Thursday"/>
    <s v="Week-day"/>
    <s v="Low-demand"/>
    <s v="Off-Peak"/>
    <n v="93"/>
    <n v="-27.529216666666688"/>
    <n v="0"/>
    <n v="92.291666666666671"/>
    <n v="479.82560000000024"/>
    <n v="0"/>
    <n v="452.29229999999995"/>
    <n v="479.85873786407785"/>
    <n v="-3.8999999999999998E-3"/>
    <n v="200"/>
    <n v="190"/>
    <n v="390"/>
  </r>
  <r>
    <x v="0"/>
    <x v="3"/>
    <x v="24"/>
    <x v="0"/>
    <s v="Friday"/>
    <s v="Week-day"/>
    <s v="Low-demand"/>
    <s v="Off-Peak"/>
    <n v="93"/>
    <n v="-35.425091666666667"/>
    <n v="0"/>
    <n v="97.016666666666666"/>
    <n v="463.39060833333315"/>
    <n v="0"/>
    <n v="427.95741666666675"/>
    <n v="479.85873786407785"/>
    <n v="-7.5166666666666689E-3"/>
    <n v="200"/>
    <n v="190"/>
    <n v="390"/>
  </r>
  <r>
    <x v="0"/>
    <x v="3"/>
    <x v="24"/>
    <x v="1"/>
    <s v="Friday"/>
    <s v="Week-day"/>
    <s v="Low-demand"/>
    <s v="Off-Peak"/>
    <n v="93"/>
    <n v="46.663008333333316"/>
    <n v="46.663008333333316"/>
    <n v="99"/>
    <n v="383.96681666666677"/>
    <n v="0"/>
    <n v="430.6216416666669"/>
    <n v="479.85873786407785"/>
    <n v="-8.1416666666666703E-3"/>
    <n v="200"/>
    <n v="190"/>
    <n v="390"/>
  </r>
  <r>
    <x v="0"/>
    <x v="3"/>
    <x v="24"/>
    <x v="2"/>
    <s v="Friday"/>
    <s v="Week-day"/>
    <s v="Low-demand"/>
    <s v="Off-Peak"/>
    <n v="93"/>
    <n v="74.957066666666691"/>
    <n v="74.957066666666691"/>
    <n v="99"/>
    <n v="461.77765833333359"/>
    <n v="0"/>
    <n v="536.73072500000001"/>
    <n v="479.85873786407785"/>
    <n v="-4.5166666666666671E-3"/>
    <n v="200"/>
    <n v="190"/>
    <n v="390"/>
  </r>
  <r>
    <x v="0"/>
    <x v="3"/>
    <x v="24"/>
    <x v="3"/>
    <s v="Friday"/>
    <s v="Week-day"/>
    <s v="Low-demand"/>
    <s v="Off-Peak"/>
    <n v="93"/>
    <n v="75.336883333333347"/>
    <n v="75.336883333333347"/>
    <n v="99"/>
    <n v="464.9609916666667"/>
    <n v="0"/>
    <n v="540.29229166666676"/>
    <n v="479.85873786407785"/>
    <n v="-5.9166666666666673E-3"/>
    <n v="200"/>
    <n v="190"/>
    <n v="390"/>
  </r>
  <r>
    <x v="0"/>
    <x v="3"/>
    <x v="24"/>
    <x v="4"/>
    <s v="Friday"/>
    <s v="Week-day"/>
    <s v="Low-demand"/>
    <s v="Off-Peak"/>
    <n v="93"/>
    <n v="75.824133333333322"/>
    <n v="75.824133333333322"/>
    <n v="99"/>
    <n v="463.48569166666664"/>
    <n v="0"/>
    <n v="539.3023833333333"/>
    <n v="479.85873786407785"/>
    <n v="-7.9250000000000032E-3"/>
    <n v="295"/>
    <n v="190"/>
    <n v="485"/>
  </r>
  <r>
    <x v="0"/>
    <x v="3"/>
    <x v="24"/>
    <x v="5"/>
    <s v="Friday"/>
    <s v="Week-day"/>
    <s v="Low-demand"/>
    <s v="Off-Peak"/>
    <n v="93"/>
    <n v="79.691433333333322"/>
    <n v="79.691433333333322"/>
    <n v="99"/>
    <n v="450.12384166666664"/>
    <n v="0.63807500000000006"/>
    <n v="530.44686666666678"/>
    <n v="479.85873786407785"/>
    <n v="-6.6833333333333354E-3"/>
    <n v="295"/>
    <n v="190"/>
    <n v="485"/>
  </r>
  <r>
    <x v="0"/>
    <x v="3"/>
    <x v="24"/>
    <x v="6"/>
    <s v="Friday"/>
    <s v="Week-day"/>
    <s v="Low-demand"/>
    <s v="Standard"/>
    <n v="147"/>
    <n v="54.66781666666666"/>
    <n v="54.66781666666666"/>
    <n v="99"/>
    <n v="429.28954166666676"/>
    <n v="47.096516666666659"/>
    <n v="531.05203333333327"/>
    <n v="479.85873786407785"/>
    <n v="-2.0916666666666666E-3"/>
    <n v="295"/>
    <n v="190"/>
    <n v="485"/>
  </r>
  <r>
    <x v="0"/>
    <x v="3"/>
    <x v="24"/>
    <x v="7"/>
    <s v="Friday"/>
    <s v="Week-day"/>
    <s v="Low-demand"/>
    <s v="Peak"/>
    <n v="213"/>
    <n v="116.54641836734689"/>
    <n v="116.54641836734689"/>
    <n v="96.704081632653057"/>
    <n v="220.12774489795916"/>
    <n v="191.03524489795916"/>
    <n v="527.7086938775509"/>
    <n v="479.85873786407785"/>
    <n v="-5.8163265306122446E-4"/>
    <n v="565"/>
    <n v="690"/>
    <n v="1255"/>
  </r>
  <r>
    <x v="0"/>
    <x v="3"/>
    <x v="24"/>
    <x v="8"/>
    <s v="Friday"/>
    <s v="Week-day"/>
    <s v="Low-demand"/>
    <s v="Peak"/>
    <n v="213"/>
    <n v="-70.554058333333344"/>
    <n v="0"/>
    <n v="97.683333333333337"/>
    <n v="39.996424999999995"/>
    <n v="485.3947"/>
    <n v="454.83290833333325"/>
    <n v="479.85873786407785"/>
    <n v="-3.5833333333333333E-3"/>
    <n v="565"/>
    <n v="675"/>
    <n v="1240"/>
  </r>
  <r>
    <x v="0"/>
    <x v="3"/>
    <x v="24"/>
    <x v="9"/>
    <s v="Friday"/>
    <s v="Week-day"/>
    <s v="Low-demand"/>
    <s v="Peak"/>
    <n v="213"/>
    <n v="-4.3188249999999977"/>
    <n v="0"/>
    <n v="99"/>
    <n v="0"/>
    <n v="437.03738333333342"/>
    <n v="432.71429999999975"/>
    <n v="479.85873786407785"/>
    <n v="-3.6333333333333335E-3"/>
    <n v="565"/>
    <n v="675"/>
    <n v="1240"/>
  </r>
  <r>
    <x v="0"/>
    <x v="3"/>
    <x v="24"/>
    <x v="22"/>
    <s v="Friday"/>
    <s v="Week-day"/>
    <s v="Low-demand"/>
    <s v="Standard"/>
    <n v="147"/>
    <n v="-1.1540999999999997"/>
    <n v="0"/>
    <n v="99"/>
    <n v="0"/>
    <n v="455.03152500000004"/>
    <n v="453.87187500000005"/>
    <n v="479.85873786407785"/>
    <n v="-4.9500000000000004E-3"/>
    <n v="565"/>
    <n v="675"/>
    <n v="1240"/>
  </r>
  <r>
    <x v="0"/>
    <x v="3"/>
    <x v="24"/>
    <x v="23"/>
    <s v="Friday"/>
    <s v="Week-day"/>
    <s v="Low-demand"/>
    <s v="Standard"/>
    <n v="147"/>
    <n v="2.283525"/>
    <n v="2.283525"/>
    <n v="99"/>
    <n v="0"/>
    <n v="508.58254166666671"/>
    <n v="510.86270000000007"/>
    <n v="479.85873786407785"/>
    <n v="-2.875E-3"/>
    <n v="565"/>
    <n v="675"/>
    <n v="1240"/>
  </r>
  <r>
    <x v="0"/>
    <x v="3"/>
    <x v="24"/>
    <x v="21"/>
    <s v="Friday"/>
    <s v="Week-day"/>
    <s v="Low-demand"/>
    <s v="Standard"/>
    <n v="147"/>
    <n v="1.2722083333333338"/>
    <n v="1.2722083333333338"/>
    <n v="99"/>
    <n v="0"/>
    <n v="528.27335833333314"/>
    <n v="529.54220833333363"/>
    <n v="479.85873786407785"/>
    <n v="-2.7750000000000001E-3"/>
    <n v="565"/>
    <n v="675"/>
    <n v="1240"/>
  </r>
  <r>
    <x v="0"/>
    <x v="3"/>
    <x v="24"/>
    <x v="10"/>
    <s v="Friday"/>
    <s v="Week-day"/>
    <s v="Low-demand"/>
    <s v="Standard"/>
    <n v="147"/>
    <n v="1.4518416666666665"/>
    <n v="1.4518416666666665"/>
    <n v="99"/>
    <n v="0"/>
    <n v="537.6894666666667"/>
    <n v="539.13669166666693"/>
    <n v="479.85873786407785"/>
    <n v="-4.0666666666666663E-3"/>
    <n v="565"/>
    <n v="675"/>
    <n v="1240"/>
  </r>
  <r>
    <x v="0"/>
    <x v="3"/>
    <x v="24"/>
    <x v="11"/>
    <s v="Friday"/>
    <s v="Week-day"/>
    <s v="Low-demand"/>
    <s v="Standard"/>
    <n v="147"/>
    <n v="1.2793166666666671"/>
    <n v="1.2793166666666671"/>
    <n v="99"/>
    <n v="0"/>
    <n v="511.10830833333341"/>
    <n v="512.38375000000008"/>
    <n v="479.85873786407785"/>
    <n v="-3.3666666666666662E-3"/>
    <n v="565"/>
    <n v="675"/>
    <n v="1240"/>
  </r>
  <r>
    <x v="0"/>
    <x v="3"/>
    <x v="24"/>
    <x v="12"/>
    <s v="Friday"/>
    <s v="Week-day"/>
    <s v="Low-demand"/>
    <s v="Standard"/>
    <n v="147"/>
    <n v="-1.1318250000000001"/>
    <n v="0"/>
    <n v="99"/>
    <n v="0"/>
    <n v="493.84749999999997"/>
    <n v="492.71314166666696"/>
    <n v="479.85873786407785"/>
    <n v="-1.9499999999999999E-3"/>
    <n v="565"/>
    <n v="675"/>
    <n v="1240"/>
  </r>
  <r>
    <x v="0"/>
    <x v="3"/>
    <x v="24"/>
    <x v="13"/>
    <s v="Friday"/>
    <s v="Week-day"/>
    <s v="Low-demand"/>
    <s v="Standard"/>
    <n v="147"/>
    <n v="68.956566666666674"/>
    <n v="68.956566666666674"/>
    <n v="98.525000000000006"/>
    <n v="0"/>
    <n v="407.52772499999992"/>
    <n v="476.48080833333336"/>
    <n v="479.85873786407785"/>
    <n v="-3.2416666666666666E-3"/>
    <n v="565"/>
    <n v="675"/>
    <n v="1240"/>
  </r>
  <r>
    <x v="0"/>
    <x v="3"/>
    <x v="24"/>
    <x v="14"/>
    <s v="Friday"/>
    <s v="Week-day"/>
    <s v="Low-demand"/>
    <s v="Standard"/>
    <n v="147"/>
    <n v="-17.895424999999971"/>
    <n v="0"/>
    <n v="98.74166666666666"/>
    <n v="331.72758333333331"/>
    <n v="144.90305833333338"/>
    <n v="458.73068333333322"/>
    <n v="479.85873786407785"/>
    <n v="-4.6750000000000003E-3"/>
    <n v="555"/>
    <n v="675"/>
    <n v="1230"/>
  </r>
  <r>
    <x v="0"/>
    <x v="3"/>
    <x v="24"/>
    <x v="15"/>
    <s v="Friday"/>
    <s v="Week-day"/>
    <s v="Low-demand"/>
    <s v="Peak"/>
    <n v="213"/>
    <n v="56.798125000000006"/>
    <n v="56.798125000000006"/>
    <n v="99"/>
    <n v="367.83211666666665"/>
    <n v="20.071625000000004"/>
    <n v="444.69734166666643"/>
    <n v="479.85873786407785"/>
    <n v="-4.8083333333333337E-3"/>
    <n v="485"/>
    <n v="655"/>
    <n v="1140"/>
  </r>
  <r>
    <x v="0"/>
    <x v="3"/>
    <x v="24"/>
    <x v="16"/>
    <s v="Friday"/>
    <s v="Week-day"/>
    <s v="Low-demand"/>
    <s v="Peak"/>
    <n v="213"/>
    <n v="44.143599999999992"/>
    <n v="44.143599999999992"/>
    <n v="99"/>
    <n v="310.23890833333314"/>
    <n v="0.19905833333333325"/>
    <n v="354.57565833333319"/>
    <n v="479.85873786407785"/>
    <n v="-6.8416666666666678E-3"/>
    <n v="295"/>
    <n v="655"/>
    <n v="950"/>
  </r>
  <r>
    <x v="0"/>
    <x v="3"/>
    <x v="24"/>
    <x v="17"/>
    <s v="Friday"/>
    <s v="Week-day"/>
    <s v="Low-demand"/>
    <s v="Standard"/>
    <n v="147"/>
    <n v="42.874366666666674"/>
    <n v="42.874366666666674"/>
    <n v="99"/>
    <n v="307.15406666666678"/>
    <n v="0"/>
    <n v="350.01963333333333"/>
    <n v="479.85873786407785"/>
    <n v="-9.1000000000000039E-3"/>
    <n v="295"/>
    <n v="190"/>
    <n v="485"/>
  </r>
  <r>
    <x v="0"/>
    <x v="3"/>
    <x v="24"/>
    <x v="18"/>
    <s v="Friday"/>
    <s v="Week-day"/>
    <s v="Low-demand"/>
    <s v="Standard"/>
    <n v="147"/>
    <n v="41.645033333333338"/>
    <n v="41.645033333333338"/>
    <n v="99"/>
    <n v="333.01907500000004"/>
    <n v="0"/>
    <n v="374.66039999999992"/>
    <n v="479.85873786407785"/>
    <n v="-3.8499999999999997E-3"/>
    <n v="295"/>
    <n v="190"/>
    <n v="485"/>
  </r>
  <r>
    <x v="0"/>
    <x v="3"/>
    <x v="24"/>
    <x v="19"/>
    <s v="Friday"/>
    <s v="Week-day"/>
    <s v="Low-demand"/>
    <s v="Off-Peak"/>
    <n v="93"/>
    <n v="47.640408333333347"/>
    <n v="47.640408333333347"/>
    <n v="99.00833333333334"/>
    <n v="322.86719166666683"/>
    <n v="0"/>
    <n v="370.50141666666667"/>
    <n v="479.85873786407785"/>
    <n v="-6.4666666666666683E-3"/>
    <n v="200"/>
    <n v="190"/>
    <n v="390"/>
  </r>
  <r>
    <x v="0"/>
    <x v="3"/>
    <x v="24"/>
    <x v="20"/>
    <s v="Friday"/>
    <s v="Week-day"/>
    <s v="Low-demand"/>
    <s v="Off-Peak"/>
    <n v="93"/>
    <n v="46.553624999999997"/>
    <n v="46.553624999999997"/>
    <n v="99.00833333333334"/>
    <n v="316.52006666666659"/>
    <n v="0"/>
    <n v="363.06836666666675"/>
    <n v="479.85873786407785"/>
    <n v="-3.358333333333333E-3"/>
    <n v="200"/>
    <n v="190"/>
    <n v="390"/>
  </r>
  <r>
    <x v="0"/>
    <x v="3"/>
    <x v="25"/>
    <x v="0"/>
    <s v="Saturday"/>
    <s v="Weekend"/>
    <s v="Low-demand"/>
    <s v="Off-Peak"/>
    <n v="93"/>
    <n v="48.938991666666688"/>
    <n v="48.938991666666688"/>
    <n v="99.016666666666666"/>
    <n v="317.62820000000016"/>
    <n v="0"/>
    <n v="366.56038333333339"/>
    <n v="479.85873786407785"/>
    <n v="-7.1250000000000029E-3"/>
    <n v="200"/>
    <n v="190"/>
    <n v="390"/>
  </r>
  <r>
    <x v="0"/>
    <x v="3"/>
    <x v="25"/>
    <x v="1"/>
    <s v="Saturday"/>
    <s v="Weekend"/>
    <s v="Low-demand"/>
    <s v="Off-Peak"/>
    <n v="93"/>
    <n v="44.90547500000001"/>
    <n v="44.90547500000001"/>
    <n v="99.016666666666666"/>
    <n v="325.33273333333335"/>
    <n v="0"/>
    <n v="370.23152499999998"/>
    <n v="479.85873786407785"/>
    <n v="-6.9333333333333347E-3"/>
    <n v="200"/>
    <n v="190"/>
    <n v="390"/>
  </r>
  <r>
    <x v="0"/>
    <x v="3"/>
    <x v="25"/>
    <x v="2"/>
    <s v="Saturday"/>
    <s v="Weekend"/>
    <s v="Low-demand"/>
    <s v="Off-Peak"/>
    <n v="93"/>
    <n v="54.60159166666665"/>
    <n v="54.60159166666665"/>
    <n v="99"/>
    <n v="334.39239166666687"/>
    <n v="0"/>
    <n v="388.99050833333354"/>
    <n v="479.85873786407785"/>
    <n v="-3.7666666666666664E-3"/>
    <n v="200"/>
    <n v="190"/>
    <n v="390"/>
  </r>
  <r>
    <x v="0"/>
    <x v="3"/>
    <x v="25"/>
    <x v="3"/>
    <s v="Saturday"/>
    <s v="Weekend"/>
    <s v="Low-demand"/>
    <s v="Off-Peak"/>
    <n v="93"/>
    <n v="44.307016666666634"/>
    <n v="44.307016666666634"/>
    <n v="99.00833333333334"/>
    <n v="356.88853333333367"/>
    <n v="0"/>
    <n v="401.1939083333333"/>
    <n v="479.85873786407785"/>
    <n v="-1.6250000000000001E-3"/>
    <n v="200"/>
    <n v="190"/>
    <n v="390"/>
  </r>
  <r>
    <x v="0"/>
    <x v="3"/>
    <x v="25"/>
    <x v="4"/>
    <s v="Saturday"/>
    <s v="Weekend"/>
    <s v="Low-demand"/>
    <s v="Off-Peak"/>
    <n v="93"/>
    <n v="55.879241666666658"/>
    <n v="55.879241666666658"/>
    <n v="99.00833333333334"/>
    <n v="343.78309999999993"/>
    <n v="0"/>
    <n v="399.66228333333316"/>
    <n v="479.85873786407785"/>
    <n v="-4.1666666666666669E-4"/>
    <n v="295"/>
    <n v="190"/>
    <n v="485"/>
  </r>
  <r>
    <x v="0"/>
    <x v="3"/>
    <x v="25"/>
    <x v="5"/>
    <s v="Saturday"/>
    <s v="Weekend"/>
    <s v="Low-demand"/>
    <s v="Off-Peak"/>
    <n v="93"/>
    <n v="56.222150000000013"/>
    <n v="56.222150000000013"/>
    <n v="99.00833333333334"/>
    <n v="348.52645833333344"/>
    <n v="1.4604916666666665"/>
    <n v="406.20820833333318"/>
    <n v="479.85873786407785"/>
    <n v="-1.0833333333333333E-3"/>
    <n v="295"/>
    <n v="190"/>
    <n v="485"/>
  </r>
  <r>
    <x v="0"/>
    <x v="3"/>
    <x v="25"/>
    <x v="6"/>
    <s v="Saturday"/>
    <s v="Weekend"/>
    <s v="Low-demand"/>
    <s v="Off-Peak"/>
    <n v="93"/>
    <n v="43.863458333333348"/>
    <n v="43.863458333333348"/>
    <n v="99.05"/>
    <n v="296.00004999999999"/>
    <n v="119.05600833333337"/>
    <n v="458.91908333333328"/>
    <n v="479.85873786407785"/>
    <n v="-3.7500000000000001E-4"/>
    <n v="295"/>
    <n v="190"/>
    <n v="485"/>
  </r>
  <r>
    <x v="0"/>
    <x v="3"/>
    <x v="25"/>
    <x v="7"/>
    <s v="Saturday"/>
    <s v="Weekend"/>
    <s v="Low-demand"/>
    <s v="Standard"/>
    <n v="147"/>
    <n v="6.5358383838383842"/>
    <n v="6.5358383838383842"/>
    <n v="98.393939393939391"/>
    <n v="59.115959595959595"/>
    <n v="373.25994949494941"/>
    <n v="398.15868686868686"/>
    <n v="479.85873786407785"/>
    <n v="-3.1515151515151517E-3"/>
    <n v="565"/>
    <n v="690"/>
    <n v="1255"/>
  </r>
  <r>
    <x v="0"/>
    <x v="3"/>
    <x v="25"/>
    <x v="8"/>
    <s v="Saturday"/>
    <s v="Weekend"/>
    <s v="Low-demand"/>
    <s v="Standard"/>
    <n v="147"/>
    <n v="-2.3924833333333302"/>
    <n v="0"/>
    <n v="98"/>
    <n v="0"/>
    <n v="347.71879166666656"/>
    <n v="338.33423333333309"/>
    <n v="479.85873786407785"/>
    <n v="-1.8608333333333331E-2"/>
    <n v="565"/>
    <n v="675"/>
    <n v="1240"/>
  </r>
  <r>
    <x v="0"/>
    <x v="3"/>
    <x v="25"/>
    <x v="9"/>
    <s v="Saturday"/>
    <s v="Weekend"/>
    <s v="Low-demand"/>
    <s v="Standard"/>
    <n v="147"/>
    <n v="271.28510344827578"/>
    <n v="271.28510344827578"/>
    <n v="93.735632183908052"/>
    <n v="0"/>
    <n v="209.87445977011495"/>
    <n v="481.05879310344818"/>
    <n v="479.85873786407785"/>
    <n v="-0.10029885057471269"/>
    <n v="565"/>
    <n v="675"/>
    <n v="1240"/>
  </r>
  <r>
    <x v="0"/>
    <x v="3"/>
    <x v="25"/>
    <x v="22"/>
    <s v="Saturday"/>
    <s v="Weekend"/>
    <s v="Low-demand"/>
    <s v="Standard"/>
    <n v="147"/>
    <n v="-1.0677500000000002"/>
    <n v="0"/>
    <n v="89"/>
    <n v="0"/>
    <n v="548.24920000000009"/>
    <n v="547.1178000000001"/>
    <n v="479.85873786407785"/>
    <n v="-6.2233333333333314E-2"/>
    <n v="565"/>
    <n v="675"/>
    <n v="1240"/>
  </r>
  <r>
    <x v="0"/>
    <x v="3"/>
    <x v="25"/>
    <x v="23"/>
    <s v="Saturday"/>
    <s v="Weekend"/>
    <s v="Low-demand"/>
    <s v="Standard"/>
    <n v="147"/>
    <n v="-1.6468249999999998"/>
    <n v="0"/>
    <n v="89"/>
    <n v="0"/>
    <n v="603.48400833333324"/>
    <n v="601.77924999999993"/>
    <n v="479.85873786407785"/>
    <n v="-5.6758333333333341E-2"/>
    <n v="565"/>
    <n v="675"/>
    <n v="1240"/>
  </r>
  <r>
    <x v="0"/>
    <x v="3"/>
    <x v="25"/>
    <x v="21"/>
    <s v="Saturday"/>
    <s v="Weekend"/>
    <s v="Low-demand"/>
    <s v="Off-Peak"/>
    <n v="93"/>
    <n v="5.7397749999999998"/>
    <n v="5.7397749999999998"/>
    <n v="89"/>
    <n v="0"/>
    <n v="670.3735416666666"/>
    <n v="676.07650833333344"/>
    <n v="479.85873786407785"/>
    <n v="-3.6041666666666673E-2"/>
    <n v="565"/>
    <n v="675"/>
    <n v="1240"/>
  </r>
  <r>
    <x v="0"/>
    <x v="3"/>
    <x v="25"/>
    <x v="10"/>
    <s v="Saturday"/>
    <s v="Weekend"/>
    <s v="Low-demand"/>
    <s v="Off-Peak"/>
    <n v="93"/>
    <n v="2.1558750000000004"/>
    <n v="2.1558750000000004"/>
    <n v="89"/>
    <n v="0.78697500000000009"/>
    <n v="650.88200833333326"/>
    <n v="653.78810833333341"/>
    <n v="479.85873786407785"/>
    <n v="-3.593333333333331E-2"/>
    <n v="565"/>
    <n v="675"/>
    <n v="1240"/>
  </r>
  <r>
    <x v="0"/>
    <x v="3"/>
    <x v="25"/>
    <x v="11"/>
    <s v="Saturday"/>
    <s v="Weekend"/>
    <s v="Low-demand"/>
    <s v="Off-Peak"/>
    <n v="93"/>
    <n v="21.208783333333329"/>
    <n v="21.208783333333329"/>
    <n v="88.416666666666671"/>
    <n v="19.967649999999999"/>
    <n v="577.21481666666648"/>
    <n v="618.37712499999986"/>
    <n v="479.85873786407785"/>
    <n v="-1.3874999999999998E-2"/>
    <n v="565"/>
    <n v="675"/>
    <n v="1240"/>
  </r>
  <r>
    <x v="0"/>
    <x v="3"/>
    <x v="25"/>
    <x v="12"/>
    <s v="Saturday"/>
    <s v="Weekend"/>
    <s v="Low-demand"/>
    <s v="Off-Peak"/>
    <n v="93"/>
    <n v="51.308991666666671"/>
    <n v="51.308991666666671"/>
    <n v="86.55"/>
    <n v="70.976708333333306"/>
    <n v="453.50602499999974"/>
    <n v="575.76309166666658"/>
    <n v="479.85873786407785"/>
    <n v="-2.8600000000000004E-2"/>
    <n v="565"/>
    <n v="675"/>
    <n v="1240"/>
  </r>
  <r>
    <x v="0"/>
    <x v="3"/>
    <x v="25"/>
    <x v="13"/>
    <s v="Saturday"/>
    <s v="Weekend"/>
    <s v="Low-demand"/>
    <s v="Off-Peak"/>
    <n v="93"/>
    <n v="125.95055000000001"/>
    <n v="125.95055000000001"/>
    <n v="82.50833333333334"/>
    <n v="115.89165833333341"/>
    <n v="309.73047500000007"/>
    <n v="551.53538333333347"/>
    <n v="479.85873786407785"/>
    <n v="-3.7366666666666673E-2"/>
    <n v="565"/>
    <n v="675"/>
    <n v="1240"/>
  </r>
  <r>
    <x v="0"/>
    <x v="3"/>
    <x v="25"/>
    <x v="14"/>
    <s v="Saturday"/>
    <s v="Weekend"/>
    <s v="Low-demand"/>
    <s v="Off-Peak"/>
    <n v="93"/>
    <n v="189.01272500000005"/>
    <n v="189.01272500000005"/>
    <n v="74.86666666666666"/>
    <n v="162.22189166666666"/>
    <n v="152.61682500000001"/>
    <n v="503.8155666666666"/>
    <n v="479.85873786407785"/>
    <n v="-3.6133333333333337E-2"/>
    <n v="555"/>
    <n v="675"/>
    <n v="1230"/>
  </r>
  <r>
    <x v="0"/>
    <x v="3"/>
    <x v="25"/>
    <x v="15"/>
    <s v="Saturday"/>
    <s v="Weekend"/>
    <s v="Low-demand"/>
    <s v="Standard"/>
    <n v="147"/>
    <n v="48.666889830508474"/>
    <n v="48.666889830508474"/>
    <n v="69.194915254237287"/>
    <n v="421.10133898305082"/>
    <n v="31.589262711864421"/>
    <n v="501.32281355932201"/>
    <n v="479.85873786407785"/>
    <n v="-3.4525423728813558E-2"/>
    <n v="485"/>
    <n v="655"/>
    <n v="1140"/>
  </r>
  <r>
    <x v="0"/>
    <x v="3"/>
    <x v="25"/>
    <x v="16"/>
    <s v="Saturday"/>
    <s v="Weekend"/>
    <s v="Low-demand"/>
    <s v="Standard"/>
    <n v="147"/>
    <n v="-45.813616666666668"/>
    <n v="0"/>
    <n v="73.816666666666663"/>
    <n v="479.84216666666674"/>
    <n v="1.4083333333333331E-2"/>
    <n v="434.00009999999986"/>
    <n v="479.85873786407785"/>
    <n v="-4.1983333333333345E-2"/>
    <n v="295"/>
    <n v="655"/>
    <n v="950"/>
  </r>
  <r>
    <x v="0"/>
    <x v="3"/>
    <x v="25"/>
    <x v="17"/>
    <s v="Saturday"/>
    <s v="Weekend"/>
    <s v="Low-demand"/>
    <s v="Off-Peak"/>
    <n v="93"/>
    <n v="-175.23717499999992"/>
    <n v="0"/>
    <n v="81.375"/>
    <n v="479.80764999999985"/>
    <n v="0"/>
    <n v="304.52641666666671"/>
    <n v="479.85873786407785"/>
    <n v="-4.3175000000000012E-2"/>
    <n v="295"/>
    <n v="190"/>
    <n v="485"/>
  </r>
  <r>
    <x v="0"/>
    <x v="3"/>
    <x v="25"/>
    <x v="18"/>
    <s v="Saturday"/>
    <s v="Weekend"/>
    <s v="Low-demand"/>
    <s v="Off-Peak"/>
    <n v="93"/>
    <n v="-181.44076666666666"/>
    <n v="0"/>
    <n v="91.74166666666666"/>
    <n v="479.81649166666665"/>
    <n v="0"/>
    <n v="298.33357499999994"/>
    <n v="479.85873786407785"/>
    <n v="-4.1216666666666658E-2"/>
    <n v="295"/>
    <n v="190"/>
    <n v="485"/>
  </r>
  <r>
    <x v="0"/>
    <x v="3"/>
    <x v="25"/>
    <x v="19"/>
    <s v="Saturday"/>
    <s v="Weekend"/>
    <s v="Low-demand"/>
    <s v="Off-Peak"/>
    <n v="93"/>
    <n v="0.21495000000000411"/>
    <n v="0.21495000000000411"/>
    <n v="98.533333333333331"/>
    <n v="313.59836666666649"/>
    <n v="0"/>
    <n v="313.76436666666655"/>
    <n v="479.85873786407785"/>
    <n v="-4.8558333333333328E-2"/>
    <n v="200"/>
    <n v="190"/>
    <n v="390"/>
  </r>
  <r>
    <x v="0"/>
    <x v="3"/>
    <x v="25"/>
    <x v="20"/>
    <s v="Saturday"/>
    <s v="Weekend"/>
    <s v="Low-demand"/>
    <s v="Off-Peak"/>
    <n v="93"/>
    <n v="41.932524999999991"/>
    <n v="41.932524999999991"/>
    <n v="99"/>
    <n v="269.87479166666668"/>
    <n v="0"/>
    <n v="311.75810833333338"/>
    <n v="479.85873786407785"/>
    <n v="-4.9058333333333343E-2"/>
    <n v="200"/>
    <n v="190"/>
    <n v="390"/>
  </r>
  <r>
    <x v="0"/>
    <x v="3"/>
    <x v="26"/>
    <x v="0"/>
    <s v="Sunday"/>
    <s v="Weekend"/>
    <s v="Low-demand"/>
    <s v="Off-Peak"/>
    <n v="93"/>
    <n v="56.748533333333356"/>
    <n v="56.748533333333356"/>
    <n v="99"/>
    <n v="292.00175000000007"/>
    <n v="0"/>
    <n v="348.7026166666667"/>
    <n v="479.85873786407785"/>
    <n v="-4.7716666666666657E-2"/>
    <n v="200"/>
    <n v="190"/>
    <n v="390"/>
  </r>
  <r>
    <x v="0"/>
    <x v="3"/>
    <x v="26"/>
    <x v="1"/>
    <s v="Sunday"/>
    <s v="Weekend"/>
    <s v="Low-demand"/>
    <s v="Off-Peak"/>
    <n v="93"/>
    <n v="46.288749999999979"/>
    <n v="46.288749999999979"/>
    <n v="99"/>
    <n v="275.99654166666676"/>
    <n v="0"/>
    <n v="322.2439500000001"/>
    <n v="479.85873786407785"/>
    <n v="-4.1466666666666673E-2"/>
    <n v="200"/>
    <n v="190"/>
    <n v="390"/>
  </r>
  <r>
    <x v="0"/>
    <x v="3"/>
    <x v="26"/>
    <x v="2"/>
    <s v="Sunday"/>
    <s v="Weekend"/>
    <s v="Low-demand"/>
    <s v="Off-Peak"/>
    <n v="93"/>
    <n v="75.106416666666675"/>
    <n v="75.106416666666675"/>
    <n v="99"/>
    <n v="353.34853333333348"/>
    <n v="0"/>
    <n v="428.41196666666667"/>
    <n v="479.85873786407785"/>
    <n v="-4.2674999999999984E-2"/>
    <n v="200"/>
    <n v="190"/>
    <n v="390"/>
  </r>
  <r>
    <x v="0"/>
    <x v="3"/>
    <x v="26"/>
    <x v="3"/>
    <s v="Sunday"/>
    <s v="Weekend"/>
    <s v="Low-demand"/>
    <s v="Off-Peak"/>
    <n v="93"/>
    <n v="91.958591666666649"/>
    <n v="91.958591666666649"/>
    <n v="99"/>
    <n v="371.64372500000007"/>
    <n v="0"/>
    <n v="463.55925833333328"/>
    <n v="479.85873786407785"/>
    <n v="-4.2966666666666674E-2"/>
    <n v="200"/>
    <n v="190"/>
    <n v="390"/>
  </r>
  <r>
    <x v="0"/>
    <x v="3"/>
    <x v="26"/>
    <x v="4"/>
    <s v="Sunday"/>
    <s v="Weekend"/>
    <s v="Low-demand"/>
    <s v="Off-Peak"/>
    <n v="93"/>
    <n v="81.756691666666654"/>
    <n v="81.756691666666654"/>
    <n v="99"/>
    <n v="369.63437499999986"/>
    <n v="0"/>
    <n v="451.35082500000021"/>
    <n v="479.85873786407785"/>
    <n v="-3.9999999999999994E-2"/>
    <n v="295"/>
    <n v="190"/>
    <n v="485"/>
  </r>
  <r>
    <x v="0"/>
    <x v="3"/>
    <x v="26"/>
    <x v="5"/>
    <s v="Sunday"/>
    <s v="Weekend"/>
    <s v="Low-demand"/>
    <s v="Off-Peak"/>
    <n v="93"/>
    <n v="81.706166666666647"/>
    <n v="81.706166666666647"/>
    <n v="99"/>
    <n v="394.61863333333343"/>
    <n v="1.3289833333333334"/>
    <n v="477.61103333333324"/>
    <n v="479.85873786407785"/>
    <n v="-4.2624999999999996E-2"/>
    <n v="295"/>
    <n v="190"/>
    <n v="485"/>
  </r>
  <r>
    <x v="0"/>
    <x v="3"/>
    <x v="26"/>
    <x v="6"/>
    <s v="Sunday"/>
    <s v="Weekend"/>
    <s v="Low-demand"/>
    <s v="Off-Peak"/>
    <n v="93"/>
    <n v="84.938546296296309"/>
    <n v="84.938546296296309"/>
    <n v="99"/>
    <n v="338.21374074074083"/>
    <n v="72.748749999999987"/>
    <n v="495.86483333333319"/>
    <n v="479.85873786407785"/>
    <n v="-3.6296296296296306E-2"/>
    <n v="295"/>
    <n v="190"/>
    <n v="485"/>
  </r>
  <r>
    <x v="0"/>
    <x v="3"/>
    <x v="26"/>
    <x v="7"/>
    <s v="Sunday"/>
    <s v="Weekend"/>
    <s v="Low-demand"/>
    <s v="Off-Peak"/>
    <n v="93"/>
    <n v="145.84768333333335"/>
    <n v="145.84768333333335"/>
    <n v="96.61666666666666"/>
    <n v="228.9917166666666"/>
    <n v="151.67269999999994"/>
    <n v="526.4778"/>
    <n v="479.85873786407785"/>
    <n v="-3.3966666666666666E-2"/>
    <n v="565"/>
    <n v="690"/>
    <n v="1255"/>
  </r>
  <r>
    <x v="0"/>
    <x v="3"/>
    <x v="26"/>
    <x v="8"/>
    <s v="Sunday"/>
    <s v="Weekend"/>
    <s v="Low-demand"/>
    <s v="Off-Peak"/>
    <n v="93"/>
    <n v="24.599691666666658"/>
    <n v="24.599691666666658"/>
    <n v="96.141666666666666"/>
    <n v="155.94735000000003"/>
    <n v="316.24819166666668"/>
    <n v="496.76075000000003"/>
    <n v="479.85873786407785"/>
    <n v="-3.3916666666666657E-2"/>
    <n v="565"/>
    <n v="675"/>
    <n v="1240"/>
  </r>
  <r>
    <x v="0"/>
    <x v="3"/>
    <x v="26"/>
    <x v="9"/>
    <s v="Sunday"/>
    <s v="Weekend"/>
    <s v="Low-demand"/>
    <s v="Off-Peak"/>
    <n v="93"/>
    <n v="29.200774999999989"/>
    <n v="29.200774999999989"/>
    <n v="96.275000000000006"/>
    <n v="87.056216666666671"/>
    <n v="355.35106666666667"/>
    <n v="471.57800833333346"/>
    <n v="479.85873786407785"/>
    <n v="-2.9575000000000001E-2"/>
    <n v="565"/>
    <n v="675"/>
    <n v="1240"/>
  </r>
  <r>
    <x v="0"/>
    <x v="3"/>
    <x v="26"/>
    <x v="22"/>
    <s v="Sunday"/>
    <s v="Weekend"/>
    <s v="Low-demand"/>
    <s v="Off-Peak"/>
    <n v="93"/>
    <n v="-3.7286833333333331"/>
    <n v="0"/>
    <n v="96.558333333333337"/>
    <n v="83.959049999999991"/>
    <n v="406.5527583333332"/>
    <n v="486.75850000000008"/>
    <n v="479.85873786407785"/>
    <n v="-2.4150000000000005E-2"/>
    <n v="565"/>
    <n v="675"/>
    <n v="1240"/>
  </r>
  <r>
    <x v="0"/>
    <x v="3"/>
    <x v="26"/>
    <x v="23"/>
    <s v="Sunday"/>
    <s v="Weekend"/>
    <s v="Low-demand"/>
    <s v="Off-Peak"/>
    <n v="93"/>
    <n v="-47.000574999999984"/>
    <n v="0"/>
    <n v="98.608333333333334"/>
    <n v="0"/>
    <n v="543.46625833333314"/>
    <n v="496.43335000000002"/>
    <n v="479.85873786407785"/>
    <n v="-3.1633333333333333E-2"/>
    <n v="565"/>
    <n v="675"/>
    <n v="1240"/>
  </r>
  <r>
    <x v="0"/>
    <x v="3"/>
    <x v="26"/>
    <x v="21"/>
    <s v="Sunday"/>
    <s v="Weekend"/>
    <s v="Low-demand"/>
    <s v="Off-Peak"/>
    <n v="93"/>
    <n v="13.177256410256417"/>
    <n v="13.177256410256417"/>
    <n v="99"/>
    <n v="0"/>
    <n v="530.66840170940156"/>
    <n v="538.97511111111123"/>
    <n v="479.85873786407785"/>
    <n v="-3.2068376068376071E-2"/>
    <n v="565"/>
    <n v="675"/>
    <n v="1240"/>
  </r>
  <r>
    <x v="0"/>
    <x v="3"/>
    <x v="26"/>
    <x v="10"/>
    <s v="Sunday"/>
    <s v="Weekend"/>
    <s v="Low-demand"/>
    <s v="Off-Peak"/>
    <n v="93"/>
    <n v="27.890933333333333"/>
    <n v="27.890933333333333"/>
    <n v="99"/>
    <n v="0"/>
    <n v="542.03276666666659"/>
    <n v="569.89246666666668"/>
    <n v="479.85873786407785"/>
    <n v="-3.080833333333333E-2"/>
    <n v="565"/>
    <n v="675"/>
    <n v="1240"/>
  </r>
  <r>
    <x v="0"/>
    <x v="3"/>
    <x v="26"/>
    <x v="11"/>
    <s v="Sunday"/>
    <s v="Weekend"/>
    <s v="Low-demand"/>
    <s v="Off-Peak"/>
    <n v="93"/>
    <n v="-4.0244083333333371"/>
    <n v="0"/>
    <n v="99"/>
    <n v="0"/>
    <n v="473.60133333333329"/>
    <n v="469.5476000000001"/>
    <n v="479.85873786407785"/>
    <n v="-2.8708333333333343E-2"/>
    <n v="565"/>
    <n v="675"/>
    <n v="1240"/>
  </r>
  <r>
    <x v="0"/>
    <x v="3"/>
    <x v="26"/>
    <x v="12"/>
    <s v="Sunday"/>
    <s v="Weekend"/>
    <s v="Low-demand"/>
    <s v="Off-Peak"/>
    <n v="93"/>
    <n v="33.460250000000002"/>
    <n v="33.460250000000002"/>
    <n v="98.958333333333329"/>
    <n v="0"/>
    <n v="363.3280666666667"/>
    <n v="396.75105833333333"/>
    <n v="479.85873786407785"/>
    <n v="-3.330000000000001E-2"/>
    <n v="565"/>
    <n v="675"/>
    <n v="1240"/>
  </r>
  <r>
    <x v="0"/>
    <x v="3"/>
    <x v="26"/>
    <x v="13"/>
    <s v="Sunday"/>
    <s v="Weekend"/>
    <s v="Low-demand"/>
    <s v="Off-Peak"/>
    <n v="93"/>
    <n v="94.181500000000014"/>
    <n v="94.181500000000014"/>
    <n v="96.45"/>
    <n v="146.45954999999998"/>
    <n v="134.70696666666669"/>
    <n v="375.31733333333329"/>
    <n v="479.85873786407785"/>
    <n v="-3.0341666666666666E-2"/>
    <n v="565"/>
    <n v="675"/>
    <n v="1240"/>
  </r>
  <r>
    <x v="0"/>
    <x v="3"/>
    <x v="26"/>
    <x v="14"/>
    <s v="Sunday"/>
    <s v="Weekend"/>
    <s v="Low-demand"/>
    <s v="Off-Peak"/>
    <n v="93"/>
    <n v="-29.134866666666667"/>
    <n v="0"/>
    <n v="98.358333333333334"/>
    <n v="371.3352666666666"/>
    <n v="39.618974999999999"/>
    <n v="381.78754166666653"/>
    <n v="479.85873786407785"/>
    <n v="-3.165833333333333E-2"/>
    <n v="555"/>
    <n v="675"/>
    <n v="1230"/>
  </r>
  <r>
    <x v="0"/>
    <x v="3"/>
    <x v="26"/>
    <x v="15"/>
    <s v="Sunday"/>
    <s v="Weekend"/>
    <s v="Low-demand"/>
    <s v="Off-Peak"/>
    <n v="93"/>
    <n v="56.298566666666673"/>
    <n v="56.298566666666673"/>
    <n v="99"/>
    <n v="303.06014999999996"/>
    <n v="10.268500000000007"/>
    <n v="369.5872500000001"/>
    <n v="479.85873786407785"/>
    <n v="-3.4316666666666669E-2"/>
    <n v="485"/>
    <n v="655"/>
    <n v="1140"/>
  </r>
  <r>
    <x v="0"/>
    <x v="3"/>
    <x v="26"/>
    <x v="16"/>
    <s v="Sunday"/>
    <s v="Weekend"/>
    <s v="Low-demand"/>
    <s v="Off-Peak"/>
    <n v="93"/>
    <n v="101.06307500000001"/>
    <n v="101.06307500000001"/>
    <n v="99"/>
    <n v="404.15861666666672"/>
    <n v="0"/>
    <n v="505.1811416666668"/>
    <n v="479.85873786407785"/>
    <n v="-4.0650000000000006E-2"/>
    <n v="295"/>
    <n v="655"/>
    <n v="950"/>
  </r>
  <r>
    <x v="0"/>
    <x v="3"/>
    <x v="26"/>
    <x v="17"/>
    <s v="Sunday"/>
    <s v="Weekend"/>
    <s v="Low-demand"/>
    <s v="Off-Peak"/>
    <n v="93"/>
    <n v="71.62604166666668"/>
    <n v="71.62604166666668"/>
    <n v="99"/>
    <n v="461.73250000000007"/>
    <n v="0"/>
    <n v="533.31071666666662"/>
    <n v="479.85873786407785"/>
    <n v="-4.8000000000000001E-2"/>
    <n v="295"/>
    <n v="190"/>
    <n v="485"/>
  </r>
  <r>
    <x v="0"/>
    <x v="3"/>
    <x v="26"/>
    <x v="18"/>
    <s v="Sunday"/>
    <s v="Weekend"/>
    <s v="Low-demand"/>
    <s v="Off-Peak"/>
    <n v="93"/>
    <n v="84.083499999999987"/>
    <n v="84.083499999999987"/>
    <n v="99"/>
    <n v="419.73744166666643"/>
    <n v="0"/>
    <n v="503.77380833333314"/>
    <n v="479.85873786407785"/>
    <n v="-4.710000000000001E-2"/>
    <n v="295"/>
    <n v="190"/>
    <n v="485"/>
  </r>
  <r>
    <x v="0"/>
    <x v="3"/>
    <x v="26"/>
    <x v="19"/>
    <s v="Sunday"/>
    <s v="Weekend"/>
    <s v="Low-demand"/>
    <s v="Off-Peak"/>
    <n v="93"/>
    <n v="76.155025000000037"/>
    <n v="76.155025000000037"/>
    <n v="99"/>
    <n v="386.29545833333327"/>
    <n v="0"/>
    <n v="462.40035833333343"/>
    <n v="479.85873786407785"/>
    <n v="-4.9766666666666633E-2"/>
    <n v="200"/>
    <n v="190"/>
    <n v="390"/>
  </r>
  <r>
    <x v="0"/>
    <x v="3"/>
    <x v="26"/>
    <x v="20"/>
    <s v="Sunday"/>
    <s v="Weekend"/>
    <s v="Low-demand"/>
    <s v="Off-Peak"/>
    <n v="93"/>
    <n v="70.633091666666644"/>
    <n v="70.633091666666644"/>
    <n v="99"/>
    <n v="376.00811666666669"/>
    <n v="0"/>
    <n v="446.58762500000006"/>
    <n v="479.85873786407785"/>
    <n v="-5.3166666666666675E-2"/>
    <n v="200"/>
    <n v="190"/>
    <n v="390"/>
  </r>
  <r>
    <x v="0"/>
    <x v="3"/>
    <x v="27"/>
    <x v="0"/>
    <s v="Monday"/>
    <s v="Week-day"/>
    <s v="Low-demand"/>
    <s v="Off-Peak"/>
    <n v="93"/>
    <n v="73.20687499999994"/>
    <n v="73.20687499999994"/>
    <n v="99"/>
    <n v="354.94660833333313"/>
    <n v="0"/>
    <n v="428.10835000000009"/>
    <n v="479.85873786407785"/>
    <n v="-4.4950000000000004E-2"/>
    <n v="200"/>
    <n v="190"/>
    <n v="390"/>
  </r>
  <r>
    <x v="0"/>
    <x v="3"/>
    <x v="27"/>
    <x v="1"/>
    <s v="Monday"/>
    <s v="Week-day"/>
    <s v="Low-demand"/>
    <s v="Off-Peak"/>
    <n v="93"/>
    <n v="58.684533333333334"/>
    <n v="58.684533333333334"/>
    <n v="99"/>
    <n v="355.52052499999985"/>
    <n v="0"/>
    <n v="414.15937499999995"/>
    <n v="479.85873786407785"/>
    <n v="-4.5450000000000004E-2"/>
    <n v="200"/>
    <n v="190"/>
    <n v="390"/>
  </r>
  <r>
    <x v="0"/>
    <x v="3"/>
    <x v="27"/>
    <x v="2"/>
    <s v="Monday"/>
    <s v="Week-day"/>
    <s v="Low-demand"/>
    <s v="Off-Peak"/>
    <n v="93"/>
    <n v="100.20049166666666"/>
    <n v="100.20049166666666"/>
    <n v="99"/>
    <n v="436.73507500000017"/>
    <n v="0"/>
    <n v="536.89689166666653"/>
    <n v="479.85873786407785"/>
    <n v="-3.881666666666668E-2"/>
    <n v="200"/>
    <n v="190"/>
    <n v="390"/>
  </r>
  <r>
    <x v="0"/>
    <x v="3"/>
    <x v="27"/>
    <x v="3"/>
    <s v="Monday"/>
    <s v="Week-day"/>
    <s v="Low-demand"/>
    <s v="Off-Peak"/>
    <n v="93"/>
    <n v="126.60573333333336"/>
    <n v="126.60573333333336"/>
    <n v="99"/>
    <n v="475.35227500000008"/>
    <n v="0"/>
    <n v="601.91887499999984"/>
    <n v="479.85873786407785"/>
    <n v="-3.9291666666666676E-2"/>
    <n v="200"/>
    <n v="190"/>
    <n v="390"/>
  </r>
  <r>
    <x v="0"/>
    <x v="3"/>
    <x v="27"/>
    <x v="4"/>
    <s v="Monday"/>
    <s v="Week-day"/>
    <s v="Low-demand"/>
    <s v="Off-Peak"/>
    <n v="93"/>
    <n v="72.657533333333319"/>
    <n v="72.657533333333319"/>
    <n v="98.691666666666663"/>
    <n v="476.85011666666691"/>
    <n v="0"/>
    <n v="549.4655666666664"/>
    <n v="479.85873786407785"/>
    <n v="-4.2158333333333325E-2"/>
    <n v="295"/>
    <n v="190"/>
    <n v="485"/>
  </r>
  <r>
    <x v="0"/>
    <x v="3"/>
    <x v="27"/>
    <x v="5"/>
    <s v="Monday"/>
    <s v="Week-day"/>
    <s v="Low-demand"/>
    <s v="Off-Peak"/>
    <n v="93"/>
    <n v="102.74559829059832"/>
    <n v="102.74559829059832"/>
    <n v="99"/>
    <n v="445.34318803418785"/>
    <n v="8.9547008547008547E-2"/>
    <n v="548.14122222222215"/>
    <n v="479.85873786407785"/>
    <n v="-3.7299145299145312E-2"/>
    <n v="295"/>
    <n v="190"/>
    <n v="485"/>
  </r>
  <r>
    <x v="0"/>
    <x v="3"/>
    <x v="27"/>
    <x v="6"/>
    <s v="Monday"/>
    <s v="Week-day"/>
    <s v="Low-demand"/>
    <s v="Standard"/>
    <n v="147"/>
    <n v="102.61236666666672"/>
    <n v="102.61236666666672"/>
    <n v="99"/>
    <n v="478.34103333333366"/>
    <n v="12.229458333333334"/>
    <n v="593.15048333333345"/>
    <n v="479.85873786407785"/>
    <n v="-3.256666666666666E-2"/>
    <n v="295"/>
    <n v="190"/>
    <n v="485"/>
  </r>
  <r>
    <x v="0"/>
    <x v="3"/>
    <x v="27"/>
    <x v="7"/>
    <s v="Monday"/>
    <s v="Week-day"/>
    <s v="Low-demand"/>
    <s v="Peak"/>
    <n v="213"/>
    <n v="162.44234166666666"/>
    <n v="162.44234166666666"/>
    <n v="96.233333333333334"/>
    <n v="334.13429999999988"/>
    <n v="81.539508333333302"/>
    <n v="578.08146666666653"/>
    <n v="479.85873786407785"/>
    <n v="-3.4525000000000007E-2"/>
    <n v="565"/>
    <n v="690"/>
    <n v="1255"/>
  </r>
  <r>
    <x v="0"/>
    <x v="3"/>
    <x v="27"/>
    <x v="8"/>
    <s v="Monday"/>
    <s v="Week-day"/>
    <s v="Low-demand"/>
    <s v="Peak"/>
    <n v="213"/>
    <n v="74.732158333333331"/>
    <n v="74.732158333333331"/>
    <n v="95.49166666666666"/>
    <n v="397.5110416666667"/>
    <n v="121.35421666666663"/>
    <n v="593.56232499999976"/>
    <n v="479.85873786407785"/>
    <n v="-3.4966666666666667E-2"/>
    <n v="565"/>
    <n v="675"/>
    <n v="1240"/>
  </r>
  <r>
    <x v="0"/>
    <x v="3"/>
    <x v="27"/>
    <x v="9"/>
    <s v="Monday"/>
    <s v="Week-day"/>
    <s v="Low-demand"/>
    <s v="Peak"/>
    <n v="213"/>
    <n v="25.129424999999976"/>
    <n v="25.129424999999976"/>
    <n v="95.88333333333334"/>
    <n v="277.58301666666665"/>
    <n v="266.65845000000002"/>
    <n v="569.33118333333334"/>
    <n v="479.85873786407785"/>
    <n v="-3.9258333333333346E-2"/>
    <n v="565"/>
    <n v="675"/>
    <n v="1240"/>
  </r>
  <r>
    <x v="0"/>
    <x v="3"/>
    <x v="27"/>
    <x v="22"/>
    <s v="Monday"/>
    <s v="Week-day"/>
    <s v="Low-demand"/>
    <s v="Standard"/>
    <n v="147"/>
    <n v="42.881316666666656"/>
    <n v="42.881316666666656"/>
    <n v="97.233333333333334"/>
    <n v="3.9993916666666669"/>
    <n v="601.21928333333335"/>
    <n v="648.0693333333337"/>
    <n v="479.85873786407785"/>
    <n v="-3.0116666666666674E-2"/>
    <n v="565"/>
    <n v="675"/>
    <n v="1240"/>
  </r>
  <r>
    <x v="0"/>
    <x v="3"/>
    <x v="27"/>
    <x v="23"/>
    <s v="Monday"/>
    <s v="Week-day"/>
    <s v="Low-demand"/>
    <s v="Standard"/>
    <n v="147"/>
    <n v="27.38836666666667"/>
    <n v="27.38836666666667"/>
    <n v="96.05"/>
    <n v="162.97266666666673"/>
    <n v="474.13040000000012"/>
    <n v="664.46155833333319"/>
    <n v="479.85873786407785"/>
    <n v="-2.9333333333333336E-2"/>
    <n v="565"/>
    <n v="675"/>
    <n v="1240"/>
  </r>
  <r>
    <x v="0"/>
    <x v="3"/>
    <x v="27"/>
    <x v="21"/>
    <s v="Monday"/>
    <s v="Week-day"/>
    <s v="Low-demand"/>
    <s v="Standard"/>
    <n v="147"/>
    <n v="21.259225000000018"/>
    <n v="21.259225000000018"/>
    <n v="96.86666666666666"/>
    <n v="39.988974999999996"/>
    <n v="579.75401666666653"/>
    <n v="640.9766666666668"/>
    <n v="479.85873786407785"/>
    <n v="-2.498333333333334E-2"/>
    <n v="565"/>
    <n v="675"/>
    <n v="1240"/>
  </r>
  <r>
    <x v="0"/>
    <x v="3"/>
    <x v="27"/>
    <x v="10"/>
    <s v="Monday"/>
    <s v="Week-day"/>
    <s v="Low-demand"/>
    <s v="Standard"/>
    <n v="147"/>
    <n v="58.335266666666691"/>
    <n v="58.335266666666691"/>
    <n v="95.9"/>
    <n v="186.52503333333331"/>
    <n v="434.85865833333332"/>
    <n v="679.69058333333328"/>
    <n v="479.85873786407785"/>
    <n v="-2.7966666666666661E-2"/>
    <n v="565"/>
    <n v="675"/>
    <n v="1240"/>
  </r>
  <r>
    <x v="0"/>
    <x v="3"/>
    <x v="27"/>
    <x v="11"/>
    <s v="Monday"/>
    <s v="Week-day"/>
    <s v="Low-demand"/>
    <s v="Standard"/>
    <n v="147"/>
    <n v="151.35137499999999"/>
    <n v="151.35137499999999"/>
    <n v="94.924999999999997"/>
    <n v="441.83667499999979"/>
    <n v="243.38451666666668"/>
    <n v="836.54222499999992"/>
    <n v="479.85873786407785"/>
    <n v="-3.0466666666666663E-2"/>
    <n v="565"/>
    <n v="675"/>
    <n v="1240"/>
  </r>
  <r>
    <x v="0"/>
    <x v="3"/>
    <x v="27"/>
    <x v="12"/>
    <s v="Monday"/>
    <s v="Week-day"/>
    <s v="Low-demand"/>
    <s v="Standard"/>
    <n v="147"/>
    <n v="203.40102500000003"/>
    <n v="203.40102500000003"/>
    <n v="92.108333333333334"/>
    <n v="479.84054166666675"/>
    <n v="138.75357500000007"/>
    <n v="821.95931666666672"/>
    <n v="479.85873786407785"/>
    <n v="-3.5891666666666669E-2"/>
    <n v="565"/>
    <n v="675"/>
    <n v="1240"/>
  </r>
  <r>
    <x v="0"/>
    <x v="3"/>
    <x v="27"/>
    <x v="13"/>
    <s v="Monday"/>
    <s v="Week-day"/>
    <s v="Low-demand"/>
    <s v="Standard"/>
    <n v="147"/>
    <n v="252.3399"/>
    <n v="252.3399"/>
    <n v="85.8"/>
    <n v="479.83956666666677"/>
    <n v="52.731441666666647"/>
    <n v="784.87828333333346"/>
    <n v="479.85873786407785"/>
    <n v="-3.2899999999999992E-2"/>
    <n v="565"/>
    <n v="675"/>
    <n v="1240"/>
  </r>
  <r>
    <x v="0"/>
    <x v="3"/>
    <x v="27"/>
    <x v="14"/>
    <s v="Monday"/>
    <s v="Week-day"/>
    <s v="Low-demand"/>
    <s v="Standard"/>
    <n v="147"/>
    <n v="290.49920000000014"/>
    <n v="290.49920000000014"/>
    <n v="78.25"/>
    <n v="479.82853333333321"/>
    <n v="14.499033333333333"/>
    <n v="784.79069166666682"/>
    <n v="479.85873786407785"/>
    <n v="-3.6233333333333326E-2"/>
    <n v="555"/>
    <n v="675"/>
    <n v="1230"/>
  </r>
  <r>
    <x v="0"/>
    <x v="3"/>
    <x v="27"/>
    <x v="15"/>
    <s v="Monday"/>
    <s v="Week-day"/>
    <s v="Low-demand"/>
    <s v="Peak"/>
    <n v="213"/>
    <n v="203.27277499999991"/>
    <n v="203.27277499999991"/>
    <n v="72.325000000000003"/>
    <n v="479.84166666666641"/>
    <n v="7.6652666666666613"/>
    <n v="690.74304166666661"/>
    <n v="479.85873786407785"/>
    <n v="-3.6916666666666667E-2"/>
    <n v="485"/>
    <n v="655"/>
    <n v="1140"/>
  </r>
  <r>
    <x v="0"/>
    <x v="3"/>
    <x v="27"/>
    <x v="16"/>
    <s v="Monday"/>
    <s v="Week-day"/>
    <s v="Low-demand"/>
    <s v="Peak"/>
    <n v="213"/>
    <n v="197.733575"/>
    <n v="197.733575"/>
    <n v="68.45"/>
    <n v="479.8342416666668"/>
    <n v="6.1666666666666673E-4"/>
    <n v="677.52946666666662"/>
    <n v="479.85873786407785"/>
    <n v="-3.9249999999999993E-2"/>
    <n v="295"/>
    <n v="655"/>
    <n v="950"/>
  </r>
  <r>
    <x v="0"/>
    <x v="3"/>
    <x v="27"/>
    <x v="17"/>
    <s v="Monday"/>
    <s v="Week-day"/>
    <s v="Low-demand"/>
    <s v="Standard"/>
    <n v="147"/>
    <n v="64.079091666666656"/>
    <n v="64.079091666666656"/>
    <n v="66.516666666666666"/>
    <n v="479.82824999999985"/>
    <n v="0"/>
    <n v="543.8617416666666"/>
    <n v="479.85873786407785"/>
    <n v="-4.5558333333333347E-2"/>
    <n v="295"/>
    <n v="190"/>
    <n v="485"/>
  </r>
  <r>
    <x v="0"/>
    <x v="3"/>
    <x v="27"/>
    <x v="18"/>
    <s v="Monday"/>
    <s v="Week-day"/>
    <s v="Low-demand"/>
    <s v="Standard"/>
    <n v="147"/>
    <n v="22.151033333333338"/>
    <n v="22.151033333333338"/>
    <n v="68.183333333333337"/>
    <n v="479.85409999999979"/>
    <n v="0"/>
    <n v="501.9582083333334"/>
    <n v="479.85873786407785"/>
    <n v="-4.6683333333333327E-2"/>
    <n v="295"/>
    <n v="190"/>
    <n v="485"/>
  </r>
  <r>
    <x v="0"/>
    <x v="3"/>
    <x v="27"/>
    <x v="19"/>
    <s v="Monday"/>
    <s v="Week-day"/>
    <s v="Low-demand"/>
    <s v="Off-Peak"/>
    <n v="93"/>
    <n v="55.091558333333346"/>
    <n v="55.091558333333346"/>
    <n v="70.325000000000003"/>
    <n v="479.82484166666671"/>
    <n v="0"/>
    <n v="534.87139166666645"/>
    <n v="479.85873786407785"/>
    <n v="-4.4941666666666651E-2"/>
    <n v="200"/>
    <n v="190"/>
    <n v="390"/>
  </r>
  <r>
    <x v="0"/>
    <x v="3"/>
    <x v="27"/>
    <x v="20"/>
    <s v="Monday"/>
    <s v="Week-day"/>
    <s v="Low-demand"/>
    <s v="Off-Peak"/>
    <n v="93"/>
    <n v="30.038383333333339"/>
    <n v="30.038383333333339"/>
    <n v="72.275000000000006"/>
    <n v="479.83992500000016"/>
    <n v="0"/>
    <n v="509.83267499999999"/>
    <n v="479.85873786407785"/>
    <n v="-4.5491666666666659E-2"/>
    <n v="200"/>
    <n v="190"/>
    <n v="390"/>
  </r>
  <r>
    <x v="0"/>
    <x v="3"/>
    <x v="28"/>
    <x v="0"/>
    <s v="Tuesday"/>
    <s v="Week-day"/>
    <s v="Low-demand"/>
    <s v="Off-Peak"/>
    <n v="93"/>
    <n v="59.405825000000007"/>
    <n v="59.405825000000007"/>
    <n v="73.958333333333329"/>
    <n v="479.83533333333321"/>
    <n v="0"/>
    <n v="539.19569999999999"/>
    <n v="479.85873786407785"/>
    <n v="-4.5441666666666665E-2"/>
    <n v="200"/>
    <n v="190"/>
    <n v="390"/>
  </r>
  <r>
    <x v="0"/>
    <x v="3"/>
    <x v="28"/>
    <x v="1"/>
    <s v="Tuesday"/>
    <s v="Week-day"/>
    <s v="Low-demand"/>
    <s v="Off-Peak"/>
    <n v="93"/>
    <n v="46.395366666666661"/>
    <n v="46.395366666666661"/>
    <n v="75.233333333333334"/>
    <n v="479.83850833333349"/>
    <n v="0"/>
    <n v="526.18817500000011"/>
    <n v="479.85873786407785"/>
    <n v="-4.5599999999999995E-2"/>
    <n v="200"/>
    <n v="190"/>
    <n v="390"/>
  </r>
  <r>
    <x v="0"/>
    <x v="3"/>
    <x v="28"/>
    <x v="2"/>
    <s v="Tuesday"/>
    <s v="Week-day"/>
    <s v="Low-demand"/>
    <s v="Off-Peak"/>
    <n v="93"/>
    <n v="114.19313333333341"/>
    <n v="114.19313333333341"/>
    <n v="76"/>
    <n v="479.82997499999993"/>
    <n v="0"/>
    <n v="593.97568333333334"/>
    <n v="479.85873786407785"/>
    <n v="-4.7433333333333334E-2"/>
    <n v="200"/>
    <n v="190"/>
    <n v="390"/>
  </r>
  <r>
    <x v="0"/>
    <x v="3"/>
    <x v="28"/>
    <x v="3"/>
    <s v="Tuesday"/>
    <s v="Week-day"/>
    <s v="Low-demand"/>
    <s v="Off-Peak"/>
    <n v="93"/>
    <n v="93.663816666666619"/>
    <n v="93.663816666666619"/>
    <n v="76"/>
    <n v="479.84176666666667"/>
    <n v="0"/>
    <n v="573.46093333333329"/>
    <n v="479.85873786407785"/>
    <n v="-4.4733333333333326E-2"/>
    <n v="200"/>
    <n v="190"/>
    <n v="390"/>
  </r>
  <r>
    <x v="0"/>
    <x v="3"/>
    <x v="28"/>
    <x v="4"/>
    <s v="Tuesday"/>
    <s v="Week-day"/>
    <s v="Low-demand"/>
    <s v="Off-Peak"/>
    <n v="93"/>
    <n v="86.190200000000033"/>
    <n v="86.190200000000033"/>
    <n v="76"/>
    <n v="479.83430833333335"/>
    <n v="0"/>
    <n v="565.97580833333336"/>
    <n v="479.85873786407785"/>
    <n v="-4.8858333333333351E-2"/>
    <n v="295"/>
    <n v="190"/>
    <n v="485"/>
  </r>
  <r>
    <x v="0"/>
    <x v="3"/>
    <x v="28"/>
    <x v="5"/>
    <s v="Tuesday"/>
    <s v="Week-day"/>
    <s v="Low-demand"/>
    <s v="Off-Peak"/>
    <n v="93"/>
    <n v="121.17155102040817"/>
    <n v="121.17155102040817"/>
    <n v="76"/>
    <n v="479.84557142857136"/>
    <n v="2.5918367346938771E-3"/>
    <n v="600.9695714285715"/>
    <n v="479.85873786407785"/>
    <n v="-5.0061224489795914E-2"/>
    <n v="295"/>
    <n v="190"/>
    <n v="485"/>
  </r>
  <r>
    <x v="0"/>
    <x v="3"/>
    <x v="28"/>
    <x v="6"/>
    <s v="Tuesday"/>
    <s v="Week-day"/>
    <s v="Low-demand"/>
    <s v="Standard"/>
    <n v="147"/>
    <n v="136.94244999999995"/>
    <n v="136.94244999999995"/>
    <n v="74.3"/>
    <n v="479.83168333333344"/>
    <n v="30.781116666666662"/>
    <n v="647.51899166666647"/>
    <n v="479.85873786407785"/>
    <n v="-3.6591666666666661E-2"/>
    <n v="295"/>
    <n v="190"/>
    <n v="485"/>
  </r>
  <r>
    <x v="0"/>
    <x v="3"/>
    <x v="28"/>
    <x v="7"/>
    <s v="Tuesday"/>
    <s v="Week-day"/>
    <s v="Low-demand"/>
    <s v="Peak"/>
    <n v="213"/>
    <n v="62.558374999999955"/>
    <n v="62.558374999999955"/>
    <n v="74.325000000000003"/>
    <n v="479.8313333333333"/>
    <n v="93.013516666666646"/>
    <n v="635.3693166666668"/>
    <n v="479.85873786407785"/>
    <n v="-3.3608333333333337E-2"/>
    <n v="565"/>
    <n v="690"/>
    <n v="1255"/>
  </r>
  <r>
    <x v="0"/>
    <x v="3"/>
    <x v="28"/>
    <x v="8"/>
    <s v="Tuesday"/>
    <s v="Week-day"/>
    <s v="Low-demand"/>
    <s v="Peak"/>
    <n v="213"/>
    <n v="-33.301774999999999"/>
    <n v="0"/>
    <n v="77.683333333333337"/>
    <n v="479.82933333333324"/>
    <n v="159.17404166666668"/>
    <n v="605.67283333333341"/>
    <n v="479.85873786407785"/>
    <n v="-2.825833333333333E-2"/>
    <n v="565"/>
    <n v="675"/>
    <n v="1240"/>
  </r>
  <r>
    <x v="0"/>
    <x v="3"/>
    <x v="28"/>
    <x v="9"/>
    <s v="Tuesday"/>
    <s v="Week-day"/>
    <s v="Low-demand"/>
    <s v="Peak"/>
    <n v="213"/>
    <n v="-98.425566666666683"/>
    <n v="0"/>
    <n v="83.99166666666666"/>
    <n v="478.75349166666678"/>
    <n v="296.49554166666661"/>
    <n v="676.79240833333301"/>
    <n v="479.85873786407785"/>
    <n v="-3.0483333333333328E-2"/>
    <n v="565"/>
    <n v="675"/>
    <n v="1240"/>
  </r>
  <r>
    <x v="0"/>
    <x v="3"/>
    <x v="28"/>
    <x v="22"/>
    <s v="Tuesday"/>
    <s v="Week-day"/>
    <s v="Low-demand"/>
    <s v="Standard"/>
    <n v="147"/>
    <n v="-25.613074999999927"/>
    <n v="0"/>
    <n v="92.85"/>
    <n v="407.83462500000002"/>
    <n v="328.84371666666669"/>
    <n v="711.0346916666665"/>
    <n v="479.85873786407785"/>
    <n v="-3.0116666666666674E-2"/>
    <n v="565"/>
    <n v="675"/>
    <n v="1240"/>
  </r>
  <r>
    <x v="0"/>
    <x v="3"/>
    <x v="28"/>
    <x v="23"/>
    <s v="Tuesday"/>
    <s v="Week-day"/>
    <s v="Low-demand"/>
    <s v="Standard"/>
    <n v="147"/>
    <n v="21.448825000000035"/>
    <n v="21.448825000000035"/>
    <n v="89.966666666666669"/>
    <n v="308.99034999999998"/>
    <n v="369.87585000000001"/>
    <n v="700.28175833333307"/>
    <n v="479.85873786407785"/>
    <n v="-3.2741666666666662E-2"/>
    <n v="565"/>
    <n v="675"/>
    <n v="1240"/>
  </r>
  <r>
    <x v="0"/>
    <x v="3"/>
    <x v="28"/>
    <x v="21"/>
    <s v="Tuesday"/>
    <s v="Week-day"/>
    <s v="Low-demand"/>
    <s v="Standard"/>
    <n v="147"/>
    <n v="154.04820833333341"/>
    <n v="154.04820833333341"/>
    <n v="92.208333333333329"/>
    <n v="331.3384749999999"/>
    <n v="279.23074999999983"/>
    <n v="764.58514166666669"/>
    <n v="479.85873786407785"/>
    <n v="-3.1975000000000003E-2"/>
    <n v="565"/>
    <n v="675"/>
    <n v="1240"/>
  </r>
  <r>
    <x v="0"/>
    <x v="3"/>
    <x v="28"/>
    <x v="10"/>
    <s v="Tuesday"/>
    <s v="Week-day"/>
    <s v="Low-demand"/>
    <s v="Standard"/>
    <n v="147"/>
    <n v="-68.32360833333334"/>
    <n v="0"/>
    <n v="93.75"/>
    <n v="469.41828333333336"/>
    <n v="358.21091666666666"/>
    <n v="759.27552499999956"/>
    <n v="479.85873786407785"/>
    <n v="-2.9308333333333339E-2"/>
    <n v="565"/>
    <n v="675"/>
    <n v="1240"/>
  </r>
  <r>
    <x v="0"/>
    <x v="3"/>
    <x v="28"/>
    <x v="11"/>
    <s v="Tuesday"/>
    <s v="Week-day"/>
    <s v="Low-demand"/>
    <s v="Standard"/>
    <n v="147"/>
    <n v="59.992025000000012"/>
    <n v="59.992025000000012"/>
    <n v="96.875"/>
    <n v="39.986483333333332"/>
    <n v="523.83794999999998"/>
    <n v="623.78486666666686"/>
    <n v="479.85873786407785"/>
    <n v="-3.0991666666666671E-2"/>
    <n v="565"/>
    <n v="675"/>
    <n v="1240"/>
  </r>
  <r>
    <x v="0"/>
    <x v="3"/>
    <x v="28"/>
    <x v="12"/>
    <s v="Tuesday"/>
    <s v="Week-day"/>
    <s v="Low-demand"/>
    <s v="Standard"/>
    <n v="147"/>
    <n v="104.31513333333346"/>
    <n v="104.31513333333346"/>
    <n v="90.625"/>
    <n v="295.10655833333334"/>
    <n v="298.37232500000005"/>
    <n v="697.76064166666686"/>
    <n v="479.85873786407785"/>
    <n v="-3.2991666666666662E-2"/>
    <n v="565"/>
    <n v="675"/>
    <n v="1240"/>
  </r>
  <r>
    <x v="0"/>
    <x v="3"/>
    <x v="28"/>
    <x v="13"/>
    <s v="Tuesday"/>
    <s v="Week-day"/>
    <s v="Low-demand"/>
    <s v="Standard"/>
    <n v="147"/>
    <n v="266.98320833333338"/>
    <n v="266.98320833333338"/>
    <n v="92.033333333333331"/>
    <n v="253.15725833333337"/>
    <n v="235.90076666666661"/>
    <n v="756.01044999999965"/>
    <n v="479.85873786407785"/>
    <n v="-3.0583333333333334E-2"/>
    <n v="565"/>
    <n v="675"/>
    <n v="1240"/>
  </r>
  <r>
    <x v="0"/>
    <x v="3"/>
    <x v="28"/>
    <x v="14"/>
    <s v="Tuesday"/>
    <s v="Week-day"/>
    <s v="Low-demand"/>
    <s v="Standard"/>
    <n v="147"/>
    <n v="184.91500833333333"/>
    <n v="184.91500833333333"/>
    <n v="83.474999999999994"/>
    <n v="479.83402500000011"/>
    <n v="88.683566666666678"/>
    <n v="753.39634999999953"/>
    <n v="479.85873786407785"/>
    <n v="-3.5850000000000007E-2"/>
    <n v="555"/>
    <n v="675"/>
    <n v="1230"/>
  </r>
  <r>
    <x v="0"/>
    <x v="3"/>
    <x v="28"/>
    <x v="15"/>
    <s v="Tuesday"/>
    <s v="Week-day"/>
    <s v="Low-demand"/>
    <s v="Peak"/>
    <n v="213"/>
    <n v="244.01868333333323"/>
    <n v="244.01868333333323"/>
    <n v="78.391666666666666"/>
    <n v="479.83991666666662"/>
    <n v="13.590458333333334"/>
    <n v="737.4167083333333"/>
    <n v="479.85873786407785"/>
    <n v="-3.2674999999999989E-2"/>
    <n v="485"/>
    <n v="655"/>
    <n v="1140"/>
  </r>
  <r>
    <x v="0"/>
    <x v="3"/>
    <x v="28"/>
    <x v="16"/>
    <s v="Tuesday"/>
    <s v="Week-day"/>
    <s v="Low-demand"/>
    <s v="Peak"/>
    <n v="213"/>
    <n v="235.11228333333329"/>
    <n v="235.11228333333329"/>
    <n v="72.733333333333334"/>
    <n v="479.82441666666654"/>
    <n v="8.5999999999999983E-3"/>
    <n v="714.90892499999973"/>
    <n v="479.85873786407785"/>
    <n v="-3.6566666666666657E-2"/>
    <n v="295"/>
    <n v="655"/>
    <n v="950"/>
  </r>
  <r>
    <x v="0"/>
    <x v="3"/>
    <x v="28"/>
    <x v="17"/>
    <s v="Tuesday"/>
    <s v="Week-day"/>
    <s v="Low-demand"/>
    <s v="Standard"/>
    <n v="147"/>
    <n v="104.91178333333333"/>
    <n v="104.91178333333333"/>
    <n v="68.908333333333331"/>
    <n v="479.83014166666686"/>
    <n v="0"/>
    <n v="584.69326666666677"/>
    <n v="479.85873786407785"/>
    <n v="-4.8658333333333324E-2"/>
    <n v="295"/>
    <n v="190"/>
    <n v="485"/>
  </r>
  <r>
    <x v="0"/>
    <x v="3"/>
    <x v="28"/>
    <x v="18"/>
    <s v="Tuesday"/>
    <s v="Week-day"/>
    <s v="Low-demand"/>
    <s v="Standard"/>
    <n v="147"/>
    <n v="76.70903333333338"/>
    <n v="76.70903333333338"/>
    <n v="68.858333333333334"/>
    <n v="479.83169166666653"/>
    <n v="0"/>
    <n v="556.49558333333323"/>
    <n v="479.85873786407785"/>
    <n v="-4.5208333333333323E-2"/>
    <n v="295"/>
    <n v="190"/>
    <n v="485"/>
  </r>
  <r>
    <x v="0"/>
    <x v="3"/>
    <x v="28"/>
    <x v="19"/>
    <s v="Tuesday"/>
    <s v="Week-day"/>
    <s v="Low-demand"/>
    <s v="Off-Peak"/>
    <n v="93"/>
    <n v="6.9764500000000016"/>
    <n v="6.9764500000000016"/>
    <n v="70.55"/>
    <n v="479.82491666666675"/>
    <n v="0"/>
    <n v="486.74809166666688"/>
    <n v="479.85873786407785"/>
    <n v="-5.2899999999999989E-2"/>
    <n v="200"/>
    <n v="190"/>
    <n v="390"/>
  </r>
  <r>
    <x v="0"/>
    <x v="3"/>
    <x v="28"/>
    <x v="20"/>
    <s v="Tuesday"/>
    <s v="Week-day"/>
    <s v="Low-demand"/>
    <s v="Off-Peak"/>
    <n v="93"/>
    <n v="6.205524999999998"/>
    <n v="6.205524999999998"/>
    <n v="73.766666666666666"/>
    <n v="479.83729999999997"/>
    <n v="0"/>
    <n v="485.99094166666657"/>
    <n v="479.85873786407785"/>
    <n v="-5.1650000000000001E-2"/>
    <n v="200"/>
    <n v="190"/>
    <n v="390"/>
  </r>
  <r>
    <x v="0"/>
    <x v="3"/>
    <x v="29"/>
    <x v="0"/>
    <s v="Wednesday"/>
    <s v="Week-day"/>
    <s v="Low-demand"/>
    <s v="Off-Peak"/>
    <n v="93"/>
    <n v="10.369175"/>
    <n v="10.369175"/>
    <n v="76.55"/>
    <n v="479.83556666666664"/>
    <n v="0"/>
    <n v="490.15286666666657"/>
    <n v="479.85873786407785"/>
    <n v="-5.1475E-2"/>
    <n v="200"/>
    <n v="190"/>
    <n v="390"/>
  </r>
  <r>
    <x v="0"/>
    <x v="3"/>
    <x v="29"/>
    <x v="1"/>
    <s v="Wednesday"/>
    <s v="Week-day"/>
    <s v="Low-demand"/>
    <s v="Off-Peak"/>
    <n v="93"/>
    <n v="-2.5201583333333302"/>
    <n v="0"/>
    <n v="80"/>
    <n v="479.83002499999992"/>
    <n v="0"/>
    <n v="477.25926666666652"/>
    <n v="479.85873786407785"/>
    <n v="-5.0133333333333314E-2"/>
    <n v="200"/>
    <n v="190"/>
    <n v="390"/>
  </r>
  <r>
    <x v="0"/>
    <x v="3"/>
    <x v="29"/>
    <x v="2"/>
    <s v="Wednesday"/>
    <s v="Week-day"/>
    <s v="Low-demand"/>
    <s v="Off-Peak"/>
    <n v="93"/>
    <n v="101.01474166666668"/>
    <n v="101.01474166666668"/>
    <n v="82"/>
    <n v="479.83570000000003"/>
    <n v="0"/>
    <n v="580.79852499999981"/>
    <n v="479.85873786407785"/>
    <n v="-5.1866666666666679E-2"/>
    <n v="200"/>
    <n v="190"/>
    <n v="390"/>
  </r>
  <r>
    <x v="0"/>
    <x v="3"/>
    <x v="29"/>
    <x v="3"/>
    <s v="Wednesday"/>
    <s v="Week-day"/>
    <s v="Low-demand"/>
    <s v="Off-Peak"/>
    <n v="93"/>
    <n v="104.47951666666664"/>
    <n v="104.47951666666664"/>
    <n v="81.641666666666666"/>
    <n v="479.83633333333347"/>
    <n v="0"/>
    <n v="584.26394166666671"/>
    <n v="479.85873786407785"/>
    <n v="-5.2000000000000005E-2"/>
    <n v="200"/>
    <n v="190"/>
    <n v="390"/>
  </r>
  <r>
    <x v="0"/>
    <x v="3"/>
    <x v="29"/>
    <x v="4"/>
    <s v="Wednesday"/>
    <s v="Week-day"/>
    <s v="Low-demand"/>
    <s v="Off-Peak"/>
    <n v="93"/>
    <n v="100.61432500000005"/>
    <n v="100.61432500000005"/>
    <n v="81.825000000000003"/>
    <n v="479.82133333333326"/>
    <n v="0"/>
    <n v="580.3844416666667"/>
    <n v="479.85873786407785"/>
    <n v="-5.1233333333333332E-2"/>
    <n v="295"/>
    <n v="190"/>
    <n v="485"/>
  </r>
  <r>
    <x v="0"/>
    <x v="3"/>
    <x v="29"/>
    <x v="5"/>
    <s v="Wednesday"/>
    <s v="Week-day"/>
    <s v="Low-demand"/>
    <s v="Off-Peak"/>
    <n v="93"/>
    <n v="84.574810000000014"/>
    <n v="84.574810000000014"/>
    <n v="82"/>
    <n v="479.82537999999994"/>
    <n v="0.61426999999999987"/>
    <n v="564.96653000000003"/>
    <n v="479.85873786407785"/>
    <n v="-4.8049999999999989E-2"/>
    <n v="295"/>
    <n v="190"/>
    <n v="485"/>
  </r>
  <r>
    <x v="0"/>
    <x v="3"/>
    <x v="29"/>
    <x v="6"/>
    <s v="Wednesday"/>
    <s v="Week-day"/>
    <s v="Low-demand"/>
    <s v="Standard"/>
    <n v="147"/>
    <n v="310.3102521008405"/>
    <n v="310.3102521008405"/>
    <n v="82"/>
    <n v="151.50277310924366"/>
    <n v="134.69963865546214"/>
    <n v="591.3277226890757"/>
    <n v="479.85873786407785"/>
    <n v="-4.1588235294117648E-2"/>
    <n v="295"/>
    <n v="190"/>
    <n v="485"/>
  </r>
  <r>
    <x v="0"/>
    <x v="3"/>
    <x v="29"/>
    <x v="7"/>
    <s v="Wednesday"/>
    <s v="Week-day"/>
    <s v="Low-demand"/>
    <s v="Peak"/>
    <n v="213"/>
    <n v="36.134808333333318"/>
    <n v="36.134808333333318"/>
    <n v="82"/>
    <n v="151.52022500000004"/>
    <n v="426.70148333333327"/>
    <n v="614.32251666666684"/>
    <n v="479.85873786407785"/>
    <n v="-3.3950000000000001E-2"/>
    <n v="565"/>
    <n v="690"/>
    <n v="1255"/>
  </r>
  <r>
    <x v="0"/>
    <x v="3"/>
    <x v="29"/>
    <x v="8"/>
    <s v="Wednesday"/>
    <s v="Week-day"/>
    <s v="Low-demand"/>
    <s v="Peak"/>
    <n v="213"/>
    <n v="-179.94448333333335"/>
    <n v="0"/>
    <n v="82"/>
    <n v="106.05603333333332"/>
    <n v="686.01808333333349"/>
    <n v="612.10020833333317"/>
    <n v="479.85873786407785"/>
    <n v="-2.8716666666666668E-2"/>
    <n v="565"/>
    <n v="675"/>
    <n v="1240"/>
  </r>
  <r>
    <x v="0"/>
    <x v="3"/>
    <x v="29"/>
    <x v="9"/>
    <s v="Wednesday"/>
    <s v="Week-day"/>
    <s v="Low-demand"/>
    <s v="Peak"/>
    <n v="213"/>
    <n v="-304.35948333333329"/>
    <n v="0"/>
    <n v="82"/>
    <n v="15.149591666666668"/>
    <n v="880.55359166666653"/>
    <n v="591.3155416666666"/>
    <n v="479.85873786407785"/>
    <n v="-2.7058333333333337E-2"/>
    <n v="565"/>
    <n v="675"/>
    <n v="1240"/>
  </r>
  <r>
    <x v="0"/>
    <x v="3"/>
    <x v="29"/>
    <x v="22"/>
    <s v="Wednesday"/>
    <s v="Week-day"/>
    <s v="Low-demand"/>
    <s v="Standard"/>
    <n v="147"/>
    <n v="-232.02924528301887"/>
    <n v="0"/>
    <n v="82.801886792452834"/>
    <n v="1.3777547169811322"/>
    <n v="564.91263207547195"/>
    <n v="334.24038679245263"/>
    <n v="479.85873786407785"/>
    <n v="-2.0018867924528297E-2"/>
    <n v="565"/>
    <n v="675"/>
    <n v="1240"/>
  </r>
  <r>
    <x v="0"/>
    <x v="3"/>
    <x v="29"/>
    <x v="23"/>
    <s v="Wednesday"/>
    <s v="Week-day"/>
    <s v="Low-demand"/>
    <s v="Standard"/>
    <n v="147"/>
    <n v="671.52239166666698"/>
    <n v="671.52239166666698"/>
    <n v="85.041666666666671"/>
    <n v="12.438291666666666"/>
    <n v="0"/>
    <n v="683.79722500000014"/>
    <n v="479.85873786407785"/>
    <n v="-0.16306666666666675"/>
    <n v="565"/>
    <n v="675"/>
    <n v="1240"/>
  </r>
  <r>
    <x v="0"/>
    <x v="3"/>
    <x v="29"/>
    <x v="21"/>
    <s v="Wednesday"/>
    <s v="Week-day"/>
    <s v="Low-demand"/>
    <s v="Standard"/>
    <n v="147"/>
    <n v="-15.678900000000032"/>
    <n v="0"/>
    <n v="65.825000000000003"/>
    <n v="327.52339999999987"/>
    <n v="430.79333333333341"/>
    <n v="742.45601666666641"/>
    <n v="479.85873786407785"/>
    <n v="-0.18110833333333343"/>
    <n v="565"/>
    <n v="675"/>
    <n v="1240"/>
  </r>
  <r>
    <x v="0"/>
    <x v="3"/>
    <x v="29"/>
    <x v="10"/>
    <s v="Wednesday"/>
    <s v="Week-day"/>
    <s v="Low-demand"/>
    <s v="Standard"/>
    <n v="147"/>
    <n v="-333.02632499999993"/>
    <n v="0"/>
    <n v="77.36666666666666"/>
    <n v="0"/>
    <n v="966.52396666666641"/>
    <n v="633.45076666666648"/>
    <n v="479.85873786407785"/>
    <n v="-4.5625000000000006E-2"/>
    <n v="565"/>
    <n v="675"/>
    <n v="1240"/>
  </r>
  <r>
    <x v="0"/>
    <x v="3"/>
    <x v="29"/>
    <x v="11"/>
    <s v="Wednesday"/>
    <s v="Week-day"/>
    <s v="Low-demand"/>
    <s v="Standard"/>
    <n v="147"/>
    <n v="-215.38175833333335"/>
    <n v="0"/>
    <n v="87.6"/>
    <n v="99.958641666666665"/>
    <n v="855.27260833333321"/>
    <n v="739.77920000000063"/>
    <n v="479.85873786407785"/>
    <n v="-6.8933333333333319E-2"/>
    <n v="565"/>
    <n v="675"/>
    <n v="1240"/>
  </r>
  <r>
    <x v="0"/>
    <x v="3"/>
    <x v="29"/>
    <x v="12"/>
    <s v="Wednesday"/>
    <s v="Week-day"/>
    <s v="Low-demand"/>
    <s v="Standard"/>
    <n v="147"/>
    <n v="-60.137183333333361"/>
    <n v="0"/>
    <n v="96.025000000000006"/>
    <n v="59.985450000000007"/>
    <n v="674.24654999999973"/>
    <n v="674.07928333333359"/>
    <n v="479.85873786407785"/>
    <n v="-1.4925000000000001E-2"/>
    <n v="565"/>
    <n v="675"/>
    <n v="1240"/>
  </r>
  <r>
    <x v="0"/>
    <x v="3"/>
    <x v="29"/>
    <x v="13"/>
    <s v="Wednesday"/>
    <s v="Week-day"/>
    <s v="Low-demand"/>
    <s v="Standard"/>
    <n v="147"/>
    <n v="88.433008333333362"/>
    <n v="88.433008333333362"/>
    <n v="96.091666666666669"/>
    <n v="179.4753083333334"/>
    <n v="425.20589999999993"/>
    <n v="693.09317500000009"/>
    <n v="479.85873786407785"/>
    <n v="-2.0741666666666665E-2"/>
    <n v="565"/>
    <n v="675"/>
    <n v="1240"/>
  </r>
  <r>
    <x v="0"/>
    <x v="3"/>
    <x v="29"/>
    <x v="14"/>
    <s v="Wednesday"/>
    <s v="Week-day"/>
    <s v="Low-demand"/>
    <s v="Standard"/>
    <n v="147"/>
    <n v="276.49070833333343"/>
    <n v="276.49070833333343"/>
    <n v="95.45"/>
    <n v="272.44389166666656"/>
    <n v="131.70463333333328"/>
    <n v="680.60492499999998"/>
    <n v="479.85873786407785"/>
    <n v="-3.4116666666666677E-2"/>
    <n v="555"/>
    <n v="675"/>
    <n v="1230"/>
  </r>
  <r>
    <x v="0"/>
    <x v="3"/>
    <x v="29"/>
    <x v="15"/>
    <s v="Wednesday"/>
    <s v="Week-day"/>
    <s v="Low-demand"/>
    <s v="Peak"/>
    <n v="213"/>
    <n v="-193.87227966101699"/>
    <n v="0"/>
    <n v="91.322033898305079"/>
    <n v="382.66745762711872"/>
    <n v="7.5855508474576272"/>
    <n v="205.67718644067799"/>
    <n v="479.85873786407785"/>
    <n v="9.2966525423728807"/>
    <n v="485"/>
    <n v="655"/>
    <n v="1140"/>
  </r>
  <r>
    <x v="0"/>
    <x v="3"/>
    <x v="29"/>
    <x v="16"/>
    <s v="Wednesday"/>
    <s v="Week-day"/>
    <s v="Low-demand"/>
    <s v="Peak"/>
    <n v="213"/>
    <n v="112.32921167883194"/>
    <n v="112.32921167883194"/>
    <n v="97.686131386861319"/>
    <n v="74.416686131386882"/>
    <n v="0"/>
    <n v="198.37974452554735"/>
    <n v="479.85873786407785"/>
    <n v="11.633864963503649"/>
    <n v="295"/>
    <n v="655"/>
    <n v="950"/>
  </r>
  <r>
    <x v="0"/>
    <x v="3"/>
    <x v="29"/>
    <x v="17"/>
    <s v="Wednesday"/>
    <s v="Week-day"/>
    <s v="Low-demand"/>
    <s v="Standard"/>
    <n v="147"/>
    <n v="14.917464285714274"/>
    <n v="14.917464285714274"/>
    <n v="96.435714285714283"/>
    <n v="389.50285714285695"/>
    <n v="0"/>
    <n v="404.95073571428566"/>
    <n v="479.85873786407785"/>
    <n v="0.5304214285714286"/>
    <n v="295"/>
    <n v="190"/>
    <n v="485"/>
  </r>
  <r>
    <x v="0"/>
    <x v="3"/>
    <x v="29"/>
    <x v="18"/>
    <s v="Wednesday"/>
    <s v="Week-day"/>
    <s v="Low-demand"/>
    <s v="Standard"/>
    <n v="147"/>
    <n v="20.650066666666671"/>
    <n v="20.650066666666671"/>
    <n v="98.674999999999997"/>
    <n v="257.52513333333332"/>
    <n v="0"/>
    <n v="278.17526666666674"/>
    <n v="479.85873786407785"/>
    <n v="0"/>
    <n v="295"/>
    <n v="190"/>
    <n v="485"/>
  </r>
  <r>
    <x v="0"/>
    <x v="3"/>
    <x v="29"/>
    <x v="19"/>
    <s v="Wednesday"/>
    <s v="Week-day"/>
    <s v="Low-demand"/>
    <s v="Off-Peak"/>
    <n v="93"/>
    <n v="45.77345833333333"/>
    <n v="45.77345833333333"/>
    <n v="99"/>
    <n v="265.12458333333331"/>
    <n v="0"/>
    <n v="310.89835833333342"/>
    <n v="479.85873786407785"/>
    <n v="0"/>
    <n v="200"/>
    <n v="190"/>
    <n v="390"/>
  </r>
  <r>
    <x v="0"/>
    <x v="3"/>
    <x v="29"/>
    <x v="20"/>
    <s v="Wednesday"/>
    <s v="Week-day"/>
    <s v="Low-demand"/>
    <s v="Off-Peak"/>
    <n v="93"/>
    <n v="119.80910833333338"/>
    <n v="119.80910833333338"/>
    <n v="98.775000000000006"/>
    <n v="479.83750833333312"/>
    <n v="0"/>
    <n v="599.64708333333374"/>
    <n v="479.85873786407785"/>
    <n v="0"/>
    <n v="200"/>
    <n v="190"/>
    <n v="390"/>
  </r>
  <r>
    <x v="0"/>
    <x v="3"/>
    <x v="30"/>
    <x v="0"/>
    <s v="Thursday"/>
    <s v="Week-day"/>
    <s v="Low-demand"/>
    <s v="Off-Peak"/>
    <n v="93"/>
    <n v="115.15575833333334"/>
    <n v="115.15575833333334"/>
    <n v="97.88333333333334"/>
    <n v="479.77115833333323"/>
    <n v="0"/>
    <n v="594.9274250000002"/>
    <n v="479.85873786407785"/>
    <n v="0"/>
    <n v="200"/>
    <n v="190"/>
    <n v="390"/>
  </r>
  <r>
    <x v="0"/>
    <x v="3"/>
    <x v="30"/>
    <x v="1"/>
    <s v="Thursday"/>
    <s v="Week-day"/>
    <s v="Low-demand"/>
    <s v="Off-Peak"/>
    <n v="93"/>
    <n v="94.829708333333301"/>
    <n v="94.829708333333301"/>
    <n v="97"/>
    <n v="479.82700000000028"/>
    <n v="0"/>
    <n v="574.65729166666665"/>
    <n v="479.85873786407785"/>
    <n v="0"/>
    <n v="200"/>
    <n v="190"/>
    <n v="390"/>
  </r>
  <r>
    <x v="0"/>
    <x v="3"/>
    <x v="30"/>
    <x v="2"/>
    <s v="Thursday"/>
    <s v="Week-day"/>
    <s v="Low-demand"/>
    <s v="Off-Peak"/>
    <n v="93"/>
    <n v="81.661850000000015"/>
    <n v="81.661850000000015"/>
    <n v="97.816666666666663"/>
    <n v="479.83995833333353"/>
    <n v="0"/>
    <n v="561.50235833333352"/>
    <n v="479.85873786407785"/>
    <n v="0"/>
    <n v="200"/>
    <n v="190"/>
    <n v="390"/>
  </r>
  <r>
    <x v="0"/>
    <x v="3"/>
    <x v="30"/>
    <x v="3"/>
    <s v="Thursday"/>
    <s v="Week-day"/>
    <s v="Low-demand"/>
    <s v="Off-Peak"/>
    <n v="93"/>
    <n v="80.901391666666697"/>
    <n v="80.901391666666697"/>
    <n v="98.016666666666666"/>
    <n v="466.5894916666665"/>
    <n v="0"/>
    <n v="547.49133333333305"/>
    <n v="479.85873786407785"/>
    <n v="0"/>
    <n v="200"/>
    <n v="190"/>
    <n v="390"/>
  </r>
  <r>
    <x v="0"/>
    <x v="3"/>
    <x v="30"/>
    <x v="4"/>
    <s v="Thursday"/>
    <s v="Week-day"/>
    <s v="Low-demand"/>
    <s v="Off-Peak"/>
    <n v="93"/>
    <n v="80.411324999999934"/>
    <n v="80.411324999999934"/>
    <n v="98.724999999999994"/>
    <n v="445.70285833333338"/>
    <n v="0"/>
    <n v="526.11474166666653"/>
    <n v="479.85873786407785"/>
    <n v="0"/>
    <n v="295"/>
    <n v="190"/>
    <n v="485"/>
  </r>
  <r>
    <x v="0"/>
    <x v="3"/>
    <x v="30"/>
    <x v="5"/>
    <s v="Thursday"/>
    <s v="Week-day"/>
    <s v="Low-demand"/>
    <s v="Off-Peak"/>
    <n v="93"/>
    <n v="88.697991666666624"/>
    <n v="88.697991666666624"/>
    <n v="98.625"/>
    <n v="433.15784166666685"/>
    <n v="2.6804666666666672"/>
    <n v="524.53688333333355"/>
    <n v="479.85873786407785"/>
    <n v="0"/>
    <n v="295"/>
    <n v="190"/>
    <n v="485"/>
  </r>
  <r>
    <x v="0"/>
    <x v="3"/>
    <x v="30"/>
    <x v="6"/>
    <s v="Thursday"/>
    <s v="Week-day"/>
    <s v="Low-demand"/>
    <s v="Standard"/>
    <n v="147"/>
    <n v="41.569878504672893"/>
    <n v="41.569878504672893"/>
    <n v="98.89719626168224"/>
    <n v="351.81065420560725"/>
    <n v="135.29308411214956"/>
    <n v="528.67326168224326"/>
    <n v="479.85873786407785"/>
    <n v="0"/>
    <n v="295"/>
    <n v="190"/>
    <n v="485"/>
  </r>
  <r>
    <x v="0"/>
    <x v="3"/>
    <x v="30"/>
    <x v="7"/>
    <s v="Thursday"/>
    <s v="Week-day"/>
    <s v="Low-demand"/>
    <s v="Peak"/>
    <n v="213"/>
    <n v="114.38470000000004"/>
    <n v="114.38470000000004"/>
    <n v="96.858333333333334"/>
    <n v="133.19409166666665"/>
    <n v="418.79475833333328"/>
    <n v="666.37351666666677"/>
    <n v="479.85873786407785"/>
    <n v="0"/>
    <n v="565"/>
    <n v="690"/>
    <n v="1255"/>
  </r>
  <r>
    <x v="0"/>
    <x v="3"/>
    <x v="30"/>
    <x v="8"/>
    <s v="Thursday"/>
    <s v="Week-day"/>
    <s v="Low-demand"/>
    <s v="Peak"/>
    <n v="213"/>
    <n v="-46.722125000000013"/>
    <n v="0"/>
    <n v="97.75833333333334"/>
    <n v="11.996974999999999"/>
    <n v="662.98439999999982"/>
    <n v="628.2586749999997"/>
    <n v="479.85873786407785"/>
    <n v="0"/>
    <n v="565"/>
    <n v="675"/>
    <n v="1240"/>
  </r>
  <r>
    <x v="0"/>
    <x v="3"/>
    <x v="30"/>
    <x v="9"/>
    <s v="Thursday"/>
    <s v="Week-day"/>
    <s v="Low-demand"/>
    <s v="Peak"/>
    <n v="213"/>
    <n v="25.506208333333309"/>
    <n v="25.506208333333309"/>
    <n v="99"/>
    <n v="0"/>
    <n v="647.68827500000009"/>
    <n v="673.19448333333378"/>
    <n v="479.85873786407785"/>
    <n v="0"/>
    <n v="565"/>
    <n v="675"/>
    <n v="1240"/>
  </r>
  <r>
    <x v="0"/>
    <x v="3"/>
    <x v="30"/>
    <x v="22"/>
    <s v="Thursday"/>
    <s v="Week-day"/>
    <s v="Low-demand"/>
    <s v="Standard"/>
    <n v="147"/>
    <n v="23.618775000000003"/>
    <n v="23.618775000000003"/>
    <n v="99"/>
    <n v="0"/>
    <n v="646.05936666666673"/>
    <n v="669.67813333333322"/>
    <n v="479.85873786407785"/>
    <n v="0"/>
    <n v="565"/>
    <n v="675"/>
    <n v="1240"/>
  </r>
  <r>
    <x v="0"/>
    <x v="3"/>
    <x v="30"/>
    <x v="23"/>
    <s v="Thursday"/>
    <s v="Week-day"/>
    <s v="Low-demand"/>
    <s v="Standard"/>
    <n v="147"/>
    <n v="22.894749999999998"/>
    <n v="22.894749999999998"/>
    <n v="99"/>
    <n v="0"/>
    <n v="687.57131666666646"/>
    <n v="710.46606666666662"/>
    <n v="479.85873786407785"/>
    <n v="0"/>
    <n v="565"/>
    <n v="675"/>
    <n v="1240"/>
  </r>
  <r>
    <x v="0"/>
    <x v="3"/>
    <x v="30"/>
    <x v="21"/>
    <s v="Thursday"/>
    <s v="Week-day"/>
    <s v="Low-demand"/>
    <s v="Standard"/>
    <n v="147"/>
    <n v="22.354449999999993"/>
    <n v="22.354449999999993"/>
    <n v="99"/>
    <n v="0"/>
    <n v="724.20164166666666"/>
    <n v="746.55607500000008"/>
    <n v="479.85873786407785"/>
    <n v="0"/>
    <n v="565"/>
    <n v="675"/>
    <n v="1240"/>
  </r>
  <r>
    <x v="0"/>
    <x v="3"/>
    <x v="30"/>
    <x v="10"/>
    <s v="Thursday"/>
    <s v="Week-day"/>
    <s v="Low-demand"/>
    <s v="Standard"/>
    <n v="147"/>
    <n v="49.297008333333331"/>
    <n v="49.297008333333331"/>
    <n v="98.99166666666666"/>
    <n v="0"/>
    <n v="738.41566666666699"/>
    <n v="787.71262500000057"/>
    <n v="479.85873786407785"/>
    <n v="0"/>
    <n v="565"/>
    <n v="675"/>
    <n v="1240"/>
  </r>
  <r>
    <x v="0"/>
    <x v="3"/>
    <x v="30"/>
    <x v="11"/>
    <s v="Thursday"/>
    <s v="Week-day"/>
    <s v="Low-demand"/>
    <s v="Standard"/>
    <n v="147"/>
    <n v="-3.6893749999999885"/>
    <n v="0"/>
    <n v="97.908333333333331"/>
    <n v="0"/>
    <n v="761.05155833333367"/>
    <n v="757.36143333333348"/>
    <n v="479.85873786407785"/>
    <n v="0"/>
    <n v="565"/>
    <n v="675"/>
    <n v="1240"/>
  </r>
  <r>
    <x v="0"/>
    <x v="3"/>
    <x v="30"/>
    <x v="12"/>
    <s v="Thursday"/>
    <s v="Week-day"/>
    <s v="Low-demand"/>
    <s v="Standard"/>
    <n v="147"/>
    <n v="79.639425000000017"/>
    <n v="79.639425000000017"/>
    <n v="98.533333333333331"/>
    <n v="0"/>
    <n v="645.19757499999946"/>
    <n v="724.8369083333331"/>
    <n v="479.85873786407785"/>
    <n v="0"/>
    <n v="565"/>
    <n v="675"/>
    <n v="1240"/>
  </r>
  <r>
    <x v="0"/>
    <x v="3"/>
    <x v="30"/>
    <x v="13"/>
    <s v="Thursday"/>
    <s v="Week-day"/>
    <s v="Low-demand"/>
    <s v="Standard"/>
    <n v="147"/>
    <n v="107.07788333333333"/>
    <n v="107.07788333333333"/>
    <n v="96.041666666666671"/>
    <n v="224.17592499999995"/>
    <n v="379.66286666666673"/>
    <n v="710.91651666666644"/>
    <n v="479.85873786407785"/>
    <n v="0"/>
    <n v="565"/>
    <n v="675"/>
    <n v="1240"/>
  </r>
  <r>
    <x v="0"/>
    <x v="3"/>
    <x v="30"/>
    <x v="14"/>
    <s v="Thursday"/>
    <s v="Week-day"/>
    <s v="Low-demand"/>
    <s v="Standard"/>
    <n v="147"/>
    <n v="68.701033333333328"/>
    <n v="68.701033333333328"/>
    <n v="96.166666666666671"/>
    <n v="479.82240833333333"/>
    <n v="151.989825"/>
    <n v="700.51368333333335"/>
    <n v="479.85873786407785"/>
    <n v="0"/>
    <n v="555"/>
    <n v="675"/>
    <n v="1230"/>
  </r>
  <r>
    <x v="0"/>
    <x v="3"/>
    <x v="30"/>
    <x v="15"/>
    <s v="Thursday"/>
    <s v="Week-day"/>
    <s v="Low-demand"/>
    <s v="Peak"/>
    <n v="213"/>
    <n v="112.31874166666663"/>
    <n v="112.31874166666663"/>
    <n v="96.174999999999997"/>
    <n v="479.83389166666677"/>
    <n v="36.319633333333357"/>
    <n v="628.47276666666653"/>
    <n v="479.85873786407785"/>
    <n v="0"/>
    <n v="485"/>
    <n v="655"/>
    <n v="1140"/>
  </r>
  <r>
    <x v="0"/>
    <x v="3"/>
    <x v="30"/>
    <x v="16"/>
    <s v="Thursday"/>
    <s v="Week-day"/>
    <s v="Low-demand"/>
    <s v="Peak"/>
    <n v="213"/>
    <n v="177.21713333333344"/>
    <n v="177.21713333333344"/>
    <n v="94.875"/>
    <n v="479.83407500000015"/>
    <n v="0.64332500000000026"/>
    <n v="657.69499166666697"/>
    <n v="479.85873786407785"/>
    <n v="0"/>
    <n v="295"/>
    <n v="655"/>
    <n v="950"/>
  </r>
  <r>
    <x v="0"/>
    <x v="3"/>
    <x v="30"/>
    <x v="17"/>
    <s v="Thursday"/>
    <s v="Week-day"/>
    <s v="Low-demand"/>
    <s v="Standard"/>
    <n v="147"/>
    <n v="73.825424999999996"/>
    <n v="73.825424999999996"/>
    <n v="93.833333333333329"/>
    <n v="479.82105833333338"/>
    <n v="0"/>
    <n v="553.64695833333326"/>
    <n v="479.85873786407785"/>
    <n v="0"/>
    <n v="295"/>
    <n v="190"/>
    <n v="485"/>
  </r>
  <r>
    <x v="0"/>
    <x v="3"/>
    <x v="30"/>
    <x v="18"/>
    <s v="Thursday"/>
    <s v="Week-day"/>
    <s v="Low-demand"/>
    <s v="Standard"/>
    <n v="147"/>
    <n v="77.901699999999991"/>
    <n v="77.901699999999991"/>
    <n v="94.875"/>
    <n v="479.8303499999999"/>
    <n v="0"/>
    <n v="557.73255833333337"/>
    <n v="479.85873786407785"/>
    <n v="0"/>
    <n v="295"/>
    <n v="190"/>
    <n v="485"/>
  </r>
  <r>
    <x v="0"/>
    <x v="3"/>
    <x v="30"/>
    <x v="19"/>
    <s v="Thursday"/>
    <s v="Week-day"/>
    <s v="Low-demand"/>
    <s v="Off-Peak"/>
    <n v="93"/>
    <n v="65.283691666666684"/>
    <n v="65.283691666666684"/>
    <n v="95.733333333333334"/>
    <n v="479.82635000000005"/>
    <n v="0"/>
    <n v="545.11059166666678"/>
    <n v="479.85873786407785"/>
    <n v="0"/>
    <n v="200"/>
    <n v="190"/>
    <n v="390"/>
  </r>
  <r>
    <x v="0"/>
    <x v="3"/>
    <x v="30"/>
    <x v="20"/>
    <s v="Thursday"/>
    <s v="Week-day"/>
    <s v="Low-demand"/>
    <s v="Off-Peak"/>
    <n v="93"/>
    <n v="81.753708333333336"/>
    <n v="81.753708333333336"/>
    <n v="96.408333333333331"/>
    <n v="479.82834166666646"/>
    <n v="0"/>
    <n v="561.58256666666671"/>
    <n v="479.85873786407785"/>
    <n v="0"/>
    <n v="200"/>
    <n v="190"/>
    <n v="390"/>
  </r>
  <r>
    <x v="0"/>
    <x v="4"/>
    <x v="0"/>
    <x v="0"/>
    <s v="Friday"/>
    <s v="Week-day"/>
    <s v="Low-demand"/>
    <s v="Off-Peak"/>
    <n v="93"/>
    <n v="69.327658333333332"/>
    <n v="69.327658333333332"/>
    <n v="97.24166666666666"/>
    <n v="479.83095833333317"/>
    <n v="0"/>
    <n v="549.15919166666674"/>
    <n v="480.00108333333327"/>
    <n v="0"/>
    <n v="200"/>
    <n v="190"/>
    <n v="390"/>
  </r>
  <r>
    <x v="0"/>
    <x v="4"/>
    <x v="0"/>
    <x v="1"/>
    <s v="Friday"/>
    <s v="Week-day"/>
    <s v="Low-demand"/>
    <s v="Off-Peak"/>
    <n v="93"/>
    <n v="74.666066666666651"/>
    <n v="74.666066666666651"/>
    <n v="98"/>
    <n v="469.33131666666668"/>
    <n v="0"/>
    <n v="543.99789166666642"/>
    <n v="480.00108333333327"/>
    <n v="0"/>
    <n v="200"/>
    <n v="190"/>
    <n v="390"/>
  </r>
  <r>
    <x v="0"/>
    <x v="4"/>
    <x v="0"/>
    <x v="2"/>
    <s v="Friday"/>
    <s v="Week-day"/>
    <s v="Low-demand"/>
    <s v="Off-Peak"/>
    <n v="93"/>
    <n v="361.92142499999989"/>
    <n v="361.92142499999989"/>
    <n v="90.391666666666666"/>
    <n v="333.11782500000015"/>
    <n v="0"/>
    <n v="695.03976666666665"/>
    <n v="480.00108333333327"/>
    <n v="0"/>
    <n v="200"/>
    <n v="190"/>
    <n v="390"/>
  </r>
  <r>
    <x v="0"/>
    <x v="4"/>
    <x v="0"/>
    <x v="3"/>
    <s v="Friday"/>
    <s v="Week-day"/>
    <s v="Low-demand"/>
    <s v="Off-Peak"/>
    <n v="93"/>
    <n v="222.86734166666653"/>
    <n v="222.86734166666653"/>
    <n v="84.50833333333334"/>
    <n v="479.83485833333344"/>
    <n v="0"/>
    <n v="702.70273333333296"/>
    <n v="480.00108333333327"/>
    <n v="0"/>
    <n v="200"/>
    <n v="190"/>
    <n v="390"/>
  </r>
  <r>
    <x v="0"/>
    <x v="4"/>
    <x v="0"/>
    <x v="4"/>
    <s v="Friday"/>
    <s v="Week-day"/>
    <s v="Low-demand"/>
    <s v="Off-Peak"/>
    <n v="93"/>
    <n v="215.98293333333339"/>
    <n v="215.98293333333339"/>
    <n v="79.875"/>
    <n v="479.79769999999991"/>
    <n v="0"/>
    <n v="695.78111666666666"/>
    <n v="480.00108333333327"/>
    <n v="0"/>
    <n v="295"/>
    <n v="190"/>
    <n v="485"/>
  </r>
  <r>
    <x v="0"/>
    <x v="4"/>
    <x v="0"/>
    <x v="5"/>
    <s v="Friday"/>
    <s v="Week-day"/>
    <s v="Low-demand"/>
    <s v="Off-Peak"/>
    <n v="93"/>
    <n v="213.26972500000005"/>
    <n v="213.26972500000005"/>
    <n v="75.5"/>
    <n v="479.81672499999991"/>
    <n v="3.2414666666666667"/>
    <n v="696.32846666666649"/>
    <n v="480.00108333333327"/>
    <n v="0"/>
    <n v="295"/>
    <n v="190"/>
    <n v="485"/>
  </r>
  <r>
    <x v="0"/>
    <x v="4"/>
    <x v="0"/>
    <x v="6"/>
    <s v="Friday"/>
    <s v="Week-day"/>
    <s v="Low-demand"/>
    <s v="Standard"/>
    <n v="147"/>
    <n v="111.2959285714285"/>
    <n v="111.2959285714285"/>
    <n v="71.612244897959187"/>
    <n v="479.83165306122436"/>
    <n v="149.50639795918369"/>
    <n v="740.63440816326533"/>
    <n v="480.00108333333327"/>
    <n v="0"/>
    <n v="295"/>
    <n v="190"/>
    <n v="485"/>
  </r>
  <r>
    <x v="0"/>
    <x v="4"/>
    <x v="0"/>
    <x v="7"/>
    <s v="Friday"/>
    <s v="Week-day"/>
    <s v="Low-demand"/>
    <s v="Peak"/>
    <n v="213"/>
    <n v="-228.92823333333342"/>
    <n v="0"/>
    <n v="77.224999999999994"/>
    <n v="479.82814999999999"/>
    <n v="416.96702499999992"/>
    <n v="667.86659166666652"/>
    <n v="480.00108333333327"/>
    <n v="0"/>
    <n v="565"/>
    <n v="690"/>
    <n v="1255"/>
  </r>
  <r>
    <x v="0"/>
    <x v="4"/>
    <x v="0"/>
    <x v="8"/>
    <s v="Friday"/>
    <s v="Week-day"/>
    <s v="Low-demand"/>
    <s v="Peak"/>
    <n v="213"/>
    <n v="-237.88785436893207"/>
    <n v="0"/>
    <n v="93.961165048543691"/>
    <n v="273.4092621359224"/>
    <n v="623.00077669902896"/>
    <n v="658.52159223300976"/>
    <n v="480.00108333333327"/>
    <n v="0"/>
    <n v="565"/>
    <n v="675"/>
    <n v="1240"/>
  </r>
  <r>
    <x v="0"/>
    <x v="4"/>
    <x v="0"/>
    <x v="9"/>
    <s v="Friday"/>
    <s v="Week-day"/>
    <s v="Low-demand"/>
    <s v="Peak"/>
    <n v="213"/>
    <n v="-9.2171583333333267"/>
    <n v="0"/>
    <n v="99"/>
    <n v="0"/>
    <n v="648.93577500000026"/>
    <n v="639.71800833333327"/>
    <n v="480.00108333333327"/>
    <n v="0"/>
    <n v="565"/>
    <n v="675"/>
    <n v="1240"/>
  </r>
  <r>
    <x v="0"/>
    <x v="4"/>
    <x v="0"/>
    <x v="22"/>
    <s v="Friday"/>
    <s v="Week-day"/>
    <s v="Low-demand"/>
    <s v="Standard"/>
    <n v="147"/>
    <n v="22.487733333333342"/>
    <n v="22.487733333333342"/>
    <n v="99"/>
    <n v="0"/>
    <n v="618.39440833333322"/>
    <n v="640.8820333333332"/>
    <n v="480.00108333333327"/>
    <n v="0"/>
    <n v="565"/>
    <n v="675"/>
    <n v="1240"/>
  </r>
  <r>
    <x v="0"/>
    <x v="4"/>
    <x v="0"/>
    <x v="23"/>
    <s v="Friday"/>
    <s v="Week-day"/>
    <s v="Low-demand"/>
    <s v="Standard"/>
    <n v="147"/>
    <n v="22.416216666666653"/>
    <n v="22.416216666666653"/>
    <n v="99"/>
    <n v="0"/>
    <n v="705.08078333333322"/>
    <n v="727.43452500000001"/>
    <n v="480.00108333333327"/>
    <n v="0"/>
    <n v="565"/>
    <n v="675"/>
    <n v="1240"/>
  </r>
  <r>
    <x v="0"/>
    <x v="4"/>
    <x v="0"/>
    <x v="21"/>
    <s v="Friday"/>
    <s v="Week-day"/>
    <s v="Low-demand"/>
    <s v="Standard"/>
    <n v="147"/>
    <n v="22.965116666666674"/>
    <n v="22.965116666666674"/>
    <n v="99"/>
    <n v="0"/>
    <n v="723.57566666666708"/>
    <n v="746.54074166666646"/>
    <n v="480.00108333333327"/>
    <n v="0"/>
    <n v="565"/>
    <n v="675"/>
    <n v="1240"/>
  </r>
  <r>
    <x v="0"/>
    <x v="4"/>
    <x v="0"/>
    <x v="10"/>
    <s v="Friday"/>
    <s v="Week-day"/>
    <s v="Low-demand"/>
    <s v="Standard"/>
    <n v="147"/>
    <n v="21.986816666666673"/>
    <n v="21.986816666666673"/>
    <n v="99"/>
    <n v="0"/>
    <n v="704.11790833333339"/>
    <n v="726.10469166666667"/>
    <n v="480.00108333333327"/>
    <n v="0"/>
    <n v="565"/>
    <n v="675"/>
    <n v="1240"/>
  </r>
  <r>
    <x v="0"/>
    <x v="4"/>
    <x v="0"/>
    <x v="11"/>
    <s v="Friday"/>
    <s v="Week-day"/>
    <s v="Low-demand"/>
    <s v="Standard"/>
    <n v="147"/>
    <n v="23.055174999999998"/>
    <n v="23.055174999999998"/>
    <n v="99"/>
    <n v="0"/>
    <n v="761.9856000000002"/>
    <n v="785.04414166666641"/>
    <n v="480.00108333333327"/>
    <n v="0"/>
    <n v="565"/>
    <n v="675"/>
    <n v="1240"/>
  </r>
  <r>
    <x v="0"/>
    <x v="4"/>
    <x v="0"/>
    <x v="12"/>
    <s v="Friday"/>
    <s v="Week-day"/>
    <s v="Low-demand"/>
    <s v="Standard"/>
    <n v="147"/>
    <n v="67.857458333333327"/>
    <n v="67.857458333333327"/>
    <n v="98.841666666666669"/>
    <n v="0"/>
    <n v="674.92376666666667"/>
    <n v="742.7811999999999"/>
    <n v="480.00108333333327"/>
    <n v="0"/>
    <n v="565"/>
    <n v="675"/>
    <n v="1240"/>
  </r>
  <r>
    <x v="0"/>
    <x v="4"/>
    <x v="0"/>
    <x v="13"/>
    <s v="Friday"/>
    <s v="Week-day"/>
    <s v="Low-demand"/>
    <s v="Standard"/>
    <n v="147"/>
    <n v="93.148416666666634"/>
    <n v="93.148416666666634"/>
    <n v="96.15"/>
    <n v="172.00903333333329"/>
    <n v="464.21161666666637"/>
    <n v="729.36889999999983"/>
    <n v="480.00108333333327"/>
    <n v="0"/>
    <n v="565"/>
    <n v="675"/>
    <n v="1240"/>
  </r>
  <r>
    <x v="0"/>
    <x v="4"/>
    <x v="0"/>
    <x v="14"/>
    <s v="Friday"/>
    <s v="Week-day"/>
    <s v="Low-demand"/>
    <s v="Standard"/>
    <n v="147"/>
    <n v="27.723483333333338"/>
    <n v="27.723483333333338"/>
    <n v="98.35"/>
    <n v="432.85244166666655"/>
    <n v="215.22309166666668"/>
    <n v="675.79898333333369"/>
    <n v="480.00108333333327"/>
    <n v="0"/>
    <n v="555"/>
    <n v="675"/>
    <n v="1230"/>
  </r>
  <r>
    <x v="0"/>
    <x v="4"/>
    <x v="0"/>
    <x v="15"/>
    <s v="Friday"/>
    <s v="Week-day"/>
    <s v="Low-demand"/>
    <s v="Peak"/>
    <n v="213"/>
    <n v="184.29501666666675"/>
    <n v="184.29501666666675"/>
    <n v="97.8"/>
    <n v="479.81965833333345"/>
    <n v="69.900500000000008"/>
    <n v="734.01567500000033"/>
    <n v="480.00108333333327"/>
    <n v="0"/>
    <n v="485"/>
    <n v="655"/>
    <n v="1140"/>
  </r>
  <r>
    <x v="0"/>
    <x v="4"/>
    <x v="0"/>
    <x v="16"/>
    <s v="Friday"/>
    <s v="Week-day"/>
    <s v="Low-demand"/>
    <s v="Peak"/>
    <n v="213"/>
    <n v="307.49705833333331"/>
    <n v="307.49705833333331"/>
    <n v="91.466666666666669"/>
    <n v="479.82613333333313"/>
    <n v="0.48768333333333341"/>
    <n v="787.81141666666633"/>
    <n v="480.00108333333327"/>
    <n v="0"/>
    <n v="295"/>
    <n v="655"/>
    <n v="950"/>
  </r>
  <r>
    <x v="0"/>
    <x v="4"/>
    <x v="0"/>
    <x v="17"/>
    <s v="Friday"/>
    <s v="Week-day"/>
    <s v="Low-demand"/>
    <s v="Standard"/>
    <n v="147"/>
    <n v="158.24270833333333"/>
    <n v="158.24270833333333"/>
    <n v="85.75"/>
    <n v="479.82245833333349"/>
    <n v="0"/>
    <n v="638.06564166666647"/>
    <n v="480.00108333333327"/>
    <n v="0"/>
    <n v="295"/>
    <n v="190"/>
    <n v="485"/>
  </r>
  <r>
    <x v="0"/>
    <x v="4"/>
    <x v="0"/>
    <x v="18"/>
    <s v="Friday"/>
    <s v="Week-day"/>
    <s v="Low-demand"/>
    <s v="Standard"/>
    <n v="147"/>
    <n v="175.63154166666666"/>
    <n v="175.63154166666666"/>
    <n v="82.558333333333337"/>
    <n v="479.85427500000037"/>
    <n v="0"/>
    <n v="655.48624166666673"/>
    <n v="480.00108333333327"/>
    <n v="0"/>
    <n v="295"/>
    <n v="190"/>
    <n v="485"/>
  </r>
  <r>
    <x v="0"/>
    <x v="4"/>
    <x v="0"/>
    <x v="19"/>
    <s v="Friday"/>
    <s v="Week-day"/>
    <s v="Low-demand"/>
    <s v="Off-Peak"/>
    <n v="93"/>
    <n v="169.93845833333333"/>
    <n v="169.93845833333333"/>
    <n v="79.166666666666671"/>
    <n v="479.82831666666669"/>
    <n v="0"/>
    <n v="649.76739166666664"/>
    <n v="480.00108333333327"/>
    <n v="0"/>
    <n v="200"/>
    <n v="190"/>
    <n v="390"/>
  </r>
  <r>
    <x v="0"/>
    <x v="4"/>
    <x v="0"/>
    <x v="20"/>
    <s v="Friday"/>
    <s v="Week-day"/>
    <s v="Low-demand"/>
    <s v="Off-Peak"/>
    <n v="93"/>
    <n v="148.23625833333335"/>
    <n v="148.23625833333335"/>
    <n v="77.041666666666671"/>
    <n v="479.82688333333334"/>
    <n v="0"/>
    <n v="628.06380000000001"/>
    <n v="480.00108333333327"/>
    <n v="0"/>
    <n v="200"/>
    <n v="190"/>
    <n v="390"/>
  </r>
  <r>
    <x v="0"/>
    <x v="4"/>
    <x v="1"/>
    <x v="0"/>
    <s v="Saturday"/>
    <s v="Weekend"/>
    <s v="Low-demand"/>
    <s v="Off-Peak"/>
    <n v="93"/>
    <n v="129.21965833333334"/>
    <n v="129.21965833333334"/>
    <n v="74.666666666666671"/>
    <n v="479.8205999999999"/>
    <n v="0"/>
    <n v="609.04077500000005"/>
    <n v="480.00108333333327"/>
    <n v="0"/>
    <n v="200"/>
    <n v="190"/>
    <n v="390"/>
  </r>
  <r>
    <x v="0"/>
    <x v="4"/>
    <x v="1"/>
    <x v="1"/>
    <s v="Saturday"/>
    <s v="Weekend"/>
    <s v="Low-demand"/>
    <s v="Off-Peak"/>
    <n v="93"/>
    <n v="164.59908333333323"/>
    <n v="164.59908333333323"/>
    <n v="72.391666666666666"/>
    <n v="479.83154999999977"/>
    <n v="0"/>
    <n v="644.43093333333343"/>
    <n v="480.00108333333327"/>
    <n v="0"/>
    <n v="200"/>
    <n v="190"/>
    <n v="390"/>
  </r>
  <r>
    <x v="0"/>
    <x v="4"/>
    <x v="1"/>
    <x v="2"/>
    <s v="Saturday"/>
    <s v="Weekend"/>
    <s v="Low-demand"/>
    <s v="Off-Peak"/>
    <n v="93"/>
    <n v="272.40637500000003"/>
    <n v="272.40637500000003"/>
    <n v="67.983333333333334"/>
    <n v="479.82400833333344"/>
    <n v="0"/>
    <n v="752.23093333333293"/>
    <n v="480.00108333333327"/>
    <n v="0"/>
    <n v="200"/>
    <n v="190"/>
    <n v="390"/>
  </r>
  <r>
    <x v="0"/>
    <x v="4"/>
    <x v="1"/>
    <x v="3"/>
    <s v="Saturday"/>
    <s v="Weekend"/>
    <s v="Low-demand"/>
    <s v="Off-Peak"/>
    <n v="93"/>
    <n v="306.23629999999997"/>
    <n v="306.23629999999997"/>
    <n v="59.65"/>
    <n v="479.84719166666679"/>
    <n v="0"/>
    <n v="786.08397500000012"/>
    <n v="480.00108333333327"/>
    <n v="0"/>
    <n v="200"/>
    <n v="190"/>
    <n v="390"/>
  </r>
  <r>
    <x v="0"/>
    <x v="4"/>
    <x v="1"/>
    <x v="4"/>
    <s v="Saturday"/>
    <s v="Weekend"/>
    <s v="Low-demand"/>
    <s v="Off-Peak"/>
    <n v="93"/>
    <n v="309.81796666666662"/>
    <n v="309.81796666666662"/>
    <n v="50.983333333333334"/>
    <n v="479.84404999999998"/>
    <n v="0"/>
    <n v="789.63792500000011"/>
    <n v="480.00108333333327"/>
    <n v="0"/>
    <n v="295"/>
    <n v="190"/>
    <n v="485"/>
  </r>
  <r>
    <x v="0"/>
    <x v="4"/>
    <x v="1"/>
    <x v="5"/>
    <s v="Saturday"/>
    <s v="Weekend"/>
    <s v="Low-demand"/>
    <s v="Off-Peak"/>
    <n v="93"/>
    <n v="304.3018981481481"/>
    <n v="304.3018981481481"/>
    <n v="42.379629629629626"/>
    <n v="480.00108333333327"/>
    <n v="2.730962962962963"/>
    <n v="787.03437037037054"/>
    <n v="480.00108333333327"/>
    <n v="0"/>
    <n v="295"/>
    <n v="190"/>
    <n v="485"/>
  </r>
  <r>
    <x v="0"/>
    <x v="4"/>
    <x v="1"/>
    <x v="6"/>
    <s v="Saturday"/>
    <s v="Weekend"/>
    <s v="Low-demand"/>
    <s v="Off-Peak"/>
    <n v="93"/>
    <n v="-43.302216666666666"/>
    <n v="0"/>
    <n v="41.15"/>
    <n v="463.18029999999999"/>
    <n v="7.3664250000000004"/>
    <n v="567.15537499999994"/>
    <n v="480.00108333333327"/>
    <n v="139.91116666666667"/>
    <n v="295"/>
    <n v="190"/>
    <n v="485"/>
  </r>
  <r>
    <x v="0"/>
    <x v="4"/>
    <x v="1"/>
    <x v="7"/>
    <s v="Saturday"/>
    <s v="Weekend"/>
    <s v="Low-demand"/>
    <s v="Standard"/>
    <n v="147"/>
    <n v="-35.251983333333335"/>
    <n v="0"/>
    <n v="43.725000000000001"/>
    <n v="475.81901666666698"/>
    <n v="43.042950000000005"/>
    <n v="546.09670833333371"/>
    <n v="480.00108333333327"/>
    <n v="62.486541666666653"/>
    <n v="565"/>
    <n v="690"/>
    <n v="1255"/>
  </r>
  <r>
    <x v="0"/>
    <x v="4"/>
    <x v="1"/>
    <x v="8"/>
    <s v="Saturday"/>
    <s v="Weekend"/>
    <s v="Low-demand"/>
    <s v="Standard"/>
    <n v="147"/>
    <n v="-277.63564166666657"/>
    <n v="0"/>
    <n v="53.4"/>
    <n v="308.26556666666681"/>
    <n v="516.60451666666643"/>
    <n v="547.23378333333324"/>
    <n v="480.00108333333327"/>
    <n v="0"/>
    <n v="565"/>
    <n v="675"/>
    <n v="1240"/>
  </r>
  <r>
    <x v="0"/>
    <x v="4"/>
    <x v="1"/>
    <x v="9"/>
    <s v="Saturday"/>
    <s v="Weekend"/>
    <s v="Low-demand"/>
    <s v="Standard"/>
    <n v="147"/>
    <n v="-178.03946666666656"/>
    <n v="0"/>
    <n v="63.991666666666667"/>
    <n v="0"/>
    <n v="869.84205000000009"/>
    <n v="691.80162499999983"/>
    <n v="480.00108333333327"/>
    <n v="0"/>
    <n v="565"/>
    <n v="675"/>
    <n v="1240"/>
  </r>
  <r>
    <x v="0"/>
    <x v="4"/>
    <x v="1"/>
    <x v="22"/>
    <s v="Saturday"/>
    <s v="Weekend"/>
    <s v="Low-demand"/>
    <s v="Standard"/>
    <n v="147"/>
    <n v="-245.43081666666669"/>
    <n v="0"/>
    <n v="71.433333333333337"/>
    <n v="139.58025833333332"/>
    <n v="935.26689166666688"/>
    <n v="829.41553333333286"/>
    <n v="480.00108333333327"/>
    <n v="0"/>
    <n v="565"/>
    <n v="675"/>
    <n v="1240"/>
  </r>
  <r>
    <x v="0"/>
    <x v="4"/>
    <x v="1"/>
    <x v="23"/>
    <s v="Saturday"/>
    <s v="Weekend"/>
    <s v="Low-demand"/>
    <s v="Standard"/>
    <n v="147"/>
    <n v="-355.22556666666668"/>
    <n v="0"/>
    <n v="86.466666666666669"/>
    <n v="259.66661666666676"/>
    <n v="936.84188333333327"/>
    <n v="841.28219999999953"/>
    <n v="480.00108333333327"/>
    <n v="0"/>
    <n v="565"/>
    <n v="675"/>
    <n v="1240"/>
  </r>
  <r>
    <x v="0"/>
    <x v="4"/>
    <x v="1"/>
    <x v="21"/>
    <s v="Saturday"/>
    <s v="Weekend"/>
    <s v="Low-demand"/>
    <s v="Off-Peak"/>
    <n v="93"/>
    <n v="-25.457058333333329"/>
    <n v="0"/>
    <n v="96.283333333333331"/>
    <n v="180.16915000000006"/>
    <n v="727.43416666666678"/>
    <n v="882.15001666666649"/>
    <n v="480.00108333333327"/>
    <n v="0"/>
    <n v="565"/>
    <n v="675"/>
    <n v="1240"/>
  </r>
  <r>
    <x v="0"/>
    <x v="4"/>
    <x v="1"/>
    <x v="10"/>
    <s v="Saturday"/>
    <s v="Weekend"/>
    <s v="Low-demand"/>
    <s v="Off-Peak"/>
    <n v="93"/>
    <n v="56.156258333333341"/>
    <n v="56.156258333333341"/>
    <n v="98.033333333333331"/>
    <n v="0"/>
    <n v="815.48840833333338"/>
    <n v="871.64413333333312"/>
    <n v="480.00108333333327"/>
    <n v="0"/>
    <n v="565"/>
    <n v="675"/>
    <n v="1240"/>
  </r>
  <r>
    <x v="0"/>
    <x v="4"/>
    <x v="1"/>
    <x v="11"/>
    <s v="Saturday"/>
    <s v="Weekend"/>
    <s v="Low-demand"/>
    <s v="Off-Peak"/>
    <n v="93"/>
    <n v="36.981508333333316"/>
    <n v="36.981508333333316"/>
    <n v="96.325000000000003"/>
    <n v="149.63772499999996"/>
    <n v="694.55005833333337"/>
    <n v="881.16907500000002"/>
    <n v="480.00108333333327"/>
    <n v="0"/>
    <n v="565"/>
    <n v="675"/>
    <n v="1240"/>
  </r>
  <r>
    <x v="0"/>
    <x v="4"/>
    <x v="1"/>
    <x v="12"/>
    <s v="Saturday"/>
    <s v="Weekend"/>
    <s v="Low-demand"/>
    <s v="Off-Peak"/>
    <n v="93"/>
    <n v="89.516691666666617"/>
    <n v="89.516691666666617"/>
    <n v="96.208333333333329"/>
    <n v="138.33482499999997"/>
    <n v="604.96559166666646"/>
    <n v="832.81696666666653"/>
    <n v="480.00108333333327"/>
    <n v="0"/>
    <n v="565"/>
    <n v="675"/>
    <n v="1240"/>
  </r>
  <r>
    <x v="0"/>
    <x v="4"/>
    <x v="1"/>
    <x v="13"/>
    <s v="Saturday"/>
    <s v="Weekend"/>
    <s v="Low-demand"/>
    <s v="Off-Peak"/>
    <n v="93"/>
    <n v="18.7333"/>
    <n v="18.7333"/>
    <n v="96.333333333333329"/>
    <n v="180.9625666666667"/>
    <n v="404.80119999999994"/>
    <n v="604.49738333333357"/>
    <n v="480.00108333333327"/>
    <n v="0"/>
    <n v="565"/>
    <n v="675"/>
    <n v="1240"/>
  </r>
  <r>
    <x v="0"/>
    <x v="4"/>
    <x v="1"/>
    <x v="14"/>
    <s v="Saturday"/>
    <s v="Weekend"/>
    <s v="Low-demand"/>
    <s v="Off-Peak"/>
    <n v="93"/>
    <n v="-36.84170000000001"/>
    <n v="0"/>
    <n v="98.674999999999997"/>
    <n v="255.95143333333343"/>
    <n v="133.6611583333333"/>
    <n v="352.74795"/>
    <n v="480.00108333333327"/>
    <n v="0"/>
    <n v="555"/>
    <n v="675"/>
    <n v="1230"/>
  </r>
  <r>
    <x v="0"/>
    <x v="4"/>
    <x v="1"/>
    <x v="15"/>
    <s v="Saturday"/>
    <s v="Weekend"/>
    <s v="Low-demand"/>
    <s v="Standard"/>
    <n v="147"/>
    <n v="46.487575000000014"/>
    <n v="46.487575000000014"/>
    <n v="99"/>
    <n v="264.15999166666671"/>
    <n v="68.432124999999971"/>
    <n v="379.08006666666671"/>
    <n v="480.00108333333327"/>
    <n v="0"/>
    <n v="485"/>
    <n v="655"/>
    <n v="1140"/>
  </r>
  <r>
    <x v="0"/>
    <x v="4"/>
    <x v="1"/>
    <x v="16"/>
    <s v="Saturday"/>
    <s v="Weekend"/>
    <s v="Low-demand"/>
    <s v="Standard"/>
    <n v="147"/>
    <n v="71.357875000000021"/>
    <n v="71.357875000000021"/>
    <n v="99"/>
    <n v="333.14650833333337"/>
    <n v="0.73915000000000008"/>
    <n v="405.24390833333331"/>
    <n v="480.00108333333327"/>
    <n v="0"/>
    <n v="295"/>
    <n v="655"/>
    <n v="950"/>
  </r>
  <r>
    <x v="0"/>
    <x v="4"/>
    <x v="1"/>
    <x v="17"/>
    <s v="Saturday"/>
    <s v="Weekend"/>
    <s v="Low-demand"/>
    <s v="Off-Peak"/>
    <n v="93"/>
    <n v="27.312966666666672"/>
    <n v="27.312966666666672"/>
    <n v="99"/>
    <n v="220.83913333333334"/>
    <n v="0"/>
    <n v="248.15233333333344"/>
    <n v="480.00108333333327"/>
    <n v="0"/>
    <n v="295"/>
    <n v="190"/>
    <n v="485"/>
  </r>
  <r>
    <x v="0"/>
    <x v="4"/>
    <x v="1"/>
    <x v="18"/>
    <s v="Saturday"/>
    <s v="Weekend"/>
    <s v="Low-demand"/>
    <s v="Off-Peak"/>
    <n v="93"/>
    <n v="29.205741666666651"/>
    <n v="29.205741666666651"/>
    <n v="99"/>
    <n v="212.11078333333325"/>
    <n v="0"/>
    <n v="241.29988333333333"/>
    <n v="480.00108333333327"/>
    <n v="0"/>
    <n v="295"/>
    <n v="190"/>
    <n v="485"/>
  </r>
  <r>
    <x v="0"/>
    <x v="4"/>
    <x v="1"/>
    <x v="19"/>
    <s v="Saturday"/>
    <s v="Weekend"/>
    <s v="Low-demand"/>
    <s v="Off-Peak"/>
    <n v="93"/>
    <n v="26.199099999999998"/>
    <n v="26.199099999999998"/>
    <n v="99"/>
    <n v="199.8899666666666"/>
    <n v="0"/>
    <n v="226.16750000000005"/>
    <n v="480.00108333333327"/>
    <n v="0"/>
    <n v="200"/>
    <n v="190"/>
    <n v="390"/>
  </r>
  <r>
    <x v="0"/>
    <x v="4"/>
    <x v="1"/>
    <x v="20"/>
    <s v="Saturday"/>
    <s v="Weekend"/>
    <s v="Low-demand"/>
    <s v="Off-Peak"/>
    <n v="93"/>
    <n v="28.840666666666657"/>
    <n v="28.840666666666657"/>
    <n v="99"/>
    <n v="202.43847500000007"/>
    <n v="0"/>
    <n v="231.2794916666667"/>
    <n v="480.00108333333327"/>
    <n v="0"/>
    <n v="200"/>
    <n v="190"/>
    <n v="390"/>
  </r>
  <r>
    <x v="0"/>
    <x v="4"/>
    <x v="2"/>
    <x v="0"/>
    <s v="Sunday"/>
    <s v="Weekend"/>
    <s v="Low-demand"/>
    <s v="Off-Peak"/>
    <n v="93"/>
    <n v="21.871541666666662"/>
    <n v="21.871541666666662"/>
    <n v="99"/>
    <n v="206.61355000000009"/>
    <n v="0"/>
    <n v="228.48540000000011"/>
    <n v="480.00108333333327"/>
    <n v="0"/>
    <n v="200"/>
    <n v="190"/>
    <n v="390"/>
  </r>
  <r>
    <x v="0"/>
    <x v="4"/>
    <x v="2"/>
    <x v="1"/>
    <s v="Sunday"/>
    <s v="Weekend"/>
    <s v="Low-demand"/>
    <s v="Off-Peak"/>
    <n v="93"/>
    <n v="28.557866666666659"/>
    <n v="28.557866666666659"/>
    <n v="99"/>
    <n v="222.88542499999986"/>
    <n v="0"/>
    <n v="251.4436083333334"/>
    <n v="480.00108333333327"/>
    <n v="0"/>
    <n v="200"/>
    <n v="190"/>
    <n v="390"/>
  </r>
  <r>
    <x v="0"/>
    <x v="4"/>
    <x v="2"/>
    <x v="2"/>
    <s v="Sunday"/>
    <s v="Weekend"/>
    <s v="Low-demand"/>
    <s v="Off-Peak"/>
    <n v="93"/>
    <n v="48.958774999999967"/>
    <n v="48.958774999999967"/>
    <n v="99"/>
    <n v="284.74230000000006"/>
    <n v="0"/>
    <n v="333.70110833333331"/>
    <n v="480.00108333333327"/>
    <n v="0"/>
    <n v="200"/>
    <n v="190"/>
    <n v="390"/>
  </r>
  <r>
    <x v="0"/>
    <x v="4"/>
    <x v="2"/>
    <x v="3"/>
    <s v="Sunday"/>
    <s v="Weekend"/>
    <s v="Low-demand"/>
    <s v="Off-Peak"/>
    <n v="93"/>
    <n v="50.617799999999974"/>
    <n v="50.617799999999974"/>
    <n v="99"/>
    <n v="274.77471666666668"/>
    <n v="0"/>
    <n v="325.39293333333336"/>
    <n v="480.00108333333327"/>
    <n v="0"/>
    <n v="200"/>
    <n v="190"/>
    <n v="390"/>
  </r>
  <r>
    <x v="0"/>
    <x v="4"/>
    <x v="2"/>
    <x v="4"/>
    <s v="Sunday"/>
    <s v="Weekend"/>
    <s v="Low-demand"/>
    <s v="Off-Peak"/>
    <n v="93"/>
    <n v="53.760191666666664"/>
    <n v="53.760191666666664"/>
    <n v="99.00833333333334"/>
    <n v="280.17187499999994"/>
    <n v="0"/>
    <n v="333.93295000000001"/>
    <n v="480.00108333333327"/>
    <n v="0"/>
    <n v="295"/>
    <n v="190"/>
    <n v="485"/>
  </r>
  <r>
    <x v="0"/>
    <x v="4"/>
    <x v="2"/>
    <x v="5"/>
    <s v="Sunday"/>
    <s v="Weekend"/>
    <s v="Low-demand"/>
    <s v="Off-Peak"/>
    <n v="93"/>
    <n v="45.670744897959175"/>
    <n v="45.670744897959175"/>
    <n v="99.010204081632651"/>
    <n v="288.75147959183676"/>
    <n v="4.0210714285714282"/>
    <n v="338.4327551020408"/>
    <n v="480.00108333333327"/>
    <n v="0"/>
    <n v="295"/>
    <n v="190"/>
    <n v="485"/>
  </r>
  <r>
    <x v="0"/>
    <x v="4"/>
    <x v="2"/>
    <x v="6"/>
    <s v="Sunday"/>
    <s v="Weekend"/>
    <s v="Low-demand"/>
    <s v="Off-Peak"/>
    <n v="93"/>
    <n v="29.937324999999987"/>
    <n v="29.937324999999987"/>
    <n v="99.025000000000006"/>
    <n v="170.18537499999988"/>
    <n v="124.75518333333335"/>
    <n v="324.87815000000006"/>
    <n v="480.00108333333327"/>
    <n v="0"/>
    <n v="295"/>
    <n v="190"/>
    <n v="485"/>
  </r>
  <r>
    <x v="0"/>
    <x v="4"/>
    <x v="2"/>
    <x v="7"/>
    <s v="Sunday"/>
    <s v="Weekend"/>
    <s v="Low-demand"/>
    <s v="Off-Peak"/>
    <n v="93"/>
    <n v="0.28724166666666778"/>
    <n v="0.28724166666666778"/>
    <n v="99.041666666666671"/>
    <n v="7.8271833333333332"/>
    <n v="309.40148333333337"/>
    <n v="317.51545000000004"/>
    <n v="480.00108333333327"/>
    <n v="0"/>
    <n v="565"/>
    <n v="690"/>
    <n v="1255"/>
  </r>
  <r>
    <x v="0"/>
    <x v="4"/>
    <x v="2"/>
    <x v="8"/>
    <s v="Sunday"/>
    <s v="Weekend"/>
    <s v="Low-demand"/>
    <s v="Off-Peak"/>
    <n v="93"/>
    <n v="-2.9186916666666671"/>
    <n v="0"/>
    <n v="99.016666666666666"/>
    <n v="0"/>
    <n v="342.05147500000004"/>
    <n v="339.13231666666684"/>
    <n v="480.00108333333327"/>
    <n v="0"/>
    <n v="565"/>
    <n v="675"/>
    <n v="1240"/>
  </r>
  <r>
    <x v="0"/>
    <x v="4"/>
    <x v="2"/>
    <x v="9"/>
    <s v="Sunday"/>
    <s v="Weekend"/>
    <s v="Low-demand"/>
    <s v="Off-Peak"/>
    <n v="93"/>
    <n v="9.226875000000005"/>
    <n v="9.226875000000005"/>
    <n v="99.00833333333334"/>
    <n v="0"/>
    <n v="492.31762499999991"/>
    <n v="501.54426666666689"/>
    <n v="480.00108333333327"/>
    <n v="0"/>
    <n v="565"/>
    <n v="675"/>
    <n v="1240"/>
  </r>
  <r>
    <x v="0"/>
    <x v="4"/>
    <x v="2"/>
    <x v="22"/>
    <s v="Sunday"/>
    <s v="Weekend"/>
    <s v="Low-demand"/>
    <s v="Off-Peak"/>
    <n v="93"/>
    <n v="2.8691499999999985"/>
    <n v="2.8691499999999985"/>
    <n v="99.033333333333331"/>
    <n v="0"/>
    <n v="444.60026666666664"/>
    <n v="447.46904999999975"/>
    <n v="480.00108333333327"/>
    <n v="0"/>
    <n v="565"/>
    <n v="675"/>
    <n v="1240"/>
  </r>
  <r>
    <x v="0"/>
    <x v="4"/>
    <x v="2"/>
    <x v="23"/>
    <s v="Sunday"/>
    <s v="Weekend"/>
    <s v="Low-demand"/>
    <s v="Off-Peak"/>
    <n v="93"/>
    <n v="3.1713416666666681"/>
    <n v="3.1713416666666681"/>
    <n v="99.033333333333331"/>
    <n v="0"/>
    <n v="443.26446666666669"/>
    <n v="446.43547500000017"/>
    <n v="480.00108333333327"/>
    <n v="0"/>
    <n v="565"/>
    <n v="675"/>
    <n v="1240"/>
  </r>
  <r>
    <x v="0"/>
    <x v="4"/>
    <x v="2"/>
    <x v="21"/>
    <s v="Sunday"/>
    <s v="Weekend"/>
    <s v="Low-demand"/>
    <s v="Off-Peak"/>
    <n v="93"/>
    <n v="3.857266666666666"/>
    <n v="3.857266666666666"/>
    <n v="99.016666666666666"/>
    <n v="0"/>
    <n v="462.87997499999989"/>
    <n v="466.79486666666674"/>
    <n v="480.00108333333327"/>
    <n v="0"/>
    <n v="565"/>
    <n v="675"/>
    <n v="1240"/>
  </r>
  <r>
    <x v="0"/>
    <x v="4"/>
    <x v="2"/>
    <x v="10"/>
    <s v="Sunday"/>
    <s v="Weekend"/>
    <s v="Low-demand"/>
    <s v="Off-Peak"/>
    <n v="93"/>
    <n v="5.8729083333333314"/>
    <n v="5.8729083333333314"/>
    <n v="99.00833333333334"/>
    <n v="0"/>
    <n v="453.73053333333343"/>
    <n v="459.60358333333346"/>
    <n v="480.00108333333327"/>
    <n v="0"/>
    <n v="565"/>
    <n v="675"/>
    <n v="1240"/>
  </r>
  <r>
    <x v="0"/>
    <x v="4"/>
    <x v="2"/>
    <x v="11"/>
    <s v="Sunday"/>
    <s v="Weekend"/>
    <s v="Low-demand"/>
    <s v="Off-Peak"/>
    <n v="93"/>
    <n v="4.1780583333333308"/>
    <n v="4.1780583333333308"/>
    <n v="99.033333333333331"/>
    <n v="0"/>
    <n v="433.67679999999984"/>
    <n v="437.85447500000004"/>
    <n v="480.00108333333327"/>
    <n v="0"/>
    <n v="565"/>
    <n v="675"/>
    <n v="1240"/>
  </r>
  <r>
    <x v="0"/>
    <x v="4"/>
    <x v="2"/>
    <x v="12"/>
    <s v="Sunday"/>
    <s v="Weekend"/>
    <s v="Low-demand"/>
    <s v="Off-Peak"/>
    <n v="93"/>
    <n v="3.7363916666666674"/>
    <n v="3.7363916666666674"/>
    <n v="99.041666666666671"/>
    <n v="0"/>
    <n v="431.7921666666665"/>
    <n v="435.52821666666671"/>
    <n v="480.00108333333327"/>
    <n v="0"/>
    <n v="565"/>
    <n v="675"/>
    <n v="1240"/>
  </r>
  <r>
    <x v="0"/>
    <x v="4"/>
    <x v="2"/>
    <x v="13"/>
    <s v="Sunday"/>
    <s v="Weekend"/>
    <s v="Low-demand"/>
    <s v="Off-Peak"/>
    <n v="93"/>
    <n v="1.3222666666666667"/>
    <n v="1.3222666666666667"/>
    <n v="99.016666666666666"/>
    <n v="0"/>
    <n v="371.45303333333328"/>
    <n v="372.77489166666697"/>
    <n v="480.00108333333327"/>
    <n v="0"/>
    <n v="565"/>
    <n v="675"/>
    <n v="1240"/>
  </r>
  <r>
    <x v="0"/>
    <x v="4"/>
    <x v="2"/>
    <x v="14"/>
    <s v="Sunday"/>
    <s v="Weekend"/>
    <s v="Low-demand"/>
    <s v="Off-Peak"/>
    <n v="93"/>
    <n v="22.245833333333337"/>
    <n v="22.245833333333337"/>
    <n v="99"/>
    <n v="138.97444166666671"/>
    <n v="180.423675"/>
    <n v="341.64694166666669"/>
    <n v="480.00108333333327"/>
    <n v="0"/>
    <n v="555"/>
    <n v="675"/>
    <n v="1230"/>
  </r>
  <r>
    <x v="0"/>
    <x v="4"/>
    <x v="2"/>
    <x v="15"/>
    <s v="Sunday"/>
    <s v="Weekend"/>
    <s v="Low-demand"/>
    <s v="Off-Peak"/>
    <n v="93"/>
    <n v="60.722791666666687"/>
    <n v="60.722791666666687"/>
    <n v="99"/>
    <n v="299.09514166666673"/>
    <n v="49.139325000000014"/>
    <n v="408.95774999999998"/>
    <n v="480.00108333333327"/>
    <n v="0"/>
    <n v="485"/>
    <n v="655"/>
    <n v="1140"/>
  </r>
  <r>
    <x v="0"/>
    <x v="4"/>
    <x v="2"/>
    <x v="16"/>
    <s v="Sunday"/>
    <s v="Weekend"/>
    <s v="Low-demand"/>
    <s v="Off-Peak"/>
    <n v="93"/>
    <n v="71.888199999999998"/>
    <n v="71.888199999999998"/>
    <n v="99"/>
    <n v="336.79101666666668"/>
    <n v="0.58870833333333317"/>
    <n v="409.26792499999999"/>
    <n v="480.00108333333327"/>
    <n v="0"/>
    <n v="295"/>
    <n v="655"/>
    <n v="950"/>
  </r>
  <r>
    <x v="0"/>
    <x v="4"/>
    <x v="2"/>
    <x v="17"/>
    <s v="Sunday"/>
    <s v="Weekend"/>
    <s v="Low-demand"/>
    <s v="Off-Peak"/>
    <n v="93"/>
    <n v="40.673741666666665"/>
    <n v="40.673741666666665"/>
    <n v="99"/>
    <n v="260.54057499999993"/>
    <n v="0"/>
    <n v="301.21477500000026"/>
    <n v="480.00108333333327"/>
    <n v="0"/>
    <n v="295"/>
    <n v="190"/>
    <n v="485"/>
  </r>
  <r>
    <x v="0"/>
    <x v="4"/>
    <x v="2"/>
    <x v="18"/>
    <s v="Sunday"/>
    <s v="Weekend"/>
    <s v="Low-demand"/>
    <s v="Off-Peak"/>
    <n v="93"/>
    <n v="39.096391666666683"/>
    <n v="39.096391666666683"/>
    <n v="99"/>
    <n v="240.1049666666666"/>
    <n v="0"/>
    <n v="279.20771666666678"/>
    <n v="480.00108333333327"/>
    <n v="0"/>
    <n v="295"/>
    <n v="190"/>
    <n v="485"/>
  </r>
  <r>
    <x v="0"/>
    <x v="4"/>
    <x v="2"/>
    <x v="19"/>
    <s v="Sunday"/>
    <s v="Weekend"/>
    <s v="Low-demand"/>
    <s v="Off-Peak"/>
    <n v="93"/>
    <n v="26.804141666666663"/>
    <n v="26.804141666666663"/>
    <n v="99.00833333333334"/>
    <n v="226.55985833333324"/>
    <n v="0"/>
    <n v="253.36915833333336"/>
    <n v="480.00108333333327"/>
    <n v="0"/>
    <n v="200"/>
    <n v="190"/>
    <n v="390"/>
  </r>
  <r>
    <x v="0"/>
    <x v="4"/>
    <x v="2"/>
    <x v="20"/>
    <s v="Sunday"/>
    <s v="Weekend"/>
    <s v="Low-demand"/>
    <s v="Off-Peak"/>
    <n v="93"/>
    <n v="38.27790000000001"/>
    <n v="38.27790000000001"/>
    <n v="99"/>
    <n v="236.36272499999995"/>
    <n v="0"/>
    <n v="274.64106666666663"/>
    <n v="480.00108333333327"/>
    <n v="0"/>
    <n v="200"/>
    <n v="190"/>
    <n v="390"/>
  </r>
  <r>
    <x v="0"/>
    <x v="4"/>
    <x v="3"/>
    <x v="0"/>
    <s v="Monday"/>
    <s v="Week-day"/>
    <s v="Low-demand"/>
    <s v="Off-Peak"/>
    <n v="93"/>
    <n v="52.768066666666677"/>
    <n v="52.768066666666677"/>
    <n v="99"/>
    <n v="274.48216666666673"/>
    <n v="0"/>
    <n v="327.25069166666674"/>
    <n v="480.00108333333327"/>
    <n v="0"/>
    <n v="200"/>
    <n v="190"/>
    <n v="390"/>
  </r>
  <r>
    <x v="0"/>
    <x v="4"/>
    <x v="3"/>
    <x v="1"/>
    <s v="Monday"/>
    <s v="Week-day"/>
    <s v="Low-demand"/>
    <s v="Off-Peak"/>
    <n v="93"/>
    <n v="43.813349999999986"/>
    <n v="43.813349999999986"/>
    <n v="99"/>
    <n v="282.31330833333351"/>
    <n v="0"/>
    <n v="326.17005833333326"/>
    <n v="480.00108333333327"/>
    <n v="0"/>
    <n v="200"/>
    <n v="190"/>
    <n v="390"/>
  </r>
  <r>
    <x v="0"/>
    <x v="4"/>
    <x v="3"/>
    <x v="2"/>
    <s v="Monday"/>
    <s v="Week-day"/>
    <s v="Low-demand"/>
    <s v="Off-Peak"/>
    <n v="93"/>
    <n v="70.068008333333367"/>
    <n v="70.068008333333367"/>
    <n v="99"/>
    <n v="356.76446666666664"/>
    <n v="0"/>
    <n v="426.83006666666648"/>
    <n v="480.00108333333327"/>
    <n v="0"/>
    <n v="200"/>
    <n v="190"/>
    <n v="390"/>
  </r>
  <r>
    <x v="0"/>
    <x v="4"/>
    <x v="3"/>
    <x v="3"/>
    <s v="Monday"/>
    <s v="Week-day"/>
    <s v="Low-demand"/>
    <s v="Off-Peak"/>
    <n v="93"/>
    <n v="76.289891666666705"/>
    <n v="76.289891666666705"/>
    <n v="99"/>
    <n v="406.27686666666654"/>
    <n v="0"/>
    <n v="482.56689166666655"/>
    <n v="480.00108333333327"/>
    <n v="0"/>
    <n v="200"/>
    <n v="190"/>
    <n v="390"/>
  </r>
  <r>
    <x v="0"/>
    <x v="4"/>
    <x v="3"/>
    <x v="4"/>
    <s v="Monday"/>
    <s v="Week-day"/>
    <s v="Low-demand"/>
    <s v="Off-Peak"/>
    <n v="93"/>
    <n v="79.880666666666656"/>
    <n v="79.880666666666656"/>
    <n v="99"/>
    <n v="403.43221666666676"/>
    <n v="0"/>
    <n v="483.31318333333343"/>
    <n v="480.00108333333327"/>
    <n v="0"/>
    <n v="295"/>
    <n v="190"/>
    <n v="485"/>
  </r>
  <r>
    <x v="0"/>
    <x v="4"/>
    <x v="3"/>
    <x v="5"/>
    <s v="Monday"/>
    <s v="Week-day"/>
    <s v="Low-demand"/>
    <s v="Off-Peak"/>
    <n v="93"/>
    <n v="63.054565656565678"/>
    <n v="63.054565656565678"/>
    <n v="99"/>
    <n v="371.80448484848495"/>
    <n v="0.34521212121212125"/>
    <n v="435.20440404040392"/>
    <n v="480.00108333333327"/>
    <n v="0"/>
    <n v="295"/>
    <n v="190"/>
    <n v="485"/>
  </r>
  <r>
    <x v="0"/>
    <x v="4"/>
    <x v="3"/>
    <x v="6"/>
    <s v="Monday"/>
    <s v="Week-day"/>
    <s v="Low-demand"/>
    <s v="Standard"/>
    <n v="147"/>
    <n v="62.963816666666688"/>
    <n v="62.963816666666688"/>
    <n v="99.025000000000006"/>
    <n v="284.5714583333334"/>
    <n v="79.920358333333326"/>
    <n v="427.45229166666667"/>
    <n v="480.00108333333327"/>
    <n v="0"/>
    <n v="295"/>
    <n v="190"/>
    <n v="485"/>
  </r>
  <r>
    <x v="0"/>
    <x v="4"/>
    <x v="3"/>
    <x v="7"/>
    <s v="Monday"/>
    <s v="Week-day"/>
    <s v="Low-demand"/>
    <s v="Peak"/>
    <n v="213"/>
    <n v="91.347100000000012"/>
    <n v="91.347100000000012"/>
    <n v="98.341666666666669"/>
    <n v="15.766691666666665"/>
    <n v="243.71593333333334"/>
    <n v="350.82955000000004"/>
    <n v="480.00108333333327"/>
    <n v="0"/>
    <n v="565"/>
    <n v="690"/>
    <n v="1255"/>
  </r>
  <r>
    <x v="0"/>
    <x v="4"/>
    <x v="3"/>
    <x v="8"/>
    <s v="Monday"/>
    <s v="Week-day"/>
    <s v="Low-demand"/>
    <s v="Peak"/>
    <n v="213"/>
    <n v="21.290058333333331"/>
    <n v="21.290058333333331"/>
    <n v="96.11666666666666"/>
    <n v="166.32094999999998"/>
    <n v="205.71040833333328"/>
    <n v="393.32122500000003"/>
    <n v="480.00108333333327"/>
    <n v="0"/>
    <n v="565"/>
    <n v="675"/>
    <n v="1240"/>
  </r>
  <r>
    <x v="0"/>
    <x v="4"/>
    <x v="3"/>
    <x v="9"/>
    <s v="Monday"/>
    <s v="Week-day"/>
    <s v="Low-demand"/>
    <s v="Peak"/>
    <n v="213"/>
    <n v="-8.5718750000000021"/>
    <n v="0"/>
    <n v="96.441666666666663"/>
    <n v="39.991"/>
    <n v="306.84728333333345"/>
    <n v="338.26604166666664"/>
    <n v="480.00108333333327"/>
    <n v="0"/>
    <n v="565"/>
    <n v="675"/>
    <n v="1240"/>
  </r>
  <r>
    <x v="0"/>
    <x v="4"/>
    <x v="3"/>
    <x v="22"/>
    <s v="Monday"/>
    <s v="Week-day"/>
    <s v="Low-demand"/>
    <s v="Standard"/>
    <n v="147"/>
    <n v="-68.262816666666666"/>
    <n v="0"/>
    <n v="97.45"/>
    <n v="39.992899999999999"/>
    <n v="447.82326666666688"/>
    <n v="419.55280833333353"/>
    <n v="480.00108333333327"/>
    <n v="0"/>
    <n v="565"/>
    <n v="675"/>
    <n v="1240"/>
  </r>
  <r>
    <x v="0"/>
    <x v="4"/>
    <x v="3"/>
    <x v="23"/>
    <s v="Monday"/>
    <s v="Week-day"/>
    <s v="Low-demand"/>
    <s v="Standard"/>
    <n v="147"/>
    <n v="2.908024999999999"/>
    <n v="2.908024999999999"/>
    <n v="97.966666666666669"/>
    <n v="43.986366666666662"/>
    <n v="475.41919999999976"/>
    <n v="522.3132250000001"/>
    <n v="480.00108333333327"/>
    <n v="0"/>
    <n v="565"/>
    <n v="675"/>
    <n v="1240"/>
  </r>
  <r>
    <x v="0"/>
    <x v="4"/>
    <x v="3"/>
    <x v="21"/>
    <s v="Monday"/>
    <s v="Week-day"/>
    <s v="Low-demand"/>
    <s v="Standard"/>
    <n v="147"/>
    <n v="119.77313333333333"/>
    <n v="119.77313333333333"/>
    <n v="96.85"/>
    <n v="207.08418333333339"/>
    <n v="254.5008499999999"/>
    <n v="581.35805833333325"/>
    <n v="480.00108333333327"/>
    <n v="0"/>
    <n v="565"/>
    <n v="675"/>
    <n v="1240"/>
  </r>
  <r>
    <x v="0"/>
    <x v="4"/>
    <x v="3"/>
    <x v="10"/>
    <s v="Monday"/>
    <s v="Week-day"/>
    <s v="Low-demand"/>
    <s v="Standard"/>
    <n v="147"/>
    <n v="-15.02631666666667"/>
    <n v="0"/>
    <n v="97.775000000000006"/>
    <n v="0"/>
    <n v="571.96222499999999"/>
    <n v="556.93549999999982"/>
    <n v="480.00108333333327"/>
    <n v="0"/>
    <n v="565"/>
    <n v="675"/>
    <n v="1240"/>
  </r>
  <r>
    <x v="0"/>
    <x v="4"/>
    <x v="3"/>
    <x v="11"/>
    <s v="Monday"/>
    <s v="Week-day"/>
    <s v="Low-demand"/>
    <s v="Standard"/>
    <n v="147"/>
    <n v="176.32495833333331"/>
    <n v="176.32495833333331"/>
    <n v="96.174999999999997"/>
    <n v="97.94864166666666"/>
    <n v="314.32618333333335"/>
    <n v="588.59960000000012"/>
    <n v="480.00108333333327"/>
    <n v="0"/>
    <n v="565"/>
    <n v="675"/>
    <n v="1240"/>
  </r>
  <r>
    <x v="0"/>
    <x v="4"/>
    <x v="3"/>
    <x v="12"/>
    <s v="Monday"/>
    <s v="Week-day"/>
    <s v="Low-demand"/>
    <s v="Standard"/>
    <n v="147"/>
    <n v="-80.217599999999933"/>
    <n v="0"/>
    <n v="92.641666666666666"/>
    <n v="263.85050833333338"/>
    <n v="423.9666416666667"/>
    <n v="607.59913333333338"/>
    <n v="480.00108333333327"/>
    <n v="0"/>
    <n v="565"/>
    <n v="675"/>
    <n v="1240"/>
  </r>
  <r>
    <x v="0"/>
    <x v="4"/>
    <x v="3"/>
    <x v="13"/>
    <s v="Monday"/>
    <s v="Week-day"/>
    <s v="Low-demand"/>
    <s v="Standard"/>
    <n v="147"/>
    <n v="65.732749999999967"/>
    <n v="65.732749999999967"/>
    <n v="95.88333333333334"/>
    <n v="281.33802500000002"/>
    <n v="258.67116666666664"/>
    <n v="605.74177499999996"/>
    <n v="480.00108333333327"/>
    <n v="0"/>
    <n v="565"/>
    <n v="675"/>
    <n v="1240"/>
  </r>
  <r>
    <x v="0"/>
    <x v="4"/>
    <x v="3"/>
    <x v="14"/>
    <s v="Monday"/>
    <s v="Week-day"/>
    <s v="Low-demand"/>
    <s v="Standard"/>
    <n v="147"/>
    <n v="17.935608333333313"/>
    <n v="17.935608333333313"/>
    <n v="97.658333333333331"/>
    <n v="432.46215000000007"/>
    <n v="100.20902500000003"/>
    <n v="550.69300833333318"/>
    <n v="480.00108333333327"/>
    <n v="0"/>
    <n v="555"/>
    <n v="675"/>
    <n v="1230"/>
  </r>
  <r>
    <x v="0"/>
    <x v="4"/>
    <x v="3"/>
    <x v="15"/>
    <s v="Monday"/>
    <s v="Week-day"/>
    <s v="Low-demand"/>
    <s v="Peak"/>
    <n v="213"/>
    <n v="72.763024999999971"/>
    <n v="72.763024999999971"/>
    <n v="98.424999999999997"/>
    <n v="441.28074166666653"/>
    <n v="24.749124999999999"/>
    <n v="538.79322500000023"/>
    <n v="480.00108333333327"/>
    <n v="0"/>
    <n v="485"/>
    <n v="655"/>
    <n v="1140"/>
  </r>
  <r>
    <x v="0"/>
    <x v="4"/>
    <x v="3"/>
    <x v="16"/>
    <s v="Monday"/>
    <s v="Week-day"/>
    <s v="Low-demand"/>
    <s v="Peak"/>
    <n v="213"/>
    <n v="87.979216666666602"/>
    <n v="87.979216666666602"/>
    <n v="98.533333333333331"/>
    <n v="431.03112500000003"/>
    <n v="0.17478333333333335"/>
    <n v="519.18531666666638"/>
    <n v="480.00108333333327"/>
    <n v="0"/>
    <n v="295"/>
    <n v="655"/>
    <n v="950"/>
  </r>
  <r>
    <x v="0"/>
    <x v="4"/>
    <x v="3"/>
    <x v="17"/>
    <s v="Monday"/>
    <s v="Week-day"/>
    <s v="Low-demand"/>
    <s v="Standard"/>
    <n v="147"/>
    <n v="72.986224999999976"/>
    <n v="72.986224999999976"/>
    <n v="98.691666666666663"/>
    <n v="351.4027999999999"/>
    <n v="0"/>
    <n v="424.38388333333347"/>
    <n v="480.00108333333327"/>
    <n v="0"/>
    <n v="295"/>
    <n v="190"/>
    <n v="485"/>
  </r>
  <r>
    <x v="0"/>
    <x v="4"/>
    <x v="3"/>
    <x v="18"/>
    <s v="Monday"/>
    <s v="Week-day"/>
    <s v="Low-demand"/>
    <s v="Standard"/>
    <n v="147"/>
    <n v="38.331599999999995"/>
    <n v="38.331599999999995"/>
    <n v="98.85"/>
    <n v="378.0478833333334"/>
    <n v="0"/>
    <n v="416.37924166666676"/>
    <n v="480.00108333333327"/>
    <n v="0"/>
    <n v="295"/>
    <n v="190"/>
    <n v="485"/>
  </r>
  <r>
    <x v="0"/>
    <x v="4"/>
    <x v="3"/>
    <x v="19"/>
    <s v="Monday"/>
    <s v="Week-day"/>
    <s v="Low-demand"/>
    <s v="Off-Peak"/>
    <n v="93"/>
    <n v="72.028949999999995"/>
    <n v="72.028949999999995"/>
    <n v="98.575000000000003"/>
    <n v="351.77115000000009"/>
    <n v="0"/>
    <n v="423.80047499999972"/>
    <n v="480.00108333333327"/>
    <n v="0"/>
    <n v="200"/>
    <n v="190"/>
    <n v="390"/>
  </r>
  <r>
    <x v="0"/>
    <x v="4"/>
    <x v="3"/>
    <x v="20"/>
    <s v="Monday"/>
    <s v="Week-day"/>
    <s v="Low-demand"/>
    <s v="Off-Peak"/>
    <n v="93"/>
    <n v="38.023566666666675"/>
    <n v="38.023566666666675"/>
    <n v="99"/>
    <n v="367.44087500000001"/>
    <n v="0"/>
    <n v="405.46449166666673"/>
    <n v="480.00108333333327"/>
    <n v="0"/>
    <n v="200"/>
    <n v="190"/>
    <n v="390"/>
  </r>
  <r>
    <x v="0"/>
    <x v="4"/>
    <x v="4"/>
    <x v="0"/>
    <s v="Tuesday"/>
    <s v="Week-day"/>
    <s v="Low-demand"/>
    <s v="Off-Peak"/>
    <n v="93"/>
    <n v="67.121791666666667"/>
    <n v="67.121791666666667"/>
    <n v="99"/>
    <n v="370.00332499999996"/>
    <n v="0"/>
    <n v="437.12928333333315"/>
    <n v="480.00108333333327"/>
    <n v="0"/>
    <n v="200"/>
    <n v="190"/>
    <n v="390"/>
  </r>
  <r>
    <x v="0"/>
    <x v="4"/>
    <x v="4"/>
    <x v="1"/>
    <s v="Tuesday"/>
    <s v="Week-day"/>
    <s v="Low-demand"/>
    <s v="Off-Peak"/>
    <n v="93"/>
    <n v="62.865308333333338"/>
    <n v="62.865308333333338"/>
    <n v="99"/>
    <n v="361.61099166666679"/>
    <n v="0"/>
    <n v="424.47641666666658"/>
    <n v="480.00108333333327"/>
    <n v="0"/>
    <n v="200"/>
    <n v="190"/>
    <n v="390"/>
  </r>
  <r>
    <x v="0"/>
    <x v="4"/>
    <x v="4"/>
    <x v="2"/>
    <s v="Tuesday"/>
    <s v="Week-day"/>
    <s v="Low-demand"/>
    <s v="Off-Peak"/>
    <n v="93"/>
    <n v="97.262750000000011"/>
    <n v="97.262750000000011"/>
    <n v="99"/>
    <n v="463.89502499999998"/>
    <n v="0"/>
    <n v="561.15820000000008"/>
    <n v="480.00108333333327"/>
    <n v="0"/>
    <n v="200"/>
    <n v="190"/>
    <n v="390"/>
  </r>
  <r>
    <x v="0"/>
    <x v="4"/>
    <x v="4"/>
    <x v="3"/>
    <s v="Tuesday"/>
    <s v="Week-day"/>
    <s v="Low-demand"/>
    <s v="Off-Peak"/>
    <n v="93"/>
    <n v="91.367525000000043"/>
    <n v="91.367525000000043"/>
    <n v="99"/>
    <n v="439.16039166666673"/>
    <n v="0"/>
    <n v="530.52845833333333"/>
    <n v="480.00108333333327"/>
    <n v="0"/>
    <n v="200"/>
    <n v="190"/>
    <n v="390"/>
  </r>
  <r>
    <x v="0"/>
    <x v="4"/>
    <x v="4"/>
    <x v="4"/>
    <s v="Tuesday"/>
    <s v="Week-day"/>
    <s v="Low-demand"/>
    <s v="Off-Peak"/>
    <n v="93"/>
    <n v="84.321516666666639"/>
    <n v="84.321516666666639"/>
    <n v="99"/>
    <n v="445.274"/>
    <n v="0"/>
    <n v="529.59584166666639"/>
    <n v="480.00108333333327"/>
    <n v="0"/>
    <n v="295"/>
    <n v="190"/>
    <n v="485"/>
  </r>
  <r>
    <x v="0"/>
    <x v="4"/>
    <x v="4"/>
    <x v="5"/>
    <s v="Tuesday"/>
    <s v="Week-day"/>
    <s v="Low-demand"/>
    <s v="Off-Peak"/>
    <n v="93"/>
    <n v="78.53821428571429"/>
    <n v="78.53821428571429"/>
    <n v="99"/>
    <n v="443.14373469387749"/>
    <n v="4.0173265306122454"/>
    <n v="525.69979591836739"/>
    <n v="480.00108333333327"/>
    <n v="0"/>
    <n v="295"/>
    <n v="190"/>
    <n v="485"/>
  </r>
  <r>
    <x v="0"/>
    <x v="4"/>
    <x v="4"/>
    <x v="6"/>
    <s v="Tuesday"/>
    <s v="Week-day"/>
    <s v="Low-demand"/>
    <s v="Standard"/>
    <n v="147"/>
    <n v="80.800441666666629"/>
    <n v="80.800441666666629"/>
    <n v="99"/>
    <n v="401.84131666666684"/>
    <n v="73.882683333333333"/>
    <n v="556.52478333333352"/>
    <n v="480.00108333333327"/>
    <n v="0"/>
    <n v="295"/>
    <n v="190"/>
    <n v="485"/>
  </r>
  <r>
    <x v="0"/>
    <x v="4"/>
    <x v="4"/>
    <x v="7"/>
    <s v="Tuesday"/>
    <s v="Week-day"/>
    <s v="Low-demand"/>
    <s v="Peak"/>
    <n v="213"/>
    <n v="137.59374166666666"/>
    <n v="137.59374166666666"/>
    <n v="96.625"/>
    <n v="226.2067916666667"/>
    <n v="148.18137499999995"/>
    <n v="511.98178333333323"/>
    <n v="480.00108333333327"/>
    <n v="0"/>
    <n v="565"/>
    <n v="690"/>
    <n v="1255"/>
  </r>
  <r>
    <x v="0"/>
    <x v="4"/>
    <x v="4"/>
    <x v="8"/>
    <s v="Tuesday"/>
    <s v="Week-day"/>
    <s v="Low-demand"/>
    <s v="Peak"/>
    <n v="213"/>
    <n v="14.983024999999989"/>
    <n v="14.983024999999989"/>
    <n v="96.174999999999997"/>
    <n v="171.08972499999996"/>
    <n v="319.56186666666684"/>
    <n v="505.63433333333342"/>
    <n v="480.00108333333327"/>
    <n v="0"/>
    <n v="565"/>
    <n v="675"/>
    <n v="1240"/>
  </r>
  <r>
    <x v="0"/>
    <x v="4"/>
    <x v="4"/>
    <x v="9"/>
    <s v="Tuesday"/>
    <s v="Week-day"/>
    <s v="Low-demand"/>
    <s v="Peak"/>
    <n v="213"/>
    <n v="54.823874999999965"/>
    <n v="54.823874999999965"/>
    <n v="96.066666666666663"/>
    <n v="166.461375"/>
    <n v="321.09458333333339"/>
    <n v="542.37963333333335"/>
    <n v="480.00108333333327"/>
    <n v="0"/>
    <n v="565"/>
    <n v="675"/>
    <n v="1240"/>
  </r>
  <r>
    <x v="0"/>
    <x v="4"/>
    <x v="4"/>
    <x v="22"/>
    <s v="Tuesday"/>
    <s v="Week-day"/>
    <s v="Low-demand"/>
    <s v="Standard"/>
    <n v="147"/>
    <n v="6.805816666666674"/>
    <n v="6.805816666666674"/>
    <n v="96.3"/>
    <n v="167.96478333333337"/>
    <n v="354.96012500000001"/>
    <n v="529.73055833333319"/>
    <n v="480.00108333333327"/>
    <n v="0"/>
    <n v="565"/>
    <n v="675"/>
    <n v="1240"/>
  </r>
  <r>
    <x v="0"/>
    <x v="4"/>
    <x v="4"/>
    <x v="23"/>
    <s v="Tuesday"/>
    <s v="Week-day"/>
    <s v="Low-demand"/>
    <s v="Standard"/>
    <n v="147"/>
    <n v="-66.752483333333331"/>
    <n v="0"/>
    <n v="97.25833333333334"/>
    <n v="0"/>
    <n v="555.46092499999997"/>
    <n v="488.70775000000015"/>
    <n v="480.00108333333327"/>
    <n v="0"/>
    <n v="565"/>
    <n v="675"/>
    <n v="1240"/>
  </r>
  <r>
    <x v="0"/>
    <x v="4"/>
    <x v="4"/>
    <x v="21"/>
    <s v="Tuesday"/>
    <s v="Week-day"/>
    <s v="Low-demand"/>
    <s v="Standard"/>
    <n v="147"/>
    <n v="60.631433333333341"/>
    <n v="60.631433333333341"/>
    <n v="98.458333333333329"/>
    <n v="0"/>
    <n v="438.67908333333366"/>
    <n v="499.31020833333326"/>
    <n v="480.00108333333327"/>
    <n v="0"/>
    <n v="565"/>
    <n v="675"/>
    <n v="1240"/>
  </r>
  <r>
    <x v="0"/>
    <x v="4"/>
    <x v="4"/>
    <x v="10"/>
    <s v="Tuesday"/>
    <s v="Week-day"/>
    <s v="Low-demand"/>
    <s v="Standard"/>
    <n v="147"/>
    <n v="-86.818008333333339"/>
    <n v="0"/>
    <n v="98.016666666666666"/>
    <n v="0"/>
    <n v="580.10202499999957"/>
    <n v="493.2834666666667"/>
    <n v="480.00108333333327"/>
    <n v="0"/>
    <n v="565"/>
    <n v="675"/>
    <n v="1240"/>
  </r>
  <r>
    <x v="0"/>
    <x v="4"/>
    <x v="4"/>
    <x v="11"/>
    <s v="Tuesday"/>
    <s v="Week-day"/>
    <s v="Low-demand"/>
    <s v="Standard"/>
    <n v="147"/>
    <n v="-0.14321666666665997"/>
    <n v="0"/>
    <n v="98.724999999999994"/>
    <n v="0"/>
    <n v="523.34398333333343"/>
    <n v="523.20039999999983"/>
    <n v="480.00108333333327"/>
    <n v="0"/>
    <n v="565"/>
    <n v="675"/>
    <n v="1240"/>
  </r>
  <r>
    <x v="0"/>
    <x v="4"/>
    <x v="4"/>
    <x v="12"/>
    <s v="Tuesday"/>
    <s v="Week-day"/>
    <s v="Low-demand"/>
    <s v="Standard"/>
    <n v="147"/>
    <n v="100.96323333333332"/>
    <n v="100.96323333333332"/>
    <n v="97.166666666666671"/>
    <n v="114.55257499999998"/>
    <n v="363.50483333333352"/>
    <n v="579.02042500000005"/>
    <n v="480.00108333333327"/>
    <n v="0"/>
    <n v="565"/>
    <n v="675"/>
    <n v="1240"/>
  </r>
  <r>
    <x v="0"/>
    <x v="4"/>
    <x v="4"/>
    <x v="13"/>
    <s v="Tuesday"/>
    <s v="Week-day"/>
    <s v="Low-demand"/>
    <s v="Standard"/>
    <n v="147"/>
    <n v="5.8682750000000024"/>
    <n v="5.8682750000000024"/>
    <n v="96.341666666666669"/>
    <n v="130.74426666666665"/>
    <n v="391.43723333333327"/>
    <n v="528.04940833333342"/>
    <n v="480.00108333333327"/>
    <n v="0"/>
    <n v="565"/>
    <n v="675"/>
    <n v="1240"/>
  </r>
  <r>
    <x v="0"/>
    <x v="4"/>
    <x v="4"/>
    <x v="14"/>
    <s v="Tuesday"/>
    <s v="Week-day"/>
    <s v="Low-demand"/>
    <s v="Standard"/>
    <n v="147"/>
    <n v="9.6025999999999847"/>
    <n v="9.6025999999999847"/>
    <n v="98.708333333333329"/>
    <n v="313.1031083333333"/>
    <n v="202.22192499999986"/>
    <n v="524.94538333333333"/>
    <n v="480.00108333333327"/>
    <n v="0"/>
    <n v="555"/>
    <n v="675"/>
    <n v="1230"/>
  </r>
  <r>
    <x v="0"/>
    <x v="4"/>
    <x v="4"/>
    <x v="15"/>
    <s v="Tuesday"/>
    <s v="Week-day"/>
    <s v="Low-demand"/>
    <s v="Peak"/>
    <n v="213"/>
    <n v="83.483708333333297"/>
    <n v="83.483708333333297"/>
    <n v="99"/>
    <n v="434.19286666666659"/>
    <n v="32.599308333333326"/>
    <n v="550.27631666666662"/>
    <n v="480.00108333333327"/>
    <n v="0"/>
    <n v="485"/>
    <n v="655"/>
    <n v="1140"/>
  </r>
  <r>
    <x v="0"/>
    <x v="4"/>
    <x v="4"/>
    <x v="16"/>
    <s v="Tuesday"/>
    <s v="Week-day"/>
    <s v="Low-demand"/>
    <s v="Peak"/>
    <n v="213"/>
    <n v="92.272583333333429"/>
    <n v="92.272583333333429"/>
    <n v="99"/>
    <n v="454.31779166666661"/>
    <n v="0.2325916666666667"/>
    <n v="546.82343333333336"/>
    <n v="480.00108333333327"/>
    <n v="0"/>
    <n v="295"/>
    <n v="655"/>
    <n v="950"/>
  </r>
  <r>
    <x v="0"/>
    <x v="4"/>
    <x v="4"/>
    <x v="17"/>
    <s v="Tuesday"/>
    <s v="Week-day"/>
    <s v="Low-demand"/>
    <s v="Standard"/>
    <n v="147"/>
    <n v="86.03914166666668"/>
    <n v="86.03914166666668"/>
    <n v="99"/>
    <n v="454.26120833333357"/>
    <n v="0"/>
    <n v="540.30079166666644"/>
    <n v="480.00108333333327"/>
    <n v="0"/>
    <n v="295"/>
    <n v="190"/>
    <n v="485"/>
  </r>
  <r>
    <x v="0"/>
    <x v="4"/>
    <x v="4"/>
    <x v="18"/>
    <s v="Tuesday"/>
    <s v="Week-day"/>
    <s v="Low-demand"/>
    <s v="Standard"/>
    <n v="147"/>
    <n v="85.941908333333402"/>
    <n v="85.941908333333402"/>
    <n v="99"/>
    <n v="419.82073333333341"/>
    <n v="0"/>
    <n v="505.76310833333304"/>
    <n v="480.00108333333327"/>
    <n v="0"/>
    <n v="295"/>
    <n v="190"/>
    <n v="485"/>
  </r>
  <r>
    <x v="0"/>
    <x v="4"/>
    <x v="4"/>
    <x v="19"/>
    <s v="Tuesday"/>
    <s v="Week-day"/>
    <s v="Low-demand"/>
    <s v="Off-Peak"/>
    <n v="93"/>
    <n v="80.552466666666675"/>
    <n v="80.552466666666675"/>
    <n v="99"/>
    <n v="434.41884166666671"/>
    <n v="0"/>
    <n v="514.97178333333341"/>
    <n v="480.00108333333327"/>
    <n v="0"/>
    <n v="200"/>
    <n v="190"/>
    <n v="390"/>
  </r>
  <r>
    <x v="0"/>
    <x v="4"/>
    <x v="4"/>
    <x v="20"/>
    <s v="Tuesday"/>
    <s v="Week-day"/>
    <s v="Low-demand"/>
    <s v="Off-Peak"/>
    <n v="93"/>
    <n v="73.111991666666711"/>
    <n v="73.111991666666711"/>
    <n v="99"/>
    <n v="421.17343333333355"/>
    <n v="0"/>
    <n v="494.28591666666654"/>
    <n v="480.00108333333327"/>
    <n v="0"/>
    <n v="200"/>
    <n v="190"/>
    <n v="390"/>
  </r>
  <r>
    <x v="0"/>
    <x v="4"/>
    <x v="5"/>
    <x v="0"/>
    <s v="Wednesday"/>
    <s v="Week-day"/>
    <s v="Low-demand"/>
    <s v="Off-Peak"/>
    <n v="93"/>
    <n v="77.394224999999977"/>
    <n v="77.394224999999977"/>
    <n v="99"/>
    <n v="421.85900833333324"/>
    <n v="0"/>
    <n v="499.2534999999998"/>
    <n v="480.00108333333327"/>
    <n v="0"/>
    <n v="200"/>
    <n v="190"/>
    <n v="390"/>
  </r>
  <r>
    <x v="0"/>
    <x v="4"/>
    <x v="5"/>
    <x v="1"/>
    <s v="Wednesday"/>
    <s v="Week-day"/>
    <s v="Low-demand"/>
    <s v="Off-Peak"/>
    <n v="93"/>
    <n v="72.272216666666679"/>
    <n v="72.272216666666679"/>
    <n v="99"/>
    <n v="420.0310750000001"/>
    <n v="0"/>
    <n v="492.30349166666684"/>
    <n v="480.00108333333327"/>
    <n v="0"/>
    <n v="200"/>
    <n v="190"/>
    <n v="390"/>
  </r>
  <r>
    <x v="0"/>
    <x v="4"/>
    <x v="5"/>
    <x v="2"/>
    <s v="Wednesday"/>
    <s v="Week-day"/>
    <s v="Low-demand"/>
    <s v="Off-Peak"/>
    <n v="93"/>
    <n v="73.077108333333342"/>
    <n v="73.077108333333342"/>
    <n v="99"/>
    <n v="426.84690833333326"/>
    <n v="0"/>
    <n v="499.92457500000012"/>
    <n v="480.00108333333327"/>
    <n v="0"/>
    <n v="200"/>
    <n v="190"/>
    <n v="390"/>
  </r>
  <r>
    <x v="0"/>
    <x v="4"/>
    <x v="5"/>
    <x v="3"/>
    <s v="Wednesday"/>
    <s v="Week-day"/>
    <s v="Low-demand"/>
    <s v="Off-Peak"/>
    <n v="93"/>
    <n v="71.656291666666661"/>
    <n v="71.656291666666661"/>
    <n v="99"/>
    <n v="437.14339999999982"/>
    <n v="0"/>
    <n v="508.60279166666646"/>
    <n v="480.00108333333327"/>
    <n v="0"/>
    <n v="200"/>
    <n v="190"/>
    <n v="390"/>
  </r>
  <r>
    <x v="0"/>
    <x v="4"/>
    <x v="5"/>
    <x v="4"/>
    <s v="Wednesday"/>
    <s v="Week-day"/>
    <s v="Low-demand"/>
    <s v="Off-Peak"/>
    <n v="93"/>
    <n v="78.739808333333301"/>
    <n v="78.739808333333301"/>
    <n v="99.00833333333334"/>
    <n v="411.58339166666673"/>
    <n v="0"/>
    <n v="490.32364999999993"/>
    <n v="480.00108333333327"/>
    <n v="0"/>
    <n v="295"/>
    <n v="190"/>
    <n v="485"/>
  </r>
  <r>
    <x v="0"/>
    <x v="4"/>
    <x v="5"/>
    <x v="5"/>
    <s v="Wednesday"/>
    <s v="Week-day"/>
    <s v="Low-demand"/>
    <s v="Off-Peak"/>
    <n v="93"/>
    <n v="68.271242424242431"/>
    <n v="68.271242424242431"/>
    <n v="99"/>
    <n v="418.77483838383841"/>
    <n v="2.1457070707070702"/>
    <n v="489.22795959595987"/>
    <n v="480.00108333333327"/>
    <n v="0"/>
    <n v="295"/>
    <n v="190"/>
    <n v="485"/>
  </r>
  <r>
    <x v="0"/>
    <x v="4"/>
    <x v="5"/>
    <x v="6"/>
    <s v="Wednesday"/>
    <s v="Week-day"/>
    <s v="Low-demand"/>
    <s v="Standard"/>
    <n v="147"/>
    <n v="79.982266666666646"/>
    <n v="79.982266666666646"/>
    <n v="99"/>
    <n v="410.29140833333338"/>
    <n v="61.349908333333318"/>
    <n v="551.62299166666685"/>
    <n v="480.00108333333327"/>
    <n v="0"/>
    <n v="295"/>
    <n v="190"/>
    <n v="485"/>
  </r>
  <r>
    <x v="0"/>
    <x v="4"/>
    <x v="5"/>
    <x v="7"/>
    <s v="Wednesday"/>
    <s v="Week-day"/>
    <s v="Low-demand"/>
    <s v="Peak"/>
    <n v="213"/>
    <n v="56.826708333333286"/>
    <n v="56.826708333333286"/>
    <n v="97.091666666666669"/>
    <n v="107.34886666666665"/>
    <n v="335.47770833333351"/>
    <n v="499.65299166666688"/>
    <n v="480.00108333333327"/>
    <n v="0"/>
    <n v="565"/>
    <n v="690"/>
    <n v="1255"/>
  </r>
  <r>
    <x v="0"/>
    <x v="4"/>
    <x v="5"/>
    <x v="8"/>
    <s v="Wednesday"/>
    <s v="Week-day"/>
    <s v="Low-demand"/>
    <s v="Peak"/>
    <n v="213"/>
    <n v="21.955199999999984"/>
    <n v="21.955199999999984"/>
    <n v="97.474999999999994"/>
    <n v="0"/>
    <n v="485.22076666666669"/>
    <n v="507.17549999999966"/>
    <n v="480.00108333333327"/>
    <n v="0"/>
    <n v="565"/>
    <n v="675"/>
    <n v="1240"/>
  </r>
  <r>
    <x v="0"/>
    <x v="4"/>
    <x v="5"/>
    <x v="9"/>
    <s v="Wednesday"/>
    <s v="Week-day"/>
    <s v="Low-demand"/>
    <s v="Peak"/>
    <n v="213"/>
    <n v="-46.915166666666657"/>
    <n v="0"/>
    <n v="97.174999999999997"/>
    <n v="43.985458333333334"/>
    <n v="493.26750000000004"/>
    <n v="490.33726666666627"/>
    <n v="480.00108333333327"/>
    <n v="0"/>
    <n v="565"/>
    <n v="675"/>
    <n v="1240"/>
  </r>
  <r>
    <x v="0"/>
    <x v="4"/>
    <x v="5"/>
    <x v="22"/>
    <s v="Wednesday"/>
    <s v="Week-day"/>
    <s v="Low-demand"/>
    <s v="Standard"/>
    <n v="147"/>
    <n v="50.935533333333325"/>
    <n v="50.935533333333325"/>
    <n v="98.38333333333334"/>
    <n v="0"/>
    <n v="583.22582499999999"/>
    <n v="634.16105000000005"/>
    <n v="480.00108333333327"/>
    <n v="0"/>
    <n v="565"/>
    <n v="675"/>
    <n v="1240"/>
  </r>
  <r>
    <x v="0"/>
    <x v="4"/>
    <x v="5"/>
    <x v="23"/>
    <s v="Wednesday"/>
    <s v="Week-day"/>
    <s v="Low-demand"/>
    <s v="Standard"/>
    <n v="147"/>
    <n v="-63.447899999999983"/>
    <n v="0"/>
    <n v="98.816666666666663"/>
    <n v="0"/>
    <n v="661.78248333333306"/>
    <n v="598.3341083333338"/>
    <n v="480.00108333333327"/>
    <n v="0"/>
    <n v="565"/>
    <n v="675"/>
    <n v="1240"/>
  </r>
  <r>
    <x v="0"/>
    <x v="4"/>
    <x v="5"/>
    <x v="21"/>
    <s v="Wednesday"/>
    <s v="Week-day"/>
    <s v="Low-demand"/>
    <s v="Standard"/>
    <n v="147"/>
    <n v="2.898766666666666"/>
    <n v="2.898766666666666"/>
    <n v="99"/>
    <n v="0"/>
    <n v="603.12844999999982"/>
    <n v="606.02687500000002"/>
    <n v="480.00108333333327"/>
    <n v="0"/>
    <n v="565"/>
    <n v="675"/>
    <n v="1240"/>
  </r>
  <r>
    <x v="0"/>
    <x v="4"/>
    <x v="5"/>
    <x v="10"/>
    <s v="Wednesday"/>
    <s v="Week-day"/>
    <s v="Low-demand"/>
    <s v="Standard"/>
    <n v="147"/>
    <n v="3.9508666666666667"/>
    <n v="3.9508666666666667"/>
    <n v="99"/>
    <n v="0"/>
    <n v="643.29271666666659"/>
    <n v="647.24334166666677"/>
    <n v="480.00108333333327"/>
    <n v="0"/>
    <n v="565"/>
    <n v="675"/>
    <n v="1240"/>
  </r>
  <r>
    <x v="0"/>
    <x v="4"/>
    <x v="5"/>
    <x v="11"/>
    <s v="Wednesday"/>
    <s v="Week-day"/>
    <s v="Low-demand"/>
    <s v="Standard"/>
    <n v="147"/>
    <n v="2.63978333333332"/>
    <n v="2.63978333333332"/>
    <n v="98.516666666666666"/>
    <n v="0"/>
    <n v="707.38218333333316"/>
    <n v="710.02148333333344"/>
    <n v="480.00108333333327"/>
    <n v="0"/>
    <n v="565"/>
    <n v="675"/>
    <n v="1240"/>
  </r>
  <r>
    <x v="0"/>
    <x v="4"/>
    <x v="5"/>
    <x v="12"/>
    <s v="Wednesday"/>
    <s v="Week-day"/>
    <s v="Low-demand"/>
    <s v="Standard"/>
    <n v="147"/>
    <n v="105.04639166666666"/>
    <n v="105.04639166666666"/>
    <n v="98.733333333333334"/>
    <n v="0"/>
    <n v="623.44560833333367"/>
    <n v="728.49172500000009"/>
    <n v="480.00108333333327"/>
    <n v="0"/>
    <n v="565"/>
    <n v="675"/>
    <n v="1240"/>
  </r>
  <r>
    <x v="0"/>
    <x v="4"/>
    <x v="5"/>
    <x v="13"/>
    <s v="Wednesday"/>
    <s v="Week-day"/>
    <s v="Low-demand"/>
    <s v="Standard"/>
    <n v="147"/>
    <n v="128.57354999999998"/>
    <n v="128.57354999999998"/>
    <n v="95.166666666666671"/>
    <n v="260.89395000000007"/>
    <n v="393.62863333333343"/>
    <n v="783.09608333333347"/>
    <n v="480.00108333333327"/>
    <n v="0"/>
    <n v="565"/>
    <n v="675"/>
    <n v="1240"/>
  </r>
  <r>
    <x v="0"/>
    <x v="4"/>
    <x v="5"/>
    <x v="14"/>
    <s v="Wednesday"/>
    <s v="Week-day"/>
    <s v="Low-demand"/>
    <s v="Standard"/>
    <n v="147"/>
    <n v="130.39592500000001"/>
    <n v="130.39592500000001"/>
    <n v="93.283333333333331"/>
    <n v="479.84596666666647"/>
    <n v="173.6727333333333"/>
    <n v="783.91501666666647"/>
    <n v="480.00108333333327"/>
    <n v="0"/>
    <n v="555"/>
    <n v="675"/>
    <n v="1230"/>
  </r>
  <r>
    <x v="0"/>
    <x v="4"/>
    <x v="5"/>
    <x v="15"/>
    <s v="Wednesday"/>
    <s v="Week-day"/>
    <s v="Low-demand"/>
    <s v="Peak"/>
    <n v="213"/>
    <n v="281.86253333333332"/>
    <n v="281.86253333333332"/>
    <n v="88.316666666666663"/>
    <n v="479.83555833333321"/>
    <n v="26.41566666666667"/>
    <n v="788.11424166666689"/>
    <n v="480.00108333333327"/>
    <n v="0"/>
    <n v="485"/>
    <n v="655"/>
    <n v="1140"/>
  </r>
  <r>
    <x v="0"/>
    <x v="4"/>
    <x v="5"/>
    <x v="16"/>
    <s v="Wednesday"/>
    <s v="Week-day"/>
    <s v="Low-demand"/>
    <s v="Peak"/>
    <n v="213"/>
    <n v="214.34533333333334"/>
    <n v="214.34533333333334"/>
    <n v="82.558333333333337"/>
    <n v="479.83039166666663"/>
    <n v="1.2501250000000004"/>
    <n v="695.42635833333327"/>
    <n v="480.00108333333327"/>
    <n v="0"/>
    <n v="295"/>
    <n v="655"/>
    <n v="950"/>
  </r>
  <r>
    <x v="0"/>
    <x v="4"/>
    <x v="5"/>
    <x v="17"/>
    <s v="Wednesday"/>
    <s v="Week-day"/>
    <s v="Low-demand"/>
    <s v="Standard"/>
    <n v="147"/>
    <n v="104.02392499999996"/>
    <n v="104.02392499999996"/>
    <n v="80"/>
    <n v="479.82173333333344"/>
    <n v="0"/>
    <n v="583.84623333333343"/>
    <n v="480.00108333333327"/>
    <n v="0"/>
    <n v="295"/>
    <n v="190"/>
    <n v="485"/>
  </r>
  <r>
    <x v="0"/>
    <x v="4"/>
    <x v="5"/>
    <x v="18"/>
    <s v="Wednesday"/>
    <s v="Week-day"/>
    <s v="Low-demand"/>
    <s v="Standard"/>
    <n v="147"/>
    <n v="77.060316666666665"/>
    <n v="77.060316666666665"/>
    <n v="80"/>
    <n v="479.83284999999995"/>
    <n v="0"/>
    <n v="556.89375833333315"/>
    <n v="480.00108333333327"/>
    <n v="0"/>
    <n v="295"/>
    <n v="190"/>
    <n v="485"/>
  </r>
  <r>
    <x v="0"/>
    <x v="4"/>
    <x v="5"/>
    <x v="19"/>
    <s v="Wednesday"/>
    <s v="Week-day"/>
    <s v="Low-demand"/>
    <s v="Off-Peak"/>
    <n v="93"/>
    <n v="87.482149999999962"/>
    <n v="87.482149999999962"/>
    <n v="80.924999999999997"/>
    <n v="479.81256666666627"/>
    <n v="0"/>
    <n v="567.29520833333322"/>
    <n v="480.00108333333327"/>
    <n v="0"/>
    <n v="200"/>
    <n v="190"/>
    <n v="390"/>
  </r>
  <r>
    <x v="0"/>
    <x v="4"/>
    <x v="5"/>
    <x v="20"/>
    <s v="Wednesday"/>
    <s v="Week-day"/>
    <s v="Low-demand"/>
    <s v="Off-Peak"/>
    <n v="93"/>
    <n v="67.588058333333336"/>
    <n v="67.588058333333336"/>
    <n v="81.083333333333329"/>
    <n v="479.84116666666665"/>
    <n v="0"/>
    <n v="547.42970833333334"/>
    <n v="480.00108333333327"/>
    <n v="0"/>
    <n v="200"/>
    <n v="190"/>
    <n v="390"/>
  </r>
  <r>
    <x v="0"/>
    <x v="4"/>
    <x v="6"/>
    <x v="0"/>
    <s v="Thursday"/>
    <s v="Week-day"/>
    <s v="Low-demand"/>
    <s v="Off-Peak"/>
    <n v="93"/>
    <n v="32.941291666666672"/>
    <n v="32.941291666666672"/>
    <n v="82.724999999999994"/>
    <n v="479.82197500000024"/>
    <n v="0"/>
    <n v="512.74765000000014"/>
    <n v="480.00108333333327"/>
    <n v="0"/>
    <n v="200"/>
    <n v="190"/>
    <n v="390"/>
  </r>
  <r>
    <x v="0"/>
    <x v="4"/>
    <x v="6"/>
    <x v="1"/>
    <s v="Thursday"/>
    <s v="Week-day"/>
    <s v="Low-demand"/>
    <s v="Off-Peak"/>
    <n v="93"/>
    <n v="27.613125000000007"/>
    <n v="27.613125000000007"/>
    <n v="85.35"/>
    <n v="479.82854999999967"/>
    <n v="0"/>
    <n v="507.44199999999995"/>
    <n v="480.00108333333327"/>
    <n v="0"/>
    <n v="200"/>
    <n v="190"/>
    <n v="390"/>
  </r>
  <r>
    <x v="0"/>
    <x v="4"/>
    <x v="6"/>
    <x v="2"/>
    <s v="Thursday"/>
    <s v="Week-day"/>
    <s v="Low-demand"/>
    <s v="Off-Peak"/>
    <n v="93"/>
    <n v="141.85258333333334"/>
    <n v="141.85258333333334"/>
    <n v="85.658333333333331"/>
    <n v="479.82818333333324"/>
    <n v="0"/>
    <n v="621.68129166666699"/>
    <n v="480.00108333333327"/>
    <n v="0"/>
    <n v="200"/>
    <n v="190"/>
    <n v="390"/>
  </r>
  <r>
    <x v="0"/>
    <x v="4"/>
    <x v="6"/>
    <x v="3"/>
    <s v="Thursday"/>
    <s v="Week-day"/>
    <s v="Low-demand"/>
    <s v="Off-Peak"/>
    <n v="93"/>
    <n v="147.47178333333332"/>
    <n v="147.47178333333332"/>
    <n v="84.15"/>
    <n v="479.83535833333349"/>
    <n v="0"/>
    <n v="627.30762500000014"/>
    <n v="480.00108333333327"/>
    <n v="0"/>
    <n v="200"/>
    <n v="190"/>
    <n v="390"/>
  </r>
  <r>
    <x v="0"/>
    <x v="4"/>
    <x v="6"/>
    <x v="4"/>
    <s v="Thursday"/>
    <s v="Week-day"/>
    <s v="Low-demand"/>
    <s v="Off-Peak"/>
    <n v="93"/>
    <n v="144.78756666666655"/>
    <n v="144.78756666666655"/>
    <n v="82.674999999999997"/>
    <n v="479.82906666666645"/>
    <n v="0"/>
    <n v="624.61717499999986"/>
    <n v="480.00108333333327"/>
    <n v="0"/>
    <n v="295"/>
    <n v="190"/>
    <n v="485"/>
  </r>
  <r>
    <x v="0"/>
    <x v="4"/>
    <x v="6"/>
    <x v="5"/>
    <s v="Thursday"/>
    <s v="Week-day"/>
    <s v="Low-demand"/>
    <s v="Off-Peak"/>
    <n v="93"/>
    <n v="155.75171428571434"/>
    <n v="155.75171428571434"/>
    <n v="80.65306122448979"/>
    <n v="479.83892857142837"/>
    <n v="5.7444489795918372"/>
    <n v="641.33556122448988"/>
    <n v="480.00108333333327"/>
    <n v="0"/>
    <n v="295"/>
    <n v="190"/>
    <n v="485"/>
  </r>
  <r>
    <x v="0"/>
    <x v="4"/>
    <x v="6"/>
    <x v="6"/>
    <s v="Thursday"/>
    <s v="Week-day"/>
    <s v="Low-demand"/>
    <s v="Standard"/>
    <n v="147"/>
    <n v="-31.114058333333332"/>
    <n v="0"/>
    <n v="81.291666666666671"/>
    <n v="479.83780833333316"/>
    <n v="161.48848333333339"/>
    <n v="610.21210000000031"/>
    <n v="480.00108333333327"/>
    <n v="0"/>
    <n v="295"/>
    <n v="190"/>
    <n v="485"/>
  </r>
  <r>
    <x v="0"/>
    <x v="4"/>
    <x v="6"/>
    <x v="7"/>
    <s v="Thursday"/>
    <s v="Week-day"/>
    <s v="Low-demand"/>
    <s v="Peak"/>
    <n v="213"/>
    <n v="-265.21475000000004"/>
    <n v="0"/>
    <n v="92.766666666666666"/>
    <n v="315.89278333333328"/>
    <n v="450.32398333333333"/>
    <n v="501.00134999999995"/>
    <n v="480.00108333333327"/>
    <n v="0"/>
    <n v="565"/>
    <n v="690"/>
    <n v="1255"/>
  </r>
  <r>
    <x v="0"/>
    <x v="4"/>
    <x v="6"/>
    <x v="8"/>
    <s v="Thursday"/>
    <s v="Week-day"/>
    <s v="Low-demand"/>
    <s v="Peak"/>
    <n v="213"/>
    <n v="-43.356216666666668"/>
    <n v="0"/>
    <n v="98.8"/>
    <n v="0"/>
    <n v="531.810025"/>
    <n v="488.45295833333313"/>
    <n v="480.00108333333327"/>
    <n v="0"/>
    <n v="565"/>
    <n v="675"/>
    <n v="1240"/>
  </r>
  <r>
    <x v="0"/>
    <x v="4"/>
    <x v="6"/>
    <x v="9"/>
    <s v="Thursday"/>
    <s v="Week-day"/>
    <s v="Low-demand"/>
    <s v="Peak"/>
    <n v="213"/>
    <n v="-10.038699999999997"/>
    <n v="0"/>
    <n v="99.00833333333334"/>
    <n v="0"/>
    <n v="507.79879166666672"/>
    <n v="497.75942499999991"/>
    <n v="480.00108333333327"/>
    <n v="0"/>
    <n v="565"/>
    <n v="675"/>
    <n v="1240"/>
  </r>
  <r>
    <x v="0"/>
    <x v="4"/>
    <x v="6"/>
    <x v="22"/>
    <s v="Thursday"/>
    <s v="Week-day"/>
    <s v="Low-demand"/>
    <s v="Standard"/>
    <n v="147"/>
    <n v="2.1895333333333347"/>
    <n v="2.1895333333333347"/>
    <n v="99"/>
    <n v="0"/>
    <n v="557.41584999999998"/>
    <n v="559.60497500000031"/>
    <n v="480.00108333333327"/>
    <n v="0"/>
    <n v="565"/>
    <n v="675"/>
    <n v="1240"/>
  </r>
  <r>
    <x v="0"/>
    <x v="4"/>
    <x v="6"/>
    <x v="23"/>
    <s v="Thursday"/>
    <s v="Week-day"/>
    <s v="Low-demand"/>
    <s v="Standard"/>
    <n v="147"/>
    <n v="5.4066000000000018"/>
    <n v="5.4066000000000018"/>
    <n v="99"/>
    <n v="0"/>
    <n v="650.82404166666674"/>
    <n v="656.23034166666707"/>
    <n v="480.00108333333327"/>
    <n v="0"/>
    <n v="565"/>
    <n v="675"/>
    <n v="1240"/>
  </r>
  <r>
    <x v="0"/>
    <x v="4"/>
    <x v="6"/>
    <x v="21"/>
    <s v="Thursday"/>
    <s v="Week-day"/>
    <s v="Low-demand"/>
    <s v="Standard"/>
    <n v="147"/>
    <n v="5.7655416666666657"/>
    <n v="5.7655416666666657"/>
    <n v="99"/>
    <n v="0"/>
    <n v="653.88969166666641"/>
    <n v="659.68577500000004"/>
    <n v="480.00108333333327"/>
    <n v="0"/>
    <n v="565"/>
    <n v="675"/>
    <n v="1240"/>
  </r>
  <r>
    <x v="0"/>
    <x v="4"/>
    <x v="6"/>
    <x v="10"/>
    <s v="Thursday"/>
    <s v="Week-day"/>
    <s v="Low-demand"/>
    <s v="Standard"/>
    <n v="147"/>
    <n v="6.1158916666666663"/>
    <n v="6.1158916666666663"/>
    <n v="99"/>
    <n v="0"/>
    <n v="629.51452500000016"/>
    <n v="635.63009999999986"/>
    <n v="480.00108333333327"/>
    <n v="0"/>
    <n v="565"/>
    <n v="675"/>
    <n v="1240"/>
  </r>
  <r>
    <x v="0"/>
    <x v="4"/>
    <x v="6"/>
    <x v="11"/>
    <s v="Thursday"/>
    <s v="Week-day"/>
    <s v="Low-demand"/>
    <s v="Standard"/>
    <n v="147"/>
    <n v="9.4686499999999967"/>
    <n v="9.4686499999999967"/>
    <n v="99.033333333333331"/>
    <n v="0"/>
    <n v="675.27576666666687"/>
    <n v="684.74427500000024"/>
    <n v="480.00108333333327"/>
    <n v="0"/>
    <n v="565"/>
    <n v="675"/>
    <n v="1240"/>
  </r>
  <r>
    <x v="0"/>
    <x v="4"/>
    <x v="6"/>
    <x v="12"/>
    <s v="Thursday"/>
    <s v="Week-day"/>
    <s v="Low-demand"/>
    <s v="Standard"/>
    <n v="147"/>
    <n v="80.564633333333305"/>
    <n v="80.564633333333305"/>
    <n v="98.716666666666669"/>
    <n v="0"/>
    <n v="666.07375833333344"/>
    <n v="746.63832500000024"/>
    <n v="480.00108333333327"/>
    <n v="0"/>
    <n v="565"/>
    <n v="675"/>
    <n v="1240"/>
  </r>
  <r>
    <x v="0"/>
    <x v="4"/>
    <x v="6"/>
    <x v="13"/>
    <s v="Thursday"/>
    <s v="Week-day"/>
    <s v="Low-demand"/>
    <s v="Standard"/>
    <n v="147"/>
    <n v="93.804566666666659"/>
    <n v="93.804566666666659"/>
    <n v="95.85"/>
    <n v="310.10963333333342"/>
    <n v="374.95422499999989"/>
    <n v="778.86814166666636"/>
    <n v="480.00108333333327"/>
    <n v="0"/>
    <n v="565"/>
    <n v="675"/>
    <n v="1240"/>
  </r>
  <r>
    <x v="0"/>
    <x v="4"/>
    <x v="6"/>
    <x v="14"/>
    <s v="Thursday"/>
    <s v="Week-day"/>
    <s v="Low-demand"/>
    <s v="Standard"/>
    <n v="147"/>
    <n v="9.4027250000000002"/>
    <n v="9.4027250000000002"/>
    <n v="98.174999999999997"/>
    <n v="440.18562500000013"/>
    <n v="185.9428666666667"/>
    <n v="635.53129999999987"/>
    <n v="480.00108333333327"/>
    <n v="0"/>
    <n v="555"/>
    <n v="675"/>
    <n v="1230"/>
  </r>
  <r>
    <x v="0"/>
    <x v="4"/>
    <x v="6"/>
    <x v="15"/>
    <s v="Thursday"/>
    <s v="Week-day"/>
    <s v="Low-demand"/>
    <s v="Peak"/>
    <n v="213"/>
    <n v="130.87555833333326"/>
    <n v="130.87555833333326"/>
    <n v="98.49166666666666"/>
    <n v="478.31772500000011"/>
    <n v="46.233508333333333"/>
    <n v="655.4272749999999"/>
    <n v="480.00108333333327"/>
    <n v="0"/>
    <n v="485"/>
    <n v="655"/>
    <n v="1140"/>
  </r>
  <r>
    <x v="0"/>
    <x v="4"/>
    <x v="6"/>
    <x v="16"/>
    <s v="Thursday"/>
    <s v="Week-day"/>
    <s v="Low-demand"/>
    <s v="Peak"/>
    <n v="213"/>
    <n v="181.92577500000002"/>
    <n v="181.92577500000002"/>
    <n v="96.691666666666663"/>
    <n v="479.83896666666686"/>
    <n v="1.208016666666667"/>
    <n v="662.97318333333351"/>
    <n v="480.00108333333327"/>
    <n v="0"/>
    <n v="295"/>
    <n v="655"/>
    <n v="950"/>
  </r>
  <r>
    <x v="0"/>
    <x v="4"/>
    <x v="6"/>
    <x v="17"/>
    <s v="Thursday"/>
    <s v="Week-day"/>
    <s v="Low-demand"/>
    <s v="Standard"/>
    <n v="147"/>
    <n v="73.989375000000052"/>
    <n v="73.989375000000052"/>
    <n v="95.2"/>
    <n v="479.84744166666684"/>
    <n v="0"/>
    <n v="553.83815000000004"/>
    <n v="480.00108333333327"/>
    <n v="0"/>
    <n v="295"/>
    <n v="190"/>
    <n v="485"/>
  </r>
  <r>
    <x v="0"/>
    <x v="4"/>
    <x v="6"/>
    <x v="18"/>
    <s v="Thursday"/>
    <s v="Week-day"/>
    <s v="Low-demand"/>
    <s v="Standard"/>
    <n v="147"/>
    <n v="4.2859333333333343"/>
    <n v="4.2859333333333343"/>
    <n v="97.558333333333337"/>
    <n v="475.36592500000006"/>
    <n v="0"/>
    <n v="479.65193333333326"/>
    <n v="480.00108333333327"/>
    <n v="0"/>
    <n v="295"/>
    <n v="190"/>
    <n v="485"/>
  </r>
  <r>
    <x v="0"/>
    <x v="4"/>
    <x v="6"/>
    <x v="19"/>
    <s v="Thursday"/>
    <s v="Week-day"/>
    <s v="Low-demand"/>
    <s v="Off-Peak"/>
    <n v="93"/>
    <n v="70.589583333333351"/>
    <n v="70.589583333333351"/>
    <n v="99"/>
    <n v="422.42538333333334"/>
    <n v="0"/>
    <n v="493.0152916666666"/>
    <n v="480.00108333333327"/>
    <n v="0"/>
    <n v="200"/>
    <n v="190"/>
    <n v="390"/>
  </r>
  <r>
    <x v="0"/>
    <x v="4"/>
    <x v="6"/>
    <x v="20"/>
    <s v="Thursday"/>
    <s v="Week-day"/>
    <s v="Low-demand"/>
    <s v="Off-Peak"/>
    <n v="93"/>
    <n v="69.463800000000006"/>
    <n v="69.463800000000006"/>
    <n v="99.00833333333334"/>
    <n v="417.64110833333314"/>
    <n v="0"/>
    <n v="487.1052499999999"/>
    <n v="480.00108333333327"/>
    <n v="0"/>
    <n v="200"/>
    <n v="190"/>
    <n v="390"/>
  </r>
  <r>
    <x v="0"/>
    <x v="4"/>
    <x v="7"/>
    <x v="0"/>
    <s v="Friday"/>
    <s v="Week-day"/>
    <s v="Low-demand"/>
    <s v="Off-Peak"/>
    <n v="93"/>
    <n v="78.242891666666694"/>
    <n v="78.242891666666694"/>
    <n v="99"/>
    <n v="408.4770583333335"/>
    <n v="0"/>
    <n v="486.72037500000005"/>
    <n v="480.00108333333327"/>
    <n v="0"/>
    <n v="200"/>
    <n v="190"/>
    <n v="390"/>
  </r>
  <r>
    <x v="0"/>
    <x v="4"/>
    <x v="7"/>
    <x v="1"/>
    <s v="Friday"/>
    <s v="Week-day"/>
    <s v="Low-demand"/>
    <s v="Off-Peak"/>
    <n v="93"/>
    <n v="66.622866666666653"/>
    <n v="66.622866666666653"/>
    <n v="99"/>
    <n v="440.04645000000011"/>
    <n v="0"/>
    <n v="506.66977500000002"/>
    <n v="480.00108333333327"/>
    <n v="0"/>
    <n v="200"/>
    <n v="190"/>
    <n v="390"/>
  </r>
  <r>
    <x v="0"/>
    <x v="4"/>
    <x v="7"/>
    <x v="2"/>
    <s v="Friday"/>
    <s v="Week-day"/>
    <s v="Low-demand"/>
    <s v="Off-Peak"/>
    <n v="93"/>
    <n v="125.63164166666665"/>
    <n v="125.63164166666665"/>
    <n v="98.99166666666666"/>
    <n v="479.83753333333323"/>
    <n v="0"/>
    <n v="605.46959166666716"/>
    <n v="480.00108333333327"/>
    <n v="0"/>
    <n v="200"/>
    <n v="190"/>
    <n v="390"/>
  </r>
  <r>
    <x v="0"/>
    <x v="4"/>
    <x v="7"/>
    <x v="3"/>
    <s v="Friday"/>
    <s v="Week-day"/>
    <s v="Low-demand"/>
    <s v="Off-Peak"/>
    <n v="93"/>
    <n v="180.23724166666665"/>
    <n v="180.23724166666665"/>
    <n v="96.941666666666663"/>
    <n v="479.75970000000001"/>
    <n v="0"/>
    <n v="659.99744999999973"/>
    <n v="480.00108333333327"/>
    <n v="0"/>
    <n v="200"/>
    <n v="190"/>
    <n v="390"/>
  </r>
  <r>
    <x v="0"/>
    <x v="4"/>
    <x v="7"/>
    <x v="4"/>
    <s v="Friday"/>
    <s v="Week-day"/>
    <s v="Low-demand"/>
    <s v="Off-Peak"/>
    <n v="93"/>
    <n v="174.30753333333323"/>
    <n v="174.30753333333323"/>
    <n v="93.95"/>
    <n v="479.82982500000003"/>
    <n v="0"/>
    <n v="654.13797499999976"/>
    <n v="480.00108333333327"/>
    <n v="0"/>
    <n v="295"/>
    <n v="190"/>
    <n v="485"/>
  </r>
  <r>
    <x v="0"/>
    <x v="4"/>
    <x v="7"/>
    <x v="5"/>
    <s v="Friday"/>
    <s v="Week-day"/>
    <s v="Low-demand"/>
    <s v="Off-Peak"/>
    <n v="93"/>
    <n v="175.48924242424255"/>
    <n v="175.48924242424255"/>
    <n v="91.030303030303031"/>
    <n v="475.34753535353525"/>
    <n v="4.9407272727272726"/>
    <n v="655.77794949494944"/>
    <n v="480.00108333333327"/>
    <n v="0"/>
    <n v="295"/>
    <n v="190"/>
    <n v="485"/>
  </r>
  <r>
    <x v="0"/>
    <x v="4"/>
    <x v="7"/>
    <x v="6"/>
    <s v="Friday"/>
    <s v="Week-day"/>
    <s v="Low-demand"/>
    <s v="Standard"/>
    <n v="147"/>
    <n v="69.578141666666667"/>
    <n v="69.578141666666667"/>
    <n v="89.641666666666666"/>
    <n v="479.83724166666667"/>
    <n v="83.137416666666624"/>
    <n v="632.55314166666676"/>
    <n v="480.00108333333327"/>
    <n v="0"/>
    <n v="295"/>
    <n v="190"/>
    <n v="485"/>
  </r>
  <r>
    <x v="0"/>
    <x v="4"/>
    <x v="7"/>
    <x v="7"/>
    <s v="Friday"/>
    <s v="Week-day"/>
    <s v="Low-demand"/>
    <s v="Peak"/>
    <n v="213"/>
    <n v="-38.991241666666681"/>
    <n v="0"/>
    <n v="94.016666666666666"/>
    <n v="429.68397500000009"/>
    <n v="241.59434999999999"/>
    <n v="632.28679166666666"/>
    <n v="480.00108333333327"/>
    <n v="0"/>
    <n v="565"/>
    <n v="690"/>
    <n v="1255"/>
  </r>
  <r>
    <x v="0"/>
    <x v="4"/>
    <x v="7"/>
    <x v="8"/>
    <s v="Friday"/>
    <s v="Week-day"/>
    <s v="Low-demand"/>
    <s v="Peak"/>
    <n v="213"/>
    <n v="-30.089541666666683"/>
    <n v="0"/>
    <n v="96.591666666666669"/>
    <n v="169.49243333333331"/>
    <n v="450.24780833333352"/>
    <n v="589.65032499999995"/>
    <n v="480.00108333333327"/>
    <n v="0"/>
    <n v="565"/>
    <n v="675"/>
    <n v="1240"/>
  </r>
  <r>
    <x v="0"/>
    <x v="4"/>
    <x v="7"/>
    <x v="9"/>
    <s v="Friday"/>
    <s v="Week-day"/>
    <s v="Low-demand"/>
    <s v="Peak"/>
    <n v="213"/>
    <n v="-14.263808333333341"/>
    <n v="0"/>
    <n v="99"/>
    <n v="0"/>
    <n v="651.86112499999979"/>
    <n v="637.59674999999993"/>
    <n v="480.00108333333327"/>
    <n v="0"/>
    <n v="565"/>
    <n v="675"/>
    <n v="1240"/>
  </r>
  <r>
    <x v="0"/>
    <x v="4"/>
    <x v="7"/>
    <x v="22"/>
    <s v="Friday"/>
    <s v="Week-day"/>
    <s v="Low-demand"/>
    <s v="Standard"/>
    <n v="147"/>
    <n v="124.53536666666663"/>
    <n v="124.53536666666663"/>
    <n v="97.158333333333331"/>
    <n v="88.37125833333333"/>
    <n v="527.49737499999981"/>
    <n v="740.4408833333332"/>
    <n v="480.00108333333327"/>
    <n v="0"/>
    <n v="565"/>
    <n v="675"/>
    <n v="1240"/>
  </r>
  <r>
    <x v="0"/>
    <x v="4"/>
    <x v="7"/>
    <x v="23"/>
    <s v="Friday"/>
    <s v="Week-day"/>
    <s v="Low-demand"/>
    <s v="Standard"/>
    <n v="147"/>
    <n v="0.98691666666666455"/>
    <n v="0.98691666666666455"/>
    <n v="96.916666666666671"/>
    <n v="143.04691666666665"/>
    <n v="618.12509999999997"/>
    <n v="762.15845833333333"/>
    <n v="480.00108333333327"/>
    <n v="0"/>
    <n v="565"/>
    <n v="675"/>
    <n v="1240"/>
  </r>
  <r>
    <x v="0"/>
    <x v="4"/>
    <x v="7"/>
    <x v="21"/>
    <s v="Friday"/>
    <s v="Week-day"/>
    <s v="Low-demand"/>
    <s v="Standard"/>
    <n v="147"/>
    <n v="33.438441666666698"/>
    <n v="33.438441666666698"/>
    <n v="96.141666666666666"/>
    <n v="47.717283333333327"/>
    <n v="678.52823333333333"/>
    <n v="759.68363333333377"/>
    <n v="480.00108333333327"/>
    <n v="0"/>
    <n v="565"/>
    <n v="675"/>
    <n v="1240"/>
  </r>
  <r>
    <x v="0"/>
    <x v="4"/>
    <x v="7"/>
    <x v="10"/>
    <s v="Friday"/>
    <s v="Week-day"/>
    <s v="Low-demand"/>
    <s v="Standard"/>
    <n v="147"/>
    <n v="1.3914833333333341"/>
    <n v="1.3914833333333341"/>
    <n v="98.408333333333331"/>
    <n v="0"/>
    <n v="703.68129166666654"/>
    <n v="705.07231666666655"/>
    <n v="480.00108333333327"/>
    <n v="0"/>
    <n v="565"/>
    <n v="675"/>
    <n v="1240"/>
  </r>
  <r>
    <x v="0"/>
    <x v="4"/>
    <x v="7"/>
    <x v="11"/>
    <s v="Friday"/>
    <s v="Week-day"/>
    <s v="Low-demand"/>
    <s v="Standard"/>
    <n v="147"/>
    <n v="15.467441666666657"/>
    <n v="15.467441666666657"/>
    <n v="96.325000000000003"/>
    <n v="132.20909166666667"/>
    <n v="597.90301666666687"/>
    <n v="745.57918333333316"/>
    <n v="480.00108333333327"/>
    <n v="0"/>
    <n v="565"/>
    <n v="675"/>
    <n v="1240"/>
  </r>
  <r>
    <x v="0"/>
    <x v="4"/>
    <x v="7"/>
    <x v="12"/>
    <s v="Friday"/>
    <s v="Week-day"/>
    <s v="Low-demand"/>
    <s v="Standard"/>
    <n v="147"/>
    <n v="77.783241666666669"/>
    <n v="77.783241666666669"/>
    <n v="96.13333333333334"/>
    <n v="145.49953333333332"/>
    <n v="502.81718333333333"/>
    <n v="726.09938333333309"/>
    <n v="480.00108333333327"/>
    <n v="0"/>
    <n v="565"/>
    <n v="675"/>
    <n v="1240"/>
  </r>
  <r>
    <x v="0"/>
    <x v="4"/>
    <x v="7"/>
    <x v="13"/>
    <s v="Friday"/>
    <s v="Week-day"/>
    <s v="Low-demand"/>
    <s v="Standard"/>
    <n v="147"/>
    <n v="52.692783333333338"/>
    <n v="52.692783333333338"/>
    <n v="96.11666666666666"/>
    <n v="208.10161666666662"/>
    <n v="382.70754166666666"/>
    <n v="643.50162499999999"/>
    <n v="480.00108333333327"/>
    <n v="0"/>
    <n v="565"/>
    <n v="675"/>
    <n v="1240"/>
  </r>
  <r>
    <x v="0"/>
    <x v="4"/>
    <x v="7"/>
    <x v="14"/>
    <s v="Friday"/>
    <s v="Week-day"/>
    <s v="Low-demand"/>
    <s v="Standard"/>
    <n v="147"/>
    <n v="61.60780833333331"/>
    <n v="61.60780833333331"/>
    <n v="97.3"/>
    <n v="479.83018333333337"/>
    <n v="144.51388333333338"/>
    <n v="685.95210833333329"/>
    <n v="480.00108333333327"/>
    <n v="0"/>
    <n v="555"/>
    <n v="675"/>
    <n v="1230"/>
  </r>
  <r>
    <x v="0"/>
    <x v="4"/>
    <x v="7"/>
    <x v="15"/>
    <s v="Friday"/>
    <s v="Week-day"/>
    <s v="Low-demand"/>
    <s v="Peak"/>
    <n v="213"/>
    <n v="197.97440000000014"/>
    <n v="197.97440000000014"/>
    <n v="94.85"/>
    <n v="479.82558333333321"/>
    <n v="58.645591666666661"/>
    <n v="736.4460916666668"/>
    <n v="480.00108333333327"/>
    <n v="0"/>
    <n v="485"/>
    <n v="655"/>
    <n v="1140"/>
  </r>
  <r>
    <x v="0"/>
    <x v="4"/>
    <x v="7"/>
    <x v="16"/>
    <s v="Friday"/>
    <s v="Week-day"/>
    <s v="Low-demand"/>
    <s v="Peak"/>
    <n v="213"/>
    <n v="200.52911666666668"/>
    <n v="200.52911666666668"/>
    <n v="91.816666666666663"/>
    <n v="479.8390999999998"/>
    <n v="4.0869"/>
    <n v="684.45552500000008"/>
    <n v="480.00108333333327"/>
    <n v="0"/>
    <n v="295"/>
    <n v="655"/>
    <n v="950"/>
  </r>
  <r>
    <x v="0"/>
    <x v="4"/>
    <x v="7"/>
    <x v="17"/>
    <s v="Friday"/>
    <s v="Week-day"/>
    <s v="Low-demand"/>
    <s v="Standard"/>
    <n v="147"/>
    <n v="102.19909166666663"/>
    <n v="102.19909166666663"/>
    <n v="89.95"/>
    <n v="479.83202500000004"/>
    <n v="0"/>
    <n v="582.03161666666676"/>
    <n v="480.00108333333327"/>
    <n v="0"/>
    <n v="295"/>
    <n v="190"/>
    <n v="485"/>
  </r>
  <r>
    <x v="0"/>
    <x v="4"/>
    <x v="7"/>
    <x v="18"/>
    <s v="Friday"/>
    <s v="Week-day"/>
    <s v="Low-demand"/>
    <s v="Standard"/>
    <n v="147"/>
    <n v="23.490758333333346"/>
    <n v="23.490758333333346"/>
    <n v="90.50833333333334"/>
    <n v="479.83946666666651"/>
    <n v="0"/>
    <n v="503.33045833333352"/>
    <n v="480.00108333333327"/>
    <n v="0"/>
    <n v="295"/>
    <n v="190"/>
    <n v="485"/>
  </r>
  <r>
    <x v="0"/>
    <x v="4"/>
    <x v="7"/>
    <x v="19"/>
    <s v="Friday"/>
    <s v="Week-day"/>
    <s v="Low-demand"/>
    <s v="Off-Peak"/>
    <n v="93"/>
    <n v="-11.677866666666661"/>
    <n v="0"/>
    <n v="94.2"/>
    <n v="479.83304999999996"/>
    <n v="0"/>
    <n v="468.1549833333334"/>
    <n v="480.00108333333327"/>
    <n v="0"/>
    <n v="200"/>
    <n v="190"/>
    <n v="390"/>
  </r>
  <r>
    <x v="0"/>
    <x v="4"/>
    <x v="7"/>
    <x v="20"/>
    <s v="Friday"/>
    <s v="Week-day"/>
    <s v="Low-demand"/>
    <s v="Off-Peak"/>
    <n v="93"/>
    <n v="80.508466666666664"/>
    <n v="80.508466666666664"/>
    <n v="97.525000000000006"/>
    <n v="403.124075"/>
    <n v="0"/>
    <n v="483.63268333333315"/>
    <n v="480.00108333333327"/>
    <n v="0"/>
    <n v="200"/>
    <n v="190"/>
    <n v="390"/>
  </r>
  <r>
    <x v="0"/>
    <x v="4"/>
    <x v="8"/>
    <x v="0"/>
    <s v="Saturday"/>
    <s v="Weekend"/>
    <s v="Low-demand"/>
    <s v="Off-Peak"/>
    <n v="93"/>
    <n v="15.21107499999999"/>
    <n v="15.21107499999999"/>
    <n v="97.541666666666671"/>
    <n v="474.2922499999998"/>
    <n v="0"/>
    <n v="489.50329999999997"/>
    <n v="480.00108333333327"/>
    <n v="0"/>
    <n v="200"/>
    <n v="190"/>
    <n v="390"/>
  </r>
  <r>
    <x v="0"/>
    <x v="4"/>
    <x v="8"/>
    <x v="1"/>
    <s v="Saturday"/>
    <s v="Weekend"/>
    <s v="Low-demand"/>
    <s v="Off-Peak"/>
    <n v="93"/>
    <n v="104.62764166666669"/>
    <n v="104.62764166666669"/>
    <n v="97.408333333333331"/>
    <n v="421.66173333333325"/>
    <n v="0"/>
    <n v="526.28984166666623"/>
    <n v="480.00108333333327"/>
    <n v="0"/>
    <n v="200"/>
    <n v="190"/>
    <n v="390"/>
  </r>
  <r>
    <x v="0"/>
    <x v="4"/>
    <x v="8"/>
    <x v="2"/>
    <s v="Saturday"/>
    <s v="Weekend"/>
    <s v="Low-demand"/>
    <s v="Off-Peak"/>
    <n v="93"/>
    <n v="187.01928333333325"/>
    <n v="187.01928333333325"/>
    <n v="96.358333333333334"/>
    <n v="479.82890833333323"/>
    <n v="0"/>
    <n v="666.84876666666673"/>
    <n v="480.00108333333327"/>
    <n v="0"/>
    <n v="200"/>
    <n v="190"/>
    <n v="390"/>
  </r>
  <r>
    <x v="0"/>
    <x v="4"/>
    <x v="8"/>
    <x v="3"/>
    <s v="Saturday"/>
    <s v="Weekend"/>
    <s v="Low-demand"/>
    <s v="Off-Peak"/>
    <n v="93"/>
    <n v="220.19215833333331"/>
    <n v="220.19215833333331"/>
    <n v="92.333333333333329"/>
    <n v="479.7949333333334"/>
    <n v="0"/>
    <n v="699.98761666666667"/>
    <n v="480.00108333333327"/>
    <n v="0"/>
    <n v="200"/>
    <n v="190"/>
    <n v="390"/>
  </r>
  <r>
    <x v="0"/>
    <x v="4"/>
    <x v="8"/>
    <x v="4"/>
    <s v="Saturday"/>
    <s v="Weekend"/>
    <s v="Low-demand"/>
    <s v="Off-Peak"/>
    <n v="93"/>
    <n v="208.99096666666657"/>
    <n v="208.99096666666657"/>
    <n v="87.966666666666669"/>
    <n v="479.83218333333338"/>
    <n v="0"/>
    <n v="688.82370833333346"/>
    <n v="480.00108333333327"/>
    <n v="0"/>
    <n v="295"/>
    <n v="190"/>
    <n v="485"/>
  </r>
  <r>
    <x v="0"/>
    <x v="4"/>
    <x v="8"/>
    <x v="5"/>
    <s v="Saturday"/>
    <s v="Weekend"/>
    <s v="Low-demand"/>
    <s v="Off-Peak"/>
    <n v="93"/>
    <n v="222.36873469387751"/>
    <n v="222.36873469387751"/>
    <n v="83.408163265306129"/>
    <n v="479.79585714285707"/>
    <n v="0.96170408163265286"/>
    <n v="703.12689795918357"/>
    <n v="480.00108333333327"/>
    <n v="0"/>
    <n v="295"/>
    <n v="190"/>
    <n v="485"/>
  </r>
  <r>
    <x v="0"/>
    <x v="4"/>
    <x v="8"/>
    <x v="6"/>
    <s v="Saturday"/>
    <s v="Weekend"/>
    <s v="Low-demand"/>
    <s v="Off-Peak"/>
    <n v="93"/>
    <n v="140.54916666666671"/>
    <n v="140.54916666666671"/>
    <n v="79.658333333333331"/>
    <n v="479.83234999999985"/>
    <n v="69.862591666666674"/>
    <n v="690.24488333333341"/>
    <n v="480.00108333333327"/>
    <n v="0"/>
    <n v="295"/>
    <n v="190"/>
    <n v="485"/>
  </r>
  <r>
    <x v="0"/>
    <x v="4"/>
    <x v="8"/>
    <x v="7"/>
    <s v="Saturday"/>
    <s v="Weekend"/>
    <s v="Low-demand"/>
    <s v="Standard"/>
    <n v="147"/>
    <n v="57.851508333333314"/>
    <n v="57.851508333333314"/>
    <n v="80.525000000000006"/>
    <n v="479.82975833333342"/>
    <n v="187.67006666666671"/>
    <n v="725.35202500000014"/>
    <n v="480.00108333333327"/>
    <n v="0"/>
    <n v="565"/>
    <n v="690"/>
    <n v="1255"/>
  </r>
  <r>
    <x v="0"/>
    <x v="4"/>
    <x v="8"/>
    <x v="8"/>
    <s v="Saturday"/>
    <s v="Weekend"/>
    <s v="Low-demand"/>
    <s v="Standard"/>
    <n v="147"/>
    <n v="-75.739958333333348"/>
    <n v="0"/>
    <n v="84.916666666666671"/>
    <n v="479.82804166666665"/>
    <n v="320.5575583333333"/>
    <n v="724.64541666666673"/>
    <n v="480.00108333333327"/>
    <n v="0"/>
    <n v="565"/>
    <n v="675"/>
    <n v="1240"/>
  </r>
  <r>
    <x v="0"/>
    <x v="4"/>
    <x v="8"/>
    <x v="9"/>
    <s v="Saturday"/>
    <s v="Weekend"/>
    <s v="Low-demand"/>
    <s v="Standard"/>
    <n v="147"/>
    <n v="-92.086383333333316"/>
    <n v="0"/>
    <n v="93.483333333333334"/>
    <n v="359.88014999999996"/>
    <n v="336.02507500000019"/>
    <n v="603.81846666666695"/>
    <n v="480.00108333333327"/>
    <n v="0"/>
    <n v="565"/>
    <n v="675"/>
    <n v="1240"/>
  </r>
  <r>
    <x v="0"/>
    <x v="4"/>
    <x v="8"/>
    <x v="22"/>
    <s v="Saturday"/>
    <s v="Weekend"/>
    <s v="Low-demand"/>
    <s v="Standard"/>
    <n v="147"/>
    <n v="-45.319749999999999"/>
    <n v="0"/>
    <n v="96.49166666666666"/>
    <n v="39.985741666666669"/>
    <n v="512.48199999999986"/>
    <n v="507.14754166666677"/>
    <n v="480.00108333333327"/>
    <n v="0"/>
    <n v="565"/>
    <n v="675"/>
    <n v="1240"/>
  </r>
  <r>
    <x v="0"/>
    <x v="4"/>
    <x v="8"/>
    <x v="23"/>
    <s v="Saturday"/>
    <s v="Weekend"/>
    <s v="Low-demand"/>
    <s v="Standard"/>
    <n v="147"/>
    <n v="-44.955016666666666"/>
    <n v="0"/>
    <n v="98.95"/>
    <n v="0"/>
    <n v="549.09541666666689"/>
    <n v="504.13962500000008"/>
    <n v="480.00108333333327"/>
    <n v="0"/>
    <n v="565"/>
    <n v="675"/>
    <n v="1240"/>
  </r>
  <r>
    <x v="0"/>
    <x v="4"/>
    <x v="8"/>
    <x v="21"/>
    <s v="Saturday"/>
    <s v="Weekend"/>
    <s v="Low-demand"/>
    <s v="Off-Peak"/>
    <n v="93"/>
    <n v="26.96714166666667"/>
    <n v="26.96714166666667"/>
    <n v="99.025000000000006"/>
    <n v="0"/>
    <n v="529.66419999999994"/>
    <n v="556.63098333333335"/>
    <n v="480.00108333333327"/>
    <n v="0"/>
    <n v="565"/>
    <n v="675"/>
    <n v="1240"/>
  </r>
  <r>
    <x v="0"/>
    <x v="4"/>
    <x v="8"/>
    <x v="10"/>
    <s v="Saturday"/>
    <s v="Weekend"/>
    <s v="Low-demand"/>
    <s v="Off-Peak"/>
    <n v="93"/>
    <n v="-21.018991666666675"/>
    <n v="0"/>
    <n v="98.783333333333331"/>
    <n v="0"/>
    <n v="498.77165833333316"/>
    <n v="477.75225833333309"/>
    <n v="480.00108333333327"/>
    <n v="0"/>
    <n v="565"/>
    <n v="675"/>
    <n v="1240"/>
  </r>
  <r>
    <x v="0"/>
    <x v="4"/>
    <x v="8"/>
    <x v="11"/>
    <s v="Saturday"/>
    <s v="Weekend"/>
    <s v="Low-demand"/>
    <s v="Off-Peak"/>
    <n v="93"/>
    <n v="-0.19020833333333495"/>
    <n v="0"/>
    <n v="98.924999999999997"/>
    <n v="0"/>
    <n v="544.97827500000017"/>
    <n v="544.78782499999988"/>
    <n v="480.00108333333327"/>
    <n v="0"/>
    <n v="565"/>
    <n v="675"/>
    <n v="1240"/>
  </r>
  <r>
    <x v="0"/>
    <x v="4"/>
    <x v="8"/>
    <x v="12"/>
    <s v="Saturday"/>
    <s v="Weekend"/>
    <s v="Low-demand"/>
    <s v="Off-Peak"/>
    <n v="93"/>
    <n v="3.8313416666666682"/>
    <n v="3.8313416666666682"/>
    <n v="99"/>
    <n v="0"/>
    <n v="555.00238333333357"/>
    <n v="558.83339166666667"/>
    <n v="480.00108333333327"/>
    <n v="0"/>
    <n v="565"/>
    <n v="675"/>
    <n v="1240"/>
  </r>
  <r>
    <x v="0"/>
    <x v="4"/>
    <x v="8"/>
    <x v="13"/>
    <s v="Saturday"/>
    <s v="Weekend"/>
    <s v="Low-demand"/>
    <s v="Off-Peak"/>
    <n v="93"/>
    <n v="74.496641666666676"/>
    <n v="74.496641666666676"/>
    <n v="98.541666666666671"/>
    <n v="0"/>
    <n v="451.49445833333328"/>
    <n v="525.99099166666701"/>
    <n v="480.00108333333327"/>
    <n v="0"/>
    <n v="565"/>
    <n v="675"/>
    <n v="1240"/>
  </r>
  <r>
    <x v="0"/>
    <x v="4"/>
    <x v="8"/>
    <x v="14"/>
    <s v="Saturday"/>
    <s v="Weekend"/>
    <s v="Low-demand"/>
    <s v="Off-Peak"/>
    <n v="93"/>
    <n v="-16.901883333333313"/>
    <n v="0"/>
    <n v="98.63333333333334"/>
    <n v="273.16616666666636"/>
    <n v="228.28698333333332"/>
    <n v="484.55130833333334"/>
    <n v="480.00108333333327"/>
    <n v="0"/>
    <n v="555"/>
    <n v="675"/>
    <n v="1230"/>
  </r>
  <r>
    <x v="0"/>
    <x v="4"/>
    <x v="8"/>
    <x v="15"/>
    <s v="Saturday"/>
    <s v="Weekend"/>
    <s v="Low-demand"/>
    <s v="Standard"/>
    <n v="147"/>
    <n v="73.346383333333293"/>
    <n v="73.346383333333293"/>
    <n v="99"/>
    <n v="397.00925833333332"/>
    <n v="55.24088333333335"/>
    <n v="525.59654166666667"/>
    <n v="480.00108333333327"/>
    <n v="0"/>
    <n v="485"/>
    <n v="655"/>
    <n v="1140"/>
  </r>
  <r>
    <x v="0"/>
    <x v="4"/>
    <x v="8"/>
    <x v="16"/>
    <s v="Saturday"/>
    <s v="Weekend"/>
    <s v="Low-demand"/>
    <s v="Standard"/>
    <n v="147"/>
    <n v="80.21600833333332"/>
    <n v="80.21600833333332"/>
    <n v="99"/>
    <n v="386.70754166666666"/>
    <n v="1.5705249999999997"/>
    <n v="468.48700833333328"/>
    <n v="480.00108333333327"/>
    <n v="0"/>
    <n v="295"/>
    <n v="655"/>
    <n v="950"/>
  </r>
  <r>
    <x v="0"/>
    <x v="4"/>
    <x v="8"/>
    <x v="17"/>
    <s v="Saturday"/>
    <s v="Weekend"/>
    <s v="Low-demand"/>
    <s v="Off-Peak"/>
    <n v="93"/>
    <n v="76.593974999999986"/>
    <n v="76.593974999999986"/>
    <n v="99"/>
    <n v="377.76934166666666"/>
    <n v="0"/>
    <n v="454.36356666666654"/>
    <n v="480.00108333333327"/>
    <n v="0"/>
    <n v="295"/>
    <n v="190"/>
    <n v="485"/>
  </r>
  <r>
    <x v="0"/>
    <x v="4"/>
    <x v="8"/>
    <x v="18"/>
    <s v="Saturday"/>
    <s v="Weekend"/>
    <s v="Low-demand"/>
    <s v="Off-Peak"/>
    <n v="93"/>
    <n v="79.447541666666652"/>
    <n v="79.447541666666652"/>
    <n v="99"/>
    <n v="358.03311666666667"/>
    <n v="0"/>
    <n v="437.48082499999998"/>
    <n v="480.00108333333327"/>
    <n v="0"/>
    <n v="295"/>
    <n v="190"/>
    <n v="485"/>
  </r>
  <r>
    <x v="0"/>
    <x v="4"/>
    <x v="8"/>
    <x v="19"/>
    <s v="Saturday"/>
    <s v="Weekend"/>
    <s v="Low-demand"/>
    <s v="Off-Peak"/>
    <n v="93"/>
    <n v="79.558908333333321"/>
    <n v="79.558908333333321"/>
    <n v="99"/>
    <n v="369.04930833333333"/>
    <n v="0"/>
    <n v="448.60893333333348"/>
    <n v="480.00108333333327"/>
    <n v="0"/>
    <n v="200"/>
    <n v="190"/>
    <n v="390"/>
  </r>
  <r>
    <x v="0"/>
    <x v="4"/>
    <x v="8"/>
    <x v="20"/>
    <s v="Saturday"/>
    <s v="Weekend"/>
    <s v="Low-demand"/>
    <s v="Off-Peak"/>
    <n v="93"/>
    <n v="76.56890833333334"/>
    <n v="76.56890833333334"/>
    <n v="99"/>
    <n v="370.43982500000004"/>
    <n v="0"/>
    <n v="447.00894166666689"/>
    <n v="480.00108333333327"/>
    <n v="0"/>
    <n v="200"/>
    <n v="190"/>
    <n v="390"/>
  </r>
  <r>
    <x v="0"/>
    <x v="4"/>
    <x v="9"/>
    <x v="0"/>
    <s v="Sunday"/>
    <s v="Weekend"/>
    <s v="Low-demand"/>
    <s v="Off-Peak"/>
    <n v="93"/>
    <n v="77.262491666666676"/>
    <n v="77.262491666666676"/>
    <n v="99"/>
    <n v="384.24441666666684"/>
    <n v="0"/>
    <n v="461.50722499999989"/>
    <n v="480.00108333333327"/>
    <n v="0"/>
    <n v="200"/>
    <n v="190"/>
    <n v="390"/>
  </r>
  <r>
    <x v="0"/>
    <x v="4"/>
    <x v="9"/>
    <x v="1"/>
    <s v="Sunday"/>
    <s v="Weekend"/>
    <s v="Low-demand"/>
    <s v="Off-Peak"/>
    <n v="93"/>
    <n v="72.761749999999992"/>
    <n v="72.761749999999992"/>
    <n v="99"/>
    <n v="395.92092499999978"/>
    <n v="0"/>
    <n v="468.68295000000001"/>
    <n v="480.00108333333327"/>
    <n v="0"/>
    <n v="200"/>
    <n v="190"/>
    <n v="390"/>
  </r>
  <r>
    <x v="0"/>
    <x v="4"/>
    <x v="9"/>
    <x v="2"/>
    <s v="Sunday"/>
    <s v="Weekend"/>
    <s v="Low-demand"/>
    <s v="Off-Peak"/>
    <n v="93"/>
    <n v="70.552566666666706"/>
    <n v="70.552566666666706"/>
    <n v="99"/>
    <n v="355.45084999999989"/>
    <n v="0"/>
    <n v="426.00358333333344"/>
    <n v="480.00108333333327"/>
    <n v="0"/>
    <n v="200"/>
    <n v="190"/>
    <n v="390"/>
  </r>
  <r>
    <x v="0"/>
    <x v="4"/>
    <x v="9"/>
    <x v="3"/>
    <s v="Sunday"/>
    <s v="Weekend"/>
    <s v="Low-demand"/>
    <s v="Off-Peak"/>
    <n v="93"/>
    <n v="78.057183333333327"/>
    <n v="78.057183333333327"/>
    <n v="99"/>
    <n v="361.80298333333326"/>
    <n v="0"/>
    <n v="439.86033333333347"/>
    <n v="480.00108333333327"/>
    <n v="0"/>
    <n v="200"/>
    <n v="190"/>
    <n v="390"/>
  </r>
  <r>
    <x v="0"/>
    <x v="4"/>
    <x v="9"/>
    <x v="4"/>
    <s v="Sunday"/>
    <s v="Weekend"/>
    <s v="Low-demand"/>
    <s v="Off-Peak"/>
    <n v="93"/>
    <n v="74.366366666666636"/>
    <n v="74.366366666666636"/>
    <n v="99"/>
    <n v="383.85189166666657"/>
    <n v="0"/>
    <n v="458.21855000000039"/>
    <n v="480.00108333333327"/>
    <n v="0"/>
    <n v="295"/>
    <n v="190"/>
    <n v="485"/>
  </r>
  <r>
    <x v="0"/>
    <x v="4"/>
    <x v="9"/>
    <x v="5"/>
    <s v="Sunday"/>
    <s v="Weekend"/>
    <s v="Low-demand"/>
    <s v="Off-Peak"/>
    <n v="93"/>
    <n v="62.703323232323278"/>
    <n v="62.703323232323278"/>
    <n v="99"/>
    <n v="394.10802020202021"/>
    <n v="4.0731010101010101"/>
    <n v="460.88401010101001"/>
    <n v="480.00108333333327"/>
    <n v="0"/>
    <n v="295"/>
    <n v="190"/>
    <n v="485"/>
  </r>
  <r>
    <x v="0"/>
    <x v="4"/>
    <x v="9"/>
    <x v="6"/>
    <s v="Sunday"/>
    <s v="Weekend"/>
    <s v="Low-demand"/>
    <s v="Off-Peak"/>
    <n v="93"/>
    <n v="50.542191666666668"/>
    <n v="50.542191666666668"/>
    <n v="99.00833333333334"/>
    <n v="320.61950833333339"/>
    <n v="60.158816666666667"/>
    <n v="431.31746666666641"/>
    <n v="480.00108333333327"/>
    <n v="0"/>
    <n v="295"/>
    <n v="190"/>
    <n v="485"/>
  </r>
  <r>
    <x v="0"/>
    <x v="4"/>
    <x v="9"/>
    <x v="7"/>
    <s v="Sunday"/>
    <s v="Weekend"/>
    <s v="Low-demand"/>
    <s v="Off-Peak"/>
    <n v="93"/>
    <n v="137.51530833333337"/>
    <n v="137.51530833333337"/>
    <n v="96.55"/>
    <n v="241.98366666666666"/>
    <n v="115.5439416666667"/>
    <n v="495.0428500000001"/>
    <n v="480.00108333333327"/>
    <n v="0"/>
    <n v="565"/>
    <n v="690"/>
    <n v="1255"/>
  </r>
  <r>
    <x v="0"/>
    <x v="4"/>
    <x v="9"/>
    <x v="8"/>
    <s v="Sunday"/>
    <s v="Weekend"/>
    <s v="Low-demand"/>
    <s v="Off-Peak"/>
    <n v="93"/>
    <n v="62.148475000000005"/>
    <n v="62.148475000000005"/>
    <n v="96.00833333333334"/>
    <n v="231.59597500000001"/>
    <n v="275.39022499999999"/>
    <n v="569.13447500000007"/>
    <n v="480.00108333333327"/>
    <n v="0"/>
    <n v="565"/>
    <n v="675"/>
    <n v="1240"/>
  </r>
  <r>
    <x v="0"/>
    <x v="4"/>
    <x v="9"/>
    <x v="9"/>
    <s v="Sunday"/>
    <s v="Weekend"/>
    <s v="Low-demand"/>
    <s v="Off-Peak"/>
    <n v="93"/>
    <n v="10.193475000000001"/>
    <n v="10.193475000000001"/>
    <n v="96.125"/>
    <n v="158.89410000000004"/>
    <n v="337.70434166666655"/>
    <n v="506.79175833333335"/>
    <n v="480.00108333333327"/>
    <n v="0"/>
    <n v="565"/>
    <n v="675"/>
    <n v="1240"/>
  </r>
  <r>
    <x v="0"/>
    <x v="4"/>
    <x v="9"/>
    <x v="22"/>
    <s v="Sunday"/>
    <s v="Weekend"/>
    <s v="Low-demand"/>
    <s v="Off-Peak"/>
    <n v="93"/>
    <n v="90.231724999999969"/>
    <n v="90.231724999999969"/>
    <n v="95.808333333333337"/>
    <n v="324.11584999999997"/>
    <n v="292.3011833333332"/>
    <n v="706.64870833333362"/>
    <n v="480.00108333333327"/>
    <n v="0"/>
    <n v="565"/>
    <n v="675"/>
    <n v="1240"/>
  </r>
  <r>
    <x v="0"/>
    <x v="4"/>
    <x v="9"/>
    <x v="23"/>
    <s v="Sunday"/>
    <s v="Weekend"/>
    <s v="Low-demand"/>
    <s v="Off-Peak"/>
    <n v="93"/>
    <n v="99.081766666666653"/>
    <n v="99.081766666666653"/>
    <n v="95.375"/>
    <n v="456.50255833333324"/>
    <n v="164.66474999999997"/>
    <n v="720.24964999999997"/>
    <n v="480.00108333333327"/>
    <n v="0"/>
    <n v="565"/>
    <n v="675"/>
    <n v="1240"/>
  </r>
  <r>
    <x v="0"/>
    <x v="4"/>
    <x v="9"/>
    <x v="21"/>
    <s v="Sunday"/>
    <s v="Weekend"/>
    <s v="Low-demand"/>
    <s v="Off-Peak"/>
    <n v="93"/>
    <n v="90.230741666666646"/>
    <n v="90.230741666666646"/>
    <n v="95.49166666666666"/>
    <n v="434.09970833333352"/>
    <n v="160.32088333333337"/>
    <n v="684.62094999999999"/>
    <n v="480.00108333333327"/>
    <n v="0"/>
    <n v="565"/>
    <n v="675"/>
    <n v="1240"/>
  </r>
  <r>
    <x v="0"/>
    <x v="4"/>
    <x v="9"/>
    <x v="10"/>
    <s v="Sunday"/>
    <s v="Weekend"/>
    <s v="Low-demand"/>
    <s v="Off-Peak"/>
    <n v="93"/>
    <n v="103.55075000000002"/>
    <n v="103.55075000000002"/>
    <n v="95.525000000000006"/>
    <n v="434.56877500000002"/>
    <n v="154.628725"/>
    <n v="692.74862499999995"/>
    <n v="480.00108333333327"/>
    <n v="0"/>
    <n v="565"/>
    <n v="675"/>
    <n v="1240"/>
  </r>
  <r>
    <x v="0"/>
    <x v="4"/>
    <x v="9"/>
    <x v="11"/>
    <s v="Sunday"/>
    <s v="Weekend"/>
    <s v="Low-demand"/>
    <s v="Off-Peak"/>
    <n v="93"/>
    <n v="71.152125000000026"/>
    <n v="71.152125000000026"/>
    <n v="95.841666666666669"/>
    <n v="309.99906666666669"/>
    <n v="262.49406666666658"/>
    <n v="643.64594999999952"/>
    <n v="480.00108333333327"/>
    <n v="0"/>
    <n v="565"/>
    <n v="675"/>
    <n v="1240"/>
  </r>
  <r>
    <x v="0"/>
    <x v="4"/>
    <x v="9"/>
    <x v="12"/>
    <s v="Sunday"/>
    <s v="Weekend"/>
    <s v="Low-demand"/>
    <s v="Off-Peak"/>
    <n v="93"/>
    <n v="83.664225000000016"/>
    <n v="83.664225000000016"/>
    <n v="95.608333333333334"/>
    <n v="422.63029166666678"/>
    <n v="171.27089999999993"/>
    <n v="677.56570833333342"/>
    <n v="480.00108333333327"/>
    <n v="0"/>
    <n v="565"/>
    <n v="675"/>
    <n v="1240"/>
  </r>
  <r>
    <x v="0"/>
    <x v="4"/>
    <x v="9"/>
    <x v="13"/>
    <s v="Sunday"/>
    <s v="Weekend"/>
    <s v="Low-demand"/>
    <s v="Off-Peak"/>
    <n v="93"/>
    <n v="116.39748333333335"/>
    <n v="116.39748333333335"/>
    <n v="95.108333333333334"/>
    <n v="464.75159166666657"/>
    <n v="99.270133333333291"/>
    <n v="680.41970000000026"/>
    <n v="480.00108333333327"/>
    <n v="0"/>
    <n v="565"/>
    <n v="675"/>
    <n v="1240"/>
  </r>
  <r>
    <x v="0"/>
    <x v="4"/>
    <x v="9"/>
    <x v="14"/>
    <s v="Sunday"/>
    <s v="Weekend"/>
    <s v="Low-demand"/>
    <s v="Off-Peak"/>
    <n v="93"/>
    <n v="143.44749999999996"/>
    <n v="143.44749999999996"/>
    <n v="94.25833333333334"/>
    <n v="479.82086666666669"/>
    <n v="49.127699999999997"/>
    <n v="672.39661666666655"/>
    <n v="480.00108333333327"/>
    <n v="0"/>
    <n v="555"/>
    <n v="675"/>
    <n v="1230"/>
  </r>
  <r>
    <x v="0"/>
    <x v="4"/>
    <x v="9"/>
    <x v="15"/>
    <s v="Sunday"/>
    <s v="Weekend"/>
    <s v="Low-demand"/>
    <s v="Off-Peak"/>
    <n v="93"/>
    <n v="118.16058333333334"/>
    <n v="118.16058333333334"/>
    <n v="93.11666666666666"/>
    <n v="479.82808333333344"/>
    <n v="17.867608333333337"/>
    <n v="615.85675833333346"/>
    <n v="480.00108333333327"/>
    <n v="0"/>
    <n v="485"/>
    <n v="655"/>
    <n v="1140"/>
  </r>
  <r>
    <x v="0"/>
    <x v="4"/>
    <x v="9"/>
    <x v="16"/>
    <s v="Sunday"/>
    <s v="Weekend"/>
    <s v="Low-demand"/>
    <s v="Off-Peak"/>
    <n v="93"/>
    <n v="112.41088333333332"/>
    <n v="112.41088333333332"/>
    <n v="93"/>
    <n v="479.82439166666677"/>
    <n v="0.29012500000000008"/>
    <n v="592.52588333333324"/>
    <n v="480.00108333333327"/>
    <n v="0"/>
    <n v="295"/>
    <n v="655"/>
    <n v="950"/>
  </r>
  <r>
    <x v="0"/>
    <x v="4"/>
    <x v="9"/>
    <x v="17"/>
    <s v="Sunday"/>
    <s v="Weekend"/>
    <s v="Low-demand"/>
    <s v="Off-Peak"/>
    <n v="93"/>
    <n v="-34.143641666666682"/>
    <n v="0"/>
    <n v="95.2"/>
    <n v="479.83549999999997"/>
    <n v="0"/>
    <n v="445.69154999999995"/>
    <n v="480.00108333333327"/>
    <n v="0"/>
    <n v="295"/>
    <n v="190"/>
    <n v="485"/>
  </r>
  <r>
    <x v="0"/>
    <x v="4"/>
    <x v="9"/>
    <x v="18"/>
    <s v="Sunday"/>
    <s v="Weekend"/>
    <s v="Low-demand"/>
    <s v="Off-Peak"/>
    <n v="93"/>
    <n v="21.481091666666661"/>
    <n v="21.481091666666661"/>
    <n v="98.783333333333331"/>
    <n v="426.01907500000016"/>
    <n v="0"/>
    <n v="447.49994999999996"/>
    <n v="480.00108333333327"/>
    <n v="0"/>
    <n v="295"/>
    <n v="190"/>
    <n v="485"/>
  </r>
  <r>
    <x v="0"/>
    <x v="4"/>
    <x v="9"/>
    <x v="19"/>
    <s v="Sunday"/>
    <s v="Weekend"/>
    <s v="Low-demand"/>
    <s v="Off-Peak"/>
    <n v="93"/>
    <n v="68.561133333333331"/>
    <n v="68.561133333333331"/>
    <n v="99"/>
    <n v="379.33954999999986"/>
    <n v="0"/>
    <n v="447.90082500000011"/>
    <n v="480.00108333333327"/>
    <n v="0"/>
    <n v="200"/>
    <n v="190"/>
    <n v="390"/>
  </r>
  <r>
    <x v="0"/>
    <x v="4"/>
    <x v="9"/>
    <x v="20"/>
    <s v="Sunday"/>
    <s v="Weekend"/>
    <s v="Low-demand"/>
    <s v="Off-Peak"/>
    <n v="93"/>
    <n v="71.764174999999994"/>
    <n v="71.764174999999994"/>
    <n v="99"/>
    <n v="374.76740000000001"/>
    <n v="0"/>
    <n v="446.5290916666666"/>
    <n v="480.00108333333327"/>
    <n v="0"/>
    <n v="200"/>
    <n v="190"/>
    <n v="390"/>
  </r>
  <r>
    <x v="0"/>
    <x v="4"/>
    <x v="10"/>
    <x v="0"/>
    <s v="Monday"/>
    <s v="Week-day"/>
    <s v="Low-demand"/>
    <s v="Off-Peak"/>
    <n v="93"/>
    <n v="72.017599999999973"/>
    <n v="72.017599999999973"/>
    <n v="99"/>
    <n v="367.78336666666661"/>
    <n v="0"/>
    <n v="439.80116666666675"/>
    <n v="480.00108333333327"/>
    <n v="0"/>
    <n v="200"/>
    <n v="190"/>
    <n v="390"/>
  </r>
  <r>
    <x v="0"/>
    <x v="4"/>
    <x v="10"/>
    <x v="1"/>
    <s v="Monday"/>
    <s v="Week-day"/>
    <s v="Low-demand"/>
    <s v="Off-Peak"/>
    <n v="93"/>
    <n v="62.433408333333325"/>
    <n v="62.433408333333325"/>
    <n v="99"/>
    <n v="386.71887499999997"/>
    <n v="0"/>
    <n v="449.1504333333333"/>
    <n v="480.00108333333327"/>
    <n v="0"/>
    <n v="200"/>
    <n v="190"/>
    <n v="390"/>
  </r>
  <r>
    <x v="0"/>
    <x v="4"/>
    <x v="10"/>
    <x v="2"/>
    <s v="Monday"/>
    <s v="Week-day"/>
    <s v="Low-demand"/>
    <s v="Off-Peak"/>
    <n v="93"/>
    <n v="102.80314999999997"/>
    <n v="102.80314999999997"/>
    <n v="99"/>
    <n v="460.12224166666664"/>
    <n v="0"/>
    <n v="562.92594166666674"/>
    <n v="480.00108333333327"/>
    <n v="0"/>
    <n v="200"/>
    <n v="190"/>
    <n v="390"/>
  </r>
  <r>
    <x v="0"/>
    <x v="4"/>
    <x v="10"/>
    <x v="3"/>
    <s v="Monday"/>
    <s v="Week-day"/>
    <s v="Low-demand"/>
    <s v="Off-Peak"/>
    <n v="93"/>
    <n v="105.26055000000002"/>
    <n v="105.26055000000002"/>
    <n v="99"/>
    <n v="461.95521666666662"/>
    <n v="0"/>
    <n v="567.21634999999992"/>
    <n v="480.00108333333327"/>
    <n v="0"/>
    <n v="200"/>
    <n v="190"/>
    <n v="390"/>
  </r>
  <r>
    <x v="0"/>
    <x v="4"/>
    <x v="10"/>
    <x v="4"/>
    <s v="Monday"/>
    <s v="Week-day"/>
    <s v="Low-demand"/>
    <s v="Off-Peak"/>
    <n v="93"/>
    <n v="103.46507500000003"/>
    <n v="103.46507500000003"/>
    <n v="99"/>
    <n v="456.14200833333331"/>
    <n v="0"/>
    <n v="559.60754999999995"/>
    <n v="480.00108333333327"/>
    <n v="0"/>
    <n v="295"/>
    <n v="190"/>
    <n v="485"/>
  </r>
  <r>
    <x v="0"/>
    <x v="4"/>
    <x v="10"/>
    <x v="5"/>
    <s v="Monday"/>
    <s v="Week-day"/>
    <s v="Low-demand"/>
    <s v="Off-Peak"/>
    <n v="93"/>
    <n v="90.305765306122439"/>
    <n v="90.305765306122439"/>
    <n v="99"/>
    <n v="475.65514285714283"/>
    <n v="6.8934591836734693"/>
    <n v="572.854948979592"/>
    <n v="480.00108333333327"/>
    <n v="0"/>
    <n v="295"/>
    <n v="190"/>
    <n v="485"/>
  </r>
  <r>
    <x v="0"/>
    <x v="4"/>
    <x v="10"/>
    <x v="6"/>
    <s v="Monday"/>
    <s v="Week-day"/>
    <s v="Low-demand"/>
    <s v="Standard"/>
    <n v="147"/>
    <n v="90.179041666666663"/>
    <n v="90.179041666666663"/>
    <n v="99"/>
    <n v="400.58705000000003"/>
    <n v="56.253349999999998"/>
    <n v="547.01981666666677"/>
    <n v="480.00108333333327"/>
    <n v="0"/>
    <n v="295"/>
    <n v="190"/>
    <n v="485"/>
  </r>
  <r>
    <x v="0"/>
    <x v="4"/>
    <x v="10"/>
    <x v="7"/>
    <s v="Monday"/>
    <s v="Week-day"/>
    <s v="Low-demand"/>
    <s v="Peak"/>
    <n v="213"/>
    <n v="146.85382499999997"/>
    <n v="146.85382499999997"/>
    <n v="96.458333333333329"/>
    <n v="266.78579166666674"/>
    <n v="158.25522499999997"/>
    <n v="571.89463333333356"/>
    <n v="480.00108333333327"/>
    <n v="0"/>
    <n v="565"/>
    <n v="690"/>
    <n v="1255"/>
  </r>
  <r>
    <x v="0"/>
    <x v="4"/>
    <x v="10"/>
    <x v="8"/>
    <s v="Monday"/>
    <s v="Week-day"/>
    <s v="Low-demand"/>
    <s v="Peak"/>
    <n v="213"/>
    <n v="42.11216666666666"/>
    <n v="42.11216666666666"/>
    <n v="96.066666666666663"/>
    <n v="217.7519999999999"/>
    <n v="329.62137499999983"/>
    <n v="589.48532499999999"/>
    <n v="480.00108333333327"/>
    <n v="0"/>
    <n v="565"/>
    <n v="675"/>
    <n v="1240"/>
  </r>
  <r>
    <x v="0"/>
    <x v="4"/>
    <x v="10"/>
    <x v="9"/>
    <s v="Monday"/>
    <s v="Week-day"/>
    <s v="Low-demand"/>
    <s v="Peak"/>
    <n v="213"/>
    <n v="-39.787883333333326"/>
    <n v="0"/>
    <n v="96.38333333333334"/>
    <n v="136.72243333333336"/>
    <n v="514.98069166666664"/>
    <n v="611.91485000000034"/>
    <n v="480.00108333333327"/>
    <n v="0"/>
    <n v="565"/>
    <n v="675"/>
    <n v="1240"/>
  </r>
  <r>
    <x v="0"/>
    <x v="4"/>
    <x v="10"/>
    <x v="22"/>
    <s v="Monday"/>
    <s v="Week-day"/>
    <s v="Low-demand"/>
    <s v="Standard"/>
    <n v="147"/>
    <n v="-16.249866666666655"/>
    <n v="0"/>
    <n v="99"/>
    <n v="0"/>
    <n v="568.1792916666667"/>
    <n v="551.92885833333355"/>
    <n v="480.00108333333327"/>
    <n v="0"/>
    <n v="565"/>
    <n v="675"/>
    <n v="1240"/>
  </r>
  <r>
    <x v="0"/>
    <x v="4"/>
    <x v="10"/>
    <x v="23"/>
    <s v="Monday"/>
    <s v="Week-day"/>
    <s v="Low-demand"/>
    <s v="Standard"/>
    <n v="147"/>
    <n v="6.3452333333333373"/>
    <n v="6.3452333333333373"/>
    <n v="99"/>
    <n v="0"/>
    <n v="667.9355250000001"/>
    <n v="674.28055833333326"/>
    <n v="480.00108333333327"/>
    <n v="0"/>
    <n v="565"/>
    <n v="675"/>
    <n v="1240"/>
  </r>
  <r>
    <x v="0"/>
    <x v="4"/>
    <x v="10"/>
    <x v="21"/>
    <s v="Monday"/>
    <s v="Week-day"/>
    <s v="Low-demand"/>
    <s v="Standard"/>
    <n v="147"/>
    <n v="5.2694916666666671"/>
    <n v="5.2694916666666671"/>
    <n v="99"/>
    <n v="0"/>
    <n v="660.68640000000016"/>
    <n v="665.95571666666672"/>
    <n v="480.00108333333327"/>
    <n v="0"/>
    <n v="565"/>
    <n v="675"/>
    <n v="1240"/>
  </r>
  <r>
    <x v="0"/>
    <x v="4"/>
    <x v="10"/>
    <x v="10"/>
    <s v="Monday"/>
    <s v="Week-day"/>
    <s v="Low-demand"/>
    <s v="Standard"/>
    <n v="147"/>
    <n v="6.3514250000000017"/>
    <n v="6.3514250000000017"/>
    <n v="99"/>
    <n v="0"/>
    <n v="640.64407499999993"/>
    <n v="646.99530833333336"/>
    <n v="480.00108333333327"/>
    <n v="0"/>
    <n v="565"/>
    <n v="675"/>
    <n v="1240"/>
  </r>
  <r>
    <x v="0"/>
    <x v="4"/>
    <x v="10"/>
    <x v="11"/>
    <s v="Monday"/>
    <s v="Week-day"/>
    <s v="Low-demand"/>
    <s v="Standard"/>
    <n v="147"/>
    <n v="6.8621083333333344"/>
    <n v="6.8621083333333344"/>
    <n v="99"/>
    <n v="0"/>
    <n v="679.31951666666669"/>
    <n v="686.18139999999971"/>
    <n v="480.00108333333327"/>
    <n v="0"/>
    <n v="565"/>
    <n v="675"/>
    <n v="1240"/>
  </r>
  <r>
    <x v="0"/>
    <x v="4"/>
    <x v="10"/>
    <x v="12"/>
    <s v="Monday"/>
    <s v="Week-day"/>
    <s v="Low-demand"/>
    <s v="Standard"/>
    <n v="147"/>
    <n v="97.43006666666669"/>
    <n v="97.43006666666669"/>
    <n v="98.416666666666671"/>
    <n v="0"/>
    <n v="685.48447499999975"/>
    <n v="782.91448333333346"/>
    <n v="480.00108333333327"/>
    <n v="0"/>
    <n v="565"/>
    <n v="675"/>
    <n v="1240"/>
  </r>
  <r>
    <x v="0"/>
    <x v="4"/>
    <x v="10"/>
    <x v="13"/>
    <s v="Monday"/>
    <s v="Week-day"/>
    <s v="Low-demand"/>
    <s v="Standard"/>
    <n v="147"/>
    <n v="74.300816666666648"/>
    <n v="74.300816666666648"/>
    <n v="95.933333333333337"/>
    <n v="267.10793333333339"/>
    <n v="451.12765833333339"/>
    <n v="792.53615000000002"/>
    <n v="480.00108333333327"/>
    <n v="0"/>
    <n v="565"/>
    <n v="675"/>
    <n v="1240"/>
  </r>
  <r>
    <x v="0"/>
    <x v="4"/>
    <x v="10"/>
    <x v="14"/>
    <s v="Monday"/>
    <s v="Week-day"/>
    <s v="Low-demand"/>
    <s v="Standard"/>
    <n v="147"/>
    <n v="49.389074999999998"/>
    <n v="49.389074999999998"/>
    <n v="97.416666666666671"/>
    <n v="474.12501666666657"/>
    <n v="176.08700833333344"/>
    <n v="699.60129166666673"/>
    <n v="480.00108333333327"/>
    <n v="0"/>
    <n v="555"/>
    <n v="675"/>
    <n v="1230"/>
  </r>
  <r>
    <x v="0"/>
    <x v="4"/>
    <x v="10"/>
    <x v="15"/>
    <s v="Monday"/>
    <s v="Week-day"/>
    <s v="Low-demand"/>
    <s v="Peak"/>
    <n v="213"/>
    <n v="223.39769166666667"/>
    <n v="223.39769166666667"/>
    <n v="94.941666666666663"/>
    <n v="479.82513333333344"/>
    <n v="28.693274999999996"/>
    <n v="731.91654166666638"/>
    <n v="480.00108333333327"/>
    <n v="0"/>
    <n v="485"/>
    <n v="655"/>
    <n v="1140"/>
  </r>
  <r>
    <x v="0"/>
    <x v="4"/>
    <x v="10"/>
    <x v="16"/>
    <s v="Monday"/>
    <s v="Week-day"/>
    <s v="Low-demand"/>
    <s v="Peak"/>
    <n v="213"/>
    <n v="163.28174166666665"/>
    <n v="163.28174166666665"/>
    <n v="91.825000000000003"/>
    <n v="479.83609166666645"/>
    <n v="1.7565083333333338"/>
    <n v="644.87490833333345"/>
    <n v="480.00108333333327"/>
    <n v="0"/>
    <n v="295"/>
    <n v="655"/>
    <n v="950"/>
  </r>
  <r>
    <x v="0"/>
    <x v="4"/>
    <x v="10"/>
    <x v="17"/>
    <s v="Monday"/>
    <s v="Week-day"/>
    <s v="Low-demand"/>
    <s v="Standard"/>
    <n v="147"/>
    <n v="34.415591666666657"/>
    <n v="34.415591666666657"/>
    <n v="91.833333333333329"/>
    <n v="479.83438333333345"/>
    <n v="0"/>
    <n v="514.25018333333344"/>
    <n v="480.00108333333327"/>
    <n v="0"/>
    <n v="295"/>
    <n v="190"/>
    <n v="485"/>
  </r>
  <r>
    <x v="0"/>
    <x v="4"/>
    <x v="10"/>
    <x v="18"/>
    <s v="Monday"/>
    <s v="Week-day"/>
    <s v="Low-demand"/>
    <s v="Standard"/>
    <n v="147"/>
    <n v="36.841108333333345"/>
    <n v="36.841108333333345"/>
    <n v="93.791666666666671"/>
    <n v="479.83745833333313"/>
    <n v="0"/>
    <n v="516.67899999999997"/>
    <n v="480.00108333333327"/>
    <n v="0"/>
    <n v="295"/>
    <n v="190"/>
    <n v="485"/>
  </r>
  <r>
    <x v="0"/>
    <x v="4"/>
    <x v="10"/>
    <x v="19"/>
    <s v="Monday"/>
    <s v="Week-day"/>
    <s v="Low-demand"/>
    <s v="Off-Peak"/>
    <n v="93"/>
    <n v="18.075233333333337"/>
    <n v="18.075233333333337"/>
    <n v="96.525000000000006"/>
    <n v="479.8309666666666"/>
    <n v="0"/>
    <n v="497.90645000000006"/>
    <n v="480.00108333333327"/>
    <n v="0"/>
    <n v="200"/>
    <n v="190"/>
    <n v="390"/>
  </r>
  <r>
    <x v="0"/>
    <x v="4"/>
    <x v="10"/>
    <x v="20"/>
    <s v="Monday"/>
    <s v="Week-day"/>
    <s v="Low-demand"/>
    <s v="Off-Peak"/>
    <n v="93"/>
    <n v="79.581058333333345"/>
    <n v="79.581058333333345"/>
    <n v="98.558333333333337"/>
    <n v="437.81552499999992"/>
    <n v="0"/>
    <n v="517.39695833333326"/>
    <n v="480.00108333333327"/>
    <n v="0"/>
    <n v="200"/>
    <n v="190"/>
    <n v="390"/>
  </r>
  <r>
    <x v="0"/>
    <x v="4"/>
    <x v="11"/>
    <x v="0"/>
    <s v="Tuesday"/>
    <s v="Week-day"/>
    <s v="Low-demand"/>
    <s v="Off-Peak"/>
    <n v="93"/>
    <n v="64.041133333333335"/>
    <n v="64.041133333333335"/>
    <n v="98.86666666666666"/>
    <n v="444.41321666666681"/>
    <n v="0"/>
    <n v="508.45478333333341"/>
    <n v="480.00108333333327"/>
    <n v="0"/>
    <n v="200"/>
    <n v="190"/>
    <n v="390"/>
  </r>
  <r>
    <x v="0"/>
    <x v="4"/>
    <x v="11"/>
    <x v="1"/>
    <s v="Tuesday"/>
    <s v="Week-day"/>
    <s v="Low-demand"/>
    <s v="Off-Peak"/>
    <n v="93"/>
    <n v="74.484066666666706"/>
    <n v="74.484066666666706"/>
    <n v="99"/>
    <n v="425.86828333333312"/>
    <n v="0"/>
    <n v="500.35385833333322"/>
    <n v="480.00108333333327"/>
    <n v="0"/>
    <n v="200"/>
    <n v="190"/>
    <n v="390"/>
  </r>
  <r>
    <x v="0"/>
    <x v="4"/>
    <x v="11"/>
    <x v="2"/>
    <s v="Tuesday"/>
    <s v="Week-day"/>
    <s v="Low-demand"/>
    <s v="Off-Peak"/>
    <n v="93"/>
    <n v="153.07332499999993"/>
    <n v="153.07332499999993"/>
    <n v="98.275000000000006"/>
    <n v="471.26579166666664"/>
    <n v="0"/>
    <n v="624.33965833333343"/>
    <n v="480.00108333333327"/>
    <n v="0"/>
    <n v="200"/>
    <n v="190"/>
    <n v="390"/>
  </r>
  <r>
    <x v="0"/>
    <x v="4"/>
    <x v="11"/>
    <x v="3"/>
    <s v="Tuesday"/>
    <s v="Week-day"/>
    <s v="Low-demand"/>
    <s v="Off-Peak"/>
    <n v="93"/>
    <n v="132.95468333333332"/>
    <n v="132.95468333333332"/>
    <n v="96.766666666666666"/>
    <n v="479.8307499999998"/>
    <n v="0"/>
    <n v="612.78591666666682"/>
    <n v="480.00108333333327"/>
    <n v="0"/>
    <n v="200"/>
    <n v="190"/>
    <n v="390"/>
  </r>
  <r>
    <x v="0"/>
    <x v="4"/>
    <x v="11"/>
    <x v="4"/>
    <s v="Tuesday"/>
    <s v="Week-day"/>
    <s v="Low-demand"/>
    <s v="Off-Peak"/>
    <n v="93"/>
    <n v="134.16186666666675"/>
    <n v="134.16186666666675"/>
    <n v="95.674999999999997"/>
    <n v="479.84720833333307"/>
    <n v="0"/>
    <n v="614.00964166666677"/>
    <n v="480.00108333333327"/>
    <n v="0"/>
    <n v="295"/>
    <n v="190"/>
    <n v="485"/>
  </r>
  <r>
    <x v="0"/>
    <x v="4"/>
    <x v="11"/>
    <x v="5"/>
    <s v="Tuesday"/>
    <s v="Week-day"/>
    <s v="Low-demand"/>
    <s v="Off-Peak"/>
    <n v="93"/>
    <n v="130.06795959595956"/>
    <n v="130.06795959595956"/>
    <n v="94.191919191919197"/>
    <n v="478.02260606060605"/>
    <n v="8.4212626262626262"/>
    <n v="616.51235353535355"/>
    <n v="480.00108333333327"/>
    <n v="0"/>
    <n v="295"/>
    <n v="190"/>
    <n v="485"/>
  </r>
  <r>
    <x v="0"/>
    <x v="4"/>
    <x v="11"/>
    <x v="6"/>
    <s v="Tuesday"/>
    <s v="Week-day"/>
    <s v="Low-demand"/>
    <s v="Standard"/>
    <n v="147"/>
    <n v="-34.659950000000002"/>
    <n v="0"/>
    <n v="95.891666666666666"/>
    <n v="467.5630666666666"/>
    <n v="161.0031166666667"/>
    <n v="593.90612499999997"/>
    <n v="480.00108333333327"/>
    <n v="0"/>
    <n v="295"/>
    <n v="190"/>
    <n v="485"/>
  </r>
  <r>
    <x v="0"/>
    <x v="4"/>
    <x v="11"/>
    <x v="7"/>
    <s v="Tuesday"/>
    <s v="Week-day"/>
    <s v="Low-demand"/>
    <s v="Peak"/>
    <n v="213"/>
    <n v="66.183458333333334"/>
    <n v="66.183458333333334"/>
    <n v="97.191666666666663"/>
    <n v="55.387749999999997"/>
    <n v="435.61804166666633"/>
    <n v="557.18921666666677"/>
    <n v="480.00108333333327"/>
    <n v="0"/>
    <n v="565"/>
    <n v="690"/>
    <n v="1255"/>
  </r>
  <r>
    <x v="0"/>
    <x v="4"/>
    <x v="11"/>
    <x v="8"/>
    <s v="Tuesday"/>
    <s v="Week-day"/>
    <s v="Low-demand"/>
    <s v="Peak"/>
    <n v="213"/>
    <n v="-72.293166666666664"/>
    <n v="0"/>
    <n v="98.674999999999997"/>
    <n v="7.9981499999999999"/>
    <n v="548.0896250000003"/>
    <n v="483.79375833333324"/>
    <n v="480.00108333333327"/>
    <n v="0"/>
    <n v="565"/>
    <n v="675"/>
    <n v="1240"/>
  </r>
  <r>
    <x v="0"/>
    <x v="4"/>
    <x v="11"/>
    <x v="9"/>
    <s v="Tuesday"/>
    <s v="Week-day"/>
    <s v="Low-demand"/>
    <s v="Peak"/>
    <n v="213"/>
    <n v="-2.127866666666665"/>
    <n v="0"/>
    <n v="99"/>
    <n v="0"/>
    <n v="611.79314166666666"/>
    <n v="609.66471666666644"/>
    <n v="480.00108333333327"/>
    <n v="0"/>
    <n v="565"/>
    <n v="675"/>
    <n v="1240"/>
  </r>
  <r>
    <x v="0"/>
    <x v="4"/>
    <x v="11"/>
    <x v="22"/>
    <s v="Tuesday"/>
    <s v="Week-day"/>
    <s v="Low-demand"/>
    <s v="Standard"/>
    <n v="147"/>
    <n v="2.0377416666666677"/>
    <n v="2.0377416666666677"/>
    <n v="99"/>
    <n v="0"/>
    <n v="696.87980833333313"/>
    <n v="698.91719166666678"/>
    <n v="480.00108333333327"/>
    <n v="0"/>
    <n v="565"/>
    <n v="675"/>
    <n v="1240"/>
  </r>
  <r>
    <x v="0"/>
    <x v="4"/>
    <x v="11"/>
    <x v="23"/>
    <s v="Tuesday"/>
    <s v="Week-day"/>
    <s v="Low-demand"/>
    <s v="Standard"/>
    <n v="147"/>
    <n v="4.0348083333333333"/>
    <n v="4.0348083333333333"/>
    <n v="99"/>
    <n v="0"/>
    <n v="739.8421166666667"/>
    <n v="743.87668333333374"/>
    <n v="480.00108333333327"/>
    <n v="0"/>
    <n v="565"/>
    <n v="675"/>
    <n v="1240"/>
  </r>
  <r>
    <x v="0"/>
    <x v="4"/>
    <x v="11"/>
    <x v="21"/>
    <s v="Tuesday"/>
    <s v="Week-day"/>
    <s v="Low-demand"/>
    <s v="Standard"/>
    <n v="147"/>
    <n v="7.1988249999999994"/>
    <n v="7.1988249999999994"/>
    <n v="99"/>
    <n v="0"/>
    <n v="739.34527500000036"/>
    <n v="746.54393333333303"/>
    <n v="480.00108333333327"/>
    <n v="0"/>
    <n v="565"/>
    <n v="675"/>
    <n v="1240"/>
  </r>
  <r>
    <x v="0"/>
    <x v="4"/>
    <x v="11"/>
    <x v="10"/>
    <s v="Tuesday"/>
    <s v="Week-day"/>
    <s v="Low-demand"/>
    <s v="Standard"/>
    <n v="147"/>
    <n v="9.0554083333333306"/>
    <n v="9.0554083333333306"/>
    <n v="99"/>
    <n v="0"/>
    <n v="774.83608333333325"/>
    <n v="783.89128333333349"/>
    <n v="480.00108333333327"/>
    <n v="0"/>
    <n v="565"/>
    <n v="675"/>
    <n v="1240"/>
  </r>
  <r>
    <x v="0"/>
    <x v="4"/>
    <x v="11"/>
    <x v="11"/>
    <s v="Tuesday"/>
    <s v="Week-day"/>
    <s v="Low-demand"/>
    <s v="Standard"/>
    <n v="147"/>
    <n v="6.1454000000000004"/>
    <n v="6.1454000000000004"/>
    <n v="99"/>
    <n v="0"/>
    <n v="758.96740833333354"/>
    <n v="765.11256666666679"/>
    <n v="480.00108333333327"/>
    <n v="0"/>
    <n v="565"/>
    <n v="675"/>
    <n v="1240"/>
  </r>
  <r>
    <x v="0"/>
    <x v="4"/>
    <x v="11"/>
    <x v="12"/>
    <s v="Tuesday"/>
    <s v="Week-day"/>
    <s v="Low-demand"/>
    <s v="Standard"/>
    <n v="147"/>
    <n v="46.208624999999998"/>
    <n v="46.208624999999998"/>
    <n v="95.125"/>
    <n v="35.962025000000004"/>
    <n v="672.21459166666671"/>
    <n v="754.38525833333335"/>
    <n v="480.00108333333327"/>
    <n v="0"/>
    <n v="565"/>
    <n v="675"/>
    <n v="1240"/>
  </r>
  <r>
    <x v="0"/>
    <x v="4"/>
    <x v="11"/>
    <x v="13"/>
    <s v="Tuesday"/>
    <s v="Week-day"/>
    <s v="Low-demand"/>
    <s v="Standard"/>
    <n v="147"/>
    <n v="92.403266666666624"/>
    <n v="92.403266666666624"/>
    <n v="96.658333333333331"/>
    <n v="151.89915833333328"/>
    <n v="444.81344999999988"/>
    <n v="689.11579999999992"/>
    <n v="480.00108333333327"/>
    <n v="0"/>
    <n v="565"/>
    <n v="675"/>
    <n v="1240"/>
  </r>
  <r>
    <x v="0"/>
    <x v="4"/>
    <x v="11"/>
    <x v="14"/>
    <s v="Tuesday"/>
    <s v="Week-day"/>
    <s v="Low-demand"/>
    <s v="Standard"/>
    <n v="147"/>
    <n v="26.580245283018829"/>
    <n v="26.580245283018829"/>
    <n v="93.075471698113205"/>
    <n v="160.93367924528303"/>
    <n v="133.42030188679246"/>
    <n v="504.48869811320759"/>
    <n v="480.00108333333327"/>
    <n v="183.55443396226411"/>
    <n v="555"/>
    <n v="675"/>
    <n v="1230"/>
  </r>
  <r>
    <x v="0"/>
    <x v="4"/>
    <x v="11"/>
    <x v="16"/>
    <s v="Tuesday"/>
    <s v="Week-day"/>
    <s v="Low-demand"/>
    <s v="Peak"/>
    <n v="213"/>
    <n v="487.78342196531798"/>
    <n v="487.78342196531798"/>
    <n v="89.375722543352595"/>
    <n v="157.86296531791908"/>
    <n v="6.7202312138728321E-2"/>
    <n v="645.71378034682061"/>
    <n v="480.00108333333327"/>
    <n v="0"/>
    <n v="295"/>
    <n v="655"/>
    <n v="950"/>
  </r>
  <r>
    <x v="0"/>
    <x v="4"/>
    <x v="11"/>
    <x v="17"/>
    <s v="Tuesday"/>
    <s v="Week-day"/>
    <s v="Low-demand"/>
    <s v="Standard"/>
    <n v="147"/>
    <n v="361.81742307692292"/>
    <n v="361.81742307692292"/>
    <n v="86.098290598290603"/>
    <n v="246.06854700854694"/>
    <n v="0.17181196581196584"/>
    <n v="608.05806837606872"/>
    <n v="480.00108333333327"/>
    <n v="0"/>
    <n v="295"/>
    <n v="190"/>
    <n v="485"/>
  </r>
  <r>
    <x v="0"/>
    <x v="4"/>
    <x v="11"/>
    <x v="18"/>
    <s v="Tuesday"/>
    <s v="Week-day"/>
    <s v="Low-demand"/>
    <s v="Standard"/>
    <n v="147"/>
    <n v="5.0580500000000024"/>
    <n v="5.0580500000000024"/>
    <n v="78"/>
    <n v="479.83291666666639"/>
    <n v="0"/>
    <n v="484.89098333333351"/>
    <n v="480.00108333333327"/>
    <n v="0"/>
    <n v="295"/>
    <n v="190"/>
    <n v="485"/>
  </r>
  <r>
    <x v="0"/>
    <x v="4"/>
    <x v="11"/>
    <x v="19"/>
    <s v="Tuesday"/>
    <s v="Week-day"/>
    <s v="Low-demand"/>
    <s v="Off-Peak"/>
    <n v="93"/>
    <n v="-29.217616666666665"/>
    <n v="0"/>
    <n v="79.125"/>
    <n v="479.8117666666667"/>
    <n v="0"/>
    <n v="450.5937666666668"/>
    <n v="480.00108333333327"/>
    <n v="0"/>
    <n v="200"/>
    <n v="190"/>
    <n v="390"/>
  </r>
  <r>
    <x v="0"/>
    <x v="4"/>
    <x v="11"/>
    <x v="20"/>
    <s v="Tuesday"/>
    <s v="Week-day"/>
    <s v="Low-demand"/>
    <s v="Off-Peak"/>
    <n v="93"/>
    <n v="-39.531016666666666"/>
    <n v="0"/>
    <n v="81.308333333333337"/>
    <n v="479.81620833333312"/>
    <n v="0"/>
    <n v="440.28476666666677"/>
    <n v="480.00108333333327"/>
    <n v="0"/>
    <n v="200"/>
    <n v="190"/>
    <n v="390"/>
  </r>
  <r>
    <x v="0"/>
    <x v="4"/>
    <x v="12"/>
    <x v="0"/>
    <s v="Wednesday"/>
    <s v="Week-day"/>
    <s v="Low-demand"/>
    <s v="Off-Peak"/>
    <n v="93"/>
    <n v="-56.672541666666682"/>
    <n v="0"/>
    <n v="84.216666666666669"/>
    <n v="479.82584166666669"/>
    <n v="0"/>
    <n v="423.15281666666692"/>
    <n v="480.00108333333327"/>
    <n v="0"/>
    <n v="200"/>
    <n v="190"/>
    <n v="390"/>
  </r>
  <r>
    <x v="0"/>
    <x v="4"/>
    <x v="12"/>
    <x v="1"/>
    <s v="Wednesday"/>
    <s v="Week-day"/>
    <s v="Low-demand"/>
    <s v="Off-Peak"/>
    <n v="93"/>
    <n v="-81.344749999999976"/>
    <n v="0"/>
    <n v="88.083333333333329"/>
    <n v="479.84989999999959"/>
    <n v="0"/>
    <n v="398.50464999999997"/>
    <n v="480.00108333333327"/>
    <n v="0"/>
    <n v="200"/>
    <n v="190"/>
    <n v="390"/>
  </r>
  <r>
    <x v="0"/>
    <x v="4"/>
    <x v="12"/>
    <x v="2"/>
    <s v="Wednesday"/>
    <s v="Week-day"/>
    <s v="Low-demand"/>
    <s v="Off-Peak"/>
    <n v="93"/>
    <n v="11.421208333333336"/>
    <n v="11.421208333333336"/>
    <n v="90"/>
    <n v="479.81494999999984"/>
    <n v="0"/>
    <n v="491.23641666666663"/>
    <n v="480.00108333333327"/>
    <n v="0"/>
    <n v="200"/>
    <n v="190"/>
    <n v="390"/>
  </r>
  <r>
    <x v="0"/>
    <x v="4"/>
    <x v="12"/>
    <x v="3"/>
    <s v="Wednesday"/>
    <s v="Week-day"/>
    <s v="Low-demand"/>
    <s v="Off-Peak"/>
    <n v="93"/>
    <n v="-39.925033333333332"/>
    <n v="0"/>
    <n v="90.325000000000003"/>
    <n v="479.83382499999988"/>
    <n v="0"/>
    <n v="439.90850833333297"/>
    <n v="480.00108333333327"/>
    <n v="0"/>
    <n v="200"/>
    <n v="190"/>
    <n v="390"/>
  </r>
  <r>
    <x v="0"/>
    <x v="4"/>
    <x v="12"/>
    <x v="4"/>
    <s v="Wednesday"/>
    <s v="Week-day"/>
    <s v="Low-demand"/>
    <s v="Off-Peak"/>
    <n v="93"/>
    <n v="7.2834916666666683"/>
    <n v="7.2834916666666683"/>
    <n v="91"/>
    <n v="479.83639166666677"/>
    <n v="0"/>
    <n v="487.12001666666657"/>
    <n v="480.00108333333327"/>
    <n v="0"/>
    <n v="295"/>
    <n v="190"/>
    <n v="485"/>
  </r>
  <r>
    <x v="0"/>
    <x v="4"/>
    <x v="12"/>
    <x v="5"/>
    <s v="Wednesday"/>
    <s v="Week-day"/>
    <s v="Low-demand"/>
    <s v="Off-Peak"/>
    <n v="93"/>
    <n v="78.640116666666628"/>
    <n v="78.640116666666628"/>
    <n v="89.283333333333331"/>
    <n v="479.82705833333341"/>
    <n v="0.56941666666666668"/>
    <n v="559.03718333333347"/>
    <n v="480.00108333333327"/>
    <n v="0"/>
    <n v="295"/>
    <n v="190"/>
    <n v="485"/>
  </r>
  <r>
    <x v="0"/>
    <x v="4"/>
    <x v="12"/>
    <x v="6"/>
    <s v="Wednesday"/>
    <s v="Week-day"/>
    <s v="Low-demand"/>
    <s v="Standard"/>
    <n v="147"/>
    <n v="53.714016666666666"/>
    <n v="53.714016666666666"/>
    <n v="85.208333333333329"/>
    <n v="479.81030000000004"/>
    <n v="36.736799999999995"/>
    <n v="570.26159999999982"/>
    <n v="480.00108333333327"/>
    <n v="0"/>
    <n v="295"/>
    <n v="190"/>
    <n v="485"/>
  </r>
  <r>
    <x v="0"/>
    <x v="4"/>
    <x v="12"/>
    <x v="7"/>
    <s v="Wednesday"/>
    <s v="Week-day"/>
    <s v="Low-demand"/>
    <s v="Peak"/>
    <n v="213"/>
    <n v="23.499891666666667"/>
    <n v="23.499891666666667"/>
    <n v="83.25"/>
    <n v="479.8377333333334"/>
    <n v="132.20186666666663"/>
    <n v="635.5397333333334"/>
    <n v="480.00108333333327"/>
    <n v="0"/>
    <n v="565"/>
    <n v="690"/>
    <n v="1255"/>
  </r>
  <r>
    <x v="0"/>
    <x v="4"/>
    <x v="12"/>
    <x v="8"/>
    <s v="Wednesday"/>
    <s v="Week-day"/>
    <s v="Low-demand"/>
    <s v="Peak"/>
    <n v="213"/>
    <n v="-305.65785000000017"/>
    <n v="0"/>
    <n v="90.375"/>
    <n v="416.59585833333347"/>
    <n v="229.77171666666672"/>
    <n v="340.7091999999999"/>
    <n v="480.00108333333327"/>
    <n v="0"/>
    <n v="565"/>
    <n v="675"/>
    <n v="1240"/>
  </r>
  <r>
    <x v="0"/>
    <x v="4"/>
    <x v="12"/>
    <x v="9"/>
    <s v="Wednesday"/>
    <s v="Week-day"/>
    <s v="Low-demand"/>
    <s v="Peak"/>
    <n v="213"/>
    <n v="-6.0595000000000319"/>
    <n v="0"/>
    <n v="95.933333333333337"/>
    <n v="264.22113333333328"/>
    <n v="391.45349999999996"/>
    <n v="649.61488333333307"/>
    <n v="480.00108333333327"/>
    <n v="0"/>
    <n v="565"/>
    <n v="675"/>
    <n v="1240"/>
  </r>
  <r>
    <x v="0"/>
    <x v="4"/>
    <x v="12"/>
    <x v="22"/>
    <s v="Wednesday"/>
    <s v="Week-day"/>
    <s v="Low-demand"/>
    <s v="Standard"/>
    <n v="147"/>
    <n v="-26.193958333333335"/>
    <n v="0"/>
    <n v="96.666666666666671"/>
    <n v="136.21331666666666"/>
    <n v="514.4531166666668"/>
    <n v="624.47209166666664"/>
    <n v="480.00108333333327"/>
    <n v="0"/>
    <n v="565"/>
    <n v="675"/>
    <n v="1240"/>
  </r>
  <r>
    <x v="0"/>
    <x v="4"/>
    <x v="12"/>
    <x v="23"/>
    <s v="Wednesday"/>
    <s v="Week-day"/>
    <s v="Low-demand"/>
    <s v="Standard"/>
    <n v="147"/>
    <n v="23.814249999999994"/>
    <n v="23.814249999999994"/>
    <n v="96.733333333333334"/>
    <n v="128.96078333333335"/>
    <n v="502.19438333333358"/>
    <n v="654.96912500000008"/>
    <n v="480.00108333333327"/>
    <n v="0"/>
    <n v="565"/>
    <n v="675"/>
    <n v="1240"/>
  </r>
  <r>
    <x v="0"/>
    <x v="4"/>
    <x v="12"/>
    <x v="21"/>
    <s v="Wednesday"/>
    <s v="Week-day"/>
    <s v="Low-demand"/>
    <s v="Standard"/>
    <n v="147"/>
    <n v="-53.687541666666625"/>
    <n v="0"/>
    <n v="98.083333333333329"/>
    <n v="27.990991666666666"/>
    <n v="701.50208333333342"/>
    <n v="675.80486666666673"/>
    <n v="480.00108333333327"/>
    <n v="0"/>
    <n v="565"/>
    <n v="675"/>
    <n v="1240"/>
  </r>
  <r>
    <x v="0"/>
    <x v="4"/>
    <x v="12"/>
    <x v="10"/>
    <s v="Wednesday"/>
    <s v="Week-day"/>
    <s v="Low-demand"/>
    <s v="Standard"/>
    <n v="147"/>
    <n v="19.488066666666665"/>
    <n v="19.488066666666665"/>
    <n v="96.316666666666663"/>
    <n v="192.61300833333331"/>
    <n v="537.11393333333319"/>
    <n v="749.2147333333337"/>
    <n v="480.00108333333327"/>
    <n v="0"/>
    <n v="565"/>
    <n v="675"/>
    <n v="1240"/>
  </r>
  <r>
    <x v="0"/>
    <x v="4"/>
    <x v="12"/>
    <x v="11"/>
    <s v="Wednesday"/>
    <s v="Week-day"/>
    <s v="Low-demand"/>
    <s v="Standard"/>
    <n v="147"/>
    <n v="-72.016741666666661"/>
    <n v="0"/>
    <n v="97.6"/>
    <n v="100.50138333333332"/>
    <n v="722.45680833333279"/>
    <n v="750.94063333333315"/>
    <n v="480.00108333333327"/>
    <n v="0"/>
    <n v="565"/>
    <n v="675"/>
    <n v="1240"/>
  </r>
  <r>
    <x v="0"/>
    <x v="4"/>
    <x v="12"/>
    <x v="12"/>
    <s v="Wednesday"/>
    <s v="Week-day"/>
    <s v="Low-demand"/>
    <s v="Standard"/>
    <n v="147"/>
    <n v="16.561108333333333"/>
    <n v="16.561108333333333"/>
    <n v="98.85"/>
    <n v="0"/>
    <n v="703.4342666666671"/>
    <n v="719.99489166666638"/>
    <n v="480.00108333333327"/>
    <n v="0"/>
    <n v="565"/>
    <n v="675"/>
    <n v="1240"/>
  </r>
  <r>
    <x v="0"/>
    <x v="4"/>
    <x v="12"/>
    <x v="13"/>
    <s v="Wednesday"/>
    <s v="Week-day"/>
    <s v="Low-demand"/>
    <s v="Standard"/>
    <n v="147"/>
    <n v="25.436400000000017"/>
    <n v="25.436400000000017"/>
    <n v="96.05"/>
    <n v="237.59435000000005"/>
    <n v="467.26593333333329"/>
    <n v="730.29644166666662"/>
    <n v="480.00108333333327"/>
    <n v="0"/>
    <n v="565"/>
    <n v="675"/>
    <n v="1240"/>
  </r>
  <r>
    <x v="0"/>
    <x v="4"/>
    <x v="12"/>
    <x v="14"/>
    <s v="Wednesday"/>
    <s v="Week-day"/>
    <s v="Low-demand"/>
    <s v="Standard"/>
    <n v="147"/>
    <n v="16.589191666666665"/>
    <n v="16.589191666666665"/>
    <n v="95.2"/>
    <n v="472.75688333333318"/>
    <n v="190.55660833333326"/>
    <n v="679.90293333333295"/>
    <n v="480.00108333333327"/>
    <n v="0"/>
    <n v="555"/>
    <n v="675"/>
    <n v="1230"/>
  </r>
  <r>
    <x v="0"/>
    <x v="4"/>
    <x v="12"/>
    <x v="15"/>
    <s v="Wednesday"/>
    <s v="Week-day"/>
    <s v="Low-demand"/>
    <s v="Peak"/>
    <n v="213"/>
    <n v="72.402891666666676"/>
    <n v="72.402891666666676"/>
    <n v="90.974999999999994"/>
    <n v="479.84548333333345"/>
    <n v="45.076674999999994"/>
    <n v="597.3255833333335"/>
    <n v="480.00108333333327"/>
    <n v="0"/>
    <n v="485"/>
    <n v="655"/>
    <n v="1140"/>
  </r>
  <r>
    <x v="0"/>
    <x v="4"/>
    <x v="12"/>
    <x v="16"/>
    <s v="Wednesday"/>
    <s v="Week-day"/>
    <s v="Low-demand"/>
    <s v="Peak"/>
    <n v="213"/>
    <n v="53.793030612244905"/>
    <n v="53.793030612244905"/>
    <n v="86.510204081632651"/>
    <n v="474.72758163265297"/>
    <n v="2.9113265306122451"/>
    <n v="531.43237755102041"/>
    <n v="480.00108333333327"/>
    <n v="0"/>
    <n v="295"/>
    <n v="655"/>
    <n v="950"/>
  </r>
  <r>
    <x v="0"/>
    <x v="4"/>
    <x v="12"/>
    <x v="17"/>
    <s v="Wednesday"/>
    <s v="Week-day"/>
    <s v="Low-demand"/>
    <s v="Standard"/>
    <n v="147"/>
    <n v="-45.409925000000015"/>
    <n v="0"/>
    <n v="85.066666666666663"/>
    <n v="479.83628333333309"/>
    <n v="0"/>
    <n v="434.42585833333322"/>
    <n v="480.00108333333327"/>
    <n v="0"/>
    <n v="295"/>
    <n v="190"/>
    <n v="485"/>
  </r>
  <r>
    <x v="0"/>
    <x v="4"/>
    <x v="12"/>
    <x v="18"/>
    <s v="Wednesday"/>
    <s v="Week-day"/>
    <s v="Low-demand"/>
    <s v="Standard"/>
    <n v="147"/>
    <n v="-78.890100000000004"/>
    <n v="0"/>
    <n v="87.25833333333334"/>
    <n v="479.84795000000025"/>
    <n v="0"/>
    <n v="400.95735833333345"/>
    <n v="480.00108333333327"/>
    <n v="0"/>
    <n v="295"/>
    <n v="190"/>
    <n v="485"/>
  </r>
  <r>
    <x v="0"/>
    <x v="4"/>
    <x v="12"/>
    <x v="19"/>
    <s v="Wednesday"/>
    <s v="Week-day"/>
    <s v="Low-demand"/>
    <s v="Off-Peak"/>
    <n v="93"/>
    <n v="-78.877700000000004"/>
    <n v="0"/>
    <n v="90.7"/>
    <n v="479.83645000000007"/>
    <n v="0"/>
    <n v="400.95830000000001"/>
    <n v="480.00108333333327"/>
    <n v="0"/>
    <n v="200"/>
    <n v="190"/>
    <n v="390"/>
  </r>
  <r>
    <x v="0"/>
    <x v="4"/>
    <x v="12"/>
    <x v="20"/>
    <s v="Wednesday"/>
    <s v="Week-day"/>
    <s v="Low-demand"/>
    <s v="Off-Peak"/>
    <n v="93"/>
    <n v="-98.463666666666683"/>
    <n v="0"/>
    <n v="94.2"/>
    <n v="479.83327499999973"/>
    <n v="0"/>
    <n v="381.36905000000007"/>
    <n v="480.00108333333327"/>
    <n v="0"/>
    <n v="200"/>
    <n v="190"/>
    <n v="390"/>
  </r>
  <r>
    <x v="0"/>
    <x v="4"/>
    <x v="13"/>
    <x v="0"/>
    <s v="Thursday"/>
    <s v="Week-day"/>
    <s v="Low-demand"/>
    <s v="Off-Peak"/>
    <n v="93"/>
    <n v="-45.226300000000002"/>
    <n v="0"/>
    <n v="97.674999999999997"/>
    <n v="415.3777833333333"/>
    <n v="0"/>
    <n v="370.15160833333334"/>
    <n v="480.00108333333327"/>
    <n v="0"/>
    <n v="200"/>
    <n v="190"/>
    <n v="390"/>
  </r>
  <r>
    <x v="0"/>
    <x v="4"/>
    <x v="13"/>
    <x v="1"/>
    <s v="Thursday"/>
    <s v="Week-day"/>
    <s v="Low-demand"/>
    <s v="Off-Peak"/>
    <n v="93"/>
    <n v="-31.234333333333336"/>
    <n v="0"/>
    <n v="98.38333333333334"/>
    <n v="405.86749166666658"/>
    <n v="0"/>
    <n v="374.63286666666664"/>
    <n v="480.00108333333327"/>
    <n v="0"/>
    <n v="200"/>
    <n v="190"/>
    <n v="390"/>
  </r>
  <r>
    <x v="0"/>
    <x v="4"/>
    <x v="13"/>
    <x v="2"/>
    <s v="Thursday"/>
    <s v="Week-day"/>
    <s v="Low-demand"/>
    <s v="Off-Peak"/>
    <n v="93"/>
    <n v="-16.180225"/>
    <n v="0"/>
    <n v="98.666666666666671"/>
    <n v="446.07679999999999"/>
    <n v="0"/>
    <n v="429.89619999999991"/>
    <n v="480.00108333333327"/>
    <n v="0"/>
    <n v="200"/>
    <n v="190"/>
    <n v="390"/>
  </r>
  <r>
    <x v="0"/>
    <x v="4"/>
    <x v="13"/>
    <x v="3"/>
    <s v="Thursday"/>
    <s v="Week-day"/>
    <s v="Low-demand"/>
    <s v="Off-Peak"/>
    <n v="93"/>
    <n v="-11.284158333333325"/>
    <n v="0"/>
    <n v="98.25833333333334"/>
    <n v="469.06850000000009"/>
    <n v="0"/>
    <n v="457.78416666666669"/>
    <n v="480.00108333333327"/>
    <n v="0"/>
    <n v="200"/>
    <n v="190"/>
    <n v="390"/>
  </r>
  <r>
    <x v="0"/>
    <x v="4"/>
    <x v="13"/>
    <x v="4"/>
    <s v="Thursday"/>
    <s v="Week-day"/>
    <s v="Low-demand"/>
    <s v="Off-Peak"/>
    <n v="93"/>
    <n v="-11.157824999999999"/>
    <n v="0"/>
    <n v="97.86666666666666"/>
    <n v="479.85836666666648"/>
    <n v="0"/>
    <n v="468.70036666666664"/>
    <n v="480.00108333333327"/>
    <n v="0"/>
    <n v="295"/>
    <n v="190"/>
    <n v="485"/>
  </r>
  <r>
    <x v="0"/>
    <x v="4"/>
    <x v="13"/>
    <x v="5"/>
    <s v="Thursday"/>
    <s v="Week-day"/>
    <s v="Low-demand"/>
    <s v="Off-Peak"/>
    <n v="93"/>
    <n v="-16.712591666666672"/>
    <n v="0"/>
    <n v="98"/>
    <n v="479.81658333333348"/>
    <n v="1.7002666666666666"/>
    <n v="464.80386666666681"/>
    <n v="480.00108333333327"/>
    <n v="0"/>
    <n v="295"/>
    <n v="190"/>
    <n v="485"/>
  </r>
  <r>
    <x v="0"/>
    <x v="4"/>
    <x v="13"/>
    <x v="6"/>
    <s v="Thursday"/>
    <s v="Week-day"/>
    <s v="Low-demand"/>
    <s v="Standard"/>
    <n v="147"/>
    <n v="-5.5037583333333338"/>
    <n v="0"/>
    <n v="97.275000000000006"/>
    <n v="479.83426666666691"/>
    <n v="45.632674999999992"/>
    <n v="519.96316666666689"/>
    <n v="480.00108333333327"/>
    <n v="0"/>
    <n v="295"/>
    <n v="190"/>
    <n v="485"/>
  </r>
  <r>
    <x v="0"/>
    <x v="4"/>
    <x v="13"/>
    <x v="7"/>
    <s v="Thursday"/>
    <s v="Week-day"/>
    <s v="Low-demand"/>
    <s v="Peak"/>
    <n v="213"/>
    <n v="4.9847583333333398"/>
    <n v="4.9847583333333398"/>
    <n v="95.816666666666663"/>
    <n v="357.16289166666661"/>
    <n v="224.77763333333331"/>
    <n v="586.92496666666682"/>
    <n v="480.00108333333327"/>
    <n v="0"/>
    <n v="565"/>
    <n v="690"/>
    <n v="1255"/>
  </r>
  <r>
    <x v="0"/>
    <x v="4"/>
    <x v="13"/>
    <x v="8"/>
    <s v="Thursday"/>
    <s v="Week-day"/>
    <s v="Low-demand"/>
    <s v="Peak"/>
    <n v="213"/>
    <n v="-88.034233333333333"/>
    <n v="0"/>
    <n v="97.174999999999997"/>
    <n v="39.987233333333329"/>
    <n v="572.47647499999994"/>
    <n v="524.42878333333329"/>
    <n v="480.00108333333327"/>
    <n v="0"/>
    <n v="565"/>
    <n v="675"/>
    <n v="1240"/>
  </r>
  <r>
    <x v="0"/>
    <x v="4"/>
    <x v="13"/>
    <x v="9"/>
    <s v="Thursday"/>
    <s v="Week-day"/>
    <s v="Low-demand"/>
    <s v="Peak"/>
    <n v="213"/>
    <n v="-23.279499999999999"/>
    <n v="0"/>
    <n v="99"/>
    <n v="0"/>
    <n v="723.36675000000002"/>
    <n v="700.08627499999989"/>
    <n v="480.00108333333327"/>
    <n v="0"/>
    <n v="565"/>
    <n v="675"/>
    <n v="1240"/>
  </r>
  <r>
    <x v="0"/>
    <x v="4"/>
    <x v="13"/>
    <x v="22"/>
    <s v="Thursday"/>
    <s v="Week-day"/>
    <s v="Low-demand"/>
    <s v="Standard"/>
    <n v="147"/>
    <n v="-11.27605833333333"/>
    <n v="0"/>
    <n v="99"/>
    <n v="0"/>
    <n v="710.81437499999981"/>
    <n v="699.53733333333321"/>
    <n v="480.00108333333327"/>
    <n v="0"/>
    <n v="565"/>
    <n v="675"/>
    <n v="1240"/>
  </r>
  <r>
    <x v="0"/>
    <x v="4"/>
    <x v="13"/>
    <x v="23"/>
    <s v="Thursday"/>
    <s v="Week-day"/>
    <s v="Low-demand"/>
    <s v="Standard"/>
    <n v="147"/>
    <n v="-10.466574999999999"/>
    <n v="0"/>
    <n v="99"/>
    <n v="0"/>
    <n v="736.38402499999972"/>
    <n v="725.91648333333308"/>
    <n v="480.00108333333327"/>
    <n v="0"/>
    <n v="565"/>
    <n v="675"/>
    <n v="1240"/>
  </r>
  <r>
    <x v="0"/>
    <x v="4"/>
    <x v="13"/>
    <x v="21"/>
    <s v="Thursday"/>
    <s v="Week-day"/>
    <s v="Low-demand"/>
    <s v="Standard"/>
    <n v="147"/>
    <n v="-10.242774999999998"/>
    <n v="0"/>
    <n v="99"/>
    <n v="0"/>
    <n v="746.68276666666691"/>
    <n v="736.43903333333355"/>
    <n v="480.00108333333327"/>
    <n v="0"/>
    <n v="565"/>
    <n v="675"/>
    <n v="1240"/>
  </r>
  <r>
    <x v="0"/>
    <x v="4"/>
    <x v="13"/>
    <x v="10"/>
    <s v="Thursday"/>
    <s v="Week-day"/>
    <s v="Low-demand"/>
    <s v="Standard"/>
    <n v="147"/>
    <n v="-12.367499999999994"/>
    <n v="0"/>
    <n v="99"/>
    <n v="0"/>
    <n v="758.98854166666649"/>
    <n v="746.62005833333353"/>
    <n v="480.00108333333327"/>
    <n v="0"/>
    <n v="565"/>
    <n v="675"/>
    <n v="1240"/>
  </r>
  <r>
    <x v="0"/>
    <x v="4"/>
    <x v="13"/>
    <x v="11"/>
    <s v="Thursday"/>
    <s v="Week-day"/>
    <s v="Low-demand"/>
    <s v="Standard"/>
    <n v="147"/>
    <n v="-11.911075000000002"/>
    <n v="0"/>
    <n v="99"/>
    <n v="0"/>
    <n v="781.2353499999997"/>
    <n v="769.32338333333371"/>
    <n v="480.00108333333327"/>
    <n v="0"/>
    <n v="565"/>
    <n v="675"/>
    <n v="1240"/>
  </r>
  <r>
    <x v="0"/>
    <x v="4"/>
    <x v="13"/>
    <x v="12"/>
    <s v="Thursday"/>
    <s v="Week-day"/>
    <s v="Low-demand"/>
    <s v="Standard"/>
    <n v="147"/>
    <n v="41.522358333333337"/>
    <n v="41.522358333333337"/>
    <n v="98.683333333333337"/>
    <n v="0"/>
    <n v="693.14701666666633"/>
    <n v="734.66893333333326"/>
    <n v="480.00108333333327"/>
    <n v="0"/>
    <n v="565"/>
    <n v="675"/>
    <n v="1240"/>
  </r>
  <r>
    <x v="0"/>
    <x v="4"/>
    <x v="13"/>
    <x v="13"/>
    <s v="Thursday"/>
    <s v="Week-day"/>
    <s v="Low-demand"/>
    <s v="Standard"/>
    <n v="147"/>
    <n v="9.5459916666666711"/>
    <n v="9.5459916666666711"/>
    <n v="96.125"/>
    <n v="202.9016666666667"/>
    <n v="455.91341666666688"/>
    <n v="668.36115833333383"/>
    <n v="480.00108333333327"/>
    <n v="0"/>
    <n v="565"/>
    <n v="675"/>
    <n v="1240"/>
  </r>
  <r>
    <x v="0"/>
    <x v="4"/>
    <x v="13"/>
    <x v="14"/>
    <s v="Thursday"/>
    <s v="Week-day"/>
    <s v="Low-demand"/>
    <s v="Standard"/>
    <n v="147"/>
    <n v="79.877683333333323"/>
    <n v="79.877683333333323"/>
    <n v="93.775000000000006"/>
    <n v="479.82495833333348"/>
    <n v="177.23428333333334"/>
    <n v="736.93713333333335"/>
    <n v="480.00108333333327"/>
    <n v="0"/>
    <n v="555"/>
    <n v="675"/>
    <n v="1230"/>
  </r>
  <r>
    <x v="0"/>
    <x v="4"/>
    <x v="13"/>
    <x v="15"/>
    <s v="Thursday"/>
    <s v="Week-day"/>
    <s v="Low-demand"/>
    <s v="Peak"/>
    <n v="213"/>
    <n v="86.366458333333341"/>
    <n v="86.366458333333341"/>
    <n v="87.358333333333334"/>
    <n v="479.82292499999988"/>
    <n v="38.893216666666653"/>
    <n v="605.08307499999989"/>
    <n v="480.00108333333327"/>
    <n v="0"/>
    <n v="485"/>
    <n v="655"/>
    <n v="1140"/>
  </r>
  <r>
    <x v="0"/>
    <x v="4"/>
    <x v="13"/>
    <x v="16"/>
    <s v="Thursday"/>
    <s v="Week-day"/>
    <s v="Low-demand"/>
    <s v="Peak"/>
    <n v="213"/>
    <n v="165.81269696969699"/>
    <n v="165.81269696969699"/>
    <n v="79.868686868686865"/>
    <n v="413.05029292929305"/>
    <n v="2.2224141414141418"/>
    <n v="460.35009090909091"/>
    <n v="480.00108333333327"/>
    <n v="0"/>
    <n v="295"/>
    <n v="655"/>
    <n v="950"/>
  </r>
  <r>
    <x v="0"/>
    <x v="4"/>
    <x v="13"/>
    <x v="17"/>
    <s v="Thursday"/>
    <s v="Week-day"/>
    <s v="Low-demand"/>
    <s v="Standard"/>
    <n v="147"/>
    <n v="5.1426500000000006"/>
    <n v="5.1426500000000006"/>
    <n v="73.891666666666666"/>
    <n v="479.82771666666679"/>
    <n v="0"/>
    <n v="484.97040833333318"/>
    <n v="480.00108333333327"/>
    <n v="0"/>
    <n v="295"/>
    <n v="190"/>
    <n v="485"/>
  </r>
  <r>
    <x v="0"/>
    <x v="4"/>
    <x v="13"/>
    <x v="18"/>
    <s v="Thursday"/>
    <s v="Week-day"/>
    <s v="Low-demand"/>
    <s v="Standard"/>
    <n v="147"/>
    <n v="-24.355991666666664"/>
    <n v="0"/>
    <n v="73"/>
    <n v="479.84019166666673"/>
    <n v="0"/>
    <n v="455.48387499999978"/>
    <n v="480.00108333333327"/>
    <n v="0"/>
    <n v="295"/>
    <n v="190"/>
    <n v="485"/>
  </r>
  <r>
    <x v="0"/>
    <x v="4"/>
    <x v="13"/>
    <x v="19"/>
    <s v="Thursday"/>
    <s v="Week-day"/>
    <s v="Low-demand"/>
    <s v="Off-Peak"/>
    <n v="93"/>
    <n v="-40.669416666666663"/>
    <n v="0"/>
    <n v="74.11666666666666"/>
    <n v="479.85268333333357"/>
    <n v="0"/>
    <n v="439.18270000000007"/>
    <n v="480.00108333333327"/>
    <n v="0"/>
    <n v="200"/>
    <n v="190"/>
    <n v="390"/>
  </r>
  <r>
    <x v="0"/>
    <x v="4"/>
    <x v="13"/>
    <x v="20"/>
    <s v="Thursday"/>
    <s v="Week-day"/>
    <s v="Low-demand"/>
    <s v="Off-Peak"/>
    <n v="93"/>
    <n v="-20.421375000000001"/>
    <n v="0"/>
    <n v="75"/>
    <n v="479.82624166666665"/>
    <n v="0"/>
    <n v="459.40456666666665"/>
    <n v="480.00108333333327"/>
    <n v="0"/>
    <n v="200"/>
    <n v="190"/>
    <n v="390"/>
  </r>
  <r>
    <x v="0"/>
    <x v="4"/>
    <x v="14"/>
    <x v="0"/>
    <s v="Friday"/>
    <s v="Week-day"/>
    <s v="Low-demand"/>
    <s v="Off-Peak"/>
    <n v="93"/>
    <n v="-59.472658333333349"/>
    <n v="0"/>
    <n v="75.891666666666666"/>
    <n v="479.82148333333316"/>
    <n v="0"/>
    <n v="420.34842499999985"/>
    <n v="480.00108333333327"/>
    <n v="0"/>
    <n v="200"/>
    <n v="190"/>
    <n v="390"/>
  </r>
  <r>
    <x v="0"/>
    <x v="4"/>
    <x v="14"/>
    <x v="1"/>
    <s v="Friday"/>
    <s v="Week-day"/>
    <s v="Low-demand"/>
    <s v="Off-Peak"/>
    <n v="93"/>
    <n v="-63.755025000000018"/>
    <n v="0"/>
    <n v="78.316666666666663"/>
    <n v="479.81587499999995"/>
    <n v="0"/>
    <n v="416.06029166666673"/>
    <n v="480.00108333333327"/>
    <n v="0"/>
    <n v="200"/>
    <n v="190"/>
    <n v="390"/>
  </r>
  <r>
    <x v="0"/>
    <x v="4"/>
    <x v="14"/>
    <x v="2"/>
    <s v="Friday"/>
    <s v="Week-day"/>
    <s v="Low-demand"/>
    <s v="Off-Peak"/>
    <n v="93"/>
    <n v="5.1908166666666657"/>
    <n v="5.1908166666666657"/>
    <n v="79.083333333333329"/>
    <n v="479.84760833333331"/>
    <n v="0"/>
    <n v="485.0386666666667"/>
    <n v="480.00108333333327"/>
    <n v="0"/>
    <n v="200"/>
    <n v="190"/>
    <n v="390"/>
  </r>
  <r>
    <x v="0"/>
    <x v="4"/>
    <x v="14"/>
    <x v="3"/>
    <s v="Friday"/>
    <s v="Week-day"/>
    <s v="Low-demand"/>
    <s v="Off-Peak"/>
    <n v="93"/>
    <n v="17.345508333333338"/>
    <n v="17.345508333333338"/>
    <n v="77.3"/>
    <n v="479.84985"/>
    <n v="0"/>
    <n v="497.19567499999994"/>
    <n v="480.00108333333327"/>
    <n v="0"/>
    <n v="200"/>
    <n v="190"/>
    <n v="390"/>
  </r>
  <r>
    <x v="0"/>
    <x v="4"/>
    <x v="14"/>
    <x v="4"/>
    <s v="Friday"/>
    <s v="Week-day"/>
    <s v="Low-demand"/>
    <s v="Off-Peak"/>
    <n v="93"/>
    <n v="16.017024999999986"/>
    <n v="16.017024999999986"/>
    <n v="75.349999999999994"/>
    <n v="479.80715833333323"/>
    <n v="0"/>
    <n v="495.82445833333333"/>
    <n v="480.00108333333327"/>
    <n v="0"/>
    <n v="295"/>
    <n v="190"/>
    <n v="485"/>
  </r>
  <r>
    <x v="0"/>
    <x v="4"/>
    <x v="14"/>
    <x v="5"/>
    <s v="Friday"/>
    <s v="Week-day"/>
    <s v="Low-demand"/>
    <s v="Off-Peak"/>
    <n v="93"/>
    <n v="9.9834000000000067"/>
    <n v="9.9834000000000067"/>
    <n v="73.5"/>
    <n v="479.82474999999988"/>
    <n v="8.4068750000000012"/>
    <n v="498.21515833333336"/>
    <n v="480.00108333333327"/>
    <n v="0"/>
    <n v="295"/>
    <n v="190"/>
    <n v="485"/>
  </r>
  <r>
    <x v="0"/>
    <x v="4"/>
    <x v="14"/>
    <x v="6"/>
    <s v="Friday"/>
    <s v="Week-day"/>
    <s v="Low-demand"/>
    <s v="Standard"/>
    <n v="147"/>
    <n v="-112.39269166666671"/>
    <n v="0"/>
    <n v="74.683333333333337"/>
    <n v="479.8334333333334"/>
    <n v="165.44054999999994"/>
    <n v="532.88089999999988"/>
    <n v="480.00108333333327"/>
    <n v="0"/>
    <n v="295"/>
    <n v="190"/>
    <n v="485"/>
  </r>
  <r>
    <x v="0"/>
    <x v="4"/>
    <x v="14"/>
    <x v="7"/>
    <s v="Friday"/>
    <s v="Week-day"/>
    <s v="Low-demand"/>
    <s v="Peak"/>
    <n v="213"/>
    <n v="-314.84255833333333"/>
    <n v="0"/>
    <n v="84.7"/>
    <n v="479.82615833333324"/>
    <n v="446.39847499999996"/>
    <n v="611.38150833333304"/>
    <n v="480.00108333333327"/>
    <n v="0"/>
    <n v="565"/>
    <n v="690"/>
    <n v="1255"/>
  </r>
  <r>
    <x v="0"/>
    <x v="4"/>
    <x v="14"/>
    <x v="8"/>
    <s v="Friday"/>
    <s v="Week-day"/>
    <s v="Low-demand"/>
    <s v="Peak"/>
    <n v="213"/>
    <n v="-106.67153333333334"/>
    <n v="0"/>
    <n v="96.974999999999994"/>
    <n v="11.994758333333332"/>
    <n v="620.61628333333294"/>
    <n v="525.93871666666666"/>
    <n v="480.00108333333327"/>
    <n v="0"/>
    <n v="565"/>
    <n v="675"/>
    <n v="1240"/>
  </r>
  <r>
    <x v="0"/>
    <x v="4"/>
    <x v="14"/>
    <x v="9"/>
    <s v="Friday"/>
    <s v="Week-day"/>
    <s v="Low-demand"/>
    <s v="Peak"/>
    <n v="213"/>
    <n v="-31.628141666666657"/>
    <n v="0"/>
    <n v="99"/>
    <n v="0"/>
    <n v="570.13662499999975"/>
    <n v="538.5075333333333"/>
    <n v="480.00108333333327"/>
    <n v="0"/>
    <n v="565"/>
    <n v="675"/>
    <n v="1240"/>
  </r>
  <r>
    <x v="0"/>
    <x v="4"/>
    <x v="14"/>
    <x v="22"/>
    <s v="Friday"/>
    <s v="Week-day"/>
    <s v="Low-demand"/>
    <s v="Standard"/>
    <n v="147"/>
    <n v="-13.707224999999989"/>
    <n v="0"/>
    <n v="99.00833333333334"/>
    <n v="0"/>
    <n v="659.4749250000001"/>
    <n v="645.76679999999988"/>
    <n v="480.00108333333327"/>
    <n v="0"/>
    <n v="565"/>
    <n v="675"/>
    <n v="1240"/>
  </r>
  <r>
    <x v="0"/>
    <x v="4"/>
    <x v="14"/>
    <x v="23"/>
    <s v="Friday"/>
    <s v="Week-day"/>
    <s v="Low-demand"/>
    <s v="Standard"/>
    <n v="147"/>
    <n v="-13.014824999999991"/>
    <n v="0"/>
    <n v="99"/>
    <n v="0"/>
    <n v="745.50778333333324"/>
    <n v="732.4920666666668"/>
    <n v="480.00108333333327"/>
    <n v="0"/>
    <n v="565"/>
    <n v="675"/>
    <n v="1240"/>
  </r>
  <r>
    <x v="0"/>
    <x v="4"/>
    <x v="14"/>
    <x v="21"/>
    <s v="Friday"/>
    <s v="Week-day"/>
    <s v="Low-demand"/>
    <s v="Standard"/>
    <n v="147"/>
    <n v="-12.847666666666665"/>
    <n v="0"/>
    <n v="99"/>
    <n v="0"/>
    <n v="787.49109999999996"/>
    <n v="774.59502499999985"/>
    <n v="480.00108333333327"/>
    <n v="0"/>
    <n v="565"/>
    <n v="675"/>
    <n v="1240"/>
  </r>
  <r>
    <x v="0"/>
    <x v="4"/>
    <x v="14"/>
    <x v="10"/>
    <s v="Friday"/>
    <s v="Week-day"/>
    <s v="Low-demand"/>
    <s v="Standard"/>
    <n v="147"/>
    <n v="10.913800000000004"/>
    <n v="10.913800000000004"/>
    <n v="98.891666666666666"/>
    <n v="0"/>
    <n v="952.16736666666691"/>
    <n v="963.08077500000036"/>
    <n v="480.00108333333327"/>
    <n v="0"/>
    <n v="565"/>
    <n v="675"/>
    <n v="1240"/>
  </r>
  <r>
    <x v="0"/>
    <x v="4"/>
    <x v="14"/>
    <x v="11"/>
    <s v="Friday"/>
    <s v="Week-day"/>
    <s v="Low-demand"/>
    <s v="Standard"/>
    <n v="147"/>
    <n v="-9.8956499999999927"/>
    <n v="0"/>
    <n v="98"/>
    <n v="0"/>
    <n v="853.48224999999945"/>
    <n v="843.58599166666716"/>
    <n v="480.00108333333327"/>
    <n v="0"/>
    <n v="565"/>
    <n v="675"/>
    <n v="1240"/>
  </r>
  <r>
    <x v="0"/>
    <x v="4"/>
    <x v="14"/>
    <x v="12"/>
    <s v="Friday"/>
    <s v="Week-day"/>
    <s v="Low-demand"/>
    <s v="Standard"/>
    <n v="147"/>
    <n v="22.291708333333336"/>
    <n v="22.291708333333336"/>
    <n v="96.783333333333331"/>
    <n v="79.973375000000019"/>
    <n v="686.00302499999998"/>
    <n v="788.2680499999999"/>
    <n v="480.00108333333327"/>
    <n v="0"/>
    <n v="565"/>
    <n v="675"/>
    <n v="1240"/>
  </r>
  <r>
    <x v="0"/>
    <x v="4"/>
    <x v="14"/>
    <x v="13"/>
    <s v="Friday"/>
    <s v="Week-day"/>
    <s v="Low-demand"/>
    <s v="Standard"/>
    <n v="147"/>
    <n v="1.4200000000001649E-2"/>
    <n v="1.4200000000001649E-2"/>
    <n v="95.733333333333334"/>
    <n v="323.88821666666678"/>
    <n v="454.25230000000016"/>
    <n v="778.15440833333332"/>
    <n v="480.00108333333327"/>
    <n v="0"/>
    <n v="565"/>
    <n v="675"/>
    <n v="1240"/>
  </r>
  <r>
    <x v="0"/>
    <x v="4"/>
    <x v="14"/>
    <x v="14"/>
    <s v="Friday"/>
    <s v="Week-day"/>
    <s v="Low-demand"/>
    <s v="Standard"/>
    <n v="147"/>
    <n v="333.80708333333337"/>
    <n v="333.80708333333337"/>
    <n v="89.708333333333329"/>
    <n v="320.05487499999998"/>
    <n v="182.75220833333324"/>
    <n v="836.61454166666647"/>
    <n v="480.00108333333327"/>
    <n v="0"/>
    <n v="555"/>
    <n v="675"/>
    <n v="1230"/>
  </r>
  <r>
    <x v="0"/>
    <x v="4"/>
    <x v="14"/>
    <x v="15"/>
    <s v="Friday"/>
    <s v="Week-day"/>
    <s v="Low-demand"/>
    <s v="Peak"/>
    <n v="213"/>
    <n v="-23.381575000000005"/>
    <n v="0"/>
    <n v="74.266666666666666"/>
    <n v="479.84305000000006"/>
    <n v="31.834741666666673"/>
    <n v="488.29632500000002"/>
    <n v="480.00108333333327"/>
    <n v="0"/>
    <n v="485"/>
    <n v="655"/>
    <n v="1140"/>
  </r>
  <r>
    <x v="0"/>
    <x v="4"/>
    <x v="14"/>
    <x v="16"/>
    <s v="Friday"/>
    <s v="Week-day"/>
    <s v="Low-demand"/>
    <s v="Peak"/>
    <n v="213"/>
    <n v="-194.24878571428576"/>
    <n v="0"/>
    <n v="80.767857142857139"/>
    <n v="478.06592857142863"/>
    <n v="2.8876874999999997"/>
    <n v="286.7048303571429"/>
    <n v="480.00108333333327"/>
    <n v="0"/>
    <n v="295"/>
    <n v="655"/>
    <n v="950"/>
  </r>
  <r>
    <x v="0"/>
    <x v="4"/>
    <x v="14"/>
    <x v="17"/>
    <s v="Friday"/>
    <s v="Week-day"/>
    <s v="Low-demand"/>
    <s v="Standard"/>
    <n v="147"/>
    <n v="-272.30308333333346"/>
    <n v="0"/>
    <n v="92.625"/>
    <n v="443.8450166666666"/>
    <n v="0"/>
    <n v="171.54149166666673"/>
    <n v="480.00108333333327"/>
    <n v="0"/>
    <n v="295"/>
    <n v="190"/>
    <n v="485"/>
  </r>
  <r>
    <x v="0"/>
    <x v="4"/>
    <x v="14"/>
    <x v="18"/>
    <s v="Friday"/>
    <s v="Week-day"/>
    <s v="Low-demand"/>
    <s v="Standard"/>
    <n v="147"/>
    <n v="316.22287499999987"/>
    <n v="316.22287499999987"/>
    <n v="93.141666666666666"/>
    <n v="181.34597500000012"/>
    <n v="0"/>
    <n v="497.56904999999983"/>
    <n v="480.00108333333327"/>
    <n v="0"/>
    <n v="295"/>
    <n v="190"/>
    <n v="485"/>
  </r>
  <r>
    <x v="0"/>
    <x v="4"/>
    <x v="14"/>
    <x v="19"/>
    <s v="Friday"/>
    <s v="Week-day"/>
    <s v="Low-demand"/>
    <s v="Off-Peak"/>
    <n v="93"/>
    <n v="40.417141666666673"/>
    <n v="40.417141666666673"/>
    <n v="78.849999999999994"/>
    <n v="479.84200833333318"/>
    <n v="0"/>
    <n v="520.25945833333344"/>
    <n v="480.00108333333327"/>
    <n v="0"/>
    <n v="200"/>
    <n v="190"/>
    <n v="390"/>
  </r>
  <r>
    <x v="0"/>
    <x v="4"/>
    <x v="14"/>
    <x v="20"/>
    <s v="Friday"/>
    <s v="Week-day"/>
    <s v="Low-demand"/>
    <s v="Off-Peak"/>
    <n v="93"/>
    <n v="14.728174999999998"/>
    <n v="14.728174999999998"/>
    <n v="76.424999999999997"/>
    <n v="479.82538333333315"/>
    <n v="0"/>
    <n v="494.55389166666686"/>
    <n v="480.00108333333327"/>
    <n v="0"/>
    <n v="200"/>
    <n v="190"/>
    <n v="390"/>
  </r>
  <r>
    <x v="0"/>
    <x v="4"/>
    <x v="15"/>
    <x v="0"/>
    <s v="Saturday"/>
    <s v="Weekend"/>
    <s v="Low-demand"/>
    <s v="Off-Peak"/>
    <n v="93"/>
    <n v="12.68584166666666"/>
    <n v="12.68584166666666"/>
    <n v="74.583333333333329"/>
    <n v="479.82894166666642"/>
    <n v="0"/>
    <n v="492.51512499999995"/>
    <n v="480.00108333333327"/>
    <n v="0"/>
    <n v="200"/>
    <n v="190"/>
    <n v="390"/>
  </r>
  <r>
    <x v="0"/>
    <x v="4"/>
    <x v="15"/>
    <x v="1"/>
    <s v="Saturday"/>
    <s v="Weekend"/>
    <s v="Low-demand"/>
    <s v="Off-Peak"/>
    <n v="93"/>
    <n v="8.6535083333333276"/>
    <n v="8.6535083333333276"/>
    <n v="72.724999999999994"/>
    <n v="479.82194166666676"/>
    <n v="0"/>
    <n v="488.47563333333335"/>
    <n v="480.00108333333327"/>
    <n v="0"/>
    <n v="200"/>
    <n v="190"/>
    <n v="390"/>
  </r>
  <r>
    <x v="0"/>
    <x v="4"/>
    <x v="15"/>
    <x v="2"/>
    <s v="Saturday"/>
    <s v="Weekend"/>
    <s v="Low-demand"/>
    <s v="Off-Peak"/>
    <n v="93"/>
    <n v="94.365633333333378"/>
    <n v="94.365633333333378"/>
    <n v="68.966666666666669"/>
    <n v="479.8362083333335"/>
    <n v="0"/>
    <n v="574.20234166666694"/>
    <n v="480.00108333333327"/>
    <n v="0"/>
    <n v="200"/>
    <n v="190"/>
    <n v="390"/>
  </r>
  <r>
    <x v="0"/>
    <x v="4"/>
    <x v="15"/>
    <x v="3"/>
    <s v="Saturday"/>
    <s v="Weekend"/>
    <s v="Low-demand"/>
    <s v="Off-Peak"/>
    <n v="93"/>
    <n v="97.140508333333301"/>
    <n v="97.140508333333301"/>
    <n v="62.791666666666664"/>
    <n v="479.80615000000017"/>
    <n v="0"/>
    <n v="576.94720833333338"/>
    <n v="480.00108333333327"/>
    <n v="0"/>
    <n v="200"/>
    <n v="190"/>
    <n v="390"/>
  </r>
  <r>
    <x v="0"/>
    <x v="4"/>
    <x v="15"/>
    <x v="4"/>
    <s v="Saturday"/>
    <s v="Weekend"/>
    <s v="Low-demand"/>
    <s v="Off-Peak"/>
    <n v="93"/>
    <n v="112.40775833333332"/>
    <n v="112.40775833333332"/>
    <n v="55.966666666666669"/>
    <n v="479.83201666666656"/>
    <n v="0"/>
    <n v="592.24028333333308"/>
    <n v="480.00108333333327"/>
    <n v="0"/>
    <n v="295"/>
    <n v="190"/>
    <n v="485"/>
  </r>
  <r>
    <x v="0"/>
    <x v="4"/>
    <x v="15"/>
    <x v="5"/>
    <s v="Saturday"/>
    <s v="Weekend"/>
    <s v="Low-demand"/>
    <s v="Off-Peak"/>
    <n v="93"/>
    <n v="92.419416666666677"/>
    <n v="92.419416666666677"/>
    <n v="49.575000000000003"/>
    <n v="479.84267499999976"/>
    <n v="3.7375666666666669"/>
    <n v="576.00024166666662"/>
    <n v="480.00108333333327"/>
    <n v="0"/>
    <n v="295"/>
    <n v="190"/>
    <n v="485"/>
  </r>
  <r>
    <x v="0"/>
    <x v="4"/>
    <x v="15"/>
    <x v="6"/>
    <s v="Saturday"/>
    <s v="Weekend"/>
    <s v="Low-demand"/>
    <s v="Off-Peak"/>
    <n v="93"/>
    <n v="80.870491666666652"/>
    <n v="80.870491666666652"/>
    <n v="43.68333333333333"/>
    <n v="479.82310833333355"/>
    <n v="61.507991666666676"/>
    <n v="622.20212500000002"/>
    <n v="480.00108333333327"/>
    <n v="0"/>
    <n v="295"/>
    <n v="190"/>
    <n v="485"/>
  </r>
  <r>
    <x v="0"/>
    <x v="4"/>
    <x v="15"/>
    <x v="7"/>
    <s v="Saturday"/>
    <s v="Weekend"/>
    <s v="Low-demand"/>
    <s v="Standard"/>
    <n v="147"/>
    <n v="32.723474999999993"/>
    <n v="32.723474999999993"/>
    <n v="38.333333333333336"/>
    <n v="479.82241666666687"/>
    <n v="152.40338333333332"/>
    <n v="664.94938333333334"/>
    <n v="480.00108333333327"/>
    <n v="0"/>
    <n v="565"/>
    <n v="690"/>
    <n v="1255"/>
  </r>
  <r>
    <x v="0"/>
    <x v="4"/>
    <x v="15"/>
    <x v="8"/>
    <s v="Saturday"/>
    <s v="Weekend"/>
    <s v="Low-demand"/>
    <s v="Standard"/>
    <n v="147"/>
    <n v="-98.677191666666658"/>
    <n v="0"/>
    <n v="39.06666666666667"/>
    <n v="479.84925833333341"/>
    <n v="365.79273333333333"/>
    <n v="746.96444166666697"/>
    <n v="480.00108333333327"/>
    <n v="0"/>
    <n v="565"/>
    <n v="675"/>
    <n v="1240"/>
  </r>
  <r>
    <x v="0"/>
    <x v="4"/>
    <x v="15"/>
    <x v="9"/>
    <s v="Saturday"/>
    <s v="Weekend"/>
    <s v="Low-demand"/>
    <s v="Standard"/>
    <n v="147"/>
    <n v="-201.32760000000002"/>
    <n v="0"/>
    <n v="47.741666666666667"/>
    <n v="47.980308333333333"/>
    <n v="878.8396833333336"/>
    <n v="725.49146666666695"/>
    <n v="480.00108333333327"/>
    <n v="0"/>
    <n v="565"/>
    <n v="675"/>
    <n v="1240"/>
  </r>
  <r>
    <x v="0"/>
    <x v="4"/>
    <x v="15"/>
    <x v="22"/>
    <s v="Saturday"/>
    <s v="Weekend"/>
    <s v="Low-demand"/>
    <s v="Standard"/>
    <n v="147"/>
    <n v="-232.86719166666668"/>
    <n v="0"/>
    <n v="57.725000000000001"/>
    <n v="0"/>
    <n v="971.68662500000016"/>
    <n v="738.81844166666667"/>
    <n v="480.00108333333327"/>
    <n v="0"/>
    <n v="565"/>
    <n v="675"/>
    <n v="1240"/>
  </r>
  <r>
    <x v="0"/>
    <x v="4"/>
    <x v="15"/>
    <x v="23"/>
    <s v="Saturday"/>
    <s v="Weekend"/>
    <s v="Low-demand"/>
    <s v="Standard"/>
    <n v="147"/>
    <n v="-232.20684999999995"/>
    <n v="0"/>
    <n v="69.441666666666663"/>
    <n v="0"/>
    <n v="999.34390833333339"/>
    <n v="767.13605833333418"/>
    <n v="480.00108333333327"/>
    <n v="0"/>
    <n v="565"/>
    <n v="675"/>
    <n v="1240"/>
  </r>
  <r>
    <x v="0"/>
    <x v="4"/>
    <x v="15"/>
    <x v="21"/>
    <s v="Saturday"/>
    <s v="Weekend"/>
    <s v="Low-demand"/>
    <s v="Off-Peak"/>
    <n v="93"/>
    <n v="-185.19610000000003"/>
    <n v="0"/>
    <n v="79.333333333333329"/>
    <n v="0"/>
    <n v="1001.6631083333327"/>
    <n v="816.4660166666672"/>
    <n v="480.00108333333327"/>
    <n v="0"/>
    <n v="565"/>
    <n v="675"/>
    <n v="1240"/>
  </r>
  <r>
    <x v="0"/>
    <x v="4"/>
    <x v="15"/>
    <x v="10"/>
    <s v="Saturday"/>
    <s v="Weekend"/>
    <s v="Low-demand"/>
    <s v="Off-Peak"/>
    <n v="93"/>
    <n v="-131.12265833333322"/>
    <n v="0"/>
    <n v="87.325000000000003"/>
    <n v="0"/>
    <n v="983.08813333333296"/>
    <n v="851.96449166666673"/>
    <n v="480.00108333333327"/>
    <n v="0"/>
    <n v="565"/>
    <n v="675"/>
    <n v="1240"/>
  </r>
  <r>
    <x v="0"/>
    <x v="4"/>
    <x v="15"/>
    <x v="11"/>
    <s v="Saturday"/>
    <s v="Weekend"/>
    <s v="Low-demand"/>
    <s v="Off-Peak"/>
    <n v="93"/>
    <n v="-109.6851083333333"/>
    <n v="0"/>
    <n v="92.041666666666671"/>
    <n v="47.986941666666674"/>
    <n v="894.92499999999961"/>
    <n v="833.22588333333306"/>
    <n v="480.00108333333327"/>
    <n v="0"/>
    <n v="565"/>
    <n v="675"/>
    <n v="1240"/>
  </r>
  <r>
    <x v="0"/>
    <x v="4"/>
    <x v="15"/>
    <x v="12"/>
    <s v="Saturday"/>
    <s v="Weekend"/>
    <s v="Low-demand"/>
    <s v="Off-Peak"/>
    <n v="93"/>
    <n v="-23.152708333333319"/>
    <n v="0"/>
    <n v="96.3"/>
    <n v="130.28124166666666"/>
    <n v="703.63904166666657"/>
    <n v="810.76744999999994"/>
    <n v="480.00108333333327"/>
    <n v="0"/>
    <n v="565"/>
    <n v="675"/>
    <n v="1240"/>
  </r>
  <r>
    <x v="0"/>
    <x v="4"/>
    <x v="15"/>
    <x v="13"/>
    <s v="Saturday"/>
    <s v="Weekend"/>
    <s v="Low-demand"/>
    <s v="Off-Peak"/>
    <n v="93"/>
    <n v="-1.6722916666666663"/>
    <n v="0"/>
    <n v="95.808333333333337"/>
    <n v="294.5963916666667"/>
    <n v="459.75225833333332"/>
    <n v="752.67610000000013"/>
    <n v="480.00108333333327"/>
    <n v="0"/>
    <n v="565"/>
    <n v="675"/>
    <n v="1240"/>
  </r>
  <r>
    <x v="0"/>
    <x v="4"/>
    <x v="15"/>
    <x v="14"/>
    <s v="Saturday"/>
    <s v="Weekend"/>
    <s v="Low-demand"/>
    <s v="Off-Peak"/>
    <n v="93"/>
    <n v="310.09822499999996"/>
    <n v="310.09822499999996"/>
    <n v="91.174999999999997"/>
    <n v="279.88697500000001"/>
    <n v="185.96328333333332"/>
    <n v="775.94862500000011"/>
    <n v="480.00108333333327"/>
    <n v="0"/>
    <n v="555"/>
    <n v="675"/>
    <n v="1230"/>
  </r>
  <r>
    <x v="0"/>
    <x v="4"/>
    <x v="15"/>
    <x v="15"/>
    <s v="Saturday"/>
    <s v="Weekend"/>
    <s v="Low-demand"/>
    <s v="Standard"/>
    <n v="147"/>
    <n v="305.60974311926611"/>
    <n v="305.60974311926611"/>
    <n v="65.944954128440372"/>
    <n v="338.04437614678886"/>
    <n v="30.567678899082566"/>
    <n v="674.2222293577986"/>
    <n v="480.00108333333327"/>
    <n v="0"/>
    <n v="485"/>
    <n v="655"/>
    <n v="1140"/>
  </r>
  <r>
    <x v="0"/>
    <x v="4"/>
    <x v="15"/>
    <x v="16"/>
    <s v="Saturday"/>
    <s v="Weekend"/>
    <s v="Low-demand"/>
    <s v="Standard"/>
    <n v="147"/>
    <n v="108.959825"/>
    <n v="108.959825"/>
    <n v="56.633333333333333"/>
    <n v="479.82793333333359"/>
    <n v="2.775641666666667"/>
    <n v="591.56394166666678"/>
    <n v="480.00108333333327"/>
    <n v="0"/>
    <n v="295"/>
    <n v="655"/>
    <n v="950"/>
  </r>
  <r>
    <x v="0"/>
    <x v="4"/>
    <x v="15"/>
    <x v="17"/>
    <s v="Saturday"/>
    <s v="Weekend"/>
    <s v="Low-demand"/>
    <s v="Off-Peak"/>
    <n v="93"/>
    <n v="-12.984391666666665"/>
    <n v="0"/>
    <n v="53"/>
    <n v="479.82622500000008"/>
    <n v="0"/>
    <n v="466.84152499999999"/>
    <n v="480.00108333333327"/>
    <n v="0"/>
    <n v="295"/>
    <n v="190"/>
    <n v="485"/>
  </r>
  <r>
    <x v="0"/>
    <x v="4"/>
    <x v="15"/>
    <x v="18"/>
    <s v="Saturday"/>
    <s v="Weekend"/>
    <s v="Low-demand"/>
    <s v="Off-Peak"/>
    <n v="93"/>
    <n v="-36.005850000000002"/>
    <n v="0"/>
    <n v="53.408333333333331"/>
    <n v="479.82271666666679"/>
    <n v="0"/>
    <n v="443.81649166666625"/>
    <n v="480.00108333333327"/>
    <n v="0"/>
    <n v="295"/>
    <n v="190"/>
    <n v="485"/>
  </r>
  <r>
    <x v="0"/>
    <x v="4"/>
    <x v="15"/>
    <x v="19"/>
    <s v="Saturday"/>
    <s v="Weekend"/>
    <s v="Low-demand"/>
    <s v="Off-Peak"/>
    <n v="93"/>
    <n v="-34.285283333333318"/>
    <n v="0"/>
    <n v="54.233333333333334"/>
    <n v="479.82675833333343"/>
    <n v="0"/>
    <n v="445.54097499999989"/>
    <n v="480.00108333333327"/>
    <n v="0"/>
    <n v="200"/>
    <n v="190"/>
    <n v="390"/>
  </r>
  <r>
    <x v="0"/>
    <x v="4"/>
    <x v="15"/>
    <x v="20"/>
    <s v="Saturday"/>
    <s v="Weekend"/>
    <s v="Low-demand"/>
    <s v="Off-Peak"/>
    <n v="93"/>
    <n v="-30.587491666666661"/>
    <n v="0"/>
    <n v="54.93333333333333"/>
    <n v="479.85506666666691"/>
    <n v="0"/>
    <n v="449.26724166666662"/>
    <n v="480.00108333333327"/>
    <n v="0"/>
    <n v="200"/>
    <n v="190"/>
    <n v="390"/>
  </r>
  <r>
    <x v="0"/>
    <x v="4"/>
    <x v="16"/>
    <x v="0"/>
    <s v="Sunday"/>
    <s v="Weekend"/>
    <s v="Low-demand"/>
    <s v="Off-Peak"/>
    <n v="93"/>
    <n v="-53.416916666666658"/>
    <n v="0"/>
    <n v="56.30833333333333"/>
    <n v="479.80425833333328"/>
    <n v="0"/>
    <n v="426.3867833333332"/>
    <n v="480.00108333333327"/>
    <n v="0"/>
    <n v="200"/>
    <n v="190"/>
    <n v="390"/>
  </r>
  <r>
    <x v="0"/>
    <x v="4"/>
    <x v="16"/>
    <x v="1"/>
    <s v="Sunday"/>
    <s v="Weekend"/>
    <s v="Low-demand"/>
    <s v="Off-Peak"/>
    <n v="93"/>
    <n v="-33.714916666666667"/>
    <n v="0"/>
    <n v="57.875"/>
    <n v="479.80622500000004"/>
    <n v="0"/>
    <n v="446.0909916666667"/>
    <n v="480.00108333333327"/>
    <n v="0"/>
    <n v="200"/>
    <n v="190"/>
    <n v="390"/>
  </r>
  <r>
    <x v="0"/>
    <x v="4"/>
    <x v="16"/>
    <x v="2"/>
    <s v="Sunday"/>
    <s v="Weekend"/>
    <s v="Low-demand"/>
    <s v="Off-Peak"/>
    <n v="93"/>
    <n v="45.693516666666646"/>
    <n v="45.693516666666646"/>
    <n v="56.533333333333331"/>
    <n v="479.8299916666669"/>
    <n v="0"/>
    <n v="525.52400833333343"/>
    <n v="480.00108333333327"/>
    <n v="0"/>
    <n v="200"/>
    <n v="190"/>
    <n v="390"/>
  </r>
  <r>
    <x v="0"/>
    <x v="4"/>
    <x v="16"/>
    <x v="3"/>
    <s v="Sunday"/>
    <s v="Weekend"/>
    <s v="Low-demand"/>
    <s v="Off-Peak"/>
    <n v="93"/>
    <n v="57.023158333333335"/>
    <n v="57.023158333333335"/>
    <n v="52.85"/>
    <n v="479.8224249999999"/>
    <n v="0"/>
    <n v="536.84609166666655"/>
    <n v="480.00108333333327"/>
    <n v="0"/>
    <n v="200"/>
    <n v="190"/>
    <n v="390"/>
  </r>
  <r>
    <x v="0"/>
    <x v="4"/>
    <x v="16"/>
    <x v="4"/>
    <s v="Sunday"/>
    <s v="Weekend"/>
    <s v="Low-demand"/>
    <s v="Off-Peak"/>
    <n v="93"/>
    <n v="74.711266666666688"/>
    <n v="74.711266666666688"/>
    <n v="48.024999999999999"/>
    <n v="479.84006666666693"/>
    <n v="0"/>
    <n v="554.55186666666646"/>
    <n v="480.00108333333327"/>
    <n v="0"/>
    <n v="295"/>
    <n v="190"/>
    <n v="485"/>
  </r>
  <r>
    <x v="0"/>
    <x v="4"/>
    <x v="16"/>
    <x v="5"/>
    <s v="Sunday"/>
    <s v="Weekend"/>
    <s v="Low-demand"/>
    <s v="Off-Peak"/>
    <n v="93"/>
    <n v="49.369441666666653"/>
    <n v="49.369441666666653"/>
    <n v="43.141666666666666"/>
    <n v="479.84466666666668"/>
    <n v="8.167225000000002"/>
    <n v="537.3818"/>
    <n v="480.00108333333327"/>
    <n v="0"/>
    <n v="295"/>
    <n v="190"/>
    <n v="485"/>
  </r>
  <r>
    <x v="0"/>
    <x v="4"/>
    <x v="16"/>
    <x v="6"/>
    <s v="Sunday"/>
    <s v="Weekend"/>
    <s v="Low-demand"/>
    <s v="Off-Peak"/>
    <n v="93"/>
    <n v="-45.950508333333325"/>
    <n v="0"/>
    <n v="41.483333333333334"/>
    <n v="479.82073333333312"/>
    <n v="166.02329999999998"/>
    <n v="599.89334999999994"/>
    <n v="480.00108333333327"/>
    <n v="0"/>
    <n v="295"/>
    <n v="190"/>
    <n v="485"/>
  </r>
  <r>
    <x v="0"/>
    <x v="4"/>
    <x v="16"/>
    <x v="7"/>
    <s v="Sunday"/>
    <s v="Weekend"/>
    <s v="Low-demand"/>
    <s v="Off-Peak"/>
    <n v="93"/>
    <n v="-260.76395833333328"/>
    <n v="0"/>
    <n v="48.4"/>
    <n v="479.82871666666671"/>
    <n v="449.29161666666704"/>
    <n v="668.35588333333317"/>
    <n v="480.00108333333327"/>
    <n v="0"/>
    <n v="565"/>
    <n v="690"/>
    <n v="1255"/>
  </r>
  <r>
    <x v="0"/>
    <x v="4"/>
    <x v="16"/>
    <x v="8"/>
    <s v="Sunday"/>
    <s v="Weekend"/>
    <s v="Low-demand"/>
    <s v="Off-Peak"/>
    <n v="93"/>
    <n v="-320.42670833333329"/>
    <n v="0"/>
    <n v="65.900000000000006"/>
    <n v="343.8765416666667"/>
    <n v="689.71520000000032"/>
    <n v="713.16440833333365"/>
    <n v="480.00108333333327"/>
    <n v="0"/>
    <n v="565"/>
    <n v="675"/>
    <n v="1240"/>
  </r>
  <r>
    <x v="0"/>
    <x v="4"/>
    <x v="16"/>
    <x v="9"/>
    <s v="Sunday"/>
    <s v="Weekend"/>
    <s v="Low-demand"/>
    <s v="Off-Peak"/>
    <n v="93"/>
    <n v="-142.53085000000004"/>
    <n v="0"/>
    <n v="75.416666666666671"/>
    <n v="0"/>
    <n v="860.79549999999983"/>
    <n v="718.2636666666665"/>
    <n v="480.00108333333327"/>
    <n v="0"/>
    <n v="565"/>
    <n v="675"/>
    <n v="1240"/>
  </r>
  <r>
    <x v="0"/>
    <x v="4"/>
    <x v="16"/>
    <x v="22"/>
    <s v="Sunday"/>
    <s v="Weekend"/>
    <s v="Low-demand"/>
    <s v="Off-Peak"/>
    <n v="93"/>
    <n v="-215.22651666666658"/>
    <n v="0"/>
    <n v="84.341666666666669"/>
    <n v="0"/>
    <n v="963.15830000000039"/>
    <n v="747.9308000000002"/>
    <n v="480.00108333333327"/>
    <n v="0"/>
    <n v="565"/>
    <n v="675"/>
    <n v="1240"/>
  </r>
  <r>
    <x v="0"/>
    <x v="4"/>
    <x v="16"/>
    <x v="23"/>
    <s v="Sunday"/>
    <s v="Weekend"/>
    <s v="Low-demand"/>
    <s v="Off-Peak"/>
    <n v="93"/>
    <n v="-176.03805000000006"/>
    <n v="0"/>
    <n v="94.733333333333334"/>
    <n v="0"/>
    <n v="950.33989166666686"/>
    <n v="774.30085000000031"/>
    <n v="480.00108333333327"/>
    <n v="0"/>
    <n v="565"/>
    <n v="675"/>
    <n v="1240"/>
  </r>
  <r>
    <x v="0"/>
    <x v="4"/>
    <x v="16"/>
    <x v="21"/>
    <s v="Sunday"/>
    <s v="Weekend"/>
    <s v="Low-demand"/>
    <s v="Off-Peak"/>
    <n v="93"/>
    <n v="-44.931850000000011"/>
    <n v="0"/>
    <n v="98.733333333333334"/>
    <n v="0"/>
    <n v="965.32134166666742"/>
    <n v="920.38849166666671"/>
    <n v="480.00108333333327"/>
    <n v="0"/>
    <n v="565"/>
    <n v="675"/>
    <n v="1240"/>
  </r>
  <r>
    <x v="0"/>
    <x v="4"/>
    <x v="16"/>
    <x v="10"/>
    <s v="Sunday"/>
    <s v="Weekend"/>
    <s v="Low-demand"/>
    <s v="Off-Peak"/>
    <n v="93"/>
    <n v="-12.181533333333331"/>
    <n v="0"/>
    <n v="99"/>
    <n v="0"/>
    <n v="958.34564166666621"/>
    <n v="946.16330833333348"/>
    <n v="480.00108333333327"/>
    <n v="0"/>
    <n v="565"/>
    <n v="675"/>
    <n v="1240"/>
  </r>
  <r>
    <x v="0"/>
    <x v="4"/>
    <x v="16"/>
    <x v="11"/>
    <s v="Sunday"/>
    <s v="Weekend"/>
    <s v="Low-demand"/>
    <s v="Off-Peak"/>
    <n v="93"/>
    <n v="47.333849557522136"/>
    <n v="47.333849557522136"/>
    <n v="98.415929203539818"/>
    <n v="21.937778761061946"/>
    <n v="638.64495575221235"/>
    <n v="707.9160884955752"/>
    <n v="480.00108333333327"/>
    <n v="0"/>
    <n v="565"/>
    <n v="675"/>
    <n v="1240"/>
  </r>
  <r>
    <x v="0"/>
    <x v="4"/>
    <x v="16"/>
    <x v="12"/>
    <s v="Sunday"/>
    <s v="Weekend"/>
    <s v="Low-demand"/>
    <s v="Off-Peak"/>
    <n v="93"/>
    <n v="-17.641566666666666"/>
    <n v="0"/>
    <n v="95.691666666666663"/>
    <n v="361.22158333333329"/>
    <n v="605.94619999999986"/>
    <n v="949.5259249999998"/>
    <n v="480.00108333333327"/>
    <n v="0"/>
    <n v="565"/>
    <n v="675"/>
    <n v="1240"/>
  </r>
  <r>
    <x v="0"/>
    <x v="4"/>
    <x v="16"/>
    <x v="13"/>
    <s v="Sunday"/>
    <s v="Weekend"/>
    <s v="Low-demand"/>
    <s v="Off-Peak"/>
    <n v="93"/>
    <n v="-12.106274999999993"/>
    <n v="0"/>
    <n v="95.174999999999997"/>
    <n v="474.09469166666679"/>
    <n v="402.75433333333336"/>
    <n v="864.74270000000013"/>
    <n v="480.00108333333327"/>
    <n v="0"/>
    <n v="565"/>
    <n v="675"/>
    <n v="1240"/>
  </r>
  <r>
    <x v="0"/>
    <x v="4"/>
    <x v="16"/>
    <x v="14"/>
    <s v="Sunday"/>
    <s v="Weekend"/>
    <s v="Low-demand"/>
    <s v="Off-Peak"/>
    <n v="93"/>
    <n v="464.54035000000005"/>
    <n v="464.54035000000005"/>
    <n v="86.424999999999997"/>
    <n v="233.33000833333335"/>
    <n v="167.57518333333346"/>
    <n v="865.4454666666669"/>
    <n v="480.00108333333327"/>
    <n v="0"/>
    <n v="555"/>
    <n v="675"/>
    <n v="1230"/>
  </r>
  <r>
    <x v="0"/>
    <x v="4"/>
    <x v="16"/>
    <x v="15"/>
    <s v="Sunday"/>
    <s v="Weekend"/>
    <s v="Low-demand"/>
    <s v="Off-Peak"/>
    <n v="93"/>
    <n v="495.48747500000002"/>
    <n v="495.48747500000002"/>
    <n v="50.174999999999997"/>
    <n v="286.73966666666672"/>
    <n v="28.486608333333315"/>
    <n v="810.71417499999984"/>
    <n v="480.00108333333327"/>
    <n v="0"/>
    <n v="485"/>
    <n v="655"/>
    <n v="1140"/>
  </r>
  <r>
    <x v="0"/>
    <x v="4"/>
    <x v="16"/>
    <x v="16"/>
    <s v="Sunday"/>
    <s v="Weekend"/>
    <s v="Low-demand"/>
    <s v="Off-Peak"/>
    <n v="93"/>
    <n v="-3.5846166666667103"/>
    <n v="0"/>
    <n v="31.558333333333334"/>
    <n v="352.84987500000005"/>
    <n v="2.7321999999999984"/>
    <n v="552.88207499999999"/>
    <n v="480.00108333333327"/>
    <n v="200.88438333333335"/>
    <n v="295"/>
    <n v="655"/>
    <n v="950"/>
  </r>
  <r>
    <x v="0"/>
    <x v="4"/>
    <x v="16"/>
    <x v="17"/>
    <s v="Sunday"/>
    <s v="Weekend"/>
    <s v="Low-demand"/>
    <s v="Off-Peak"/>
    <n v="93"/>
    <n v="-102.99055000000001"/>
    <n v="0"/>
    <n v="42.991666666666667"/>
    <n v="479.84120000000019"/>
    <n v="0"/>
    <n v="526.97218333333331"/>
    <n v="480.00108333333327"/>
    <n v="150.12133333333335"/>
    <n v="295"/>
    <n v="190"/>
    <n v="485"/>
  </r>
  <r>
    <x v="0"/>
    <x v="4"/>
    <x v="16"/>
    <x v="18"/>
    <s v="Sunday"/>
    <s v="Weekend"/>
    <s v="Low-demand"/>
    <s v="Off-Peak"/>
    <n v="93"/>
    <n v="-203.80732499999991"/>
    <n v="0"/>
    <n v="44.608333333333334"/>
    <n v="479.83735833333321"/>
    <n v="0"/>
    <n v="473.75370833333312"/>
    <n v="480.00108333333327"/>
    <n v="197.72359166666672"/>
    <n v="295"/>
    <n v="190"/>
    <n v="485"/>
  </r>
  <r>
    <x v="0"/>
    <x v="4"/>
    <x v="16"/>
    <x v="19"/>
    <s v="Sunday"/>
    <s v="Weekend"/>
    <s v="Low-demand"/>
    <s v="Off-Peak"/>
    <n v="93"/>
    <n v="33.853341666666658"/>
    <n v="33.853341666666658"/>
    <n v="51.616666666666667"/>
    <n v="479.82400833333321"/>
    <n v="0"/>
    <n v="513.67765833333317"/>
    <n v="480.00108333333327"/>
    <n v="0"/>
    <n v="200"/>
    <n v="190"/>
    <n v="390"/>
  </r>
  <r>
    <x v="0"/>
    <x v="4"/>
    <x v="16"/>
    <x v="20"/>
    <s v="Sunday"/>
    <s v="Weekend"/>
    <s v="Low-demand"/>
    <s v="Off-Peak"/>
    <n v="93"/>
    <n v="57.769874999999985"/>
    <n v="57.769874999999985"/>
    <n v="47.258333333333333"/>
    <n v="479.82761666666642"/>
    <n v="0"/>
    <n v="537.59800000000018"/>
    <n v="480.00108333333327"/>
    <n v="0"/>
    <n v="200"/>
    <n v="190"/>
    <n v="390"/>
  </r>
  <r>
    <x v="0"/>
    <x v="4"/>
    <x v="17"/>
    <x v="0"/>
    <s v="Monday"/>
    <s v="Week-day"/>
    <s v="Low-demand"/>
    <s v="Off-Peak"/>
    <n v="93"/>
    <n v="44.541141666666654"/>
    <n v="44.541141666666654"/>
    <n v="43.416666666666664"/>
    <n v="479.84105833333302"/>
    <n v="0"/>
    <n v="524.38251666666667"/>
    <n v="480.00108333333327"/>
    <n v="0"/>
    <n v="200"/>
    <n v="190"/>
    <n v="390"/>
  </r>
  <r>
    <x v="0"/>
    <x v="4"/>
    <x v="17"/>
    <x v="1"/>
    <s v="Monday"/>
    <s v="Week-day"/>
    <s v="Low-demand"/>
    <s v="Off-Peak"/>
    <n v="93"/>
    <n v="-225.29116666666673"/>
    <n v="0"/>
    <n v="45.44166666666667"/>
    <n v="474.85893333333303"/>
    <n v="0"/>
    <n v="447.17644999999999"/>
    <n v="480.00108333333327"/>
    <n v="197.60865000000004"/>
    <n v="200"/>
    <n v="190"/>
    <n v="390"/>
  </r>
  <r>
    <x v="0"/>
    <x v="4"/>
    <x v="17"/>
    <x v="2"/>
    <s v="Monday"/>
    <s v="Week-day"/>
    <s v="Low-demand"/>
    <s v="Off-Peak"/>
    <n v="93"/>
    <n v="66.581600000000009"/>
    <n v="66.581600000000009"/>
    <n v="51.05"/>
    <n v="479.83091666666672"/>
    <n v="0"/>
    <n v="546.41274999999973"/>
    <n v="480.00108333333327"/>
    <n v="0"/>
    <n v="200"/>
    <n v="190"/>
    <n v="390"/>
  </r>
  <r>
    <x v="0"/>
    <x v="4"/>
    <x v="17"/>
    <x v="3"/>
    <s v="Monday"/>
    <s v="Week-day"/>
    <s v="Low-demand"/>
    <s v="Off-Peak"/>
    <n v="93"/>
    <n v="84.460058333333308"/>
    <n v="84.460058333333308"/>
    <n v="45.15"/>
    <n v="479.82918333333316"/>
    <n v="0"/>
    <n v="564.28981666666652"/>
    <n v="480.00108333333327"/>
    <n v="0"/>
    <n v="200"/>
    <n v="190"/>
    <n v="390"/>
  </r>
  <r>
    <x v="0"/>
    <x v="4"/>
    <x v="17"/>
    <x v="4"/>
    <s v="Monday"/>
    <s v="Week-day"/>
    <s v="Low-demand"/>
    <s v="Off-Peak"/>
    <n v="93"/>
    <n v="-92.571866666666651"/>
    <n v="0"/>
    <n v="44.966666666666669"/>
    <n v="479.83045833333341"/>
    <n v="0"/>
    <n v="593.56159166666669"/>
    <n v="480.00108333333327"/>
    <n v="206.30254999999994"/>
    <n v="295"/>
    <n v="190"/>
    <n v="485"/>
  </r>
  <r>
    <x v="0"/>
    <x v="4"/>
    <x v="17"/>
    <x v="5"/>
    <s v="Monday"/>
    <s v="Week-day"/>
    <s v="Low-demand"/>
    <s v="Off-Peak"/>
    <n v="93"/>
    <n v="-108.6819416666667"/>
    <n v="0"/>
    <n v="44.116666666666667"/>
    <n v="479.84402500000004"/>
    <n v="6.7380500000000003"/>
    <n v="632.26661666666666"/>
    <n v="480.00108333333327"/>
    <n v="254.36625833333329"/>
    <n v="295"/>
    <n v="190"/>
    <n v="485"/>
  </r>
  <r>
    <x v="0"/>
    <x v="4"/>
    <x v="17"/>
    <x v="6"/>
    <s v="Monday"/>
    <s v="Week-day"/>
    <s v="Low-demand"/>
    <s v="Standard"/>
    <n v="147"/>
    <n v="-175.75208333333327"/>
    <n v="0"/>
    <n v="56.30833333333333"/>
    <n v="479.82635833333319"/>
    <n v="165.67562499999988"/>
    <n v="469.74957499999982"/>
    <n v="480.00108333333327"/>
    <n v="0"/>
    <n v="295"/>
    <n v="190"/>
    <n v="485"/>
  </r>
  <r>
    <x v="0"/>
    <x v="4"/>
    <x v="17"/>
    <x v="7"/>
    <s v="Monday"/>
    <s v="Week-day"/>
    <s v="Low-demand"/>
    <s v="Peak"/>
    <n v="213"/>
    <n v="-168.71848333333338"/>
    <n v="0"/>
    <n v="61.983333333333334"/>
    <n v="479.82458333333335"/>
    <n v="442.44380000000001"/>
    <n v="753.54941666666639"/>
    <n v="480.00108333333327"/>
    <n v="0"/>
    <n v="565"/>
    <n v="690"/>
    <n v="1255"/>
  </r>
  <r>
    <x v="0"/>
    <x v="4"/>
    <x v="17"/>
    <x v="8"/>
    <s v="Monday"/>
    <s v="Week-day"/>
    <s v="Low-demand"/>
    <s v="Peak"/>
    <n v="213"/>
    <n v="-418.52362500000004"/>
    <n v="0"/>
    <n v="77.091666666666669"/>
    <n v="425.9318833333333"/>
    <n v="683.30597499999988"/>
    <n v="690.71366666666688"/>
    <n v="480.00108333333327"/>
    <n v="0"/>
    <n v="565"/>
    <n v="675"/>
    <n v="1240"/>
  </r>
  <r>
    <x v="0"/>
    <x v="4"/>
    <x v="17"/>
    <x v="9"/>
    <s v="Monday"/>
    <s v="Week-day"/>
    <s v="Low-demand"/>
    <s v="Peak"/>
    <n v="213"/>
    <n v="-176.63645000000002"/>
    <n v="0"/>
    <n v="92.433333333333337"/>
    <n v="146.89813333333333"/>
    <n v="862.04316666666716"/>
    <n v="832.30399166666689"/>
    <n v="480.00108333333327"/>
    <n v="0"/>
    <n v="565"/>
    <n v="675"/>
    <n v="1240"/>
  </r>
  <r>
    <x v="0"/>
    <x v="4"/>
    <x v="17"/>
    <x v="22"/>
    <s v="Monday"/>
    <s v="Week-day"/>
    <s v="Low-demand"/>
    <s v="Standard"/>
    <n v="147"/>
    <n v="-29.493983333333336"/>
    <n v="0"/>
    <n v="96.9"/>
    <n v="0"/>
    <n v="934.38140000000033"/>
    <n v="904.8867166666663"/>
    <n v="480.00108333333327"/>
    <n v="0"/>
    <n v="565"/>
    <n v="675"/>
    <n v="1240"/>
  </r>
  <r>
    <x v="0"/>
    <x v="4"/>
    <x v="17"/>
    <x v="23"/>
    <s v="Monday"/>
    <s v="Week-day"/>
    <s v="Low-demand"/>
    <s v="Standard"/>
    <n v="147"/>
    <n v="-59.025341666666641"/>
    <n v="0"/>
    <n v="98.674999999999997"/>
    <n v="0"/>
    <n v="961.10826666666662"/>
    <n v="902.08193333333327"/>
    <n v="480.00108333333327"/>
    <n v="0"/>
    <n v="565"/>
    <n v="675"/>
    <n v="1240"/>
  </r>
  <r>
    <x v="0"/>
    <x v="4"/>
    <x v="17"/>
    <x v="21"/>
    <s v="Monday"/>
    <s v="Week-day"/>
    <s v="Low-demand"/>
    <s v="Standard"/>
    <n v="147"/>
    <n v="-24.694341666666652"/>
    <n v="0"/>
    <n v="99.00833333333334"/>
    <n v="0"/>
    <n v="937.0996750000005"/>
    <n v="912.40434999999957"/>
    <n v="480.00108333333327"/>
    <n v="0"/>
    <n v="565"/>
    <n v="675"/>
    <n v="1240"/>
  </r>
  <r>
    <x v="0"/>
    <x v="4"/>
    <x v="17"/>
    <x v="10"/>
    <s v="Monday"/>
    <s v="Week-day"/>
    <s v="Low-demand"/>
    <s v="Standard"/>
    <n v="147"/>
    <n v="-14.842016666666673"/>
    <n v="0"/>
    <n v="99"/>
    <n v="0"/>
    <n v="928.94060833333299"/>
    <n v="914.09759999999949"/>
    <n v="480.00108333333327"/>
    <n v="0"/>
    <n v="565"/>
    <n v="675"/>
    <n v="1240"/>
  </r>
  <r>
    <x v="0"/>
    <x v="4"/>
    <x v="17"/>
    <x v="11"/>
    <s v="Monday"/>
    <s v="Week-day"/>
    <s v="Low-demand"/>
    <s v="Standard"/>
    <n v="147"/>
    <n v="26.797530612244888"/>
    <n v="26.797530612244888"/>
    <n v="98.693877551020407"/>
    <n v="23.196367346938771"/>
    <n v="868.93053061224532"/>
    <n v="918.92423469387768"/>
    <n v="480.00108333333327"/>
    <n v="0"/>
    <n v="565"/>
    <n v="675"/>
    <n v="1240"/>
  </r>
  <r>
    <x v="0"/>
    <x v="4"/>
    <x v="17"/>
    <x v="12"/>
    <s v="Monday"/>
    <s v="Week-day"/>
    <s v="Low-demand"/>
    <s v="Standard"/>
    <n v="147"/>
    <n v="9.0618583333333351"/>
    <n v="9.0618583333333351"/>
    <n v="96.316666666666663"/>
    <n v="122.69994999999999"/>
    <n v="705.97124999999994"/>
    <n v="837.73295000000064"/>
    <n v="480.00108333333327"/>
    <n v="0"/>
    <n v="565"/>
    <n v="675"/>
    <n v="1240"/>
  </r>
  <r>
    <x v="0"/>
    <x v="4"/>
    <x v="17"/>
    <x v="13"/>
    <s v="Monday"/>
    <s v="Week-day"/>
    <s v="Low-demand"/>
    <s v="Standard"/>
    <n v="147"/>
    <n v="116.0904166666667"/>
    <n v="116.0904166666667"/>
    <n v="89.125"/>
    <n v="320.8252"/>
    <n v="458.40659166666666"/>
    <n v="895.32195000000013"/>
    <n v="480.00108333333327"/>
    <n v="0"/>
    <n v="565"/>
    <n v="675"/>
    <n v="1240"/>
  </r>
  <r>
    <x v="0"/>
    <x v="4"/>
    <x v="17"/>
    <x v="14"/>
    <s v="Monday"/>
    <s v="Week-day"/>
    <s v="Low-demand"/>
    <s v="Standard"/>
    <n v="147"/>
    <n v="125.22291666666669"/>
    <n v="125.22291666666669"/>
    <n v="86.308333333333337"/>
    <n v="479.82958333333318"/>
    <n v="198.43655000000001"/>
    <n v="803.48953333333327"/>
    <n v="480.00108333333327"/>
    <n v="0"/>
    <n v="555"/>
    <n v="675"/>
    <n v="1230"/>
  </r>
  <r>
    <x v="0"/>
    <x v="4"/>
    <x v="17"/>
    <x v="15"/>
    <s v="Monday"/>
    <s v="Week-day"/>
    <s v="Low-demand"/>
    <s v="Peak"/>
    <n v="213"/>
    <n v="232.69605833333338"/>
    <n v="232.69605833333338"/>
    <n v="73.891666666666666"/>
    <n v="479.81652499999996"/>
    <n v="33.90696666666669"/>
    <n v="746.42004166666663"/>
    <n v="480.00108333333327"/>
    <n v="0"/>
    <n v="485"/>
    <n v="655"/>
    <n v="1140"/>
  </r>
  <r>
    <x v="0"/>
    <x v="4"/>
    <x v="17"/>
    <x v="16"/>
    <s v="Monday"/>
    <s v="Week-day"/>
    <s v="Low-demand"/>
    <s v="Peak"/>
    <n v="213"/>
    <n v="161.8411999999999"/>
    <n v="161.8411999999999"/>
    <n v="61.991666666666667"/>
    <n v="479.84219166666651"/>
    <n v="3.432816666666668"/>
    <n v="645.11671666666632"/>
    <n v="480.00108333333327"/>
    <n v="0"/>
    <n v="295"/>
    <n v="655"/>
    <n v="950"/>
  </r>
  <r>
    <x v="0"/>
    <x v="4"/>
    <x v="17"/>
    <x v="17"/>
    <s v="Monday"/>
    <s v="Week-day"/>
    <s v="Low-demand"/>
    <s v="Standard"/>
    <n v="147"/>
    <n v="42.17955833333334"/>
    <n v="42.17955833333334"/>
    <n v="55.208333333333336"/>
    <n v="479.84392500000013"/>
    <n v="0"/>
    <n v="522.02395000000024"/>
    <n v="480.00108333333327"/>
    <n v="0"/>
    <n v="295"/>
    <n v="190"/>
    <n v="485"/>
  </r>
  <r>
    <x v="0"/>
    <x v="4"/>
    <x v="17"/>
    <x v="18"/>
    <s v="Monday"/>
    <s v="Week-day"/>
    <s v="Low-demand"/>
    <s v="Standard"/>
    <n v="147"/>
    <n v="64.226358333333323"/>
    <n v="64.226358333333323"/>
    <n v="51.15"/>
    <n v="479.82685833333318"/>
    <n v="0"/>
    <n v="544.05370833333336"/>
    <n v="480.00108333333327"/>
    <n v="0"/>
    <n v="295"/>
    <n v="190"/>
    <n v="485"/>
  </r>
  <r>
    <x v="0"/>
    <x v="4"/>
    <x v="17"/>
    <x v="19"/>
    <s v="Monday"/>
    <s v="Week-day"/>
    <s v="Low-demand"/>
    <s v="Off-Peak"/>
    <n v="93"/>
    <n v="35.31688333333333"/>
    <n v="35.31688333333333"/>
    <n v="47.491666666666667"/>
    <n v="479.83079166666687"/>
    <n v="0"/>
    <n v="515.14803333333339"/>
    <n v="480.00108333333327"/>
    <n v="0"/>
    <n v="200"/>
    <n v="190"/>
    <n v="390"/>
  </r>
  <r>
    <x v="0"/>
    <x v="4"/>
    <x v="17"/>
    <x v="20"/>
    <s v="Monday"/>
    <s v="Week-day"/>
    <s v="Low-demand"/>
    <s v="Off-Peak"/>
    <n v="93"/>
    <n v="55.164225000000009"/>
    <n v="55.164225000000009"/>
    <n v="43.85"/>
    <n v="479.84025833333345"/>
    <n v="0"/>
    <n v="535.00499166666657"/>
    <n v="480.00108333333327"/>
    <n v="0"/>
    <n v="200"/>
    <n v="190"/>
    <n v="390"/>
  </r>
  <r>
    <x v="0"/>
    <x v="4"/>
    <x v="18"/>
    <x v="0"/>
    <s v="Tuesday"/>
    <s v="Week-day"/>
    <s v="Low-demand"/>
    <s v="Off-Peak"/>
    <n v="93"/>
    <n v="-245.12820000000005"/>
    <n v="0"/>
    <n v="45.375"/>
    <n v="473.37823333333353"/>
    <n v="0"/>
    <n v="425.97983333333326"/>
    <n v="480.00108333333327"/>
    <n v="197.72968333333333"/>
    <n v="200"/>
    <n v="190"/>
    <n v="390"/>
  </r>
  <r>
    <x v="0"/>
    <x v="4"/>
    <x v="18"/>
    <x v="1"/>
    <s v="Tuesday"/>
    <s v="Week-day"/>
    <s v="Low-demand"/>
    <s v="Off-Peak"/>
    <n v="93"/>
    <n v="-0.83270000000000433"/>
    <n v="0"/>
    <n v="54.291666666666664"/>
    <n v="479.83215833333327"/>
    <n v="0"/>
    <n v="478.99971666666676"/>
    <n v="480.00108333333327"/>
    <n v="0"/>
    <n v="200"/>
    <n v="190"/>
    <n v="390"/>
  </r>
  <r>
    <x v="0"/>
    <x v="4"/>
    <x v="18"/>
    <x v="2"/>
    <s v="Tuesday"/>
    <s v="Week-day"/>
    <s v="Low-demand"/>
    <s v="Off-Peak"/>
    <n v="93"/>
    <n v="121.81494999999998"/>
    <n v="121.81494999999998"/>
    <n v="49.291666666666664"/>
    <n v="479.83320833333329"/>
    <n v="0"/>
    <n v="601.6486083333333"/>
    <n v="480.00108333333327"/>
    <n v="0"/>
    <n v="200"/>
    <n v="190"/>
    <n v="390"/>
  </r>
  <r>
    <x v="0"/>
    <x v="4"/>
    <x v="18"/>
    <x v="3"/>
    <s v="Tuesday"/>
    <s v="Week-day"/>
    <s v="Low-demand"/>
    <s v="Off-Peak"/>
    <n v="93"/>
    <n v="-113.18845833333339"/>
    <n v="0"/>
    <n v="43.483333333333334"/>
    <n v="479.83883333333335"/>
    <n v="0"/>
    <n v="591.15480000000002"/>
    <n v="480.00108333333327"/>
    <n v="224.50416666666666"/>
    <n v="200"/>
    <n v="190"/>
    <n v="390"/>
  </r>
  <r>
    <x v="0"/>
    <x v="4"/>
    <x v="18"/>
    <x v="4"/>
    <s v="Tuesday"/>
    <s v="Week-day"/>
    <s v="Low-demand"/>
    <s v="Off-Peak"/>
    <n v="93"/>
    <n v="-33.425491666666716"/>
    <n v="0"/>
    <n v="53.19166666666667"/>
    <n v="479.8269499999999"/>
    <n v="0"/>
    <n v="446.40157500000026"/>
    <n v="480.00108333333327"/>
    <n v="0"/>
    <n v="295"/>
    <n v="190"/>
    <n v="485"/>
  </r>
  <r>
    <x v="0"/>
    <x v="4"/>
    <x v="18"/>
    <x v="5"/>
    <s v="Tuesday"/>
    <s v="Week-day"/>
    <s v="Low-demand"/>
    <s v="Off-Peak"/>
    <n v="93"/>
    <n v="154.20870833333336"/>
    <n v="154.20870833333336"/>
    <n v="45.841666666666669"/>
    <n v="479.82683333333324"/>
    <n v="4.8139166666666657"/>
    <n v="638.8499750000002"/>
    <n v="480.00108333333327"/>
    <n v="0"/>
    <n v="295"/>
    <n v="190"/>
    <n v="485"/>
  </r>
  <r>
    <x v="0"/>
    <x v="4"/>
    <x v="18"/>
    <x v="6"/>
    <s v="Tuesday"/>
    <s v="Week-day"/>
    <s v="Low-demand"/>
    <s v="Standard"/>
    <n v="147"/>
    <n v="-281.35491666666661"/>
    <n v="0"/>
    <n v="49.358333333333334"/>
    <n v="479.83527500000014"/>
    <n v="69.287100000000009"/>
    <n v="486.8112999999999"/>
    <n v="480.00108333333327"/>
    <n v="219.04404999999997"/>
    <n v="295"/>
    <n v="190"/>
    <n v="485"/>
  </r>
  <r>
    <x v="0"/>
    <x v="4"/>
    <x v="18"/>
    <x v="7"/>
    <s v="Tuesday"/>
    <s v="Week-day"/>
    <s v="Low-demand"/>
    <s v="Peak"/>
    <n v="213"/>
    <n v="-165.84511666666666"/>
    <n v="0"/>
    <n v="57.766666666666666"/>
    <n v="479.83590833333329"/>
    <n v="188.3375166666666"/>
    <n v="502.32789999999994"/>
    <n v="480.00108333333327"/>
    <n v="0"/>
    <n v="565"/>
    <n v="690"/>
    <n v="1255"/>
  </r>
  <r>
    <x v="0"/>
    <x v="4"/>
    <x v="18"/>
    <x v="8"/>
    <s v="Tuesday"/>
    <s v="Week-day"/>
    <s v="Low-demand"/>
    <s v="Peak"/>
    <n v="213"/>
    <n v="-250.72602499999994"/>
    <n v="0"/>
    <n v="68.400000000000006"/>
    <n v="479.22851666666645"/>
    <n v="401.98577500000016"/>
    <n v="630.48751666666681"/>
    <n v="480.00108333333327"/>
    <n v="0"/>
    <n v="565"/>
    <n v="675"/>
    <n v="1240"/>
  </r>
  <r>
    <x v="0"/>
    <x v="4"/>
    <x v="18"/>
    <x v="9"/>
    <s v="Tuesday"/>
    <s v="Week-day"/>
    <s v="Low-demand"/>
    <s v="Peak"/>
    <n v="213"/>
    <n v="-199.16265833333333"/>
    <n v="0"/>
    <n v="79.641666666666666"/>
    <n v="40.660833333333329"/>
    <n v="863.60907499999996"/>
    <n v="705.10629166666695"/>
    <n v="480.00108333333327"/>
    <n v="0"/>
    <n v="565"/>
    <n v="675"/>
    <n v="1240"/>
  </r>
  <r>
    <x v="0"/>
    <x v="4"/>
    <x v="18"/>
    <x v="22"/>
    <s v="Tuesday"/>
    <s v="Week-day"/>
    <s v="Low-demand"/>
    <s v="Standard"/>
    <n v="147"/>
    <n v="-239.99665833333339"/>
    <n v="0"/>
    <n v="91.05"/>
    <n v="0"/>
    <n v="962.56684166666662"/>
    <n v="722.5691916666666"/>
    <n v="480.00108333333327"/>
    <n v="0"/>
    <n v="565"/>
    <n v="675"/>
    <n v="1240"/>
  </r>
  <r>
    <x v="0"/>
    <x v="4"/>
    <x v="18"/>
    <x v="23"/>
    <s v="Tuesday"/>
    <s v="Week-day"/>
    <s v="Low-demand"/>
    <s v="Standard"/>
    <n v="147"/>
    <n v="-66.113558333333344"/>
    <n v="0"/>
    <n v="98.625"/>
    <n v="0"/>
    <n v="788.74579166666672"/>
    <n v="722.63124166666671"/>
    <n v="480.00108333333327"/>
    <n v="0"/>
    <n v="565"/>
    <n v="675"/>
    <n v="1240"/>
  </r>
  <r>
    <x v="0"/>
    <x v="4"/>
    <x v="18"/>
    <x v="21"/>
    <s v="Tuesday"/>
    <s v="Week-day"/>
    <s v="Low-demand"/>
    <s v="Standard"/>
    <n v="147"/>
    <n v="-15.115033333333336"/>
    <n v="0"/>
    <n v="99"/>
    <n v="0"/>
    <n v="758.69514999999956"/>
    <n v="743.57912500000009"/>
    <n v="480.00108333333327"/>
    <n v="0"/>
    <n v="565"/>
    <n v="675"/>
    <n v="1240"/>
  </r>
  <r>
    <x v="0"/>
    <x v="4"/>
    <x v="18"/>
    <x v="10"/>
    <s v="Tuesday"/>
    <s v="Week-day"/>
    <s v="Low-demand"/>
    <s v="Standard"/>
    <n v="147"/>
    <n v="-11.951716666666668"/>
    <n v="0"/>
    <n v="99"/>
    <n v="0"/>
    <n v="760.98176666666643"/>
    <n v="749.02921666666703"/>
    <n v="480.00108333333327"/>
    <n v="0"/>
    <n v="565"/>
    <n v="675"/>
    <n v="1240"/>
  </r>
  <r>
    <x v="0"/>
    <x v="4"/>
    <x v="18"/>
    <x v="11"/>
    <s v="Tuesday"/>
    <s v="Week-day"/>
    <s v="Low-demand"/>
    <s v="Standard"/>
    <n v="147"/>
    <n v="46.886161616161608"/>
    <n v="46.886161616161608"/>
    <n v="98.505050505050505"/>
    <n v="35.24958585858586"/>
    <n v="654.68620202020202"/>
    <n v="736.82145454545457"/>
    <n v="480.00108333333327"/>
    <n v="0"/>
    <n v="565"/>
    <n v="675"/>
    <n v="1240"/>
  </r>
  <r>
    <x v="0"/>
    <x v="4"/>
    <x v="18"/>
    <x v="12"/>
    <s v="Tuesday"/>
    <s v="Week-day"/>
    <s v="Low-demand"/>
    <s v="Standard"/>
    <n v="147"/>
    <n v="-19.463183333333337"/>
    <n v="0"/>
    <n v="95.941666666666663"/>
    <n v="236.26849166666668"/>
    <n v="496.75769999999983"/>
    <n v="713.5471500000001"/>
    <n v="480.00108333333327"/>
    <n v="0"/>
    <n v="565"/>
    <n v="675"/>
    <n v="1240"/>
  </r>
  <r>
    <x v="0"/>
    <x v="4"/>
    <x v="18"/>
    <x v="13"/>
    <s v="Tuesday"/>
    <s v="Week-day"/>
    <s v="Low-demand"/>
    <s v="Standard"/>
    <n v="147"/>
    <n v="-1.0120833333333281"/>
    <n v="0"/>
    <n v="97.4"/>
    <n v="39.987266666666663"/>
    <n v="412.31520833333315"/>
    <n v="451.28991666666667"/>
    <n v="480.00108333333327"/>
    <n v="0"/>
    <n v="565"/>
    <n v="675"/>
    <n v="1240"/>
  </r>
  <r>
    <x v="0"/>
    <x v="4"/>
    <x v="18"/>
    <x v="14"/>
    <s v="Tuesday"/>
    <s v="Week-day"/>
    <s v="Low-demand"/>
    <s v="Standard"/>
    <n v="147"/>
    <n v="-71.546758333333315"/>
    <n v="0"/>
    <n v="98.3"/>
    <n v="388.94103333333339"/>
    <n v="186.26131666666663"/>
    <n v="503.65257499999996"/>
    <n v="480.00108333333327"/>
    <n v="0"/>
    <n v="555"/>
    <n v="675"/>
    <n v="1230"/>
  </r>
  <r>
    <x v="0"/>
    <x v="4"/>
    <x v="18"/>
    <x v="15"/>
    <s v="Tuesday"/>
    <s v="Week-day"/>
    <s v="Low-demand"/>
    <s v="Peak"/>
    <n v="213"/>
    <n v="-18.848774999999996"/>
    <n v="0"/>
    <n v="99"/>
    <n v="420.52840833333323"/>
    <n v="60.160341666666618"/>
    <n v="461.83978333333346"/>
    <n v="480.00108333333327"/>
    <n v="0"/>
    <n v="485"/>
    <n v="655"/>
    <n v="1140"/>
  </r>
  <r>
    <x v="0"/>
    <x v="4"/>
    <x v="18"/>
    <x v="16"/>
    <s v="Tuesday"/>
    <s v="Week-day"/>
    <s v="Low-demand"/>
    <s v="Peak"/>
    <n v="213"/>
    <n v="-11.602591666666672"/>
    <n v="0"/>
    <n v="99"/>
    <n v="383.40791666666678"/>
    <n v="3.4445666666666663"/>
    <n v="375.24989166666654"/>
    <n v="480.00108333333327"/>
    <n v="0"/>
    <n v="295"/>
    <n v="655"/>
    <n v="950"/>
  </r>
  <r>
    <x v="0"/>
    <x v="4"/>
    <x v="18"/>
    <x v="17"/>
    <s v="Tuesday"/>
    <s v="Week-day"/>
    <s v="Low-demand"/>
    <s v="Standard"/>
    <n v="147"/>
    <n v="-9.4591749999999966"/>
    <n v="0"/>
    <n v="99"/>
    <n v="262.37369166666662"/>
    <n v="0"/>
    <n v="252.91444166666682"/>
    <n v="480.00108333333327"/>
    <n v="0"/>
    <n v="295"/>
    <n v="190"/>
    <n v="485"/>
  </r>
  <r>
    <x v="0"/>
    <x v="4"/>
    <x v="18"/>
    <x v="18"/>
    <s v="Tuesday"/>
    <s v="Week-day"/>
    <s v="Low-demand"/>
    <s v="Standard"/>
    <n v="147"/>
    <n v="-13.146983333333337"/>
    <n v="0"/>
    <n v="99"/>
    <n v="272.32860833333331"/>
    <n v="0"/>
    <n v="259.18157500000018"/>
    <n v="480.00108333333327"/>
    <n v="0"/>
    <n v="295"/>
    <n v="190"/>
    <n v="485"/>
  </r>
  <r>
    <x v="0"/>
    <x v="4"/>
    <x v="18"/>
    <x v="19"/>
    <s v="Tuesday"/>
    <s v="Week-day"/>
    <s v="Low-demand"/>
    <s v="Off-Peak"/>
    <n v="93"/>
    <n v="-10.771524999999999"/>
    <n v="0"/>
    <n v="99"/>
    <n v="253.38695000000007"/>
    <n v="0"/>
    <n v="242.61532499999996"/>
    <n v="480.00108333333327"/>
    <n v="0"/>
    <n v="200"/>
    <n v="190"/>
    <n v="390"/>
  </r>
  <r>
    <x v="0"/>
    <x v="4"/>
    <x v="18"/>
    <x v="20"/>
    <s v="Tuesday"/>
    <s v="Week-day"/>
    <s v="Low-demand"/>
    <s v="Off-Peak"/>
    <n v="93"/>
    <n v="-18.25941666666666"/>
    <n v="0"/>
    <n v="99"/>
    <n v="268.13552499999997"/>
    <n v="0"/>
    <n v="249.87773333333334"/>
    <n v="480.00108333333327"/>
    <n v="0"/>
    <n v="200"/>
    <n v="190"/>
    <n v="390"/>
  </r>
  <r>
    <x v="0"/>
    <x v="4"/>
    <x v="19"/>
    <x v="0"/>
    <s v="Wednesday"/>
    <s v="Week-day"/>
    <s v="Low-demand"/>
    <s v="Off-Peak"/>
    <n v="93"/>
    <n v="-14.385999999999994"/>
    <n v="0"/>
    <n v="99"/>
    <n v="264.57474166666685"/>
    <n v="0"/>
    <n v="250.1894666666667"/>
    <n v="480.00108333333327"/>
    <n v="0"/>
    <n v="200"/>
    <n v="190"/>
    <n v="390"/>
  </r>
  <r>
    <x v="0"/>
    <x v="4"/>
    <x v="19"/>
    <x v="1"/>
    <s v="Wednesday"/>
    <s v="Week-day"/>
    <s v="Low-demand"/>
    <s v="Off-Peak"/>
    <n v="93"/>
    <n v="-14.972958333333336"/>
    <n v="0"/>
    <n v="99"/>
    <n v="263.99335000000002"/>
    <n v="0"/>
    <n v="249.02034166666672"/>
    <n v="480.00108333333327"/>
    <n v="0"/>
    <n v="200"/>
    <n v="190"/>
    <n v="390"/>
  </r>
  <r>
    <x v="0"/>
    <x v="4"/>
    <x v="19"/>
    <x v="2"/>
    <s v="Wednesday"/>
    <s v="Week-day"/>
    <s v="Low-demand"/>
    <s v="Off-Peak"/>
    <n v="93"/>
    <n v="-13.84755"/>
    <n v="0"/>
    <n v="99"/>
    <n v="386.44499999999982"/>
    <n v="0"/>
    <n v="372.59743333333324"/>
    <n v="480.00108333333327"/>
    <n v="0"/>
    <n v="200"/>
    <n v="190"/>
    <n v="390"/>
  </r>
  <r>
    <x v="0"/>
    <x v="4"/>
    <x v="19"/>
    <x v="3"/>
    <s v="Wednesday"/>
    <s v="Week-day"/>
    <s v="Low-demand"/>
    <s v="Off-Peak"/>
    <n v="93"/>
    <n v="-20.924283333333335"/>
    <n v="0"/>
    <n v="99"/>
    <n v="400.59089166666661"/>
    <n v="0"/>
    <n v="379.66644999999994"/>
    <n v="480.00108333333327"/>
    <n v="0"/>
    <n v="200"/>
    <n v="190"/>
    <n v="390"/>
  </r>
  <r>
    <x v="0"/>
    <x v="4"/>
    <x v="19"/>
    <x v="4"/>
    <s v="Wednesday"/>
    <s v="Week-day"/>
    <s v="Low-demand"/>
    <s v="Off-Peak"/>
    <n v="93"/>
    <n v="-14.120333333333337"/>
    <n v="0"/>
    <n v="99"/>
    <n v="407.60153333333312"/>
    <n v="0"/>
    <n v="393.48105833333335"/>
    <n v="480.00108333333327"/>
    <n v="0"/>
    <n v="295"/>
    <n v="190"/>
    <n v="485"/>
  </r>
  <r>
    <x v="0"/>
    <x v="4"/>
    <x v="19"/>
    <x v="5"/>
    <s v="Wednesday"/>
    <s v="Week-day"/>
    <s v="Low-demand"/>
    <s v="Off-Peak"/>
    <n v="93"/>
    <n v="-19.923283333333337"/>
    <n v="0"/>
    <n v="99.00833333333334"/>
    <n v="391.47883333333317"/>
    <n v="6.0038416666666672"/>
    <n v="377.55936666666656"/>
    <n v="480.00108333333327"/>
    <n v="0"/>
    <n v="295"/>
    <n v="190"/>
    <n v="485"/>
  </r>
  <r>
    <x v="0"/>
    <x v="4"/>
    <x v="19"/>
    <x v="6"/>
    <s v="Wednesday"/>
    <s v="Week-day"/>
    <s v="Low-demand"/>
    <s v="Standard"/>
    <n v="147"/>
    <n v="-24.765730000000005"/>
    <n v="0"/>
    <n v="99.05"/>
    <n v="268.06290000000007"/>
    <n v="127.21798999999997"/>
    <n v="370.51491000000004"/>
    <n v="480.00108333333327"/>
    <n v="0"/>
    <n v="295"/>
    <n v="190"/>
    <n v="485"/>
  </r>
  <r>
    <x v="0"/>
    <x v="4"/>
    <x v="19"/>
    <x v="7"/>
    <s v="Wednesday"/>
    <s v="Week-day"/>
    <s v="Low-demand"/>
    <s v="Peak"/>
    <n v="213"/>
    <n v="59.463716666666663"/>
    <n v="59.463716666666663"/>
    <n v="96.575000000000003"/>
    <n v="197.3341666666667"/>
    <n v="433.5974916666666"/>
    <n v="690.39521666666644"/>
    <n v="480.00108333333327"/>
    <n v="0"/>
    <n v="565"/>
    <n v="690"/>
    <n v="1255"/>
  </r>
  <r>
    <x v="0"/>
    <x v="4"/>
    <x v="19"/>
    <x v="8"/>
    <s v="Wednesday"/>
    <s v="Week-day"/>
    <s v="Low-demand"/>
    <s v="Peak"/>
    <n v="213"/>
    <n v="-32.598033333333326"/>
    <n v="0"/>
    <n v="96.674999999999997"/>
    <n v="80.337716666666665"/>
    <n v="664.31814166666686"/>
    <n v="712.05750833333298"/>
    <n v="480.00108333333327"/>
    <n v="0"/>
    <n v="565"/>
    <n v="675"/>
    <n v="1240"/>
  </r>
  <r>
    <x v="0"/>
    <x v="4"/>
    <x v="19"/>
    <x v="9"/>
    <s v="Wednesday"/>
    <s v="Week-day"/>
    <s v="Low-demand"/>
    <s v="Peak"/>
    <n v="213"/>
    <n v="-68.85392499999999"/>
    <n v="0"/>
    <n v="98.083333333333329"/>
    <n v="0"/>
    <n v="806.21390000000031"/>
    <n v="737.35899999999958"/>
    <n v="480.00108333333327"/>
    <n v="0"/>
    <n v="565"/>
    <n v="675"/>
    <n v="1240"/>
  </r>
  <r>
    <x v="0"/>
    <x v="4"/>
    <x v="19"/>
    <x v="22"/>
    <s v="Wednesday"/>
    <s v="Week-day"/>
    <s v="Low-demand"/>
    <s v="Standard"/>
    <n v="147"/>
    <n v="-11.899833333333339"/>
    <n v="0"/>
    <n v="99"/>
    <n v="0"/>
    <n v="785.49305000000027"/>
    <n v="773.59221666666679"/>
    <n v="480.00108333333327"/>
    <n v="0"/>
    <n v="565"/>
    <n v="675"/>
    <n v="1240"/>
  </r>
  <r>
    <x v="0"/>
    <x v="4"/>
    <x v="19"/>
    <x v="23"/>
    <s v="Wednesday"/>
    <s v="Week-day"/>
    <s v="Low-demand"/>
    <s v="Standard"/>
    <n v="147"/>
    <n v="136.04207500000001"/>
    <n v="136.04207500000001"/>
    <n v="97.816666666666663"/>
    <n v="0"/>
    <n v="649.97018333333403"/>
    <n v="786.00504999999998"/>
    <n v="480.00108333333327"/>
    <n v="0"/>
    <n v="565"/>
    <n v="675"/>
    <n v="1240"/>
  </r>
  <r>
    <x v="0"/>
    <x v="4"/>
    <x v="19"/>
    <x v="21"/>
    <s v="Wednesday"/>
    <s v="Week-day"/>
    <s v="Low-demand"/>
    <s v="Standard"/>
    <n v="147"/>
    <n v="89.87463333333335"/>
    <n v="89.87463333333335"/>
    <n v="83.13333333333334"/>
    <n v="0"/>
    <n v="683.89962500000001"/>
    <n v="784.54518333333328"/>
    <n v="480.00108333333327"/>
    <n v="10.771266666666667"/>
    <n v="565"/>
    <n v="675"/>
    <n v="1240"/>
  </r>
  <r>
    <x v="0"/>
    <x v="4"/>
    <x v="19"/>
    <x v="10"/>
    <s v="Wednesday"/>
    <s v="Week-day"/>
    <s v="Low-demand"/>
    <s v="Standard"/>
    <n v="147"/>
    <n v="195.2133"/>
    <n v="195.2133"/>
    <n v="78.7"/>
    <n v="27.252950000000006"/>
    <n v="549.98235000000011"/>
    <n v="772.44884999999999"/>
    <n v="480.00108333333327"/>
    <n v="0"/>
    <n v="565"/>
    <n v="675"/>
    <n v="1240"/>
  </r>
  <r>
    <x v="0"/>
    <x v="4"/>
    <x v="19"/>
    <x v="13"/>
    <s v="Wednesday"/>
    <s v="Week-day"/>
    <s v="Low-demand"/>
    <s v="Standard"/>
    <n v="147"/>
    <n v="41.0056725663717"/>
    <n v="41.0056725663717"/>
    <n v="42.230088495575224"/>
    <n v="447.25697345132744"/>
    <n v="232.12072566371668"/>
    <n v="731.78769911504423"/>
    <n v="480.00108333333327"/>
    <n v="11.404070796460175"/>
    <n v="565"/>
    <n v="675"/>
    <n v="1240"/>
  </r>
  <r>
    <x v="0"/>
    <x v="4"/>
    <x v="19"/>
    <x v="14"/>
    <s v="Wednesday"/>
    <s v="Week-day"/>
    <s v="Low-demand"/>
    <s v="Standard"/>
    <n v="147"/>
    <n v="-151.50616666666664"/>
    <n v="0"/>
    <n v="45.1"/>
    <n v="402.74174999999997"/>
    <n v="140.1626333333333"/>
    <n v="493.52793333333358"/>
    <n v="480.00108333333327"/>
    <n v="102.13658333333335"/>
    <n v="555"/>
    <n v="675"/>
    <n v="1230"/>
  </r>
  <r>
    <x v="0"/>
    <x v="4"/>
    <x v="19"/>
    <x v="15"/>
    <s v="Wednesday"/>
    <s v="Week-day"/>
    <s v="Low-demand"/>
    <s v="Peak"/>
    <n v="213"/>
    <n v="49.089850467289708"/>
    <n v="49.089850467289708"/>
    <n v="42.616822429906541"/>
    <n v="405.00219626168246"/>
    <n v="27.361168224299064"/>
    <n v="481.45328971962601"/>
    <n v="480.00108333333327"/>
    <n v="0"/>
    <n v="485"/>
    <n v="655"/>
    <n v="1140"/>
  </r>
  <r>
    <x v="0"/>
    <x v="4"/>
    <x v="19"/>
    <x v="16"/>
    <s v="Wednesday"/>
    <s v="Week-day"/>
    <s v="Low-demand"/>
    <s v="Peak"/>
    <n v="213"/>
    <n v="-249.54105172413793"/>
    <n v="0"/>
    <n v="47.370689655172413"/>
    <n v="384.29017241379313"/>
    <n v="0.18353448275862061"/>
    <n v="396.10727586206906"/>
    <n v="480.00108333333327"/>
    <n v="261.17743965517252"/>
    <n v="295"/>
    <n v="655"/>
    <n v="950"/>
  </r>
  <r>
    <x v="0"/>
    <x v="4"/>
    <x v="19"/>
    <x v="17"/>
    <s v="Wednesday"/>
    <s v="Week-day"/>
    <s v="Low-demand"/>
    <s v="Standard"/>
    <n v="147"/>
    <n v="-117.14408333333333"/>
    <n v="0"/>
    <n v="52.1"/>
    <n v="398.85505833333349"/>
    <n v="0"/>
    <n v="281.71050833333345"/>
    <n v="480.00108333333327"/>
    <n v="0"/>
    <n v="295"/>
    <n v="190"/>
    <n v="485"/>
  </r>
  <r>
    <x v="0"/>
    <x v="4"/>
    <x v="19"/>
    <x v="18"/>
    <s v="Wednesday"/>
    <s v="Week-day"/>
    <s v="Low-demand"/>
    <s v="Standard"/>
    <n v="147"/>
    <n v="-150.16761666666665"/>
    <n v="0"/>
    <n v="60.475000000000001"/>
    <n v="416.11283333333307"/>
    <n v="0"/>
    <n v="265.9448083333333"/>
    <n v="480.00108333333327"/>
    <n v="0"/>
    <n v="295"/>
    <n v="190"/>
    <n v="485"/>
  </r>
  <r>
    <x v="0"/>
    <x v="4"/>
    <x v="19"/>
    <x v="19"/>
    <s v="Wednesday"/>
    <s v="Week-day"/>
    <s v="Low-demand"/>
    <s v="Off-Peak"/>
    <n v="93"/>
    <n v="-204.943375"/>
    <n v="0"/>
    <n v="67.174999999999997"/>
    <n v="472.85269166666666"/>
    <n v="0"/>
    <n v="267.90890833333333"/>
    <n v="480.00108333333327"/>
    <n v="0"/>
    <n v="200"/>
    <n v="190"/>
    <n v="390"/>
  </r>
  <r>
    <x v="0"/>
    <x v="4"/>
    <x v="19"/>
    <x v="20"/>
    <s v="Wednesday"/>
    <s v="Week-day"/>
    <s v="Low-demand"/>
    <s v="Off-Peak"/>
    <n v="93"/>
    <n v="-42.283375000000007"/>
    <n v="0"/>
    <n v="73.36666666666666"/>
    <n v="297.96654999999993"/>
    <n v="0"/>
    <n v="255.68277500000005"/>
    <n v="480.00108333333327"/>
    <n v="0"/>
    <n v="200"/>
    <n v="190"/>
    <n v="390"/>
  </r>
  <r>
    <x v="0"/>
    <x v="4"/>
    <x v="20"/>
    <x v="0"/>
    <s v="Thursday"/>
    <s v="Week-day"/>
    <s v="Low-demand"/>
    <s v="Off-Peak"/>
    <n v="93"/>
    <n v="-35.676641666666661"/>
    <n v="0"/>
    <n v="75.924999999999997"/>
    <n v="304.55826666666667"/>
    <n v="0"/>
    <n v="268.88131666666663"/>
    <n v="480.00108333333327"/>
    <n v="0"/>
    <n v="200"/>
    <n v="190"/>
    <n v="390"/>
  </r>
  <r>
    <x v="0"/>
    <x v="4"/>
    <x v="20"/>
    <x v="1"/>
    <s v="Thursday"/>
    <s v="Week-day"/>
    <s v="Low-demand"/>
    <s v="Off-Peak"/>
    <n v="93"/>
    <n v="-39.843691666666665"/>
    <n v="0"/>
    <n v="77.533333333333331"/>
    <n v="300.49406666666681"/>
    <n v="0"/>
    <n v="260.6493333333334"/>
    <n v="480.00108333333327"/>
    <n v="0"/>
    <n v="200"/>
    <n v="190"/>
    <n v="390"/>
  </r>
  <r>
    <x v="0"/>
    <x v="4"/>
    <x v="20"/>
    <x v="2"/>
    <s v="Thursday"/>
    <s v="Week-day"/>
    <s v="Low-demand"/>
    <s v="Off-Peak"/>
    <n v="93"/>
    <n v="10.113841666666662"/>
    <n v="10.113841666666662"/>
    <n v="79.083333333333329"/>
    <n v="388.03534166666662"/>
    <n v="0"/>
    <n v="398.1491916666667"/>
    <n v="480.00108333333327"/>
    <n v="0"/>
    <n v="200"/>
    <n v="190"/>
    <n v="390"/>
  </r>
  <r>
    <x v="0"/>
    <x v="4"/>
    <x v="20"/>
    <x v="3"/>
    <s v="Thursday"/>
    <s v="Week-day"/>
    <s v="Low-demand"/>
    <s v="Off-Peak"/>
    <n v="93"/>
    <n v="-90.768175000000085"/>
    <n v="0"/>
    <n v="79.650000000000006"/>
    <n v="479.83276666666694"/>
    <n v="0"/>
    <n v="389.0640499999999"/>
    <n v="480.00108333333327"/>
    <n v="0"/>
    <n v="200"/>
    <n v="190"/>
    <n v="390"/>
  </r>
  <r>
    <x v="0"/>
    <x v="4"/>
    <x v="20"/>
    <x v="4"/>
    <s v="Thursday"/>
    <s v="Week-day"/>
    <s v="Low-demand"/>
    <s v="Off-Peak"/>
    <n v="93"/>
    <n v="-89.061266666666668"/>
    <n v="0"/>
    <n v="83.191666666666663"/>
    <n v="479.83690000000007"/>
    <n v="0"/>
    <n v="390.77511666666669"/>
    <n v="480.00108333333327"/>
    <n v="0"/>
    <n v="295"/>
    <n v="190"/>
    <n v="485"/>
  </r>
  <r>
    <x v="0"/>
    <x v="4"/>
    <x v="20"/>
    <x v="5"/>
    <s v="Thursday"/>
    <s v="Week-day"/>
    <s v="Low-demand"/>
    <s v="Off-Peak"/>
    <n v="93"/>
    <n v="-80.714666666666702"/>
    <n v="0"/>
    <n v="86.63333333333334"/>
    <n v="479.81853333333368"/>
    <n v="2.4264333333333337"/>
    <n v="401.52983333333344"/>
    <n v="480.00108333333327"/>
    <n v="0"/>
    <n v="295"/>
    <n v="190"/>
    <n v="485"/>
  </r>
  <r>
    <x v="0"/>
    <x v="4"/>
    <x v="20"/>
    <x v="6"/>
    <s v="Thursday"/>
    <s v="Week-day"/>
    <s v="Low-demand"/>
    <s v="Standard"/>
    <n v="147"/>
    <n v="-37.731291666666657"/>
    <n v="0"/>
    <n v="89.45"/>
    <n v="479.83865000000003"/>
    <n v="81.181350000000023"/>
    <n v="523.28857500000015"/>
    <n v="480.00108333333327"/>
    <n v="0"/>
    <n v="295"/>
    <n v="190"/>
    <n v="485"/>
  </r>
  <r>
    <x v="0"/>
    <x v="4"/>
    <x v="20"/>
    <x v="7"/>
    <s v="Thursday"/>
    <s v="Week-day"/>
    <s v="Low-demand"/>
    <s v="Peak"/>
    <n v="213"/>
    <n v="114.10551666666666"/>
    <n v="114.10551666666666"/>
    <n v="85.85"/>
    <n v="479.83635833333318"/>
    <n v="104.37905833333333"/>
    <n v="698.32145833333334"/>
    <n v="480.00108333333327"/>
    <n v="0"/>
    <n v="565"/>
    <n v="690"/>
    <n v="1255"/>
  </r>
  <r>
    <x v="0"/>
    <x v="4"/>
    <x v="20"/>
    <x v="8"/>
    <s v="Thursday"/>
    <s v="Week-day"/>
    <s v="Low-demand"/>
    <s v="Peak"/>
    <n v="213"/>
    <n v="-8.9053916666666613"/>
    <n v="0"/>
    <n v="81.5"/>
    <n v="479.84528333333327"/>
    <n v="250.44327500000003"/>
    <n v="721.38296666666668"/>
    <n v="480.00108333333327"/>
    <n v="0"/>
    <n v="565"/>
    <n v="675"/>
    <n v="1240"/>
  </r>
  <r>
    <x v="0"/>
    <x v="4"/>
    <x v="20"/>
    <x v="9"/>
    <s v="Thursday"/>
    <s v="Week-day"/>
    <s v="Low-demand"/>
    <s v="Peak"/>
    <n v="213"/>
    <n v="-7.5121249999999984"/>
    <n v="0"/>
    <n v="82.108333333333334"/>
    <n v="479.83338333333307"/>
    <n v="285.71884166666655"/>
    <n v="758.04014166666639"/>
    <n v="480.00108333333327"/>
    <n v="0"/>
    <n v="565"/>
    <n v="675"/>
    <n v="1240"/>
  </r>
  <r>
    <x v="0"/>
    <x v="4"/>
    <x v="20"/>
    <x v="22"/>
    <s v="Thursday"/>
    <s v="Week-day"/>
    <s v="Low-demand"/>
    <s v="Standard"/>
    <n v="147"/>
    <n v="-102.92059166666667"/>
    <n v="0"/>
    <n v="83.24166666666666"/>
    <n v="479.83409999999998"/>
    <n v="378.6786166666667"/>
    <n v="755.59161666666648"/>
    <n v="480.00108333333327"/>
    <n v="0"/>
    <n v="565"/>
    <n v="675"/>
    <n v="1240"/>
  </r>
  <r>
    <x v="0"/>
    <x v="4"/>
    <x v="20"/>
    <x v="23"/>
    <s v="Thursday"/>
    <s v="Week-day"/>
    <s v="Low-demand"/>
    <s v="Standard"/>
    <n v="147"/>
    <n v="-231.8627083333333"/>
    <n v="0"/>
    <n v="90.333333333333329"/>
    <n v="418.42840833333332"/>
    <n v="647.41109999999981"/>
    <n v="833.97624999999994"/>
    <n v="480.00108333333327"/>
    <n v="0"/>
    <n v="565"/>
    <n v="675"/>
    <n v="1240"/>
  </r>
  <r>
    <x v="0"/>
    <x v="4"/>
    <x v="20"/>
    <x v="21"/>
    <s v="Thursday"/>
    <s v="Week-day"/>
    <s v="Low-demand"/>
    <s v="Standard"/>
    <n v="147"/>
    <n v="-3.2358166666666701"/>
    <n v="0"/>
    <n v="95.7"/>
    <n v="261.97423333333336"/>
    <n v="567.56563333333315"/>
    <n v="826.30376666666677"/>
    <n v="480.00108333333327"/>
    <n v="0"/>
    <n v="565"/>
    <n v="675"/>
    <n v="1240"/>
  </r>
  <r>
    <x v="0"/>
    <x v="4"/>
    <x v="20"/>
    <x v="10"/>
    <s v="Thursday"/>
    <s v="Week-day"/>
    <s v="Low-demand"/>
    <s v="Standard"/>
    <n v="147"/>
    <n v="-32.755158333333348"/>
    <n v="0"/>
    <n v="95.858333333333334"/>
    <n v="168.53371666666669"/>
    <n v="724.20854999999995"/>
    <n v="859.98669999999993"/>
    <n v="480.00108333333327"/>
    <n v="0"/>
    <n v="565"/>
    <n v="675"/>
    <n v="1240"/>
  </r>
  <r>
    <x v="0"/>
    <x v="4"/>
    <x v="20"/>
    <x v="11"/>
    <s v="Thursday"/>
    <s v="Week-day"/>
    <s v="Low-demand"/>
    <s v="Standard"/>
    <n v="147"/>
    <n v="-23.833725000000026"/>
    <n v="0"/>
    <n v="96.13333333333334"/>
    <n v="138.00704166666671"/>
    <n v="759.4943999999997"/>
    <n v="873.66737499999965"/>
    <n v="480.00108333333327"/>
    <n v="0"/>
    <n v="565"/>
    <n v="675"/>
    <n v="1240"/>
  </r>
  <r>
    <x v="0"/>
    <x v="4"/>
    <x v="20"/>
    <x v="12"/>
    <s v="Thursday"/>
    <s v="Week-day"/>
    <s v="Low-demand"/>
    <s v="Standard"/>
    <n v="147"/>
    <n v="-5.458091666666669"/>
    <n v="0"/>
    <n v="96.13333333333334"/>
    <n v="116.44006666666661"/>
    <n v="732.5859333333334"/>
    <n v="843.56763333333356"/>
    <n v="480.00108333333327"/>
    <n v="0"/>
    <n v="565"/>
    <n v="675"/>
    <n v="1240"/>
  </r>
  <r>
    <x v="0"/>
    <x v="4"/>
    <x v="20"/>
    <x v="13"/>
    <s v="Thursday"/>
    <s v="Week-day"/>
    <s v="Low-demand"/>
    <s v="Standard"/>
    <n v="147"/>
    <n v="-22.379325000000001"/>
    <n v="0"/>
    <n v="95.85"/>
    <n v="334.70163333333335"/>
    <n v="505.54712500000011"/>
    <n v="817.86908333333372"/>
    <n v="480.00108333333327"/>
    <n v="0"/>
    <n v="565"/>
    <n v="675"/>
    <n v="1240"/>
  </r>
  <r>
    <x v="0"/>
    <x v="4"/>
    <x v="20"/>
    <x v="14"/>
    <s v="Thursday"/>
    <s v="Week-day"/>
    <s v="Low-demand"/>
    <s v="Standard"/>
    <n v="147"/>
    <n v="155.01832499999998"/>
    <n v="155.01832499999998"/>
    <n v="92.466666666666669"/>
    <n v="479.82674166666675"/>
    <n v="196.38144166666663"/>
    <n v="831.22701666666717"/>
    <n v="480.00108333333327"/>
    <n v="0"/>
    <n v="555"/>
    <n v="675"/>
    <n v="1230"/>
  </r>
  <r>
    <x v="0"/>
    <x v="4"/>
    <x v="20"/>
    <x v="15"/>
    <s v="Thursday"/>
    <s v="Week-day"/>
    <s v="Low-demand"/>
    <s v="Peak"/>
    <n v="213"/>
    <n v="327.03723076923075"/>
    <n v="327.03723076923075"/>
    <n v="78.855769230769226"/>
    <n v="479.8346250000003"/>
    <n v="51.622673076923064"/>
    <n v="858.49497115384645"/>
    <n v="480.00108333333327"/>
    <n v="0"/>
    <n v="485"/>
    <n v="655"/>
    <n v="1140"/>
  </r>
  <r>
    <x v="0"/>
    <x v="4"/>
    <x v="20"/>
    <x v="16"/>
    <s v="Thursday"/>
    <s v="Week-day"/>
    <s v="Low-demand"/>
    <s v="Peak"/>
    <n v="213"/>
    <n v="207.19166666666666"/>
    <n v="207.19166666666666"/>
    <n v="63.289473684210527"/>
    <n v="479.81318421052634"/>
    <n v="3.0070438596491216"/>
    <n v="690.0125438596491"/>
    <n v="480.00108333333327"/>
    <n v="0"/>
    <n v="295"/>
    <n v="655"/>
    <n v="950"/>
  </r>
  <r>
    <x v="0"/>
    <x v="4"/>
    <x v="20"/>
    <x v="17"/>
    <s v="Thursday"/>
    <s v="Week-day"/>
    <s v="Low-demand"/>
    <s v="Standard"/>
    <n v="147"/>
    <n v="100.03491666666667"/>
    <n v="100.03491666666667"/>
    <n v="54.608333333333334"/>
    <n v="479.83004166666666"/>
    <n v="0"/>
    <n v="579.86556666666706"/>
    <n v="480.00108333333327"/>
    <n v="0"/>
    <n v="295"/>
    <n v="190"/>
    <n v="485"/>
  </r>
  <r>
    <x v="0"/>
    <x v="4"/>
    <x v="20"/>
    <x v="18"/>
    <s v="Thursday"/>
    <s v="Week-day"/>
    <s v="Low-demand"/>
    <s v="Standard"/>
    <n v="147"/>
    <n v="98.034991666666656"/>
    <n v="98.034991666666656"/>
    <n v="49.233333333333334"/>
    <n v="479.83196666666657"/>
    <n v="0"/>
    <n v="577.86749166666641"/>
    <n v="480.00108333333327"/>
    <n v="0"/>
    <n v="295"/>
    <n v="190"/>
    <n v="485"/>
  </r>
  <r>
    <x v="0"/>
    <x v="4"/>
    <x v="20"/>
    <x v="19"/>
    <s v="Thursday"/>
    <s v="Week-day"/>
    <s v="Low-demand"/>
    <s v="Off-Peak"/>
    <n v="93"/>
    <n v="92.470849999999984"/>
    <n v="92.470849999999984"/>
    <n v="44.641666666666666"/>
    <n v="479.82820833333341"/>
    <n v="0"/>
    <n v="572.29955833333338"/>
    <n v="480.00108333333327"/>
    <n v="0"/>
    <n v="200"/>
    <n v="190"/>
    <n v="390"/>
  </r>
  <r>
    <x v="0"/>
    <x v="4"/>
    <x v="20"/>
    <x v="20"/>
    <s v="Thursday"/>
    <s v="Week-day"/>
    <s v="Low-demand"/>
    <s v="Off-Peak"/>
    <n v="93"/>
    <n v="-157.28609166666672"/>
    <n v="0"/>
    <n v="44.616666666666667"/>
    <n v="471.13414166666661"/>
    <n v="0"/>
    <n v="558.00338333333343"/>
    <n v="480.00108333333327"/>
    <n v="244.15500833333329"/>
    <n v="200"/>
    <n v="190"/>
    <n v="390"/>
  </r>
  <r>
    <x v="0"/>
    <x v="4"/>
    <x v="21"/>
    <x v="0"/>
    <s v="Friday"/>
    <s v="Week-day"/>
    <s v="Low-demand"/>
    <s v="Off-Peak"/>
    <n v="93"/>
    <n v="89.71541666666667"/>
    <n v="89.71541666666667"/>
    <n v="45.825000000000003"/>
    <n v="479.84310833333342"/>
    <n v="0"/>
    <n v="569.55899166666666"/>
    <n v="480.00108333333327"/>
    <n v="0"/>
    <n v="200"/>
    <n v="190"/>
    <n v="390"/>
  </r>
  <r>
    <x v="0"/>
    <x v="4"/>
    <x v="21"/>
    <x v="1"/>
    <s v="Friday"/>
    <s v="Week-day"/>
    <s v="Low-demand"/>
    <s v="Off-Peak"/>
    <n v="93"/>
    <n v="-148.27797499999997"/>
    <n v="0"/>
    <n v="44.008333333333333"/>
    <n v="460.30570833333326"/>
    <n v="0"/>
    <n v="559.47760000000017"/>
    <n v="480.00108333333327"/>
    <n v="247.44955000000007"/>
    <n v="200"/>
    <n v="190"/>
    <n v="390"/>
  </r>
  <r>
    <x v="0"/>
    <x v="4"/>
    <x v="21"/>
    <x v="2"/>
    <s v="Friday"/>
    <s v="Week-day"/>
    <s v="Low-demand"/>
    <s v="Off-Peak"/>
    <n v="93"/>
    <n v="59.629449999999977"/>
    <n v="59.629449999999977"/>
    <n v="43.991666666666667"/>
    <n v="479.84549166666665"/>
    <n v="0"/>
    <n v="697.36608333333311"/>
    <n v="480.00108333333327"/>
    <n v="157.89071666666666"/>
    <n v="200"/>
    <n v="190"/>
    <n v="390"/>
  </r>
  <r>
    <x v="0"/>
    <x v="4"/>
    <x v="21"/>
    <x v="3"/>
    <s v="Friday"/>
    <s v="Week-day"/>
    <s v="Low-demand"/>
    <s v="Off-Peak"/>
    <n v="93"/>
    <n v="55.076366666666644"/>
    <n v="55.076366666666644"/>
    <n v="45.891666666666666"/>
    <n v="479.83220833333331"/>
    <n v="0"/>
    <n v="674.46758333333378"/>
    <n v="480.00108333333327"/>
    <n v="139.55865833333331"/>
    <n v="200"/>
    <n v="190"/>
    <n v="390"/>
  </r>
  <r>
    <x v="0"/>
    <x v="4"/>
    <x v="21"/>
    <x v="4"/>
    <s v="Friday"/>
    <s v="Week-day"/>
    <s v="Low-demand"/>
    <s v="Off-Peak"/>
    <n v="93"/>
    <n v="-107.89619166666658"/>
    <n v="0"/>
    <n v="45.666666666666664"/>
    <n v="479.83420000000012"/>
    <n v="0"/>
    <n v="670.249325"/>
    <n v="480.00108333333327"/>
    <n v="298.31102500000009"/>
    <n v="295"/>
    <n v="190"/>
    <n v="485"/>
  </r>
  <r>
    <x v="0"/>
    <x v="4"/>
    <x v="21"/>
    <x v="5"/>
    <s v="Friday"/>
    <s v="Week-day"/>
    <s v="Low-demand"/>
    <s v="Off-Peak"/>
    <n v="93"/>
    <n v="-93.21511666666666"/>
    <n v="0"/>
    <n v="44.341666666666669"/>
    <n v="479.84273333333346"/>
    <n v="10.061508333333331"/>
    <n v="688.07090833333336"/>
    <n v="480.00108333333327"/>
    <n v="291.38153333333332"/>
    <n v="295"/>
    <n v="190"/>
    <n v="485"/>
  </r>
  <r>
    <x v="0"/>
    <x v="4"/>
    <x v="21"/>
    <x v="6"/>
    <s v="Friday"/>
    <s v="Week-day"/>
    <s v="Low-demand"/>
    <s v="Standard"/>
    <n v="147"/>
    <n v="64.479116666666627"/>
    <n v="64.479116666666627"/>
    <n v="46.041666666666664"/>
    <n v="479.82632500000005"/>
    <n v="146.96616666666671"/>
    <n v="691.27189166666687"/>
    <n v="480.00108333333327"/>
    <n v="0"/>
    <n v="295"/>
    <n v="190"/>
    <n v="485"/>
  </r>
  <r>
    <x v="0"/>
    <x v="4"/>
    <x v="21"/>
    <x v="7"/>
    <s v="Friday"/>
    <s v="Week-day"/>
    <s v="Low-demand"/>
    <s v="Peak"/>
    <n v="213"/>
    <n v="-88.944225000000003"/>
    <n v="0"/>
    <n v="46.041666666666664"/>
    <n v="479.8463083333333"/>
    <n v="434.83638333333329"/>
    <n v="825.7379249999999"/>
    <n v="480.00108333333327"/>
    <n v="0"/>
    <n v="565"/>
    <n v="690"/>
    <n v="1255"/>
  </r>
  <r>
    <x v="0"/>
    <x v="4"/>
    <x v="21"/>
    <x v="8"/>
    <s v="Friday"/>
    <s v="Week-day"/>
    <s v="Low-demand"/>
    <s v="Peak"/>
    <n v="213"/>
    <n v="-308.36570833333332"/>
    <n v="0"/>
    <n v="53.875"/>
    <n v="479.83033333333344"/>
    <n v="669.35784999999976"/>
    <n v="840.82195833333333"/>
    <n v="480.00108333333327"/>
    <n v="0"/>
    <n v="565"/>
    <n v="675"/>
    <n v="1240"/>
  </r>
  <r>
    <x v="0"/>
    <x v="4"/>
    <x v="21"/>
    <x v="9"/>
    <s v="Friday"/>
    <s v="Week-day"/>
    <s v="Low-demand"/>
    <s v="Peak"/>
    <n v="213"/>
    <n v="-190.67021666666682"/>
    <n v="0"/>
    <n v="67.974999999999994"/>
    <n v="155.9486"/>
    <n v="846.57824999999968"/>
    <n v="811.8558250000001"/>
    <n v="480.00108333333327"/>
    <n v="0"/>
    <n v="565"/>
    <n v="675"/>
    <n v="1240"/>
  </r>
  <r>
    <x v="0"/>
    <x v="4"/>
    <x v="21"/>
    <x v="22"/>
    <s v="Friday"/>
    <s v="Week-day"/>
    <s v="Low-demand"/>
    <s v="Standard"/>
    <n v="147"/>
    <n v="-141.57791666666665"/>
    <n v="0"/>
    <n v="72.95"/>
    <n v="37.729233333333333"/>
    <n v="952.98639999999978"/>
    <n v="849.13674999999955"/>
    <n v="480.00108333333327"/>
    <n v="0"/>
    <n v="565"/>
    <n v="675"/>
    <n v="1240"/>
  </r>
  <r>
    <x v="0"/>
    <x v="4"/>
    <x v="21"/>
    <x v="23"/>
    <s v="Friday"/>
    <s v="Week-day"/>
    <s v="Low-demand"/>
    <s v="Standard"/>
    <n v="147"/>
    <n v="-143.06433333333325"/>
    <n v="0"/>
    <n v="79.358333333333334"/>
    <n v="0"/>
    <n v="996.11761666666644"/>
    <n v="853.05229166666641"/>
    <n v="480.00108333333327"/>
    <n v="0"/>
    <n v="565"/>
    <n v="675"/>
    <n v="1240"/>
  </r>
  <r>
    <x v="0"/>
    <x v="4"/>
    <x v="21"/>
    <x v="21"/>
    <s v="Friday"/>
    <s v="Week-day"/>
    <s v="Low-demand"/>
    <s v="Standard"/>
    <n v="147"/>
    <n v="-164.338525"/>
    <n v="0"/>
    <n v="85.674999999999997"/>
    <n v="38.216141666666665"/>
    <n v="993.61970833333328"/>
    <n v="867.4963916666668"/>
    <n v="480.00108333333327"/>
    <n v="0"/>
    <n v="565"/>
    <n v="675"/>
    <n v="1240"/>
  </r>
  <r>
    <x v="0"/>
    <x v="4"/>
    <x v="21"/>
    <x v="10"/>
    <s v="Friday"/>
    <s v="Week-day"/>
    <s v="Low-demand"/>
    <s v="Standard"/>
    <n v="147"/>
    <n v="-142.41519166666666"/>
    <n v="0"/>
    <n v="92.875"/>
    <n v="93.602841666666663"/>
    <n v="916.9380500000002"/>
    <n v="868.12492499999973"/>
    <n v="480.00108333333327"/>
    <n v="0"/>
    <n v="565"/>
    <n v="675"/>
    <n v="1240"/>
  </r>
  <r>
    <x v="0"/>
    <x v="4"/>
    <x v="21"/>
    <x v="11"/>
    <s v="Friday"/>
    <s v="Week-day"/>
    <s v="Low-demand"/>
    <s v="Standard"/>
    <n v="147"/>
    <n v="-25.323583333333332"/>
    <n v="0"/>
    <n v="96.291666666666671"/>
    <n v="101.767"/>
    <n v="776.16809166666667"/>
    <n v="852.61116666666624"/>
    <n v="480.00108333333327"/>
    <n v="0"/>
    <n v="565"/>
    <n v="675"/>
    <n v="1240"/>
  </r>
  <r>
    <x v="0"/>
    <x v="4"/>
    <x v="21"/>
    <x v="12"/>
    <s v="Friday"/>
    <s v="Week-day"/>
    <s v="Low-demand"/>
    <s v="Standard"/>
    <n v="147"/>
    <n v="-4.9730249999999954"/>
    <n v="0"/>
    <n v="96.058333333333337"/>
    <n v="193.73529166666665"/>
    <n v="635.77604999999994"/>
    <n v="824.53811666666638"/>
    <n v="480.00108333333327"/>
    <n v="0"/>
    <n v="565"/>
    <n v="675"/>
    <n v="1240"/>
  </r>
  <r>
    <x v="0"/>
    <x v="4"/>
    <x v="21"/>
    <x v="13"/>
    <s v="Friday"/>
    <s v="Week-day"/>
    <s v="Low-demand"/>
    <s v="Standard"/>
    <n v="147"/>
    <n v="-12.069458333333333"/>
    <n v="0"/>
    <n v="95.924999999999997"/>
    <n v="304.40641666666681"/>
    <n v="514.83735000000024"/>
    <n v="807.17398333333301"/>
    <n v="480.00108333333327"/>
    <n v="0"/>
    <n v="565"/>
    <n v="675"/>
    <n v="1240"/>
  </r>
  <r>
    <x v="0"/>
    <x v="4"/>
    <x v="21"/>
    <x v="14"/>
    <s v="Friday"/>
    <s v="Week-day"/>
    <s v="Low-demand"/>
    <s v="Standard"/>
    <n v="147"/>
    <n v="101.08503333333336"/>
    <n v="101.08503333333336"/>
    <n v="93.966666666666669"/>
    <n v="477.58957499999997"/>
    <n v="217.29275000000001"/>
    <n v="795.96768333333307"/>
    <n v="480.00108333333327"/>
    <n v="0"/>
    <n v="555"/>
    <n v="675"/>
    <n v="1230"/>
  </r>
  <r>
    <x v="0"/>
    <x v="4"/>
    <x v="21"/>
    <x v="15"/>
    <s v="Friday"/>
    <s v="Week-day"/>
    <s v="Low-demand"/>
    <s v="Peak"/>
    <n v="213"/>
    <n v="158.91391509433961"/>
    <n v="158.91391509433961"/>
    <n v="85.64150943396227"/>
    <n v="479.83008490566061"/>
    <n v="61.801764150943377"/>
    <n v="700.54614150943428"/>
    <n v="480.00108333333327"/>
    <n v="0"/>
    <n v="485"/>
    <n v="655"/>
    <n v="1140"/>
  </r>
  <r>
    <x v="0"/>
    <x v="4"/>
    <x v="21"/>
    <x v="16"/>
    <s v="Friday"/>
    <s v="Week-day"/>
    <s v="Low-demand"/>
    <s v="Peak"/>
    <n v="213"/>
    <n v="94.093451327433655"/>
    <n v="94.093451327433655"/>
    <n v="77.584070796460182"/>
    <n v="479.82501769911505"/>
    <n v="4.7593716814159279"/>
    <n v="578.67830973451328"/>
    <n v="480.00108333333327"/>
    <n v="0"/>
    <n v="295"/>
    <n v="655"/>
    <n v="950"/>
  </r>
  <r>
    <x v="0"/>
    <x v="4"/>
    <x v="21"/>
    <x v="17"/>
    <s v="Friday"/>
    <s v="Week-day"/>
    <s v="Low-demand"/>
    <s v="Standard"/>
    <n v="147"/>
    <n v="-5.1359166666666658"/>
    <n v="0"/>
    <n v="74.5"/>
    <n v="479.82893333333323"/>
    <n v="0"/>
    <n v="474.69294166666657"/>
    <n v="480.00108333333327"/>
    <n v="0"/>
    <n v="295"/>
    <n v="190"/>
    <n v="485"/>
  </r>
  <r>
    <x v="0"/>
    <x v="4"/>
    <x v="21"/>
    <x v="18"/>
    <s v="Friday"/>
    <s v="Week-day"/>
    <s v="Low-demand"/>
    <s v="Standard"/>
    <n v="147"/>
    <n v="-25.842591666666667"/>
    <n v="0"/>
    <n v="74"/>
    <n v="479.82948333333326"/>
    <n v="0"/>
    <n v="453.98662500000017"/>
    <n v="480.00108333333327"/>
    <n v="0"/>
    <n v="295"/>
    <n v="190"/>
    <n v="485"/>
  </r>
  <r>
    <x v="0"/>
    <x v="4"/>
    <x v="21"/>
    <x v="19"/>
    <s v="Friday"/>
    <s v="Week-day"/>
    <s v="Low-demand"/>
    <s v="Off-Peak"/>
    <n v="93"/>
    <n v="-61.518699999999974"/>
    <n v="0"/>
    <n v="75.400000000000006"/>
    <n v="479.83699999999988"/>
    <n v="0"/>
    <n v="418.31784999999996"/>
    <n v="480.00108333333327"/>
    <n v="0"/>
    <n v="200"/>
    <n v="190"/>
    <n v="390"/>
  </r>
  <r>
    <x v="0"/>
    <x v="4"/>
    <x v="21"/>
    <x v="20"/>
    <s v="Friday"/>
    <s v="Week-day"/>
    <s v="Low-demand"/>
    <s v="Off-Peak"/>
    <n v="93"/>
    <n v="-64.388641666666643"/>
    <n v="0"/>
    <n v="77.766666666666666"/>
    <n v="479.81630000000001"/>
    <n v="0"/>
    <n v="415.42721666666677"/>
    <n v="480.00108333333327"/>
    <n v="0"/>
    <n v="200"/>
    <n v="190"/>
    <n v="390"/>
  </r>
  <r>
    <x v="0"/>
    <x v="4"/>
    <x v="22"/>
    <x v="0"/>
    <s v="Saturday"/>
    <s v="Weekend"/>
    <s v="Low-demand"/>
    <s v="Off-Peak"/>
    <n v="93"/>
    <n v="-47.878299999999996"/>
    <n v="0"/>
    <n v="79.283333333333331"/>
    <n v="479.82221666666658"/>
    <n v="0"/>
    <n v="431.94354166666676"/>
    <n v="480.00108333333327"/>
    <n v="0"/>
    <n v="200"/>
    <n v="190"/>
    <n v="390"/>
  </r>
  <r>
    <x v="0"/>
    <x v="4"/>
    <x v="22"/>
    <x v="1"/>
    <s v="Saturday"/>
    <s v="Weekend"/>
    <s v="Low-demand"/>
    <s v="Off-Peak"/>
    <n v="93"/>
    <n v="-84.104458333333326"/>
    <n v="0"/>
    <n v="81.941666666666663"/>
    <n v="479.82368333333329"/>
    <n v="0"/>
    <n v="395.71873333333349"/>
    <n v="480.00108333333327"/>
    <n v="0"/>
    <n v="200"/>
    <n v="190"/>
    <n v="390"/>
  </r>
  <r>
    <x v="0"/>
    <x v="4"/>
    <x v="22"/>
    <x v="2"/>
    <s v="Saturday"/>
    <s v="Weekend"/>
    <s v="Low-demand"/>
    <s v="Off-Peak"/>
    <n v="93"/>
    <n v="44.988599999999984"/>
    <n v="44.988599999999984"/>
    <n v="81.966666666666669"/>
    <n v="479.84763333333325"/>
    <n v="0"/>
    <n v="524.83662500000003"/>
    <n v="480.00108333333327"/>
    <n v="0"/>
    <n v="200"/>
    <n v="190"/>
    <n v="390"/>
  </r>
  <r>
    <x v="0"/>
    <x v="4"/>
    <x v="22"/>
    <x v="3"/>
    <s v="Saturday"/>
    <s v="Weekend"/>
    <s v="Low-demand"/>
    <s v="Off-Peak"/>
    <n v="93"/>
    <n v="71.018291666666698"/>
    <n v="71.018291666666698"/>
    <n v="78.208333333333329"/>
    <n v="479.83589999999987"/>
    <n v="0"/>
    <n v="550.85469999999998"/>
    <n v="480.00108333333327"/>
    <n v="0"/>
    <n v="200"/>
    <n v="190"/>
    <n v="390"/>
  </r>
  <r>
    <x v="0"/>
    <x v="4"/>
    <x v="22"/>
    <x v="4"/>
    <s v="Saturday"/>
    <s v="Weekend"/>
    <s v="Low-demand"/>
    <s v="Off-Peak"/>
    <n v="93"/>
    <n v="68.166683333333324"/>
    <n v="68.166683333333324"/>
    <n v="73.941666666666663"/>
    <n v="479.82420833333327"/>
    <n v="0"/>
    <n v="547.99143333333336"/>
    <n v="480.00108333333327"/>
    <n v="0"/>
    <n v="295"/>
    <n v="190"/>
    <n v="485"/>
  </r>
  <r>
    <x v="0"/>
    <x v="4"/>
    <x v="22"/>
    <x v="5"/>
    <s v="Saturday"/>
    <s v="Weekend"/>
    <s v="Low-demand"/>
    <s v="Off-Peak"/>
    <n v="93"/>
    <n v="81.260116666666619"/>
    <n v="81.260116666666619"/>
    <n v="69.233333333333334"/>
    <n v="479.82390833333346"/>
    <n v="7.2117916666666666"/>
    <n v="568.2963749999999"/>
    <n v="480.00108333333327"/>
    <n v="0"/>
    <n v="295"/>
    <n v="190"/>
    <n v="485"/>
  </r>
  <r>
    <x v="0"/>
    <x v="4"/>
    <x v="22"/>
    <x v="6"/>
    <s v="Saturday"/>
    <s v="Weekend"/>
    <s v="Low-demand"/>
    <s v="Off-Peak"/>
    <n v="93"/>
    <n v="-60.256366666666658"/>
    <n v="0"/>
    <n v="66.891666666666666"/>
    <n v="479.8349666666665"/>
    <n v="162.293575"/>
    <n v="581.87189166666644"/>
    <n v="480.00108333333327"/>
    <n v="0"/>
    <n v="295"/>
    <n v="190"/>
    <n v="485"/>
  </r>
  <r>
    <x v="0"/>
    <x v="4"/>
    <x v="22"/>
    <x v="7"/>
    <s v="Saturday"/>
    <s v="Weekend"/>
    <s v="Low-demand"/>
    <s v="Standard"/>
    <n v="147"/>
    <n v="-229.7382416666668"/>
    <n v="0"/>
    <n v="73.49166666666666"/>
    <n v="479.81978333333359"/>
    <n v="441.43063333333333"/>
    <n v="691.51174999999978"/>
    <n v="480.00108333333327"/>
    <n v="0"/>
    <n v="565"/>
    <n v="690"/>
    <n v="1255"/>
  </r>
  <r>
    <x v="0"/>
    <x v="4"/>
    <x v="22"/>
    <x v="8"/>
    <s v="Saturday"/>
    <s v="Weekend"/>
    <s v="Low-demand"/>
    <s v="Standard"/>
    <n v="147"/>
    <n v="-374.55184166666669"/>
    <n v="0"/>
    <n v="87.61666666666666"/>
    <n v="469.95864999999992"/>
    <n v="672.46162500000003"/>
    <n v="767.86798333333354"/>
    <n v="480.00108333333327"/>
    <n v="0"/>
    <n v="565"/>
    <n v="675"/>
    <n v="1240"/>
  </r>
  <r>
    <x v="0"/>
    <x v="4"/>
    <x v="22"/>
    <x v="9"/>
    <s v="Saturday"/>
    <s v="Weekend"/>
    <s v="Low-demand"/>
    <s v="Standard"/>
    <n v="147"/>
    <n v="-36.737174999999993"/>
    <n v="0"/>
    <n v="96.358333333333334"/>
    <n v="4.6111666666666657"/>
    <n v="828.6981333333332"/>
    <n v="796.57131666666669"/>
    <n v="480.00108333333327"/>
    <n v="0"/>
    <n v="565"/>
    <n v="675"/>
    <n v="1240"/>
  </r>
  <r>
    <x v="0"/>
    <x v="4"/>
    <x v="22"/>
    <x v="22"/>
    <s v="Saturday"/>
    <s v="Weekend"/>
    <s v="Low-demand"/>
    <s v="Standard"/>
    <n v="147"/>
    <n v="-31.652833333333316"/>
    <n v="0"/>
    <n v="97.733333333333334"/>
    <n v="0"/>
    <n v="798.78161666666654"/>
    <n v="767.12778333333347"/>
    <n v="480.00108333333327"/>
    <n v="0"/>
    <n v="565"/>
    <n v="675"/>
    <n v="1240"/>
  </r>
  <r>
    <x v="0"/>
    <x v="4"/>
    <x v="22"/>
    <x v="23"/>
    <s v="Saturday"/>
    <s v="Weekend"/>
    <s v="Low-demand"/>
    <s v="Standard"/>
    <n v="147"/>
    <n v="-24.51551666666667"/>
    <n v="0"/>
    <n v="98"/>
    <n v="0"/>
    <n v="805.04429166666648"/>
    <n v="780.53158333333317"/>
    <n v="480.00108333333327"/>
    <n v="0"/>
    <n v="565"/>
    <n v="675"/>
    <n v="1240"/>
  </r>
  <r>
    <x v="0"/>
    <x v="4"/>
    <x v="22"/>
    <x v="21"/>
    <s v="Saturday"/>
    <s v="Weekend"/>
    <s v="Low-demand"/>
    <s v="Off-Peak"/>
    <n v="93"/>
    <n v="-20.146458333333324"/>
    <n v="0"/>
    <n v="98.2"/>
    <n v="0"/>
    <n v="831.03822500000012"/>
    <n v="810.89080833333355"/>
    <n v="480.00108333333327"/>
    <n v="0"/>
    <n v="565"/>
    <n v="675"/>
    <n v="1240"/>
  </r>
  <r>
    <x v="0"/>
    <x v="4"/>
    <x v="22"/>
    <x v="10"/>
    <s v="Saturday"/>
    <s v="Weekend"/>
    <s v="Low-demand"/>
    <s v="Off-Peak"/>
    <n v="93"/>
    <n v="-15.758383333333333"/>
    <n v="0"/>
    <n v="99"/>
    <n v="0"/>
    <n v="826.58768333333342"/>
    <n v="810.82836666666662"/>
    <n v="480.00108333333327"/>
    <n v="0"/>
    <n v="565"/>
    <n v="675"/>
    <n v="1240"/>
  </r>
  <r>
    <x v="0"/>
    <x v="4"/>
    <x v="22"/>
    <x v="11"/>
    <s v="Saturday"/>
    <s v="Weekend"/>
    <s v="Low-demand"/>
    <s v="Off-Peak"/>
    <n v="93"/>
    <n v="-13.868199999999993"/>
    <n v="0"/>
    <n v="98.833333333333329"/>
    <n v="0"/>
    <n v="837.27535"/>
    <n v="823.40627499999994"/>
    <n v="480.00108333333327"/>
    <n v="0"/>
    <n v="565"/>
    <n v="675"/>
    <n v="1240"/>
  </r>
  <r>
    <x v="0"/>
    <x v="4"/>
    <x v="22"/>
    <x v="12"/>
    <s v="Saturday"/>
    <s v="Weekend"/>
    <s v="Low-demand"/>
    <s v="Off-Peak"/>
    <n v="93"/>
    <n v="46.602883333333303"/>
    <n v="46.602883333333303"/>
    <n v="96.724999999999994"/>
    <n v="83.977016666666657"/>
    <n v="695.63495833333297"/>
    <n v="826.21476666666626"/>
    <n v="480.00108333333327"/>
    <n v="0"/>
    <n v="565"/>
    <n v="675"/>
    <n v="1240"/>
  </r>
  <r>
    <x v="0"/>
    <x v="4"/>
    <x v="22"/>
    <x v="13"/>
    <s v="Saturday"/>
    <s v="Weekend"/>
    <s v="Low-demand"/>
    <s v="Off-Peak"/>
    <n v="93"/>
    <n v="-13.224275000000004"/>
    <n v="0"/>
    <n v="95.775000000000006"/>
    <n v="347.88798333333335"/>
    <n v="467.03943333333325"/>
    <n v="801.70286666666664"/>
    <n v="480.00108333333327"/>
    <n v="0"/>
    <n v="565"/>
    <n v="675"/>
    <n v="1240"/>
  </r>
  <r>
    <x v="0"/>
    <x v="4"/>
    <x v="22"/>
    <x v="14"/>
    <s v="Saturday"/>
    <s v="Weekend"/>
    <s v="Low-demand"/>
    <s v="Off-Peak"/>
    <n v="93"/>
    <n v="163.22384166666669"/>
    <n v="163.22384166666669"/>
    <n v="92.1"/>
    <n v="479.83395833333333"/>
    <n v="198.88344999999993"/>
    <n v="841.94171666666637"/>
    <n v="480.00108333333327"/>
    <n v="0"/>
    <n v="555"/>
    <n v="675"/>
    <n v="1230"/>
  </r>
  <r>
    <x v="0"/>
    <x v="4"/>
    <x v="22"/>
    <x v="15"/>
    <s v="Saturday"/>
    <s v="Weekend"/>
    <s v="Low-demand"/>
    <s v="Standard"/>
    <n v="147"/>
    <n v="210.26719626168224"/>
    <n v="210.26719626168224"/>
    <n v="81.485981308411212"/>
    <n v="479.83960747663559"/>
    <n v="37.749102803738317"/>
    <n v="727.85640186915919"/>
    <n v="480.00108333333327"/>
    <n v="0"/>
    <n v="485"/>
    <n v="655"/>
    <n v="1140"/>
  </r>
  <r>
    <x v="0"/>
    <x v="4"/>
    <x v="22"/>
    <x v="16"/>
    <s v="Saturday"/>
    <s v="Weekend"/>
    <s v="Low-demand"/>
    <s v="Standard"/>
    <n v="147"/>
    <n v="148.2607387387387"/>
    <n v="148.2607387387387"/>
    <n v="70"/>
    <n v="479.82428828828813"/>
    <n v="3.4446216216216206"/>
    <n v="590.53263963963957"/>
    <n v="480.00108333333327"/>
    <n v="0"/>
    <n v="295"/>
    <n v="655"/>
    <n v="950"/>
  </r>
  <r>
    <x v="0"/>
    <x v="4"/>
    <x v="22"/>
    <x v="17"/>
    <s v="Saturday"/>
    <s v="Weekend"/>
    <s v="Low-demand"/>
    <s v="Off-Peak"/>
    <n v="93"/>
    <n v="15.028275000000001"/>
    <n v="15.028275000000001"/>
    <n v="65.316666666666663"/>
    <n v="479.83237499999984"/>
    <n v="0"/>
    <n v="494.86079999999981"/>
    <n v="480.00108333333327"/>
    <n v="0"/>
    <n v="295"/>
    <n v="190"/>
    <n v="485"/>
  </r>
  <r>
    <x v="0"/>
    <x v="4"/>
    <x v="22"/>
    <x v="18"/>
    <s v="Saturday"/>
    <s v="Weekend"/>
    <s v="Low-demand"/>
    <s v="Off-Peak"/>
    <n v="93"/>
    <n v="-8.166666666685529E-4"/>
    <n v="0"/>
    <n v="63.94166666666667"/>
    <n v="479.83469166666669"/>
    <n v="0"/>
    <n v="479.83355833333309"/>
    <n v="480.00108333333327"/>
    <n v="0"/>
    <n v="295"/>
    <n v="190"/>
    <n v="485"/>
  </r>
  <r>
    <x v="0"/>
    <x v="4"/>
    <x v="22"/>
    <x v="19"/>
    <s v="Saturday"/>
    <s v="Weekend"/>
    <s v="Low-demand"/>
    <s v="Off-Peak"/>
    <n v="93"/>
    <n v="5.516666666666671"/>
    <n v="5.516666666666671"/>
    <n v="62.541666666666664"/>
    <n v="479.82953333333313"/>
    <n v="0"/>
    <n v="485.34609166666684"/>
    <n v="480.00108333333327"/>
    <n v="0"/>
    <n v="200"/>
    <n v="190"/>
    <n v="390"/>
  </r>
  <r>
    <x v="0"/>
    <x v="4"/>
    <x v="22"/>
    <x v="20"/>
    <s v="Saturday"/>
    <s v="Weekend"/>
    <s v="Low-demand"/>
    <s v="Off-Peak"/>
    <n v="93"/>
    <n v="-13.354266666666668"/>
    <n v="0"/>
    <n v="62.15"/>
    <n v="479.82429166666662"/>
    <n v="0"/>
    <n v="466.46967499999977"/>
    <n v="480.00108333333327"/>
    <n v="0"/>
    <n v="200"/>
    <n v="190"/>
    <n v="390"/>
  </r>
  <r>
    <x v="0"/>
    <x v="4"/>
    <x v="23"/>
    <x v="0"/>
    <s v="Sunday"/>
    <s v="Weekend"/>
    <s v="Low-demand"/>
    <s v="Off-Peak"/>
    <n v="93"/>
    <n v="-16.617925"/>
    <n v="0"/>
    <n v="62"/>
    <n v="479.83789999999988"/>
    <n v="0"/>
    <n v="463.21977499999991"/>
    <n v="480.00108333333327"/>
    <n v="0"/>
    <n v="200"/>
    <n v="190"/>
    <n v="390"/>
  </r>
  <r>
    <x v="0"/>
    <x v="4"/>
    <x v="23"/>
    <x v="1"/>
    <s v="Sunday"/>
    <s v="Weekend"/>
    <s v="Low-demand"/>
    <s v="Off-Peak"/>
    <n v="93"/>
    <n v="-28.844566666666672"/>
    <n v="0"/>
    <n v="62"/>
    <n v="479.83544999999998"/>
    <n v="0"/>
    <n v="450.99034166666655"/>
    <n v="480.00108333333327"/>
    <n v="0"/>
    <n v="200"/>
    <n v="190"/>
    <n v="390"/>
  </r>
  <r>
    <x v="0"/>
    <x v="4"/>
    <x v="23"/>
    <x v="2"/>
    <s v="Sunday"/>
    <s v="Weekend"/>
    <s v="Low-demand"/>
    <s v="Off-Peak"/>
    <n v="93"/>
    <n v="126.47461666666665"/>
    <n v="126.47461666666665"/>
    <n v="59.158333333333331"/>
    <n v="479.82822499999997"/>
    <n v="0"/>
    <n v="606.30333333333351"/>
    <n v="480.00108333333327"/>
    <n v="0"/>
    <n v="200"/>
    <n v="190"/>
    <n v="390"/>
  </r>
  <r>
    <x v="0"/>
    <x v="4"/>
    <x v="23"/>
    <x v="3"/>
    <s v="Sunday"/>
    <s v="Weekend"/>
    <s v="Low-demand"/>
    <s v="Off-Peak"/>
    <n v="93"/>
    <n v="134.48675"/>
    <n v="134.48675"/>
    <n v="51.158333333333331"/>
    <n v="479.84898333333319"/>
    <n v="0"/>
    <n v="614.33620833333293"/>
    <n v="480.00108333333327"/>
    <n v="0"/>
    <n v="200"/>
    <n v="190"/>
    <n v="390"/>
  </r>
  <r>
    <x v="0"/>
    <x v="4"/>
    <x v="23"/>
    <x v="4"/>
    <s v="Sunday"/>
    <s v="Weekend"/>
    <s v="Low-demand"/>
    <s v="Off-Peak"/>
    <n v="93"/>
    <n v="82.17071666666665"/>
    <n v="82.17071666666665"/>
    <n v="43.533333333333331"/>
    <n v="479.45110000000039"/>
    <n v="0"/>
    <n v="617.50583333333304"/>
    <n v="480.00108333333327"/>
    <n v="55.883524999999999"/>
    <n v="295"/>
    <n v="190"/>
    <n v="485"/>
  </r>
  <r>
    <x v="0"/>
    <x v="4"/>
    <x v="23"/>
    <x v="5"/>
    <s v="Sunday"/>
    <s v="Weekend"/>
    <s v="Low-demand"/>
    <s v="Off-Peak"/>
    <n v="93"/>
    <n v="-351.61878333333345"/>
    <n v="0"/>
    <n v="53.05833333333333"/>
    <n v="476.32109166666686"/>
    <n v="9.2635499999999986"/>
    <n v="606.44134999999994"/>
    <n v="480.00108333333327"/>
    <n v="472.47532500000017"/>
    <n v="295"/>
    <n v="190"/>
    <n v="485"/>
  </r>
  <r>
    <x v="0"/>
    <x v="4"/>
    <x v="23"/>
    <x v="6"/>
    <s v="Sunday"/>
    <s v="Weekend"/>
    <s v="Low-demand"/>
    <s v="Off-Peak"/>
    <n v="93"/>
    <n v="-29.167425000000012"/>
    <n v="0"/>
    <n v="57.458333333333336"/>
    <n v="479.85194166666662"/>
    <n v="167.99226666666658"/>
    <n v="618.67669166666667"/>
    <n v="480.00108333333327"/>
    <n v="0"/>
    <n v="295"/>
    <n v="190"/>
    <n v="485"/>
  </r>
  <r>
    <x v="0"/>
    <x v="4"/>
    <x v="23"/>
    <x v="7"/>
    <s v="Sunday"/>
    <s v="Weekend"/>
    <s v="Low-demand"/>
    <s v="Off-Peak"/>
    <n v="93"/>
    <n v="-137.69938333333332"/>
    <n v="0"/>
    <n v="61.625"/>
    <n v="479.82827499999979"/>
    <n v="437.21584166666651"/>
    <n v="779.34419166666669"/>
    <n v="480.00108333333327"/>
    <n v="0"/>
    <n v="565"/>
    <n v="690"/>
    <n v="1255"/>
  </r>
  <r>
    <x v="0"/>
    <x v="4"/>
    <x v="23"/>
    <x v="8"/>
    <s v="Sunday"/>
    <s v="Weekend"/>
    <s v="Low-demand"/>
    <s v="Off-Peak"/>
    <n v="93"/>
    <n v="-319.51282500000002"/>
    <n v="0"/>
    <n v="71.166666666666671"/>
    <n v="479.81891666666695"/>
    <n v="676.09519166666701"/>
    <n v="836.40079999999978"/>
    <n v="480.00108333333327"/>
    <n v="0"/>
    <n v="565"/>
    <n v="675"/>
    <n v="1240"/>
  </r>
  <r>
    <x v="0"/>
    <x v="4"/>
    <x v="23"/>
    <x v="9"/>
    <s v="Sunday"/>
    <s v="Weekend"/>
    <s v="Low-demand"/>
    <s v="Off-Peak"/>
    <n v="93"/>
    <n v="-271.28487499999994"/>
    <n v="0"/>
    <n v="86.75"/>
    <n v="231.69539999999992"/>
    <n v="847.3387166666671"/>
    <n v="807.74848333333341"/>
    <n v="480.00108333333327"/>
    <n v="0"/>
    <n v="565"/>
    <n v="675"/>
    <n v="1240"/>
  </r>
  <r>
    <x v="0"/>
    <x v="4"/>
    <x v="23"/>
    <x v="22"/>
    <s v="Sunday"/>
    <s v="Weekend"/>
    <s v="Low-demand"/>
    <s v="Off-Peak"/>
    <n v="93"/>
    <n v="-134.96326666666667"/>
    <n v="0"/>
    <n v="94.108333333333334"/>
    <n v="0"/>
    <n v="953.44770000000005"/>
    <n v="818.48344166666698"/>
    <n v="480.00108333333327"/>
    <n v="0"/>
    <n v="565"/>
    <n v="675"/>
    <n v="1240"/>
  </r>
  <r>
    <x v="0"/>
    <x v="4"/>
    <x v="23"/>
    <x v="23"/>
    <s v="Sunday"/>
    <s v="Weekend"/>
    <s v="Low-demand"/>
    <s v="Off-Peak"/>
    <n v="93"/>
    <n v="-33.775691666666653"/>
    <n v="0"/>
    <n v="97.75833333333334"/>
    <n v="0"/>
    <n v="876.94107500000007"/>
    <n v="843.16443333333325"/>
    <n v="480.00108333333327"/>
    <n v="0"/>
    <n v="565"/>
    <n v="675"/>
    <n v="1240"/>
  </r>
  <r>
    <x v="0"/>
    <x v="4"/>
    <x v="23"/>
    <x v="21"/>
    <s v="Sunday"/>
    <s v="Weekend"/>
    <s v="Low-demand"/>
    <s v="Off-Peak"/>
    <n v="93"/>
    <n v="-20.792874999999995"/>
    <n v="0"/>
    <n v="98"/>
    <n v="0"/>
    <n v="873.59465833333286"/>
    <n v="852.80085833333362"/>
    <n v="480.00108333333327"/>
    <n v="0"/>
    <n v="565"/>
    <n v="675"/>
    <n v="1240"/>
  </r>
  <r>
    <x v="0"/>
    <x v="4"/>
    <x v="23"/>
    <x v="10"/>
    <s v="Sunday"/>
    <s v="Weekend"/>
    <s v="Low-demand"/>
    <s v="Off-Peak"/>
    <n v="93"/>
    <n v="30.703908333333363"/>
    <n v="30.703908333333363"/>
    <n v="97.033333333333331"/>
    <n v="0"/>
    <n v="836.79942499999993"/>
    <n v="867.50259166666672"/>
    <n v="480.00108333333327"/>
    <n v="0"/>
    <n v="565"/>
    <n v="675"/>
    <n v="1240"/>
  </r>
  <r>
    <x v="0"/>
    <x v="4"/>
    <x v="23"/>
    <x v="11"/>
    <s v="Sunday"/>
    <s v="Weekend"/>
    <s v="Low-demand"/>
    <s v="Off-Peak"/>
    <n v="93"/>
    <n v="-1.759483333333328"/>
    <n v="0"/>
    <n v="96.65"/>
    <n v="7.998591666666667"/>
    <n v="858.11126666666644"/>
    <n v="864.34994166666661"/>
    <n v="480.00108333333327"/>
    <n v="0"/>
    <n v="565"/>
    <n v="675"/>
    <n v="1240"/>
  </r>
  <r>
    <x v="0"/>
    <x v="4"/>
    <x v="23"/>
    <x v="12"/>
    <s v="Sunday"/>
    <s v="Weekend"/>
    <s v="Low-demand"/>
    <s v="Off-Peak"/>
    <n v="93"/>
    <n v="-11.167899999999987"/>
    <n v="0"/>
    <n v="96.11666666666666"/>
    <n v="200.72370833333332"/>
    <n v="685.73223333333362"/>
    <n v="875.2878416666664"/>
    <n v="480.00108333333327"/>
    <n v="0"/>
    <n v="565"/>
    <n v="675"/>
    <n v="1240"/>
  </r>
  <r>
    <x v="0"/>
    <x v="4"/>
    <x v="23"/>
    <x v="13"/>
    <s v="Sunday"/>
    <s v="Weekend"/>
    <s v="Low-demand"/>
    <s v="Off-Peak"/>
    <n v="93"/>
    <n v="-7.9057750000000055"/>
    <n v="0"/>
    <n v="95.775000000000006"/>
    <n v="387.86290000000008"/>
    <n v="465.96651666666668"/>
    <n v="845.92334166666637"/>
    <n v="480.00108333333327"/>
    <n v="0"/>
    <n v="565"/>
    <n v="675"/>
    <n v="1240"/>
  </r>
  <r>
    <x v="0"/>
    <x v="4"/>
    <x v="23"/>
    <x v="14"/>
    <s v="Sunday"/>
    <s v="Weekend"/>
    <s v="Low-demand"/>
    <s v="Off-Peak"/>
    <n v="93"/>
    <n v="133.85623333333334"/>
    <n v="133.85623333333334"/>
    <n v="92.533333333333331"/>
    <n v="479.82917499999996"/>
    <n v="199.39839166666656"/>
    <n v="813.08379166666703"/>
    <n v="480.00108333333327"/>
    <n v="0"/>
    <n v="555"/>
    <n v="675"/>
    <n v="1230"/>
  </r>
  <r>
    <x v="0"/>
    <x v="4"/>
    <x v="23"/>
    <x v="15"/>
    <s v="Sunday"/>
    <s v="Weekend"/>
    <s v="Low-demand"/>
    <s v="Off-Peak"/>
    <n v="93"/>
    <n v="254.70887155963294"/>
    <n v="254.70887155963294"/>
    <n v="81.321100917431195"/>
    <n v="479.83599082568816"/>
    <n v="36.382458715596321"/>
    <n v="770.92782568807274"/>
    <n v="480.00108333333327"/>
    <n v="0"/>
    <n v="485"/>
    <n v="655"/>
    <n v="1140"/>
  </r>
  <r>
    <x v="0"/>
    <x v="4"/>
    <x v="23"/>
    <x v="16"/>
    <s v="Sunday"/>
    <s v="Weekend"/>
    <s v="Low-demand"/>
    <s v="Off-Peak"/>
    <n v="93"/>
    <n v="139.28765454545456"/>
    <n v="139.28765454545456"/>
    <n v="69.663636363636357"/>
    <n v="479.82916363636372"/>
    <n v="3.0457545454545452"/>
    <n v="622.16316363636383"/>
    <n v="480.00108333333327"/>
    <n v="0"/>
    <n v="295"/>
    <n v="655"/>
    <n v="950"/>
  </r>
  <r>
    <x v="0"/>
    <x v="4"/>
    <x v="23"/>
    <x v="17"/>
    <s v="Sunday"/>
    <s v="Weekend"/>
    <s v="Low-demand"/>
    <s v="Off-Peak"/>
    <n v="93"/>
    <n v="-13.225524999999994"/>
    <n v="0"/>
    <n v="66"/>
    <n v="479.83618333333345"/>
    <n v="0"/>
    <n v="466.61050000000006"/>
    <n v="480.00108333333327"/>
    <n v="0"/>
    <n v="295"/>
    <n v="190"/>
    <n v="485"/>
  </r>
  <r>
    <x v="0"/>
    <x v="4"/>
    <x v="23"/>
    <x v="18"/>
    <s v="Sunday"/>
    <s v="Weekend"/>
    <s v="Low-demand"/>
    <s v="Off-Peak"/>
    <n v="93"/>
    <n v="-38.637433333333327"/>
    <n v="0"/>
    <n v="66.208333333333329"/>
    <n v="479.82460833333329"/>
    <n v="0"/>
    <n v="441.18666666666672"/>
    <n v="480.00108333333327"/>
    <n v="0"/>
    <n v="295"/>
    <n v="190"/>
    <n v="485"/>
  </r>
  <r>
    <x v="0"/>
    <x v="4"/>
    <x v="23"/>
    <x v="19"/>
    <s v="Sunday"/>
    <s v="Weekend"/>
    <s v="Low-demand"/>
    <s v="Off-Peak"/>
    <n v="93"/>
    <n v="-32.256158333333325"/>
    <n v="0"/>
    <n v="67.025000000000006"/>
    <n v="479.84012499999994"/>
    <n v="0"/>
    <n v="447.58373333333344"/>
    <n v="480.00108333333327"/>
    <n v="0"/>
    <n v="200"/>
    <n v="190"/>
    <n v="390"/>
  </r>
  <r>
    <x v="0"/>
    <x v="4"/>
    <x v="23"/>
    <x v="20"/>
    <s v="Sunday"/>
    <s v="Weekend"/>
    <s v="Low-demand"/>
    <s v="Off-Peak"/>
    <n v="93"/>
    <n v="-37.353016666666669"/>
    <n v="0"/>
    <n v="68.091666666666669"/>
    <n v="479.84875000000028"/>
    <n v="0"/>
    <n v="442.49538333333356"/>
    <n v="480.00108333333327"/>
    <n v="0"/>
    <n v="200"/>
    <n v="190"/>
    <n v="390"/>
  </r>
  <r>
    <x v="0"/>
    <x v="4"/>
    <x v="24"/>
    <x v="0"/>
    <s v="Monday"/>
    <s v="Week-day"/>
    <s v="Low-demand"/>
    <s v="Off-Peak"/>
    <n v="93"/>
    <n v="-36.163766666666653"/>
    <n v="0"/>
    <n v="69.033333333333331"/>
    <n v="479.83128333333337"/>
    <n v="0"/>
    <n v="443.66720833333324"/>
    <n v="480.00108333333327"/>
    <n v="0"/>
    <n v="200"/>
    <n v="190"/>
    <n v="390"/>
  </r>
  <r>
    <x v="0"/>
    <x v="4"/>
    <x v="24"/>
    <x v="1"/>
    <s v="Monday"/>
    <s v="Week-day"/>
    <s v="Low-demand"/>
    <s v="Off-Peak"/>
    <n v="93"/>
    <n v="-42.892683333333331"/>
    <n v="0"/>
    <n v="70.108333333333334"/>
    <n v="479.82364999999965"/>
    <n v="0"/>
    <n v="436.93064166666676"/>
    <n v="480.00108333333327"/>
    <n v="0"/>
    <n v="200"/>
    <n v="190"/>
    <n v="390"/>
  </r>
  <r>
    <x v="0"/>
    <x v="4"/>
    <x v="24"/>
    <x v="2"/>
    <s v="Monday"/>
    <s v="Week-day"/>
    <s v="Low-demand"/>
    <s v="Off-Peak"/>
    <n v="93"/>
    <n v="76.946033333333261"/>
    <n v="76.946033333333261"/>
    <n v="68.45"/>
    <n v="479.8316166666666"/>
    <n v="0"/>
    <n v="556.77809999999999"/>
    <n v="480.00108333333327"/>
    <n v="0"/>
    <n v="200"/>
    <n v="190"/>
    <n v="390"/>
  </r>
  <r>
    <x v="0"/>
    <x v="4"/>
    <x v="24"/>
    <x v="3"/>
    <s v="Monday"/>
    <s v="Week-day"/>
    <s v="Low-demand"/>
    <s v="Off-Peak"/>
    <n v="93"/>
    <n v="74.898450000000039"/>
    <n v="74.898450000000039"/>
    <n v="64"/>
    <n v="479.84300000000019"/>
    <n v="0"/>
    <n v="554.74172499999997"/>
    <n v="480.00108333333327"/>
    <n v="0"/>
    <n v="200"/>
    <n v="190"/>
    <n v="390"/>
  </r>
  <r>
    <x v="0"/>
    <x v="4"/>
    <x v="24"/>
    <x v="4"/>
    <s v="Monday"/>
    <s v="Week-day"/>
    <s v="Low-demand"/>
    <s v="Off-Peak"/>
    <n v="93"/>
    <n v="49.855416666666642"/>
    <n v="49.855416666666642"/>
    <n v="59.69166666666667"/>
    <n v="479.84294999999969"/>
    <n v="0"/>
    <n v="529.69659999999999"/>
    <n v="480.00108333333327"/>
    <n v="0"/>
    <n v="295"/>
    <n v="190"/>
    <n v="485"/>
  </r>
  <r>
    <x v="0"/>
    <x v="4"/>
    <x v="24"/>
    <x v="5"/>
    <s v="Monday"/>
    <s v="Week-day"/>
    <s v="Low-demand"/>
    <s v="Off-Peak"/>
    <n v="93"/>
    <n v="33.371841666666647"/>
    <n v="33.371841666666647"/>
    <n v="56.966666666666669"/>
    <n v="479.83995000000033"/>
    <n v="7.567241666666666"/>
    <n v="520.77942500000006"/>
    <n v="480.00108333333327"/>
    <n v="0"/>
    <n v="295"/>
    <n v="190"/>
    <n v="485"/>
  </r>
  <r>
    <x v="0"/>
    <x v="4"/>
    <x v="24"/>
    <x v="6"/>
    <s v="Monday"/>
    <s v="Week-day"/>
    <s v="Low-demand"/>
    <s v="Standard"/>
    <n v="147"/>
    <n v="-10.108833333333337"/>
    <n v="0"/>
    <n v="55.658333333333331"/>
    <n v="479.82266666666669"/>
    <n v="99.002216666666683"/>
    <n v="568.71594166666682"/>
    <n v="480.00108333333327"/>
    <n v="0"/>
    <n v="295"/>
    <n v="190"/>
    <n v="485"/>
  </r>
  <r>
    <x v="0"/>
    <x v="4"/>
    <x v="24"/>
    <x v="7"/>
    <s v="Monday"/>
    <s v="Week-day"/>
    <s v="Low-demand"/>
    <s v="Peak"/>
    <n v="213"/>
    <n v="-96.604291666666683"/>
    <n v="0"/>
    <n v="56.258333333333333"/>
    <n v="479.84354166666674"/>
    <n v="390.88636666666645"/>
    <n v="774.12531666666678"/>
    <n v="480.00108333333327"/>
    <n v="0"/>
    <n v="565"/>
    <n v="690"/>
    <n v="1255"/>
  </r>
  <r>
    <x v="0"/>
    <x v="4"/>
    <x v="24"/>
    <x v="8"/>
    <s v="Monday"/>
    <s v="Week-day"/>
    <s v="Low-demand"/>
    <s v="Peak"/>
    <n v="213"/>
    <n v="-344.38826666666654"/>
    <n v="0"/>
    <n v="66.36666666666666"/>
    <n v="479.8293250000001"/>
    <n v="675.1180166666669"/>
    <n v="810.55857500000013"/>
    <n v="480.00108333333327"/>
    <n v="0"/>
    <n v="565"/>
    <n v="675"/>
    <n v="1240"/>
  </r>
  <r>
    <x v="0"/>
    <x v="4"/>
    <x v="24"/>
    <x v="9"/>
    <s v="Monday"/>
    <s v="Week-day"/>
    <s v="Low-demand"/>
    <s v="Peak"/>
    <n v="213"/>
    <n v="-413.02224166666673"/>
    <n v="0"/>
    <n v="85.05"/>
    <n v="377.95890833333357"/>
    <n v="855.969558333333"/>
    <n v="820.90568333333329"/>
    <n v="480.00108333333327"/>
    <n v="0"/>
    <n v="565"/>
    <n v="675"/>
    <n v="1240"/>
  </r>
  <r>
    <x v="0"/>
    <x v="4"/>
    <x v="24"/>
    <x v="22"/>
    <s v="Monday"/>
    <s v="Week-day"/>
    <s v="Low-demand"/>
    <s v="Standard"/>
    <n v="147"/>
    <n v="-104.27569166666663"/>
    <n v="0"/>
    <n v="96.174999999999997"/>
    <n v="0"/>
    <n v="904.8306166666672"/>
    <n v="800.55393333333313"/>
    <n v="480.00108333333327"/>
    <n v="0"/>
    <n v="565"/>
    <n v="675"/>
    <n v="1240"/>
  </r>
  <r>
    <x v="0"/>
    <x v="4"/>
    <x v="24"/>
    <x v="23"/>
    <s v="Monday"/>
    <s v="Week-day"/>
    <s v="Low-demand"/>
    <s v="Standard"/>
    <n v="147"/>
    <n v="-28.045674999999981"/>
    <n v="0"/>
    <n v="98"/>
    <n v="0"/>
    <n v="846.15958333333344"/>
    <n v="818.11291666666682"/>
    <n v="480.00108333333327"/>
    <n v="0"/>
    <n v="565"/>
    <n v="675"/>
    <n v="1240"/>
  </r>
  <r>
    <x v="0"/>
    <x v="4"/>
    <x v="24"/>
    <x v="21"/>
    <s v="Monday"/>
    <s v="Week-day"/>
    <s v="Low-demand"/>
    <s v="Standard"/>
    <n v="147"/>
    <n v="-20.679516666666657"/>
    <n v="0"/>
    <n v="98.966666666666669"/>
    <n v="0"/>
    <n v="843.3084083333332"/>
    <n v="822.62792499999989"/>
    <n v="480.00108333333327"/>
    <n v="0"/>
    <n v="565"/>
    <n v="675"/>
    <n v="1240"/>
  </r>
  <r>
    <x v="0"/>
    <x v="4"/>
    <x v="24"/>
    <x v="10"/>
    <s v="Monday"/>
    <s v="Week-day"/>
    <s v="Low-demand"/>
    <s v="Standard"/>
    <n v="147"/>
    <n v="-17.779041666666664"/>
    <n v="0"/>
    <n v="99"/>
    <n v="0"/>
    <n v="835.3676250000002"/>
    <n v="817.5875833333331"/>
    <n v="480.00108333333327"/>
    <n v="0"/>
    <n v="565"/>
    <n v="675"/>
    <n v="1240"/>
  </r>
  <r>
    <x v="0"/>
    <x v="4"/>
    <x v="24"/>
    <x v="11"/>
    <s v="Monday"/>
    <s v="Week-day"/>
    <s v="Low-demand"/>
    <s v="Standard"/>
    <n v="147"/>
    <n v="-10.607958333333332"/>
    <n v="0"/>
    <n v="98.833333333333329"/>
    <n v="0"/>
    <n v="829.8275000000001"/>
    <n v="819.21870000000024"/>
    <n v="480.00108333333327"/>
    <n v="0"/>
    <n v="565"/>
    <n v="675"/>
    <n v="1240"/>
  </r>
  <r>
    <x v="0"/>
    <x v="4"/>
    <x v="24"/>
    <x v="12"/>
    <s v="Monday"/>
    <s v="Week-day"/>
    <s v="Low-demand"/>
    <s v="Standard"/>
    <n v="147"/>
    <n v="33.188275000000019"/>
    <n v="33.188275000000019"/>
    <n v="97.208333333333329"/>
    <n v="41.086966666666655"/>
    <n v="704.9903250000001"/>
    <n v="779.26551666666637"/>
    <n v="480.00108333333327"/>
    <n v="0"/>
    <n v="565"/>
    <n v="675"/>
    <n v="1240"/>
  </r>
  <r>
    <x v="0"/>
    <x v="4"/>
    <x v="24"/>
    <x v="13"/>
    <s v="Monday"/>
    <s v="Week-day"/>
    <s v="Low-demand"/>
    <s v="Standard"/>
    <n v="147"/>
    <n v="2.7521833333333334"/>
    <n v="2.7521833333333334"/>
    <n v="95.766666666666666"/>
    <n v="319.1558583333333"/>
    <n v="474.47467500000016"/>
    <n v="796.38246666666623"/>
    <n v="480.00108333333327"/>
    <n v="0"/>
    <n v="565"/>
    <n v="675"/>
    <n v="1240"/>
  </r>
  <r>
    <x v="0"/>
    <x v="4"/>
    <x v="24"/>
    <x v="14"/>
    <s v="Monday"/>
    <s v="Week-day"/>
    <s v="Low-demand"/>
    <s v="Standard"/>
    <n v="147"/>
    <n v="39.252816666666682"/>
    <n v="39.252816666666682"/>
    <n v="94.041666666666671"/>
    <n v="479.8273333333334"/>
    <n v="236.62344999999999"/>
    <n v="755.70391666666694"/>
    <n v="480.00108333333327"/>
    <n v="0"/>
    <n v="555"/>
    <n v="675"/>
    <n v="1230"/>
  </r>
  <r>
    <x v="0"/>
    <x v="4"/>
    <x v="24"/>
    <x v="15"/>
    <s v="Monday"/>
    <s v="Week-day"/>
    <s v="Low-demand"/>
    <s v="Peak"/>
    <n v="213"/>
    <n v="86.547145454545429"/>
    <n v="86.547145454545429"/>
    <n v="90.318181818181813"/>
    <n v="479.8273272727273"/>
    <n v="80.12836363636363"/>
    <n v="646.50330909090906"/>
    <n v="480.00108333333327"/>
    <n v="0"/>
    <n v="485"/>
    <n v="655"/>
    <n v="1140"/>
  </r>
  <r>
    <x v="0"/>
    <x v="4"/>
    <x v="24"/>
    <x v="16"/>
    <s v="Monday"/>
    <s v="Week-day"/>
    <s v="Low-demand"/>
    <s v="Peak"/>
    <n v="213"/>
    <n v="56.199666666666651"/>
    <n v="56.199666666666651"/>
    <n v="85.157407407407405"/>
    <n v="479.84678703703719"/>
    <n v="7.5967222222222199"/>
    <n v="543.64362037037063"/>
    <n v="480.00108333333327"/>
    <n v="0"/>
    <n v="295"/>
    <n v="655"/>
    <n v="950"/>
  </r>
  <r>
    <x v="0"/>
    <x v="4"/>
    <x v="24"/>
    <x v="17"/>
    <s v="Monday"/>
    <s v="Week-day"/>
    <s v="Low-demand"/>
    <s v="Standard"/>
    <n v="147"/>
    <n v="-86.308100000000024"/>
    <n v="0"/>
    <n v="84.808333333333337"/>
    <n v="479.83344166666654"/>
    <n v="0"/>
    <n v="393.52485000000001"/>
    <n v="480.00108333333327"/>
    <n v="0"/>
    <n v="295"/>
    <n v="190"/>
    <n v="485"/>
  </r>
  <r>
    <x v="0"/>
    <x v="4"/>
    <x v="24"/>
    <x v="18"/>
    <s v="Monday"/>
    <s v="Week-day"/>
    <s v="Low-demand"/>
    <s v="Standard"/>
    <n v="147"/>
    <n v="-130.11038333333332"/>
    <n v="0"/>
    <n v="89.483333333333334"/>
    <n v="479.82035833333282"/>
    <n v="0"/>
    <n v="349.70957500000014"/>
    <n v="480.00108333333327"/>
    <n v="0"/>
    <n v="295"/>
    <n v="190"/>
    <n v="485"/>
  </r>
  <r>
    <x v="0"/>
    <x v="4"/>
    <x v="24"/>
    <x v="19"/>
    <s v="Monday"/>
    <s v="Week-day"/>
    <s v="Low-demand"/>
    <s v="Off-Peak"/>
    <n v="93"/>
    <n v="-145.41362500000005"/>
    <n v="0"/>
    <n v="95.108333333333334"/>
    <n v="476.86659166666669"/>
    <n v="0"/>
    <n v="331.45253333333324"/>
    <n v="480.00108333333327"/>
    <n v="0"/>
    <n v="200"/>
    <n v="190"/>
    <n v="390"/>
  </r>
  <r>
    <x v="0"/>
    <x v="4"/>
    <x v="24"/>
    <x v="20"/>
    <s v="Monday"/>
    <s v="Week-day"/>
    <s v="Low-demand"/>
    <s v="Off-Peak"/>
    <n v="93"/>
    <n v="-23.184833333333334"/>
    <n v="0"/>
    <n v="98"/>
    <n v="340.89412499999992"/>
    <n v="0"/>
    <n v="317.70934166666666"/>
    <n v="480.00108333333327"/>
    <n v="0"/>
    <n v="200"/>
    <n v="190"/>
    <n v="390"/>
  </r>
  <r>
    <x v="0"/>
    <x v="4"/>
    <x v="25"/>
    <x v="0"/>
    <s v="Tuesday"/>
    <s v="Week-day"/>
    <s v="Low-demand"/>
    <s v="Off-Peak"/>
    <n v="93"/>
    <n v="-22.476408333333325"/>
    <n v="0"/>
    <n v="98.36666666666666"/>
    <n v="325.54585833333323"/>
    <n v="0"/>
    <n v="303.06926666666658"/>
    <n v="480.00108333333327"/>
    <n v="0"/>
    <n v="200"/>
    <n v="190"/>
    <n v="390"/>
  </r>
  <r>
    <x v="0"/>
    <x v="4"/>
    <x v="25"/>
    <x v="1"/>
    <s v="Tuesday"/>
    <s v="Week-day"/>
    <s v="Low-demand"/>
    <s v="Off-Peak"/>
    <n v="93"/>
    <n v="-12.303058333333333"/>
    <n v="0"/>
    <n v="99"/>
    <n v="315.20644999999985"/>
    <n v="0"/>
    <n v="302.90340000000003"/>
    <n v="480.00108333333327"/>
    <n v="0"/>
    <n v="200"/>
    <n v="190"/>
    <n v="390"/>
  </r>
  <r>
    <x v="0"/>
    <x v="4"/>
    <x v="25"/>
    <x v="2"/>
    <s v="Tuesday"/>
    <s v="Week-day"/>
    <s v="Low-demand"/>
    <s v="Off-Peak"/>
    <n v="93"/>
    <n v="-11.871391666666671"/>
    <n v="0"/>
    <n v="99"/>
    <n v="443.50369166666673"/>
    <n v="0"/>
    <n v="431.632025"/>
    <n v="480.00108333333327"/>
    <n v="0"/>
    <n v="200"/>
    <n v="190"/>
    <n v="390"/>
  </r>
  <r>
    <x v="0"/>
    <x v="4"/>
    <x v="25"/>
    <x v="3"/>
    <s v="Tuesday"/>
    <s v="Week-day"/>
    <s v="Low-demand"/>
    <s v="Off-Peak"/>
    <n v="93"/>
    <n v="-16.167758333333339"/>
    <n v="0"/>
    <n v="99"/>
    <n v="448.96874999999994"/>
    <n v="0"/>
    <n v="432.80061666666683"/>
    <n v="480.00108333333327"/>
    <n v="0"/>
    <n v="200"/>
    <n v="190"/>
    <n v="390"/>
  </r>
  <r>
    <x v="0"/>
    <x v="4"/>
    <x v="25"/>
    <x v="4"/>
    <s v="Tuesday"/>
    <s v="Week-day"/>
    <s v="Low-demand"/>
    <s v="Off-Peak"/>
    <n v="93"/>
    <n v="-16.126525000000001"/>
    <n v="0"/>
    <n v="99"/>
    <n v="458.66061666666667"/>
    <n v="0"/>
    <n v="442.53372500000012"/>
    <n v="480.00108333333327"/>
    <n v="0"/>
    <n v="295"/>
    <n v="190"/>
    <n v="485"/>
  </r>
  <r>
    <x v="0"/>
    <x v="4"/>
    <x v="25"/>
    <x v="5"/>
    <s v="Tuesday"/>
    <s v="Week-day"/>
    <s v="Low-demand"/>
    <s v="Off-Peak"/>
    <n v="93"/>
    <n v="-16.909350000000003"/>
    <n v="0"/>
    <n v="99"/>
    <n v="449.81461666666661"/>
    <n v="5.5070666666666659"/>
    <n v="438.41192499999971"/>
    <n v="480.00108333333327"/>
    <n v="0"/>
    <n v="295"/>
    <n v="190"/>
    <n v="485"/>
  </r>
  <r>
    <x v="0"/>
    <x v="4"/>
    <x v="25"/>
    <x v="6"/>
    <s v="Tuesday"/>
    <s v="Week-day"/>
    <s v="Low-demand"/>
    <s v="Standard"/>
    <n v="147"/>
    <n v="-9.7683583333333388"/>
    <n v="0"/>
    <n v="99"/>
    <n v="310.72086666666661"/>
    <n v="171.61883333333333"/>
    <n v="472.57439166666677"/>
    <n v="480.00108333333327"/>
    <n v="0"/>
    <n v="295"/>
    <n v="190"/>
    <n v="485"/>
  </r>
  <r>
    <x v="0"/>
    <x v="4"/>
    <x v="25"/>
    <x v="7"/>
    <s v="Tuesday"/>
    <s v="Week-day"/>
    <s v="Low-demand"/>
    <s v="Peak"/>
    <n v="213"/>
    <n v="57.195383333333332"/>
    <n v="57.195383333333332"/>
    <n v="97.416666666666671"/>
    <n v="62.222466666666676"/>
    <n v="458.25045000000011"/>
    <n v="577.66805000000022"/>
    <n v="480.00108333333327"/>
    <n v="0"/>
    <n v="565"/>
    <n v="690"/>
    <n v="1255"/>
  </r>
  <r>
    <x v="0"/>
    <x v="4"/>
    <x v="25"/>
    <x v="8"/>
    <s v="Tuesday"/>
    <s v="Week-day"/>
    <s v="Low-demand"/>
    <s v="Peak"/>
    <n v="213"/>
    <n v="-82.234203539823042"/>
    <n v="0"/>
    <n v="97.619469026548671"/>
    <n v="72.113991150442487"/>
    <n v="660.96262831858462"/>
    <n v="650.90594690265493"/>
    <n v="480.00108333333327"/>
    <n v="0"/>
    <n v="565"/>
    <n v="675"/>
    <n v="1240"/>
  </r>
  <r>
    <x v="0"/>
    <x v="4"/>
    <x v="25"/>
    <x v="9"/>
    <s v="Tuesday"/>
    <s v="Week-day"/>
    <s v="Low-demand"/>
    <s v="Peak"/>
    <n v="213"/>
    <n v="-11.681075"/>
    <n v="0"/>
    <n v="99"/>
    <n v="0"/>
    <n v="632.73149166666678"/>
    <n v="621.04943333333392"/>
    <n v="480.00108333333327"/>
    <n v="0"/>
    <n v="565"/>
    <n v="675"/>
    <n v="1240"/>
  </r>
  <r>
    <x v="0"/>
    <x v="4"/>
    <x v="25"/>
    <x v="22"/>
    <s v="Tuesday"/>
    <s v="Week-day"/>
    <s v="Low-demand"/>
    <s v="Standard"/>
    <n v="147"/>
    <n v="37.892591666666668"/>
    <n v="37.892591666666668"/>
    <n v="98.825000000000003"/>
    <n v="0"/>
    <n v="775.6869916666667"/>
    <n v="813.57875833333355"/>
    <n v="480.00108333333327"/>
    <n v="0"/>
    <n v="565"/>
    <n v="675"/>
    <n v="1240"/>
  </r>
  <r>
    <x v="0"/>
    <x v="4"/>
    <x v="25"/>
    <x v="23"/>
    <s v="Tuesday"/>
    <s v="Week-day"/>
    <s v="Low-demand"/>
    <s v="Standard"/>
    <n v="147"/>
    <n v="-13.623633333333334"/>
    <n v="0"/>
    <n v="96.525000000000006"/>
    <n v="184.60889166666669"/>
    <n v="653.53265833333319"/>
    <n v="824.517558333333"/>
    <n v="480.00108333333327"/>
    <n v="0"/>
    <n v="565"/>
    <n v="675"/>
    <n v="1240"/>
  </r>
  <r>
    <x v="0"/>
    <x v="4"/>
    <x v="25"/>
    <x v="21"/>
    <s v="Tuesday"/>
    <s v="Week-day"/>
    <s v="Low-demand"/>
    <s v="Standard"/>
    <n v="147"/>
    <n v="-58.164466666666691"/>
    <n v="0"/>
    <n v="96.35"/>
    <n v="216.29063333333335"/>
    <n v="689.77790000000016"/>
    <n v="847.90368333333333"/>
    <n v="480.00108333333327"/>
    <n v="0"/>
    <n v="565"/>
    <n v="675"/>
    <n v="1240"/>
  </r>
  <r>
    <x v="0"/>
    <x v="4"/>
    <x v="25"/>
    <x v="10"/>
    <s v="Tuesday"/>
    <s v="Week-day"/>
    <s v="Low-demand"/>
    <s v="Standard"/>
    <n v="147"/>
    <n v="35.319775000000014"/>
    <n v="35.319775000000014"/>
    <n v="96.95"/>
    <n v="81.89784166666665"/>
    <n v="713.0790750000001"/>
    <n v="830.30193333333375"/>
    <n v="480.00108333333327"/>
    <n v="0"/>
    <n v="565"/>
    <n v="675"/>
    <n v="1240"/>
  </r>
  <r>
    <x v="0"/>
    <x v="4"/>
    <x v="25"/>
    <x v="11"/>
    <s v="Tuesday"/>
    <s v="Week-day"/>
    <s v="Low-demand"/>
    <s v="Standard"/>
    <n v="147"/>
    <n v="-71.04805833333333"/>
    <n v="0"/>
    <n v="97.2"/>
    <n v="84.838299999999975"/>
    <n v="714.58798333333345"/>
    <n v="728.3776583333331"/>
    <n v="480.00108333333327"/>
    <n v="0"/>
    <n v="565"/>
    <n v="675"/>
    <n v="1240"/>
  </r>
  <r>
    <x v="0"/>
    <x v="4"/>
    <x v="25"/>
    <x v="12"/>
    <s v="Tuesday"/>
    <s v="Week-day"/>
    <s v="Low-demand"/>
    <s v="Standard"/>
    <n v="147"/>
    <n v="92.739198198198181"/>
    <n v="92.739198198198181"/>
    <n v="96.108108108108112"/>
    <n v="293.95841441441439"/>
    <n v="333.80497297297302"/>
    <n v="720.5025315315313"/>
    <n v="480.00108333333327"/>
    <n v="0"/>
    <n v="565"/>
    <n v="675"/>
    <n v="1240"/>
  </r>
  <r>
    <x v="0"/>
    <x v="4"/>
    <x v="25"/>
    <x v="13"/>
    <s v="Tuesday"/>
    <s v="Week-day"/>
    <s v="Low-demand"/>
    <s v="Standard"/>
    <n v="147"/>
    <n v="61.271774999999998"/>
    <n v="61.271774999999998"/>
    <n v="92.441666666666663"/>
    <n v="479.83193333333321"/>
    <n v="279.44035833333334"/>
    <n v="820.54425833333357"/>
    <n v="480.00108333333327"/>
    <n v="0"/>
    <n v="565"/>
    <n v="675"/>
    <n v="1240"/>
  </r>
  <r>
    <x v="0"/>
    <x v="4"/>
    <x v="25"/>
    <x v="14"/>
    <s v="Tuesday"/>
    <s v="Week-day"/>
    <s v="Low-demand"/>
    <s v="Standard"/>
    <n v="147"/>
    <n v="41.750024999999987"/>
    <n v="41.750024999999987"/>
    <n v="89.13333333333334"/>
    <n v="479.82250000000016"/>
    <n v="259.9451416666667"/>
    <n v="781.51784999999961"/>
    <n v="480.00108333333327"/>
    <n v="0"/>
    <n v="555"/>
    <n v="675"/>
    <n v="1230"/>
  </r>
  <r>
    <x v="0"/>
    <x v="4"/>
    <x v="25"/>
    <x v="15"/>
    <s v="Tuesday"/>
    <s v="Week-day"/>
    <s v="Low-demand"/>
    <s v="Peak"/>
    <n v="213"/>
    <n v="149.36623333333335"/>
    <n v="149.36623333333335"/>
    <n v="83.61666666666666"/>
    <n v="479.84395833333355"/>
    <n v="81.107433333333333"/>
    <n v="710.3180666666666"/>
    <n v="480.00108333333327"/>
    <n v="0"/>
    <n v="485"/>
    <n v="655"/>
    <n v="1140"/>
  </r>
  <r>
    <x v="0"/>
    <x v="4"/>
    <x v="25"/>
    <x v="16"/>
    <s v="Tuesday"/>
    <s v="Week-day"/>
    <s v="Low-demand"/>
    <s v="Peak"/>
    <n v="213"/>
    <n v="150.69290000000001"/>
    <n v="150.69290000000001"/>
    <n v="74.924999999999997"/>
    <n v="479.82954166666678"/>
    <n v="9.8009833333333312"/>
    <n v="640.32389166666678"/>
    <n v="480.00108333333327"/>
    <n v="0"/>
    <n v="295"/>
    <n v="655"/>
    <n v="950"/>
  </r>
  <r>
    <x v="0"/>
    <x v="4"/>
    <x v="25"/>
    <x v="17"/>
    <s v="Tuesday"/>
    <s v="Week-day"/>
    <s v="Low-demand"/>
    <s v="Standard"/>
    <n v="147"/>
    <n v="40.083458333333333"/>
    <n v="40.083458333333333"/>
    <n v="69.083333333333329"/>
    <n v="479.82656666666679"/>
    <n v="0"/>
    <n v="519.91047499999991"/>
    <n v="480.00108333333327"/>
    <n v="0"/>
    <n v="295"/>
    <n v="190"/>
    <n v="485"/>
  </r>
  <r>
    <x v="0"/>
    <x v="4"/>
    <x v="25"/>
    <x v="18"/>
    <s v="Tuesday"/>
    <s v="Week-day"/>
    <s v="Low-demand"/>
    <s v="Standard"/>
    <n v="147"/>
    <n v="-6.9638166666666681"/>
    <n v="0"/>
    <n v="67.525000000000006"/>
    <n v="479.83644166666647"/>
    <n v="0"/>
    <n v="472.87222500000007"/>
    <n v="480.00108333333327"/>
    <n v="0"/>
    <n v="295"/>
    <n v="190"/>
    <n v="485"/>
  </r>
  <r>
    <x v="0"/>
    <x v="4"/>
    <x v="25"/>
    <x v="19"/>
    <s v="Tuesday"/>
    <s v="Week-day"/>
    <s v="Low-demand"/>
    <s v="Off-Peak"/>
    <n v="93"/>
    <n v="2.1944249999999998"/>
    <n v="2.1944249999999998"/>
    <n v="66.724999999999994"/>
    <n v="479.83731666666665"/>
    <n v="0"/>
    <n v="482.03184999999991"/>
    <n v="480.00108333333327"/>
    <n v="0"/>
    <n v="200"/>
    <n v="190"/>
    <n v="390"/>
  </r>
  <r>
    <x v="0"/>
    <x v="4"/>
    <x v="25"/>
    <x v="20"/>
    <s v="Tuesday"/>
    <s v="Week-day"/>
    <s v="Low-demand"/>
    <s v="Off-Peak"/>
    <n v="93"/>
    <n v="2.1993166666666668"/>
    <n v="2.1993166666666668"/>
    <n v="65.816666666666663"/>
    <n v="479.84600833333332"/>
    <n v="0"/>
    <n v="482.04557499999999"/>
    <n v="480.00108333333327"/>
    <n v="0"/>
    <n v="200"/>
    <n v="190"/>
    <n v="390"/>
  </r>
  <r>
    <x v="0"/>
    <x v="4"/>
    <x v="26"/>
    <x v="0"/>
    <s v="Wednesday"/>
    <s v="Week-day"/>
    <s v="Low-demand"/>
    <s v="Off-Peak"/>
    <n v="93"/>
    <n v="-36.378474999999995"/>
    <n v="0"/>
    <n v="65.45"/>
    <n v="479.83232500000003"/>
    <n v="0"/>
    <n v="443.45344166666655"/>
    <n v="480.00108333333327"/>
    <n v="0"/>
    <n v="200"/>
    <n v="190"/>
    <n v="390"/>
  </r>
  <r>
    <x v="0"/>
    <x v="4"/>
    <x v="26"/>
    <x v="1"/>
    <s v="Wednesday"/>
    <s v="Week-day"/>
    <s v="Low-demand"/>
    <s v="Off-Peak"/>
    <n v="93"/>
    <n v="-45.304875000000017"/>
    <n v="0"/>
    <n v="66.716666666666669"/>
    <n v="479.80401666666677"/>
    <n v="0"/>
    <n v="434.49861666666669"/>
    <n v="480.00108333333327"/>
    <n v="0"/>
    <n v="200"/>
    <n v="190"/>
    <n v="390"/>
  </r>
  <r>
    <x v="0"/>
    <x v="4"/>
    <x v="26"/>
    <x v="2"/>
    <s v="Wednesday"/>
    <s v="Week-day"/>
    <s v="Low-demand"/>
    <s v="Off-Peak"/>
    <n v="93"/>
    <n v="73.3001583333333"/>
    <n v="73.3001583333333"/>
    <n v="65.358333333333334"/>
    <n v="479.83161666666666"/>
    <n v="0"/>
    <n v="553.13225000000011"/>
    <n v="480.00108333333327"/>
    <n v="0"/>
    <n v="200"/>
    <n v="190"/>
    <n v="390"/>
  </r>
  <r>
    <x v="0"/>
    <x v="4"/>
    <x v="26"/>
    <x v="3"/>
    <s v="Wednesday"/>
    <s v="Week-day"/>
    <s v="Low-demand"/>
    <s v="Off-Peak"/>
    <n v="93"/>
    <n v="93.993574999999936"/>
    <n v="93.993574999999936"/>
    <n v="60.108333333333334"/>
    <n v="479.82680000000005"/>
    <n v="0"/>
    <n v="573.82088333333354"/>
    <n v="480.00108333333327"/>
    <n v="0"/>
    <n v="200"/>
    <n v="190"/>
    <n v="390"/>
  </r>
  <r>
    <x v="0"/>
    <x v="4"/>
    <x v="26"/>
    <x v="4"/>
    <s v="Wednesday"/>
    <s v="Week-day"/>
    <s v="Low-demand"/>
    <s v="Off-Peak"/>
    <n v="93"/>
    <n v="73.45969999999997"/>
    <n v="73.45969999999997"/>
    <n v="55.2"/>
    <n v="479.82790833333337"/>
    <n v="0"/>
    <n v="553.28809166666667"/>
    <n v="480.00108333333327"/>
    <n v="0"/>
    <n v="295"/>
    <n v="190"/>
    <n v="485"/>
  </r>
  <r>
    <x v="0"/>
    <x v="4"/>
    <x v="26"/>
    <x v="5"/>
    <s v="Wednesday"/>
    <s v="Week-day"/>
    <s v="Low-demand"/>
    <s v="Off-Peak"/>
    <n v="93"/>
    <n v="79.946333333333314"/>
    <n v="79.946333333333314"/>
    <n v="50.208333333333336"/>
    <n v="479.83491666666697"/>
    <n v="3.6928666666666667"/>
    <n v="563.47460833333344"/>
    <n v="480.00108333333327"/>
    <n v="0"/>
    <n v="295"/>
    <n v="190"/>
    <n v="485"/>
  </r>
  <r>
    <x v="0"/>
    <x v="4"/>
    <x v="26"/>
    <x v="6"/>
    <s v="Wednesday"/>
    <s v="Week-day"/>
    <s v="Low-demand"/>
    <s v="Standard"/>
    <n v="147"/>
    <n v="42.111750000000015"/>
    <n v="42.111750000000015"/>
    <n v="46.591666666666669"/>
    <n v="479.82776666666672"/>
    <n v="41.69357500000001"/>
    <n v="563.63362499999994"/>
    <n v="480.00108333333327"/>
    <n v="0"/>
    <n v="295"/>
    <n v="190"/>
    <n v="485"/>
  </r>
  <r>
    <x v="0"/>
    <x v="4"/>
    <x v="26"/>
    <x v="7"/>
    <s v="Wednesday"/>
    <s v="Week-day"/>
    <s v="Low-demand"/>
    <s v="Peak"/>
    <n v="213"/>
    <n v="6.5753416666666515"/>
    <n v="6.5753416666666515"/>
    <n v="43.19166666666667"/>
    <n v="479.82375833333327"/>
    <n v="134.696"/>
    <n v="621.09546666666654"/>
    <n v="480.00108333333327"/>
    <n v="0"/>
    <n v="565"/>
    <n v="690"/>
    <n v="1255"/>
  </r>
  <r>
    <x v="0"/>
    <x v="4"/>
    <x v="26"/>
    <x v="8"/>
    <s v="Wednesday"/>
    <s v="Week-day"/>
    <s v="Low-demand"/>
    <s v="Peak"/>
    <n v="213"/>
    <n v="-68.026033333333331"/>
    <n v="0"/>
    <n v="45.141666666666666"/>
    <n v="479.83337499999999"/>
    <n v="215.35315"/>
    <n v="627.16007499999989"/>
    <n v="480.00108333333327"/>
    <n v="0"/>
    <n v="565"/>
    <n v="675"/>
    <n v="1240"/>
  </r>
  <r>
    <x v="0"/>
    <x v="4"/>
    <x v="26"/>
    <x v="9"/>
    <s v="Wednesday"/>
    <s v="Week-day"/>
    <s v="Low-demand"/>
    <s v="Peak"/>
    <n v="213"/>
    <n v="-177.9864750000001"/>
    <n v="0"/>
    <n v="49.791666666666664"/>
    <n v="479.82746666666662"/>
    <n v="276.84317500000009"/>
    <n v="578.68381666666698"/>
    <n v="480.00108333333327"/>
    <n v="0"/>
    <n v="565"/>
    <n v="675"/>
    <n v="1240"/>
  </r>
  <r>
    <x v="0"/>
    <x v="4"/>
    <x v="26"/>
    <x v="22"/>
    <s v="Wednesday"/>
    <s v="Week-day"/>
    <s v="Low-demand"/>
    <s v="Standard"/>
    <n v="147"/>
    <n v="-93.175650000000005"/>
    <n v="0"/>
    <n v="55.616666666666667"/>
    <n v="479.34660833333328"/>
    <n v="291.69838333333337"/>
    <n v="677.86913333333314"/>
    <n v="480.00108333333327"/>
    <n v="0"/>
    <n v="565"/>
    <n v="675"/>
    <n v="1240"/>
  </r>
  <r>
    <x v="0"/>
    <x v="4"/>
    <x v="26"/>
    <x v="23"/>
    <s v="Wednesday"/>
    <s v="Week-day"/>
    <s v="Low-demand"/>
    <s v="Standard"/>
    <n v="147"/>
    <n v="-79.132200000000012"/>
    <n v="0"/>
    <n v="57.158333333333331"/>
    <n v="446.79865000000024"/>
    <n v="423.52734166666647"/>
    <n v="791.1938833333337"/>
    <n v="480.00108333333327"/>
    <n v="0"/>
    <n v="565"/>
    <n v="675"/>
    <n v="1240"/>
  </r>
  <r>
    <x v="0"/>
    <x v="4"/>
    <x v="26"/>
    <x v="21"/>
    <s v="Wednesday"/>
    <s v="Week-day"/>
    <s v="Low-demand"/>
    <s v="Standard"/>
    <n v="147"/>
    <n v="-315.86982500000005"/>
    <n v="0"/>
    <n v="67.63333333333334"/>
    <n v="454.69316666666668"/>
    <n v="656.65315833333307"/>
    <n v="795.47595833333298"/>
    <n v="480.00108333333327"/>
    <n v="0"/>
    <n v="565"/>
    <n v="675"/>
    <n v="1240"/>
  </r>
  <r>
    <x v="0"/>
    <x v="4"/>
    <x v="26"/>
    <x v="10"/>
    <s v="Wednesday"/>
    <s v="Week-day"/>
    <s v="Low-demand"/>
    <s v="Standard"/>
    <n v="147"/>
    <n v="-323.84639166666676"/>
    <n v="0"/>
    <n v="82.283333333333331"/>
    <n v="425.32877499999995"/>
    <n v="675.90056666666669"/>
    <n v="777.3828249999998"/>
    <n v="480.00108333333327"/>
    <n v="0"/>
    <n v="565"/>
    <n v="675"/>
    <n v="1240"/>
  </r>
  <r>
    <x v="0"/>
    <x v="4"/>
    <x v="26"/>
    <x v="11"/>
    <s v="Wednesday"/>
    <s v="Week-day"/>
    <s v="Low-demand"/>
    <s v="Standard"/>
    <n v="147"/>
    <n v="-97.243708333333331"/>
    <n v="0"/>
    <n v="91.816666666666663"/>
    <n v="459.83669166666675"/>
    <n v="425.82037500000007"/>
    <n v="788.41318333333345"/>
    <n v="480.00108333333327"/>
    <n v="0"/>
    <n v="565"/>
    <n v="675"/>
    <n v="1240"/>
  </r>
  <r>
    <x v="0"/>
    <x v="4"/>
    <x v="26"/>
    <x v="12"/>
    <s v="Wednesday"/>
    <s v="Week-day"/>
    <s v="Low-demand"/>
    <s v="Standard"/>
    <n v="147"/>
    <n v="14.970787878787881"/>
    <n v="14.970787878787881"/>
    <n v="92.141414141414145"/>
    <n v="477.60623232323235"/>
    <n v="302.93859595959583"/>
    <n v="795.51598989898991"/>
    <n v="480.00108333333327"/>
    <n v="0"/>
    <n v="565"/>
    <n v="675"/>
    <n v="1240"/>
  </r>
  <r>
    <x v="0"/>
    <x v="4"/>
    <x v="26"/>
    <x v="13"/>
    <s v="Wednesday"/>
    <s v="Week-day"/>
    <s v="Low-demand"/>
    <s v="Standard"/>
    <n v="147"/>
    <n v="55.375625000000007"/>
    <n v="55.375625000000007"/>
    <n v="91.233333333333334"/>
    <n v="479.83166666666676"/>
    <n v="236.2736166666667"/>
    <n v="771.48111666666694"/>
    <n v="480.00108333333327"/>
    <n v="0"/>
    <n v="565"/>
    <n v="675"/>
    <n v="1240"/>
  </r>
  <r>
    <x v="0"/>
    <x v="4"/>
    <x v="26"/>
    <x v="14"/>
    <s v="Wednesday"/>
    <s v="Week-day"/>
    <s v="Low-demand"/>
    <s v="Standard"/>
    <n v="147"/>
    <n v="238.42043333333325"/>
    <n v="238.42043333333325"/>
    <n v="82.333333333333329"/>
    <n v="479.82443333333316"/>
    <n v="77.083400000000026"/>
    <n v="795.32883333333314"/>
    <n v="480.00108333333327"/>
    <n v="0"/>
    <n v="555"/>
    <n v="675"/>
    <n v="1230"/>
  </r>
  <r>
    <x v="0"/>
    <x v="4"/>
    <x v="26"/>
    <x v="15"/>
    <s v="Wednesday"/>
    <s v="Week-day"/>
    <s v="Low-demand"/>
    <s v="Peak"/>
    <n v="213"/>
    <n v="221.19602499999993"/>
    <n v="221.19602499999993"/>
    <n v="69.783333333333331"/>
    <n v="479.82523333333324"/>
    <n v="20.036308333333338"/>
    <n v="721.05786666666677"/>
    <n v="480.00108333333327"/>
    <n v="0"/>
    <n v="485"/>
    <n v="655"/>
    <n v="1140"/>
  </r>
  <r>
    <x v="0"/>
    <x v="4"/>
    <x v="26"/>
    <x v="16"/>
    <s v="Wednesday"/>
    <s v="Week-day"/>
    <s v="Low-demand"/>
    <s v="Peak"/>
    <n v="213"/>
    <n v="139.43984999999989"/>
    <n v="139.43984999999989"/>
    <n v="60.108333333333334"/>
    <n v="479.83789166666662"/>
    <n v="2.4819333333333322"/>
    <n v="621.7602333333333"/>
    <n v="480.00108333333327"/>
    <n v="0"/>
    <n v="295"/>
    <n v="655"/>
    <n v="950"/>
  </r>
  <r>
    <x v="0"/>
    <x v="4"/>
    <x v="26"/>
    <x v="17"/>
    <s v="Wednesday"/>
    <s v="Week-day"/>
    <s v="Low-demand"/>
    <s v="Standard"/>
    <n v="147"/>
    <n v="17.5105"/>
    <n v="17.5105"/>
    <n v="55"/>
    <n v="479.8538999999999"/>
    <n v="0"/>
    <n v="497.36494999999996"/>
    <n v="480.00108333333327"/>
    <n v="0"/>
    <n v="295"/>
    <n v="190"/>
    <n v="485"/>
  </r>
  <r>
    <x v="0"/>
    <x v="4"/>
    <x v="26"/>
    <x v="18"/>
    <s v="Wednesday"/>
    <s v="Week-day"/>
    <s v="Low-demand"/>
    <s v="Standard"/>
    <n v="147"/>
    <n v="17.421600000000005"/>
    <n v="17.421600000000005"/>
    <n v="53.366666666666667"/>
    <n v="479.83925833333331"/>
    <n v="0"/>
    <n v="497.26144166666677"/>
    <n v="480.00108333333327"/>
    <n v="0"/>
    <n v="295"/>
    <n v="190"/>
    <n v="485"/>
  </r>
  <r>
    <x v="0"/>
    <x v="4"/>
    <x v="26"/>
    <x v="19"/>
    <s v="Wednesday"/>
    <s v="Week-day"/>
    <s v="Low-demand"/>
    <s v="Off-Peak"/>
    <n v="93"/>
    <n v="9.3816999999999986"/>
    <n v="9.3816999999999986"/>
    <n v="51.69166666666667"/>
    <n v="479.84083333333336"/>
    <n v="0"/>
    <n v="489.22288333333353"/>
    <n v="480.00108333333327"/>
    <n v="0"/>
    <n v="200"/>
    <n v="190"/>
    <n v="390"/>
  </r>
  <r>
    <x v="0"/>
    <x v="4"/>
    <x v="26"/>
    <x v="20"/>
    <s v="Wednesday"/>
    <s v="Week-day"/>
    <s v="Low-demand"/>
    <s v="Off-Peak"/>
    <n v="93"/>
    <n v="6.9591333333333303"/>
    <n v="6.9591333333333303"/>
    <n v="50.30833333333333"/>
    <n v="479.83471666666668"/>
    <n v="0"/>
    <n v="486.79425833333363"/>
    <n v="480.00108333333327"/>
    <n v="0"/>
    <n v="200"/>
    <n v="190"/>
    <n v="390"/>
  </r>
  <r>
    <x v="0"/>
    <x v="4"/>
    <x v="27"/>
    <x v="0"/>
    <s v="Thursday"/>
    <s v="Week-day"/>
    <s v="Low-demand"/>
    <s v="Off-Peak"/>
    <n v="93"/>
    <n v="-11.852274999999995"/>
    <n v="0"/>
    <n v="49.916666666666664"/>
    <n v="479.8284583333334"/>
    <n v="0"/>
    <n v="467.97592499999996"/>
    <n v="480.00108333333327"/>
    <n v="0"/>
    <n v="200"/>
    <n v="190"/>
    <n v="390"/>
  </r>
  <r>
    <x v="0"/>
    <x v="4"/>
    <x v="27"/>
    <x v="1"/>
    <s v="Thursday"/>
    <s v="Week-day"/>
    <s v="Low-demand"/>
    <s v="Off-Peak"/>
    <n v="93"/>
    <n v="-26.348416666666672"/>
    <n v="0"/>
    <n v="49.424999999999997"/>
    <n v="479.83270833333313"/>
    <n v="0"/>
    <n v="453.48381666666666"/>
    <n v="480.00108333333327"/>
    <n v="0"/>
    <n v="200"/>
    <n v="190"/>
    <n v="390"/>
  </r>
  <r>
    <x v="0"/>
    <x v="4"/>
    <x v="27"/>
    <x v="2"/>
    <s v="Thursday"/>
    <s v="Week-day"/>
    <s v="Low-demand"/>
    <s v="Off-Peak"/>
    <n v="93"/>
    <n v="137.64422499999998"/>
    <n v="137.64422499999998"/>
    <n v="46.18333333333333"/>
    <n v="479.82197500000007"/>
    <n v="0"/>
    <n v="617.4666666666667"/>
    <n v="480.00108333333327"/>
    <n v="0"/>
    <n v="200"/>
    <n v="190"/>
    <n v="390"/>
  </r>
  <r>
    <x v="0"/>
    <x v="4"/>
    <x v="27"/>
    <x v="3"/>
    <s v="Thursday"/>
    <s v="Week-day"/>
    <s v="Low-demand"/>
    <s v="Off-Peak"/>
    <n v="93"/>
    <n v="113.75641666666669"/>
    <n v="113.75641666666669"/>
    <n v="38.666666666666664"/>
    <n v="479.84011666666697"/>
    <n v="0"/>
    <n v="593.5970249999998"/>
    <n v="480.00108333333327"/>
    <n v="0"/>
    <n v="200"/>
    <n v="190"/>
    <n v="390"/>
  </r>
  <r>
    <x v="0"/>
    <x v="4"/>
    <x v="27"/>
    <x v="4"/>
    <s v="Thursday"/>
    <s v="Week-day"/>
    <s v="Low-demand"/>
    <s v="Off-Peak"/>
    <n v="93"/>
    <n v="-506.99221666666665"/>
    <n v="0"/>
    <n v="46.991666666666667"/>
    <n v="470.6845916666669"/>
    <n v="0"/>
    <n v="603.85524999999996"/>
    <n v="480.00108333333327"/>
    <n v="640.16285833333347"/>
    <n v="295"/>
    <n v="190"/>
    <n v="485"/>
  </r>
  <r>
    <x v="0"/>
    <x v="4"/>
    <x v="27"/>
    <x v="5"/>
    <s v="Thursday"/>
    <s v="Week-day"/>
    <s v="Low-demand"/>
    <s v="Off-Peak"/>
    <n v="93"/>
    <n v="92.888824999999997"/>
    <n v="92.888824999999997"/>
    <n v="56.283333333333331"/>
    <n v="479.81343333333319"/>
    <n v="14.346749999999997"/>
    <n v="608.50897500000008"/>
    <n v="480.00108333333327"/>
    <n v="21.459458333333334"/>
    <n v="295"/>
    <n v="190"/>
    <n v="485"/>
  </r>
  <r>
    <x v="0"/>
    <x v="4"/>
    <x v="27"/>
    <x v="6"/>
    <s v="Thursday"/>
    <s v="Week-day"/>
    <s v="Low-demand"/>
    <s v="Standard"/>
    <n v="147"/>
    <n v="74.665824999999998"/>
    <n v="74.665824999999998"/>
    <n v="51.016666666666666"/>
    <n v="479.82855833333343"/>
    <n v="100.93921666666672"/>
    <n v="655.43407499999967"/>
    <n v="480.00108333333327"/>
    <n v="0"/>
    <n v="295"/>
    <n v="190"/>
    <n v="485"/>
  </r>
  <r>
    <x v="0"/>
    <x v="4"/>
    <x v="27"/>
    <x v="7"/>
    <s v="Thursday"/>
    <s v="Week-day"/>
    <s v="Low-demand"/>
    <s v="Peak"/>
    <n v="213"/>
    <n v="125.41637499999999"/>
    <n v="125.41637499999999"/>
    <n v="45.133333333333333"/>
    <n v="479.83156666666673"/>
    <n v="134.97025833333331"/>
    <n v="740.21866666666654"/>
    <n v="480.00108333333327"/>
    <n v="0"/>
    <n v="565"/>
    <n v="690"/>
    <n v="1255"/>
  </r>
  <r>
    <x v="0"/>
    <x v="4"/>
    <x v="27"/>
    <x v="8"/>
    <s v="Thursday"/>
    <s v="Week-day"/>
    <s v="Low-demand"/>
    <s v="Peak"/>
    <n v="213"/>
    <n v="-151.09588333333332"/>
    <n v="0"/>
    <n v="41.733333333333334"/>
    <n v="478.17505833333325"/>
    <n v="466.49995000000013"/>
    <n v="793.50503333333324"/>
    <n v="480.00108333333327"/>
    <n v="0"/>
    <n v="565"/>
    <n v="675"/>
    <n v="1240"/>
  </r>
  <r>
    <x v="0"/>
    <x v="4"/>
    <x v="27"/>
    <x v="9"/>
    <s v="Thursday"/>
    <s v="Week-day"/>
    <s v="Low-demand"/>
    <s v="Peak"/>
    <n v="213"/>
    <n v="-273.65025000000003"/>
    <n v="0"/>
    <n v="54.5"/>
    <n v="230.15092499999992"/>
    <n v="845.95467500000018"/>
    <n v="802.45462500000008"/>
    <n v="480.00108333333327"/>
    <n v="0"/>
    <n v="565"/>
    <n v="675"/>
    <n v="1240"/>
  </r>
  <r>
    <x v="0"/>
    <x v="4"/>
    <x v="27"/>
    <x v="22"/>
    <s v="Thursday"/>
    <s v="Week-day"/>
    <s v="Low-demand"/>
    <s v="Standard"/>
    <n v="147"/>
    <n v="-224.9728916666667"/>
    <n v="0"/>
    <n v="64.691666666666663"/>
    <n v="440.0502833333332"/>
    <n v="623.48953333333316"/>
    <n v="838.56649166666682"/>
    <n v="480.00108333333327"/>
    <n v="0"/>
    <n v="565"/>
    <n v="675"/>
    <n v="1240"/>
  </r>
  <r>
    <x v="0"/>
    <x v="4"/>
    <x v="27"/>
    <x v="23"/>
    <s v="Thursday"/>
    <s v="Week-day"/>
    <s v="Low-demand"/>
    <s v="Standard"/>
    <n v="147"/>
    <n v="-335.38660000000004"/>
    <n v="0"/>
    <n v="77.266666666666666"/>
    <n v="446.79144999999988"/>
    <n v="690.93446666666694"/>
    <n v="802.33879999999999"/>
    <n v="480.00108333333327"/>
    <n v="0"/>
    <n v="565"/>
    <n v="675"/>
    <n v="1240"/>
  </r>
  <r>
    <x v="0"/>
    <x v="4"/>
    <x v="27"/>
    <x v="21"/>
    <s v="Thursday"/>
    <s v="Week-day"/>
    <s v="Low-demand"/>
    <s v="Standard"/>
    <n v="147"/>
    <n v="-282.35073333333344"/>
    <n v="0"/>
    <n v="90.733333333333334"/>
    <n v="397.11741666666643"/>
    <n v="676.64107499999966"/>
    <n v="791.40741666666645"/>
    <n v="480.00108333333327"/>
    <n v="0"/>
    <n v="565"/>
    <n v="675"/>
    <n v="1240"/>
  </r>
  <r>
    <x v="0"/>
    <x v="4"/>
    <x v="27"/>
    <x v="10"/>
    <s v="Thursday"/>
    <s v="Week-day"/>
    <s v="Low-demand"/>
    <s v="Standard"/>
    <n v="147"/>
    <n v="-49.626916666666652"/>
    <n v="0"/>
    <n v="98.2"/>
    <n v="0"/>
    <n v="814.05002500000035"/>
    <n v="764.42210833333297"/>
    <n v="480.00108333333327"/>
    <n v="0"/>
    <n v="565"/>
    <n v="675"/>
    <n v="1240"/>
  </r>
  <r>
    <x v="0"/>
    <x v="4"/>
    <x v="27"/>
    <x v="11"/>
    <s v="Thursday"/>
    <s v="Week-day"/>
    <s v="Low-demand"/>
    <s v="Standard"/>
    <n v="147"/>
    <n v="-19.353966666666672"/>
    <n v="0"/>
    <n v="98.658333333333331"/>
    <n v="0"/>
    <n v="823.10007499999961"/>
    <n v="803.74529166666673"/>
    <n v="480.00108333333327"/>
    <n v="0"/>
    <n v="565"/>
    <n v="675"/>
    <n v="1240"/>
  </r>
  <r>
    <x v="0"/>
    <x v="4"/>
    <x v="27"/>
    <x v="12"/>
    <s v="Thursday"/>
    <s v="Week-day"/>
    <s v="Low-demand"/>
    <s v="Standard"/>
    <n v="147"/>
    <n v="-15.626224489795911"/>
    <n v="0"/>
    <n v="99"/>
    <n v="9.6556632653061207"/>
    <n v="648.21086734693881"/>
    <n v="642.23952040816334"/>
    <n v="480.00108333333327"/>
    <n v="0"/>
    <n v="565"/>
    <n v="675"/>
    <n v="1240"/>
  </r>
  <r>
    <x v="0"/>
    <x v="4"/>
    <x v="27"/>
    <x v="13"/>
    <s v="Thursday"/>
    <s v="Week-day"/>
    <s v="Low-demand"/>
    <s v="Standard"/>
    <n v="147"/>
    <n v="58.364733333333334"/>
    <n v="58.364733333333334"/>
    <n v="96.933333333333337"/>
    <n v="131.96345833333328"/>
    <n v="490.12902500000018"/>
    <n v="680.45711666666682"/>
    <n v="480.00108333333327"/>
    <n v="0"/>
    <n v="565"/>
    <n v="675"/>
    <n v="1240"/>
  </r>
  <r>
    <x v="0"/>
    <x v="4"/>
    <x v="27"/>
    <x v="14"/>
    <s v="Thursday"/>
    <s v="Week-day"/>
    <s v="Low-demand"/>
    <s v="Standard"/>
    <n v="147"/>
    <n v="185.0274"/>
    <n v="185.0274"/>
    <n v="91.474999999999994"/>
    <n v="479.827"/>
    <n v="216.82690833333334"/>
    <n v="881.68171666666626"/>
    <n v="480.00108333333327"/>
    <n v="0"/>
    <n v="555"/>
    <n v="675"/>
    <n v="1230"/>
  </r>
  <r>
    <x v="0"/>
    <x v="4"/>
    <x v="27"/>
    <x v="15"/>
    <s v="Thursday"/>
    <s v="Week-day"/>
    <s v="Low-demand"/>
    <s v="Peak"/>
    <n v="213"/>
    <n v="171.70803333333342"/>
    <n v="171.70803333333342"/>
    <n v="80.441666666666663"/>
    <n v="479.8460749999997"/>
    <n v="42.296875000000007"/>
    <n v="693.85153333333335"/>
    <n v="480.00108333333327"/>
    <n v="0"/>
    <n v="485"/>
    <n v="655"/>
    <n v="1140"/>
  </r>
  <r>
    <x v="0"/>
    <x v="4"/>
    <x v="27"/>
    <x v="16"/>
    <s v="Thursday"/>
    <s v="Week-day"/>
    <s v="Low-demand"/>
    <s v="Peak"/>
    <n v="213"/>
    <n v="133.79575833333337"/>
    <n v="133.79575833333337"/>
    <n v="72.333333333333329"/>
    <n v="479.81644166666683"/>
    <n v="5.9353916666666642"/>
    <n v="619.54808333333312"/>
    <n v="480.00108333333327"/>
    <n v="0"/>
    <n v="295"/>
    <n v="655"/>
    <n v="950"/>
  </r>
  <r>
    <x v="0"/>
    <x v="4"/>
    <x v="27"/>
    <x v="17"/>
    <s v="Thursday"/>
    <s v="Week-day"/>
    <s v="Low-demand"/>
    <s v="Standard"/>
    <n v="147"/>
    <n v="8.3681333333333274"/>
    <n v="8.3681333333333274"/>
    <n v="67.708333333333329"/>
    <n v="479.84234999999956"/>
    <n v="0"/>
    <n v="488.21036666666663"/>
    <n v="480.00108333333327"/>
    <n v="0"/>
    <n v="295"/>
    <n v="190"/>
    <n v="485"/>
  </r>
  <r>
    <x v="0"/>
    <x v="4"/>
    <x v="27"/>
    <x v="18"/>
    <s v="Thursday"/>
    <s v="Week-day"/>
    <s v="Low-demand"/>
    <s v="Standard"/>
    <n v="147"/>
    <n v="3.084000000000001"/>
    <n v="3.084000000000001"/>
    <n v="66.716666666666669"/>
    <n v="479.84486666666663"/>
    <n v="0"/>
    <n v="482.9290166666666"/>
    <n v="480.00108333333327"/>
    <n v="0"/>
    <n v="295"/>
    <n v="190"/>
    <n v="485"/>
  </r>
  <r>
    <x v="0"/>
    <x v="4"/>
    <x v="27"/>
    <x v="19"/>
    <s v="Thursday"/>
    <s v="Week-day"/>
    <s v="Low-demand"/>
    <s v="Off-Peak"/>
    <n v="93"/>
    <n v="6.9077999999999964"/>
    <n v="6.9077999999999964"/>
    <n v="65.375"/>
    <n v="479.83430000000004"/>
    <n v="0"/>
    <n v="486.74248333333333"/>
    <n v="480.00108333333327"/>
    <n v="0"/>
    <n v="200"/>
    <n v="190"/>
    <n v="390"/>
  </r>
  <r>
    <x v="0"/>
    <x v="4"/>
    <x v="27"/>
    <x v="20"/>
    <s v="Thursday"/>
    <s v="Week-day"/>
    <s v="Low-demand"/>
    <s v="Off-Peak"/>
    <n v="93"/>
    <n v="-3.0704916666666668"/>
    <n v="0"/>
    <n v="64.375"/>
    <n v="479.84949999999998"/>
    <n v="0"/>
    <n v="476.7788833333334"/>
    <n v="480.00108333333327"/>
    <n v="0"/>
    <n v="200"/>
    <n v="190"/>
    <n v="390"/>
  </r>
  <r>
    <x v="0"/>
    <x v="4"/>
    <x v="28"/>
    <x v="0"/>
    <s v="Friday"/>
    <s v="Week-day"/>
    <s v="Low-demand"/>
    <s v="Off-Peak"/>
    <n v="93"/>
    <n v="-31.845766666666655"/>
    <n v="0"/>
    <n v="64.375"/>
    <n v="479.82852500000013"/>
    <n v="0"/>
    <n v="447.9822749999999"/>
    <n v="480.00108333333327"/>
    <n v="0"/>
    <n v="200"/>
    <n v="190"/>
    <n v="390"/>
  </r>
  <r>
    <x v="0"/>
    <x v="4"/>
    <x v="28"/>
    <x v="1"/>
    <s v="Friday"/>
    <s v="Week-day"/>
    <s v="Low-demand"/>
    <s v="Off-Peak"/>
    <n v="93"/>
    <n v="-22.163"/>
    <n v="0"/>
    <n v="65"/>
    <n v="479.85569166666653"/>
    <n v="0"/>
    <n v="457.69223333333326"/>
    <n v="480.00108333333327"/>
    <n v="0"/>
    <n v="200"/>
    <n v="190"/>
    <n v="390"/>
  </r>
  <r>
    <x v="0"/>
    <x v="4"/>
    <x v="28"/>
    <x v="2"/>
    <s v="Friday"/>
    <s v="Week-day"/>
    <s v="Low-demand"/>
    <s v="Off-Peak"/>
    <n v="93"/>
    <n v="91.432866666666641"/>
    <n v="91.432866666666641"/>
    <n v="62.541666666666664"/>
    <n v="479.83573333333339"/>
    <n v="0"/>
    <n v="571.26912500000003"/>
    <n v="480.00108333333327"/>
    <n v="0"/>
    <n v="200"/>
    <n v="190"/>
    <n v="390"/>
  </r>
  <r>
    <x v="0"/>
    <x v="4"/>
    <x v="28"/>
    <x v="3"/>
    <s v="Friday"/>
    <s v="Week-day"/>
    <s v="Low-demand"/>
    <s v="Off-Peak"/>
    <n v="93"/>
    <n v="76.261974999999978"/>
    <n v="76.261974999999978"/>
    <n v="57.075000000000003"/>
    <n v="479.8223333333334"/>
    <n v="0"/>
    <n v="556.08474166666679"/>
    <n v="480.00108333333327"/>
    <n v="0"/>
    <n v="200"/>
    <n v="190"/>
    <n v="390"/>
  </r>
  <r>
    <x v="0"/>
    <x v="4"/>
    <x v="28"/>
    <x v="4"/>
    <s v="Friday"/>
    <s v="Week-day"/>
    <s v="Low-demand"/>
    <s v="Off-Peak"/>
    <n v="93"/>
    <n v="76.042541666666693"/>
    <n v="76.042541666666693"/>
    <n v="52.35"/>
    <n v="479.83671666666669"/>
    <n v="0"/>
    <n v="555.87962499999992"/>
    <n v="480.00108333333327"/>
    <n v="0"/>
    <n v="295"/>
    <n v="190"/>
    <n v="485"/>
  </r>
  <r>
    <x v="0"/>
    <x v="4"/>
    <x v="28"/>
    <x v="5"/>
    <s v="Friday"/>
    <s v="Week-day"/>
    <s v="Low-demand"/>
    <s v="Off-Peak"/>
    <n v="93"/>
    <n v="69.56153333333333"/>
    <n v="69.56153333333333"/>
    <n v="47.94166666666667"/>
    <n v="479.84708333333333"/>
    <n v="9.4925000000000015"/>
    <n v="558.90156666666678"/>
    <n v="480.00108333333327"/>
    <n v="0"/>
    <n v="295"/>
    <n v="190"/>
    <n v="485"/>
  </r>
  <r>
    <x v="0"/>
    <x v="4"/>
    <x v="28"/>
    <x v="6"/>
    <s v="Friday"/>
    <s v="Week-day"/>
    <s v="Low-demand"/>
    <s v="Standard"/>
    <n v="147"/>
    <n v="-20.37704166666667"/>
    <n v="0"/>
    <n v="45.158333333333331"/>
    <n v="479.83942499999984"/>
    <n v="169.6772499999999"/>
    <n v="629.13967500000035"/>
    <n v="480.00108333333327"/>
    <n v="0"/>
    <n v="295"/>
    <n v="190"/>
    <n v="485"/>
  </r>
  <r>
    <x v="0"/>
    <x v="4"/>
    <x v="28"/>
    <x v="7"/>
    <s v="Friday"/>
    <s v="Week-day"/>
    <s v="Low-demand"/>
    <s v="Peak"/>
    <n v="213"/>
    <n v="-135.30971666666662"/>
    <n v="0"/>
    <n v="48.333333333333336"/>
    <n v="479.84572500000013"/>
    <n v="453.06610833333337"/>
    <n v="797.60159166666642"/>
    <n v="480.00108333333327"/>
    <n v="0"/>
    <n v="565"/>
    <n v="690"/>
    <n v="1255"/>
  </r>
  <r>
    <x v="0"/>
    <x v="4"/>
    <x v="28"/>
    <x v="8"/>
    <s v="Friday"/>
    <s v="Week-day"/>
    <s v="Low-demand"/>
    <s v="Peak"/>
    <n v="213"/>
    <n v="-329.83375833333309"/>
    <n v="0"/>
    <n v="58.141666666666666"/>
    <n v="479.82834166666657"/>
    <n v="696.72932500000002"/>
    <n v="846.72349166666709"/>
    <n v="480.00108333333327"/>
    <n v="0"/>
    <n v="565"/>
    <n v="675"/>
    <n v="1240"/>
  </r>
  <r>
    <x v="0"/>
    <x v="4"/>
    <x v="28"/>
    <x v="9"/>
    <s v="Friday"/>
    <s v="Week-day"/>
    <s v="Low-demand"/>
    <s v="Peak"/>
    <n v="213"/>
    <n v="-167.40075833333321"/>
    <n v="0"/>
    <n v="72.191666666666663"/>
    <n v="139.95388333333338"/>
    <n v="876.90645833333315"/>
    <n v="849.45871666666642"/>
    <n v="480.00108333333327"/>
    <n v="0"/>
    <n v="565"/>
    <n v="675"/>
    <n v="1240"/>
  </r>
  <r>
    <x v="0"/>
    <x v="4"/>
    <x v="28"/>
    <x v="22"/>
    <s v="Friday"/>
    <s v="Week-day"/>
    <s v="Low-demand"/>
    <s v="Standard"/>
    <n v="147"/>
    <n v="-163.80921666666669"/>
    <n v="0"/>
    <n v="76.891666666666666"/>
    <n v="0"/>
    <n v="973.9216583333332"/>
    <n v="810.1114583333333"/>
    <n v="480.00108333333327"/>
    <n v="0"/>
    <n v="565"/>
    <n v="675"/>
    <n v="1240"/>
  </r>
  <r>
    <x v="0"/>
    <x v="4"/>
    <x v="28"/>
    <x v="23"/>
    <s v="Friday"/>
    <s v="Week-day"/>
    <s v="Low-demand"/>
    <s v="Standard"/>
    <n v="147"/>
    <n v="-164.20752500000006"/>
    <n v="0"/>
    <n v="84.708333333333329"/>
    <n v="0"/>
    <n v="1000.8682749999999"/>
    <n v="836.65975833333289"/>
    <n v="480.00108333333327"/>
    <n v="0"/>
    <n v="565"/>
    <n v="675"/>
    <n v="1240"/>
  </r>
  <r>
    <x v="0"/>
    <x v="4"/>
    <x v="28"/>
    <x v="21"/>
    <s v="Friday"/>
    <s v="Week-day"/>
    <s v="Low-demand"/>
    <s v="Standard"/>
    <n v="147"/>
    <n v="-150.135525"/>
    <n v="0"/>
    <n v="91.61666666666666"/>
    <n v="0"/>
    <n v="998.05611666666721"/>
    <n v="847.91961666666657"/>
    <n v="480.00108333333327"/>
    <n v="0"/>
    <n v="565"/>
    <n v="675"/>
    <n v="1240"/>
  </r>
  <r>
    <x v="0"/>
    <x v="4"/>
    <x v="28"/>
    <x v="10"/>
    <s v="Friday"/>
    <s v="Week-day"/>
    <s v="Low-demand"/>
    <s v="Standard"/>
    <n v="147"/>
    <n v="-81.33098333333335"/>
    <n v="0"/>
    <n v="97.458333333333329"/>
    <n v="54.126716666666653"/>
    <n v="955.85600833333365"/>
    <n v="928.65122499999939"/>
    <n v="480.00108333333327"/>
    <n v="0"/>
    <n v="565"/>
    <n v="675"/>
    <n v="1240"/>
  </r>
  <r>
    <x v="0"/>
    <x v="4"/>
    <x v="28"/>
    <x v="11"/>
    <s v="Friday"/>
    <s v="Week-day"/>
    <s v="Low-demand"/>
    <s v="Standard"/>
    <n v="147"/>
    <n v="10.630125000000005"/>
    <n v="10.630125000000005"/>
    <n v="96.358333333333334"/>
    <n v="39.984158333333333"/>
    <n v="878.90008333333367"/>
    <n v="929.51407500000016"/>
    <n v="480.00108333333327"/>
    <n v="0"/>
    <n v="565"/>
    <n v="675"/>
    <n v="1240"/>
  </r>
  <r>
    <x v="0"/>
    <x v="4"/>
    <x v="28"/>
    <x v="12"/>
    <s v="Friday"/>
    <s v="Week-day"/>
    <s v="Low-demand"/>
    <s v="Standard"/>
    <n v="147"/>
    <n v="-9.6133469387755071"/>
    <n v="0"/>
    <n v="96.489795918367349"/>
    <n v="47.108540816326538"/>
    <n v="718.37542857142887"/>
    <n v="741.07883673469371"/>
    <n v="480.00108333333327"/>
    <n v="0"/>
    <n v="565"/>
    <n v="675"/>
    <n v="1240"/>
  </r>
  <r>
    <x v="0"/>
    <x v="4"/>
    <x v="28"/>
    <x v="13"/>
    <s v="Friday"/>
    <s v="Week-day"/>
    <s v="Low-demand"/>
    <s v="Standard"/>
    <n v="147"/>
    <n v="27.714933333333342"/>
    <n v="27.714933333333342"/>
    <n v="96.083333333333329"/>
    <n v="233.29402500000006"/>
    <n v="483.60834166666683"/>
    <n v="744.61704166666641"/>
    <n v="480.00108333333327"/>
    <n v="0"/>
    <n v="565"/>
    <n v="675"/>
    <n v="1240"/>
  </r>
  <r>
    <x v="0"/>
    <x v="4"/>
    <x v="28"/>
    <x v="14"/>
    <s v="Friday"/>
    <s v="Week-day"/>
    <s v="Low-demand"/>
    <s v="Standard"/>
    <n v="147"/>
    <n v="111.13301666666666"/>
    <n v="111.13301666666666"/>
    <n v="93.3"/>
    <n v="479.81968333333344"/>
    <n v="215.38436666666678"/>
    <n v="806.33744999999988"/>
    <n v="480.00108333333327"/>
    <n v="0"/>
    <n v="555"/>
    <n v="675"/>
    <n v="1230"/>
  </r>
  <r>
    <x v="0"/>
    <x v="4"/>
    <x v="28"/>
    <x v="15"/>
    <s v="Friday"/>
    <s v="Week-day"/>
    <s v="Low-demand"/>
    <s v="Peak"/>
    <n v="213"/>
    <n v="144.95296666666664"/>
    <n v="144.95296666666664"/>
    <n v="84.15"/>
    <n v="479.82550000000003"/>
    <n v="42.023333333333326"/>
    <n v="666.80234166666639"/>
    <n v="480.00108333333327"/>
    <n v="0"/>
    <n v="485"/>
    <n v="655"/>
    <n v="1140"/>
  </r>
  <r>
    <x v="0"/>
    <x v="4"/>
    <x v="28"/>
    <x v="16"/>
    <s v="Friday"/>
    <s v="Week-day"/>
    <s v="Low-demand"/>
    <s v="Peak"/>
    <n v="213"/>
    <n v="73.599158333333364"/>
    <n v="73.599158333333364"/>
    <n v="78.916666666666671"/>
    <n v="479.83673333333326"/>
    <n v="5.9625500000000011"/>
    <n v="559.39901666666651"/>
    <n v="480.00108333333327"/>
    <n v="0"/>
    <n v="295"/>
    <n v="655"/>
    <n v="950"/>
  </r>
  <r>
    <x v="0"/>
    <x v="4"/>
    <x v="28"/>
    <x v="17"/>
    <s v="Friday"/>
    <s v="Week-day"/>
    <s v="Low-demand"/>
    <s v="Standard"/>
    <n v="147"/>
    <n v="61.554791666666617"/>
    <n v="61.554791666666617"/>
    <n v="74.25833333333334"/>
    <n v="479.8495166666666"/>
    <n v="0"/>
    <n v="541.40492499999982"/>
    <n v="480.00108333333327"/>
    <n v="0"/>
    <n v="295"/>
    <n v="190"/>
    <n v="485"/>
  </r>
  <r>
    <x v="0"/>
    <x v="4"/>
    <x v="28"/>
    <x v="18"/>
    <s v="Friday"/>
    <s v="Week-day"/>
    <s v="Low-demand"/>
    <s v="Standard"/>
    <n v="147"/>
    <n v="22.944566666666681"/>
    <n v="22.944566666666681"/>
    <n v="71.516666666666666"/>
    <n v="479.86008333333336"/>
    <n v="0"/>
    <n v="502.80509999999998"/>
    <n v="480.00108333333327"/>
    <n v="0"/>
    <n v="295"/>
    <n v="190"/>
    <n v="485"/>
  </r>
  <r>
    <x v="0"/>
    <x v="4"/>
    <x v="28"/>
    <x v="19"/>
    <s v="Friday"/>
    <s v="Week-day"/>
    <s v="Low-demand"/>
    <s v="Off-Peak"/>
    <n v="93"/>
    <n v="29.437074999999997"/>
    <n v="29.437074999999997"/>
    <n v="69.208333333333329"/>
    <n v="479.84968333333308"/>
    <n v="0"/>
    <n v="509.28720833333307"/>
    <n v="480.00108333333327"/>
    <n v="0"/>
    <n v="200"/>
    <n v="190"/>
    <n v="390"/>
  </r>
  <r>
    <x v="0"/>
    <x v="4"/>
    <x v="28"/>
    <x v="20"/>
    <s v="Friday"/>
    <s v="Week-day"/>
    <s v="Low-demand"/>
    <s v="Off-Peak"/>
    <n v="93"/>
    <n v="43.703024999999997"/>
    <n v="43.703024999999997"/>
    <n v="66.625"/>
    <n v="479.8243833333334"/>
    <n v="0"/>
    <n v="523.52795833333323"/>
    <n v="480.00108333333327"/>
    <n v="0"/>
    <n v="200"/>
    <n v="190"/>
    <n v="390"/>
  </r>
  <r>
    <x v="0"/>
    <x v="4"/>
    <x v="29"/>
    <x v="0"/>
    <s v="Saturday"/>
    <s v="Weekend"/>
    <s v="Low-demand"/>
    <s v="Off-Peak"/>
    <n v="93"/>
    <n v="31.656449999999992"/>
    <n v="31.656449999999992"/>
    <n v="63.908333333333331"/>
    <n v="479.87611666666663"/>
    <n v="0"/>
    <n v="511.5331250000001"/>
    <n v="480.00108333333327"/>
    <n v="0"/>
    <n v="200"/>
    <n v="190"/>
    <n v="390"/>
  </r>
  <r>
    <x v="0"/>
    <x v="4"/>
    <x v="29"/>
    <x v="1"/>
    <s v="Saturday"/>
    <s v="Weekend"/>
    <s v="Low-demand"/>
    <s v="Off-Peak"/>
    <n v="93"/>
    <n v="48.005558333333326"/>
    <n v="48.005558333333326"/>
    <n v="60.841666666666669"/>
    <n v="479.81796666666662"/>
    <n v="0"/>
    <n v="527.82402499999989"/>
    <n v="480.00108333333327"/>
    <n v="0"/>
    <n v="200"/>
    <n v="190"/>
    <n v="390"/>
  </r>
  <r>
    <x v="0"/>
    <x v="4"/>
    <x v="29"/>
    <x v="2"/>
    <s v="Saturday"/>
    <s v="Weekend"/>
    <s v="Low-demand"/>
    <s v="Off-Peak"/>
    <n v="93"/>
    <n v="101.65071666666664"/>
    <n v="101.65071666666664"/>
    <n v="56.158333333333331"/>
    <n v="479.83964166666669"/>
    <n v="0"/>
    <n v="581.49087500000007"/>
    <n v="480.00108333333327"/>
    <n v="0"/>
    <n v="200"/>
    <n v="190"/>
    <n v="390"/>
  </r>
  <r>
    <x v="0"/>
    <x v="4"/>
    <x v="29"/>
    <x v="3"/>
    <s v="Saturday"/>
    <s v="Weekend"/>
    <s v="Low-demand"/>
    <s v="Off-Peak"/>
    <n v="93"/>
    <n v="109.77063333333338"/>
    <n v="109.77063333333338"/>
    <n v="50.024999999999999"/>
    <n v="479.83094999999997"/>
    <n v="0"/>
    <n v="589.60202500000003"/>
    <n v="480.00108333333327"/>
    <n v="0"/>
    <n v="200"/>
    <n v="190"/>
    <n v="390"/>
  </r>
  <r>
    <x v="0"/>
    <x v="4"/>
    <x v="29"/>
    <x v="4"/>
    <s v="Saturday"/>
    <s v="Weekend"/>
    <s v="Low-demand"/>
    <s v="Off-Peak"/>
    <n v="93"/>
    <n v="111.15672500000007"/>
    <n v="111.15672500000007"/>
    <n v="43.591666666666669"/>
    <n v="479.83171666666681"/>
    <n v="0"/>
    <n v="590.98896666666667"/>
    <n v="480.00108333333327"/>
    <n v="0"/>
    <n v="295"/>
    <n v="190"/>
    <n v="485"/>
  </r>
  <r>
    <x v="0"/>
    <x v="4"/>
    <x v="29"/>
    <x v="5"/>
    <s v="Saturday"/>
    <s v="Weekend"/>
    <s v="Low-demand"/>
    <s v="Off-Peak"/>
    <n v="93"/>
    <n v="101.80825000000003"/>
    <n v="101.80825000000003"/>
    <n v="37.158333333333331"/>
    <n v="479.75437499999992"/>
    <n v="9.3074666666666666"/>
    <n v="590.87059166666688"/>
    <n v="480.00108333333327"/>
    <n v="0"/>
    <n v="295"/>
    <n v="190"/>
    <n v="485"/>
  </r>
  <r>
    <x v="0"/>
    <x v="4"/>
    <x v="29"/>
    <x v="6"/>
    <s v="Saturday"/>
    <s v="Weekend"/>
    <s v="Low-demand"/>
    <s v="Off-Peak"/>
    <n v="93"/>
    <n v="-114.52844999999996"/>
    <n v="0"/>
    <n v="35.35"/>
    <n v="450.24119999999988"/>
    <n v="148.07029999999997"/>
    <n v="647.40401666666685"/>
    <n v="480.00108333333327"/>
    <n v="163.62090833333332"/>
    <n v="295"/>
    <n v="190"/>
    <n v="485"/>
  </r>
  <r>
    <x v="0"/>
    <x v="4"/>
    <x v="29"/>
    <x v="7"/>
    <s v="Saturday"/>
    <s v="Weekend"/>
    <s v="Low-demand"/>
    <s v="Standard"/>
    <n v="147"/>
    <n v="-176.72395833333343"/>
    <n v="0"/>
    <n v="41.783333333333331"/>
    <n v="479.81764166666676"/>
    <n v="436.10351666666668"/>
    <n v="739.19667499999991"/>
    <n v="480.00108333333327"/>
    <n v="0"/>
    <n v="565"/>
    <n v="690"/>
    <n v="1255"/>
  </r>
  <r>
    <x v="0"/>
    <x v="4"/>
    <x v="29"/>
    <x v="8"/>
    <s v="Saturday"/>
    <s v="Weekend"/>
    <s v="Low-demand"/>
    <s v="Standard"/>
    <n v="147"/>
    <n v="-305.4478166666666"/>
    <n v="0"/>
    <n v="52.69166666666667"/>
    <n v="479.83475000000021"/>
    <n v="683.17052499999988"/>
    <n v="857.55697499999985"/>
    <n v="480.00108333333327"/>
    <n v="0"/>
    <n v="565"/>
    <n v="675"/>
    <n v="1240"/>
  </r>
  <r>
    <x v="0"/>
    <x v="4"/>
    <x v="29"/>
    <x v="9"/>
    <s v="Saturday"/>
    <s v="Weekend"/>
    <s v="Low-demand"/>
    <s v="Standard"/>
    <n v="147"/>
    <n v="-207.47024166666668"/>
    <n v="0"/>
    <n v="66.433333333333337"/>
    <n v="135.94883333333334"/>
    <n v="861.16595833333349"/>
    <n v="789.64369999999985"/>
    <n v="480.00108333333327"/>
    <n v="0"/>
    <n v="565"/>
    <n v="675"/>
    <n v="1240"/>
  </r>
  <r>
    <x v="0"/>
    <x v="4"/>
    <x v="29"/>
    <x v="22"/>
    <s v="Saturday"/>
    <s v="Weekend"/>
    <s v="Low-demand"/>
    <s v="Standard"/>
    <n v="147"/>
    <n v="-190.90575000000007"/>
    <n v="0"/>
    <n v="73.575000000000003"/>
    <n v="0"/>
    <n v="975.7413833333336"/>
    <n v="784.83465833333355"/>
    <n v="480.00108333333327"/>
    <n v="0"/>
    <n v="565"/>
    <n v="675"/>
    <n v="1240"/>
  </r>
  <r>
    <x v="0"/>
    <x v="4"/>
    <x v="29"/>
    <x v="23"/>
    <s v="Saturday"/>
    <s v="Weekend"/>
    <s v="Low-demand"/>
    <s v="Standard"/>
    <n v="147"/>
    <n v="-180.85858333333331"/>
    <n v="0"/>
    <n v="82.483333333333334"/>
    <n v="0"/>
    <n v="1000.3415333333327"/>
    <n v="819.48195000000021"/>
    <n v="480.00108333333327"/>
    <n v="0"/>
    <n v="565"/>
    <n v="675"/>
    <n v="1240"/>
  </r>
  <r>
    <x v="0"/>
    <x v="4"/>
    <x v="29"/>
    <x v="21"/>
    <s v="Saturday"/>
    <s v="Weekend"/>
    <s v="Low-demand"/>
    <s v="Off-Peak"/>
    <n v="93"/>
    <n v="-184.5616083333334"/>
    <n v="0"/>
    <n v="90.016666666666666"/>
    <n v="0"/>
    <n v="1000.445058333333"/>
    <n v="815.88244999999984"/>
    <n v="480.00108333333327"/>
    <n v="0"/>
    <n v="565"/>
    <n v="675"/>
    <n v="1240"/>
  </r>
  <r>
    <x v="0"/>
    <x v="4"/>
    <x v="29"/>
    <x v="10"/>
    <s v="Saturday"/>
    <s v="Weekend"/>
    <s v="Low-demand"/>
    <s v="Off-Peak"/>
    <n v="93"/>
    <n v="-103.12682499999995"/>
    <n v="0"/>
    <n v="96.875"/>
    <n v="0"/>
    <n v="983.99363333333326"/>
    <n v="880.86581666666666"/>
    <n v="480.00108333333327"/>
    <n v="0"/>
    <n v="565"/>
    <n v="675"/>
    <n v="1240"/>
  </r>
  <r>
    <x v="0"/>
    <x v="4"/>
    <x v="29"/>
    <x v="11"/>
    <s v="Saturday"/>
    <s v="Weekend"/>
    <s v="Low-demand"/>
    <s v="Off-Peak"/>
    <n v="93"/>
    <n v="7.9025916666666642"/>
    <n v="7.9025916666666642"/>
    <n v="97.85"/>
    <n v="0"/>
    <n v="898.14215833333333"/>
    <n v="906.04428333333328"/>
    <n v="480.00108333333327"/>
    <n v="0"/>
    <n v="565"/>
    <n v="675"/>
    <n v="1240"/>
  </r>
  <r>
    <x v="0"/>
    <x v="4"/>
    <x v="29"/>
    <x v="12"/>
    <s v="Saturday"/>
    <s v="Weekend"/>
    <s v="Low-demand"/>
    <s v="Off-Peak"/>
    <n v="93"/>
    <n v="4.6138080808080755"/>
    <n v="4.6138080808080755"/>
    <n v="96.434343434343432"/>
    <n v="106.63649494949492"/>
    <n v="733.47128282828226"/>
    <n v="842.94522222222179"/>
    <n v="480.00108333333327"/>
    <n v="0"/>
    <n v="565"/>
    <n v="675"/>
    <n v="1240"/>
  </r>
  <r>
    <x v="0"/>
    <x v="4"/>
    <x v="29"/>
    <x v="13"/>
    <s v="Saturday"/>
    <s v="Weekend"/>
    <s v="Low-demand"/>
    <s v="Off-Peak"/>
    <n v="93"/>
    <n v="-8.8749666666666744"/>
    <n v="0"/>
    <n v="95.666666666666671"/>
    <n v="373.96625833333331"/>
    <n v="493.11948333333345"/>
    <n v="858.21050000000037"/>
    <n v="480.00108333333327"/>
    <n v="0"/>
    <n v="565"/>
    <n v="675"/>
    <n v="1240"/>
  </r>
  <r>
    <x v="0"/>
    <x v="4"/>
    <x v="29"/>
    <x v="14"/>
    <s v="Saturday"/>
    <s v="Weekend"/>
    <s v="Low-demand"/>
    <s v="Off-Peak"/>
    <n v="93"/>
    <n v="156.20931666666664"/>
    <n v="156.20931666666664"/>
    <n v="92.275000000000006"/>
    <n v="479.83415833333322"/>
    <n v="222.71611666666666"/>
    <n v="858.76001666666684"/>
    <n v="480.00108333333327"/>
    <n v="0"/>
    <n v="555"/>
    <n v="675"/>
    <n v="1230"/>
  </r>
  <r>
    <x v="0"/>
    <x v="4"/>
    <x v="29"/>
    <x v="15"/>
    <s v="Saturday"/>
    <s v="Weekend"/>
    <s v="Low-demand"/>
    <s v="Standard"/>
    <n v="147"/>
    <n v="245.32818333333333"/>
    <n v="245.32818333333333"/>
    <n v="79.86666666666666"/>
    <n v="479.83889166666665"/>
    <n v="38.965291666666673"/>
    <n v="764.13288333333333"/>
    <n v="480.00108333333327"/>
    <n v="0"/>
    <n v="485"/>
    <n v="655"/>
    <n v="1140"/>
  </r>
  <r>
    <x v="0"/>
    <x v="4"/>
    <x v="29"/>
    <x v="16"/>
    <s v="Saturday"/>
    <s v="Weekend"/>
    <s v="Low-demand"/>
    <s v="Standard"/>
    <n v="147"/>
    <n v="68.870233333333289"/>
    <n v="68.870233333333289"/>
    <n v="71.533333333333331"/>
    <n v="479.82749999999982"/>
    <n v="5.93488333333333"/>
    <n v="554.63315"/>
    <n v="480.00108333333327"/>
    <n v="0"/>
    <n v="295"/>
    <n v="655"/>
    <n v="950"/>
  </r>
  <r>
    <x v="0"/>
    <x v="4"/>
    <x v="29"/>
    <x v="17"/>
    <s v="Saturday"/>
    <s v="Weekend"/>
    <s v="Low-demand"/>
    <s v="Off-Peak"/>
    <n v="93"/>
    <n v="18.598408333333335"/>
    <n v="18.598408333333335"/>
    <n v="68.466666666666669"/>
    <n v="479.82629166666641"/>
    <n v="0"/>
    <n v="498.41809999999992"/>
    <n v="480.00108333333327"/>
    <n v="0"/>
    <n v="295"/>
    <n v="190"/>
    <n v="485"/>
  </r>
  <r>
    <x v="0"/>
    <x v="4"/>
    <x v="29"/>
    <x v="18"/>
    <s v="Saturday"/>
    <s v="Weekend"/>
    <s v="Low-demand"/>
    <s v="Off-Peak"/>
    <n v="93"/>
    <n v="28.331341666666674"/>
    <n v="28.331341666666674"/>
    <n v="66.3"/>
    <n v="479.822"/>
    <n v="0"/>
    <n v="508.15382499999998"/>
    <n v="480.00108333333327"/>
    <n v="0"/>
    <n v="295"/>
    <n v="190"/>
    <n v="485"/>
  </r>
  <r>
    <x v="0"/>
    <x v="4"/>
    <x v="29"/>
    <x v="19"/>
    <s v="Saturday"/>
    <s v="Weekend"/>
    <s v="Low-demand"/>
    <s v="Off-Peak"/>
    <n v="93"/>
    <n v="21.103766666666669"/>
    <n v="21.103766666666669"/>
    <n v="64.233333333333334"/>
    <n v="479.83708333333362"/>
    <n v="0"/>
    <n v="500.94127499999996"/>
    <n v="480.00108333333327"/>
    <n v="0"/>
    <n v="200"/>
    <n v="190"/>
    <n v="390"/>
  </r>
  <r>
    <x v="0"/>
    <x v="4"/>
    <x v="29"/>
    <x v="20"/>
    <s v="Saturday"/>
    <s v="Weekend"/>
    <s v="Low-demand"/>
    <s v="Off-Peak"/>
    <n v="93"/>
    <n v="19.825391666666668"/>
    <n v="19.825391666666668"/>
    <n v="62.075000000000003"/>
    <n v="479.82810833333355"/>
    <n v="0"/>
    <n v="499.6583"/>
    <n v="480.00108333333327"/>
    <n v="0"/>
    <n v="200"/>
    <n v="190"/>
    <n v="390"/>
  </r>
  <r>
    <x v="0"/>
    <x v="5"/>
    <x v="0"/>
    <x v="0"/>
    <s v="Sunday"/>
    <s v="Weekend"/>
    <s v="Low-demand"/>
    <s v="Off-Peak"/>
    <n v="93"/>
    <n v="26.515775000000001"/>
    <n v="26.515775000000001"/>
    <n v="60"/>
    <n v="479.8394916666665"/>
    <n v="0"/>
    <n v="506.35577499999994"/>
    <n v="479.86685000000006"/>
    <n v="0"/>
    <n v="200"/>
    <n v="190"/>
    <n v="390"/>
  </r>
  <r>
    <x v="0"/>
    <x v="5"/>
    <x v="0"/>
    <x v="1"/>
    <s v="Sunday"/>
    <s v="Weekend"/>
    <s v="Low-demand"/>
    <s v="Off-Peak"/>
    <n v="93"/>
    <n v="23.922566666666665"/>
    <n v="23.922566666666665"/>
    <n v="58.133333333333333"/>
    <n v="479.81540000000024"/>
    <n v="0"/>
    <n v="503.73845833333326"/>
    <n v="479.86685000000006"/>
    <n v="0"/>
    <n v="200"/>
    <n v="190"/>
    <n v="390"/>
  </r>
  <r>
    <x v="0"/>
    <x v="5"/>
    <x v="0"/>
    <x v="2"/>
    <s v="Sunday"/>
    <s v="Weekend"/>
    <s v="Low-demand"/>
    <s v="Off-Peak"/>
    <n v="93"/>
    <n v="80.475591666666631"/>
    <n v="80.475591666666631"/>
    <n v="54.383333333333333"/>
    <n v="479.80768333333316"/>
    <n v="0"/>
    <n v="560.2837916666665"/>
    <n v="479.86685000000006"/>
    <n v="0"/>
    <n v="200"/>
    <n v="190"/>
    <n v="390"/>
  </r>
  <r>
    <x v="0"/>
    <x v="5"/>
    <x v="0"/>
    <x v="3"/>
    <s v="Sunday"/>
    <s v="Weekend"/>
    <s v="Low-demand"/>
    <s v="Off-Peak"/>
    <n v="93"/>
    <n v="94.567183333333332"/>
    <n v="94.567183333333332"/>
    <n v="49.091666666666669"/>
    <n v="479.83369166666694"/>
    <n v="0"/>
    <n v="574.40132499999993"/>
    <n v="479.86685000000006"/>
    <n v="0"/>
    <n v="200"/>
    <n v="190"/>
    <n v="390"/>
  </r>
  <r>
    <x v="0"/>
    <x v="5"/>
    <x v="0"/>
    <x v="4"/>
    <s v="Sunday"/>
    <s v="Weekend"/>
    <s v="Low-demand"/>
    <s v="Off-Peak"/>
    <n v="93"/>
    <n v="73.79555833333329"/>
    <n v="73.79555833333329"/>
    <n v="44.141666666666666"/>
    <n v="479.81982500000026"/>
    <n v="0"/>
    <n v="553.61593333333326"/>
    <n v="479.86685000000006"/>
    <n v="0"/>
    <n v="295"/>
    <n v="190"/>
    <n v="485"/>
  </r>
  <r>
    <x v="0"/>
    <x v="5"/>
    <x v="0"/>
    <x v="5"/>
    <s v="Sunday"/>
    <s v="Weekend"/>
    <s v="Low-demand"/>
    <s v="Off-Peak"/>
    <n v="93"/>
    <n v="62.893191666666638"/>
    <n v="62.893191666666638"/>
    <n v="39.358333333333334"/>
    <n v="479.85638333333344"/>
    <n v="8.9672333333333309"/>
    <n v="551.71725833333323"/>
    <n v="479.86685000000006"/>
    <n v="0"/>
    <n v="295"/>
    <n v="190"/>
    <n v="485"/>
  </r>
  <r>
    <x v="0"/>
    <x v="5"/>
    <x v="0"/>
    <x v="6"/>
    <s v="Sunday"/>
    <s v="Weekend"/>
    <s v="Low-demand"/>
    <s v="Off-Peak"/>
    <n v="93"/>
    <n v="-34.971866666666664"/>
    <n v="0"/>
    <n v="37.475000000000001"/>
    <n v="479.82965833333344"/>
    <n v="170.35535000000002"/>
    <n v="615.21288333333359"/>
    <n v="479.86685000000006"/>
    <n v="0"/>
    <n v="295"/>
    <n v="190"/>
    <n v="485"/>
  </r>
  <r>
    <x v="0"/>
    <x v="5"/>
    <x v="0"/>
    <x v="7"/>
    <s v="Sunday"/>
    <s v="Weekend"/>
    <s v="Low-demand"/>
    <s v="Off-Peak"/>
    <n v="93"/>
    <n v="-116.06527500000001"/>
    <n v="0"/>
    <n v="40.024999999999999"/>
    <n v="479.84041666666678"/>
    <n v="440.19776666666689"/>
    <n v="803.96754999999973"/>
    <n v="479.86685000000006"/>
    <n v="0"/>
    <n v="565"/>
    <n v="690"/>
    <n v="1255"/>
  </r>
  <r>
    <x v="0"/>
    <x v="5"/>
    <x v="0"/>
    <x v="8"/>
    <s v="Sunday"/>
    <s v="Weekend"/>
    <s v="Low-demand"/>
    <s v="Off-Peak"/>
    <n v="93"/>
    <n v="-293.61626666666655"/>
    <n v="0"/>
    <n v="49.291666666666664"/>
    <n v="479.85481666666635"/>
    <n v="684.41079999999977"/>
    <n v="870.64884166666661"/>
    <n v="479.86685000000006"/>
    <n v="0"/>
    <n v="565"/>
    <n v="675"/>
    <n v="1240"/>
  </r>
  <r>
    <x v="0"/>
    <x v="5"/>
    <x v="0"/>
    <x v="9"/>
    <s v="Sunday"/>
    <s v="Weekend"/>
    <s v="Low-demand"/>
    <s v="Off-Peak"/>
    <n v="93"/>
    <n v="-286.40713333333338"/>
    <n v="0"/>
    <n v="64.041666666666671"/>
    <n v="262.80580833333346"/>
    <n v="837.5033500000003"/>
    <n v="813.90126666666617"/>
    <n v="479.86685000000006"/>
    <n v="0"/>
    <n v="565"/>
    <n v="675"/>
    <n v="1240"/>
  </r>
  <r>
    <x v="0"/>
    <x v="5"/>
    <x v="0"/>
    <x v="22"/>
    <s v="Sunday"/>
    <s v="Weekend"/>
    <s v="Low-demand"/>
    <s v="Off-Peak"/>
    <n v="93"/>
    <n v="-196.69872500000005"/>
    <n v="0"/>
    <n v="73.88333333333334"/>
    <n v="12.3513"/>
    <n v="983.00911666666684"/>
    <n v="798.66072499999984"/>
    <n v="479.86685000000006"/>
    <n v="0"/>
    <n v="565"/>
    <n v="675"/>
    <n v="1240"/>
  </r>
  <r>
    <x v="0"/>
    <x v="5"/>
    <x v="0"/>
    <x v="23"/>
    <s v="Sunday"/>
    <s v="Weekend"/>
    <s v="Low-demand"/>
    <s v="Off-Peak"/>
    <n v="93"/>
    <n v="-262.92955000000001"/>
    <n v="0"/>
    <n v="84.466666666666669"/>
    <n v="103.07108333333332"/>
    <n v="975.63886666666735"/>
    <n v="815.77959166666653"/>
    <n v="479.86685000000006"/>
    <n v="0"/>
    <n v="565"/>
    <n v="675"/>
    <n v="1240"/>
  </r>
  <r>
    <x v="0"/>
    <x v="5"/>
    <x v="0"/>
    <x v="21"/>
    <s v="Sunday"/>
    <s v="Weekend"/>
    <s v="Low-demand"/>
    <s v="Off-Peak"/>
    <n v="93"/>
    <n v="-159.06234166666661"/>
    <n v="0"/>
    <n v="94.825000000000003"/>
    <n v="120.257525"/>
    <n v="877.09187500000064"/>
    <n v="838.28647500000011"/>
    <n v="479.86685000000006"/>
    <n v="0"/>
    <n v="565"/>
    <n v="675"/>
    <n v="1240"/>
  </r>
  <r>
    <x v="0"/>
    <x v="5"/>
    <x v="0"/>
    <x v="10"/>
    <s v="Sunday"/>
    <s v="Weekend"/>
    <s v="Low-demand"/>
    <s v="Off-Peak"/>
    <n v="93"/>
    <n v="-9.3930333333333262"/>
    <n v="0"/>
    <n v="96.416666666666671"/>
    <n v="79.943916666666667"/>
    <n v="794.87248333333378"/>
    <n v="865.42300833333309"/>
    <n v="479.86685000000006"/>
    <n v="0"/>
    <n v="565"/>
    <n v="675"/>
    <n v="1240"/>
  </r>
  <r>
    <x v="0"/>
    <x v="5"/>
    <x v="0"/>
    <x v="11"/>
    <s v="Sunday"/>
    <s v="Weekend"/>
    <s v="Low-demand"/>
    <s v="Off-Peak"/>
    <n v="93"/>
    <n v="-29.17777499999999"/>
    <n v="0"/>
    <n v="97.841666666666669"/>
    <n v="0"/>
    <n v="904.62923333333356"/>
    <n v="875.45081666666681"/>
    <n v="479.86685000000006"/>
    <n v="0"/>
    <n v="565"/>
    <n v="675"/>
    <n v="1240"/>
  </r>
  <r>
    <x v="0"/>
    <x v="5"/>
    <x v="0"/>
    <x v="12"/>
    <s v="Sunday"/>
    <s v="Weekend"/>
    <s v="Low-demand"/>
    <s v="Off-Peak"/>
    <n v="93"/>
    <n v="17.77297959183673"/>
    <n v="17.77297959183673"/>
    <n v="96.295918367346943"/>
    <n v="135.97958163265309"/>
    <n v="721.03959183673464"/>
    <n v="874.79202040816358"/>
    <n v="479.86685000000006"/>
    <n v="0"/>
    <n v="565"/>
    <n v="675"/>
    <n v="1240"/>
  </r>
  <r>
    <x v="0"/>
    <x v="5"/>
    <x v="0"/>
    <x v="13"/>
    <s v="Sunday"/>
    <s v="Weekend"/>
    <s v="Low-demand"/>
    <s v="Off-Peak"/>
    <n v="93"/>
    <n v="4.1219250000000036"/>
    <n v="4.1219250000000036"/>
    <n v="95.5"/>
    <n v="395.86704166666664"/>
    <n v="434.59120833333333"/>
    <n v="834.58003333333295"/>
    <n v="479.86685000000006"/>
    <n v="0"/>
    <n v="565"/>
    <n v="675"/>
    <n v="1240"/>
  </r>
  <r>
    <x v="0"/>
    <x v="5"/>
    <x v="0"/>
    <x v="14"/>
    <s v="Sunday"/>
    <s v="Weekend"/>
    <s v="Low-demand"/>
    <s v="Off-Peak"/>
    <n v="93"/>
    <n v="143.77465000000001"/>
    <n v="143.77465000000001"/>
    <n v="91.816666666666663"/>
    <n v="479.83647500000001"/>
    <n v="223.86903333333331"/>
    <n v="847.48055000000022"/>
    <n v="479.86685000000006"/>
    <n v="0"/>
    <n v="555"/>
    <n v="675"/>
    <n v="1230"/>
  </r>
  <r>
    <x v="0"/>
    <x v="5"/>
    <x v="0"/>
    <x v="15"/>
    <s v="Sunday"/>
    <s v="Weekend"/>
    <s v="Low-demand"/>
    <s v="Off-Peak"/>
    <n v="93"/>
    <n v="143.60175833333332"/>
    <n v="143.60175833333332"/>
    <n v="82.791666666666671"/>
    <n v="479.8266333333334"/>
    <n v="97.673474999999897"/>
    <n v="721.10241666666661"/>
    <n v="479.86685000000006"/>
    <n v="0"/>
    <n v="485"/>
    <n v="655"/>
    <n v="1140"/>
  </r>
  <r>
    <x v="0"/>
    <x v="5"/>
    <x v="0"/>
    <x v="16"/>
    <s v="Sunday"/>
    <s v="Weekend"/>
    <s v="Low-demand"/>
    <s v="Off-Peak"/>
    <n v="93"/>
    <n v="78.270891666666685"/>
    <n v="78.270891666666685"/>
    <n v="77.066666666666663"/>
    <n v="479.81580000000002"/>
    <n v="10.947700000000001"/>
    <n v="569.03479166666659"/>
    <n v="479.86685000000006"/>
    <n v="0"/>
    <n v="295"/>
    <n v="655"/>
    <n v="950"/>
  </r>
  <r>
    <x v="0"/>
    <x v="5"/>
    <x v="0"/>
    <x v="17"/>
    <s v="Sunday"/>
    <s v="Weekend"/>
    <s v="Low-demand"/>
    <s v="Off-Peak"/>
    <n v="93"/>
    <n v="22.583633333333321"/>
    <n v="22.583633333333321"/>
    <n v="73.3"/>
    <n v="479.8437083333335"/>
    <n v="0"/>
    <n v="502.42786666666649"/>
    <n v="479.86685000000006"/>
    <n v="0"/>
    <n v="295"/>
    <n v="190"/>
    <n v="485"/>
  </r>
  <r>
    <x v="0"/>
    <x v="5"/>
    <x v="0"/>
    <x v="18"/>
    <s v="Sunday"/>
    <s v="Weekend"/>
    <s v="Low-demand"/>
    <s v="Off-Peak"/>
    <n v="93"/>
    <n v="15.092808333333329"/>
    <n v="15.092808333333329"/>
    <n v="71.674999999999997"/>
    <n v="479.8280166666666"/>
    <n v="0"/>
    <n v="494.92095833333332"/>
    <n v="479.86685000000006"/>
    <n v="0"/>
    <n v="295"/>
    <n v="190"/>
    <n v="485"/>
  </r>
  <r>
    <x v="0"/>
    <x v="5"/>
    <x v="0"/>
    <x v="19"/>
    <s v="Sunday"/>
    <s v="Weekend"/>
    <s v="Low-demand"/>
    <s v="Off-Peak"/>
    <n v="93"/>
    <n v="18.775433333333339"/>
    <n v="18.775433333333339"/>
    <n v="69.674999999999997"/>
    <n v="479.86685000000006"/>
    <n v="0"/>
    <n v="498.64274166666661"/>
    <n v="479.86685000000006"/>
    <n v="0"/>
    <n v="200"/>
    <n v="190"/>
    <n v="390"/>
  </r>
  <r>
    <x v="0"/>
    <x v="5"/>
    <x v="0"/>
    <x v="20"/>
    <s v="Sunday"/>
    <s v="Weekend"/>
    <s v="Low-demand"/>
    <s v="Off-Peak"/>
    <n v="93"/>
    <n v="28.007316666666664"/>
    <n v="28.007316666666664"/>
    <n v="67.691666666666663"/>
    <n v="479.84368333333333"/>
    <n v="0"/>
    <n v="507.85146666666691"/>
    <n v="479.86685000000006"/>
    <n v="0"/>
    <n v="200"/>
    <n v="190"/>
    <n v="390"/>
  </r>
  <r>
    <x v="0"/>
    <x v="5"/>
    <x v="1"/>
    <x v="0"/>
    <s v="Monday"/>
    <s v="Week-day"/>
    <s v="Low-demand"/>
    <s v="Off-Peak"/>
    <n v="93"/>
    <n v="7.7848083333333324"/>
    <n v="7.7848083333333324"/>
    <n v="65.88333333333334"/>
    <n v="479.82569166666667"/>
    <n v="0"/>
    <n v="487.61064166666654"/>
    <n v="479.86685000000006"/>
    <n v="0"/>
    <n v="200"/>
    <n v="190"/>
    <n v="390"/>
  </r>
  <r>
    <x v="0"/>
    <x v="5"/>
    <x v="1"/>
    <x v="1"/>
    <s v="Monday"/>
    <s v="Week-day"/>
    <s v="Low-demand"/>
    <s v="Off-Peak"/>
    <n v="93"/>
    <n v="-8.1872833333333315"/>
    <n v="0"/>
    <n v="65"/>
    <n v="479.84701666666655"/>
    <n v="0"/>
    <n v="471.65965833333354"/>
    <n v="479.86685000000006"/>
    <n v="0"/>
    <n v="200"/>
    <n v="190"/>
    <n v="390"/>
  </r>
  <r>
    <x v="0"/>
    <x v="5"/>
    <x v="1"/>
    <x v="2"/>
    <s v="Monday"/>
    <s v="Week-day"/>
    <s v="Low-demand"/>
    <s v="Off-Peak"/>
    <n v="93"/>
    <n v="63.267091666666644"/>
    <n v="63.267091666666644"/>
    <n v="62.65"/>
    <n v="479.84457500000013"/>
    <n v="0"/>
    <n v="543.1121999999998"/>
    <n v="479.86685000000006"/>
    <n v="0"/>
    <n v="200"/>
    <n v="190"/>
    <n v="390"/>
  </r>
  <r>
    <x v="0"/>
    <x v="5"/>
    <x v="1"/>
    <x v="3"/>
    <s v="Monday"/>
    <s v="Week-day"/>
    <s v="Low-demand"/>
    <s v="Off-Peak"/>
    <n v="93"/>
    <n v="83.732716666666704"/>
    <n v="83.732716666666704"/>
    <n v="58.366666666666667"/>
    <n v="479.84785833333336"/>
    <n v="0"/>
    <n v="563.5811083333333"/>
    <n v="479.86685000000006"/>
    <n v="0"/>
    <n v="200"/>
    <n v="190"/>
    <n v="390"/>
  </r>
  <r>
    <x v="0"/>
    <x v="5"/>
    <x v="1"/>
    <x v="4"/>
    <s v="Monday"/>
    <s v="Week-day"/>
    <s v="Low-demand"/>
    <s v="Off-Peak"/>
    <n v="93"/>
    <n v="68.116058333333328"/>
    <n v="68.116058333333328"/>
    <n v="53.45"/>
    <n v="479.81745000000024"/>
    <n v="0"/>
    <n v="547.93400833333328"/>
    <n v="479.86685000000006"/>
    <n v="0"/>
    <n v="295"/>
    <n v="190"/>
    <n v="485"/>
  </r>
  <r>
    <x v="0"/>
    <x v="5"/>
    <x v="1"/>
    <x v="5"/>
    <s v="Monday"/>
    <s v="Week-day"/>
    <s v="Low-demand"/>
    <s v="Off-Peak"/>
    <n v="93"/>
    <n v="48.883774999999979"/>
    <n v="48.883774999999979"/>
    <n v="49.5"/>
    <n v="479.84708333333333"/>
    <n v="10.051158333333332"/>
    <n v="538.78254166666659"/>
    <n v="479.86685000000006"/>
    <n v="0"/>
    <n v="295"/>
    <n v="190"/>
    <n v="485"/>
  </r>
  <r>
    <x v="0"/>
    <x v="5"/>
    <x v="1"/>
    <x v="6"/>
    <s v="Monday"/>
    <s v="Week-day"/>
    <s v="Low-demand"/>
    <s v="Standard"/>
    <n v="147"/>
    <n v="-29.108550000000005"/>
    <n v="0"/>
    <n v="47.975000000000001"/>
    <n v="479.85020833333323"/>
    <n v="169.83495833333336"/>
    <n v="620.57625000000007"/>
    <n v="479.86685000000006"/>
    <n v="0"/>
    <n v="295"/>
    <n v="190"/>
    <n v="485"/>
  </r>
  <r>
    <x v="0"/>
    <x v="5"/>
    <x v="1"/>
    <x v="7"/>
    <s v="Monday"/>
    <s v="Week-day"/>
    <s v="Low-demand"/>
    <s v="Peak"/>
    <n v="213"/>
    <n v="-77.636274999999998"/>
    <n v="0"/>
    <n v="49.491666666666667"/>
    <n v="479.83639166666666"/>
    <n v="422.10522500000002"/>
    <n v="824.3050166666668"/>
    <n v="479.86685000000006"/>
    <n v="0"/>
    <n v="565"/>
    <n v="690"/>
    <n v="1255"/>
  </r>
  <r>
    <x v="0"/>
    <x v="5"/>
    <x v="1"/>
    <x v="8"/>
    <s v="Monday"/>
    <s v="Week-day"/>
    <s v="Low-demand"/>
    <s v="Peak"/>
    <n v="213"/>
    <n v="-243.17019166666668"/>
    <n v="0"/>
    <n v="55.274999999999999"/>
    <n v="479.82975833333319"/>
    <n v="642.72427499999992"/>
    <n v="879.38350000000003"/>
    <n v="479.86685000000006"/>
    <n v="0"/>
    <n v="565"/>
    <n v="675"/>
    <n v="1240"/>
  </r>
  <r>
    <x v="0"/>
    <x v="5"/>
    <x v="1"/>
    <x v="9"/>
    <s v="Monday"/>
    <s v="Week-day"/>
    <s v="Low-demand"/>
    <s v="Peak"/>
    <n v="213"/>
    <n v="-248.89269999999999"/>
    <n v="0"/>
    <n v="69.266666666666666"/>
    <n v="267.75009166666666"/>
    <n v="805.7192083333332"/>
    <n v="824.57592499999987"/>
    <n v="479.86685000000006"/>
    <n v="0"/>
    <n v="565"/>
    <n v="675"/>
    <n v="1240"/>
  </r>
  <r>
    <x v="0"/>
    <x v="5"/>
    <x v="1"/>
    <x v="22"/>
    <s v="Monday"/>
    <s v="Week-day"/>
    <s v="Low-demand"/>
    <s v="Standard"/>
    <n v="147"/>
    <n v="-128.70561666666666"/>
    <n v="0"/>
    <n v="76.066666666666663"/>
    <n v="0"/>
    <n v="965.82674166666663"/>
    <n v="837.12014166666631"/>
    <n v="479.86685000000006"/>
    <n v="0"/>
    <n v="565"/>
    <n v="675"/>
    <n v="1240"/>
  </r>
  <r>
    <x v="0"/>
    <x v="5"/>
    <x v="1"/>
    <x v="23"/>
    <s v="Monday"/>
    <s v="Week-day"/>
    <s v="Low-demand"/>
    <s v="Standard"/>
    <n v="147"/>
    <n v="-150.34254999999996"/>
    <n v="0"/>
    <n v="81.541666666666671"/>
    <n v="239.91843333333338"/>
    <n v="865.96084166666674"/>
    <n v="955.5360750000001"/>
    <n v="479.86685000000006"/>
    <n v="0"/>
    <n v="565"/>
    <n v="675"/>
    <n v="1240"/>
  </r>
  <r>
    <x v="0"/>
    <x v="5"/>
    <x v="1"/>
    <x v="21"/>
    <s v="Monday"/>
    <s v="Week-day"/>
    <s v="Low-demand"/>
    <s v="Standard"/>
    <n v="147"/>
    <n v="-238.57287500000001"/>
    <n v="0"/>
    <n v="90.958333333333329"/>
    <n v="343.88724999999999"/>
    <n v="886.01020833333337"/>
    <n v="991.3242333333335"/>
    <n v="479.86685000000006"/>
    <n v="0"/>
    <n v="565"/>
    <n v="675"/>
    <n v="1240"/>
  </r>
  <r>
    <x v="0"/>
    <x v="5"/>
    <x v="1"/>
    <x v="10"/>
    <s v="Monday"/>
    <s v="Week-day"/>
    <s v="Low-demand"/>
    <s v="Standard"/>
    <n v="147"/>
    <n v="-22.843500000000009"/>
    <n v="0"/>
    <n v="95.941666666666663"/>
    <n v="281.7675500000002"/>
    <n v="725.45204999999987"/>
    <n v="984.37587499999995"/>
    <n v="479.86685000000006"/>
    <n v="0"/>
    <n v="565"/>
    <n v="675"/>
    <n v="1240"/>
  </r>
  <r>
    <x v="0"/>
    <x v="5"/>
    <x v="1"/>
    <x v="11"/>
    <s v="Monday"/>
    <s v="Week-day"/>
    <s v="Low-demand"/>
    <s v="Standard"/>
    <n v="147"/>
    <n v="-11.815450000000006"/>
    <n v="0"/>
    <n v="96.00833333333334"/>
    <n v="232.41480000000004"/>
    <n v="768.69454999999971"/>
    <n v="989.29367499999978"/>
    <n v="479.86685000000006"/>
    <n v="0"/>
    <n v="565"/>
    <n v="675"/>
    <n v="1240"/>
  </r>
  <r>
    <x v="0"/>
    <x v="5"/>
    <x v="1"/>
    <x v="12"/>
    <s v="Monday"/>
    <s v="Week-day"/>
    <s v="Low-demand"/>
    <s v="Standard"/>
    <n v="147"/>
    <n v="-11.945111111111101"/>
    <n v="0"/>
    <n v="95.949494949494948"/>
    <n v="300.52594949494954"/>
    <n v="695.91140404040391"/>
    <n v="927.89371717171764"/>
    <n v="479.86685000000006"/>
    <n v="0"/>
    <n v="565"/>
    <n v="675"/>
    <n v="1240"/>
  </r>
  <r>
    <x v="0"/>
    <x v="5"/>
    <x v="1"/>
    <x v="13"/>
    <s v="Monday"/>
    <s v="Week-day"/>
    <s v="Low-demand"/>
    <s v="Standard"/>
    <n v="147"/>
    <n v="11.520766666666667"/>
    <n v="11.520766666666667"/>
    <n v="95.466666666666669"/>
    <n v="424.93928333333344"/>
    <n v="482.79239999999976"/>
    <n v="879.33762500000068"/>
    <n v="479.86685000000006"/>
    <n v="0"/>
    <n v="565"/>
    <n v="675"/>
    <n v="1240"/>
  </r>
  <r>
    <x v="0"/>
    <x v="5"/>
    <x v="1"/>
    <x v="14"/>
    <s v="Monday"/>
    <s v="Week-day"/>
    <s v="Low-demand"/>
    <s v="Standard"/>
    <n v="147"/>
    <n v="172.64246666666668"/>
    <n v="172.64246666666668"/>
    <n v="91.11666666666666"/>
    <n v="479.82966666666681"/>
    <n v="220.34029166666653"/>
    <n v="872.81292500000029"/>
    <n v="479.86685000000006"/>
    <n v="0"/>
    <n v="555"/>
    <n v="675"/>
    <n v="1230"/>
  </r>
  <r>
    <x v="0"/>
    <x v="5"/>
    <x v="1"/>
    <x v="15"/>
    <s v="Monday"/>
    <s v="Week-day"/>
    <s v="Low-demand"/>
    <s v="Peak"/>
    <n v="213"/>
    <n v="264.62345000000005"/>
    <n v="264.62345000000005"/>
    <n v="77.483333333333334"/>
    <n v="479.83404999999982"/>
    <n v="56.852883333333338"/>
    <n v="801.31097500000021"/>
    <n v="479.86685000000006"/>
    <n v="0"/>
    <n v="485"/>
    <n v="655"/>
    <n v="1140"/>
  </r>
  <r>
    <x v="0"/>
    <x v="5"/>
    <x v="1"/>
    <x v="16"/>
    <s v="Monday"/>
    <s v="Week-day"/>
    <s v="Low-demand"/>
    <s v="Peak"/>
    <n v="213"/>
    <n v="79.530333333333331"/>
    <n v="79.530333333333331"/>
    <n v="68.483333333333334"/>
    <n v="479.83099166666653"/>
    <n v="8.467849999999995"/>
    <n v="567.8297"/>
    <n v="479.86685000000006"/>
    <n v="0"/>
    <n v="295"/>
    <n v="655"/>
    <n v="950"/>
  </r>
  <r>
    <x v="0"/>
    <x v="5"/>
    <x v="1"/>
    <x v="17"/>
    <s v="Monday"/>
    <s v="Week-day"/>
    <s v="Low-demand"/>
    <s v="Standard"/>
    <n v="147"/>
    <n v="41.360591666666664"/>
    <n v="41.360591666666664"/>
    <n v="64.875"/>
    <n v="479.83284166666658"/>
    <n v="0"/>
    <n v="521.1950833333334"/>
    <n v="479.86685000000006"/>
    <n v="0"/>
    <n v="295"/>
    <n v="190"/>
    <n v="485"/>
  </r>
  <r>
    <x v="0"/>
    <x v="5"/>
    <x v="1"/>
    <x v="18"/>
    <s v="Monday"/>
    <s v="Week-day"/>
    <s v="Low-demand"/>
    <s v="Standard"/>
    <n v="147"/>
    <n v="42.847550000000005"/>
    <n v="42.847550000000005"/>
    <n v="61.55"/>
    <n v="479.82654999999994"/>
    <n v="0"/>
    <n v="522.67454999999995"/>
    <n v="479.86685000000006"/>
    <n v="0"/>
    <n v="295"/>
    <n v="190"/>
    <n v="485"/>
  </r>
  <r>
    <x v="0"/>
    <x v="5"/>
    <x v="1"/>
    <x v="19"/>
    <s v="Monday"/>
    <s v="Week-day"/>
    <s v="Low-demand"/>
    <s v="Off-Peak"/>
    <n v="93"/>
    <n v="49.459816666666683"/>
    <n v="49.459816666666683"/>
    <n v="58.341666666666669"/>
    <n v="479.83070000000004"/>
    <n v="0"/>
    <n v="529.29085833333329"/>
    <n v="479.86685000000006"/>
    <n v="0"/>
    <n v="200"/>
    <n v="190"/>
    <n v="390"/>
  </r>
  <r>
    <x v="0"/>
    <x v="5"/>
    <x v="1"/>
    <x v="20"/>
    <s v="Monday"/>
    <s v="Week-day"/>
    <s v="Low-demand"/>
    <s v="Off-Peak"/>
    <n v="93"/>
    <n v="31.945741666666663"/>
    <n v="31.945741666666663"/>
    <n v="55.541666666666664"/>
    <n v="479.82812499999994"/>
    <n v="0"/>
    <n v="511.77430833333352"/>
    <n v="479.86685000000006"/>
    <n v="0"/>
    <n v="200"/>
    <n v="190"/>
    <n v="390"/>
  </r>
  <r>
    <x v="0"/>
    <x v="5"/>
    <x v="2"/>
    <x v="0"/>
    <s v="Tuesday"/>
    <s v="Week-day"/>
    <s v="Low-demand"/>
    <s v="Off-Peak"/>
    <n v="93"/>
    <n v="47.30530000000001"/>
    <n v="47.30530000000001"/>
    <n v="52.94166666666667"/>
    <n v="479.81985833333363"/>
    <n v="0"/>
    <n v="527.12567500000011"/>
    <n v="479.86685000000006"/>
    <n v="0"/>
    <n v="200"/>
    <n v="190"/>
    <n v="390"/>
  </r>
  <r>
    <x v="0"/>
    <x v="5"/>
    <x v="2"/>
    <x v="1"/>
    <s v="Tuesday"/>
    <s v="Week-day"/>
    <s v="Low-demand"/>
    <s v="Off-Peak"/>
    <n v="93"/>
    <n v="27.709091666666659"/>
    <n v="27.709091666666659"/>
    <n v="49.81666666666667"/>
    <n v="479.82532500000008"/>
    <n v="0"/>
    <n v="507.53463333333315"/>
    <n v="479.86685000000006"/>
    <n v="0"/>
    <n v="200"/>
    <n v="190"/>
    <n v="390"/>
  </r>
  <r>
    <x v="0"/>
    <x v="5"/>
    <x v="2"/>
    <x v="2"/>
    <s v="Tuesday"/>
    <s v="Week-day"/>
    <s v="Low-demand"/>
    <s v="Off-Peak"/>
    <n v="93"/>
    <n v="94.474433333333323"/>
    <n v="94.474433333333323"/>
    <n v="45.866666666666667"/>
    <n v="479.83475833333335"/>
    <n v="0"/>
    <n v="574.3097416666667"/>
    <n v="479.86685000000006"/>
    <n v="0"/>
    <n v="200"/>
    <n v="190"/>
    <n v="390"/>
  </r>
  <r>
    <x v="0"/>
    <x v="5"/>
    <x v="2"/>
    <x v="3"/>
    <s v="Tuesday"/>
    <s v="Week-day"/>
    <s v="Low-demand"/>
    <s v="Off-Peak"/>
    <n v="93"/>
    <n v="115.51652500000002"/>
    <n v="115.51652500000002"/>
    <n v="39.81666666666667"/>
    <n v="479.75002500000016"/>
    <n v="0"/>
    <n v="595.26697499999989"/>
    <n v="479.86685000000006"/>
    <n v="0"/>
    <n v="200"/>
    <n v="190"/>
    <n v="390"/>
  </r>
  <r>
    <x v="0"/>
    <x v="5"/>
    <x v="2"/>
    <x v="4"/>
    <s v="Tuesday"/>
    <s v="Week-day"/>
    <s v="Low-demand"/>
    <s v="Off-Peak"/>
    <n v="93"/>
    <n v="-221.31209999999996"/>
    <n v="0"/>
    <n v="38.508333333333333"/>
    <n v="391.40502499999997"/>
    <n v="0"/>
    <n v="581.83474999999999"/>
    <n v="479.86685000000006"/>
    <n v="411.74160000000006"/>
    <n v="295"/>
    <n v="190"/>
    <n v="485"/>
  </r>
  <r>
    <x v="0"/>
    <x v="5"/>
    <x v="2"/>
    <x v="5"/>
    <s v="Tuesday"/>
    <s v="Week-day"/>
    <s v="Low-demand"/>
    <s v="Off-Peak"/>
    <n v="93"/>
    <n v="-254.33335833333328"/>
    <n v="0"/>
    <n v="55.158333333333331"/>
    <n v="476.29849999999988"/>
    <n v="11.270633333333333"/>
    <n v="592.62737500000003"/>
    <n v="479.86685000000006"/>
    <n v="359.3914000000002"/>
    <n v="295"/>
    <n v="190"/>
    <n v="485"/>
  </r>
  <r>
    <x v="0"/>
    <x v="5"/>
    <x v="2"/>
    <x v="6"/>
    <s v="Tuesday"/>
    <s v="Week-day"/>
    <s v="Low-demand"/>
    <s v="Standard"/>
    <n v="147"/>
    <n v="110.86499166666665"/>
    <n v="110.86499166666665"/>
    <n v="54.216666666666669"/>
    <n v="479.84295833333334"/>
    <n v="64.592558333333315"/>
    <n v="655.30091666666669"/>
    <n v="479.86685000000006"/>
    <n v="0"/>
    <n v="295"/>
    <n v="190"/>
    <n v="485"/>
  </r>
  <r>
    <x v="0"/>
    <x v="5"/>
    <x v="2"/>
    <x v="7"/>
    <s v="Tuesday"/>
    <s v="Week-day"/>
    <s v="Low-demand"/>
    <s v="Peak"/>
    <n v="213"/>
    <n v="78.117700000000028"/>
    <n v="78.117700000000028"/>
    <n v="45.5"/>
    <n v="479.82593333333347"/>
    <n v="323.62425833333333"/>
    <n v="881.56795"/>
    <n v="479.86685000000006"/>
    <n v="0"/>
    <n v="565"/>
    <n v="690"/>
    <n v="1255"/>
  </r>
  <r>
    <x v="0"/>
    <x v="5"/>
    <x v="2"/>
    <x v="8"/>
    <s v="Tuesday"/>
    <s v="Week-day"/>
    <s v="Low-demand"/>
    <s v="Peak"/>
    <n v="213"/>
    <n v="-264.5802583333334"/>
    <n v="0"/>
    <n v="51.80833333333333"/>
    <n v="479.83465000000007"/>
    <n v="630.07044999999994"/>
    <n v="845.32409999999959"/>
    <n v="479.86685000000006"/>
    <n v="0"/>
    <n v="565"/>
    <n v="675"/>
    <n v="1240"/>
  </r>
  <r>
    <x v="0"/>
    <x v="5"/>
    <x v="2"/>
    <x v="9"/>
    <s v="Tuesday"/>
    <s v="Week-day"/>
    <s v="Low-demand"/>
    <s v="Peak"/>
    <n v="213"/>
    <n v="-282.99669999999986"/>
    <n v="0"/>
    <n v="65.724999999999994"/>
    <n v="277.39344166666666"/>
    <n v="824.22507499999995"/>
    <n v="818.61978333333354"/>
    <n v="479.86685000000006"/>
    <n v="0"/>
    <n v="565"/>
    <n v="675"/>
    <n v="1240"/>
  </r>
  <r>
    <x v="0"/>
    <x v="5"/>
    <x v="2"/>
    <x v="22"/>
    <s v="Tuesday"/>
    <s v="Week-day"/>
    <s v="Low-demand"/>
    <s v="Standard"/>
    <n v="147"/>
    <n v="-121.5301833333333"/>
    <n v="0"/>
    <n v="73.2"/>
    <n v="39.988741666666662"/>
    <n v="988.89866666666671"/>
    <n v="907.3562750000001"/>
    <n v="479.86685000000006"/>
    <n v="0"/>
    <n v="565"/>
    <n v="675"/>
    <n v="1240"/>
  </r>
  <r>
    <x v="0"/>
    <x v="5"/>
    <x v="2"/>
    <x v="23"/>
    <s v="Tuesday"/>
    <s v="Week-day"/>
    <s v="Low-demand"/>
    <s v="Standard"/>
    <n v="147"/>
    <n v="-248.49172499999992"/>
    <n v="0"/>
    <n v="79.783333333333331"/>
    <n v="237.16550833333338"/>
    <n v="1000.3901250000005"/>
    <n v="989.06318333333309"/>
    <n v="479.86685000000006"/>
    <n v="0"/>
    <n v="565"/>
    <n v="675"/>
    <n v="1240"/>
  </r>
  <r>
    <x v="0"/>
    <x v="5"/>
    <x v="2"/>
    <x v="21"/>
    <s v="Tuesday"/>
    <s v="Week-day"/>
    <s v="Low-demand"/>
    <s v="Standard"/>
    <n v="147"/>
    <n v="-225.77053333333328"/>
    <n v="0"/>
    <n v="94.541666666666671"/>
    <n v="235.92001666666673"/>
    <n v="998.45320000000049"/>
    <n v="1008.6023666666667"/>
    <n v="479.86685000000006"/>
    <n v="0"/>
    <n v="565"/>
    <n v="675"/>
    <n v="1240"/>
  </r>
  <r>
    <x v="0"/>
    <x v="5"/>
    <x v="2"/>
    <x v="10"/>
    <s v="Tuesday"/>
    <s v="Week-day"/>
    <s v="Low-demand"/>
    <s v="Standard"/>
    <n v="147"/>
    <n v="-2.3658416666666691"/>
    <n v="0"/>
    <n v="96.291666666666671"/>
    <n v="39.990158333333333"/>
    <n v="968.34003333333305"/>
    <n v="1005.9642416666669"/>
    <n v="479.86685000000006"/>
    <n v="0"/>
    <n v="565"/>
    <n v="675"/>
    <n v="1240"/>
  </r>
  <r>
    <x v="0"/>
    <x v="5"/>
    <x v="2"/>
    <x v="11"/>
    <s v="Tuesday"/>
    <s v="Week-day"/>
    <s v="Low-demand"/>
    <s v="Standard"/>
    <n v="147"/>
    <n v="-2.99890721649485"/>
    <n v="0"/>
    <n v="96.103092783505161"/>
    <n v="188.68375257731958"/>
    <n v="826.20183505154682"/>
    <n v="1011.8865051546394"/>
    <n v="479.86685000000006"/>
    <n v="0"/>
    <n v="565"/>
    <n v="675"/>
    <n v="1240"/>
  </r>
  <r>
    <x v="0"/>
    <x v="5"/>
    <x v="2"/>
    <x v="12"/>
    <s v="Tuesday"/>
    <s v="Week-day"/>
    <s v="Low-demand"/>
    <s v="Standard"/>
    <n v="147"/>
    <n v="-24.936326530612256"/>
    <n v="0"/>
    <n v="95.959183673469383"/>
    <n v="311.80537755102046"/>
    <n v="715.03991836734701"/>
    <n v="1001.9086428571425"/>
    <n v="479.86685000000006"/>
    <n v="0"/>
    <n v="565"/>
    <n v="675"/>
    <n v="1240"/>
  </r>
  <r>
    <x v="0"/>
    <x v="5"/>
    <x v="2"/>
    <x v="13"/>
    <s v="Tuesday"/>
    <s v="Week-day"/>
    <s v="Low-demand"/>
    <s v="Standard"/>
    <n v="147"/>
    <n v="9.9079416666666678"/>
    <n v="9.9079416666666678"/>
    <n v="95.458333333333329"/>
    <n v="430.61975000000012"/>
    <n v="484.10859166666637"/>
    <n v="924.63609999999983"/>
    <n v="479.86685000000006"/>
    <n v="0"/>
    <n v="565"/>
    <n v="675"/>
    <n v="1240"/>
  </r>
  <r>
    <x v="0"/>
    <x v="5"/>
    <x v="2"/>
    <x v="14"/>
    <s v="Tuesday"/>
    <s v="Week-day"/>
    <s v="Low-demand"/>
    <s v="Standard"/>
    <n v="147"/>
    <n v="156.37360000000004"/>
    <n v="156.37360000000004"/>
    <n v="91.516666666666666"/>
    <n v="479.82703333333336"/>
    <n v="224.59654166666661"/>
    <n v="860.79770833333384"/>
    <n v="479.86685000000006"/>
    <n v="0"/>
    <n v="555"/>
    <n v="675"/>
    <n v="1230"/>
  </r>
  <r>
    <x v="0"/>
    <x v="5"/>
    <x v="2"/>
    <x v="15"/>
    <s v="Tuesday"/>
    <s v="Week-day"/>
    <s v="Low-demand"/>
    <s v="Peak"/>
    <n v="213"/>
    <n v="261.01162499999998"/>
    <n v="261.01162499999998"/>
    <n v="78.316666666666663"/>
    <n v="479.82746666666662"/>
    <n v="40.517216666666663"/>
    <n v="781.35674166666684"/>
    <n v="479.86685000000006"/>
    <n v="0"/>
    <n v="485"/>
    <n v="655"/>
    <n v="1140"/>
  </r>
  <r>
    <x v="0"/>
    <x v="5"/>
    <x v="2"/>
    <x v="16"/>
    <s v="Tuesday"/>
    <s v="Week-day"/>
    <s v="Low-demand"/>
    <s v="Peak"/>
    <n v="213"/>
    <n v="112.05167499999996"/>
    <n v="112.05167499999996"/>
    <n v="68.966666666666669"/>
    <n v="479.8549416666666"/>
    <n v="6.6652250000000004"/>
    <n v="598.57238333333339"/>
    <n v="479.86685000000006"/>
    <n v="0"/>
    <n v="295"/>
    <n v="655"/>
    <n v="950"/>
  </r>
  <r>
    <x v="0"/>
    <x v="5"/>
    <x v="2"/>
    <x v="17"/>
    <s v="Tuesday"/>
    <s v="Week-day"/>
    <s v="Low-demand"/>
    <s v="Standard"/>
    <n v="147"/>
    <n v="41.866341666666678"/>
    <n v="41.866341666666678"/>
    <n v="63.975000000000001"/>
    <n v="479.83287500000006"/>
    <n v="0"/>
    <n v="521.69970833333321"/>
    <n v="479.86685000000006"/>
    <n v="0"/>
    <n v="295"/>
    <n v="190"/>
    <n v="485"/>
  </r>
  <r>
    <x v="0"/>
    <x v="5"/>
    <x v="2"/>
    <x v="18"/>
    <s v="Tuesday"/>
    <s v="Week-day"/>
    <s v="Low-demand"/>
    <s v="Standard"/>
    <n v="147"/>
    <n v="27.426716666666675"/>
    <n v="27.426716666666675"/>
    <n v="61.325000000000003"/>
    <n v="479.83731666666648"/>
    <n v="0"/>
    <n v="507.26428333333337"/>
    <n v="479.86685000000006"/>
    <n v="0"/>
    <n v="295"/>
    <n v="190"/>
    <n v="485"/>
  </r>
  <r>
    <x v="0"/>
    <x v="5"/>
    <x v="2"/>
    <x v="19"/>
    <s v="Tuesday"/>
    <s v="Week-day"/>
    <s v="Low-demand"/>
    <s v="Off-Peak"/>
    <n v="93"/>
    <n v="18.236500000000003"/>
    <n v="18.236500000000003"/>
    <n v="59.458333333333336"/>
    <n v="479.82919166666659"/>
    <n v="0"/>
    <n v="498.06609166666664"/>
    <n v="479.86685000000006"/>
    <n v="0"/>
    <n v="200"/>
    <n v="190"/>
    <n v="390"/>
  </r>
  <r>
    <x v="0"/>
    <x v="5"/>
    <x v="2"/>
    <x v="20"/>
    <s v="Tuesday"/>
    <s v="Week-day"/>
    <s v="Low-demand"/>
    <s v="Off-Peak"/>
    <n v="93"/>
    <n v="30.105950000000007"/>
    <n v="30.105950000000007"/>
    <n v="56.875"/>
    <n v="479.82619166666649"/>
    <n v="0"/>
    <n v="509.93264999999997"/>
    <n v="479.86685000000006"/>
    <n v="0"/>
    <n v="200"/>
    <n v="190"/>
    <n v="390"/>
  </r>
  <r>
    <x v="0"/>
    <x v="5"/>
    <x v="3"/>
    <x v="0"/>
    <s v="Wednesday"/>
    <s v="Week-day"/>
    <s v="Low-demand"/>
    <s v="Off-Peak"/>
    <n v="93"/>
    <n v="22.625050000000005"/>
    <n v="22.625050000000005"/>
    <n v="54.741666666666667"/>
    <n v="479.81623333333357"/>
    <n v="0"/>
    <n v="502.44176666666675"/>
    <n v="479.86685000000006"/>
    <n v="0"/>
    <n v="200"/>
    <n v="190"/>
    <n v="390"/>
  </r>
  <r>
    <x v="0"/>
    <x v="5"/>
    <x v="3"/>
    <x v="1"/>
    <s v="Wednesday"/>
    <s v="Week-day"/>
    <s v="Low-demand"/>
    <s v="Off-Peak"/>
    <n v="93"/>
    <n v="7.6221416666666642"/>
    <n v="7.6221416666666642"/>
    <n v="53.233333333333334"/>
    <n v="479.80340833333332"/>
    <n v="0"/>
    <n v="487.42601666666673"/>
    <n v="479.86685000000006"/>
    <n v="0"/>
    <n v="200"/>
    <n v="190"/>
    <n v="390"/>
  </r>
  <r>
    <x v="0"/>
    <x v="5"/>
    <x v="3"/>
    <x v="2"/>
    <s v="Wednesday"/>
    <s v="Week-day"/>
    <s v="Low-demand"/>
    <s v="Off-Peak"/>
    <n v="93"/>
    <n v="71.184349999999995"/>
    <n v="71.184349999999995"/>
    <n v="50.375"/>
    <n v="479.85300833333332"/>
    <n v="0"/>
    <n v="551.03791666666655"/>
    <n v="479.86685000000006"/>
    <n v="0"/>
    <n v="200"/>
    <n v="190"/>
    <n v="390"/>
  </r>
  <r>
    <x v="0"/>
    <x v="5"/>
    <x v="3"/>
    <x v="3"/>
    <s v="Wednesday"/>
    <s v="Week-day"/>
    <s v="Low-demand"/>
    <s v="Off-Peak"/>
    <n v="93"/>
    <n v="94.692983333333345"/>
    <n v="94.692983333333345"/>
    <n v="45.30833333333333"/>
    <n v="479.83574999999979"/>
    <n v="0"/>
    <n v="574.52929166666684"/>
    <n v="479.86685000000006"/>
    <n v="0"/>
    <n v="200"/>
    <n v="190"/>
    <n v="390"/>
  </r>
  <r>
    <x v="0"/>
    <x v="5"/>
    <x v="3"/>
    <x v="4"/>
    <s v="Wednesday"/>
    <s v="Week-day"/>
    <s v="Low-demand"/>
    <s v="Off-Peak"/>
    <n v="93"/>
    <n v="69.18109166666666"/>
    <n v="69.18109166666666"/>
    <n v="40.083333333333336"/>
    <n v="479.79746666666659"/>
    <n v="0"/>
    <n v="548.97906666666688"/>
    <n v="479.86685000000006"/>
    <n v="0"/>
    <n v="295"/>
    <n v="190"/>
    <n v="485"/>
  </r>
  <r>
    <x v="0"/>
    <x v="5"/>
    <x v="3"/>
    <x v="5"/>
    <s v="Wednesday"/>
    <s v="Week-day"/>
    <s v="Low-demand"/>
    <s v="Off-Peak"/>
    <n v="93"/>
    <n v="55.577241666666673"/>
    <n v="55.577241666666673"/>
    <n v="35.716666666666669"/>
    <n v="477.58159999999987"/>
    <n v="13.469641666666664"/>
    <n v="546.62893333333329"/>
    <n v="479.86685000000006"/>
    <n v="0"/>
    <n v="295"/>
    <n v="190"/>
    <n v="485"/>
  </r>
  <r>
    <x v="0"/>
    <x v="5"/>
    <x v="3"/>
    <x v="6"/>
    <s v="Wednesday"/>
    <s v="Week-day"/>
    <s v="Low-demand"/>
    <s v="Standard"/>
    <n v="147"/>
    <n v="-264.01599999999996"/>
    <n v="0"/>
    <n v="42.575000000000003"/>
    <n v="354.76692500000001"/>
    <n v="164.54983333333331"/>
    <n v="619.1475333333334"/>
    <n v="479.86685000000006"/>
    <n v="363.84691666666663"/>
    <n v="295"/>
    <n v="190"/>
    <n v="485"/>
  </r>
  <r>
    <x v="0"/>
    <x v="5"/>
    <x v="3"/>
    <x v="7"/>
    <s v="Wednesday"/>
    <s v="Week-day"/>
    <s v="Low-demand"/>
    <s v="Peak"/>
    <n v="213"/>
    <n v="-43.444363636363626"/>
    <n v="0"/>
    <n v="46.080808080808083"/>
    <n v="479.8104747474747"/>
    <n v="387.88051515151517"/>
    <n v="824.24653535353536"/>
    <n v="479.86685000000006"/>
    <n v="0"/>
    <n v="565"/>
    <n v="690"/>
    <n v="1255"/>
  </r>
  <r>
    <x v="1"/>
    <x v="6"/>
    <x v="31"/>
    <x v="24"/>
    <m/>
    <m/>
    <m/>
    <m/>
    <m/>
    <m/>
    <m/>
    <m/>
    <m/>
    <m/>
    <m/>
    <m/>
    <m/>
    <m/>
    <m/>
    <m/>
  </r>
  <r>
    <x v="1"/>
    <x v="6"/>
    <x v="31"/>
    <x v="24"/>
    <m/>
    <m/>
    <m/>
    <m/>
    <m/>
    <m/>
    <m/>
    <m/>
    <m/>
    <m/>
    <m/>
    <m/>
    <m/>
    <m/>
    <m/>
    <m/>
  </r>
  <r>
    <x v="1"/>
    <x v="6"/>
    <x v="31"/>
    <x v="24"/>
    <m/>
    <m/>
    <m/>
    <m/>
    <m/>
    <m/>
    <m/>
    <m/>
    <m/>
    <m/>
    <m/>
    <m/>
    <m/>
    <m/>
    <m/>
    <m/>
  </r>
  <r>
    <x v="1"/>
    <x v="6"/>
    <x v="31"/>
    <x v="24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D6485-9E76-42D4-AD01-01BBB7A072EC}" name="PivotTable7" cacheId="1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C89" firstHeaderRow="0" firstDataRow="1" firstDataCol="1" rowPageCount="1" colPageCount="1"/>
  <pivotFields count="20">
    <pivotField showAll="0"/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33">
        <item x="0"/>
        <item x="1"/>
        <item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22"/>
        <item x="23"/>
        <item x="21"/>
        <item x="10"/>
        <item x="11"/>
        <item x="12"/>
        <item x="13"/>
        <item x="14"/>
        <item x="15"/>
        <item x="16"/>
        <item x="17"/>
        <item x="18"/>
        <item x="19"/>
        <item x="20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2">
    <field x="2"/>
    <field x="3"/>
  </rowFields>
  <rowItems count="8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5" hier="-1"/>
  </pageFields>
  <dataFields count="2">
    <dataField name="Average of  BattSOC" fld="11" subtotal="average" baseField="3" baseItem="0" numFmtId="3"/>
    <dataField name="Average of  Load" fld="14" subtotal="average" baseField="3" baseItem="0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88218-DAFD-4BD9-B85B-AEC13AA18AB3}" name="PivotTable8" cacheId="1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G30" firstHeaderRow="0" firstDataRow="1" firstDataCol="1" rowPageCount="2" colPageCount="1"/>
  <pivotFields count="20">
    <pivotField axis="axisPage" showAll="0">
      <items count="3">
        <item x="0"/>
        <item x="1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33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x="29"/>
        <item h="1" x="30"/>
        <item h="1" x="31"/>
        <item t="default"/>
      </items>
    </pivotField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22"/>
        <item x="23"/>
        <item x="21"/>
        <item x="10"/>
        <item x="11"/>
        <item x="12"/>
        <item x="13"/>
        <item x="14"/>
        <item x="15"/>
        <item x="16"/>
        <item x="17"/>
        <item x="18"/>
        <item x="19"/>
        <item x="20"/>
        <item x="2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</pivotFields>
  <rowFields count="2">
    <field x="2"/>
    <field x="3"/>
  </rowFields>
  <rowItems count="26"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0" hier="-1"/>
    <pageField fld="1" item="5" hier="-1"/>
  </pageFields>
  <dataFields count="6">
    <dataField name="Average of  Batt" fld="9" subtotal="average" baseField="2" baseItem="0" numFmtId="3"/>
    <dataField name="Average of  BattSOC" fld="11" subtotal="average" baseField="2" baseItem="0" numFmtId="3"/>
    <dataField name="Average of  Grid" fld="12" subtotal="average" baseField="2" baseItem="0" numFmtId="3"/>
    <dataField name="Average of  PV" fld="13" subtotal="average" baseField="2" baseItem="0" numFmtId="3"/>
    <dataField name="Average of Generator" fld="16" subtotal="average" baseField="3" baseItem="2" numFmtId="3"/>
    <dataField name="Average of  Load" fld="14" subtotal="average" baseField="2" baseItem="0" numFmtId="3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8DF83-A59E-44D1-B249-D014AD01BFDD}">
  <dimension ref="A1:U3747"/>
  <sheetViews>
    <sheetView workbookViewId="0">
      <pane ySplit="1" topLeftCell="A2" activePane="bottomLeft" state="frozen"/>
      <selection pane="bottomLeft" activeCell="J3743" sqref="J3743"/>
    </sheetView>
  </sheetViews>
  <sheetFormatPr defaultColWidth="16.5546875" defaultRowHeight="14.4" x14ac:dyDescent="0.3"/>
  <cols>
    <col min="1" max="1" width="5" style="6" bestFit="1" customWidth="1"/>
    <col min="2" max="2" width="14" style="6" customWidth="1"/>
    <col min="3" max="3" width="4.109375" style="6" bestFit="1" customWidth="1"/>
    <col min="4" max="4" width="5.88671875" style="6" bestFit="1" customWidth="1"/>
    <col min="5" max="5" width="11.88671875" style="6" bestFit="1" customWidth="1"/>
    <col min="6" max="6" width="14.33203125" style="6" bestFit="1" customWidth="1"/>
    <col min="7" max="7" width="11.88671875" style="6" bestFit="1" customWidth="1"/>
    <col min="8" max="8" width="8.33203125" style="6" bestFit="1" customWidth="1"/>
    <col min="9" max="9" width="18.6640625" style="6" customWidth="1"/>
    <col min="10" max="10" width="5.88671875" style="2" bestFit="1" customWidth="1"/>
    <col min="11" max="11" width="13.21875" style="3" bestFit="1" customWidth="1"/>
    <col min="12" max="12" width="8.44140625" style="3" bestFit="1" customWidth="1"/>
    <col min="13" max="13" width="6.109375" style="4" bestFit="1" customWidth="1"/>
    <col min="14" max="14" width="7.44140625" style="4" customWidth="1"/>
    <col min="15" max="15" width="6.5546875" style="4" bestFit="1" customWidth="1"/>
    <col min="16" max="16" width="16.5546875" style="6"/>
    <col min="17" max="17" width="10.88671875" style="5" customWidth="1"/>
    <col min="18" max="18" width="6.6640625" style="5" bestFit="1" customWidth="1"/>
    <col min="19" max="19" width="8" style="7" bestFit="1" customWidth="1"/>
    <col min="20" max="20" width="10.21875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" t="s">
        <v>10</v>
      </c>
      <c r="L1" s="3" t="s">
        <v>11</v>
      </c>
      <c r="M1" s="4" t="s">
        <v>12</v>
      </c>
      <c r="N1" s="4" t="s">
        <v>13</v>
      </c>
      <c r="O1" s="4" t="s">
        <v>14</v>
      </c>
      <c r="P1" s="3" t="s">
        <v>15</v>
      </c>
      <c r="Q1" s="5" t="s">
        <v>16</v>
      </c>
      <c r="R1" s="5" t="s">
        <v>17</v>
      </c>
      <c r="S1" s="4" t="s">
        <v>18</v>
      </c>
      <c r="T1" s="3" t="s">
        <v>19</v>
      </c>
    </row>
    <row r="2" spans="1:20" x14ac:dyDescent="0.3">
      <c r="A2" s="6">
        <v>2024</v>
      </c>
      <c r="B2" s="6">
        <v>7</v>
      </c>
      <c r="C2" s="6">
        <v>1</v>
      </c>
      <c r="D2" s="6">
        <v>0</v>
      </c>
      <c r="E2" s="6" t="str">
        <f t="shared" ref="E2:E65" si="0">TEXT(DATE(A2, B2, C2), "dddd")</f>
        <v>Monday</v>
      </c>
      <c r="F2" s="6" t="str">
        <f>IF(OR(E2="Saturday",E2="Sunday"),"Weekend","Week-day")</f>
        <v>Week-day</v>
      </c>
      <c r="G2" s="6" t="str">
        <f>_xlfn.XLOOKUP(B2,'[1]VLOOKUP DATA'!$A$3:$A$14,'[1]VLOOKUP DATA'!$C$3:$C$14)</f>
        <v>High-demand</v>
      </c>
      <c r="H2" s="6" t="str" cm="1">
        <f t="array" ref="H2">_xlfn.XLOOKUP(1,('[1]VLOOKUP DATA'!$I$2:$I$337=[1]DATA!G2)*('[1]VLOOKUP DATA'!$J$2:$J$337=[1]DATA!D2)*('[1]VLOOKUP DATA'!$K$2:$K$337=[1]DATA!E2),'[1]VLOOKUP DATA'!$L$2:$L$337)</f>
        <v>Off-Peak</v>
      </c>
      <c r="I2" s="1" cm="1">
        <f t="array" ref="I2">_xlfn.XLOOKUP(B2,'[1]VLOOKUP DATA'!$A$3:$A$14,_xlfn.XLOOKUP(H2,'[1]VLOOKUP DATA'!$D$2:$F$2,'[1]VLOOKUP DATA'!$D$3:$F$14))*100</f>
        <v>107</v>
      </c>
      <c r="J2" s="2">
        <v>0</v>
      </c>
      <c r="K2" s="3">
        <f t="shared" ref="K2:K65" si="1">IF(J2&gt;0,J2,0)</f>
        <v>0</v>
      </c>
      <c r="L2" s="3">
        <v>34</v>
      </c>
      <c r="M2" s="4">
        <v>0</v>
      </c>
      <c r="N2" s="4">
        <v>0</v>
      </c>
      <c r="O2" s="4">
        <v>0</v>
      </c>
      <c r="P2" s="3">
        <f t="shared" ref="P2:P65" si="2">_xlfn.MAXIFS(M:M,B:B,B2)</f>
        <v>313.63673333333344</v>
      </c>
      <c r="Q2" s="5">
        <v>0</v>
      </c>
      <c r="R2" s="5">
        <f>VLOOKUP(D2,'[1]DESIGN LOAD'!AC:AF,2,FALSE)</f>
        <v>200</v>
      </c>
      <c r="S2" s="7">
        <f>VLOOKUP(D2,'[1]DESIGN LOAD'!AC:AF,3,FALSE)</f>
        <v>190</v>
      </c>
      <c r="T2">
        <f>VLOOKUP(D2,'[1]DESIGN LOAD'!AC:AF,4,FALSE)</f>
        <v>390</v>
      </c>
    </row>
    <row r="3" spans="1:20" x14ac:dyDescent="0.3">
      <c r="A3" s="6">
        <v>2024</v>
      </c>
      <c r="B3" s="6">
        <v>7</v>
      </c>
      <c r="C3" s="6">
        <v>1</v>
      </c>
      <c r="D3" s="6">
        <v>1</v>
      </c>
      <c r="E3" s="6" t="str">
        <f t="shared" si="0"/>
        <v>Monday</v>
      </c>
      <c r="F3" s="6" t="str">
        <f t="shared" ref="F3:F66" si="3">IF(OR(E3="Saturday",E3="Sunday"),"Weekend","Week-day")</f>
        <v>Week-day</v>
      </c>
      <c r="G3" s="6" t="str">
        <f>_xlfn.XLOOKUP(B3,'[1]VLOOKUP DATA'!$A$3:$A$14,'[1]VLOOKUP DATA'!$C$3:$C$14)</f>
        <v>High-demand</v>
      </c>
      <c r="H3" s="6" t="str" cm="1">
        <f t="array" ref="H3">_xlfn.XLOOKUP(1,('[1]VLOOKUP DATA'!$I$2:$I$337=[1]DATA!G3)*('[1]VLOOKUP DATA'!$J$2:$J$337=[1]DATA!D3)*('[1]VLOOKUP DATA'!$K$2:$K$337=[1]DATA!E3),'[1]VLOOKUP DATA'!$L$2:$L$337)</f>
        <v>Off-Peak</v>
      </c>
      <c r="I3" s="1" cm="1">
        <f t="array" ref="I3">_xlfn.XLOOKUP(B3,'[1]VLOOKUP DATA'!$A$3:$A$14,_xlfn.XLOOKUP(H3,'[1]VLOOKUP DATA'!$D$2:$F$2,'[1]VLOOKUP DATA'!$D$3:$F$14))*100</f>
        <v>107</v>
      </c>
      <c r="J3" s="2">
        <v>0</v>
      </c>
      <c r="K3" s="3">
        <f t="shared" si="1"/>
        <v>0</v>
      </c>
      <c r="L3" s="3">
        <v>34</v>
      </c>
      <c r="M3" s="4">
        <v>0</v>
      </c>
      <c r="N3" s="4">
        <v>0</v>
      </c>
      <c r="O3" s="4">
        <v>0</v>
      </c>
      <c r="P3" s="3">
        <f t="shared" si="2"/>
        <v>313.63673333333344</v>
      </c>
      <c r="Q3" s="5">
        <v>0</v>
      </c>
      <c r="R3" s="5">
        <f>VLOOKUP(D3,'[1]DESIGN LOAD'!AC:AF,2,FALSE)</f>
        <v>200</v>
      </c>
      <c r="S3" s="7">
        <f>VLOOKUP(D3,'[1]DESIGN LOAD'!AC:AF,3,FALSE)</f>
        <v>190</v>
      </c>
      <c r="T3">
        <f>VLOOKUP(D3,'[1]DESIGN LOAD'!AC:AF,4,FALSE)</f>
        <v>390</v>
      </c>
    </row>
    <row r="4" spans="1:20" x14ac:dyDescent="0.3">
      <c r="A4" s="6">
        <v>2024</v>
      </c>
      <c r="B4" s="6">
        <v>7</v>
      </c>
      <c r="C4" s="6">
        <v>1</v>
      </c>
      <c r="D4" s="6">
        <v>2</v>
      </c>
      <c r="E4" s="6" t="str">
        <f t="shared" si="0"/>
        <v>Monday</v>
      </c>
      <c r="F4" s="6" t="str">
        <f t="shared" si="3"/>
        <v>Week-day</v>
      </c>
      <c r="G4" s="6" t="str">
        <f>_xlfn.XLOOKUP(B4,'[1]VLOOKUP DATA'!$A$3:$A$14,'[1]VLOOKUP DATA'!$C$3:$C$14)</f>
        <v>High-demand</v>
      </c>
      <c r="H4" s="6" t="str" cm="1">
        <f t="array" ref="H4">_xlfn.XLOOKUP(1,('[1]VLOOKUP DATA'!$I$2:$I$337=[1]DATA!G4)*('[1]VLOOKUP DATA'!$J$2:$J$337=[1]DATA!D4)*('[1]VLOOKUP DATA'!$K$2:$K$337=[1]DATA!E4),'[1]VLOOKUP DATA'!$L$2:$L$337)</f>
        <v>Off-Peak</v>
      </c>
      <c r="I4" s="1" cm="1">
        <f t="array" ref="I4">_xlfn.XLOOKUP(B4,'[1]VLOOKUP DATA'!$A$3:$A$14,_xlfn.XLOOKUP(H4,'[1]VLOOKUP DATA'!$D$2:$F$2,'[1]VLOOKUP DATA'!$D$3:$F$14))*100</f>
        <v>107</v>
      </c>
      <c r="J4" s="2">
        <v>0</v>
      </c>
      <c r="K4" s="3">
        <f t="shared" si="1"/>
        <v>0</v>
      </c>
      <c r="L4" s="3">
        <v>34</v>
      </c>
      <c r="M4" s="4">
        <v>0</v>
      </c>
      <c r="N4" s="4">
        <v>0</v>
      </c>
      <c r="O4" s="4">
        <v>0</v>
      </c>
      <c r="P4" s="3">
        <f t="shared" si="2"/>
        <v>313.63673333333344</v>
      </c>
      <c r="Q4" s="5">
        <v>0</v>
      </c>
      <c r="R4" s="5">
        <f>VLOOKUP(D4,'[1]DESIGN LOAD'!AC:AF,2,FALSE)</f>
        <v>200</v>
      </c>
      <c r="S4" s="7">
        <f>VLOOKUP(D4,'[1]DESIGN LOAD'!AC:AF,3,FALSE)</f>
        <v>190</v>
      </c>
      <c r="T4">
        <f>VLOOKUP(D4,'[1]DESIGN LOAD'!AC:AF,4,FALSE)</f>
        <v>390</v>
      </c>
    </row>
    <row r="5" spans="1:20" x14ac:dyDescent="0.3">
      <c r="A5" s="6">
        <v>2024</v>
      </c>
      <c r="B5" s="6">
        <v>7</v>
      </c>
      <c r="C5" s="6">
        <v>1</v>
      </c>
      <c r="D5" s="6">
        <v>3</v>
      </c>
      <c r="E5" s="6" t="str">
        <f t="shared" si="0"/>
        <v>Monday</v>
      </c>
      <c r="F5" s="6" t="str">
        <f t="shared" si="3"/>
        <v>Week-day</v>
      </c>
      <c r="G5" s="6" t="str">
        <f>_xlfn.XLOOKUP(B5,'[1]VLOOKUP DATA'!$A$3:$A$14,'[1]VLOOKUP DATA'!$C$3:$C$14)</f>
        <v>High-demand</v>
      </c>
      <c r="H5" s="6" t="str" cm="1">
        <f t="array" ref="H5">_xlfn.XLOOKUP(1,('[1]VLOOKUP DATA'!$I$2:$I$337=[1]DATA!G5)*('[1]VLOOKUP DATA'!$J$2:$J$337=[1]DATA!D5)*('[1]VLOOKUP DATA'!$K$2:$K$337=[1]DATA!E5),'[1]VLOOKUP DATA'!$L$2:$L$337)</f>
        <v>Off-Peak</v>
      </c>
      <c r="I5" s="1" cm="1">
        <f t="array" ref="I5">_xlfn.XLOOKUP(B5,'[1]VLOOKUP DATA'!$A$3:$A$14,_xlfn.XLOOKUP(H5,'[1]VLOOKUP DATA'!$D$2:$F$2,'[1]VLOOKUP DATA'!$D$3:$F$14))*100</f>
        <v>107</v>
      </c>
      <c r="J5" s="2">
        <v>0</v>
      </c>
      <c r="K5" s="3">
        <f t="shared" si="1"/>
        <v>0</v>
      </c>
      <c r="L5" s="3">
        <v>34</v>
      </c>
      <c r="M5" s="4">
        <v>0</v>
      </c>
      <c r="N5" s="4">
        <v>0</v>
      </c>
      <c r="O5" s="4">
        <v>0</v>
      </c>
      <c r="P5" s="3">
        <f t="shared" si="2"/>
        <v>313.63673333333344</v>
      </c>
      <c r="Q5" s="5">
        <v>0</v>
      </c>
      <c r="R5" s="5">
        <f>VLOOKUP(D5,'[1]DESIGN LOAD'!AC:AF,2,FALSE)</f>
        <v>200</v>
      </c>
      <c r="S5" s="7">
        <f>VLOOKUP(D5,'[1]DESIGN LOAD'!AC:AF,3,FALSE)</f>
        <v>190</v>
      </c>
      <c r="T5">
        <f>VLOOKUP(D5,'[1]DESIGN LOAD'!AC:AF,4,FALSE)</f>
        <v>390</v>
      </c>
    </row>
    <row r="6" spans="1:20" x14ac:dyDescent="0.3">
      <c r="A6" s="6">
        <v>2024</v>
      </c>
      <c r="B6" s="6">
        <v>7</v>
      </c>
      <c r="C6" s="6">
        <v>1</v>
      </c>
      <c r="D6" s="6">
        <v>4</v>
      </c>
      <c r="E6" s="6" t="str">
        <f t="shared" si="0"/>
        <v>Monday</v>
      </c>
      <c r="F6" s="6" t="str">
        <f t="shared" si="3"/>
        <v>Week-day</v>
      </c>
      <c r="G6" s="6" t="str">
        <f>_xlfn.XLOOKUP(B6,'[1]VLOOKUP DATA'!$A$3:$A$14,'[1]VLOOKUP DATA'!$C$3:$C$14)</f>
        <v>High-demand</v>
      </c>
      <c r="H6" s="6" t="str" cm="1">
        <f t="array" ref="H6">_xlfn.XLOOKUP(1,('[1]VLOOKUP DATA'!$I$2:$I$337=[1]DATA!G6)*('[1]VLOOKUP DATA'!$J$2:$J$337=[1]DATA!D6)*('[1]VLOOKUP DATA'!$K$2:$K$337=[1]DATA!E6),'[1]VLOOKUP DATA'!$L$2:$L$337)</f>
        <v>Off-Peak</v>
      </c>
      <c r="I6" s="1" cm="1">
        <f t="array" ref="I6">_xlfn.XLOOKUP(B6,'[1]VLOOKUP DATA'!$A$3:$A$14,_xlfn.XLOOKUP(H6,'[1]VLOOKUP DATA'!$D$2:$F$2,'[1]VLOOKUP DATA'!$D$3:$F$14))*100</f>
        <v>107</v>
      </c>
      <c r="J6" s="2">
        <v>0</v>
      </c>
      <c r="K6" s="3">
        <f t="shared" si="1"/>
        <v>0</v>
      </c>
      <c r="L6" s="3">
        <v>34</v>
      </c>
      <c r="M6" s="4">
        <v>0</v>
      </c>
      <c r="N6" s="4">
        <v>0</v>
      </c>
      <c r="O6" s="4">
        <v>0</v>
      </c>
      <c r="P6" s="3">
        <f t="shared" si="2"/>
        <v>313.63673333333344</v>
      </c>
      <c r="Q6" s="5">
        <v>0</v>
      </c>
      <c r="R6" s="5">
        <f>VLOOKUP(D6,'[1]DESIGN LOAD'!AC:AF,2,FALSE)</f>
        <v>295</v>
      </c>
      <c r="S6" s="7">
        <f>VLOOKUP(D6,'[1]DESIGN LOAD'!AC:AF,3,FALSE)</f>
        <v>190</v>
      </c>
      <c r="T6">
        <f>VLOOKUP(D6,'[1]DESIGN LOAD'!AC:AF,4,FALSE)</f>
        <v>485</v>
      </c>
    </row>
    <row r="7" spans="1:20" x14ac:dyDescent="0.3">
      <c r="A7" s="6">
        <v>2024</v>
      </c>
      <c r="B7" s="6">
        <v>7</v>
      </c>
      <c r="C7" s="6">
        <v>1</v>
      </c>
      <c r="D7" s="6">
        <v>5</v>
      </c>
      <c r="E7" s="6" t="str">
        <f t="shared" si="0"/>
        <v>Monday</v>
      </c>
      <c r="F7" s="6" t="str">
        <f t="shared" si="3"/>
        <v>Week-day</v>
      </c>
      <c r="G7" s="6" t="str">
        <f>_xlfn.XLOOKUP(B7,'[1]VLOOKUP DATA'!$A$3:$A$14,'[1]VLOOKUP DATA'!$C$3:$C$14)</f>
        <v>High-demand</v>
      </c>
      <c r="H7" s="6" t="str" cm="1">
        <f t="array" ref="H7">_xlfn.XLOOKUP(1,('[1]VLOOKUP DATA'!$I$2:$I$337=[1]DATA!G7)*('[1]VLOOKUP DATA'!$J$2:$J$337=[1]DATA!D7)*('[1]VLOOKUP DATA'!$K$2:$K$337=[1]DATA!E7),'[1]VLOOKUP DATA'!$L$2:$L$337)</f>
        <v>Off-Peak</v>
      </c>
      <c r="I7" s="1" cm="1">
        <f t="array" ref="I7">_xlfn.XLOOKUP(B7,'[1]VLOOKUP DATA'!$A$3:$A$14,_xlfn.XLOOKUP(H7,'[1]VLOOKUP DATA'!$D$2:$F$2,'[1]VLOOKUP DATA'!$D$3:$F$14))*100</f>
        <v>107</v>
      </c>
      <c r="J7" s="2">
        <v>0</v>
      </c>
      <c r="K7" s="3">
        <f t="shared" si="1"/>
        <v>0</v>
      </c>
      <c r="L7" s="3">
        <v>34</v>
      </c>
      <c r="M7" s="4">
        <v>0</v>
      </c>
      <c r="N7" s="4">
        <v>0</v>
      </c>
      <c r="O7" s="4">
        <v>0</v>
      </c>
      <c r="P7" s="3">
        <f t="shared" si="2"/>
        <v>313.63673333333344</v>
      </c>
      <c r="Q7" s="5">
        <v>0</v>
      </c>
      <c r="R7" s="5">
        <f>VLOOKUP(D7,'[1]DESIGN LOAD'!AC:AF,2,FALSE)</f>
        <v>295</v>
      </c>
      <c r="S7" s="7">
        <f>VLOOKUP(D7,'[1]DESIGN LOAD'!AC:AF,3,FALSE)</f>
        <v>190</v>
      </c>
      <c r="T7">
        <f>VLOOKUP(D7,'[1]DESIGN LOAD'!AC:AF,4,FALSE)</f>
        <v>485</v>
      </c>
    </row>
    <row r="8" spans="1:20" x14ac:dyDescent="0.3">
      <c r="A8" s="6">
        <v>2024</v>
      </c>
      <c r="B8" s="6">
        <v>7</v>
      </c>
      <c r="C8" s="6">
        <v>1</v>
      </c>
      <c r="D8" s="6">
        <v>6</v>
      </c>
      <c r="E8" s="6" t="str">
        <f t="shared" si="0"/>
        <v>Monday</v>
      </c>
      <c r="F8" s="6" t="str">
        <f t="shared" si="3"/>
        <v>Week-day</v>
      </c>
      <c r="G8" s="6" t="str">
        <f>_xlfn.XLOOKUP(B8,'[1]VLOOKUP DATA'!$A$3:$A$14,'[1]VLOOKUP DATA'!$C$3:$C$14)</f>
        <v>High-demand</v>
      </c>
      <c r="H8" s="6" t="str" cm="1">
        <f t="array" ref="H8">_xlfn.XLOOKUP(1,('[1]VLOOKUP DATA'!$I$2:$I$337=[1]DATA!G8)*('[1]VLOOKUP DATA'!$J$2:$J$337=[1]DATA!D8)*('[1]VLOOKUP DATA'!$K$2:$K$337=[1]DATA!E8),'[1]VLOOKUP DATA'!$L$2:$L$337)</f>
        <v>Peak</v>
      </c>
      <c r="I8" s="1" cm="1">
        <f t="array" ref="I8">_xlfn.XLOOKUP(B8,'[1]VLOOKUP DATA'!$A$3:$A$14,_xlfn.XLOOKUP(H8,'[1]VLOOKUP DATA'!$D$2:$F$2,'[1]VLOOKUP DATA'!$D$3:$F$14))*100</f>
        <v>653</v>
      </c>
      <c r="J8" s="2">
        <v>0</v>
      </c>
      <c r="K8" s="3">
        <f t="shared" si="1"/>
        <v>0</v>
      </c>
      <c r="L8" s="3">
        <v>34</v>
      </c>
      <c r="M8" s="4">
        <v>0</v>
      </c>
      <c r="N8" s="4">
        <v>0</v>
      </c>
      <c r="O8" s="4">
        <v>0</v>
      </c>
      <c r="P8" s="3">
        <f t="shared" si="2"/>
        <v>313.63673333333344</v>
      </c>
      <c r="Q8" s="5">
        <v>0</v>
      </c>
      <c r="R8" s="5">
        <f>VLOOKUP(D8,'[1]DESIGN LOAD'!AC:AF,2,FALSE)</f>
        <v>295</v>
      </c>
      <c r="S8" s="7">
        <f>VLOOKUP(D8,'[1]DESIGN LOAD'!AC:AF,3,FALSE)</f>
        <v>190</v>
      </c>
      <c r="T8">
        <f>VLOOKUP(D8,'[1]DESIGN LOAD'!AC:AF,4,FALSE)</f>
        <v>485</v>
      </c>
    </row>
    <row r="9" spans="1:20" x14ac:dyDescent="0.3">
      <c r="A9" s="6">
        <v>2024</v>
      </c>
      <c r="B9" s="6">
        <v>7</v>
      </c>
      <c r="C9" s="6">
        <v>1</v>
      </c>
      <c r="D9" s="6">
        <v>7</v>
      </c>
      <c r="E9" s="6" t="str">
        <f t="shared" si="0"/>
        <v>Monday</v>
      </c>
      <c r="F9" s="6" t="str">
        <f t="shared" si="3"/>
        <v>Week-day</v>
      </c>
      <c r="G9" s="6" t="str">
        <f>_xlfn.XLOOKUP(B9,'[1]VLOOKUP DATA'!$A$3:$A$14,'[1]VLOOKUP DATA'!$C$3:$C$14)</f>
        <v>High-demand</v>
      </c>
      <c r="H9" s="6" t="str" cm="1">
        <f t="array" ref="H9">_xlfn.XLOOKUP(1,('[1]VLOOKUP DATA'!$I$2:$I$337=[1]DATA!G9)*('[1]VLOOKUP DATA'!$J$2:$J$337=[1]DATA!D9)*('[1]VLOOKUP DATA'!$K$2:$K$337=[1]DATA!E9),'[1]VLOOKUP DATA'!$L$2:$L$337)</f>
        <v>Peak</v>
      </c>
      <c r="I9" s="1" cm="1">
        <f t="array" ref="I9">_xlfn.XLOOKUP(B9,'[1]VLOOKUP DATA'!$A$3:$A$14,_xlfn.XLOOKUP(H9,'[1]VLOOKUP DATA'!$D$2:$F$2,'[1]VLOOKUP DATA'!$D$3:$F$14))*100</f>
        <v>653</v>
      </c>
      <c r="J9" s="2">
        <v>0</v>
      </c>
      <c r="K9" s="3">
        <f t="shared" si="1"/>
        <v>0</v>
      </c>
      <c r="L9" s="3">
        <v>34</v>
      </c>
      <c r="M9" s="4">
        <v>0</v>
      </c>
      <c r="N9" s="4">
        <v>0</v>
      </c>
      <c r="O9" s="4">
        <v>0</v>
      </c>
      <c r="P9" s="3">
        <f t="shared" si="2"/>
        <v>313.63673333333344</v>
      </c>
      <c r="Q9" s="5">
        <v>0</v>
      </c>
      <c r="R9" s="5">
        <f>VLOOKUP(D9,'[1]DESIGN LOAD'!AC:AF,2,FALSE)</f>
        <v>565</v>
      </c>
      <c r="S9" s="7">
        <f>VLOOKUP(D9,'[1]DESIGN LOAD'!AC:AF,3,FALSE)</f>
        <v>690</v>
      </c>
      <c r="T9">
        <f>VLOOKUP(D9,'[1]DESIGN LOAD'!AC:AF,4,FALSE)</f>
        <v>1255</v>
      </c>
    </row>
    <row r="10" spans="1:20" x14ac:dyDescent="0.3">
      <c r="A10" s="6">
        <v>2024</v>
      </c>
      <c r="B10" s="6">
        <v>7</v>
      </c>
      <c r="C10" s="6">
        <v>1</v>
      </c>
      <c r="D10" s="6">
        <v>8</v>
      </c>
      <c r="E10" s="6" t="str">
        <f t="shared" si="0"/>
        <v>Monday</v>
      </c>
      <c r="F10" s="6" t="str">
        <f t="shared" si="3"/>
        <v>Week-day</v>
      </c>
      <c r="G10" s="6" t="str">
        <f>_xlfn.XLOOKUP(B10,'[1]VLOOKUP DATA'!$A$3:$A$14,'[1]VLOOKUP DATA'!$C$3:$C$14)</f>
        <v>High-demand</v>
      </c>
      <c r="H10" s="6" t="str" cm="1">
        <f t="array" ref="H10">_xlfn.XLOOKUP(1,('[1]VLOOKUP DATA'!$I$2:$I$337=[1]DATA!G10)*('[1]VLOOKUP DATA'!$J$2:$J$337=[1]DATA!D10)*('[1]VLOOKUP DATA'!$K$2:$K$337=[1]DATA!E10),'[1]VLOOKUP DATA'!$L$2:$L$337)</f>
        <v>Peak</v>
      </c>
      <c r="I10" s="1" cm="1">
        <f t="array" ref="I10">_xlfn.XLOOKUP(B10,'[1]VLOOKUP DATA'!$A$3:$A$14,_xlfn.XLOOKUP(H10,'[1]VLOOKUP DATA'!$D$2:$F$2,'[1]VLOOKUP DATA'!$D$3:$F$14))*100</f>
        <v>653</v>
      </c>
      <c r="J10" s="2">
        <v>0</v>
      </c>
      <c r="K10" s="3">
        <f t="shared" si="1"/>
        <v>0</v>
      </c>
      <c r="L10" s="3">
        <v>34</v>
      </c>
      <c r="M10" s="4">
        <v>0</v>
      </c>
      <c r="N10" s="4">
        <v>0</v>
      </c>
      <c r="O10" s="4">
        <v>0</v>
      </c>
      <c r="P10" s="3">
        <f t="shared" si="2"/>
        <v>313.63673333333344</v>
      </c>
      <c r="Q10" s="5">
        <v>0</v>
      </c>
      <c r="R10" s="5">
        <f>VLOOKUP(D10,'[1]DESIGN LOAD'!AC:AF,2,FALSE)</f>
        <v>565</v>
      </c>
      <c r="S10" s="7">
        <f>VLOOKUP(D10,'[1]DESIGN LOAD'!AC:AF,3,FALSE)</f>
        <v>675</v>
      </c>
      <c r="T10">
        <f>VLOOKUP(D10,'[1]DESIGN LOAD'!AC:AF,4,FALSE)</f>
        <v>1240</v>
      </c>
    </row>
    <row r="11" spans="1:20" x14ac:dyDescent="0.3">
      <c r="A11" s="6">
        <v>2024</v>
      </c>
      <c r="B11" s="6">
        <v>7</v>
      </c>
      <c r="C11" s="6">
        <v>1</v>
      </c>
      <c r="D11" s="6">
        <v>9</v>
      </c>
      <c r="E11" s="6" t="str">
        <f t="shared" si="0"/>
        <v>Monday</v>
      </c>
      <c r="F11" s="6" t="str">
        <f t="shared" si="3"/>
        <v>Week-day</v>
      </c>
      <c r="G11" s="6" t="str">
        <f>_xlfn.XLOOKUP(B11,'[1]VLOOKUP DATA'!$A$3:$A$14,'[1]VLOOKUP DATA'!$C$3:$C$14)</f>
        <v>High-demand</v>
      </c>
      <c r="H11" s="6" t="str" cm="1">
        <f t="array" ref="H11">_xlfn.XLOOKUP(1,('[1]VLOOKUP DATA'!$I$2:$I$337=[1]DATA!G11)*('[1]VLOOKUP DATA'!$J$2:$J$337=[1]DATA!D11)*('[1]VLOOKUP DATA'!$K$2:$K$337=[1]DATA!E11),'[1]VLOOKUP DATA'!$L$2:$L$337)</f>
        <v>Standard</v>
      </c>
      <c r="I11" s="1" cm="1">
        <f t="array" ref="I11">_xlfn.XLOOKUP(B11,'[1]VLOOKUP DATA'!$A$3:$A$14,_xlfn.XLOOKUP(H11,'[1]VLOOKUP DATA'!$D$2:$F$2,'[1]VLOOKUP DATA'!$D$3:$F$14))*100</f>
        <v>198</v>
      </c>
      <c r="J11" s="2">
        <v>0</v>
      </c>
      <c r="K11" s="3">
        <f t="shared" si="1"/>
        <v>0</v>
      </c>
      <c r="L11" s="3">
        <v>34</v>
      </c>
      <c r="M11" s="4">
        <v>0</v>
      </c>
      <c r="N11" s="4">
        <v>0</v>
      </c>
      <c r="O11" s="4">
        <v>0</v>
      </c>
      <c r="P11" s="3">
        <f t="shared" si="2"/>
        <v>313.63673333333344</v>
      </c>
      <c r="Q11" s="5">
        <v>0</v>
      </c>
      <c r="R11" s="5">
        <f>VLOOKUP(D11,'[1]DESIGN LOAD'!AC:AF,2,FALSE)</f>
        <v>565</v>
      </c>
      <c r="S11" s="7">
        <f>VLOOKUP(D11,'[1]DESIGN LOAD'!AC:AF,3,FALSE)</f>
        <v>675</v>
      </c>
      <c r="T11">
        <f>VLOOKUP(D11,'[1]DESIGN LOAD'!AC:AF,4,FALSE)</f>
        <v>1240</v>
      </c>
    </row>
    <row r="12" spans="1:20" x14ac:dyDescent="0.3">
      <c r="A12" s="6">
        <v>2024</v>
      </c>
      <c r="B12" s="6">
        <v>7</v>
      </c>
      <c r="C12" s="6">
        <v>1</v>
      </c>
      <c r="D12" s="6">
        <v>13</v>
      </c>
      <c r="E12" s="6" t="str">
        <f t="shared" si="0"/>
        <v>Monday</v>
      </c>
      <c r="F12" s="6" t="str">
        <f t="shared" si="3"/>
        <v>Week-day</v>
      </c>
      <c r="G12" s="6" t="str">
        <f>_xlfn.XLOOKUP(B12,'[1]VLOOKUP DATA'!$A$3:$A$14,'[1]VLOOKUP DATA'!$C$3:$C$14)</f>
        <v>High-demand</v>
      </c>
      <c r="H12" s="6" t="str" cm="1">
        <f t="array" ref="H12">_xlfn.XLOOKUP(1,('[1]VLOOKUP DATA'!$I$2:$I$337=[1]DATA!G12)*('[1]VLOOKUP DATA'!$J$2:$J$337=[1]DATA!D12)*('[1]VLOOKUP DATA'!$K$2:$K$337=[1]DATA!E12),'[1]VLOOKUP DATA'!$L$2:$L$337)</f>
        <v>Standard</v>
      </c>
      <c r="I12" s="1" cm="1">
        <f t="array" ref="I12">_xlfn.XLOOKUP(B12,'[1]VLOOKUP DATA'!$A$3:$A$14,_xlfn.XLOOKUP(H12,'[1]VLOOKUP DATA'!$D$2:$F$2,'[1]VLOOKUP DATA'!$D$3:$F$14))*100</f>
        <v>198</v>
      </c>
      <c r="J12" s="2">
        <v>0</v>
      </c>
      <c r="K12" s="3">
        <f t="shared" si="1"/>
        <v>0</v>
      </c>
      <c r="L12" s="3">
        <v>34</v>
      </c>
      <c r="M12" s="4">
        <v>0</v>
      </c>
      <c r="N12" s="4">
        <v>0</v>
      </c>
      <c r="O12" s="4">
        <v>0</v>
      </c>
      <c r="P12" s="3">
        <f t="shared" si="2"/>
        <v>313.63673333333344</v>
      </c>
      <c r="Q12" s="5">
        <v>0</v>
      </c>
      <c r="R12" s="5">
        <f>VLOOKUP(D12,'[1]DESIGN LOAD'!AC:AF,2,FALSE)</f>
        <v>565</v>
      </c>
      <c r="S12" s="7">
        <f>VLOOKUP(D12,'[1]DESIGN LOAD'!AC:AF,3,FALSE)</f>
        <v>675</v>
      </c>
      <c r="T12">
        <f>VLOOKUP(D12,'[1]DESIGN LOAD'!AC:AF,4,FALSE)</f>
        <v>1240</v>
      </c>
    </row>
    <row r="13" spans="1:20" x14ac:dyDescent="0.3">
      <c r="A13" s="6">
        <v>2024</v>
      </c>
      <c r="B13" s="6">
        <v>7</v>
      </c>
      <c r="C13" s="6">
        <v>1</v>
      </c>
      <c r="D13" s="6">
        <v>14</v>
      </c>
      <c r="E13" s="6" t="str">
        <f t="shared" si="0"/>
        <v>Monday</v>
      </c>
      <c r="F13" s="6" t="str">
        <f t="shared" si="3"/>
        <v>Week-day</v>
      </c>
      <c r="G13" s="6" t="str">
        <f>_xlfn.XLOOKUP(B13,'[1]VLOOKUP DATA'!$A$3:$A$14,'[1]VLOOKUP DATA'!$C$3:$C$14)</f>
        <v>High-demand</v>
      </c>
      <c r="H13" s="6" t="str" cm="1">
        <f t="array" ref="H13">_xlfn.XLOOKUP(1,('[1]VLOOKUP DATA'!$I$2:$I$337=[1]DATA!G13)*('[1]VLOOKUP DATA'!$J$2:$J$337=[1]DATA!D13)*('[1]VLOOKUP DATA'!$K$2:$K$337=[1]DATA!E13),'[1]VLOOKUP DATA'!$L$2:$L$337)</f>
        <v>Standard</v>
      </c>
      <c r="I13" s="1" cm="1">
        <f t="array" ref="I13">_xlfn.XLOOKUP(B13,'[1]VLOOKUP DATA'!$A$3:$A$14,_xlfn.XLOOKUP(H13,'[1]VLOOKUP DATA'!$D$2:$F$2,'[1]VLOOKUP DATA'!$D$3:$F$14))*100</f>
        <v>198</v>
      </c>
      <c r="J13" s="2">
        <v>0</v>
      </c>
      <c r="K13" s="3">
        <f t="shared" si="1"/>
        <v>0</v>
      </c>
      <c r="L13" s="3">
        <v>34</v>
      </c>
      <c r="M13" s="4">
        <v>0</v>
      </c>
      <c r="N13" s="4">
        <v>0</v>
      </c>
      <c r="O13" s="4">
        <v>0</v>
      </c>
      <c r="P13" s="3">
        <f t="shared" si="2"/>
        <v>313.63673333333344</v>
      </c>
      <c r="Q13" s="5">
        <v>0</v>
      </c>
      <c r="R13" s="5">
        <f>VLOOKUP(D13,'[1]DESIGN LOAD'!AC:AF,2,FALSE)</f>
        <v>565</v>
      </c>
      <c r="S13" s="7">
        <f>VLOOKUP(D13,'[1]DESIGN LOAD'!AC:AF,3,FALSE)</f>
        <v>675</v>
      </c>
      <c r="T13">
        <f>VLOOKUP(D13,'[1]DESIGN LOAD'!AC:AF,4,FALSE)</f>
        <v>1240</v>
      </c>
    </row>
    <row r="14" spans="1:20" x14ac:dyDescent="0.3">
      <c r="A14" s="6">
        <v>2024</v>
      </c>
      <c r="B14" s="6">
        <v>7</v>
      </c>
      <c r="C14" s="6">
        <v>1</v>
      </c>
      <c r="D14" s="6">
        <v>15</v>
      </c>
      <c r="E14" s="6" t="str">
        <f t="shared" si="0"/>
        <v>Monday</v>
      </c>
      <c r="F14" s="6" t="str">
        <f t="shared" si="3"/>
        <v>Week-day</v>
      </c>
      <c r="G14" s="6" t="str">
        <f>_xlfn.XLOOKUP(B14,'[1]VLOOKUP DATA'!$A$3:$A$14,'[1]VLOOKUP DATA'!$C$3:$C$14)</f>
        <v>High-demand</v>
      </c>
      <c r="H14" s="6" t="str" cm="1">
        <f t="array" ref="H14">_xlfn.XLOOKUP(1,('[1]VLOOKUP DATA'!$I$2:$I$337=[1]DATA!G14)*('[1]VLOOKUP DATA'!$J$2:$J$337=[1]DATA!D14)*('[1]VLOOKUP DATA'!$K$2:$K$337=[1]DATA!E14),'[1]VLOOKUP DATA'!$L$2:$L$337)</f>
        <v>Standard</v>
      </c>
      <c r="I14" s="1" cm="1">
        <f t="array" ref="I14">_xlfn.XLOOKUP(B14,'[1]VLOOKUP DATA'!$A$3:$A$14,_xlfn.XLOOKUP(H14,'[1]VLOOKUP DATA'!$D$2:$F$2,'[1]VLOOKUP DATA'!$D$3:$F$14))*100</f>
        <v>198</v>
      </c>
      <c r="J14" s="2">
        <v>0</v>
      </c>
      <c r="K14" s="3">
        <f t="shared" si="1"/>
        <v>0</v>
      </c>
      <c r="L14" s="3">
        <v>34</v>
      </c>
      <c r="M14" s="4">
        <v>0</v>
      </c>
      <c r="N14" s="4">
        <v>0</v>
      </c>
      <c r="O14" s="4">
        <v>0</v>
      </c>
      <c r="P14" s="3">
        <f t="shared" si="2"/>
        <v>313.63673333333344</v>
      </c>
      <c r="Q14" s="5">
        <v>0</v>
      </c>
      <c r="R14" s="5">
        <f>VLOOKUP(D14,'[1]DESIGN LOAD'!AC:AF,2,FALSE)</f>
        <v>565</v>
      </c>
      <c r="S14" s="7">
        <f>VLOOKUP(D14,'[1]DESIGN LOAD'!AC:AF,3,FALSE)</f>
        <v>675</v>
      </c>
      <c r="T14">
        <f>VLOOKUP(D14,'[1]DESIGN LOAD'!AC:AF,4,FALSE)</f>
        <v>1240</v>
      </c>
    </row>
    <row r="15" spans="1:20" x14ac:dyDescent="0.3">
      <c r="A15" s="6">
        <v>2024</v>
      </c>
      <c r="B15" s="6">
        <v>7</v>
      </c>
      <c r="C15" s="6">
        <v>1</v>
      </c>
      <c r="D15" s="6">
        <v>16</v>
      </c>
      <c r="E15" s="6" t="str">
        <f t="shared" si="0"/>
        <v>Monday</v>
      </c>
      <c r="F15" s="6" t="str">
        <f t="shared" si="3"/>
        <v>Week-day</v>
      </c>
      <c r="G15" s="6" t="str">
        <f>_xlfn.XLOOKUP(B15,'[1]VLOOKUP DATA'!$A$3:$A$14,'[1]VLOOKUP DATA'!$C$3:$C$14)</f>
        <v>High-demand</v>
      </c>
      <c r="H15" s="6" t="str" cm="1">
        <f t="array" ref="H15">_xlfn.XLOOKUP(1,('[1]VLOOKUP DATA'!$I$2:$I$337=[1]DATA!G15)*('[1]VLOOKUP DATA'!$J$2:$J$337=[1]DATA!D15)*('[1]VLOOKUP DATA'!$K$2:$K$337=[1]DATA!E15),'[1]VLOOKUP DATA'!$L$2:$L$337)</f>
        <v>Standard</v>
      </c>
      <c r="I15" s="1" cm="1">
        <f t="array" ref="I15">_xlfn.XLOOKUP(B15,'[1]VLOOKUP DATA'!$A$3:$A$14,_xlfn.XLOOKUP(H15,'[1]VLOOKUP DATA'!$D$2:$F$2,'[1]VLOOKUP DATA'!$D$3:$F$14))*100</f>
        <v>198</v>
      </c>
      <c r="J15" s="2">
        <v>0</v>
      </c>
      <c r="K15" s="3">
        <f t="shared" si="1"/>
        <v>0</v>
      </c>
      <c r="L15" s="3">
        <v>34</v>
      </c>
      <c r="M15" s="4">
        <v>0</v>
      </c>
      <c r="N15" s="4">
        <v>0</v>
      </c>
      <c r="O15" s="4">
        <v>0</v>
      </c>
      <c r="P15" s="3">
        <f t="shared" si="2"/>
        <v>313.63673333333344</v>
      </c>
      <c r="Q15" s="5">
        <v>0</v>
      </c>
      <c r="R15" s="5">
        <f>VLOOKUP(D15,'[1]DESIGN LOAD'!AC:AF,2,FALSE)</f>
        <v>565</v>
      </c>
      <c r="S15" s="7">
        <f>VLOOKUP(D15,'[1]DESIGN LOAD'!AC:AF,3,FALSE)</f>
        <v>675</v>
      </c>
      <c r="T15">
        <f>VLOOKUP(D15,'[1]DESIGN LOAD'!AC:AF,4,FALSE)</f>
        <v>1240</v>
      </c>
    </row>
    <row r="16" spans="1:20" x14ac:dyDescent="0.3">
      <c r="A16" s="6">
        <v>2024</v>
      </c>
      <c r="B16" s="6">
        <v>7</v>
      </c>
      <c r="C16" s="6">
        <v>1</v>
      </c>
      <c r="D16" s="6">
        <v>17</v>
      </c>
      <c r="E16" s="6" t="str">
        <f t="shared" si="0"/>
        <v>Monday</v>
      </c>
      <c r="F16" s="6" t="str">
        <f t="shared" si="3"/>
        <v>Week-day</v>
      </c>
      <c r="G16" s="6" t="str">
        <f>_xlfn.XLOOKUP(B16,'[1]VLOOKUP DATA'!$A$3:$A$14,'[1]VLOOKUP DATA'!$C$3:$C$14)</f>
        <v>High-demand</v>
      </c>
      <c r="H16" s="6" t="str" cm="1">
        <f t="array" ref="H16">_xlfn.XLOOKUP(1,('[1]VLOOKUP DATA'!$I$2:$I$337=[1]DATA!G16)*('[1]VLOOKUP DATA'!$J$2:$J$337=[1]DATA!D16)*('[1]VLOOKUP DATA'!$K$2:$K$337=[1]DATA!E16),'[1]VLOOKUP DATA'!$L$2:$L$337)</f>
        <v>Peak</v>
      </c>
      <c r="I16" s="1" cm="1">
        <f t="array" ref="I16">_xlfn.XLOOKUP(B16,'[1]VLOOKUP DATA'!$A$3:$A$14,_xlfn.XLOOKUP(H16,'[1]VLOOKUP DATA'!$D$2:$F$2,'[1]VLOOKUP DATA'!$D$3:$F$14))*100</f>
        <v>653</v>
      </c>
      <c r="J16" s="2">
        <v>0</v>
      </c>
      <c r="K16" s="3">
        <f t="shared" si="1"/>
        <v>0</v>
      </c>
      <c r="L16" s="3">
        <v>34</v>
      </c>
      <c r="M16" s="4">
        <v>0</v>
      </c>
      <c r="N16" s="4">
        <v>0</v>
      </c>
      <c r="O16" s="4">
        <v>0</v>
      </c>
      <c r="P16" s="3">
        <f t="shared" si="2"/>
        <v>313.63673333333344</v>
      </c>
      <c r="Q16" s="5">
        <v>0</v>
      </c>
      <c r="R16" s="5">
        <f>VLOOKUP(D16,'[1]DESIGN LOAD'!AC:AF,2,FALSE)</f>
        <v>555</v>
      </c>
      <c r="S16" s="7">
        <f>VLOOKUP(D16,'[1]DESIGN LOAD'!AC:AF,3,FALSE)</f>
        <v>675</v>
      </c>
      <c r="T16">
        <f>VLOOKUP(D16,'[1]DESIGN LOAD'!AC:AF,4,FALSE)</f>
        <v>1230</v>
      </c>
    </row>
    <row r="17" spans="1:20" x14ac:dyDescent="0.3">
      <c r="A17" s="6">
        <v>2024</v>
      </c>
      <c r="B17" s="6">
        <v>7</v>
      </c>
      <c r="C17" s="6">
        <v>1</v>
      </c>
      <c r="D17" s="6">
        <v>18</v>
      </c>
      <c r="E17" s="6" t="str">
        <f t="shared" si="0"/>
        <v>Monday</v>
      </c>
      <c r="F17" s="6" t="str">
        <f t="shared" si="3"/>
        <v>Week-day</v>
      </c>
      <c r="G17" s="6" t="str">
        <f>_xlfn.XLOOKUP(B17,'[1]VLOOKUP DATA'!$A$3:$A$14,'[1]VLOOKUP DATA'!$C$3:$C$14)</f>
        <v>High-demand</v>
      </c>
      <c r="H17" s="6" t="str" cm="1">
        <f t="array" ref="H17">_xlfn.XLOOKUP(1,('[1]VLOOKUP DATA'!$I$2:$I$337=[1]DATA!G17)*('[1]VLOOKUP DATA'!$J$2:$J$337=[1]DATA!D17)*('[1]VLOOKUP DATA'!$K$2:$K$337=[1]DATA!E17),'[1]VLOOKUP DATA'!$L$2:$L$337)</f>
        <v>Peak</v>
      </c>
      <c r="I17" s="1" cm="1">
        <f t="array" ref="I17">_xlfn.XLOOKUP(B17,'[1]VLOOKUP DATA'!$A$3:$A$14,_xlfn.XLOOKUP(H17,'[1]VLOOKUP DATA'!$D$2:$F$2,'[1]VLOOKUP DATA'!$D$3:$F$14))*100</f>
        <v>653</v>
      </c>
      <c r="J17" s="2">
        <v>0</v>
      </c>
      <c r="K17" s="3">
        <f t="shared" si="1"/>
        <v>0</v>
      </c>
      <c r="L17" s="3">
        <v>34</v>
      </c>
      <c r="M17" s="4">
        <v>0</v>
      </c>
      <c r="N17" s="4">
        <v>0</v>
      </c>
      <c r="O17" s="4">
        <v>0</v>
      </c>
      <c r="P17" s="3">
        <f t="shared" si="2"/>
        <v>313.63673333333344</v>
      </c>
      <c r="Q17" s="5">
        <v>0</v>
      </c>
      <c r="R17" s="5">
        <f>VLOOKUP(D17,'[1]DESIGN LOAD'!AC:AF,2,FALSE)</f>
        <v>485</v>
      </c>
      <c r="S17" s="7">
        <f>VLOOKUP(D17,'[1]DESIGN LOAD'!AC:AF,3,FALSE)</f>
        <v>655</v>
      </c>
      <c r="T17">
        <f>VLOOKUP(D17,'[1]DESIGN LOAD'!AC:AF,4,FALSE)</f>
        <v>1140</v>
      </c>
    </row>
    <row r="18" spans="1:20" x14ac:dyDescent="0.3">
      <c r="A18" s="6">
        <v>2024</v>
      </c>
      <c r="B18" s="6">
        <v>7</v>
      </c>
      <c r="C18" s="6">
        <v>1</v>
      </c>
      <c r="D18" s="6">
        <v>19</v>
      </c>
      <c r="E18" s="6" t="str">
        <f t="shared" si="0"/>
        <v>Monday</v>
      </c>
      <c r="F18" s="6" t="str">
        <f t="shared" si="3"/>
        <v>Week-day</v>
      </c>
      <c r="G18" s="6" t="str">
        <f>_xlfn.XLOOKUP(B18,'[1]VLOOKUP DATA'!$A$3:$A$14,'[1]VLOOKUP DATA'!$C$3:$C$14)</f>
        <v>High-demand</v>
      </c>
      <c r="H18" s="6" t="str" cm="1">
        <f t="array" ref="H18">_xlfn.XLOOKUP(1,('[1]VLOOKUP DATA'!$I$2:$I$337=[1]DATA!G18)*('[1]VLOOKUP DATA'!$J$2:$J$337=[1]DATA!D18)*('[1]VLOOKUP DATA'!$K$2:$K$337=[1]DATA!E18),'[1]VLOOKUP DATA'!$L$2:$L$337)</f>
        <v>Standard</v>
      </c>
      <c r="I18" s="1" cm="1">
        <f t="array" ref="I18">_xlfn.XLOOKUP(B18,'[1]VLOOKUP DATA'!$A$3:$A$14,_xlfn.XLOOKUP(H18,'[1]VLOOKUP DATA'!$D$2:$F$2,'[1]VLOOKUP DATA'!$D$3:$F$14))*100</f>
        <v>198</v>
      </c>
      <c r="J18" s="2">
        <v>0</v>
      </c>
      <c r="K18" s="3">
        <f t="shared" si="1"/>
        <v>0</v>
      </c>
      <c r="L18" s="3">
        <v>34</v>
      </c>
      <c r="M18" s="4">
        <v>0</v>
      </c>
      <c r="N18" s="4">
        <v>0</v>
      </c>
      <c r="O18" s="4">
        <v>0</v>
      </c>
      <c r="P18" s="3">
        <f t="shared" si="2"/>
        <v>313.63673333333344</v>
      </c>
      <c r="Q18" s="5">
        <v>0</v>
      </c>
      <c r="R18" s="5">
        <f>VLOOKUP(D18,'[1]DESIGN LOAD'!AC:AF,2,FALSE)</f>
        <v>295</v>
      </c>
      <c r="S18" s="7">
        <f>VLOOKUP(D18,'[1]DESIGN LOAD'!AC:AF,3,FALSE)</f>
        <v>655</v>
      </c>
      <c r="T18">
        <f>VLOOKUP(D18,'[1]DESIGN LOAD'!AC:AF,4,FALSE)</f>
        <v>950</v>
      </c>
    </row>
    <row r="19" spans="1:20" x14ac:dyDescent="0.3">
      <c r="A19" s="6">
        <v>2024</v>
      </c>
      <c r="B19" s="6">
        <v>7</v>
      </c>
      <c r="C19" s="6">
        <v>1</v>
      </c>
      <c r="D19" s="6">
        <v>20</v>
      </c>
      <c r="E19" s="6" t="str">
        <f t="shared" si="0"/>
        <v>Monday</v>
      </c>
      <c r="F19" s="6" t="str">
        <f t="shared" si="3"/>
        <v>Week-day</v>
      </c>
      <c r="G19" s="6" t="str">
        <f>_xlfn.XLOOKUP(B19,'[1]VLOOKUP DATA'!$A$3:$A$14,'[1]VLOOKUP DATA'!$C$3:$C$14)</f>
        <v>High-demand</v>
      </c>
      <c r="H19" s="6" t="str" cm="1">
        <f t="array" ref="H19">_xlfn.XLOOKUP(1,('[1]VLOOKUP DATA'!$I$2:$I$337=[1]DATA!G19)*('[1]VLOOKUP DATA'!$J$2:$J$337=[1]DATA!D19)*('[1]VLOOKUP DATA'!$K$2:$K$337=[1]DATA!E19),'[1]VLOOKUP DATA'!$L$2:$L$337)</f>
        <v>Standard</v>
      </c>
      <c r="I19" s="1" cm="1">
        <f t="array" ref="I19">_xlfn.XLOOKUP(B19,'[1]VLOOKUP DATA'!$A$3:$A$14,_xlfn.XLOOKUP(H19,'[1]VLOOKUP DATA'!$D$2:$F$2,'[1]VLOOKUP DATA'!$D$3:$F$14))*100</f>
        <v>198</v>
      </c>
      <c r="J19" s="2">
        <v>0</v>
      </c>
      <c r="K19" s="3">
        <f t="shared" si="1"/>
        <v>0</v>
      </c>
      <c r="L19" s="3">
        <v>34</v>
      </c>
      <c r="M19" s="4">
        <v>0</v>
      </c>
      <c r="N19" s="4">
        <v>0</v>
      </c>
      <c r="O19" s="4">
        <v>0</v>
      </c>
      <c r="P19" s="3">
        <f t="shared" si="2"/>
        <v>313.63673333333344</v>
      </c>
      <c r="Q19" s="5">
        <v>0</v>
      </c>
      <c r="R19" s="5">
        <f>VLOOKUP(D19,'[1]DESIGN LOAD'!AC:AF,2,FALSE)</f>
        <v>295</v>
      </c>
      <c r="S19" s="7">
        <f>VLOOKUP(D19,'[1]DESIGN LOAD'!AC:AF,3,FALSE)</f>
        <v>190</v>
      </c>
      <c r="T19">
        <f>VLOOKUP(D19,'[1]DESIGN LOAD'!AC:AF,4,FALSE)</f>
        <v>485</v>
      </c>
    </row>
    <row r="20" spans="1:20" x14ac:dyDescent="0.3">
      <c r="A20" s="6">
        <v>2024</v>
      </c>
      <c r="B20" s="6">
        <v>7</v>
      </c>
      <c r="C20" s="6">
        <v>1</v>
      </c>
      <c r="D20" s="6">
        <v>21</v>
      </c>
      <c r="E20" s="6" t="str">
        <f t="shared" si="0"/>
        <v>Monday</v>
      </c>
      <c r="F20" s="6" t="str">
        <f t="shared" si="3"/>
        <v>Week-day</v>
      </c>
      <c r="G20" s="6" t="str">
        <f>_xlfn.XLOOKUP(B20,'[1]VLOOKUP DATA'!$A$3:$A$14,'[1]VLOOKUP DATA'!$C$3:$C$14)</f>
        <v>High-demand</v>
      </c>
      <c r="H20" s="6" t="str" cm="1">
        <f t="array" ref="H20">_xlfn.XLOOKUP(1,('[1]VLOOKUP DATA'!$I$2:$I$337=[1]DATA!G20)*('[1]VLOOKUP DATA'!$J$2:$J$337=[1]DATA!D20)*('[1]VLOOKUP DATA'!$K$2:$K$337=[1]DATA!E20),'[1]VLOOKUP DATA'!$L$2:$L$337)</f>
        <v>Standard</v>
      </c>
      <c r="I20" s="1" cm="1">
        <f t="array" ref="I20">_xlfn.XLOOKUP(B20,'[1]VLOOKUP DATA'!$A$3:$A$14,_xlfn.XLOOKUP(H20,'[1]VLOOKUP DATA'!$D$2:$F$2,'[1]VLOOKUP DATA'!$D$3:$F$14))*100</f>
        <v>198</v>
      </c>
      <c r="J20" s="2">
        <v>0</v>
      </c>
      <c r="K20" s="3">
        <f t="shared" si="1"/>
        <v>0</v>
      </c>
      <c r="L20" s="3">
        <v>34</v>
      </c>
      <c r="M20" s="4">
        <v>0</v>
      </c>
      <c r="N20" s="4">
        <v>0</v>
      </c>
      <c r="O20" s="4">
        <v>0</v>
      </c>
      <c r="P20" s="3">
        <f t="shared" si="2"/>
        <v>313.63673333333344</v>
      </c>
      <c r="Q20" s="5">
        <v>0</v>
      </c>
      <c r="R20" s="5">
        <f>VLOOKUP(D20,'[1]DESIGN LOAD'!AC:AF,2,FALSE)</f>
        <v>295</v>
      </c>
      <c r="S20" s="7">
        <f>VLOOKUP(D20,'[1]DESIGN LOAD'!AC:AF,3,FALSE)</f>
        <v>190</v>
      </c>
      <c r="T20">
        <f>VLOOKUP(D20,'[1]DESIGN LOAD'!AC:AF,4,FALSE)</f>
        <v>485</v>
      </c>
    </row>
    <row r="21" spans="1:20" x14ac:dyDescent="0.3">
      <c r="A21" s="6">
        <v>2024</v>
      </c>
      <c r="B21" s="6">
        <v>7</v>
      </c>
      <c r="C21" s="6">
        <v>1</v>
      </c>
      <c r="D21" s="6">
        <v>22</v>
      </c>
      <c r="E21" s="6" t="str">
        <f t="shared" si="0"/>
        <v>Monday</v>
      </c>
      <c r="F21" s="6" t="str">
        <f t="shared" si="3"/>
        <v>Week-day</v>
      </c>
      <c r="G21" s="6" t="str">
        <f>_xlfn.XLOOKUP(B21,'[1]VLOOKUP DATA'!$A$3:$A$14,'[1]VLOOKUP DATA'!$C$3:$C$14)</f>
        <v>High-demand</v>
      </c>
      <c r="H21" s="6" t="str" cm="1">
        <f t="array" ref="H21">_xlfn.XLOOKUP(1,('[1]VLOOKUP DATA'!$I$2:$I$337=[1]DATA!G21)*('[1]VLOOKUP DATA'!$J$2:$J$337=[1]DATA!D21)*('[1]VLOOKUP DATA'!$K$2:$K$337=[1]DATA!E21),'[1]VLOOKUP DATA'!$L$2:$L$337)</f>
        <v>Off-Peak</v>
      </c>
      <c r="I21" s="1" cm="1">
        <f t="array" ref="I21">_xlfn.XLOOKUP(B21,'[1]VLOOKUP DATA'!$A$3:$A$14,_xlfn.XLOOKUP(H21,'[1]VLOOKUP DATA'!$D$2:$F$2,'[1]VLOOKUP DATA'!$D$3:$F$14))*100</f>
        <v>107</v>
      </c>
      <c r="J21" s="2">
        <v>0</v>
      </c>
      <c r="K21" s="3">
        <f t="shared" si="1"/>
        <v>0</v>
      </c>
      <c r="L21" s="3">
        <v>34</v>
      </c>
      <c r="M21" s="4">
        <v>0</v>
      </c>
      <c r="N21" s="4">
        <v>0</v>
      </c>
      <c r="O21" s="4">
        <v>0</v>
      </c>
      <c r="P21" s="3">
        <f t="shared" si="2"/>
        <v>313.63673333333344</v>
      </c>
      <c r="Q21" s="5">
        <v>0</v>
      </c>
      <c r="R21" s="5">
        <f>VLOOKUP(D21,'[1]DESIGN LOAD'!AC:AF,2,FALSE)</f>
        <v>200</v>
      </c>
      <c r="S21" s="7">
        <f>VLOOKUP(D21,'[1]DESIGN LOAD'!AC:AF,3,FALSE)</f>
        <v>190</v>
      </c>
      <c r="T21">
        <f>VLOOKUP(D21,'[1]DESIGN LOAD'!AC:AF,4,FALSE)</f>
        <v>390</v>
      </c>
    </row>
    <row r="22" spans="1:20" x14ac:dyDescent="0.3">
      <c r="A22" s="6">
        <v>2024</v>
      </c>
      <c r="B22" s="6">
        <v>7</v>
      </c>
      <c r="C22" s="6">
        <v>1</v>
      </c>
      <c r="D22" s="6">
        <v>23</v>
      </c>
      <c r="E22" s="6" t="str">
        <f t="shared" si="0"/>
        <v>Monday</v>
      </c>
      <c r="F22" s="6" t="str">
        <f t="shared" si="3"/>
        <v>Week-day</v>
      </c>
      <c r="G22" s="6" t="str">
        <f>_xlfn.XLOOKUP(B22,'[1]VLOOKUP DATA'!$A$3:$A$14,'[1]VLOOKUP DATA'!$C$3:$C$14)</f>
        <v>High-demand</v>
      </c>
      <c r="H22" s="6" t="str" cm="1">
        <f t="array" ref="H22">_xlfn.XLOOKUP(1,('[1]VLOOKUP DATA'!$I$2:$I$337=[1]DATA!G22)*('[1]VLOOKUP DATA'!$J$2:$J$337=[1]DATA!D22)*('[1]VLOOKUP DATA'!$K$2:$K$337=[1]DATA!E22),'[1]VLOOKUP DATA'!$L$2:$L$337)</f>
        <v>Off-Peak</v>
      </c>
      <c r="I22" s="1" cm="1">
        <f t="array" ref="I22">_xlfn.XLOOKUP(B22,'[1]VLOOKUP DATA'!$A$3:$A$14,_xlfn.XLOOKUP(H22,'[1]VLOOKUP DATA'!$D$2:$F$2,'[1]VLOOKUP DATA'!$D$3:$F$14))*100</f>
        <v>107</v>
      </c>
      <c r="J22" s="2">
        <v>0</v>
      </c>
      <c r="K22" s="3">
        <f t="shared" si="1"/>
        <v>0</v>
      </c>
      <c r="L22" s="3">
        <v>34</v>
      </c>
      <c r="M22" s="4">
        <v>0</v>
      </c>
      <c r="N22" s="4">
        <v>0</v>
      </c>
      <c r="O22" s="4">
        <v>0</v>
      </c>
      <c r="P22" s="3">
        <f t="shared" si="2"/>
        <v>313.63673333333344</v>
      </c>
      <c r="Q22" s="5">
        <v>0</v>
      </c>
      <c r="R22" s="5">
        <f>VLOOKUP(D22,'[1]DESIGN LOAD'!AC:AF,2,FALSE)</f>
        <v>200</v>
      </c>
      <c r="S22" s="7">
        <f>VLOOKUP(D22,'[1]DESIGN LOAD'!AC:AF,3,FALSE)</f>
        <v>190</v>
      </c>
      <c r="T22">
        <f>VLOOKUP(D22,'[1]DESIGN LOAD'!AC:AF,4,FALSE)</f>
        <v>390</v>
      </c>
    </row>
    <row r="23" spans="1:20" x14ac:dyDescent="0.3">
      <c r="A23" s="6">
        <v>2024</v>
      </c>
      <c r="B23" s="6">
        <v>7</v>
      </c>
      <c r="C23" s="6">
        <v>2</v>
      </c>
      <c r="D23" s="6">
        <v>0</v>
      </c>
      <c r="E23" s="6" t="str">
        <f t="shared" si="0"/>
        <v>Tuesday</v>
      </c>
      <c r="F23" s="6" t="str">
        <f t="shared" si="3"/>
        <v>Week-day</v>
      </c>
      <c r="G23" s="6" t="str">
        <f>_xlfn.XLOOKUP(B23,'[1]VLOOKUP DATA'!$A$3:$A$14,'[1]VLOOKUP DATA'!$C$3:$C$14)</f>
        <v>High-demand</v>
      </c>
      <c r="H23" s="6" t="str" cm="1">
        <f t="array" ref="H23">_xlfn.XLOOKUP(1,('[1]VLOOKUP DATA'!$I$2:$I$337=[1]DATA!G23)*('[1]VLOOKUP DATA'!$J$2:$J$337=[1]DATA!D23)*('[1]VLOOKUP DATA'!$K$2:$K$337=[1]DATA!E23),'[1]VLOOKUP DATA'!$L$2:$L$337)</f>
        <v>Off-Peak</v>
      </c>
      <c r="I23" s="1" cm="1">
        <f t="array" ref="I23">_xlfn.XLOOKUP(B23,'[1]VLOOKUP DATA'!$A$3:$A$14,_xlfn.XLOOKUP(H23,'[1]VLOOKUP DATA'!$D$2:$F$2,'[1]VLOOKUP DATA'!$D$3:$F$14))*100</f>
        <v>107</v>
      </c>
      <c r="J23" s="2">
        <v>0</v>
      </c>
      <c r="K23" s="3">
        <f t="shared" si="1"/>
        <v>0</v>
      </c>
      <c r="L23" s="3">
        <v>34</v>
      </c>
      <c r="M23" s="4">
        <v>0</v>
      </c>
      <c r="N23" s="4">
        <v>0</v>
      </c>
      <c r="O23" s="4">
        <v>0</v>
      </c>
      <c r="P23" s="3">
        <f t="shared" si="2"/>
        <v>313.63673333333344</v>
      </c>
      <c r="Q23" s="5">
        <v>0</v>
      </c>
      <c r="R23" s="5">
        <f>VLOOKUP(D23,'[1]DESIGN LOAD'!AC:AF,2,FALSE)</f>
        <v>200</v>
      </c>
      <c r="S23" s="7">
        <f>VLOOKUP(D23,'[1]DESIGN LOAD'!AC:AF,3,FALSE)</f>
        <v>190</v>
      </c>
      <c r="T23">
        <f>VLOOKUP(D23,'[1]DESIGN LOAD'!AC:AF,4,FALSE)</f>
        <v>390</v>
      </c>
    </row>
    <row r="24" spans="1:20" x14ac:dyDescent="0.3">
      <c r="A24" s="6">
        <v>2024</v>
      </c>
      <c r="B24" s="6">
        <v>7</v>
      </c>
      <c r="C24" s="6">
        <v>2</v>
      </c>
      <c r="D24" s="6">
        <v>1</v>
      </c>
      <c r="E24" s="6" t="str">
        <f t="shared" si="0"/>
        <v>Tuesday</v>
      </c>
      <c r="F24" s="6" t="str">
        <f t="shared" si="3"/>
        <v>Week-day</v>
      </c>
      <c r="G24" s="6" t="str">
        <f>_xlfn.XLOOKUP(B24,'[1]VLOOKUP DATA'!$A$3:$A$14,'[1]VLOOKUP DATA'!$C$3:$C$14)</f>
        <v>High-demand</v>
      </c>
      <c r="H24" s="6" t="str" cm="1">
        <f t="array" ref="H24">_xlfn.XLOOKUP(1,('[1]VLOOKUP DATA'!$I$2:$I$337=[1]DATA!G24)*('[1]VLOOKUP DATA'!$J$2:$J$337=[1]DATA!D24)*('[1]VLOOKUP DATA'!$K$2:$K$337=[1]DATA!E24),'[1]VLOOKUP DATA'!$L$2:$L$337)</f>
        <v>Off-Peak</v>
      </c>
      <c r="I24" s="1" cm="1">
        <f t="array" ref="I24">_xlfn.XLOOKUP(B24,'[1]VLOOKUP DATA'!$A$3:$A$14,_xlfn.XLOOKUP(H24,'[1]VLOOKUP DATA'!$D$2:$F$2,'[1]VLOOKUP DATA'!$D$3:$F$14))*100</f>
        <v>107</v>
      </c>
      <c r="J24" s="2">
        <v>0</v>
      </c>
      <c r="K24" s="3">
        <f t="shared" si="1"/>
        <v>0</v>
      </c>
      <c r="L24" s="3">
        <v>34</v>
      </c>
      <c r="M24" s="4">
        <v>0</v>
      </c>
      <c r="N24" s="4">
        <v>0</v>
      </c>
      <c r="O24" s="4">
        <v>0</v>
      </c>
      <c r="P24" s="3">
        <f t="shared" si="2"/>
        <v>313.63673333333344</v>
      </c>
      <c r="Q24" s="5">
        <v>0</v>
      </c>
      <c r="R24" s="5">
        <f>VLOOKUP(D24,'[1]DESIGN LOAD'!AC:AF,2,FALSE)</f>
        <v>200</v>
      </c>
      <c r="S24" s="7">
        <f>VLOOKUP(D24,'[1]DESIGN LOAD'!AC:AF,3,FALSE)</f>
        <v>190</v>
      </c>
      <c r="T24">
        <f>VLOOKUP(D24,'[1]DESIGN LOAD'!AC:AF,4,FALSE)</f>
        <v>390</v>
      </c>
    </row>
    <row r="25" spans="1:20" x14ac:dyDescent="0.3">
      <c r="A25" s="6">
        <v>2024</v>
      </c>
      <c r="B25" s="6">
        <v>7</v>
      </c>
      <c r="C25" s="6">
        <v>2</v>
      </c>
      <c r="D25" s="6">
        <v>2</v>
      </c>
      <c r="E25" s="6" t="str">
        <f t="shared" si="0"/>
        <v>Tuesday</v>
      </c>
      <c r="F25" s="6" t="str">
        <f t="shared" si="3"/>
        <v>Week-day</v>
      </c>
      <c r="G25" s="6" t="str">
        <f>_xlfn.XLOOKUP(B25,'[1]VLOOKUP DATA'!$A$3:$A$14,'[1]VLOOKUP DATA'!$C$3:$C$14)</f>
        <v>High-demand</v>
      </c>
      <c r="H25" s="6" t="str" cm="1">
        <f t="array" ref="H25">_xlfn.XLOOKUP(1,('[1]VLOOKUP DATA'!$I$2:$I$337=[1]DATA!G25)*('[1]VLOOKUP DATA'!$J$2:$J$337=[1]DATA!D25)*('[1]VLOOKUP DATA'!$K$2:$K$337=[1]DATA!E25),'[1]VLOOKUP DATA'!$L$2:$L$337)</f>
        <v>Off-Peak</v>
      </c>
      <c r="I25" s="1" cm="1">
        <f t="array" ref="I25">_xlfn.XLOOKUP(B25,'[1]VLOOKUP DATA'!$A$3:$A$14,_xlfn.XLOOKUP(H25,'[1]VLOOKUP DATA'!$D$2:$F$2,'[1]VLOOKUP DATA'!$D$3:$F$14))*100</f>
        <v>107</v>
      </c>
      <c r="J25" s="2">
        <v>0</v>
      </c>
      <c r="K25" s="3">
        <f t="shared" si="1"/>
        <v>0</v>
      </c>
      <c r="L25" s="3">
        <v>34</v>
      </c>
      <c r="M25" s="4">
        <v>0</v>
      </c>
      <c r="N25" s="4">
        <v>0</v>
      </c>
      <c r="O25" s="4">
        <v>0</v>
      </c>
      <c r="P25" s="3">
        <f t="shared" si="2"/>
        <v>313.63673333333344</v>
      </c>
      <c r="Q25" s="5">
        <v>0</v>
      </c>
      <c r="R25" s="5">
        <f>VLOOKUP(D25,'[1]DESIGN LOAD'!AC:AF,2,FALSE)</f>
        <v>200</v>
      </c>
      <c r="S25" s="7">
        <f>VLOOKUP(D25,'[1]DESIGN LOAD'!AC:AF,3,FALSE)</f>
        <v>190</v>
      </c>
      <c r="T25">
        <f>VLOOKUP(D25,'[1]DESIGN LOAD'!AC:AF,4,FALSE)</f>
        <v>390</v>
      </c>
    </row>
    <row r="26" spans="1:20" x14ac:dyDescent="0.3">
      <c r="A26" s="6">
        <v>2024</v>
      </c>
      <c r="B26" s="6">
        <v>7</v>
      </c>
      <c r="C26" s="6">
        <v>2</v>
      </c>
      <c r="D26" s="6">
        <v>3</v>
      </c>
      <c r="E26" s="6" t="str">
        <f t="shared" si="0"/>
        <v>Tuesday</v>
      </c>
      <c r="F26" s="6" t="str">
        <f t="shared" si="3"/>
        <v>Week-day</v>
      </c>
      <c r="G26" s="6" t="str">
        <f>_xlfn.XLOOKUP(B26,'[1]VLOOKUP DATA'!$A$3:$A$14,'[1]VLOOKUP DATA'!$C$3:$C$14)</f>
        <v>High-demand</v>
      </c>
      <c r="H26" s="6" t="str" cm="1">
        <f t="array" ref="H26">_xlfn.XLOOKUP(1,('[1]VLOOKUP DATA'!$I$2:$I$337=[1]DATA!G26)*('[1]VLOOKUP DATA'!$J$2:$J$337=[1]DATA!D26)*('[1]VLOOKUP DATA'!$K$2:$K$337=[1]DATA!E26),'[1]VLOOKUP DATA'!$L$2:$L$337)</f>
        <v>Off-Peak</v>
      </c>
      <c r="I26" s="1" cm="1">
        <f t="array" ref="I26">_xlfn.XLOOKUP(B26,'[1]VLOOKUP DATA'!$A$3:$A$14,_xlfn.XLOOKUP(H26,'[1]VLOOKUP DATA'!$D$2:$F$2,'[1]VLOOKUP DATA'!$D$3:$F$14))*100</f>
        <v>107</v>
      </c>
      <c r="J26" s="2">
        <v>0</v>
      </c>
      <c r="K26" s="3">
        <f t="shared" si="1"/>
        <v>0</v>
      </c>
      <c r="L26" s="3">
        <v>34</v>
      </c>
      <c r="M26" s="4">
        <v>0</v>
      </c>
      <c r="N26" s="4">
        <v>0</v>
      </c>
      <c r="O26" s="4">
        <v>0</v>
      </c>
      <c r="P26" s="3">
        <f t="shared" si="2"/>
        <v>313.63673333333344</v>
      </c>
      <c r="Q26" s="5">
        <v>0</v>
      </c>
      <c r="R26" s="5">
        <f>VLOOKUP(D26,'[1]DESIGN LOAD'!AC:AF,2,FALSE)</f>
        <v>200</v>
      </c>
      <c r="S26" s="7">
        <f>VLOOKUP(D26,'[1]DESIGN LOAD'!AC:AF,3,FALSE)</f>
        <v>190</v>
      </c>
      <c r="T26">
        <f>VLOOKUP(D26,'[1]DESIGN LOAD'!AC:AF,4,FALSE)</f>
        <v>390</v>
      </c>
    </row>
    <row r="27" spans="1:20" x14ac:dyDescent="0.3">
      <c r="A27" s="6">
        <v>2024</v>
      </c>
      <c r="B27" s="6">
        <v>7</v>
      </c>
      <c r="C27" s="6">
        <v>2</v>
      </c>
      <c r="D27" s="6">
        <v>4</v>
      </c>
      <c r="E27" s="6" t="str">
        <f t="shared" si="0"/>
        <v>Tuesday</v>
      </c>
      <c r="F27" s="6" t="str">
        <f t="shared" si="3"/>
        <v>Week-day</v>
      </c>
      <c r="G27" s="6" t="str">
        <f>_xlfn.XLOOKUP(B27,'[1]VLOOKUP DATA'!$A$3:$A$14,'[1]VLOOKUP DATA'!$C$3:$C$14)</f>
        <v>High-demand</v>
      </c>
      <c r="H27" s="6" t="str" cm="1">
        <f t="array" ref="H27">_xlfn.XLOOKUP(1,('[1]VLOOKUP DATA'!$I$2:$I$337=[1]DATA!G27)*('[1]VLOOKUP DATA'!$J$2:$J$337=[1]DATA!D27)*('[1]VLOOKUP DATA'!$K$2:$K$337=[1]DATA!E27),'[1]VLOOKUP DATA'!$L$2:$L$337)</f>
        <v>Off-Peak</v>
      </c>
      <c r="I27" s="1" cm="1">
        <f t="array" ref="I27">_xlfn.XLOOKUP(B27,'[1]VLOOKUP DATA'!$A$3:$A$14,_xlfn.XLOOKUP(H27,'[1]VLOOKUP DATA'!$D$2:$F$2,'[1]VLOOKUP DATA'!$D$3:$F$14))*100</f>
        <v>107</v>
      </c>
      <c r="J27" s="2">
        <v>0</v>
      </c>
      <c r="K27" s="3">
        <f t="shared" si="1"/>
        <v>0</v>
      </c>
      <c r="L27" s="3">
        <v>34</v>
      </c>
      <c r="M27" s="4">
        <v>0</v>
      </c>
      <c r="N27" s="4">
        <v>0</v>
      </c>
      <c r="O27" s="4">
        <v>0</v>
      </c>
      <c r="P27" s="3">
        <f t="shared" si="2"/>
        <v>313.63673333333344</v>
      </c>
      <c r="Q27" s="5">
        <v>0</v>
      </c>
      <c r="R27" s="5">
        <f>VLOOKUP(D27,'[1]DESIGN LOAD'!AC:AF,2,FALSE)</f>
        <v>295</v>
      </c>
      <c r="S27" s="7">
        <f>VLOOKUP(D27,'[1]DESIGN LOAD'!AC:AF,3,FALSE)</f>
        <v>190</v>
      </c>
      <c r="T27">
        <f>VLOOKUP(D27,'[1]DESIGN LOAD'!AC:AF,4,FALSE)</f>
        <v>485</v>
      </c>
    </row>
    <row r="28" spans="1:20" x14ac:dyDescent="0.3">
      <c r="A28" s="6">
        <v>2024</v>
      </c>
      <c r="B28" s="6">
        <v>7</v>
      </c>
      <c r="C28" s="6">
        <v>2</v>
      </c>
      <c r="D28" s="6">
        <v>5</v>
      </c>
      <c r="E28" s="6" t="str">
        <f t="shared" si="0"/>
        <v>Tuesday</v>
      </c>
      <c r="F28" s="6" t="str">
        <f t="shared" si="3"/>
        <v>Week-day</v>
      </c>
      <c r="G28" s="6" t="str">
        <f>_xlfn.XLOOKUP(B28,'[1]VLOOKUP DATA'!$A$3:$A$14,'[1]VLOOKUP DATA'!$C$3:$C$14)</f>
        <v>High-demand</v>
      </c>
      <c r="H28" s="6" t="str" cm="1">
        <f t="array" ref="H28">_xlfn.XLOOKUP(1,('[1]VLOOKUP DATA'!$I$2:$I$337=[1]DATA!G28)*('[1]VLOOKUP DATA'!$J$2:$J$337=[1]DATA!D28)*('[1]VLOOKUP DATA'!$K$2:$K$337=[1]DATA!E28),'[1]VLOOKUP DATA'!$L$2:$L$337)</f>
        <v>Off-Peak</v>
      </c>
      <c r="I28" s="1" cm="1">
        <f t="array" ref="I28">_xlfn.XLOOKUP(B28,'[1]VLOOKUP DATA'!$A$3:$A$14,_xlfn.XLOOKUP(H28,'[1]VLOOKUP DATA'!$D$2:$F$2,'[1]VLOOKUP DATA'!$D$3:$F$14))*100</f>
        <v>107</v>
      </c>
      <c r="J28" s="2">
        <v>0</v>
      </c>
      <c r="K28" s="3">
        <f t="shared" si="1"/>
        <v>0</v>
      </c>
      <c r="L28" s="3">
        <v>34</v>
      </c>
      <c r="M28" s="4">
        <v>0</v>
      </c>
      <c r="N28" s="4">
        <v>0</v>
      </c>
      <c r="O28" s="4">
        <v>0</v>
      </c>
      <c r="P28" s="3">
        <f t="shared" si="2"/>
        <v>313.63673333333344</v>
      </c>
      <c r="Q28" s="5">
        <v>0</v>
      </c>
      <c r="R28" s="5">
        <f>VLOOKUP(D28,'[1]DESIGN LOAD'!AC:AF,2,FALSE)</f>
        <v>295</v>
      </c>
      <c r="S28" s="7">
        <f>VLOOKUP(D28,'[1]DESIGN LOAD'!AC:AF,3,FALSE)</f>
        <v>190</v>
      </c>
      <c r="T28">
        <f>VLOOKUP(D28,'[1]DESIGN LOAD'!AC:AF,4,FALSE)</f>
        <v>485</v>
      </c>
    </row>
    <row r="29" spans="1:20" x14ac:dyDescent="0.3">
      <c r="A29" s="6">
        <v>2024</v>
      </c>
      <c r="B29" s="6">
        <v>7</v>
      </c>
      <c r="C29" s="6">
        <v>2</v>
      </c>
      <c r="D29" s="6">
        <v>6</v>
      </c>
      <c r="E29" s="6" t="str">
        <f t="shared" si="0"/>
        <v>Tuesday</v>
      </c>
      <c r="F29" s="6" t="str">
        <f t="shared" si="3"/>
        <v>Week-day</v>
      </c>
      <c r="G29" s="6" t="str">
        <f>_xlfn.XLOOKUP(B29,'[1]VLOOKUP DATA'!$A$3:$A$14,'[1]VLOOKUP DATA'!$C$3:$C$14)</f>
        <v>High-demand</v>
      </c>
      <c r="H29" s="6" t="str" cm="1">
        <f t="array" ref="H29">_xlfn.XLOOKUP(1,('[1]VLOOKUP DATA'!$I$2:$I$337=[1]DATA!G29)*('[1]VLOOKUP DATA'!$J$2:$J$337=[1]DATA!D29)*('[1]VLOOKUP DATA'!$K$2:$K$337=[1]DATA!E29),'[1]VLOOKUP DATA'!$L$2:$L$337)</f>
        <v>Peak</v>
      </c>
      <c r="I29" s="1" cm="1">
        <f t="array" ref="I29">_xlfn.XLOOKUP(B29,'[1]VLOOKUP DATA'!$A$3:$A$14,_xlfn.XLOOKUP(H29,'[1]VLOOKUP DATA'!$D$2:$F$2,'[1]VLOOKUP DATA'!$D$3:$F$14))*100</f>
        <v>653</v>
      </c>
      <c r="J29" s="2">
        <v>0</v>
      </c>
      <c r="K29" s="3">
        <f t="shared" si="1"/>
        <v>0</v>
      </c>
      <c r="L29" s="3">
        <v>34</v>
      </c>
      <c r="M29" s="4">
        <v>0</v>
      </c>
      <c r="N29" s="4">
        <v>0</v>
      </c>
      <c r="O29" s="4">
        <v>0</v>
      </c>
      <c r="P29" s="3">
        <f t="shared" si="2"/>
        <v>313.63673333333344</v>
      </c>
      <c r="Q29" s="5">
        <v>0</v>
      </c>
      <c r="R29" s="5">
        <f>VLOOKUP(D29,'[1]DESIGN LOAD'!AC:AF,2,FALSE)</f>
        <v>295</v>
      </c>
      <c r="S29" s="7">
        <f>VLOOKUP(D29,'[1]DESIGN LOAD'!AC:AF,3,FALSE)</f>
        <v>190</v>
      </c>
      <c r="T29">
        <f>VLOOKUP(D29,'[1]DESIGN LOAD'!AC:AF,4,FALSE)</f>
        <v>485</v>
      </c>
    </row>
    <row r="30" spans="1:20" x14ac:dyDescent="0.3">
      <c r="A30" s="6">
        <v>2024</v>
      </c>
      <c r="B30" s="6">
        <v>7</v>
      </c>
      <c r="C30" s="6">
        <v>2</v>
      </c>
      <c r="D30" s="6">
        <v>7</v>
      </c>
      <c r="E30" s="6" t="str">
        <f t="shared" si="0"/>
        <v>Tuesday</v>
      </c>
      <c r="F30" s="6" t="str">
        <f t="shared" si="3"/>
        <v>Week-day</v>
      </c>
      <c r="G30" s="6" t="str">
        <f>_xlfn.XLOOKUP(B30,'[1]VLOOKUP DATA'!$A$3:$A$14,'[1]VLOOKUP DATA'!$C$3:$C$14)</f>
        <v>High-demand</v>
      </c>
      <c r="H30" s="6" t="str" cm="1">
        <f t="array" ref="H30">_xlfn.XLOOKUP(1,('[1]VLOOKUP DATA'!$I$2:$I$337=[1]DATA!G30)*('[1]VLOOKUP DATA'!$J$2:$J$337=[1]DATA!D30)*('[1]VLOOKUP DATA'!$K$2:$K$337=[1]DATA!E30),'[1]VLOOKUP DATA'!$L$2:$L$337)</f>
        <v>Peak</v>
      </c>
      <c r="I30" s="1" cm="1">
        <f t="array" ref="I30">_xlfn.XLOOKUP(B30,'[1]VLOOKUP DATA'!$A$3:$A$14,_xlfn.XLOOKUP(H30,'[1]VLOOKUP DATA'!$D$2:$F$2,'[1]VLOOKUP DATA'!$D$3:$F$14))*100</f>
        <v>653</v>
      </c>
      <c r="J30" s="2">
        <v>0</v>
      </c>
      <c r="K30" s="3">
        <f t="shared" si="1"/>
        <v>0</v>
      </c>
      <c r="L30" s="3">
        <v>34</v>
      </c>
      <c r="M30" s="4">
        <v>0</v>
      </c>
      <c r="N30" s="4">
        <v>0</v>
      </c>
      <c r="O30" s="4">
        <v>0</v>
      </c>
      <c r="P30" s="3">
        <f t="shared" si="2"/>
        <v>313.63673333333344</v>
      </c>
      <c r="Q30" s="5">
        <v>0</v>
      </c>
      <c r="R30" s="5">
        <f>VLOOKUP(D30,'[1]DESIGN LOAD'!AC:AF,2,FALSE)</f>
        <v>565</v>
      </c>
      <c r="S30" s="7">
        <f>VLOOKUP(D30,'[1]DESIGN LOAD'!AC:AF,3,FALSE)</f>
        <v>690</v>
      </c>
      <c r="T30">
        <f>VLOOKUP(D30,'[1]DESIGN LOAD'!AC:AF,4,FALSE)</f>
        <v>1255</v>
      </c>
    </row>
    <row r="31" spans="1:20" x14ac:dyDescent="0.3">
      <c r="A31" s="6">
        <v>2024</v>
      </c>
      <c r="B31" s="6">
        <v>7</v>
      </c>
      <c r="C31" s="6">
        <v>2</v>
      </c>
      <c r="D31" s="6">
        <v>8</v>
      </c>
      <c r="E31" s="6" t="str">
        <f t="shared" si="0"/>
        <v>Tuesday</v>
      </c>
      <c r="F31" s="6" t="str">
        <f t="shared" si="3"/>
        <v>Week-day</v>
      </c>
      <c r="G31" s="6" t="str">
        <f>_xlfn.XLOOKUP(B31,'[1]VLOOKUP DATA'!$A$3:$A$14,'[1]VLOOKUP DATA'!$C$3:$C$14)</f>
        <v>High-demand</v>
      </c>
      <c r="H31" s="6" t="str" cm="1">
        <f t="array" ref="H31">_xlfn.XLOOKUP(1,('[1]VLOOKUP DATA'!$I$2:$I$337=[1]DATA!G31)*('[1]VLOOKUP DATA'!$J$2:$J$337=[1]DATA!D31)*('[1]VLOOKUP DATA'!$K$2:$K$337=[1]DATA!E31),'[1]VLOOKUP DATA'!$L$2:$L$337)</f>
        <v>Peak</v>
      </c>
      <c r="I31" s="1" cm="1">
        <f t="array" ref="I31">_xlfn.XLOOKUP(B31,'[1]VLOOKUP DATA'!$A$3:$A$14,_xlfn.XLOOKUP(H31,'[1]VLOOKUP DATA'!$D$2:$F$2,'[1]VLOOKUP DATA'!$D$3:$F$14))*100</f>
        <v>653</v>
      </c>
      <c r="J31" s="2">
        <v>0</v>
      </c>
      <c r="K31" s="3">
        <f t="shared" si="1"/>
        <v>0</v>
      </c>
      <c r="L31" s="3">
        <v>34.025210084033617</v>
      </c>
      <c r="M31" s="4">
        <v>0</v>
      </c>
      <c r="N31" s="4">
        <v>0</v>
      </c>
      <c r="O31" s="4">
        <v>1.1025378151260503</v>
      </c>
      <c r="P31" s="3">
        <f t="shared" si="2"/>
        <v>313.63673333333344</v>
      </c>
      <c r="Q31" s="5">
        <v>1.1025378151260503</v>
      </c>
      <c r="R31" s="5">
        <f>VLOOKUP(D31,'[1]DESIGN LOAD'!AC:AF,2,FALSE)</f>
        <v>565</v>
      </c>
      <c r="S31" s="7">
        <f>VLOOKUP(D31,'[1]DESIGN LOAD'!AC:AF,3,FALSE)</f>
        <v>675</v>
      </c>
      <c r="T31">
        <f>VLOOKUP(D31,'[1]DESIGN LOAD'!AC:AF,4,FALSE)</f>
        <v>1240</v>
      </c>
    </row>
    <row r="32" spans="1:20" x14ac:dyDescent="0.3">
      <c r="A32" s="6">
        <v>2024</v>
      </c>
      <c r="B32" s="6">
        <v>7</v>
      </c>
      <c r="C32" s="6">
        <v>2</v>
      </c>
      <c r="D32" s="6">
        <v>12</v>
      </c>
      <c r="E32" s="6" t="str">
        <f t="shared" si="0"/>
        <v>Tuesday</v>
      </c>
      <c r="F32" s="6" t="str">
        <f t="shared" si="3"/>
        <v>Week-day</v>
      </c>
      <c r="G32" s="6" t="str">
        <f>_xlfn.XLOOKUP(B32,'[1]VLOOKUP DATA'!$A$3:$A$14,'[1]VLOOKUP DATA'!$C$3:$C$14)</f>
        <v>High-demand</v>
      </c>
      <c r="H32" s="6" t="str" cm="1">
        <f t="array" ref="H32">_xlfn.XLOOKUP(1,('[1]VLOOKUP DATA'!$I$2:$I$337=[1]DATA!G32)*('[1]VLOOKUP DATA'!$J$2:$J$337=[1]DATA!D32)*('[1]VLOOKUP DATA'!$K$2:$K$337=[1]DATA!E32),'[1]VLOOKUP DATA'!$L$2:$L$337)</f>
        <v>Standard</v>
      </c>
      <c r="I32" s="1" cm="1">
        <f t="array" ref="I32">_xlfn.XLOOKUP(B32,'[1]VLOOKUP DATA'!$A$3:$A$14,_xlfn.XLOOKUP(H32,'[1]VLOOKUP DATA'!$D$2:$F$2,'[1]VLOOKUP DATA'!$D$3:$F$14))*100</f>
        <v>198</v>
      </c>
      <c r="J32" s="2">
        <v>0</v>
      </c>
      <c r="K32" s="3">
        <f t="shared" si="1"/>
        <v>0</v>
      </c>
      <c r="L32" s="3">
        <v>35</v>
      </c>
      <c r="M32" s="4">
        <v>0</v>
      </c>
      <c r="N32" s="4">
        <v>0</v>
      </c>
      <c r="O32" s="4">
        <v>46.923902222222218</v>
      </c>
      <c r="P32" s="3">
        <f t="shared" si="2"/>
        <v>313.63673333333344</v>
      </c>
      <c r="Q32" s="5">
        <v>46.923902222222218</v>
      </c>
      <c r="R32" s="5">
        <f>VLOOKUP(D32,'[1]DESIGN LOAD'!AC:AF,2,FALSE)</f>
        <v>565</v>
      </c>
      <c r="S32" s="7">
        <f>VLOOKUP(D32,'[1]DESIGN LOAD'!AC:AF,3,FALSE)</f>
        <v>675</v>
      </c>
      <c r="T32">
        <f>VLOOKUP(D32,'[1]DESIGN LOAD'!AC:AF,4,FALSE)</f>
        <v>1240</v>
      </c>
    </row>
    <row r="33" spans="1:20" x14ac:dyDescent="0.3">
      <c r="A33" s="6">
        <v>2024</v>
      </c>
      <c r="B33" s="6">
        <v>7</v>
      </c>
      <c r="C33" s="6">
        <v>2</v>
      </c>
      <c r="D33" s="6">
        <v>13</v>
      </c>
      <c r="E33" s="6" t="str">
        <f t="shared" si="0"/>
        <v>Tuesday</v>
      </c>
      <c r="F33" s="6" t="str">
        <f t="shared" si="3"/>
        <v>Week-day</v>
      </c>
      <c r="G33" s="6" t="str">
        <f>_xlfn.XLOOKUP(B33,'[1]VLOOKUP DATA'!$A$3:$A$14,'[1]VLOOKUP DATA'!$C$3:$C$14)</f>
        <v>High-demand</v>
      </c>
      <c r="H33" s="6" t="str" cm="1">
        <f t="array" ref="H33">_xlfn.XLOOKUP(1,('[1]VLOOKUP DATA'!$I$2:$I$337=[1]DATA!G33)*('[1]VLOOKUP DATA'!$J$2:$J$337=[1]DATA!D33)*('[1]VLOOKUP DATA'!$K$2:$K$337=[1]DATA!E33),'[1]VLOOKUP DATA'!$L$2:$L$337)</f>
        <v>Standard</v>
      </c>
      <c r="I33" s="1" cm="1">
        <f t="array" ref="I33">_xlfn.XLOOKUP(B33,'[1]VLOOKUP DATA'!$A$3:$A$14,_xlfn.XLOOKUP(H33,'[1]VLOOKUP DATA'!$D$2:$F$2,'[1]VLOOKUP DATA'!$D$3:$F$14))*100</f>
        <v>198</v>
      </c>
      <c r="J33" s="2">
        <v>0</v>
      </c>
      <c r="K33" s="3">
        <f t="shared" si="1"/>
        <v>0</v>
      </c>
      <c r="L33" s="3">
        <v>31.810810810810811</v>
      </c>
      <c r="M33" s="4">
        <v>0</v>
      </c>
      <c r="N33" s="4">
        <v>0</v>
      </c>
      <c r="O33" s="4">
        <v>52.227837837837839</v>
      </c>
      <c r="P33" s="3">
        <f t="shared" si="2"/>
        <v>313.63673333333344</v>
      </c>
      <c r="Q33" s="5">
        <v>52.227837837837839</v>
      </c>
      <c r="R33" s="5">
        <f>VLOOKUP(D33,'[1]DESIGN LOAD'!AC:AF,2,FALSE)</f>
        <v>565</v>
      </c>
      <c r="S33" s="7">
        <f>VLOOKUP(D33,'[1]DESIGN LOAD'!AC:AF,3,FALSE)</f>
        <v>675</v>
      </c>
      <c r="T33">
        <f>VLOOKUP(D33,'[1]DESIGN LOAD'!AC:AF,4,FALSE)</f>
        <v>1240</v>
      </c>
    </row>
    <row r="34" spans="1:20" x14ac:dyDescent="0.3">
      <c r="A34" s="6">
        <v>2024</v>
      </c>
      <c r="B34" s="6">
        <v>7</v>
      </c>
      <c r="C34" s="6">
        <v>2</v>
      </c>
      <c r="D34" s="6">
        <v>14</v>
      </c>
      <c r="E34" s="6" t="str">
        <f t="shared" si="0"/>
        <v>Tuesday</v>
      </c>
      <c r="F34" s="6" t="str">
        <f t="shared" si="3"/>
        <v>Week-day</v>
      </c>
      <c r="G34" s="6" t="str">
        <f>_xlfn.XLOOKUP(B34,'[1]VLOOKUP DATA'!$A$3:$A$14,'[1]VLOOKUP DATA'!$C$3:$C$14)</f>
        <v>High-demand</v>
      </c>
      <c r="H34" s="6" t="str" cm="1">
        <f t="array" ref="H34">_xlfn.XLOOKUP(1,('[1]VLOOKUP DATA'!$I$2:$I$337=[1]DATA!G34)*('[1]VLOOKUP DATA'!$J$2:$J$337=[1]DATA!D34)*('[1]VLOOKUP DATA'!$K$2:$K$337=[1]DATA!E34),'[1]VLOOKUP DATA'!$L$2:$L$337)</f>
        <v>Standard</v>
      </c>
      <c r="I34" s="1" cm="1">
        <f t="array" ref="I34">_xlfn.XLOOKUP(B34,'[1]VLOOKUP DATA'!$A$3:$A$14,_xlfn.XLOOKUP(H34,'[1]VLOOKUP DATA'!$D$2:$F$2,'[1]VLOOKUP DATA'!$D$3:$F$14))*100</f>
        <v>198</v>
      </c>
      <c r="J34" s="2">
        <v>0</v>
      </c>
      <c r="K34" s="3">
        <f t="shared" si="1"/>
        <v>0</v>
      </c>
      <c r="L34" s="3">
        <v>34.534979423868315</v>
      </c>
      <c r="M34" s="4">
        <v>0</v>
      </c>
      <c r="N34" s="4">
        <v>0</v>
      </c>
      <c r="O34" s="4">
        <v>53.660654320987675</v>
      </c>
      <c r="P34" s="3">
        <f t="shared" si="2"/>
        <v>313.63673333333344</v>
      </c>
      <c r="Q34" s="5">
        <v>53.660654320987675</v>
      </c>
      <c r="R34" s="5">
        <f>VLOOKUP(D34,'[1]DESIGN LOAD'!AC:AF,2,FALSE)</f>
        <v>565</v>
      </c>
      <c r="S34" s="7">
        <f>VLOOKUP(D34,'[1]DESIGN LOAD'!AC:AF,3,FALSE)</f>
        <v>675</v>
      </c>
      <c r="T34">
        <f>VLOOKUP(D34,'[1]DESIGN LOAD'!AC:AF,4,FALSE)</f>
        <v>1240</v>
      </c>
    </row>
    <row r="35" spans="1:20" x14ac:dyDescent="0.3">
      <c r="A35" s="6">
        <v>2024</v>
      </c>
      <c r="B35" s="6">
        <v>7</v>
      </c>
      <c r="C35" s="6">
        <v>2</v>
      </c>
      <c r="D35" s="6">
        <v>15</v>
      </c>
      <c r="E35" s="6" t="str">
        <f t="shared" si="0"/>
        <v>Tuesday</v>
      </c>
      <c r="F35" s="6" t="str">
        <f t="shared" si="3"/>
        <v>Week-day</v>
      </c>
      <c r="G35" s="6" t="str">
        <f>_xlfn.XLOOKUP(B35,'[1]VLOOKUP DATA'!$A$3:$A$14,'[1]VLOOKUP DATA'!$C$3:$C$14)</f>
        <v>High-demand</v>
      </c>
      <c r="H35" s="6" t="str" cm="1">
        <f t="array" ref="H35">_xlfn.XLOOKUP(1,('[1]VLOOKUP DATA'!$I$2:$I$337=[1]DATA!G35)*('[1]VLOOKUP DATA'!$J$2:$J$337=[1]DATA!D35)*('[1]VLOOKUP DATA'!$K$2:$K$337=[1]DATA!E35),'[1]VLOOKUP DATA'!$L$2:$L$337)</f>
        <v>Standard</v>
      </c>
      <c r="I35" s="1" cm="1">
        <f t="array" ref="I35">_xlfn.XLOOKUP(B35,'[1]VLOOKUP DATA'!$A$3:$A$14,_xlfn.XLOOKUP(H35,'[1]VLOOKUP DATA'!$D$2:$F$2,'[1]VLOOKUP DATA'!$D$3:$F$14))*100</f>
        <v>198</v>
      </c>
      <c r="J35" s="2">
        <v>0</v>
      </c>
      <c r="K35" s="3">
        <f t="shared" si="1"/>
        <v>0</v>
      </c>
      <c r="L35" s="3">
        <v>28.241379310344829</v>
      </c>
      <c r="M35" s="4">
        <v>0</v>
      </c>
      <c r="N35" s="4">
        <v>0</v>
      </c>
      <c r="O35" s="4">
        <v>51.94256551724142</v>
      </c>
      <c r="P35" s="3">
        <f t="shared" si="2"/>
        <v>313.63673333333344</v>
      </c>
      <c r="Q35" s="5">
        <v>51.94256551724142</v>
      </c>
      <c r="R35" s="5">
        <f>VLOOKUP(D35,'[1]DESIGN LOAD'!AC:AF,2,FALSE)</f>
        <v>565</v>
      </c>
      <c r="S35" s="7">
        <f>VLOOKUP(D35,'[1]DESIGN LOAD'!AC:AF,3,FALSE)</f>
        <v>675</v>
      </c>
      <c r="T35">
        <f>VLOOKUP(D35,'[1]DESIGN LOAD'!AC:AF,4,FALSE)</f>
        <v>1240</v>
      </c>
    </row>
    <row r="36" spans="1:20" x14ac:dyDescent="0.3">
      <c r="A36" s="6">
        <v>2024</v>
      </c>
      <c r="B36" s="6">
        <v>7</v>
      </c>
      <c r="C36" s="6">
        <v>2</v>
      </c>
      <c r="D36" s="6">
        <v>16</v>
      </c>
      <c r="E36" s="6" t="str">
        <f t="shared" si="0"/>
        <v>Tuesday</v>
      </c>
      <c r="F36" s="6" t="str">
        <f t="shared" si="3"/>
        <v>Week-day</v>
      </c>
      <c r="G36" s="6" t="str">
        <f>_xlfn.XLOOKUP(B36,'[1]VLOOKUP DATA'!$A$3:$A$14,'[1]VLOOKUP DATA'!$C$3:$C$14)</f>
        <v>High-demand</v>
      </c>
      <c r="H36" s="6" t="str" cm="1">
        <f t="array" ref="H36">_xlfn.XLOOKUP(1,('[1]VLOOKUP DATA'!$I$2:$I$337=[1]DATA!G36)*('[1]VLOOKUP DATA'!$J$2:$J$337=[1]DATA!D36)*('[1]VLOOKUP DATA'!$K$2:$K$337=[1]DATA!E36),'[1]VLOOKUP DATA'!$L$2:$L$337)</f>
        <v>Standard</v>
      </c>
      <c r="I36" s="1" cm="1">
        <f t="array" ref="I36">_xlfn.XLOOKUP(B36,'[1]VLOOKUP DATA'!$A$3:$A$14,_xlfn.XLOOKUP(H36,'[1]VLOOKUP DATA'!$D$2:$F$2,'[1]VLOOKUP DATA'!$D$3:$F$14))*100</f>
        <v>198</v>
      </c>
      <c r="J36" s="2">
        <v>0</v>
      </c>
      <c r="K36" s="3">
        <f t="shared" si="1"/>
        <v>0</v>
      </c>
      <c r="L36" s="3">
        <v>0</v>
      </c>
      <c r="M36" s="4">
        <v>0</v>
      </c>
      <c r="N36" s="4">
        <v>0</v>
      </c>
      <c r="O36" s="4">
        <v>60.440933333333412</v>
      </c>
      <c r="P36" s="3">
        <f t="shared" si="2"/>
        <v>313.63673333333344</v>
      </c>
      <c r="Q36" s="5">
        <v>60.440933333333412</v>
      </c>
      <c r="R36" s="5">
        <f>VLOOKUP(D36,'[1]DESIGN LOAD'!AC:AF,2,FALSE)</f>
        <v>565</v>
      </c>
      <c r="S36" s="7">
        <f>VLOOKUP(D36,'[1]DESIGN LOAD'!AC:AF,3,FALSE)</f>
        <v>675</v>
      </c>
      <c r="T36">
        <f>VLOOKUP(D36,'[1]DESIGN LOAD'!AC:AF,4,FALSE)</f>
        <v>1240</v>
      </c>
    </row>
    <row r="37" spans="1:20" x14ac:dyDescent="0.3">
      <c r="A37" s="6">
        <v>2024</v>
      </c>
      <c r="B37" s="6">
        <v>7</v>
      </c>
      <c r="C37" s="6">
        <v>2</v>
      </c>
      <c r="D37" s="6">
        <v>17</v>
      </c>
      <c r="E37" s="6" t="str">
        <f t="shared" si="0"/>
        <v>Tuesday</v>
      </c>
      <c r="F37" s="6" t="str">
        <f t="shared" si="3"/>
        <v>Week-day</v>
      </c>
      <c r="G37" s="6" t="str">
        <f>_xlfn.XLOOKUP(B37,'[1]VLOOKUP DATA'!$A$3:$A$14,'[1]VLOOKUP DATA'!$C$3:$C$14)</f>
        <v>High-demand</v>
      </c>
      <c r="H37" s="6" t="str" cm="1">
        <f t="array" ref="H37">_xlfn.XLOOKUP(1,('[1]VLOOKUP DATA'!$I$2:$I$337=[1]DATA!G37)*('[1]VLOOKUP DATA'!$J$2:$J$337=[1]DATA!D37)*('[1]VLOOKUP DATA'!$K$2:$K$337=[1]DATA!E37),'[1]VLOOKUP DATA'!$L$2:$L$337)</f>
        <v>Peak</v>
      </c>
      <c r="I37" s="1" cm="1">
        <f t="array" ref="I37">_xlfn.XLOOKUP(B37,'[1]VLOOKUP DATA'!$A$3:$A$14,_xlfn.XLOOKUP(H37,'[1]VLOOKUP DATA'!$D$2:$F$2,'[1]VLOOKUP DATA'!$D$3:$F$14))*100</f>
        <v>653</v>
      </c>
      <c r="J37" s="2">
        <v>0</v>
      </c>
      <c r="K37" s="3">
        <f t="shared" si="1"/>
        <v>0</v>
      </c>
      <c r="L37" s="3">
        <v>0</v>
      </c>
      <c r="M37" s="4">
        <v>0</v>
      </c>
      <c r="N37" s="4">
        <v>0</v>
      </c>
      <c r="O37" s="4">
        <v>56.134496932515354</v>
      </c>
      <c r="P37" s="3">
        <f t="shared" si="2"/>
        <v>313.63673333333344</v>
      </c>
      <c r="Q37" s="5">
        <v>56.134496932515354</v>
      </c>
      <c r="R37" s="5">
        <f>VLOOKUP(D37,'[1]DESIGN LOAD'!AC:AF,2,FALSE)</f>
        <v>555</v>
      </c>
      <c r="S37" s="7">
        <f>VLOOKUP(D37,'[1]DESIGN LOAD'!AC:AF,3,FALSE)</f>
        <v>675</v>
      </c>
      <c r="T37">
        <f>VLOOKUP(D37,'[1]DESIGN LOAD'!AC:AF,4,FALSE)</f>
        <v>1230</v>
      </c>
    </row>
    <row r="38" spans="1:20" x14ac:dyDescent="0.3">
      <c r="A38" s="6">
        <v>2024</v>
      </c>
      <c r="B38" s="6">
        <v>7</v>
      </c>
      <c r="C38" s="6">
        <v>2</v>
      </c>
      <c r="D38" s="6">
        <v>18</v>
      </c>
      <c r="E38" s="6" t="str">
        <f t="shared" si="0"/>
        <v>Tuesday</v>
      </c>
      <c r="F38" s="6" t="str">
        <f t="shared" si="3"/>
        <v>Week-day</v>
      </c>
      <c r="G38" s="6" t="str">
        <f>_xlfn.XLOOKUP(B38,'[1]VLOOKUP DATA'!$A$3:$A$14,'[1]VLOOKUP DATA'!$C$3:$C$14)</f>
        <v>High-demand</v>
      </c>
      <c r="H38" s="6" t="str" cm="1">
        <f t="array" ref="H38">_xlfn.XLOOKUP(1,('[1]VLOOKUP DATA'!$I$2:$I$337=[1]DATA!G38)*('[1]VLOOKUP DATA'!$J$2:$J$337=[1]DATA!D38)*('[1]VLOOKUP DATA'!$K$2:$K$337=[1]DATA!E38),'[1]VLOOKUP DATA'!$L$2:$L$337)</f>
        <v>Peak</v>
      </c>
      <c r="I38" s="1" cm="1">
        <f t="array" ref="I38">_xlfn.XLOOKUP(B38,'[1]VLOOKUP DATA'!$A$3:$A$14,_xlfn.XLOOKUP(H38,'[1]VLOOKUP DATA'!$D$2:$F$2,'[1]VLOOKUP DATA'!$D$3:$F$14))*100</f>
        <v>653</v>
      </c>
      <c r="J38" s="2">
        <v>0</v>
      </c>
      <c r="K38" s="3">
        <f t="shared" si="1"/>
        <v>0</v>
      </c>
      <c r="L38" s="3">
        <v>35</v>
      </c>
      <c r="M38" s="4">
        <v>0</v>
      </c>
      <c r="N38" s="4">
        <v>0</v>
      </c>
      <c r="O38" s="4">
        <v>54.931019230769238</v>
      </c>
      <c r="P38" s="3">
        <f t="shared" si="2"/>
        <v>313.63673333333344</v>
      </c>
      <c r="Q38" s="5">
        <v>54.931019230769238</v>
      </c>
      <c r="R38" s="5">
        <f>VLOOKUP(D38,'[1]DESIGN LOAD'!AC:AF,2,FALSE)</f>
        <v>485</v>
      </c>
      <c r="S38" s="7">
        <f>VLOOKUP(D38,'[1]DESIGN LOAD'!AC:AF,3,FALSE)</f>
        <v>655</v>
      </c>
      <c r="T38">
        <f>VLOOKUP(D38,'[1]DESIGN LOAD'!AC:AF,4,FALSE)</f>
        <v>1140</v>
      </c>
    </row>
    <row r="39" spans="1:20" x14ac:dyDescent="0.3">
      <c r="A39" s="6">
        <v>2024</v>
      </c>
      <c r="B39" s="6">
        <v>7</v>
      </c>
      <c r="C39" s="6">
        <v>2</v>
      </c>
      <c r="D39" s="6">
        <v>19</v>
      </c>
      <c r="E39" s="6" t="str">
        <f t="shared" si="0"/>
        <v>Tuesday</v>
      </c>
      <c r="F39" s="6" t="str">
        <f t="shared" si="3"/>
        <v>Week-day</v>
      </c>
      <c r="G39" s="6" t="str">
        <f>_xlfn.XLOOKUP(B39,'[1]VLOOKUP DATA'!$A$3:$A$14,'[1]VLOOKUP DATA'!$C$3:$C$14)</f>
        <v>High-demand</v>
      </c>
      <c r="H39" s="6" t="str" cm="1">
        <f t="array" ref="H39">_xlfn.XLOOKUP(1,('[1]VLOOKUP DATA'!$I$2:$I$337=[1]DATA!G39)*('[1]VLOOKUP DATA'!$J$2:$J$337=[1]DATA!D39)*('[1]VLOOKUP DATA'!$K$2:$K$337=[1]DATA!E39),'[1]VLOOKUP DATA'!$L$2:$L$337)</f>
        <v>Standard</v>
      </c>
      <c r="I39" s="1" cm="1">
        <f t="array" ref="I39">_xlfn.XLOOKUP(B39,'[1]VLOOKUP DATA'!$A$3:$A$14,_xlfn.XLOOKUP(H39,'[1]VLOOKUP DATA'!$D$2:$F$2,'[1]VLOOKUP DATA'!$D$3:$F$14))*100</f>
        <v>198</v>
      </c>
      <c r="J39" s="2">
        <v>0</v>
      </c>
      <c r="K39" s="3">
        <f t="shared" si="1"/>
        <v>0</v>
      </c>
      <c r="L39" s="3">
        <v>35</v>
      </c>
      <c r="M39" s="4">
        <v>0</v>
      </c>
      <c r="N39" s="4">
        <v>0</v>
      </c>
      <c r="O39" s="4">
        <v>49.172966666666653</v>
      </c>
      <c r="P39" s="3">
        <f t="shared" si="2"/>
        <v>313.63673333333344</v>
      </c>
      <c r="Q39" s="5">
        <v>49.172966666666653</v>
      </c>
      <c r="R39" s="5">
        <f>VLOOKUP(D39,'[1]DESIGN LOAD'!AC:AF,2,FALSE)</f>
        <v>295</v>
      </c>
      <c r="S39" s="7">
        <f>VLOOKUP(D39,'[1]DESIGN LOAD'!AC:AF,3,FALSE)</f>
        <v>655</v>
      </c>
      <c r="T39">
        <f>VLOOKUP(D39,'[1]DESIGN LOAD'!AC:AF,4,FALSE)</f>
        <v>950</v>
      </c>
    </row>
    <row r="40" spans="1:20" x14ac:dyDescent="0.3">
      <c r="A40" s="6">
        <v>2024</v>
      </c>
      <c r="B40" s="6">
        <v>7</v>
      </c>
      <c r="C40" s="6">
        <v>2</v>
      </c>
      <c r="D40" s="6">
        <v>20</v>
      </c>
      <c r="E40" s="6" t="str">
        <f t="shared" si="0"/>
        <v>Tuesday</v>
      </c>
      <c r="F40" s="6" t="str">
        <f t="shared" si="3"/>
        <v>Week-day</v>
      </c>
      <c r="G40" s="6" t="str">
        <f>_xlfn.XLOOKUP(B40,'[1]VLOOKUP DATA'!$A$3:$A$14,'[1]VLOOKUP DATA'!$C$3:$C$14)</f>
        <v>High-demand</v>
      </c>
      <c r="H40" s="6" t="str" cm="1">
        <f t="array" ref="H40">_xlfn.XLOOKUP(1,('[1]VLOOKUP DATA'!$I$2:$I$337=[1]DATA!G40)*('[1]VLOOKUP DATA'!$J$2:$J$337=[1]DATA!D40)*('[1]VLOOKUP DATA'!$K$2:$K$337=[1]DATA!E40),'[1]VLOOKUP DATA'!$L$2:$L$337)</f>
        <v>Standard</v>
      </c>
      <c r="I40" s="1" cm="1">
        <f t="array" ref="I40">_xlfn.XLOOKUP(B40,'[1]VLOOKUP DATA'!$A$3:$A$14,_xlfn.XLOOKUP(H40,'[1]VLOOKUP DATA'!$D$2:$F$2,'[1]VLOOKUP DATA'!$D$3:$F$14))*100</f>
        <v>198</v>
      </c>
      <c r="J40" s="2">
        <v>0</v>
      </c>
      <c r="K40" s="3">
        <f t="shared" si="1"/>
        <v>0</v>
      </c>
      <c r="L40" s="3">
        <v>35</v>
      </c>
      <c r="M40" s="4">
        <v>0</v>
      </c>
      <c r="N40" s="4">
        <v>0</v>
      </c>
      <c r="O40" s="4">
        <v>1.4721333333333306</v>
      </c>
      <c r="P40" s="3">
        <f t="shared" si="2"/>
        <v>313.63673333333344</v>
      </c>
      <c r="Q40" s="5">
        <v>1.4721333333333306</v>
      </c>
      <c r="R40" s="5">
        <f>VLOOKUP(D40,'[1]DESIGN LOAD'!AC:AF,2,FALSE)</f>
        <v>295</v>
      </c>
      <c r="S40" s="7">
        <f>VLOOKUP(D40,'[1]DESIGN LOAD'!AC:AF,3,FALSE)</f>
        <v>190</v>
      </c>
      <c r="T40">
        <f>VLOOKUP(D40,'[1]DESIGN LOAD'!AC:AF,4,FALSE)</f>
        <v>485</v>
      </c>
    </row>
    <row r="41" spans="1:20" x14ac:dyDescent="0.3">
      <c r="A41" s="6">
        <v>2024</v>
      </c>
      <c r="B41" s="6">
        <v>7</v>
      </c>
      <c r="C41" s="6">
        <v>2</v>
      </c>
      <c r="D41" s="6">
        <v>21</v>
      </c>
      <c r="E41" s="6" t="str">
        <f t="shared" si="0"/>
        <v>Tuesday</v>
      </c>
      <c r="F41" s="6" t="str">
        <f t="shared" si="3"/>
        <v>Week-day</v>
      </c>
      <c r="G41" s="6" t="str">
        <f>_xlfn.XLOOKUP(B41,'[1]VLOOKUP DATA'!$A$3:$A$14,'[1]VLOOKUP DATA'!$C$3:$C$14)</f>
        <v>High-demand</v>
      </c>
      <c r="H41" s="6" t="str" cm="1">
        <f t="array" ref="H41">_xlfn.XLOOKUP(1,('[1]VLOOKUP DATA'!$I$2:$I$337=[1]DATA!G41)*('[1]VLOOKUP DATA'!$J$2:$J$337=[1]DATA!D41)*('[1]VLOOKUP DATA'!$K$2:$K$337=[1]DATA!E41),'[1]VLOOKUP DATA'!$L$2:$L$337)</f>
        <v>Standard</v>
      </c>
      <c r="I41" s="1" cm="1">
        <f t="array" ref="I41">_xlfn.XLOOKUP(B41,'[1]VLOOKUP DATA'!$A$3:$A$14,_xlfn.XLOOKUP(H41,'[1]VLOOKUP DATA'!$D$2:$F$2,'[1]VLOOKUP DATA'!$D$3:$F$14))*100</f>
        <v>198</v>
      </c>
      <c r="J41" s="2">
        <v>-98.63663333333335</v>
      </c>
      <c r="K41" s="3">
        <f t="shared" si="1"/>
        <v>0</v>
      </c>
      <c r="L41" s="3">
        <v>36.016666666666666</v>
      </c>
      <c r="M41" s="4">
        <v>106.59997499999996</v>
      </c>
      <c r="N41" s="4">
        <v>0</v>
      </c>
      <c r="O41" s="4">
        <v>5.0246666666666657</v>
      </c>
      <c r="P41" s="3">
        <f t="shared" si="2"/>
        <v>313.63673333333344</v>
      </c>
      <c r="Q41" s="5">
        <v>0.67100000000000093</v>
      </c>
      <c r="R41" s="5">
        <f>VLOOKUP(D41,'[1]DESIGN LOAD'!AC:AF,2,FALSE)</f>
        <v>295</v>
      </c>
      <c r="S41" s="7">
        <f>VLOOKUP(D41,'[1]DESIGN LOAD'!AC:AF,3,FALSE)</f>
        <v>190</v>
      </c>
      <c r="T41">
        <f>VLOOKUP(D41,'[1]DESIGN LOAD'!AC:AF,4,FALSE)</f>
        <v>485</v>
      </c>
    </row>
    <row r="42" spans="1:20" x14ac:dyDescent="0.3">
      <c r="A42" s="6">
        <v>2024</v>
      </c>
      <c r="B42" s="6">
        <v>7</v>
      </c>
      <c r="C42" s="6">
        <v>2</v>
      </c>
      <c r="D42" s="6">
        <v>22</v>
      </c>
      <c r="E42" s="6" t="str">
        <f t="shared" si="0"/>
        <v>Tuesday</v>
      </c>
      <c r="F42" s="6" t="str">
        <f t="shared" si="3"/>
        <v>Week-day</v>
      </c>
      <c r="G42" s="6" t="str">
        <f>_xlfn.XLOOKUP(B42,'[1]VLOOKUP DATA'!$A$3:$A$14,'[1]VLOOKUP DATA'!$C$3:$C$14)</f>
        <v>High-demand</v>
      </c>
      <c r="H42" s="6" t="str" cm="1">
        <f t="array" ref="H42">_xlfn.XLOOKUP(1,('[1]VLOOKUP DATA'!$I$2:$I$337=[1]DATA!G42)*('[1]VLOOKUP DATA'!$J$2:$J$337=[1]DATA!D42)*('[1]VLOOKUP DATA'!$K$2:$K$337=[1]DATA!E42),'[1]VLOOKUP DATA'!$L$2:$L$337)</f>
        <v>Off-Peak</v>
      </c>
      <c r="I42" s="1" cm="1">
        <f t="array" ref="I42">_xlfn.XLOOKUP(B42,'[1]VLOOKUP DATA'!$A$3:$A$14,_xlfn.XLOOKUP(H42,'[1]VLOOKUP DATA'!$D$2:$F$2,'[1]VLOOKUP DATA'!$D$3:$F$14))*100</f>
        <v>107</v>
      </c>
      <c r="J42" s="2">
        <v>-236.35005263157896</v>
      </c>
      <c r="K42" s="3">
        <f t="shared" si="1"/>
        <v>0</v>
      </c>
      <c r="L42" s="3">
        <v>43.589473684210525</v>
      </c>
      <c r="M42" s="4">
        <v>263.84684210526319</v>
      </c>
      <c r="N42" s="4">
        <v>0</v>
      </c>
      <c r="O42" s="4">
        <v>15.064842105263153</v>
      </c>
      <c r="P42" s="3">
        <f t="shared" si="2"/>
        <v>313.63673333333344</v>
      </c>
      <c r="Q42" s="5">
        <v>0.25427368421052621</v>
      </c>
      <c r="R42" s="5">
        <f>VLOOKUP(D42,'[1]DESIGN LOAD'!AC:AF,2,FALSE)</f>
        <v>200</v>
      </c>
      <c r="S42" s="7">
        <f>VLOOKUP(D42,'[1]DESIGN LOAD'!AC:AF,3,FALSE)</f>
        <v>190</v>
      </c>
      <c r="T42">
        <f>VLOOKUP(D42,'[1]DESIGN LOAD'!AC:AF,4,FALSE)</f>
        <v>390</v>
      </c>
    </row>
    <row r="43" spans="1:20" x14ac:dyDescent="0.3">
      <c r="A43" s="6">
        <v>2024</v>
      </c>
      <c r="B43" s="6">
        <v>7</v>
      </c>
      <c r="C43" s="6">
        <v>2</v>
      </c>
      <c r="D43" s="6">
        <v>23</v>
      </c>
      <c r="E43" s="6" t="str">
        <f t="shared" si="0"/>
        <v>Tuesday</v>
      </c>
      <c r="F43" s="6" t="str">
        <f t="shared" si="3"/>
        <v>Week-day</v>
      </c>
      <c r="G43" s="6" t="str">
        <f>_xlfn.XLOOKUP(B43,'[1]VLOOKUP DATA'!$A$3:$A$14,'[1]VLOOKUP DATA'!$C$3:$C$14)</f>
        <v>High-demand</v>
      </c>
      <c r="H43" s="6" t="str" cm="1">
        <f t="array" ref="H43">_xlfn.XLOOKUP(1,('[1]VLOOKUP DATA'!$I$2:$I$337=[1]DATA!G43)*('[1]VLOOKUP DATA'!$J$2:$J$337=[1]DATA!D43)*('[1]VLOOKUP DATA'!$K$2:$K$337=[1]DATA!E43),'[1]VLOOKUP DATA'!$L$2:$L$337)</f>
        <v>Off-Peak</v>
      </c>
      <c r="I43" s="1" cm="1">
        <f t="array" ref="I43">_xlfn.XLOOKUP(B43,'[1]VLOOKUP DATA'!$A$3:$A$14,_xlfn.XLOOKUP(H43,'[1]VLOOKUP DATA'!$D$2:$F$2,'[1]VLOOKUP DATA'!$D$3:$F$14))*100</f>
        <v>107</v>
      </c>
      <c r="J43" s="2">
        <v>-273.60738333333336</v>
      </c>
      <c r="K43" s="3">
        <f t="shared" si="1"/>
        <v>0</v>
      </c>
      <c r="L43" s="3">
        <v>54.75</v>
      </c>
      <c r="M43" s="4">
        <v>300.12315000000007</v>
      </c>
      <c r="N43" s="4">
        <v>0</v>
      </c>
      <c r="O43" s="4">
        <v>14.027108333333333</v>
      </c>
      <c r="P43" s="3">
        <f t="shared" si="2"/>
        <v>313.63673333333344</v>
      </c>
      <c r="Q43" s="5">
        <v>0</v>
      </c>
      <c r="R43" s="5">
        <f>VLOOKUP(D43,'[1]DESIGN LOAD'!AC:AF,2,FALSE)</f>
        <v>200</v>
      </c>
      <c r="S43" s="7">
        <f>VLOOKUP(D43,'[1]DESIGN LOAD'!AC:AF,3,FALSE)</f>
        <v>190</v>
      </c>
      <c r="T43">
        <f>VLOOKUP(D43,'[1]DESIGN LOAD'!AC:AF,4,FALSE)</f>
        <v>390</v>
      </c>
    </row>
    <row r="44" spans="1:20" x14ac:dyDescent="0.3">
      <c r="A44" s="6">
        <v>2024</v>
      </c>
      <c r="B44" s="6">
        <v>7</v>
      </c>
      <c r="C44" s="6">
        <v>3</v>
      </c>
      <c r="D44" s="6">
        <v>0</v>
      </c>
      <c r="E44" s="6" t="str">
        <f t="shared" si="0"/>
        <v>Wednesday</v>
      </c>
      <c r="F44" s="6" t="str">
        <f t="shared" si="3"/>
        <v>Week-day</v>
      </c>
      <c r="G44" s="6" t="str">
        <f>_xlfn.XLOOKUP(B44,'[1]VLOOKUP DATA'!$A$3:$A$14,'[1]VLOOKUP DATA'!$C$3:$C$14)</f>
        <v>High-demand</v>
      </c>
      <c r="H44" s="6" t="str" cm="1">
        <f t="array" ref="H44">_xlfn.XLOOKUP(1,('[1]VLOOKUP DATA'!$I$2:$I$337=[1]DATA!G44)*('[1]VLOOKUP DATA'!$J$2:$J$337=[1]DATA!D44)*('[1]VLOOKUP DATA'!$K$2:$K$337=[1]DATA!E44),'[1]VLOOKUP DATA'!$L$2:$L$337)</f>
        <v>Off-Peak</v>
      </c>
      <c r="I44" s="1" cm="1">
        <f t="array" ref="I44">_xlfn.XLOOKUP(B44,'[1]VLOOKUP DATA'!$A$3:$A$14,_xlfn.XLOOKUP(H44,'[1]VLOOKUP DATA'!$D$2:$F$2,'[1]VLOOKUP DATA'!$D$3:$F$14))*100</f>
        <v>107</v>
      </c>
      <c r="J44" s="2">
        <v>-284.95337500000005</v>
      </c>
      <c r="K44" s="3">
        <f t="shared" si="1"/>
        <v>0</v>
      </c>
      <c r="L44" s="3">
        <v>67.49166666666666</v>
      </c>
      <c r="M44" s="4">
        <v>313.63673333333344</v>
      </c>
      <c r="N44" s="4">
        <v>0</v>
      </c>
      <c r="O44" s="4">
        <v>14.909058333333327</v>
      </c>
      <c r="P44" s="3">
        <f t="shared" si="2"/>
        <v>313.63673333333344</v>
      </c>
      <c r="Q44" s="5">
        <v>0</v>
      </c>
      <c r="R44" s="5">
        <f>VLOOKUP(D44,'[1]DESIGN LOAD'!AC:AF,2,FALSE)</f>
        <v>200</v>
      </c>
      <c r="S44" s="7">
        <f>VLOOKUP(D44,'[1]DESIGN LOAD'!AC:AF,3,FALSE)</f>
        <v>190</v>
      </c>
      <c r="T44">
        <f>VLOOKUP(D44,'[1]DESIGN LOAD'!AC:AF,4,FALSE)</f>
        <v>390</v>
      </c>
    </row>
    <row r="45" spans="1:20" x14ac:dyDescent="0.3">
      <c r="A45" s="6">
        <v>2024</v>
      </c>
      <c r="B45" s="6">
        <v>7</v>
      </c>
      <c r="C45" s="6">
        <v>3</v>
      </c>
      <c r="D45" s="6">
        <v>1</v>
      </c>
      <c r="E45" s="6" t="str">
        <f t="shared" si="0"/>
        <v>Wednesday</v>
      </c>
      <c r="F45" s="6" t="str">
        <f t="shared" si="3"/>
        <v>Week-day</v>
      </c>
      <c r="G45" s="6" t="str">
        <f>_xlfn.XLOOKUP(B45,'[1]VLOOKUP DATA'!$A$3:$A$14,'[1]VLOOKUP DATA'!$C$3:$C$14)</f>
        <v>High-demand</v>
      </c>
      <c r="H45" s="6" t="str" cm="1">
        <f t="array" ref="H45">_xlfn.XLOOKUP(1,('[1]VLOOKUP DATA'!$I$2:$I$337=[1]DATA!G45)*('[1]VLOOKUP DATA'!$J$2:$J$337=[1]DATA!D45)*('[1]VLOOKUP DATA'!$K$2:$K$337=[1]DATA!E45),'[1]VLOOKUP DATA'!$L$2:$L$337)</f>
        <v>Off-Peak</v>
      </c>
      <c r="I45" s="1" cm="1">
        <f t="array" ref="I45">_xlfn.XLOOKUP(B45,'[1]VLOOKUP DATA'!$A$3:$A$14,_xlfn.XLOOKUP(H45,'[1]VLOOKUP DATA'!$D$2:$F$2,'[1]VLOOKUP DATA'!$D$3:$F$14))*100</f>
        <v>107</v>
      </c>
      <c r="J45" s="2">
        <v>-243.31387500000014</v>
      </c>
      <c r="K45" s="3">
        <f t="shared" si="1"/>
        <v>0</v>
      </c>
      <c r="L45" s="3">
        <v>80.033333333333331</v>
      </c>
      <c r="M45" s="4">
        <v>268.69162499999987</v>
      </c>
      <c r="N45" s="4">
        <v>0</v>
      </c>
      <c r="O45" s="4">
        <v>14.037199999999995</v>
      </c>
      <c r="P45" s="3">
        <f t="shared" si="2"/>
        <v>313.63673333333344</v>
      </c>
      <c r="Q45" s="5">
        <v>0</v>
      </c>
      <c r="R45" s="5">
        <f>VLOOKUP(D45,'[1]DESIGN LOAD'!AC:AF,2,FALSE)</f>
        <v>200</v>
      </c>
      <c r="S45" s="7">
        <f>VLOOKUP(D45,'[1]DESIGN LOAD'!AC:AF,3,FALSE)</f>
        <v>190</v>
      </c>
      <c r="T45">
        <f>VLOOKUP(D45,'[1]DESIGN LOAD'!AC:AF,4,FALSE)</f>
        <v>390</v>
      </c>
    </row>
    <row r="46" spans="1:20" x14ac:dyDescent="0.3">
      <c r="A46" s="6">
        <v>2024</v>
      </c>
      <c r="B46" s="6">
        <v>7</v>
      </c>
      <c r="C46" s="6">
        <v>3</v>
      </c>
      <c r="D46" s="6">
        <v>2</v>
      </c>
      <c r="E46" s="6" t="str">
        <f t="shared" si="0"/>
        <v>Wednesday</v>
      </c>
      <c r="F46" s="6" t="str">
        <f t="shared" si="3"/>
        <v>Week-day</v>
      </c>
      <c r="G46" s="6" t="str">
        <f>_xlfn.XLOOKUP(B46,'[1]VLOOKUP DATA'!$A$3:$A$14,'[1]VLOOKUP DATA'!$C$3:$C$14)</f>
        <v>High-demand</v>
      </c>
      <c r="H46" s="6" t="str" cm="1">
        <f t="array" ref="H46">_xlfn.XLOOKUP(1,('[1]VLOOKUP DATA'!$I$2:$I$337=[1]DATA!G46)*('[1]VLOOKUP DATA'!$J$2:$J$337=[1]DATA!D46)*('[1]VLOOKUP DATA'!$K$2:$K$337=[1]DATA!E46),'[1]VLOOKUP DATA'!$L$2:$L$337)</f>
        <v>Off-Peak</v>
      </c>
      <c r="I46" s="1" cm="1">
        <f t="array" ref="I46">_xlfn.XLOOKUP(B46,'[1]VLOOKUP DATA'!$A$3:$A$14,_xlfn.XLOOKUP(H46,'[1]VLOOKUP DATA'!$D$2:$F$2,'[1]VLOOKUP DATA'!$D$3:$F$14))*100</f>
        <v>107</v>
      </c>
      <c r="J46" s="2">
        <v>-76.281275000000008</v>
      </c>
      <c r="K46" s="3">
        <f t="shared" si="1"/>
        <v>0</v>
      </c>
      <c r="L46" s="3">
        <v>86.3</v>
      </c>
      <c r="M46" s="4">
        <v>124.26240833333335</v>
      </c>
      <c r="N46" s="4">
        <v>0</v>
      </c>
      <c r="O46" s="4">
        <v>39.825000000000003</v>
      </c>
      <c r="P46" s="3">
        <f t="shared" si="2"/>
        <v>313.63673333333344</v>
      </c>
      <c r="Q46" s="5">
        <v>0</v>
      </c>
      <c r="R46" s="5">
        <f>VLOOKUP(D46,'[1]DESIGN LOAD'!AC:AF,2,FALSE)</f>
        <v>200</v>
      </c>
      <c r="S46" s="7">
        <f>VLOOKUP(D46,'[1]DESIGN LOAD'!AC:AF,3,FALSE)</f>
        <v>190</v>
      </c>
      <c r="T46">
        <f>VLOOKUP(D46,'[1]DESIGN LOAD'!AC:AF,4,FALSE)</f>
        <v>390</v>
      </c>
    </row>
    <row r="47" spans="1:20" x14ac:dyDescent="0.3">
      <c r="A47" s="6">
        <v>2024</v>
      </c>
      <c r="B47" s="6">
        <v>7</v>
      </c>
      <c r="C47" s="6">
        <v>3</v>
      </c>
      <c r="D47" s="6">
        <v>3</v>
      </c>
      <c r="E47" s="6" t="str">
        <f t="shared" si="0"/>
        <v>Wednesday</v>
      </c>
      <c r="F47" s="6" t="str">
        <f t="shared" si="3"/>
        <v>Week-day</v>
      </c>
      <c r="G47" s="6" t="str">
        <f>_xlfn.XLOOKUP(B47,'[1]VLOOKUP DATA'!$A$3:$A$14,'[1]VLOOKUP DATA'!$C$3:$C$14)</f>
        <v>High-demand</v>
      </c>
      <c r="H47" s="6" t="str" cm="1">
        <f t="array" ref="H47">_xlfn.XLOOKUP(1,('[1]VLOOKUP DATA'!$I$2:$I$337=[1]DATA!G47)*('[1]VLOOKUP DATA'!$J$2:$J$337=[1]DATA!D47)*('[1]VLOOKUP DATA'!$K$2:$K$337=[1]DATA!E47),'[1]VLOOKUP DATA'!$L$2:$L$337)</f>
        <v>Off-Peak</v>
      </c>
      <c r="I47" s="1" cm="1">
        <f t="array" ref="I47">_xlfn.XLOOKUP(B47,'[1]VLOOKUP DATA'!$A$3:$A$14,_xlfn.XLOOKUP(H47,'[1]VLOOKUP DATA'!$D$2:$F$2,'[1]VLOOKUP DATA'!$D$3:$F$14))*100</f>
        <v>107</v>
      </c>
      <c r="J47" s="2">
        <v>-33.003833333333347</v>
      </c>
      <c r="K47" s="3">
        <f t="shared" si="1"/>
        <v>0</v>
      </c>
      <c r="L47" s="3">
        <v>87.86666666666666</v>
      </c>
      <c r="M47" s="4">
        <v>81.603691666666691</v>
      </c>
      <c r="N47" s="4">
        <v>0</v>
      </c>
      <c r="O47" s="4">
        <v>43.037074999999994</v>
      </c>
      <c r="P47" s="3">
        <f t="shared" si="2"/>
        <v>313.63673333333344</v>
      </c>
      <c r="Q47" s="5">
        <v>0</v>
      </c>
      <c r="R47" s="5">
        <f>VLOOKUP(D47,'[1]DESIGN LOAD'!AC:AF,2,FALSE)</f>
        <v>200</v>
      </c>
      <c r="S47" s="7">
        <f>VLOOKUP(D47,'[1]DESIGN LOAD'!AC:AF,3,FALSE)</f>
        <v>190</v>
      </c>
      <c r="T47">
        <f>VLOOKUP(D47,'[1]DESIGN LOAD'!AC:AF,4,FALSE)</f>
        <v>390</v>
      </c>
    </row>
    <row r="48" spans="1:20" x14ac:dyDescent="0.3">
      <c r="A48" s="6">
        <v>2024</v>
      </c>
      <c r="B48" s="6">
        <v>7</v>
      </c>
      <c r="C48" s="6">
        <v>3</v>
      </c>
      <c r="D48" s="6">
        <v>4</v>
      </c>
      <c r="E48" s="6" t="str">
        <f t="shared" si="0"/>
        <v>Wednesday</v>
      </c>
      <c r="F48" s="6" t="str">
        <f t="shared" si="3"/>
        <v>Week-day</v>
      </c>
      <c r="G48" s="6" t="str">
        <f>_xlfn.XLOOKUP(B48,'[1]VLOOKUP DATA'!$A$3:$A$14,'[1]VLOOKUP DATA'!$C$3:$C$14)</f>
        <v>High-demand</v>
      </c>
      <c r="H48" s="6" t="str" cm="1">
        <f t="array" ref="H48">_xlfn.XLOOKUP(1,('[1]VLOOKUP DATA'!$I$2:$I$337=[1]DATA!G48)*('[1]VLOOKUP DATA'!$J$2:$J$337=[1]DATA!D48)*('[1]VLOOKUP DATA'!$K$2:$K$337=[1]DATA!E48),'[1]VLOOKUP DATA'!$L$2:$L$337)</f>
        <v>Off-Peak</v>
      </c>
      <c r="I48" s="1" cm="1">
        <f t="array" ref="I48">_xlfn.XLOOKUP(B48,'[1]VLOOKUP DATA'!$A$3:$A$14,_xlfn.XLOOKUP(H48,'[1]VLOOKUP DATA'!$D$2:$F$2,'[1]VLOOKUP DATA'!$D$3:$F$14))*100</f>
        <v>107</v>
      </c>
      <c r="J48" s="2">
        <v>-21.129058333333333</v>
      </c>
      <c r="K48" s="3">
        <f t="shared" si="1"/>
        <v>0</v>
      </c>
      <c r="L48" s="3">
        <v>88.541666666666671</v>
      </c>
      <c r="M48" s="4">
        <v>66.655958333333331</v>
      </c>
      <c r="N48" s="4">
        <v>0</v>
      </c>
      <c r="O48" s="4">
        <v>43.719091666666664</v>
      </c>
      <c r="P48" s="3">
        <f t="shared" si="2"/>
        <v>313.63673333333344</v>
      </c>
      <c r="Q48" s="5">
        <v>0</v>
      </c>
      <c r="R48" s="5">
        <f>VLOOKUP(D48,'[1]DESIGN LOAD'!AC:AF,2,FALSE)</f>
        <v>295</v>
      </c>
      <c r="S48" s="7">
        <f>VLOOKUP(D48,'[1]DESIGN LOAD'!AC:AF,3,FALSE)</f>
        <v>190</v>
      </c>
      <c r="T48">
        <f>VLOOKUP(D48,'[1]DESIGN LOAD'!AC:AF,4,FALSE)</f>
        <v>485</v>
      </c>
    </row>
    <row r="49" spans="1:20" x14ac:dyDescent="0.3">
      <c r="A49" s="6">
        <v>2024</v>
      </c>
      <c r="B49" s="6">
        <v>7</v>
      </c>
      <c r="C49" s="6">
        <v>3</v>
      </c>
      <c r="D49" s="6">
        <v>5</v>
      </c>
      <c r="E49" s="6" t="str">
        <f t="shared" si="0"/>
        <v>Wednesday</v>
      </c>
      <c r="F49" s="6" t="str">
        <f t="shared" si="3"/>
        <v>Week-day</v>
      </c>
      <c r="G49" s="6" t="str">
        <f>_xlfn.XLOOKUP(B49,'[1]VLOOKUP DATA'!$A$3:$A$14,'[1]VLOOKUP DATA'!$C$3:$C$14)</f>
        <v>High-demand</v>
      </c>
      <c r="H49" s="6" t="str" cm="1">
        <f t="array" ref="H49">_xlfn.XLOOKUP(1,('[1]VLOOKUP DATA'!$I$2:$I$337=[1]DATA!G49)*('[1]VLOOKUP DATA'!$J$2:$J$337=[1]DATA!D49)*('[1]VLOOKUP DATA'!$K$2:$K$337=[1]DATA!E49),'[1]VLOOKUP DATA'!$L$2:$L$337)</f>
        <v>Off-Peak</v>
      </c>
      <c r="I49" s="1" cm="1">
        <f t="array" ref="I49">_xlfn.XLOOKUP(B49,'[1]VLOOKUP DATA'!$A$3:$A$14,_xlfn.XLOOKUP(H49,'[1]VLOOKUP DATA'!$D$2:$F$2,'[1]VLOOKUP DATA'!$D$3:$F$14))*100</f>
        <v>107</v>
      </c>
      <c r="J49" s="2">
        <v>-17.003183333333336</v>
      </c>
      <c r="K49" s="3">
        <f t="shared" si="1"/>
        <v>0</v>
      </c>
      <c r="L49" s="3">
        <v>89</v>
      </c>
      <c r="M49" s="4">
        <v>66.121333333333311</v>
      </c>
      <c r="N49" s="4">
        <v>0</v>
      </c>
      <c r="O49" s="4">
        <v>43.356308333333359</v>
      </c>
      <c r="P49" s="3">
        <f t="shared" si="2"/>
        <v>313.63673333333344</v>
      </c>
      <c r="Q49" s="5">
        <v>0</v>
      </c>
      <c r="R49" s="5">
        <f>VLOOKUP(D49,'[1]DESIGN LOAD'!AC:AF,2,FALSE)</f>
        <v>295</v>
      </c>
      <c r="S49" s="7">
        <f>VLOOKUP(D49,'[1]DESIGN LOAD'!AC:AF,3,FALSE)</f>
        <v>190</v>
      </c>
      <c r="T49">
        <f>VLOOKUP(D49,'[1]DESIGN LOAD'!AC:AF,4,FALSE)</f>
        <v>485</v>
      </c>
    </row>
    <row r="50" spans="1:20" x14ac:dyDescent="0.3">
      <c r="A50" s="6">
        <v>2024</v>
      </c>
      <c r="B50" s="6">
        <v>7</v>
      </c>
      <c r="C50" s="6">
        <v>3</v>
      </c>
      <c r="D50" s="6">
        <v>6</v>
      </c>
      <c r="E50" s="6" t="str">
        <f t="shared" si="0"/>
        <v>Wednesday</v>
      </c>
      <c r="F50" s="6" t="str">
        <f t="shared" si="3"/>
        <v>Week-day</v>
      </c>
      <c r="G50" s="6" t="str">
        <f>_xlfn.XLOOKUP(B50,'[1]VLOOKUP DATA'!$A$3:$A$14,'[1]VLOOKUP DATA'!$C$3:$C$14)</f>
        <v>High-demand</v>
      </c>
      <c r="H50" s="6" t="str" cm="1">
        <f t="array" ref="H50">_xlfn.XLOOKUP(1,('[1]VLOOKUP DATA'!$I$2:$I$337=[1]DATA!G50)*('[1]VLOOKUP DATA'!$J$2:$J$337=[1]DATA!D50)*('[1]VLOOKUP DATA'!$K$2:$K$337=[1]DATA!E50),'[1]VLOOKUP DATA'!$L$2:$L$337)</f>
        <v>Peak</v>
      </c>
      <c r="I50" s="1" cm="1">
        <f t="array" ref="I50">_xlfn.XLOOKUP(B50,'[1]VLOOKUP DATA'!$A$3:$A$14,_xlfn.XLOOKUP(H50,'[1]VLOOKUP DATA'!$D$2:$F$2,'[1]VLOOKUP DATA'!$D$3:$F$14))*100</f>
        <v>653</v>
      </c>
      <c r="J50" s="2">
        <v>-13.622824999999994</v>
      </c>
      <c r="K50" s="3">
        <f t="shared" si="1"/>
        <v>0</v>
      </c>
      <c r="L50" s="3">
        <v>89</v>
      </c>
      <c r="M50" s="4">
        <v>61.469991666666679</v>
      </c>
      <c r="N50" s="4">
        <v>0</v>
      </c>
      <c r="O50" s="4">
        <v>43.207866666666661</v>
      </c>
      <c r="P50" s="3">
        <f t="shared" si="2"/>
        <v>313.63673333333344</v>
      </c>
      <c r="Q50" s="5">
        <v>0</v>
      </c>
      <c r="R50" s="5">
        <f>VLOOKUP(D50,'[1]DESIGN LOAD'!AC:AF,2,FALSE)</f>
        <v>295</v>
      </c>
      <c r="S50" s="7">
        <f>VLOOKUP(D50,'[1]DESIGN LOAD'!AC:AF,3,FALSE)</f>
        <v>190</v>
      </c>
      <c r="T50">
        <f>VLOOKUP(D50,'[1]DESIGN LOAD'!AC:AF,4,FALSE)</f>
        <v>485</v>
      </c>
    </row>
    <row r="51" spans="1:20" x14ac:dyDescent="0.3">
      <c r="A51" s="6">
        <v>2024</v>
      </c>
      <c r="B51" s="6">
        <v>7</v>
      </c>
      <c r="C51" s="6">
        <v>3</v>
      </c>
      <c r="D51" s="6">
        <v>7</v>
      </c>
      <c r="E51" s="6" t="str">
        <f t="shared" si="0"/>
        <v>Wednesday</v>
      </c>
      <c r="F51" s="6" t="str">
        <f t="shared" si="3"/>
        <v>Week-day</v>
      </c>
      <c r="G51" s="6" t="str">
        <f>_xlfn.XLOOKUP(B51,'[1]VLOOKUP DATA'!$A$3:$A$14,'[1]VLOOKUP DATA'!$C$3:$C$14)</f>
        <v>High-demand</v>
      </c>
      <c r="H51" s="6" t="str" cm="1">
        <f t="array" ref="H51">_xlfn.XLOOKUP(1,('[1]VLOOKUP DATA'!$I$2:$I$337=[1]DATA!G51)*('[1]VLOOKUP DATA'!$J$2:$J$337=[1]DATA!D51)*('[1]VLOOKUP DATA'!$K$2:$K$337=[1]DATA!E51),'[1]VLOOKUP DATA'!$L$2:$L$337)</f>
        <v>Peak</v>
      </c>
      <c r="I51" s="1" cm="1">
        <f t="array" ref="I51">_xlfn.XLOOKUP(B51,'[1]VLOOKUP DATA'!$A$3:$A$14,_xlfn.XLOOKUP(H51,'[1]VLOOKUP DATA'!$D$2:$F$2,'[1]VLOOKUP DATA'!$D$3:$F$14))*100</f>
        <v>653</v>
      </c>
      <c r="J51" s="2">
        <v>-13.739283333333333</v>
      </c>
      <c r="K51" s="3">
        <f t="shared" si="1"/>
        <v>0</v>
      </c>
      <c r="L51" s="3">
        <v>89</v>
      </c>
      <c r="M51" s="4">
        <v>63.496799999999993</v>
      </c>
      <c r="N51" s="4">
        <v>0</v>
      </c>
      <c r="O51" s="4">
        <v>45.390783333333317</v>
      </c>
      <c r="P51" s="3">
        <f t="shared" si="2"/>
        <v>313.63673333333344</v>
      </c>
      <c r="Q51" s="5">
        <v>0</v>
      </c>
      <c r="R51" s="5">
        <f>VLOOKUP(D51,'[1]DESIGN LOAD'!AC:AF,2,FALSE)</f>
        <v>565</v>
      </c>
      <c r="S51" s="7">
        <f>VLOOKUP(D51,'[1]DESIGN LOAD'!AC:AF,3,FALSE)</f>
        <v>690</v>
      </c>
      <c r="T51">
        <f>VLOOKUP(D51,'[1]DESIGN LOAD'!AC:AF,4,FALSE)</f>
        <v>1255</v>
      </c>
    </row>
    <row r="52" spans="1:20" x14ac:dyDescent="0.3">
      <c r="A52" s="6">
        <v>2024</v>
      </c>
      <c r="B52" s="6">
        <v>7</v>
      </c>
      <c r="C52" s="6">
        <v>3</v>
      </c>
      <c r="D52" s="6">
        <v>8</v>
      </c>
      <c r="E52" s="6" t="str">
        <f t="shared" si="0"/>
        <v>Wednesday</v>
      </c>
      <c r="F52" s="6" t="str">
        <f t="shared" si="3"/>
        <v>Week-day</v>
      </c>
      <c r="G52" s="6" t="str">
        <f>_xlfn.XLOOKUP(B52,'[1]VLOOKUP DATA'!$A$3:$A$14,'[1]VLOOKUP DATA'!$C$3:$C$14)</f>
        <v>High-demand</v>
      </c>
      <c r="H52" s="6" t="str" cm="1">
        <f t="array" ref="H52">_xlfn.XLOOKUP(1,('[1]VLOOKUP DATA'!$I$2:$I$337=[1]DATA!G52)*('[1]VLOOKUP DATA'!$J$2:$J$337=[1]DATA!D52)*('[1]VLOOKUP DATA'!$K$2:$K$337=[1]DATA!E52),'[1]VLOOKUP DATA'!$L$2:$L$337)</f>
        <v>Peak</v>
      </c>
      <c r="I52" s="1" cm="1">
        <f t="array" ref="I52">_xlfn.XLOOKUP(B52,'[1]VLOOKUP DATA'!$A$3:$A$14,_xlfn.XLOOKUP(H52,'[1]VLOOKUP DATA'!$D$2:$F$2,'[1]VLOOKUP DATA'!$D$3:$F$14))*100</f>
        <v>653</v>
      </c>
      <c r="J52" s="2">
        <v>-12.660622222222226</v>
      </c>
      <c r="K52" s="3">
        <f t="shared" si="1"/>
        <v>0</v>
      </c>
      <c r="L52" s="3">
        <v>89.311111111111117</v>
      </c>
      <c r="M52" s="4">
        <v>70.620066666666688</v>
      </c>
      <c r="N52" s="4">
        <v>0</v>
      </c>
      <c r="O52" s="4">
        <v>50.174311111111123</v>
      </c>
      <c r="P52" s="3">
        <f t="shared" si="2"/>
        <v>313.63673333333344</v>
      </c>
      <c r="Q52" s="5">
        <v>0</v>
      </c>
      <c r="R52" s="5">
        <f>VLOOKUP(D52,'[1]DESIGN LOAD'!AC:AF,2,FALSE)</f>
        <v>565</v>
      </c>
      <c r="S52" s="7">
        <f>VLOOKUP(D52,'[1]DESIGN LOAD'!AC:AF,3,FALSE)</f>
        <v>675</v>
      </c>
      <c r="T52">
        <f>VLOOKUP(D52,'[1]DESIGN LOAD'!AC:AF,4,FALSE)</f>
        <v>1240</v>
      </c>
    </row>
    <row r="53" spans="1:20" x14ac:dyDescent="0.3">
      <c r="A53" s="6">
        <v>2024</v>
      </c>
      <c r="B53" s="6">
        <v>7</v>
      </c>
      <c r="C53" s="6">
        <v>3</v>
      </c>
      <c r="D53" s="6">
        <v>9</v>
      </c>
      <c r="E53" s="6" t="str">
        <f t="shared" si="0"/>
        <v>Wednesday</v>
      </c>
      <c r="F53" s="6" t="str">
        <f t="shared" si="3"/>
        <v>Week-day</v>
      </c>
      <c r="G53" s="6" t="str">
        <f>_xlfn.XLOOKUP(B53,'[1]VLOOKUP DATA'!$A$3:$A$14,'[1]VLOOKUP DATA'!$C$3:$C$14)</f>
        <v>High-demand</v>
      </c>
      <c r="H53" s="6" t="str" cm="1">
        <f t="array" ref="H53">_xlfn.XLOOKUP(1,('[1]VLOOKUP DATA'!$I$2:$I$337=[1]DATA!G53)*('[1]VLOOKUP DATA'!$J$2:$J$337=[1]DATA!D53)*('[1]VLOOKUP DATA'!$K$2:$K$337=[1]DATA!E53),'[1]VLOOKUP DATA'!$L$2:$L$337)</f>
        <v>Standard</v>
      </c>
      <c r="I53" s="1" cm="1">
        <f t="array" ref="I53">_xlfn.XLOOKUP(B53,'[1]VLOOKUP DATA'!$A$3:$A$14,_xlfn.XLOOKUP(H53,'[1]VLOOKUP DATA'!$D$2:$F$2,'[1]VLOOKUP DATA'!$D$3:$F$14))*100</f>
        <v>198</v>
      </c>
      <c r="J53" s="2">
        <v>-10.835727272727276</v>
      </c>
      <c r="K53" s="3">
        <f t="shared" si="1"/>
        <v>0</v>
      </c>
      <c r="L53" s="3">
        <v>90</v>
      </c>
      <c r="M53" s="4">
        <v>71.072072727272712</v>
      </c>
      <c r="N53" s="4">
        <v>0</v>
      </c>
      <c r="O53" s="4">
        <v>52.153400000000005</v>
      </c>
      <c r="P53" s="3">
        <f t="shared" si="2"/>
        <v>313.63673333333344</v>
      </c>
      <c r="Q53" s="5">
        <v>0</v>
      </c>
      <c r="R53" s="5">
        <f>VLOOKUP(D53,'[1]DESIGN LOAD'!AC:AF,2,FALSE)</f>
        <v>565</v>
      </c>
      <c r="S53" s="7">
        <f>VLOOKUP(D53,'[1]DESIGN LOAD'!AC:AF,3,FALSE)</f>
        <v>675</v>
      </c>
      <c r="T53">
        <f>VLOOKUP(D53,'[1]DESIGN LOAD'!AC:AF,4,FALSE)</f>
        <v>1240</v>
      </c>
    </row>
    <row r="54" spans="1:20" x14ac:dyDescent="0.3">
      <c r="A54" s="6">
        <v>2024</v>
      </c>
      <c r="B54" s="6">
        <v>7</v>
      </c>
      <c r="C54" s="6">
        <v>3</v>
      </c>
      <c r="D54" s="6">
        <v>10</v>
      </c>
      <c r="E54" s="6" t="str">
        <f t="shared" si="0"/>
        <v>Wednesday</v>
      </c>
      <c r="F54" s="6" t="str">
        <f t="shared" si="3"/>
        <v>Week-day</v>
      </c>
      <c r="G54" s="6" t="str">
        <f>_xlfn.XLOOKUP(B54,'[1]VLOOKUP DATA'!$A$3:$A$14,'[1]VLOOKUP DATA'!$C$3:$C$14)</f>
        <v>High-demand</v>
      </c>
      <c r="H54" s="6" t="str" cm="1">
        <f t="array" ref="H54">_xlfn.XLOOKUP(1,('[1]VLOOKUP DATA'!$I$2:$I$337=[1]DATA!G54)*('[1]VLOOKUP DATA'!$J$2:$J$337=[1]DATA!D54)*('[1]VLOOKUP DATA'!$K$2:$K$337=[1]DATA!E54),'[1]VLOOKUP DATA'!$L$2:$L$337)</f>
        <v>Standard</v>
      </c>
      <c r="I54" s="1" cm="1">
        <f t="array" ref="I54">_xlfn.XLOOKUP(B54,'[1]VLOOKUP DATA'!$A$3:$A$14,_xlfn.XLOOKUP(H54,'[1]VLOOKUP DATA'!$D$2:$F$2,'[1]VLOOKUP DATA'!$D$3:$F$14))*100</f>
        <v>198</v>
      </c>
      <c r="J54" s="2">
        <v>-10.698133333333335</v>
      </c>
      <c r="K54" s="3">
        <f t="shared" si="1"/>
        <v>0</v>
      </c>
      <c r="L54" s="3">
        <v>90</v>
      </c>
      <c r="M54" s="4">
        <v>71.47942500000002</v>
      </c>
      <c r="N54" s="4">
        <v>0</v>
      </c>
      <c r="O54" s="4">
        <v>51.874841666666654</v>
      </c>
      <c r="P54" s="3">
        <f t="shared" si="2"/>
        <v>313.63673333333344</v>
      </c>
      <c r="Q54" s="5">
        <v>0</v>
      </c>
      <c r="R54" s="5">
        <f>VLOOKUP(D54,'[1]DESIGN LOAD'!AC:AF,2,FALSE)</f>
        <v>565</v>
      </c>
      <c r="S54" s="7">
        <f>VLOOKUP(D54,'[1]DESIGN LOAD'!AC:AF,3,FALSE)</f>
        <v>675</v>
      </c>
      <c r="T54">
        <f>VLOOKUP(D54,'[1]DESIGN LOAD'!AC:AF,4,FALSE)</f>
        <v>1240</v>
      </c>
    </row>
    <row r="55" spans="1:20" x14ac:dyDescent="0.3">
      <c r="A55" s="6">
        <v>2024</v>
      </c>
      <c r="B55" s="6">
        <v>7</v>
      </c>
      <c r="C55" s="6">
        <v>3</v>
      </c>
      <c r="D55" s="6">
        <v>11</v>
      </c>
      <c r="E55" s="6" t="str">
        <f t="shared" si="0"/>
        <v>Wednesday</v>
      </c>
      <c r="F55" s="6" t="str">
        <f t="shared" si="3"/>
        <v>Week-day</v>
      </c>
      <c r="G55" s="6" t="str">
        <f>_xlfn.XLOOKUP(B55,'[1]VLOOKUP DATA'!$A$3:$A$14,'[1]VLOOKUP DATA'!$C$3:$C$14)</f>
        <v>High-demand</v>
      </c>
      <c r="H55" s="6" t="str" cm="1">
        <f t="array" ref="H55">_xlfn.XLOOKUP(1,('[1]VLOOKUP DATA'!$I$2:$I$337=[1]DATA!G55)*('[1]VLOOKUP DATA'!$J$2:$J$337=[1]DATA!D55)*('[1]VLOOKUP DATA'!$K$2:$K$337=[1]DATA!E55),'[1]VLOOKUP DATA'!$L$2:$L$337)</f>
        <v>Standard</v>
      </c>
      <c r="I55" s="1" cm="1">
        <f t="array" ref="I55">_xlfn.XLOOKUP(B55,'[1]VLOOKUP DATA'!$A$3:$A$14,_xlfn.XLOOKUP(H55,'[1]VLOOKUP DATA'!$D$2:$F$2,'[1]VLOOKUP DATA'!$D$3:$F$14))*100</f>
        <v>198</v>
      </c>
      <c r="J55" s="2">
        <v>-10.816766666666664</v>
      </c>
      <c r="K55" s="3">
        <f t="shared" si="1"/>
        <v>0</v>
      </c>
      <c r="L55" s="3">
        <v>90</v>
      </c>
      <c r="M55" s="4">
        <v>73.404866666666621</v>
      </c>
      <c r="N55" s="4">
        <v>0</v>
      </c>
      <c r="O55" s="4">
        <v>57.005766666666659</v>
      </c>
      <c r="P55" s="3">
        <f t="shared" si="2"/>
        <v>313.63673333333344</v>
      </c>
      <c r="Q55" s="5">
        <v>0</v>
      </c>
      <c r="R55" s="5">
        <f>VLOOKUP(D55,'[1]DESIGN LOAD'!AC:AF,2,FALSE)</f>
        <v>565</v>
      </c>
      <c r="S55" s="7">
        <f>VLOOKUP(D55,'[1]DESIGN LOAD'!AC:AF,3,FALSE)</f>
        <v>675</v>
      </c>
      <c r="T55">
        <f>VLOOKUP(D55,'[1]DESIGN LOAD'!AC:AF,4,FALSE)</f>
        <v>1240</v>
      </c>
    </row>
    <row r="56" spans="1:20" x14ac:dyDescent="0.3">
      <c r="A56" s="6">
        <v>2024</v>
      </c>
      <c r="B56" s="6">
        <v>7</v>
      </c>
      <c r="C56" s="6">
        <v>3</v>
      </c>
      <c r="D56" s="6">
        <v>12</v>
      </c>
      <c r="E56" s="6" t="str">
        <f t="shared" si="0"/>
        <v>Wednesday</v>
      </c>
      <c r="F56" s="6" t="str">
        <f t="shared" si="3"/>
        <v>Week-day</v>
      </c>
      <c r="G56" s="6" t="str">
        <f>_xlfn.XLOOKUP(B56,'[1]VLOOKUP DATA'!$A$3:$A$14,'[1]VLOOKUP DATA'!$C$3:$C$14)</f>
        <v>High-demand</v>
      </c>
      <c r="H56" s="6" t="str" cm="1">
        <f t="array" ref="H56">_xlfn.XLOOKUP(1,('[1]VLOOKUP DATA'!$I$2:$I$337=[1]DATA!G56)*('[1]VLOOKUP DATA'!$J$2:$J$337=[1]DATA!D56)*('[1]VLOOKUP DATA'!$K$2:$K$337=[1]DATA!E56),'[1]VLOOKUP DATA'!$L$2:$L$337)</f>
        <v>Standard</v>
      </c>
      <c r="I56" s="1" cm="1">
        <f t="array" ref="I56">_xlfn.XLOOKUP(B56,'[1]VLOOKUP DATA'!$A$3:$A$14,_xlfn.XLOOKUP(H56,'[1]VLOOKUP DATA'!$D$2:$F$2,'[1]VLOOKUP DATA'!$D$3:$F$14))*100</f>
        <v>198</v>
      </c>
      <c r="J56" s="2">
        <v>-10.881</v>
      </c>
      <c r="K56" s="3">
        <f t="shared" si="1"/>
        <v>0</v>
      </c>
      <c r="L56" s="3">
        <v>90</v>
      </c>
      <c r="M56" s="4">
        <v>72.46447500000005</v>
      </c>
      <c r="N56" s="4">
        <v>0</v>
      </c>
      <c r="O56" s="4">
        <v>54.527041666666697</v>
      </c>
      <c r="P56" s="3">
        <f t="shared" si="2"/>
        <v>313.63673333333344</v>
      </c>
      <c r="Q56" s="5">
        <v>0</v>
      </c>
      <c r="R56" s="5">
        <f>VLOOKUP(D56,'[1]DESIGN LOAD'!AC:AF,2,FALSE)</f>
        <v>565</v>
      </c>
      <c r="S56" s="7">
        <f>VLOOKUP(D56,'[1]DESIGN LOAD'!AC:AF,3,FALSE)</f>
        <v>675</v>
      </c>
      <c r="T56">
        <f>VLOOKUP(D56,'[1]DESIGN LOAD'!AC:AF,4,FALSE)</f>
        <v>1240</v>
      </c>
    </row>
    <row r="57" spans="1:20" x14ac:dyDescent="0.3">
      <c r="A57" s="6">
        <v>2024</v>
      </c>
      <c r="B57" s="6">
        <v>7</v>
      </c>
      <c r="C57" s="6">
        <v>3</v>
      </c>
      <c r="D57" s="6">
        <v>13</v>
      </c>
      <c r="E57" s="6" t="str">
        <f t="shared" si="0"/>
        <v>Wednesday</v>
      </c>
      <c r="F57" s="6" t="str">
        <f t="shared" si="3"/>
        <v>Week-day</v>
      </c>
      <c r="G57" s="6" t="str">
        <f>_xlfn.XLOOKUP(B57,'[1]VLOOKUP DATA'!$A$3:$A$14,'[1]VLOOKUP DATA'!$C$3:$C$14)</f>
        <v>High-demand</v>
      </c>
      <c r="H57" s="6" t="str" cm="1">
        <f t="array" ref="H57">_xlfn.XLOOKUP(1,('[1]VLOOKUP DATA'!$I$2:$I$337=[1]DATA!G57)*('[1]VLOOKUP DATA'!$J$2:$J$337=[1]DATA!D57)*('[1]VLOOKUP DATA'!$K$2:$K$337=[1]DATA!E57),'[1]VLOOKUP DATA'!$L$2:$L$337)</f>
        <v>Standard</v>
      </c>
      <c r="I57" s="1" cm="1">
        <f t="array" ref="I57">_xlfn.XLOOKUP(B57,'[1]VLOOKUP DATA'!$A$3:$A$14,_xlfn.XLOOKUP(H57,'[1]VLOOKUP DATA'!$D$2:$F$2,'[1]VLOOKUP DATA'!$D$3:$F$14))*100</f>
        <v>198</v>
      </c>
      <c r="J57" s="2">
        <v>-11.071083333333336</v>
      </c>
      <c r="K57" s="3">
        <f t="shared" si="1"/>
        <v>0</v>
      </c>
      <c r="L57" s="3">
        <v>90</v>
      </c>
      <c r="M57" s="4">
        <v>71.442041666666682</v>
      </c>
      <c r="N57" s="4">
        <v>0</v>
      </c>
      <c r="O57" s="4">
        <v>54.661999999999985</v>
      </c>
      <c r="P57" s="3">
        <f t="shared" si="2"/>
        <v>313.63673333333344</v>
      </c>
      <c r="Q57" s="5">
        <v>0</v>
      </c>
      <c r="R57" s="5">
        <f>VLOOKUP(D57,'[1]DESIGN LOAD'!AC:AF,2,FALSE)</f>
        <v>565</v>
      </c>
      <c r="S57" s="7">
        <f>VLOOKUP(D57,'[1]DESIGN LOAD'!AC:AF,3,FALSE)</f>
        <v>675</v>
      </c>
      <c r="T57">
        <f>VLOOKUP(D57,'[1]DESIGN LOAD'!AC:AF,4,FALSE)</f>
        <v>1240</v>
      </c>
    </row>
    <row r="58" spans="1:20" x14ac:dyDescent="0.3">
      <c r="A58" s="6">
        <v>2024</v>
      </c>
      <c r="B58" s="6">
        <v>7</v>
      </c>
      <c r="C58" s="6">
        <v>3</v>
      </c>
      <c r="D58" s="6">
        <v>14</v>
      </c>
      <c r="E58" s="6" t="str">
        <f t="shared" si="0"/>
        <v>Wednesday</v>
      </c>
      <c r="F58" s="6" t="str">
        <f t="shared" si="3"/>
        <v>Week-day</v>
      </c>
      <c r="G58" s="6" t="str">
        <f>_xlfn.XLOOKUP(B58,'[1]VLOOKUP DATA'!$A$3:$A$14,'[1]VLOOKUP DATA'!$C$3:$C$14)</f>
        <v>High-demand</v>
      </c>
      <c r="H58" s="6" t="str" cm="1">
        <f t="array" ref="H58">_xlfn.XLOOKUP(1,('[1]VLOOKUP DATA'!$I$2:$I$337=[1]DATA!G58)*('[1]VLOOKUP DATA'!$J$2:$J$337=[1]DATA!D58)*('[1]VLOOKUP DATA'!$K$2:$K$337=[1]DATA!E58),'[1]VLOOKUP DATA'!$L$2:$L$337)</f>
        <v>Standard</v>
      </c>
      <c r="I58" s="1" cm="1">
        <f t="array" ref="I58">_xlfn.XLOOKUP(B58,'[1]VLOOKUP DATA'!$A$3:$A$14,_xlfn.XLOOKUP(H58,'[1]VLOOKUP DATA'!$D$2:$F$2,'[1]VLOOKUP DATA'!$D$3:$F$14))*100</f>
        <v>198</v>
      </c>
      <c r="J58" s="2">
        <v>-10.233008333333334</v>
      </c>
      <c r="K58" s="3">
        <f t="shared" si="1"/>
        <v>0</v>
      </c>
      <c r="L58" s="3">
        <v>90</v>
      </c>
      <c r="M58" s="4">
        <v>71.090741666666673</v>
      </c>
      <c r="N58" s="4">
        <v>0</v>
      </c>
      <c r="O58" s="4">
        <v>54.842216666666658</v>
      </c>
      <c r="P58" s="3">
        <f t="shared" si="2"/>
        <v>313.63673333333344</v>
      </c>
      <c r="Q58" s="5">
        <v>0</v>
      </c>
      <c r="R58" s="5">
        <f>VLOOKUP(D58,'[1]DESIGN LOAD'!AC:AF,2,FALSE)</f>
        <v>565</v>
      </c>
      <c r="S58" s="7">
        <f>VLOOKUP(D58,'[1]DESIGN LOAD'!AC:AF,3,FALSE)</f>
        <v>675</v>
      </c>
      <c r="T58">
        <f>VLOOKUP(D58,'[1]DESIGN LOAD'!AC:AF,4,FALSE)</f>
        <v>1240</v>
      </c>
    </row>
    <row r="59" spans="1:20" x14ac:dyDescent="0.3">
      <c r="A59" s="6">
        <v>2024</v>
      </c>
      <c r="B59" s="6">
        <v>7</v>
      </c>
      <c r="C59" s="6">
        <v>3</v>
      </c>
      <c r="D59" s="6">
        <v>15</v>
      </c>
      <c r="E59" s="6" t="str">
        <f t="shared" si="0"/>
        <v>Wednesday</v>
      </c>
      <c r="F59" s="6" t="str">
        <f t="shared" si="3"/>
        <v>Week-day</v>
      </c>
      <c r="G59" s="6" t="str">
        <f>_xlfn.XLOOKUP(B59,'[1]VLOOKUP DATA'!$A$3:$A$14,'[1]VLOOKUP DATA'!$C$3:$C$14)</f>
        <v>High-demand</v>
      </c>
      <c r="H59" s="6" t="str" cm="1">
        <f t="array" ref="H59">_xlfn.XLOOKUP(1,('[1]VLOOKUP DATA'!$I$2:$I$337=[1]DATA!G59)*('[1]VLOOKUP DATA'!$J$2:$J$337=[1]DATA!D59)*('[1]VLOOKUP DATA'!$K$2:$K$337=[1]DATA!E59),'[1]VLOOKUP DATA'!$L$2:$L$337)</f>
        <v>Standard</v>
      </c>
      <c r="I59" s="1" cm="1">
        <f t="array" ref="I59">_xlfn.XLOOKUP(B59,'[1]VLOOKUP DATA'!$A$3:$A$14,_xlfn.XLOOKUP(H59,'[1]VLOOKUP DATA'!$D$2:$F$2,'[1]VLOOKUP DATA'!$D$3:$F$14))*100</f>
        <v>198</v>
      </c>
      <c r="J59" s="2">
        <v>-9.5040666666666649</v>
      </c>
      <c r="K59" s="3">
        <f t="shared" si="1"/>
        <v>0</v>
      </c>
      <c r="L59" s="3">
        <v>90</v>
      </c>
      <c r="M59" s="4">
        <v>65.992424999999997</v>
      </c>
      <c r="N59" s="4">
        <v>0</v>
      </c>
      <c r="O59" s="4">
        <v>50.269825000000004</v>
      </c>
      <c r="P59" s="3">
        <f t="shared" si="2"/>
        <v>313.63673333333344</v>
      </c>
      <c r="Q59" s="5">
        <v>0</v>
      </c>
      <c r="R59" s="5">
        <f>VLOOKUP(D59,'[1]DESIGN LOAD'!AC:AF,2,FALSE)</f>
        <v>565</v>
      </c>
      <c r="S59" s="7">
        <f>VLOOKUP(D59,'[1]DESIGN LOAD'!AC:AF,3,FALSE)</f>
        <v>675</v>
      </c>
      <c r="T59">
        <f>VLOOKUP(D59,'[1]DESIGN LOAD'!AC:AF,4,FALSE)</f>
        <v>1240</v>
      </c>
    </row>
    <row r="60" spans="1:20" x14ac:dyDescent="0.3">
      <c r="A60" s="6">
        <v>2024</v>
      </c>
      <c r="B60" s="6">
        <v>7</v>
      </c>
      <c r="C60" s="6">
        <v>3</v>
      </c>
      <c r="D60" s="6">
        <v>16</v>
      </c>
      <c r="E60" s="6" t="str">
        <f t="shared" si="0"/>
        <v>Wednesday</v>
      </c>
      <c r="F60" s="6" t="str">
        <f t="shared" si="3"/>
        <v>Week-day</v>
      </c>
      <c r="G60" s="6" t="str">
        <f>_xlfn.XLOOKUP(B60,'[1]VLOOKUP DATA'!$A$3:$A$14,'[1]VLOOKUP DATA'!$C$3:$C$14)</f>
        <v>High-demand</v>
      </c>
      <c r="H60" s="6" t="str" cm="1">
        <f t="array" ref="H60">_xlfn.XLOOKUP(1,('[1]VLOOKUP DATA'!$I$2:$I$337=[1]DATA!G60)*('[1]VLOOKUP DATA'!$J$2:$J$337=[1]DATA!D60)*('[1]VLOOKUP DATA'!$K$2:$K$337=[1]DATA!E60),'[1]VLOOKUP DATA'!$L$2:$L$337)</f>
        <v>Standard</v>
      </c>
      <c r="I60" s="1" cm="1">
        <f t="array" ref="I60">_xlfn.XLOOKUP(B60,'[1]VLOOKUP DATA'!$A$3:$A$14,_xlfn.XLOOKUP(H60,'[1]VLOOKUP DATA'!$D$2:$F$2,'[1]VLOOKUP DATA'!$D$3:$F$14))*100</f>
        <v>198</v>
      </c>
      <c r="J60" s="2">
        <v>-9.9538416666666567</v>
      </c>
      <c r="K60" s="3">
        <f t="shared" si="1"/>
        <v>0</v>
      </c>
      <c r="L60" s="3">
        <v>90</v>
      </c>
      <c r="M60" s="4">
        <v>68.231825000000043</v>
      </c>
      <c r="N60" s="4">
        <v>0</v>
      </c>
      <c r="O60" s="4">
        <v>51.313375000000022</v>
      </c>
      <c r="P60" s="3">
        <f t="shared" si="2"/>
        <v>313.63673333333344</v>
      </c>
      <c r="Q60" s="5">
        <v>0</v>
      </c>
      <c r="R60" s="5">
        <f>VLOOKUP(D60,'[1]DESIGN LOAD'!AC:AF,2,FALSE)</f>
        <v>565</v>
      </c>
      <c r="S60" s="7">
        <f>VLOOKUP(D60,'[1]DESIGN LOAD'!AC:AF,3,FALSE)</f>
        <v>675</v>
      </c>
      <c r="T60">
        <f>VLOOKUP(D60,'[1]DESIGN LOAD'!AC:AF,4,FALSE)</f>
        <v>1240</v>
      </c>
    </row>
    <row r="61" spans="1:20" x14ac:dyDescent="0.3">
      <c r="A61" s="6">
        <v>2024</v>
      </c>
      <c r="B61" s="6">
        <v>7</v>
      </c>
      <c r="C61" s="6">
        <v>3</v>
      </c>
      <c r="D61" s="6">
        <v>17</v>
      </c>
      <c r="E61" s="6" t="str">
        <f t="shared" si="0"/>
        <v>Wednesday</v>
      </c>
      <c r="F61" s="6" t="str">
        <f t="shared" si="3"/>
        <v>Week-day</v>
      </c>
      <c r="G61" s="6" t="str">
        <f>_xlfn.XLOOKUP(B61,'[1]VLOOKUP DATA'!$A$3:$A$14,'[1]VLOOKUP DATA'!$C$3:$C$14)</f>
        <v>High-demand</v>
      </c>
      <c r="H61" s="6" t="str" cm="1">
        <f t="array" ref="H61">_xlfn.XLOOKUP(1,('[1]VLOOKUP DATA'!$I$2:$I$337=[1]DATA!G61)*('[1]VLOOKUP DATA'!$J$2:$J$337=[1]DATA!D61)*('[1]VLOOKUP DATA'!$K$2:$K$337=[1]DATA!E61),'[1]VLOOKUP DATA'!$L$2:$L$337)</f>
        <v>Peak</v>
      </c>
      <c r="I61" s="1" cm="1">
        <f t="array" ref="I61">_xlfn.XLOOKUP(B61,'[1]VLOOKUP DATA'!$A$3:$A$14,_xlfn.XLOOKUP(H61,'[1]VLOOKUP DATA'!$D$2:$F$2,'[1]VLOOKUP DATA'!$D$3:$F$14))*100</f>
        <v>653</v>
      </c>
      <c r="J61" s="2">
        <v>-10.664383333333337</v>
      </c>
      <c r="K61" s="3">
        <f t="shared" si="1"/>
        <v>0</v>
      </c>
      <c r="L61" s="3">
        <v>90</v>
      </c>
      <c r="M61" s="4">
        <v>58.882741666666668</v>
      </c>
      <c r="N61" s="4">
        <v>0</v>
      </c>
      <c r="O61" s="4">
        <v>41.654558333333348</v>
      </c>
      <c r="P61" s="3">
        <f t="shared" si="2"/>
        <v>313.63673333333344</v>
      </c>
      <c r="Q61" s="5">
        <v>0</v>
      </c>
      <c r="R61" s="5">
        <f>VLOOKUP(D61,'[1]DESIGN LOAD'!AC:AF,2,FALSE)</f>
        <v>555</v>
      </c>
      <c r="S61" s="7">
        <f>VLOOKUP(D61,'[1]DESIGN LOAD'!AC:AF,3,FALSE)</f>
        <v>675</v>
      </c>
      <c r="T61">
        <f>VLOOKUP(D61,'[1]DESIGN LOAD'!AC:AF,4,FALSE)</f>
        <v>1230</v>
      </c>
    </row>
    <row r="62" spans="1:20" x14ac:dyDescent="0.3">
      <c r="A62" s="6">
        <v>2024</v>
      </c>
      <c r="B62" s="6">
        <v>7</v>
      </c>
      <c r="C62" s="6">
        <v>3</v>
      </c>
      <c r="D62" s="6">
        <v>18</v>
      </c>
      <c r="E62" s="6" t="str">
        <f t="shared" si="0"/>
        <v>Wednesday</v>
      </c>
      <c r="F62" s="6" t="str">
        <f t="shared" si="3"/>
        <v>Week-day</v>
      </c>
      <c r="G62" s="6" t="str">
        <f>_xlfn.XLOOKUP(B62,'[1]VLOOKUP DATA'!$A$3:$A$14,'[1]VLOOKUP DATA'!$C$3:$C$14)</f>
        <v>High-demand</v>
      </c>
      <c r="H62" s="6" t="str" cm="1">
        <f t="array" ref="H62">_xlfn.XLOOKUP(1,('[1]VLOOKUP DATA'!$I$2:$I$337=[1]DATA!G62)*('[1]VLOOKUP DATA'!$J$2:$J$337=[1]DATA!D62)*('[1]VLOOKUP DATA'!$K$2:$K$337=[1]DATA!E62),'[1]VLOOKUP DATA'!$L$2:$L$337)</f>
        <v>Peak</v>
      </c>
      <c r="I62" s="1" cm="1">
        <f t="array" ref="I62">_xlfn.XLOOKUP(B62,'[1]VLOOKUP DATA'!$A$3:$A$14,_xlfn.XLOOKUP(H62,'[1]VLOOKUP DATA'!$D$2:$F$2,'[1]VLOOKUP DATA'!$D$3:$F$14))*100</f>
        <v>653</v>
      </c>
      <c r="J62" s="2">
        <v>-10.081924999999993</v>
      </c>
      <c r="K62" s="3">
        <f t="shared" si="1"/>
        <v>0</v>
      </c>
      <c r="L62" s="3">
        <v>90</v>
      </c>
      <c r="M62" s="4">
        <v>59.943441666666651</v>
      </c>
      <c r="N62" s="4">
        <v>0</v>
      </c>
      <c r="O62" s="4">
        <v>42.535733333333333</v>
      </c>
      <c r="P62" s="3">
        <f t="shared" si="2"/>
        <v>313.63673333333344</v>
      </c>
      <c r="Q62" s="5">
        <v>0</v>
      </c>
      <c r="R62" s="5">
        <f>VLOOKUP(D62,'[1]DESIGN LOAD'!AC:AF,2,FALSE)</f>
        <v>485</v>
      </c>
      <c r="S62" s="7">
        <f>VLOOKUP(D62,'[1]DESIGN LOAD'!AC:AF,3,FALSE)</f>
        <v>655</v>
      </c>
      <c r="T62">
        <f>VLOOKUP(D62,'[1]DESIGN LOAD'!AC:AF,4,FALSE)</f>
        <v>1140</v>
      </c>
    </row>
    <row r="63" spans="1:20" x14ac:dyDescent="0.3">
      <c r="A63" s="6">
        <v>2024</v>
      </c>
      <c r="B63" s="6">
        <v>7</v>
      </c>
      <c r="C63" s="6">
        <v>3</v>
      </c>
      <c r="D63" s="6">
        <v>19</v>
      </c>
      <c r="E63" s="6" t="str">
        <f t="shared" si="0"/>
        <v>Wednesday</v>
      </c>
      <c r="F63" s="6" t="str">
        <f t="shared" si="3"/>
        <v>Week-day</v>
      </c>
      <c r="G63" s="6" t="str">
        <f>_xlfn.XLOOKUP(B63,'[1]VLOOKUP DATA'!$A$3:$A$14,'[1]VLOOKUP DATA'!$C$3:$C$14)</f>
        <v>High-demand</v>
      </c>
      <c r="H63" s="6" t="str" cm="1">
        <f t="array" ref="H63">_xlfn.XLOOKUP(1,('[1]VLOOKUP DATA'!$I$2:$I$337=[1]DATA!G63)*('[1]VLOOKUP DATA'!$J$2:$J$337=[1]DATA!D63)*('[1]VLOOKUP DATA'!$K$2:$K$337=[1]DATA!E63),'[1]VLOOKUP DATA'!$L$2:$L$337)</f>
        <v>Standard</v>
      </c>
      <c r="I63" s="1" cm="1">
        <f t="array" ref="I63">_xlfn.XLOOKUP(B63,'[1]VLOOKUP DATA'!$A$3:$A$14,_xlfn.XLOOKUP(H63,'[1]VLOOKUP DATA'!$D$2:$F$2,'[1]VLOOKUP DATA'!$D$3:$F$14))*100</f>
        <v>198</v>
      </c>
      <c r="J63" s="2">
        <v>-10.993416666666667</v>
      </c>
      <c r="K63" s="3">
        <f t="shared" si="1"/>
        <v>0</v>
      </c>
      <c r="L63" s="3">
        <v>90</v>
      </c>
      <c r="M63" s="4">
        <v>57.589124999999981</v>
      </c>
      <c r="N63" s="4">
        <v>0</v>
      </c>
      <c r="O63" s="4">
        <v>39.566891666666685</v>
      </c>
      <c r="P63" s="3">
        <f t="shared" si="2"/>
        <v>313.63673333333344</v>
      </c>
      <c r="Q63" s="5">
        <v>1.8333333333333348E-3</v>
      </c>
      <c r="R63" s="5">
        <f>VLOOKUP(D63,'[1]DESIGN LOAD'!AC:AF,2,FALSE)</f>
        <v>295</v>
      </c>
      <c r="S63" s="7">
        <f>VLOOKUP(D63,'[1]DESIGN LOAD'!AC:AF,3,FALSE)</f>
        <v>655</v>
      </c>
      <c r="T63">
        <f>VLOOKUP(D63,'[1]DESIGN LOAD'!AC:AF,4,FALSE)</f>
        <v>950</v>
      </c>
    </row>
    <row r="64" spans="1:20" x14ac:dyDescent="0.3">
      <c r="A64" s="6">
        <v>2024</v>
      </c>
      <c r="B64" s="6">
        <v>7</v>
      </c>
      <c r="C64" s="6">
        <v>3</v>
      </c>
      <c r="D64" s="6">
        <v>20</v>
      </c>
      <c r="E64" s="6" t="str">
        <f t="shared" si="0"/>
        <v>Wednesday</v>
      </c>
      <c r="F64" s="6" t="str">
        <f t="shared" si="3"/>
        <v>Week-day</v>
      </c>
      <c r="G64" s="6" t="str">
        <f>_xlfn.XLOOKUP(B64,'[1]VLOOKUP DATA'!$A$3:$A$14,'[1]VLOOKUP DATA'!$C$3:$C$14)</f>
        <v>High-demand</v>
      </c>
      <c r="H64" s="6" t="str" cm="1">
        <f t="array" ref="H64">_xlfn.XLOOKUP(1,('[1]VLOOKUP DATA'!$I$2:$I$337=[1]DATA!G64)*('[1]VLOOKUP DATA'!$J$2:$J$337=[1]DATA!D64)*('[1]VLOOKUP DATA'!$K$2:$K$337=[1]DATA!E64),'[1]VLOOKUP DATA'!$L$2:$L$337)</f>
        <v>Standard</v>
      </c>
      <c r="I64" s="1" cm="1">
        <f t="array" ref="I64">_xlfn.XLOOKUP(B64,'[1]VLOOKUP DATA'!$A$3:$A$14,_xlfn.XLOOKUP(H64,'[1]VLOOKUP DATA'!$D$2:$F$2,'[1]VLOOKUP DATA'!$D$3:$F$14))*100</f>
        <v>198</v>
      </c>
      <c r="J64" s="2">
        <v>-9.5322583333333366</v>
      </c>
      <c r="K64" s="3">
        <f t="shared" si="1"/>
        <v>0</v>
      </c>
      <c r="L64" s="3">
        <v>90</v>
      </c>
      <c r="M64" s="4">
        <v>29.718816666666672</v>
      </c>
      <c r="N64" s="4">
        <v>0</v>
      </c>
      <c r="O64" s="4">
        <v>12.852041666666659</v>
      </c>
      <c r="P64" s="3">
        <f t="shared" si="2"/>
        <v>313.63673333333344</v>
      </c>
      <c r="Q64" s="5">
        <v>0</v>
      </c>
      <c r="R64" s="5">
        <f>VLOOKUP(D64,'[1]DESIGN LOAD'!AC:AF,2,FALSE)</f>
        <v>295</v>
      </c>
      <c r="S64" s="7">
        <f>VLOOKUP(D64,'[1]DESIGN LOAD'!AC:AF,3,FALSE)</f>
        <v>190</v>
      </c>
      <c r="T64">
        <f>VLOOKUP(D64,'[1]DESIGN LOAD'!AC:AF,4,FALSE)</f>
        <v>485</v>
      </c>
    </row>
    <row r="65" spans="1:20" x14ac:dyDescent="0.3">
      <c r="A65" s="6">
        <v>2024</v>
      </c>
      <c r="B65" s="6">
        <v>7</v>
      </c>
      <c r="C65" s="6">
        <v>3</v>
      </c>
      <c r="D65" s="6">
        <v>21</v>
      </c>
      <c r="E65" s="6" t="str">
        <f t="shared" si="0"/>
        <v>Wednesday</v>
      </c>
      <c r="F65" s="6" t="str">
        <f t="shared" si="3"/>
        <v>Week-day</v>
      </c>
      <c r="G65" s="6" t="str">
        <f>_xlfn.XLOOKUP(B65,'[1]VLOOKUP DATA'!$A$3:$A$14,'[1]VLOOKUP DATA'!$C$3:$C$14)</f>
        <v>High-demand</v>
      </c>
      <c r="H65" s="6" t="str" cm="1">
        <f t="array" ref="H65">_xlfn.XLOOKUP(1,('[1]VLOOKUP DATA'!$I$2:$I$337=[1]DATA!G65)*('[1]VLOOKUP DATA'!$J$2:$J$337=[1]DATA!D65)*('[1]VLOOKUP DATA'!$K$2:$K$337=[1]DATA!E65),'[1]VLOOKUP DATA'!$L$2:$L$337)</f>
        <v>Standard</v>
      </c>
      <c r="I65" s="1" cm="1">
        <f t="array" ref="I65">_xlfn.XLOOKUP(B65,'[1]VLOOKUP DATA'!$A$3:$A$14,_xlfn.XLOOKUP(H65,'[1]VLOOKUP DATA'!$D$2:$F$2,'[1]VLOOKUP DATA'!$D$3:$F$14))*100</f>
        <v>198</v>
      </c>
      <c r="J65" s="2">
        <v>-10.299733333333332</v>
      </c>
      <c r="K65" s="3">
        <f t="shared" si="1"/>
        <v>0</v>
      </c>
      <c r="L65" s="3">
        <v>90.924999999999997</v>
      </c>
      <c r="M65" s="4">
        <v>31.590608333333343</v>
      </c>
      <c r="N65" s="4">
        <v>0</v>
      </c>
      <c r="O65" s="4">
        <v>12.592008333333332</v>
      </c>
      <c r="P65" s="3">
        <f t="shared" si="2"/>
        <v>313.63673333333344</v>
      </c>
      <c r="Q65" s="5">
        <v>0</v>
      </c>
      <c r="R65" s="5">
        <f>VLOOKUP(D65,'[1]DESIGN LOAD'!AC:AF,2,FALSE)</f>
        <v>295</v>
      </c>
      <c r="S65" s="7">
        <f>VLOOKUP(D65,'[1]DESIGN LOAD'!AC:AF,3,FALSE)</f>
        <v>190</v>
      </c>
      <c r="T65">
        <f>VLOOKUP(D65,'[1]DESIGN LOAD'!AC:AF,4,FALSE)</f>
        <v>485</v>
      </c>
    </row>
    <row r="66" spans="1:20" x14ac:dyDescent="0.3">
      <c r="A66" s="6">
        <v>2024</v>
      </c>
      <c r="B66" s="6">
        <v>7</v>
      </c>
      <c r="C66" s="6">
        <v>3</v>
      </c>
      <c r="D66" s="6">
        <v>22</v>
      </c>
      <c r="E66" s="6" t="str">
        <f t="shared" ref="E66:E129" si="4">TEXT(DATE(A66, B66, C66), "dddd")</f>
        <v>Wednesday</v>
      </c>
      <c r="F66" s="6" t="str">
        <f t="shared" si="3"/>
        <v>Week-day</v>
      </c>
      <c r="G66" s="6" t="str">
        <f>_xlfn.XLOOKUP(B66,'[1]VLOOKUP DATA'!$A$3:$A$14,'[1]VLOOKUP DATA'!$C$3:$C$14)</f>
        <v>High-demand</v>
      </c>
      <c r="H66" s="6" t="str" cm="1">
        <f t="array" ref="H66">_xlfn.XLOOKUP(1,('[1]VLOOKUP DATA'!$I$2:$I$337=[1]DATA!G66)*('[1]VLOOKUP DATA'!$J$2:$J$337=[1]DATA!D66)*('[1]VLOOKUP DATA'!$K$2:$K$337=[1]DATA!E66),'[1]VLOOKUP DATA'!$L$2:$L$337)</f>
        <v>Off-Peak</v>
      </c>
      <c r="I66" s="1" cm="1">
        <f t="array" ref="I66">_xlfn.XLOOKUP(B66,'[1]VLOOKUP DATA'!$A$3:$A$14,_xlfn.XLOOKUP(H66,'[1]VLOOKUP DATA'!$D$2:$F$2,'[1]VLOOKUP DATA'!$D$3:$F$14))*100</f>
        <v>107</v>
      </c>
      <c r="J66" s="2">
        <v>-8.6562999999999999</v>
      </c>
      <c r="K66" s="3">
        <f t="shared" ref="K66:K129" si="5">IF(J66&gt;0,J66,0)</f>
        <v>0</v>
      </c>
      <c r="L66" s="3">
        <v>91</v>
      </c>
      <c r="M66" s="4">
        <v>29.369558333333327</v>
      </c>
      <c r="N66" s="4">
        <v>0</v>
      </c>
      <c r="O66" s="4">
        <v>12.471508333333327</v>
      </c>
      <c r="P66" s="3">
        <f t="shared" ref="P66:P129" si="6">_xlfn.MAXIFS(M:M,B:B,B66)</f>
        <v>313.63673333333344</v>
      </c>
      <c r="Q66" s="5">
        <v>-9.3333333333333365E-4</v>
      </c>
      <c r="R66" s="5">
        <f>VLOOKUP(D66,'[1]DESIGN LOAD'!AC:AF,2,FALSE)</f>
        <v>200</v>
      </c>
      <c r="S66" s="7">
        <f>VLOOKUP(D66,'[1]DESIGN LOAD'!AC:AF,3,FALSE)</f>
        <v>190</v>
      </c>
      <c r="T66">
        <f>VLOOKUP(D66,'[1]DESIGN LOAD'!AC:AF,4,FALSE)</f>
        <v>390</v>
      </c>
    </row>
    <row r="67" spans="1:20" x14ac:dyDescent="0.3">
      <c r="A67" s="6">
        <v>2024</v>
      </c>
      <c r="B67" s="6">
        <v>7</v>
      </c>
      <c r="C67" s="6">
        <v>3</v>
      </c>
      <c r="D67" s="6">
        <v>23</v>
      </c>
      <c r="E67" s="6" t="str">
        <f t="shared" si="4"/>
        <v>Wednesday</v>
      </c>
      <c r="F67" s="6" t="str">
        <f t="shared" ref="F67:F130" si="7">IF(OR(E67="Saturday",E67="Sunday"),"Weekend","Week-day")</f>
        <v>Week-day</v>
      </c>
      <c r="G67" s="6" t="str">
        <f>_xlfn.XLOOKUP(B67,'[1]VLOOKUP DATA'!$A$3:$A$14,'[1]VLOOKUP DATA'!$C$3:$C$14)</f>
        <v>High-demand</v>
      </c>
      <c r="H67" s="6" t="str" cm="1">
        <f t="array" ref="H67">_xlfn.XLOOKUP(1,('[1]VLOOKUP DATA'!$I$2:$I$337=[1]DATA!G67)*('[1]VLOOKUP DATA'!$J$2:$J$337=[1]DATA!D67)*('[1]VLOOKUP DATA'!$K$2:$K$337=[1]DATA!E67),'[1]VLOOKUP DATA'!$L$2:$L$337)</f>
        <v>Off-Peak</v>
      </c>
      <c r="I67" s="1" cm="1">
        <f t="array" ref="I67">_xlfn.XLOOKUP(B67,'[1]VLOOKUP DATA'!$A$3:$A$14,_xlfn.XLOOKUP(H67,'[1]VLOOKUP DATA'!$D$2:$F$2,'[1]VLOOKUP DATA'!$D$3:$F$14))*100</f>
        <v>107</v>
      </c>
      <c r="J67" s="2">
        <v>-9.272983333333336</v>
      </c>
      <c r="K67" s="3">
        <f t="shared" si="5"/>
        <v>0</v>
      </c>
      <c r="L67" s="3">
        <v>91</v>
      </c>
      <c r="M67" s="4">
        <v>32.067708333333321</v>
      </c>
      <c r="N67" s="4">
        <v>0</v>
      </c>
      <c r="O67" s="4">
        <v>13.025841666666672</v>
      </c>
      <c r="P67" s="3">
        <f t="shared" si="6"/>
        <v>313.63673333333344</v>
      </c>
      <c r="Q67" s="5">
        <v>-8.0000000000000054E-3</v>
      </c>
      <c r="R67" s="5">
        <f>VLOOKUP(D67,'[1]DESIGN LOAD'!AC:AF,2,FALSE)</f>
        <v>200</v>
      </c>
      <c r="S67" s="7">
        <f>VLOOKUP(D67,'[1]DESIGN LOAD'!AC:AF,3,FALSE)</f>
        <v>190</v>
      </c>
      <c r="T67">
        <f>VLOOKUP(D67,'[1]DESIGN LOAD'!AC:AF,4,FALSE)</f>
        <v>390</v>
      </c>
    </row>
    <row r="68" spans="1:20" x14ac:dyDescent="0.3">
      <c r="A68" s="6">
        <v>2024</v>
      </c>
      <c r="B68" s="6">
        <v>7</v>
      </c>
      <c r="C68" s="6">
        <v>4</v>
      </c>
      <c r="D68" s="6">
        <v>0</v>
      </c>
      <c r="E68" s="6" t="str">
        <f t="shared" si="4"/>
        <v>Thursday</v>
      </c>
      <c r="F68" s="6" t="str">
        <f t="shared" si="7"/>
        <v>Week-day</v>
      </c>
      <c r="G68" s="6" t="str">
        <f>_xlfn.XLOOKUP(B68,'[1]VLOOKUP DATA'!$A$3:$A$14,'[1]VLOOKUP DATA'!$C$3:$C$14)</f>
        <v>High-demand</v>
      </c>
      <c r="H68" s="6" t="str" cm="1">
        <f t="array" ref="H68">_xlfn.XLOOKUP(1,('[1]VLOOKUP DATA'!$I$2:$I$337=[1]DATA!G68)*('[1]VLOOKUP DATA'!$J$2:$J$337=[1]DATA!D68)*('[1]VLOOKUP DATA'!$K$2:$K$337=[1]DATA!E68),'[1]VLOOKUP DATA'!$L$2:$L$337)</f>
        <v>Off-Peak</v>
      </c>
      <c r="I68" s="1" cm="1">
        <f t="array" ref="I68">_xlfn.XLOOKUP(B68,'[1]VLOOKUP DATA'!$A$3:$A$14,_xlfn.XLOOKUP(H68,'[1]VLOOKUP DATA'!$D$2:$F$2,'[1]VLOOKUP DATA'!$D$3:$F$14))*100</f>
        <v>107</v>
      </c>
      <c r="J68" s="2">
        <v>-9.581391666666665</v>
      </c>
      <c r="K68" s="3">
        <f t="shared" si="5"/>
        <v>0</v>
      </c>
      <c r="L68" s="3">
        <v>91</v>
      </c>
      <c r="M68" s="4">
        <v>29.946216666666643</v>
      </c>
      <c r="N68" s="4">
        <v>0</v>
      </c>
      <c r="O68" s="4">
        <v>12.383700000000001</v>
      </c>
      <c r="P68" s="3">
        <f t="shared" si="6"/>
        <v>313.63673333333344</v>
      </c>
      <c r="Q68" s="5">
        <v>-8.0000000000000054E-3</v>
      </c>
      <c r="R68" s="5">
        <f>VLOOKUP(D68,'[1]DESIGN LOAD'!AC:AF,2,FALSE)</f>
        <v>200</v>
      </c>
      <c r="S68" s="7">
        <f>VLOOKUP(D68,'[1]DESIGN LOAD'!AC:AF,3,FALSE)</f>
        <v>190</v>
      </c>
      <c r="T68">
        <f>VLOOKUP(D68,'[1]DESIGN LOAD'!AC:AF,4,FALSE)</f>
        <v>390</v>
      </c>
    </row>
    <row r="69" spans="1:20" x14ac:dyDescent="0.3">
      <c r="A69" s="6">
        <v>2024</v>
      </c>
      <c r="B69" s="6">
        <v>7</v>
      </c>
      <c r="C69" s="6">
        <v>4</v>
      </c>
      <c r="D69" s="6">
        <v>1</v>
      </c>
      <c r="E69" s="6" t="str">
        <f t="shared" si="4"/>
        <v>Thursday</v>
      </c>
      <c r="F69" s="6" t="str">
        <f t="shared" si="7"/>
        <v>Week-day</v>
      </c>
      <c r="G69" s="6" t="str">
        <f>_xlfn.XLOOKUP(B69,'[1]VLOOKUP DATA'!$A$3:$A$14,'[1]VLOOKUP DATA'!$C$3:$C$14)</f>
        <v>High-demand</v>
      </c>
      <c r="H69" s="6" t="str" cm="1">
        <f t="array" ref="H69">_xlfn.XLOOKUP(1,('[1]VLOOKUP DATA'!$I$2:$I$337=[1]DATA!G69)*('[1]VLOOKUP DATA'!$J$2:$J$337=[1]DATA!D69)*('[1]VLOOKUP DATA'!$K$2:$K$337=[1]DATA!E69),'[1]VLOOKUP DATA'!$L$2:$L$337)</f>
        <v>Off-Peak</v>
      </c>
      <c r="I69" s="1" cm="1">
        <f t="array" ref="I69">_xlfn.XLOOKUP(B69,'[1]VLOOKUP DATA'!$A$3:$A$14,_xlfn.XLOOKUP(H69,'[1]VLOOKUP DATA'!$D$2:$F$2,'[1]VLOOKUP DATA'!$D$3:$F$14))*100</f>
        <v>107</v>
      </c>
      <c r="J69" s="2">
        <v>-9.4651583333333349</v>
      </c>
      <c r="K69" s="3">
        <f t="shared" si="5"/>
        <v>0</v>
      </c>
      <c r="L69" s="3">
        <v>91</v>
      </c>
      <c r="M69" s="4">
        <v>31.114916666666677</v>
      </c>
      <c r="N69" s="4">
        <v>0</v>
      </c>
      <c r="O69" s="4">
        <v>12.421083333333325</v>
      </c>
      <c r="P69" s="3">
        <f t="shared" si="6"/>
        <v>313.63673333333344</v>
      </c>
      <c r="Q69" s="5">
        <v>-8.0000000000000054E-3</v>
      </c>
      <c r="R69" s="5">
        <f>VLOOKUP(D69,'[1]DESIGN LOAD'!AC:AF,2,FALSE)</f>
        <v>200</v>
      </c>
      <c r="S69" s="7">
        <f>VLOOKUP(D69,'[1]DESIGN LOAD'!AC:AF,3,FALSE)</f>
        <v>190</v>
      </c>
      <c r="T69">
        <f>VLOOKUP(D69,'[1]DESIGN LOAD'!AC:AF,4,FALSE)</f>
        <v>390</v>
      </c>
    </row>
    <row r="70" spans="1:20" x14ac:dyDescent="0.3">
      <c r="A70" s="6">
        <v>2024</v>
      </c>
      <c r="B70" s="6">
        <v>7</v>
      </c>
      <c r="C70" s="6">
        <v>4</v>
      </c>
      <c r="D70" s="6">
        <v>2</v>
      </c>
      <c r="E70" s="6" t="str">
        <f t="shared" si="4"/>
        <v>Thursday</v>
      </c>
      <c r="F70" s="6" t="str">
        <f t="shared" si="7"/>
        <v>Week-day</v>
      </c>
      <c r="G70" s="6" t="str">
        <f>_xlfn.XLOOKUP(B70,'[1]VLOOKUP DATA'!$A$3:$A$14,'[1]VLOOKUP DATA'!$C$3:$C$14)</f>
        <v>High-demand</v>
      </c>
      <c r="H70" s="6" t="str" cm="1">
        <f t="array" ref="H70">_xlfn.XLOOKUP(1,('[1]VLOOKUP DATA'!$I$2:$I$337=[1]DATA!G70)*('[1]VLOOKUP DATA'!$J$2:$J$337=[1]DATA!D70)*('[1]VLOOKUP DATA'!$K$2:$K$337=[1]DATA!E70),'[1]VLOOKUP DATA'!$L$2:$L$337)</f>
        <v>Off-Peak</v>
      </c>
      <c r="I70" s="1" cm="1">
        <f t="array" ref="I70">_xlfn.XLOOKUP(B70,'[1]VLOOKUP DATA'!$A$3:$A$14,_xlfn.XLOOKUP(H70,'[1]VLOOKUP DATA'!$D$2:$F$2,'[1]VLOOKUP DATA'!$D$3:$F$14))*100</f>
        <v>107</v>
      </c>
      <c r="J70" s="2">
        <v>-9.2661833333333323</v>
      </c>
      <c r="K70" s="3">
        <f t="shared" si="5"/>
        <v>0</v>
      </c>
      <c r="L70" s="3">
        <v>91</v>
      </c>
      <c r="M70" s="4">
        <v>54.41779166666668</v>
      </c>
      <c r="N70" s="4">
        <v>0</v>
      </c>
      <c r="O70" s="4">
        <v>39.800766666666661</v>
      </c>
      <c r="P70" s="3">
        <f t="shared" si="6"/>
        <v>313.63673333333344</v>
      </c>
      <c r="Q70" s="5">
        <v>9.9999999999999815E-5</v>
      </c>
      <c r="R70" s="5">
        <f>VLOOKUP(D70,'[1]DESIGN LOAD'!AC:AF,2,FALSE)</f>
        <v>200</v>
      </c>
      <c r="S70" s="7">
        <f>VLOOKUP(D70,'[1]DESIGN LOAD'!AC:AF,3,FALSE)</f>
        <v>190</v>
      </c>
      <c r="T70">
        <f>VLOOKUP(D70,'[1]DESIGN LOAD'!AC:AF,4,FALSE)</f>
        <v>390</v>
      </c>
    </row>
    <row r="71" spans="1:20" x14ac:dyDescent="0.3">
      <c r="A71" s="6">
        <v>2024</v>
      </c>
      <c r="B71" s="6">
        <v>7</v>
      </c>
      <c r="C71" s="6">
        <v>4</v>
      </c>
      <c r="D71" s="6">
        <v>3</v>
      </c>
      <c r="E71" s="6" t="str">
        <f t="shared" si="4"/>
        <v>Thursday</v>
      </c>
      <c r="F71" s="6" t="str">
        <f t="shared" si="7"/>
        <v>Week-day</v>
      </c>
      <c r="G71" s="6" t="str">
        <f>_xlfn.XLOOKUP(B71,'[1]VLOOKUP DATA'!$A$3:$A$14,'[1]VLOOKUP DATA'!$C$3:$C$14)</f>
        <v>High-demand</v>
      </c>
      <c r="H71" s="6" t="str" cm="1">
        <f t="array" ref="H71">_xlfn.XLOOKUP(1,('[1]VLOOKUP DATA'!$I$2:$I$337=[1]DATA!G71)*('[1]VLOOKUP DATA'!$J$2:$J$337=[1]DATA!D71)*('[1]VLOOKUP DATA'!$K$2:$K$337=[1]DATA!E71),'[1]VLOOKUP DATA'!$L$2:$L$337)</f>
        <v>Off-Peak</v>
      </c>
      <c r="I71" s="1" cm="1">
        <f t="array" ref="I71">_xlfn.XLOOKUP(B71,'[1]VLOOKUP DATA'!$A$3:$A$14,_xlfn.XLOOKUP(H71,'[1]VLOOKUP DATA'!$D$2:$F$2,'[1]VLOOKUP DATA'!$D$3:$F$14))*100</f>
        <v>107</v>
      </c>
      <c r="J71" s="2">
        <v>-9.2555583333333313</v>
      </c>
      <c r="K71" s="3">
        <f t="shared" si="5"/>
        <v>0</v>
      </c>
      <c r="L71" s="3">
        <v>91</v>
      </c>
      <c r="M71" s="4">
        <v>59.380524999999963</v>
      </c>
      <c r="N71" s="4">
        <v>0</v>
      </c>
      <c r="O71" s="4">
        <v>45.031850000000006</v>
      </c>
      <c r="P71" s="3">
        <f t="shared" si="6"/>
        <v>313.63673333333344</v>
      </c>
      <c r="Q71" s="5">
        <v>1.0000000000000007E-2</v>
      </c>
      <c r="R71" s="5">
        <f>VLOOKUP(D71,'[1]DESIGN LOAD'!AC:AF,2,FALSE)</f>
        <v>200</v>
      </c>
      <c r="S71" s="7">
        <f>VLOOKUP(D71,'[1]DESIGN LOAD'!AC:AF,3,FALSE)</f>
        <v>190</v>
      </c>
      <c r="T71">
        <f>VLOOKUP(D71,'[1]DESIGN LOAD'!AC:AF,4,FALSE)</f>
        <v>390</v>
      </c>
    </row>
    <row r="72" spans="1:20" x14ac:dyDescent="0.3">
      <c r="A72" s="6">
        <v>2024</v>
      </c>
      <c r="B72" s="6">
        <v>7</v>
      </c>
      <c r="C72" s="6">
        <v>4</v>
      </c>
      <c r="D72" s="6">
        <v>4</v>
      </c>
      <c r="E72" s="6" t="str">
        <f t="shared" si="4"/>
        <v>Thursday</v>
      </c>
      <c r="F72" s="6" t="str">
        <f t="shared" si="7"/>
        <v>Week-day</v>
      </c>
      <c r="G72" s="6" t="str">
        <f>_xlfn.XLOOKUP(B72,'[1]VLOOKUP DATA'!$A$3:$A$14,'[1]VLOOKUP DATA'!$C$3:$C$14)</f>
        <v>High-demand</v>
      </c>
      <c r="H72" s="6" t="str" cm="1">
        <f t="array" ref="H72">_xlfn.XLOOKUP(1,('[1]VLOOKUP DATA'!$I$2:$I$337=[1]DATA!G72)*('[1]VLOOKUP DATA'!$J$2:$J$337=[1]DATA!D72)*('[1]VLOOKUP DATA'!$K$2:$K$337=[1]DATA!E72),'[1]VLOOKUP DATA'!$L$2:$L$337)</f>
        <v>Off-Peak</v>
      </c>
      <c r="I72" s="1" cm="1">
        <f t="array" ref="I72">_xlfn.XLOOKUP(B72,'[1]VLOOKUP DATA'!$A$3:$A$14,_xlfn.XLOOKUP(H72,'[1]VLOOKUP DATA'!$D$2:$F$2,'[1]VLOOKUP DATA'!$D$3:$F$14))*100</f>
        <v>107</v>
      </c>
      <c r="J72" s="2">
        <v>-9.5176083333333317</v>
      </c>
      <c r="K72" s="3">
        <f t="shared" si="5"/>
        <v>0</v>
      </c>
      <c r="L72" s="3">
        <v>91</v>
      </c>
      <c r="M72" s="4">
        <v>60.833750000000023</v>
      </c>
      <c r="N72" s="4">
        <v>0</v>
      </c>
      <c r="O72" s="4">
        <v>43.532608333333336</v>
      </c>
      <c r="P72" s="3">
        <f t="shared" si="6"/>
        <v>313.63673333333344</v>
      </c>
      <c r="Q72" s="5">
        <v>1.0000000000000007E-2</v>
      </c>
      <c r="R72" s="5">
        <f>VLOOKUP(D72,'[1]DESIGN LOAD'!AC:AF,2,FALSE)</f>
        <v>295</v>
      </c>
      <c r="S72" s="7">
        <f>VLOOKUP(D72,'[1]DESIGN LOAD'!AC:AF,3,FALSE)</f>
        <v>190</v>
      </c>
      <c r="T72">
        <f>VLOOKUP(D72,'[1]DESIGN LOAD'!AC:AF,4,FALSE)</f>
        <v>485</v>
      </c>
    </row>
    <row r="73" spans="1:20" x14ac:dyDescent="0.3">
      <c r="A73" s="6">
        <v>2024</v>
      </c>
      <c r="B73" s="6">
        <v>7</v>
      </c>
      <c r="C73" s="6">
        <v>4</v>
      </c>
      <c r="D73" s="6">
        <v>5</v>
      </c>
      <c r="E73" s="6" t="str">
        <f t="shared" si="4"/>
        <v>Thursday</v>
      </c>
      <c r="F73" s="6" t="str">
        <f t="shared" si="7"/>
        <v>Week-day</v>
      </c>
      <c r="G73" s="6" t="str">
        <f>_xlfn.XLOOKUP(B73,'[1]VLOOKUP DATA'!$A$3:$A$14,'[1]VLOOKUP DATA'!$C$3:$C$14)</f>
        <v>High-demand</v>
      </c>
      <c r="H73" s="6" t="str" cm="1">
        <f t="array" ref="H73">_xlfn.XLOOKUP(1,('[1]VLOOKUP DATA'!$I$2:$I$337=[1]DATA!G73)*('[1]VLOOKUP DATA'!$J$2:$J$337=[1]DATA!D73)*('[1]VLOOKUP DATA'!$K$2:$K$337=[1]DATA!E73),'[1]VLOOKUP DATA'!$L$2:$L$337)</f>
        <v>Off-Peak</v>
      </c>
      <c r="I73" s="1" cm="1">
        <f t="array" ref="I73">_xlfn.XLOOKUP(B73,'[1]VLOOKUP DATA'!$A$3:$A$14,_xlfn.XLOOKUP(H73,'[1]VLOOKUP DATA'!$D$2:$F$2,'[1]VLOOKUP DATA'!$D$3:$F$14))*100</f>
        <v>107</v>
      </c>
      <c r="J73" s="2">
        <v>-9.9701666666666622</v>
      </c>
      <c r="K73" s="3">
        <f t="shared" si="5"/>
        <v>0</v>
      </c>
      <c r="L73" s="3">
        <v>91</v>
      </c>
      <c r="M73" s="4">
        <v>61.022908333333291</v>
      </c>
      <c r="N73" s="4">
        <v>0</v>
      </c>
      <c r="O73" s="4">
        <v>43.832383333333318</v>
      </c>
      <c r="P73" s="3">
        <f t="shared" si="6"/>
        <v>313.63673333333344</v>
      </c>
      <c r="Q73" s="5">
        <v>1.0000000000000007E-2</v>
      </c>
      <c r="R73" s="5">
        <f>VLOOKUP(D73,'[1]DESIGN LOAD'!AC:AF,2,FALSE)</f>
        <v>295</v>
      </c>
      <c r="S73" s="7">
        <f>VLOOKUP(D73,'[1]DESIGN LOAD'!AC:AF,3,FALSE)</f>
        <v>190</v>
      </c>
      <c r="T73">
        <f>VLOOKUP(D73,'[1]DESIGN LOAD'!AC:AF,4,FALSE)</f>
        <v>485</v>
      </c>
    </row>
    <row r="74" spans="1:20" x14ac:dyDescent="0.3">
      <c r="A74" s="6">
        <v>2024</v>
      </c>
      <c r="B74" s="6">
        <v>7</v>
      </c>
      <c r="C74" s="6">
        <v>4</v>
      </c>
      <c r="D74" s="6">
        <v>6</v>
      </c>
      <c r="E74" s="6" t="str">
        <f t="shared" si="4"/>
        <v>Thursday</v>
      </c>
      <c r="F74" s="6" t="str">
        <f t="shared" si="7"/>
        <v>Week-day</v>
      </c>
      <c r="G74" s="6" t="str">
        <f>_xlfn.XLOOKUP(B74,'[1]VLOOKUP DATA'!$A$3:$A$14,'[1]VLOOKUP DATA'!$C$3:$C$14)</f>
        <v>High-demand</v>
      </c>
      <c r="H74" s="6" t="str" cm="1">
        <f t="array" ref="H74">_xlfn.XLOOKUP(1,('[1]VLOOKUP DATA'!$I$2:$I$337=[1]DATA!G74)*('[1]VLOOKUP DATA'!$J$2:$J$337=[1]DATA!D74)*('[1]VLOOKUP DATA'!$K$2:$K$337=[1]DATA!E74),'[1]VLOOKUP DATA'!$L$2:$L$337)</f>
        <v>Peak</v>
      </c>
      <c r="I74" s="1" cm="1">
        <f t="array" ref="I74">_xlfn.XLOOKUP(B74,'[1]VLOOKUP DATA'!$A$3:$A$14,_xlfn.XLOOKUP(H74,'[1]VLOOKUP DATA'!$D$2:$F$2,'[1]VLOOKUP DATA'!$D$3:$F$14))*100</f>
        <v>653</v>
      </c>
      <c r="J74" s="2">
        <v>-8.8358499999999971</v>
      </c>
      <c r="K74" s="3">
        <f t="shared" si="5"/>
        <v>0</v>
      </c>
      <c r="L74" s="3">
        <v>91</v>
      </c>
      <c r="M74" s="4">
        <v>60.062524999999987</v>
      </c>
      <c r="N74" s="4">
        <v>0</v>
      </c>
      <c r="O74" s="4">
        <v>43.913208333333344</v>
      </c>
      <c r="P74" s="3">
        <f t="shared" si="6"/>
        <v>313.63673333333344</v>
      </c>
      <c r="Q74" s="5">
        <v>1.0000000000000007E-2</v>
      </c>
      <c r="R74" s="5">
        <f>VLOOKUP(D74,'[1]DESIGN LOAD'!AC:AF,2,FALSE)</f>
        <v>295</v>
      </c>
      <c r="S74" s="7">
        <f>VLOOKUP(D74,'[1]DESIGN LOAD'!AC:AF,3,FALSE)</f>
        <v>190</v>
      </c>
      <c r="T74">
        <f>VLOOKUP(D74,'[1]DESIGN LOAD'!AC:AF,4,FALSE)</f>
        <v>485</v>
      </c>
    </row>
    <row r="75" spans="1:20" x14ac:dyDescent="0.3">
      <c r="A75" s="6">
        <v>2024</v>
      </c>
      <c r="B75" s="6">
        <v>7</v>
      </c>
      <c r="C75" s="6">
        <v>4</v>
      </c>
      <c r="D75" s="6">
        <v>7</v>
      </c>
      <c r="E75" s="6" t="str">
        <f t="shared" si="4"/>
        <v>Thursday</v>
      </c>
      <c r="F75" s="6" t="str">
        <f t="shared" si="7"/>
        <v>Week-day</v>
      </c>
      <c r="G75" s="6" t="str">
        <f>_xlfn.XLOOKUP(B75,'[1]VLOOKUP DATA'!$A$3:$A$14,'[1]VLOOKUP DATA'!$C$3:$C$14)</f>
        <v>High-demand</v>
      </c>
      <c r="H75" s="6" t="str" cm="1">
        <f t="array" ref="H75">_xlfn.XLOOKUP(1,('[1]VLOOKUP DATA'!$I$2:$I$337=[1]DATA!G75)*('[1]VLOOKUP DATA'!$J$2:$J$337=[1]DATA!D75)*('[1]VLOOKUP DATA'!$K$2:$K$337=[1]DATA!E75),'[1]VLOOKUP DATA'!$L$2:$L$337)</f>
        <v>Peak</v>
      </c>
      <c r="I75" s="1" cm="1">
        <f t="array" ref="I75">_xlfn.XLOOKUP(B75,'[1]VLOOKUP DATA'!$A$3:$A$14,_xlfn.XLOOKUP(H75,'[1]VLOOKUP DATA'!$D$2:$F$2,'[1]VLOOKUP DATA'!$D$3:$F$14))*100</f>
        <v>653</v>
      </c>
      <c r="J75" s="2">
        <v>-9.7824333333333335</v>
      </c>
      <c r="K75" s="3">
        <f t="shared" si="5"/>
        <v>0</v>
      </c>
      <c r="L75" s="3">
        <v>91</v>
      </c>
      <c r="M75" s="4">
        <v>64.035241666666678</v>
      </c>
      <c r="N75" s="4">
        <v>0</v>
      </c>
      <c r="O75" s="4">
        <v>48.485791666666657</v>
      </c>
      <c r="P75" s="3">
        <f t="shared" si="6"/>
        <v>313.63673333333344</v>
      </c>
      <c r="Q75" s="5">
        <v>8.8333333333333389E-3</v>
      </c>
      <c r="R75" s="5">
        <f>VLOOKUP(D75,'[1]DESIGN LOAD'!AC:AF,2,FALSE)</f>
        <v>565</v>
      </c>
      <c r="S75" s="7">
        <f>VLOOKUP(D75,'[1]DESIGN LOAD'!AC:AF,3,FALSE)</f>
        <v>690</v>
      </c>
      <c r="T75">
        <f>VLOOKUP(D75,'[1]DESIGN LOAD'!AC:AF,4,FALSE)</f>
        <v>1255</v>
      </c>
    </row>
    <row r="76" spans="1:20" x14ac:dyDescent="0.3">
      <c r="A76" s="6">
        <v>2024</v>
      </c>
      <c r="B76" s="6">
        <v>7</v>
      </c>
      <c r="C76" s="6">
        <v>4</v>
      </c>
      <c r="D76" s="6">
        <v>8</v>
      </c>
      <c r="E76" s="6" t="str">
        <f t="shared" si="4"/>
        <v>Thursday</v>
      </c>
      <c r="F76" s="6" t="str">
        <f t="shared" si="7"/>
        <v>Week-day</v>
      </c>
      <c r="G76" s="6" t="str">
        <f>_xlfn.XLOOKUP(B76,'[1]VLOOKUP DATA'!$A$3:$A$14,'[1]VLOOKUP DATA'!$C$3:$C$14)</f>
        <v>High-demand</v>
      </c>
      <c r="H76" s="6" t="str" cm="1">
        <f t="array" ref="H76">_xlfn.XLOOKUP(1,('[1]VLOOKUP DATA'!$I$2:$I$337=[1]DATA!G76)*('[1]VLOOKUP DATA'!$J$2:$J$337=[1]DATA!D76)*('[1]VLOOKUP DATA'!$K$2:$K$337=[1]DATA!E76),'[1]VLOOKUP DATA'!$L$2:$L$337)</f>
        <v>Peak</v>
      </c>
      <c r="I76" s="1" cm="1">
        <f t="array" ref="I76">_xlfn.XLOOKUP(B76,'[1]VLOOKUP DATA'!$A$3:$A$14,_xlfn.XLOOKUP(H76,'[1]VLOOKUP DATA'!$D$2:$F$2,'[1]VLOOKUP DATA'!$D$3:$F$14))*100</f>
        <v>653</v>
      </c>
      <c r="J76" s="2">
        <v>-9.129583333333338</v>
      </c>
      <c r="K76" s="3">
        <f t="shared" si="5"/>
        <v>0</v>
      </c>
      <c r="L76" s="3">
        <v>91</v>
      </c>
      <c r="M76" s="4">
        <v>67.009083333333322</v>
      </c>
      <c r="N76" s="4">
        <v>0</v>
      </c>
      <c r="O76" s="4">
        <v>51.390091666666684</v>
      </c>
      <c r="P76" s="3">
        <f t="shared" si="6"/>
        <v>313.63673333333344</v>
      </c>
      <c r="Q76" s="5">
        <v>0</v>
      </c>
      <c r="R76" s="5">
        <f>VLOOKUP(D76,'[1]DESIGN LOAD'!AC:AF,2,FALSE)</f>
        <v>565</v>
      </c>
      <c r="S76" s="7">
        <f>VLOOKUP(D76,'[1]DESIGN LOAD'!AC:AF,3,FALSE)</f>
        <v>675</v>
      </c>
      <c r="T76">
        <f>VLOOKUP(D76,'[1]DESIGN LOAD'!AC:AF,4,FALSE)</f>
        <v>1240</v>
      </c>
    </row>
    <row r="77" spans="1:20" x14ac:dyDescent="0.3">
      <c r="A77" s="6">
        <v>2024</v>
      </c>
      <c r="B77" s="6">
        <v>7</v>
      </c>
      <c r="C77" s="6">
        <v>4</v>
      </c>
      <c r="D77" s="6">
        <v>9</v>
      </c>
      <c r="E77" s="6" t="str">
        <f t="shared" si="4"/>
        <v>Thursday</v>
      </c>
      <c r="F77" s="6" t="str">
        <f t="shared" si="7"/>
        <v>Week-day</v>
      </c>
      <c r="G77" s="6" t="str">
        <f>_xlfn.XLOOKUP(B77,'[1]VLOOKUP DATA'!$A$3:$A$14,'[1]VLOOKUP DATA'!$C$3:$C$14)</f>
        <v>High-demand</v>
      </c>
      <c r="H77" s="6" t="str" cm="1">
        <f t="array" ref="H77">_xlfn.XLOOKUP(1,('[1]VLOOKUP DATA'!$I$2:$I$337=[1]DATA!G77)*('[1]VLOOKUP DATA'!$J$2:$J$337=[1]DATA!D77)*('[1]VLOOKUP DATA'!$K$2:$K$337=[1]DATA!E77),'[1]VLOOKUP DATA'!$L$2:$L$337)</f>
        <v>Standard</v>
      </c>
      <c r="I77" s="1" cm="1">
        <f t="array" ref="I77">_xlfn.XLOOKUP(B77,'[1]VLOOKUP DATA'!$A$3:$A$14,_xlfn.XLOOKUP(H77,'[1]VLOOKUP DATA'!$D$2:$F$2,'[1]VLOOKUP DATA'!$D$3:$F$14))*100</f>
        <v>198</v>
      </c>
      <c r="J77" s="2">
        <v>-11.878505050505057</v>
      </c>
      <c r="K77" s="3">
        <f t="shared" si="5"/>
        <v>0</v>
      </c>
      <c r="L77" s="3">
        <v>91</v>
      </c>
      <c r="M77" s="4">
        <v>71.573939393939398</v>
      </c>
      <c r="N77" s="4">
        <v>0</v>
      </c>
      <c r="O77" s="4">
        <v>54.573282828282835</v>
      </c>
      <c r="P77" s="3">
        <f t="shared" si="6"/>
        <v>313.63673333333344</v>
      </c>
      <c r="Q77" s="5">
        <v>4.2020202020202043E-3</v>
      </c>
      <c r="R77" s="5">
        <f>VLOOKUP(D77,'[1]DESIGN LOAD'!AC:AF,2,FALSE)</f>
        <v>565</v>
      </c>
      <c r="S77" s="7">
        <f>VLOOKUP(D77,'[1]DESIGN LOAD'!AC:AF,3,FALSE)</f>
        <v>675</v>
      </c>
      <c r="T77">
        <f>VLOOKUP(D77,'[1]DESIGN LOAD'!AC:AF,4,FALSE)</f>
        <v>1240</v>
      </c>
    </row>
    <row r="78" spans="1:20" x14ac:dyDescent="0.3">
      <c r="A78" s="6">
        <v>2024</v>
      </c>
      <c r="B78" s="6">
        <v>7</v>
      </c>
      <c r="C78" s="6">
        <v>4</v>
      </c>
      <c r="D78" s="6">
        <v>10</v>
      </c>
      <c r="E78" s="6" t="str">
        <f t="shared" si="4"/>
        <v>Thursday</v>
      </c>
      <c r="F78" s="6" t="str">
        <f t="shared" si="7"/>
        <v>Week-day</v>
      </c>
      <c r="G78" s="6" t="str">
        <f>_xlfn.XLOOKUP(B78,'[1]VLOOKUP DATA'!$A$3:$A$14,'[1]VLOOKUP DATA'!$C$3:$C$14)</f>
        <v>High-demand</v>
      </c>
      <c r="H78" s="6" t="str" cm="1">
        <f t="array" ref="H78">_xlfn.XLOOKUP(1,('[1]VLOOKUP DATA'!$I$2:$I$337=[1]DATA!G78)*('[1]VLOOKUP DATA'!$J$2:$J$337=[1]DATA!D78)*('[1]VLOOKUP DATA'!$K$2:$K$337=[1]DATA!E78),'[1]VLOOKUP DATA'!$L$2:$L$337)</f>
        <v>Standard</v>
      </c>
      <c r="I78" s="1" cm="1">
        <f t="array" ref="I78">_xlfn.XLOOKUP(B78,'[1]VLOOKUP DATA'!$A$3:$A$14,_xlfn.XLOOKUP(H78,'[1]VLOOKUP DATA'!$D$2:$F$2,'[1]VLOOKUP DATA'!$D$3:$F$14))*100</f>
        <v>198</v>
      </c>
      <c r="J78" s="2">
        <v>-9.3328666666666624</v>
      </c>
      <c r="K78" s="3">
        <f t="shared" si="5"/>
        <v>0</v>
      </c>
      <c r="L78" s="3">
        <v>91</v>
      </c>
      <c r="M78" s="4">
        <v>67.353599999999986</v>
      </c>
      <c r="N78" s="4">
        <v>0</v>
      </c>
      <c r="O78" s="4">
        <v>51.782125000000015</v>
      </c>
      <c r="P78" s="3">
        <f t="shared" si="6"/>
        <v>313.63673333333344</v>
      </c>
      <c r="Q78" s="5">
        <v>0</v>
      </c>
      <c r="R78" s="5">
        <f>VLOOKUP(D78,'[1]DESIGN LOAD'!AC:AF,2,FALSE)</f>
        <v>565</v>
      </c>
      <c r="S78" s="7">
        <f>VLOOKUP(D78,'[1]DESIGN LOAD'!AC:AF,3,FALSE)</f>
        <v>675</v>
      </c>
      <c r="T78">
        <f>VLOOKUP(D78,'[1]DESIGN LOAD'!AC:AF,4,FALSE)</f>
        <v>1240</v>
      </c>
    </row>
    <row r="79" spans="1:20" x14ac:dyDescent="0.3">
      <c r="A79" s="6">
        <v>2024</v>
      </c>
      <c r="B79" s="6">
        <v>7</v>
      </c>
      <c r="C79" s="6">
        <v>4</v>
      </c>
      <c r="D79" s="6">
        <v>11</v>
      </c>
      <c r="E79" s="6" t="str">
        <f t="shared" si="4"/>
        <v>Thursday</v>
      </c>
      <c r="F79" s="6" t="str">
        <f t="shared" si="7"/>
        <v>Week-day</v>
      </c>
      <c r="G79" s="6" t="str">
        <f>_xlfn.XLOOKUP(B79,'[1]VLOOKUP DATA'!$A$3:$A$14,'[1]VLOOKUP DATA'!$C$3:$C$14)</f>
        <v>High-demand</v>
      </c>
      <c r="H79" s="6" t="str" cm="1">
        <f t="array" ref="H79">_xlfn.XLOOKUP(1,('[1]VLOOKUP DATA'!$I$2:$I$337=[1]DATA!G79)*('[1]VLOOKUP DATA'!$J$2:$J$337=[1]DATA!D79)*('[1]VLOOKUP DATA'!$K$2:$K$337=[1]DATA!E79),'[1]VLOOKUP DATA'!$L$2:$L$337)</f>
        <v>Standard</v>
      </c>
      <c r="I79" s="1" cm="1">
        <f t="array" ref="I79">_xlfn.XLOOKUP(B79,'[1]VLOOKUP DATA'!$A$3:$A$14,_xlfn.XLOOKUP(H79,'[1]VLOOKUP DATA'!$D$2:$F$2,'[1]VLOOKUP DATA'!$D$3:$F$14))*100</f>
        <v>198</v>
      </c>
      <c r="J79" s="2">
        <v>-10.372224999999997</v>
      </c>
      <c r="K79" s="3">
        <f t="shared" si="5"/>
        <v>0</v>
      </c>
      <c r="L79" s="3">
        <v>91</v>
      </c>
      <c r="M79" s="4">
        <v>34.677575000000004</v>
      </c>
      <c r="N79" s="4">
        <v>0</v>
      </c>
      <c r="O79" s="4">
        <v>18.186283333333346</v>
      </c>
      <c r="P79" s="3">
        <f t="shared" si="6"/>
        <v>313.63673333333344</v>
      </c>
      <c r="Q79" s="5">
        <v>0</v>
      </c>
      <c r="R79" s="5">
        <f>VLOOKUP(D79,'[1]DESIGN LOAD'!AC:AF,2,FALSE)</f>
        <v>565</v>
      </c>
      <c r="S79" s="7">
        <f>VLOOKUP(D79,'[1]DESIGN LOAD'!AC:AF,3,FALSE)</f>
        <v>675</v>
      </c>
      <c r="T79">
        <f>VLOOKUP(D79,'[1]DESIGN LOAD'!AC:AF,4,FALSE)</f>
        <v>1240</v>
      </c>
    </row>
    <row r="80" spans="1:20" x14ac:dyDescent="0.3">
      <c r="A80" s="6">
        <v>2024</v>
      </c>
      <c r="B80" s="6">
        <v>7</v>
      </c>
      <c r="C80" s="6">
        <v>4</v>
      </c>
      <c r="D80" s="6">
        <v>12</v>
      </c>
      <c r="E80" s="6" t="str">
        <f t="shared" si="4"/>
        <v>Thursday</v>
      </c>
      <c r="F80" s="6" t="str">
        <f t="shared" si="7"/>
        <v>Week-day</v>
      </c>
      <c r="G80" s="6" t="str">
        <f>_xlfn.XLOOKUP(B80,'[1]VLOOKUP DATA'!$A$3:$A$14,'[1]VLOOKUP DATA'!$C$3:$C$14)</f>
        <v>High-demand</v>
      </c>
      <c r="H80" s="6" t="str" cm="1">
        <f t="array" ref="H80">_xlfn.XLOOKUP(1,('[1]VLOOKUP DATA'!$I$2:$I$337=[1]DATA!G80)*('[1]VLOOKUP DATA'!$J$2:$J$337=[1]DATA!D80)*('[1]VLOOKUP DATA'!$K$2:$K$337=[1]DATA!E80),'[1]VLOOKUP DATA'!$L$2:$L$337)</f>
        <v>Standard</v>
      </c>
      <c r="I80" s="1" cm="1">
        <f t="array" ref="I80">_xlfn.XLOOKUP(B80,'[1]VLOOKUP DATA'!$A$3:$A$14,_xlfn.XLOOKUP(H80,'[1]VLOOKUP DATA'!$D$2:$F$2,'[1]VLOOKUP DATA'!$D$3:$F$14))*100</f>
        <v>198</v>
      </c>
      <c r="J80" s="2">
        <v>-9.3886083333333339</v>
      </c>
      <c r="K80" s="3">
        <f t="shared" si="5"/>
        <v>0</v>
      </c>
      <c r="L80" s="3">
        <v>91</v>
      </c>
      <c r="M80" s="4">
        <v>29.818941666666678</v>
      </c>
      <c r="N80" s="4">
        <v>0</v>
      </c>
      <c r="O80" s="4">
        <v>13.874916666666671</v>
      </c>
      <c r="P80" s="3">
        <f t="shared" si="6"/>
        <v>313.63673333333344</v>
      </c>
      <c r="Q80" s="5">
        <v>0</v>
      </c>
      <c r="R80" s="5">
        <f>VLOOKUP(D80,'[1]DESIGN LOAD'!AC:AF,2,FALSE)</f>
        <v>565</v>
      </c>
      <c r="S80" s="7">
        <f>VLOOKUP(D80,'[1]DESIGN LOAD'!AC:AF,3,FALSE)</f>
        <v>675</v>
      </c>
      <c r="T80">
        <f>VLOOKUP(D80,'[1]DESIGN LOAD'!AC:AF,4,FALSE)</f>
        <v>1240</v>
      </c>
    </row>
    <row r="81" spans="1:20" x14ac:dyDescent="0.3">
      <c r="A81" s="6">
        <v>2024</v>
      </c>
      <c r="B81" s="6">
        <v>7</v>
      </c>
      <c r="C81" s="6">
        <v>4</v>
      </c>
      <c r="D81" s="6">
        <v>13</v>
      </c>
      <c r="E81" s="6" t="str">
        <f t="shared" si="4"/>
        <v>Thursday</v>
      </c>
      <c r="F81" s="6" t="str">
        <f t="shared" si="7"/>
        <v>Week-day</v>
      </c>
      <c r="G81" s="6" t="str">
        <f>_xlfn.XLOOKUP(B81,'[1]VLOOKUP DATA'!$A$3:$A$14,'[1]VLOOKUP DATA'!$C$3:$C$14)</f>
        <v>High-demand</v>
      </c>
      <c r="H81" s="6" t="str" cm="1">
        <f t="array" ref="H81">_xlfn.XLOOKUP(1,('[1]VLOOKUP DATA'!$I$2:$I$337=[1]DATA!G81)*('[1]VLOOKUP DATA'!$J$2:$J$337=[1]DATA!D81)*('[1]VLOOKUP DATA'!$K$2:$K$337=[1]DATA!E81),'[1]VLOOKUP DATA'!$L$2:$L$337)</f>
        <v>Standard</v>
      </c>
      <c r="I81" s="1" cm="1">
        <f t="array" ref="I81">_xlfn.XLOOKUP(B81,'[1]VLOOKUP DATA'!$A$3:$A$14,_xlfn.XLOOKUP(H81,'[1]VLOOKUP DATA'!$D$2:$F$2,'[1]VLOOKUP DATA'!$D$3:$F$14))*100</f>
        <v>198</v>
      </c>
      <c r="J81" s="2">
        <v>-8.3334250000000001</v>
      </c>
      <c r="K81" s="3">
        <f t="shared" si="5"/>
        <v>0</v>
      </c>
      <c r="L81" s="3">
        <v>91</v>
      </c>
      <c r="M81" s="4">
        <v>65.11647499999998</v>
      </c>
      <c r="N81" s="4">
        <v>0</v>
      </c>
      <c r="O81" s="4">
        <v>47.805824999999984</v>
      </c>
      <c r="P81" s="3">
        <f t="shared" si="6"/>
        <v>313.63673333333344</v>
      </c>
      <c r="Q81" s="5">
        <v>3.0883333333333266E-2</v>
      </c>
      <c r="R81" s="5">
        <f>VLOOKUP(D81,'[1]DESIGN LOAD'!AC:AF,2,FALSE)</f>
        <v>565</v>
      </c>
      <c r="S81" s="7">
        <f>VLOOKUP(D81,'[1]DESIGN LOAD'!AC:AF,3,FALSE)</f>
        <v>675</v>
      </c>
      <c r="T81">
        <f>VLOOKUP(D81,'[1]DESIGN LOAD'!AC:AF,4,FALSE)</f>
        <v>1240</v>
      </c>
    </row>
    <row r="82" spans="1:20" x14ac:dyDescent="0.3">
      <c r="A82" s="6">
        <v>2024</v>
      </c>
      <c r="B82" s="6">
        <v>7</v>
      </c>
      <c r="C82" s="6">
        <v>4</v>
      </c>
      <c r="D82" s="6">
        <v>14</v>
      </c>
      <c r="E82" s="6" t="str">
        <f t="shared" si="4"/>
        <v>Thursday</v>
      </c>
      <c r="F82" s="6" t="str">
        <f t="shared" si="7"/>
        <v>Week-day</v>
      </c>
      <c r="G82" s="6" t="str">
        <f>_xlfn.XLOOKUP(B82,'[1]VLOOKUP DATA'!$A$3:$A$14,'[1]VLOOKUP DATA'!$C$3:$C$14)</f>
        <v>High-demand</v>
      </c>
      <c r="H82" s="6" t="str" cm="1">
        <f t="array" ref="H82">_xlfn.XLOOKUP(1,('[1]VLOOKUP DATA'!$I$2:$I$337=[1]DATA!G82)*('[1]VLOOKUP DATA'!$J$2:$J$337=[1]DATA!D82)*('[1]VLOOKUP DATA'!$K$2:$K$337=[1]DATA!E82),'[1]VLOOKUP DATA'!$L$2:$L$337)</f>
        <v>Standard</v>
      </c>
      <c r="I82" s="1" cm="1">
        <f t="array" ref="I82">_xlfn.XLOOKUP(B82,'[1]VLOOKUP DATA'!$A$3:$A$14,_xlfn.XLOOKUP(H82,'[1]VLOOKUP DATA'!$D$2:$F$2,'[1]VLOOKUP DATA'!$D$3:$F$14))*100</f>
        <v>198</v>
      </c>
      <c r="J82" s="2">
        <v>-9.2722500000000014</v>
      </c>
      <c r="K82" s="3">
        <f t="shared" si="5"/>
        <v>0</v>
      </c>
      <c r="L82" s="3">
        <v>91</v>
      </c>
      <c r="M82" s="4">
        <v>70.364024999999998</v>
      </c>
      <c r="N82" s="4">
        <v>0</v>
      </c>
      <c r="O82" s="4">
        <v>53.220991666666649</v>
      </c>
      <c r="P82" s="3">
        <f t="shared" si="6"/>
        <v>313.63673333333344</v>
      </c>
      <c r="Q82" s="5">
        <v>3.3999999999999919E-2</v>
      </c>
      <c r="R82" s="5">
        <f>VLOOKUP(D82,'[1]DESIGN LOAD'!AC:AF,2,FALSE)</f>
        <v>565</v>
      </c>
      <c r="S82" s="7">
        <f>VLOOKUP(D82,'[1]DESIGN LOAD'!AC:AF,3,FALSE)</f>
        <v>675</v>
      </c>
      <c r="T82">
        <f>VLOOKUP(D82,'[1]DESIGN LOAD'!AC:AF,4,FALSE)</f>
        <v>1240</v>
      </c>
    </row>
    <row r="83" spans="1:20" x14ac:dyDescent="0.3">
      <c r="A83" s="6">
        <v>2024</v>
      </c>
      <c r="B83" s="6">
        <v>7</v>
      </c>
      <c r="C83" s="6">
        <v>4</v>
      </c>
      <c r="D83" s="6">
        <v>15</v>
      </c>
      <c r="E83" s="6" t="str">
        <f t="shared" si="4"/>
        <v>Thursday</v>
      </c>
      <c r="F83" s="6" t="str">
        <f t="shared" si="7"/>
        <v>Week-day</v>
      </c>
      <c r="G83" s="6" t="str">
        <f>_xlfn.XLOOKUP(B83,'[1]VLOOKUP DATA'!$A$3:$A$14,'[1]VLOOKUP DATA'!$C$3:$C$14)</f>
        <v>High-demand</v>
      </c>
      <c r="H83" s="6" t="str" cm="1">
        <f t="array" ref="H83">_xlfn.XLOOKUP(1,('[1]VLOOKUP DATA'!$I$2:$I$337=[1]DATA!G83)*('[1]VLOOKUP DATA'!$J$2:$J$337=[1]DATA!D83)*('[1]VLOOKUP DATA'!$K$2:$K$337=[1]DATA!E83),'[1]VLOOKUP DATA'!$L$2:$L$337)</f>
        <v>Standard</v>
      </c>
      <c r="I83" s="1" cm="1">
        <f t="array" ref="I83">_xlfn.XLOOKUP(B83,'[1]VLOOKUP DATA'!$A$3:$A$14,_xlfn.XLOOKUP(H83,'[1]VLOOKUP DATA'!$D$2:$F$2,'[1]VLOOKUP DATA'!$D$3:$F$14))*100</f>
        <v>198</v>
      </c>
      <c r="J83" s="2">
        <v>-9.0990166666666692</v>
      </c>
      <c r="K83" s="3">
        <f t="shared" si="5"/>
        <v>0</v>
      </c>
      <c r="L83" s="3">
        <v>91</v>
      </c>
      <c r="M83" s="4">
        <v>70.798441666666676</v>
      </c>
      <c r="N83" s="4">
        <v>0</v>
      </c>
      <c r="O83" s="4">
        <v>54.996649999999981</v>
      </c>
      <c r="P83" s="3">
        <f t="shared" si="6"/>
        <v>313.63673333333344</v>
      </c>
      <c r="Q83" s="5">
        <v>3.3999999999999919E-2</v>
      </c>
      <c r="R83" s="5">
        <f>VLOOKUP(D83,'[1]DESIGN LOAD'!AC:AF,2,FALSE)</f>
        <v>565</v>
      </c>
      <c r="S83" s="7">
        <f>VLOOKUP(D83,'[1]DESIGN LOAD'!AC:AF,3,FALSE)</f>
        <v>675</v>
      </c>
      <c r="T83">
        <f>VLOOKUP(D83,'[1]DESIGN LOAD'!AC:AF,4,FALSE)</f>
        <v>1240</v>
      </c>
    </row>
    <row r="84" spans="1:20" x14ac:dyDescent="0.3">
      <c r="A84" s="6">
        <v>2024</v>
      </c>
      <c r="B84" s="6">
        <v>7</v>
      </c>
      <c r="C84" s="6">
        <v>4</v>
      </c>
      <c r="D84" s="6">
        <v>16</v>
      </c>
      <c r="E84" s="6" t="str">
        <f t="shared" si="4"/>
        <v>Thursday</v>
      </c>
      <c r="F84" s="6" t="str">
        <f t="shared" si="7"/>
        <v>Week-day</v>
      </c>
      <c r="G84" s="6" t="str">
        <f>_xlfn.XLOOKUP(B84,'[1]VLOOKUP DATA'!$A$3:$A$14,'[1]VLOOKUP DATA'!$C$3:$C$14)</f>
        <v>High-demand</v>
      </c>
      <c r="H84" s="6" t="str" cm="1">
        <f t="array" ref="H84">_xlfn.XLOOKUP(1,('[1]VLOOKUP DATA'!$I$2:$I$337=[1]DATA!G84)*('[1]VLOOKUP DATA'!$J$2:$J$337=[1]DATA!D84)*('[1]VLOOKUP DATA'!$K$2:$K$337=[1]DATA!E84),'[1]VLOOKUP DATA'!$L$2:$L$337)</f>
        <v>Standard</v>
      </c>
      <c r="I84" s="1" cm="1">
        <f t="array" ref="I84">_xlfn.XLOOKUP(B84,'[1]VLOOKUP DATA'!$A$3:$A$14,_xlfn.XLOOKUP(H84,'[1]VLOOKUP DATA'!$D$2:$F$2,'[1]VLOOKUP DATA'!$D$3:$F$14))*100</f>
        <v>198</v>
      </c>
      <c r="J84" s="2">
        <v>-9.9108833333333344</v>
      </c>
      <c r="K84" s="3">
        <f t="shared" si="5"/>
        <v>0</v>
      </c>
      <c r="L84" s="3">
        <v>91</v>
      </c>
      <c r="M84" s="4">
        <v>71.29498333333332</v>
      </c>
      <c r="N84" s="4">
        <v>0</v>
      </c>
      <c r="O84" s="4">
        <v>55.682083333333367</v>
      </c>
      <c r="P84" s="3">
        <f t="shared" si="6"/>
        <v>313.63673333333344</v>
      </c>
      <c r="Q84" s="5">
        <v>3.3999999999999919E-2</v>
      </c>
      <c r="R84" s="5">
        <f>VLOOKUP(D84,'[1]DESIGN LOAD'!AC:AF,2,FALSE)</f>
        <v>565</v>
      </c>
      <c r="S84" s="7">
        <f>VLOOKUP(D84,'[1]DESIGN LOAD'!AC:AF,3,FALSE)</f>
        <v>675</v>
      </c>
      <c r="T84">
        <f>VLOOKUP(D84,'[1]DESIGN LOAD'!AC:AF,4,FALSE)</f>
        <v>1240</v>
      </c>
    </row>
    <row r="85" spans="1:20" x14ac:dyDescent="0.3">
      <c r="A85" s="6">
        <v>2024</v>
      </c>
      <c r="B85" s="6">
        <v>7</v>
      </c>
      <c r="C85" s="6">
        <v>4</v>
      </c>
      <c r="D85" s="6">
        <v>17</v>
      </c>
      <c r="E85" s="6" t="str">
        <f t="shared" si="4"/>
        <v>Thursday</v>
      </c>
      <c r="F85" s="6" t="str">
        <f t="shared" si="7"/>
        <v>Week-day</v>
      </c>
      <c r="G85" s="6" t="str">
        <f>_xlfn.XLOOKUP(B85,'[1]VLOOKUP DATA'!$A$3:$A$14,'[1]VLOOKUP DATA'!$C$3:$C$14)</f>
        <v>High-demand</v>
      </c>
      <c r="H85" s="6" t="str" cm="1">
        <f t="array" ref="H85">_xlfn.XLOOKUP(1,('[1]VLOOKUP DATA'!$I$2:$I$337=[1]DATA!G85)*('[1]VLOOKUP DATA'!$J$2:$J$337=[1]DATA!D85)*('[1]VLOOKUP DATA'!$K$2:$K$337=[1]DATA!E85),'[1]VLOOKUP DATA'!$L$2:$L$337)</f>
        <v>Peak</v>
      </c>
      <c r="I85" s="1" cm="1">
        <f t="array" ref="I85">_xlfn.XLOOKUP(B85,'[1]VLOOKUP DATA'!$A$3:$A$14,_xlfn.XLOOKUP(H85,'[1]VLOOKUP DATA'!$D$2:$F$2,'[1]VLOOKUP DATA'!$D$3:$F$14))*100</f>
        <v>653</v>
      </c>
      <c r="J85" s="2">
        <v>-8.6126166666666659</v>
      </c>
      <c r="K85" s="3">
        <f t="shared" si="5"/>
        <v>0</v>
      </c>
      <c r="L85" s="3">
        <v>91</v>
      </c>
      <c r="M85" s="4">
        <v>60.20783333333334</v>
      </c>
      <c r="N85" s="4">
        <v>0</v>
      </c>
      <c r="O85" s="4">
        <v>44.08974166666669</v>
      </c>
      <c r="P85" s="3">
        <f t="shared" si="6"/>
        <v>313.63673333333344</v>
      </c>
      <c r="Q85" s="5">
        <v>3.3999999999999919E-2</v>
      </c>
      <c r="R85" s="5">
        <f>VLOOKUP(D85,'[1]DESIGN LOAD'!AC:AF,2,FALSE)</f>
        <v>555</v>
      </c>
      <c r="S85" s="7">
        <f>VLOOKUP(D85,'[1]DESIGN LOAD'!AC:AF,3,FALSE)</f>
        <v>675</v>
      </c>
      <c r="T85">
        <f>VLOOKUP(D85,'[1]DESIGN LOAD'!AC:AF,4,FALSE)</f>
        <v>1230</v>
      </c>
    </row>
    <row r="86" spans="1:20" x14ac:dyDescent="0.3">
      <c r="A86" s="6">
        <v>2024</v>
      </c>
      <c r="B86" s="6">
        <v>7</v>
      </c>
      <c r="C86" s="6">
        <v>4</v>
      </c>
      <c r="D86" s="6">
        <v>18</v>
      </c>
      <c r="E86" s="6" t="str">
        <f t="shared" si="4"/>
        <v>Thursday</v>
      </c>
      <c r="F86" s="6" t="str">
        <f t="shared" si="7"/>
        <v>Week-day</v>
      </c>
      <c r="G86" s="6" t="str">
        <f>_xlfn.XLOOKUP(B86,'[1]VLOOKUP DATA'!$A$3:$A$14,'[1]VLOOKUP DATA'!$C$3:$C$14)</f>
        <v>High-demand</v>
      </c>
      <c r="H86" s="6" t="str" cm="1">
        <f t="array" ref="H86">_xlfn.XLOOKUP(1,('[1]VLOOKUP DATA'!$I$2:$I$337=[1]DATA!G86)*('[1]VLOOKUP DATA'!$J$2:$J$337=[1]DATA!D86)*('[1]VLOOKUP DATA'!$K$2:$K$337=[1]DATA!E86),'[1]VLOOKUP DATA'!$L$2:$L$337)</f>
        <v>Peak</v>
      </c>
      <c r="I86" s="1" cm="1">
        <f t="array" ref="I86">_xlfn.XLOOKUP(B86,'[1]VLOOKUP DATA'!$A$3:$A$14,_xlfn.XLOOKUP(H86,'[1]VLOOKUP DATA'!$D$2:$F$2,'[1]VLOOKUP DATA'!$D$3:$F$14))*100</f>
        <v>653</v>
      </c>
      <c r="J86" s="2">
        <v>-9.3556416666666724</v>
      </c>
      <c r="K86" s="3">
        <f t="shared" si="5"/>
        <v>0</v>
      </c>
      <c r="L86" s="3">
        <v>91</v>
      </c>
      <c r="M86" s="4">
        <v>60.308325000000004</v>
      </c>
      <c r="N86" s="4">
        <v>0</v>
      </c>
      <c r="O86" s="4">
        <v>44.614616666666649</v>
      </c>
      <c r="P86" s="3">
        <f t="shared" si="6"/>
        <v>313.63673333333344</v>
      </c>
      <c r="Q86" s="5">
        <v>3.3999999999999919E-2</v>
      </c>
      <c r="R86" s="5">
        <f>VLOOKUP(D86,'[1]DESIGN LOAD'!AC:AF,2,FALSE)</f>
        <v>485</v>
      </c>
      <c r="S86" s="7">
        <f>VLOOKUP(D86,'[1]DESIGN LOAD'!AC:AF,3,FALSE)</f>
        <v>655</v>
      </c>
      <c r="T86">
        <f>VLOOKUP(D86,'[1]DESIGN LOAD'!AC:AF,4,FALSE)</f>
        <v>1140</v>
      </c>
    </row>
    <row r="87" spans="1:20" x14ac:dyDescent="0.3">
      <c r="A87" s="6">
        <v>2024</v>
      </c>
      <c r="B87" s="6">
        <v>7</v>
      </c>
      <c r="C87" s="6">
        <v>4</v>
      </c>
      <c r="D87" s="6">
        <v>19</v>
      </c>
      <c r="E87" s="6" t="str">
        <f t="shared" si="4"/>
        <v>Thursday</v>
      </c>
      <c r="F87" s="6" t="str">
        <f t="shared" si="7"/>
        <v>Week-day</v>
      </c>
      <c r="G87" s="6" t="str">
        <f>_xlfn.XLOOKUP(B87,'[1]VLOOKUP DATA'!$A$3:$A$14,'[1]VLOOKUP DATA'!$C$3:$C$14)</f>
        <v>High-demand</v>
      </c>
      <c r="H87" s="6" t="str" cm="1">
        <f t="array" ref="H87">_xlfn.XLOOKUP(1,('[1]VLOOKUP DATA'!$I$2:$I$337=[1]DATA!G87)*('[1]VLOOKUP DATA'!$J$2:$J$337=[1]DATA!D87)*('[1]VLOOKUP DATA'!$K$2:$K$337=[1]DATA!E87),'[1]VLOOKUP DATA'!$L$2:$L$337)</f>
        <v>Standard</v>
      </c>
      <c r="I87" s="1" cm="1">
        <f t="array" ref="I87">_xlfn.XLOOKUP(B87,'[1]VLOOKUP DATA'!$A$3:$A$14,_xlfn.XLOOKUP(H87,'[1]VLOOKUP DATA'!$D$2:$F$2,'[1]VLOOKUP DATA'!$D$3:$F$14))*100</f>
        <v>198</v>
      </c>
      <c r="J87" s="2">
        <v>-10.36104166666667</v>
      </c>
      <c r="K87" s="3">
        <f t="shared" si="5"/>
        <v>0</v>
      </c>
      <c r="L87" s="3">
        <v>91.208333333333329</v>
      </c>
      <c r="M87" s="4">
        <v>58.720650000000013</v>
      </c>
      <c r="N87" s="4">
        <v>0</v>
      </c>
      <c r="O87" s="4">
        <v>42.875358333333381</v>
      </c>
      <c r="P87" s="3">
        <f t="shared" si="6"/>
        <v>313.63673333333344</v>
      </c>
      <c r="Q87" s="5">
        <v>3.3999999999999919E-2</v>
      </c>
      <c r="R87" s="5">
        <f>VLOOKUP(D87,'[1]DESIGN LOAD'!AC:AF,2,FALSE)</f>
        <v>295</v>
      </c>
      <c r="S87" s="7">
        <f>VLOOKUP(D87,'[1]DESIGN LOAD'!AC:AF,3,FALSE)</f>
        <v>655</v>
      </c>
      <c r="T87">
        <f>VLOOKUP(D87,'[1]DESIGN LOAD'!AC:AF,4,FALSE)</f>
        <v>950</v>
      </c>
    </row>
    <row r="88" spans="1:20" x14ac:dyDescent="0.3">
      <c r="A88" s="6">
        <v>2024</v>
      </c>
      <c r="B88" s="6">
        <v>7</v>
      </c>
      <c r="C88" s="6">
        <v>4</v>
      </c>
      <c r="D88" s="6">
        <v>20</v>
      </c>
      <c r="E88" s="6" t="str">
        <f t="shared" si="4"/>
        <v>Thursday</v>
      </c>
      <c r="F88" s="6" t="str">
        <f t="shared" si="7"/>
        <v>Week-day</v>
      </c>
      <c r="G88" s="6" t="str">
        <f>_xlfn.XLOOKUP(B88,'[1]VLOOKUP DATA'!$A$3:$A$14,'[1]VLOOKUP DATA'!$C$3:$C$14)</f>
        <v>High-demand</v>
      </c>
      <c r="H88" s="6" t="str" cm="1">
        <f t="array" ref="H88">_xlfn.XLOOKUP(1,('[1]VLOOKUP DATA'!$I$2:$I$337=[1]DATA!G88)*('[1]VLOOKUP DATA'!$J$2:$J$337=[1]DATA!D88)*('[1]VLOOKUP DATA'!$K$2:$K$337=[1]DATA!E88),'[1]VLOOKUP DATA'!$L$2:$L$337)</f>
        <v>Standard</v>
      </c>
      <c r="I88" s="1" cm="1">
        <f t="array" ref="I88">_xlfn.XLOOKUP(B88,'[1]VLOOKUP DATA'!$A$3:$A$14,_xlfn.XLOOKUP(H88,'[1]VLOOKUP DATA'!$D$2:$F$2,'[1]VLOOKUP DATA'!$D$3:$F$14))*100</f>
        <v>198</v>
      </c>
      <c r="J88" s="2">
        <v>-9.0648333333333362</v>
      </c>
      <c r="K88" s="3">
        <f t="shared" si="5"/>
        <v>0</v>
      </c>
      <c r="L88" s="3">
        <v>92</v>
      </c>
      <c r="M88" s="4">
        <v>31.52282499999999</v>
      </c>
      <c r="N88" s="4">
        <v>0</v>
      </c>
      <c r="O88" s="4">
        <v>14.607933333333335</v>
      </c>
      <c r="P88" s="3">
        <f t="shared" si="6"/>
        <v>313.63673333333344</v>
      </c>
      <c r="Q88" s="5">
        <v>3.3999999999999919E-2</v>
      </c>
      <c r="R88" s="5">
        <f>VLOOKUP(D88,'[1]DESIGN LOAD'!AC:AF,2,FALSE)</f>
        <v>295</v>
      </c>
      <c r="S88" s="7">
        <f>VLOOKUP(D88,'[1]DESIGN LOAD'!AC:AF,3,FALSE)</f>
        <v>190</v>
      </c>
      <c r="T88">
        <f>VLOOKUP(D88,'[1]DESIGN LOAD'!AC:AF,4,FALSE)</f>
        <v>485</v>
      </c>
    </row>
    <row r="89" spans="1:20" x14ac:dyDescent="0.3">
      <c r="A89" s="6">
        <v>2024</v>
      </c>
      <c r="B89" s="6">
        <v>7</v>
      </c>
      <c r="C89" s="6">
        <v>4</v>
      </c>
      <c r="D89" s="6">
        <v>21</v>
      </c>
      <c r="E89" s="6" t="str">
        <f t="shared" si="4"/>
        <v>Thursday</v>
      </c>
      <c r="F89" s="6" t="str">
        <f t="shared" si="7"/>
        <v>Week-day</v>
      </c>
      <c r="G89" s="6" t="str">
        <f>_xlfn.XLOOKUP(B89,'[1]VLOOKUP DATA'!$A$3:$A$14,'[1]VLOOKUP DATA'!$C$3:$C$14)</f>
        <v>High-demand</v>
      </c>
      <c r="H89" s="6" t="str" cm="1">
        <f t="array" ref="H89">_xlfn.XLOOKUP(1,('[1]VLOOKUP DATA'!$I$2:$I$337=[1]DATA!G89)*('[1]VLOOKUP DATA'!$J$2:$J$337=[1]DATA!D89)*('[1]VLOOKUP DATA'!$K$2:$K$337=[1]DATA!E89),'[1]VLOOKUP DATA'!$L$2:$L$337)</f>
        <v>Standard</v>
      </c>
      <c r="I89" s="1" cm="1">
        <f t="array" ref="I89">_xlfn.XLOOKUP(B89,'[1]VLOOKUP DATA'!$A$3:$A$14,_xlfn.XLOOKUP(H89,'[1]VLOOKUP DATA'!$D$2:$F$2,'[1]VLOOKUP DATA'!$D$3:$F$14))*100</f>
        <v>198</v>
      </c>
      <c r="J89" s="2">
        <v>-10.158066666666661</v>
      </c>
      <c r="K89" s="3">
        <f t="shared" si="5"/>
        <v>0</v>
      </c>
      <c r="L89" s="3">
        <v>92</v>
      </c>
      <c r="M89" s="4">
        <v>32.496100000000006</v>
      </c>
      <c r="N89" s="4">
        <v>0</v>
      </c>
      <c r="O89" s="4">
        <v>14.763533333333335</v>
      </c>
      <c r="P89" s="3">
        <f t="shared" si="6"/>
        <v>313.63673333333344</v>
      </c>
      <c r="Q89" s="5">
        <v>3.3999999999999919E-2</v>
      </c>
      <c r="R89" s="5">
        <f>VLOOKUP(D89,'[1]DESIGN LOAD'!AC:AF,2,FALSE)</f>
        <v>295</v>
      </c>
      <c r="S89" s="7">
        <f>VLOOKUP(D89,'[1]DESIGN LOAD'!AC:AF,3,FALSE)</f>
        <v>190</v>
      </c>
      <c r="T89">
        <f>VLOOKUP(D89,'[1]DESIGN LOAD'!AC:AF,4,FALSE)</f>
        <v>485</v>
      </c>
    </row>
    <row r="90" spans="1:20" x14ac:dyDescent="0.3">
      <c r="A90" s="6">
        <v>2024</v>
      </c>
      <c r="B90" s="6">
        <v>7</v>
      </c>
      <c r="C90" s="6">
        <v>4</v>
      </c>
      <c r="D90" s="6">
        <v>22</v>
      </c>
      <c r="E90" s="6" t="str">
        <f t="shared" si="4"/>
        <v>Thursday</v>
      </c>
      <c r="F90" s="6" t="str">
        <f t="shared" si="7"/>
        <v>Week-day</v>
      </c>
      <c r="G90" s="6" t="str">
        <f>_xlfn.XLOOKUP(B90,'[1]VLOOKUP DATA'!$A$3:$A$14,'[1]VLOOKUP DATA'!$C$3:$C$14)</f>
        <v>High-demand</v>
      </c>
      <c r="H90" s="6" t="str" cm="1">
        <f t="array" ref="H90">_xlfn.XLOOKUP(1,('[1]VLOOKUP DATA'!$I$2:$I$337=[1]DATA!G90)*('[1]VLOOKUP DATA'!$J$2:$J$337=[1]DATA!D90)*('[1]VLOOKUP DATA'!$K$2:$K$337=[1]DATA!E90),'[1]VLOOKUP DATA'!$L$2:$L$337)</f>
        <v>Off-Peak</v>
      </c>
      <c r="I90" s="1" cm="1">
        <f t="array" ref="I90">_xlfn.XLOOKUP(B90,'[1]VLOOKUP DATA'!$A$3:$A$14,_xlfn.XLOOKUP(H90,'[1]VLOOKUP DATA'!$D$2:$F$2,'[1]VLOOKUP DATA'!$D$3:$F$14))*100</f>
        <v>107</v>
      </c>
      <c r="J90" s="2">
        <v>-9.0509500000000003</v>
      </c>
      <c r="K90" s="3">
        <f t="shared" si="5"/>
        <v>0</v>
      </c>
      <c r="L90" s="3">
        <v>92</v>
      </c>
      <c r="M90" s="4">
        <v>32.118450000000003</v>
      </c>
      <c r="N90" s="4">
        <v>0</v>
      </c>
      <c r="O90" s="4">
        <v>14.349583333333328</v>
      </c>
      <c r="P90" s="3">
        <f t="shared" si="6"/>
        <v>313.63673333333344</v>
      </c>
      <c r="Q90" s="5">
        <v>3.3999999999999919E-2</v>
      </c>
      <c r="R90" s="5">
        <f>VLOOKUP(D90,'[1]DESIGN LOAD'!AC:AF,2,FALSE)</f>
        <v>200</v>
      </c>
      <c r="S90" s="7">
        <f>VLOOKUP(D90,'[1]DESIGN LOAD'!AC:AF,3,FALSE)</f>
        <v>190</v>
      </c>
      <c r="T90">
        <f>VLOOKUP(D90,'[1]DESIGN LOAD'!AC:AF,4,FALSE)</f>
        <v>390</v>
      </c>
    </row>
    <row r="91" spans="1:20" x14ac:dyDescent="0.3">
      <c r="A91" s="6">
        <v>2024</v>
      </c>
      <c r="B91" s="6">
        <v>7</v>
      </c>
      <c r="C91" s="6">
        <v>4</v>
      </c>
      <c r="D91" s="6">
        <v>23</v>
      </c>
      <c r="E91" s="6" t="str">
        <f t="shared" si="4"/>
        <v>Thursday</v>
      </c>
      <c r="F91" s="6" t="str">
        <f t="shared" si="7"/>
        <v>Week-day</v>
      </c>
      <c r="G91" s="6" t="str">
        <f>_xlfn.XLOOKUP(B91,'[1]VLOOKUP DATA'!$A$3:$A$14,'[1]VLOOKUP DATA'!$C$3:$C$14)</f>
        <v>High-demand</v>
      </c>
      <c r="H91" s="6" t="str" cm="1">
        <f t="array" ref="H91">_xlfn.XLOOKUP(1,('[1]VLOOKUP DATA'!$I$2:$I$337=[1]DATA!G91)*('[1]VLOOKUP DATA'!$J$2:$J$337=[1]DATA!D91)*('[1]VLOOKUP DATA'!$K$2:$K$337=[1]DATA!E91),'[1]VLOOKUP DATA'!$L$2:$L$337)</f>
        <v>Off-Peak</v>
      </c>
      <c r="I91" s="1" cm="1">
        <f t="array" ref="I91">_xlfn.XLOOKUP(B91,'[1]VLOOKUP DATA'!$A$3:$A$14,_xlfn.XLOOKUP(H91,'[1]VLOOKUP DATA'!$D$2:$F$2,'[1]VLOOKUP DATA'!$D$3:$F$14))*100</f>
        <v>107</v>
      </c>
      <c r="J91" s="2">
        <v>-9.4504833333333345</v>
      </c>
      <c r="K91" s="3">
        <f t="shared" si="5"/>
        <v>0</v>
      </c>
      <c r="L91" s="3">
        <v>92</v>
      </c>
      <c r="M91" s="4">
        <v>31.304983333333322</v>
      </c>
      <c r="N91" s="4">
        <v>0</v>
      </c>
      <c r="O91" s="4">
        <v>15.001924999999998</v>
      </c>
      <c r="P91" s="3">
        <f t="shared" si="6"/>
        <v>313.63673333333344</v>
      </c>
      <c r="Q91" s="5">
        <v>3.3999999999999919E-2</v>
      </c>
      <c r="R91" s="5">
        <f>VLOOKUP(D91,'[1]DESIGN LOAD'!AC:AF,2,FALSE)</f>
        <v>200</v>
      </c>
      <c r="S91" s="7">
        <f>VLOOKUP(D91,'[1]DESIGN LOAD'!AC:AF,3,FALSE)</f>
        <v>190</v>
      </c>
      <c r="T91">
        <f>VLOOKUP(D91,'[1]DESIGN LOAD'!AC:AF,4,FALSE)</f>
        <v>390</v>
      </c>
    </row>
    <row r="92" spans="1:20" x14ac:dyDescent="0.3">
      <c r="A92" s="6">
        <v>2024</v>
      </c>
      <c r="B92" s="6">
        <v>7</v>
      </c>
      <c r="C92" s="6">
        <v>5</v>
      </c>
      <c r="D92" s="6">
        <v>0</v>
      </c>
      <c r="E92" s="6" t="str">
        <f t="shared" si="4"/>
        <v>Friday</v>
      </c>
      <c r="F92" s="6" t="str">
        <f t="shared" si="7"/>
        <v>Week-day</v>
      </c>
      <c r="G92" s="6" t="str">
        <f>_xlfn.XLOOKUP(B92,'[1]VLOOKUP DATA'!$A$3:$A$14,'[1]VLOOKUP DATA'!$C$3:$C$14)</f>
        <v>High-demand</v>
      </c>
      <c r="H92" s="6" t="str" cm="1">
        <f t="array" ref="H92">_xlfn.XLOOKUP(1,('[1]VLOOKUP DATA'!$I$2:$I$337=[1]DATA!G92)*('[1]VLOOKUP DATA'!$J$2:$J$337=[1]DATA!D92)*('[1]VLOOKUP DATA'!$K$2:$K$337=[1]DATA!E92),'[1]VLOOKUP DATA'!$L$2:$L$337)</f>
        <v>Off-Peak</v>
      </c>
      <c r="I92" s="1" cm="1">
        <f t="array" ref="I92">_xlfn.XLOOKUP(B92,'[1]VLOOKUP DATA'!$A$3:$A$14,_xlfn.XLOOKUP(H92,'[1]VLOOKUP DATA'!$D$2:$F$2,'[1]VLOOKUP DATA'!$D$3:$F$14))*100</f>
        <v>107</v>
      </c>
      <c r="J92" s="2">
        <v>-9.5668916666666668</v>
      </c>
      <c r="K92" s="3">
        <f t="shared" si="5"/>
        <v>0</v>
      </c>
      <c r="L92" s="3">
        <v>92</v>
      </c>
      <c r="M92" s="4">
        <v>31.85220833333333</v>
      </c>
      <c r="N92" s="4">
        <v>0</v>
      </c>
      <c r="O92" s="4">
        <v>14.32714166666667</v>
      </c>
      <c r="P92" s="3">
        <f t="shared" si="6"/>
        <v>313.63673333333344</v>
      </c>
      <c r="Q92" s="5">
        <v>-2.0500000000000028E-3</v>
      </c>
      <c r="R92" s="5">
        <f>VLOOKUP(D92,'[1]DESIGN LOAD'!AC:AF,2,FALSE)</f>
        <v>200</v>
      </c>
      <c r="S92" s="7">
        <f>VLOOKUP(D92,'[1]DESIGN LOAD'!AC:AF,3,FALSE)</f>
        <v>190</v>
      </c>
      <c r="T92">
        <f>VLOOKUP(D92,'[1]DESIGN LOAD'!AC:AF,4,FALSE)</f>
        <v>390</v>
      </c>
    </row>
    <row r="93" spans="1:20" x14ac:dyDescent="0.3">
      <c r="A93" s="6">
        <v>2024</v>
      </c>
      <c r="B93" s="6">
        <v>7</v>
      </c>
      <c r="C93" s="6">
        <v>5</v>
      </c>
      <c r="D93" s="6">
        <v>1</v>
      </c>
      <c r="E93" s="6" t="str">
        <f t="shared" si="4"/>
        <v>Friday</v>
      </c>
      <c r="F93" s="6" t="str">
        <f t="shared" si="7"/>
        <v>Week-day</v>
      </c>
      <c r="G93" s="6" t="str">
        <f>_xlfn.XLOOKUP(B93,'[1]VLOOKUP DATA'!$A$3:$A$14,'[1]VLOOKUP DATA'!$C$3:$C$14)</f>
        <v>High-demand</v>
      </c>
      <c r="H93" s="6" t="str" cm="1">
        <f t="array" ref="H93">_xlfn.XLOOKUP(1,('[1]VLOOKUP DATA'!$I$2:$I$337=[1]DATA!G93)*('[1]VLOOKUP DATA'!$J$2:$J$337=[1]DATA!D93)*('[1]VLOOKUP DATA'!$K$2:$K$337=[1]DATA!E93),'[1]VLOOKUP DATA'!$L$2:$L$337)</f>
        <v>Off-Peak</v>
      </c>
      <c r="I93" s="1" cm="1">
        <f t="array" ref="I93">_xlfn.XLOOKUP(B93,'[1]VLOOKUP DATA'!$A$3:$A$14,_xlfn.XLOOKUP(H93,'[1]VLOOKUP DATA'!$D$2:$F$2,'[1]VLOOKUP DATA'!$D$3:$F$14))*100</f>
        <v>107</v>
      </c>
      <c r="J93" s="2">
        <v>-8.1775333333333329</v>
      </c>
      <c r="K93" s="3">
        <f t="shared" si="5"/>
        <v>0</v>
      </c>
      <c r="L93" s="3">
        <v>92</v>
      </c>
      <c r="M93" s="4">
        <v>29.859016666666658</v>
      </c>
      <c r="N93" s="4">
        <v>0</v>
      </c>
      <c r="O93" s="4">
        <v>14.374133333333331</v>
      </c>
      <c r="P93" s="3">
        <f t="shared" si="6"/>
        <v>313.63673333333344</v>
      </c>
      <c r="Q93" s="5">
        <v>-8.0000000000000054E-3</v>
      </c>
      <c r="R93" s="5">
        <f>VLOOKUP(D93,'[1]DESIGN LOAD'!AC:AF,2,FALSE)</f>
        <v>200</v>
      </c>
      <c r="S93" s="7">
        <f>VLOOKUP(D93,'[1]DESIGN LOAD'!AC:AF,3,FALSE)</f>
        <v>190</v>
      </c>
      <c r="T93">
        <f>VLOOKUP(D93,'[1]DESIGN LOAD'!AC:AF,4,FALSE)</f>
        <v>390</v>
      </c>
    </row>
    <row r="94" spans="1:20" x14ac:dyDescent="0.3">
      <c r="A94" s="6">
        <v>2024</v>
      </c>
      <c r="B94" s="6">
        <v>7</v>
      </c>
      <c r="C94" s="6">
        <v>5</v>
      </c>
      <c r="D94" s="6">
        <v>2</v>
      </c>
      <c r="E94" s="6" t="str">
        <f t="shared" si="4"/>
        <v>Friday</v>
      </c>
      <c r="F94" s="6" t="str">
        <f t="shared" si="7"/>
        <v>Week-day</v>
      </c>
      <c r="G94" s="6" t="str">
        <f>_xlfn.XLOOKUP(B94,'[1]VLOOKUP DATA'!$A$3:$A$14,'[1]VLOOKUP DATA'!$C$3:$C$14)</f>
        <v>High-demand</v>
      </c>
      <c r="H94" s="6" t="str" cm="1">
        <f t="array" ref="H94">_xlfn.XLOOKUP(1,('[1]VLOOKUP DATA'!$I$2:$I$337=[1]DATA!G94)*('[1]VLOOKUP DATA'!$J$2:$J$337=[1]DATA!D94)*('[1]VLOOKUP DATA'!$K$2:$K$337=[1]DATA!E94),'[1]VLOOKUP DATA'!$L$2:$L$337)</f>
        <v>Off-Peak</v>
      </c>
      <c r="I94" s="1" cm="1">
        <f t="array" ref="I94">_xlfn.XLOOKUP(B94,'[1]VLOOKUP DATA'!$A$3:$A$14,_xlfn.XLOOKUP(H94,'[1]VLOOKUP DATA'!$D$2:$F$2,'[1]VLOOKUP DATA'!$D$3:$F$14))*100</f>
        <v>107</v>
      </c>
      <c r="J94" s="2">
        <v>-8.4874166666666646</v>
      </c>
      <c r="K94" s="3">
        <f t="shared" si="5"/>
        <v>0</v>
      </c>
      <c r="L94" s="3">
        <v>92</v>
      </c>
      <c r="M94" s="4">
        <v>56.677466666666682</v>
      </c>
      <c r="N94" s="4">
        <v>0</v>
      </c>
      <c r="O94" s="4">
        <v>40.580799999999996</v>
      </c>
      <c r="P94" s="3">
        <f t="shared" si="6"/>
        <v>313.63673333333344</v>
      </c>
      <c r="Q94" s="5">
        <v>-8.0000000000000054E-3</v>
      </c>
      <c r="R94" s="5">
        <f>VLOOKUP(D94,'[1]DESIGN LOAD'!AC:AF,2,FALSE)</f>
        <v>200</v>
      </c>
      <c r="S94" s="7">
        <f>VLOOKUP(D94,'[1]DESIGN LOAD'!AC:AF,3,FALSE)</f>
        <v>190</v>
      </c>
      <c r="T94">
        <f>VLOOKUP(D94,'[1]DESIGN LOAD'!AC:AF,4,FALSE)</f>
        <v>390</v>
      </c>
    </row>
    <row r="95" spans="1:20" x14ac:dyDescent="0.3">
      <c r="A95" s="6">
        <v>2024</v>
      </c>
      <c r="B95" s="6">
        <v>7</v>
      </c>
      <c r="C95" s="6">
        <v>5</v>
      </c>
      <c r="D95" s="6">
        <v>3</v>
      </c>
      <c r="E95" s="6" t="str">
        <f t="shared" si="4"/>
        <v>Friday</v>
      </c>
      <c r="F95" s="6" t="str">
        <f t="shared" si="7"/>
        <v>Week-day</v>
      </c>
      <c r="G95" s="6" t="str">
        <f>_xlfn.XLOOKUP(B95,'[1]VLOOKUP DATA'!$A$3:$A$14,'[1]VLOOKUP DATA'!$C$3:$C$14)</f>
        <v>High-demand</v>
      </c>
      <c r="H95" s="6" t="str" cm="1">
        <f t="array" ref="H95">_xlfn.XLOOKUP(1,('[1]VLOOKUP DATA'!$I$2:$I$337=[1]DATA!G95)*('[1]VLOOKUP DATA'!$J$2:$J$337=[1]DATA!D95)*('[1]VLOOKUP DATA'!$K$2:$K$337=[1]DATA!E95),'[1]VLOOKUP DATA'!$L$2:$L$337)</f>
        <v>Off-Peak</v>
      </c>
      <c r="I95" s="1" cm="1">
        <f t="array" ref="I95">_xlfn.XLOOKUP(B95,'[1]VLOOKUP DATA'!$A$3:$A$14,_xlfn.XLOOKUP(H95,'[1]VLOOKUP DATA'!$D$2:$F$2,'[1]VLOOKUP DATA'!$D$3:$F$14))*100</f>
        <v>107</v>
      </c>
      <c r="J95" s="2">
        <v>-10.238775000000004</v>
      </c>
      <c r="K95" s="3">
        <f t="shared" si="5"/>
        <v>0</v>
      </c>
      <c r="L95" s="3">
        <v>92</v>
      </c>
      <c r="M95" s="4">
        <v>61.383458333333301</v>
      </c>
      <c r="N95" s="4">
        <v>0</v>
      </c>
      <c r="O95" s="4">
        <v>45.597458333333357</v>
      </c>
      <c r="P95" s="3">
        <f t="shared" si="6"/>
        <v>313.63673333333344</v>
      </c>
      <c r="Q95" s="5">
        <v>-8.0000000000000054E-3</v>
      </c>
      <c r="R95" s="5">
        <f>VLOOKUP(D95,'[1]DESIGN LOAD'!AC:AF,2,FALSE)</f>
        <v>200</v>
      </c>
      <c r="S95" s="7">
        <f>VLOOKUP(D95,'[1]DESIGN LOAD'!AC:AF,3,FALSE)</f>
        <v>190</v>
      </c>
      <c r="T95">
        <f>VLOOKUP(D95,'[1]DESIGN LOAD'!AC:AF,4,FALSE)</f>
        <v>390</v>
      </c>
    </row>
    <row r="96" spans="1:20" x14ac:dyDescent="0.3">
      <c r="A96" s="6">
        <v>2024</v>
      </c>
      <c r="B96" s="6">
        <v>7</v>
      </c>
      <c r="C96" s="6">
        <v>5</v>
      </c>
      <c r="D96" s="6">
        <v>4</v>
      </c>
      <c r="E96" s="6" t="str">
        <f t="shared" si="4"/>
        <v>Friday</v>
      </c>
      <c r="F96" s="6" t="str">
        <f t="shared" si="7"/>
        <v>Week-day</v>
      </c>
      <c r="G96" s="6" t="str">
        <f>_xlfn.XLOOKUP(B96,'[1]VLOOKUP DATA'!$A$3:$A$14,'[1]VLOOKUP DATA'!$C$3:$C$14)</f>
        <v>High-demand</v>
      </c>
      <c r="H96" s="6" t="str" cm="1">
        <f t="array" ref="H96">_xlfn.XLOOKUP(1,('[1]VLOOKUP DATA'!$I$2:$I$337=[1]DATA!G96)*('[1]VLOOKUP DATA'!$J$2:$J$337=[1]DATA!D96)*('[1]VLOOKUP DATA'!$K$2:$K$337=[1]DATA!E96),'[1]VLOOKUP DATA'!$L$2:$L$337)</f>
        <v>Off-Peak</v>
      </c>
      <c r="I96" s="1" cm="1">
        <f t="array" ref="I96">_xlfn.XLOOKUP(B96,'[1]VLOOKUP DATA'!$A$3:$A$14,_xlfn.XLOOKUP(H96,'[1]VLOOKUP DATA'!$D$2:$F$2,'[1]VLOOKUP DATA'!$D$3:$F$14))*100</f>
        <v>107</v>
      </c>
      <c r="J96" s="2">
        <v>-8.4727750000000004</v>
      </c>
      <c r="K96" s="3">
        <f t="shared" si="5"/>
        <v>0</v>
      </c>
      <c r="L96" s="3">
        <v>92</v>
      </c>
      <c r="M96" s="4">
        <v>61.570766666666671</v>
      </c>
      <c r="N96" s="4">
        <v>0</v>
      </c>
      <c r="O96" s="4">
        <v>46.759933333333329</v>
      </c>
      <c r="P96" s="3">
        <f t="shared" si="6"/>
        <v>313.63673333333344</v>
      </c>
      <c r="Q96" s="5">
        <v>-3.7500000000000016E-3</v>
      </c>
      <c r="R96" s="5">
        <f>VLOOKUP(D96,'[1]DESIGN LOAD'!AC:AF,2,FALSE)</f>
        <v>295</v>
      </c>
      <c r="S96" s="7">
        <f>VLOOKUP(D96,'[1]DESIGN LOAD'!AC:AF,3,FALSE)</f>
        <v>190</v>
      </c>
      <c r="T96">
        <f>VLOOKUP(D96,'[1]DESIGN LOAD'!AC:AF,4,FALSE)</f>
        <v>485</v>
      </c>
    </row>
    <row r="97" spans="1:20" x14ac:dyDescent="0.3">
      <c r="A97" s="6">
        <v>2024</v>
      </c>
      <c r="B97" s="6">
        <v>7</v>
      </c>
      <c r="C97" s="6">
        <v>5</v>
      </c>
      <c r="D97" s="6">
        <v>5</v>
      </c>
      <c r="E97" s="6" t="str">
        <f t="shared" si="4"/>
        <v>Friday</v>
      </c>
      <c r="F97" s="6" t="str">
        <f t="shared" si="7"/>
        <v>Week-day</v>
      </c>
      <c r="G97" s="6" t="str">
        <f>_xlfn.XLOOKUP(B97,'[1]VLOOKUP DATA'!$A$3:$A$14,'[1]VLOOKUP DATA'!$C$3:$C$14)</f>
        <v>High-demand</v>
      </c>
      <c r="H97" s="6" t="str" cm="1">
        <f t="array" ref="H97">_xlfn.XLOOKUP(1,('[1]VLOOKUP DATA'!$I$2:$I$337=[1]DATA!G97)*('[1]VLOOKUP DATA'!$J$2:$J$337=[1]DATA!D97)*('[1]VLOOKUP DATA'!$K$2:$K$337=[1]DATA!E97),'[1]VLOOKUP DATA'!$L$2:$L$337)</f>
        <v>Off-Peak</v>
      </c>
      <c r="I97" s="1" cm="1">
        <f t="array" ref="I97">_xlfn.XLOOKUP(B97,'[1]VLOOKUP DATA'!$A$3:$A$14,_xlfn.XLOOKUP(H97,'[1]VLOOKUP DATA'!$D$2:$F$2,'[1]VLOOKUP DATA'!$D$3:$F$14))*100</f>
        <v>107</v>
      </c>
      <c r="J97" s="2">
        <v>-9.5731166666666656</v>
      </c>
      <c r="K97" s="3">
        <f t="shared" si="5"/>
        <v>0</v>
      </c>
      <c r="L97" s="3">
        <v>92</v>
      </c>
      <c r="M97" s="4">
        <v>60.979625000000013</v>
      </c>
      <c r="N97" s="4">
        <v>0</v>
      </c>
      <c r="O97" s="4">
        <v>45.063400000000016</v>
      </c>
      <c r="P97" s="3">
        <f t="shared" si="6"/>
        <v>313.63673333333344</v>
      </c>
      <c r="Q97" s="5">
        <v>-2.0000000000000013E-3</v>
      </c>
      <c r="R97" s="5">
        <f>VLOOKUP(D97,'[1]DESIGN LOAD'!AC:AF,2,FALSE)</f>
        <v>295</v>
      </c>
      <c r="S97" s="7">
        <f>VLOOKUP(D97,'[1]DESIGN LOAD'!AC:AF,3,FALSE)</f>
        <v>190</v>
      </c>
      <c r="T97">
        <f>VLOOKUP(D97,'[1]DESIGN LOAD'!AC:AF,4,FALSE)</f>
        <v>485</v>
      </c>
    </row>
    <row r="98" spans="1:20" x14ac:dyDescent="0.3">
      <c r="A98" s="6">
        <v>2024</v>
      </c>
      <c r="B98" s="6">
        <v>7</v>
      </c>
      <c r="C98" s="6">
        <v>5</v>
      </c>
      <c r="D98" s="6">
        <v>6</v>
      </c>
      <c r="E98" s="6" t="str">
        <f t="shared" si="4"/>
        <v>Friday</v>
      </c>
      <c r="F98" s="6" t="str">
        <f t="shared" si="7"/>
        <v>Week-day</v>
      </c>
      <c r="G98" s="6" t="str">
        <f>_xlfn.XLOOKUP(B98,'[1]VLOOKUP DATA'!$A$3:$A$14,'[1]VLOOKUP DATA'!$C$3:$C$14)</f>
        <v>High-demand</v>
      </c>
      <c r="H98" s="6" t="str" cm="1">
        <f t="array" ref="H98">_xlfn.XLOOKUP(1,('[1]VLOOKUP DATA'!$I$2:$I$337=[1]DATA!G98)*('[1]VLOOKUP DATA'!$J$2:$J$337=[1]DATA!D98)*('[1]VLOOKUP DATA'!$K$2:$K$337=[1]DATA!E98),'[1]VLOOKUP DATA'!$L$2:$L$337)</f>
        <v>Peak</v>
      </c>
      <c r="I98" s="1" cm="1">
        <f t="array" ref="I98">_xlfn.XLOOKUP(B98,'[1]VLOOKUP DATA'!$A$3:$A$14,_xlfn.XLOOKUP(H98,'[1]VLOOKUP DATA'!$D$2:$F$2,'[1]VLOOKUP DATA'!$D$3:$F$14))*100</f>
        <v>653</v>
      </c>
      <c r="J98" s="2">
        <v>-9.8323416666666699</v>
      </c>
      <c r="K98" s="3">
        <f t="shared" si="5"/>
        <v>0</v>
      </c>
      <c r="L98" s="3">
        <v>92</v>
      </c>
      <c r="M98" s="4">
        <v>62.387316666666671</v>
      </c>
      <c r="N98" s="4">
        <v>0</v>
      </c>
      <c r="O98" s="4">
        <v>45.116024999999993</v>
      </c>
      <c r="P98" s="3">
        <f t="shared" si="6"/>
        <v>313.63673333333344</v>
      </c>
      <c r="Q98" s="5">
        <v>-2.0000000000000013E-3</v>
      </c>
      <c r="R98" s="5">
        <f>VLOOKUP(D98,'[1]DESIGN LOAD'!AC:AF,2,FALSE)</f>
        <v>295</v>
      </c>
      <c r="S98" s="7">
        <f>VLOOKUP(D98,'[1]DESIGN LOAD'!AC:AF,3,FALSE)</f>
        <v>190</v>
      </c>
      <c r="T98">
        <f>VLOOKUP(D98,'[1]DESIGN LOAD'!AC:AF,4,FALSE)</f>
        <v>485</v>
      </c>
    </row>
    <row r="99" spans="1:20" x14ac:dyDescent="0.3">
      <c r="A99" s="6">
        <v>2024</v>
      </c>
      <c r="B99" s="6">
        <v>7</v>
      </c>
      <c r="C99" s="6">
        <v>5</v>
      </c>
      <c r="D99" s="6">
        <v>7</v>
      </c>
      <c r="E99" s="6" t="str">
        <f t="shared" si="4"/>
        <v>Friday</v>
      </c>
      <c r="F99" s="6" t="str">
        <f t="shared" si="7"/>
        <v>Week-day</v>
      </c>
      <c r="G99" s="6" t="str">
        <f>_xlfn.XLOOKUP(B99,'[1]VLOOKUP DATA'!$A$3:$A$14,'[1]VLOOKUP DATA'!$C$3:$C$14)</f>
        <v>High-demand</v>
      </c>
      <c r="H99" s="6" t="str" cm="1">
        <f t="array" ref="H99">_xlfn.XLOOKUP(1,('[1]VLOOKUP DATA'!$I$2:$I$337=[1]DATA!G99)*('[1]VLOOKUP DATA'!$J$2:$J$337=[1]DATA!D99)*('[1]VLOOKUP DATA'!$K$2:$K$337=[1]DATA!E99),'[1]VLOOKUP DATA'!$L$2:$L$337)</f>
        <v>Peak</v>
      </c>
      <c r="I99" s="1" cm="1">
        <f t="array" ref="I99">_xlfn.XLOOKUP(B99,'[1]VLOOKUP DATA'!$A$3:$A$14,_xlfn.XLOOKUP(H99,'[1]VLOOKUP DATA'!$D$2:$F$2,'[1]VLOOKUP DATA'!$D$3:$F$14))*100</f>
        <v>653</v>
      </c>
      <c r="J99" s="2">
        <v>-8.8810083333333374</v>
      </c>
      <c r="K99" s="3">
        <f t="shared" si="5"/>
        <v>0</v>
      </c>
      <c r="L99" s="3">
        <v>92</v>
      </c>
      <c r="M99" s="4">
        <v>64.439225000000008</v>
      </c>
      <c r="N99" s="4">
        <v>0</v>
      </c>
      <c r="O99" s="4">
        <v>49.380558333333305</v>
      </c>
      <c r="P99" s="3">
        <f t="shared" si="6"/>
        <v>313.63673333333344</v>
      </c>
      <c r="Q99" s="5">
        <v>-2.0000000000000013E-3</v>
      </c>
      <c r="R99" s="5">
        <f>VLOOKUP(D99,'[1]DESIGN LOAD'!AC:AF,2,FALSE)</f>
        <v>565</v>
      </c>
      <c r="S99" s="7">
        <f>VLOOKUP(D99,'[1]DESIGN LOAD'!AC:AF,3,FALSE)</f>
        <v>690</v>
      </c>
      <c r="T99">
        <f>VLOOKUP(D99,'[1]DESIGN LOAD'!AC:AF,4,FALSE)</f>
        <v>1255</v>
      </c>
    </row>
    <row r="100" spans="1:20" x14ac:dyDescent="0.3">
      <c r="A100" s="6">
        <v>2024</v>
      </c>
      <c r="B100" s="6">
        <v>7</v>
      </c>
      <c r="C100" s="6">
        <v>5</v>
      </c>
      <c r="D100" s="6">
        <v>8</v>
      </c>
      <c r="E100" s="6" t="str">
        <f t="shared" si="4"/>
        <v>Friday</v>
      </c>
      <c r="F100" s="6" t="str">
        <f t="shared" si="7"/>
        <v>Week-day</v>
      </c>
      <c r="G100" s="6" t="str">
        <f>_xlfn.XLOOKUP(B100,'[1]VLOOKUP DATA'!$A$3:$A$14,'[1]VLOOKUP DATA'!$C$3:$C$14)</f>
        <v>High-demand</v>
      </c>
      <c r="H100" s="6" t="str" cm="1">
        <f t="array" ref="H100">_xlfn.XLOOKUP(1,('[1]VLOOKUP DATA'!$I$2:$I$337=[1]DATA!G100)*('[1]VLOOKUP DATA'!$J$2:$J$337=[1]DATA!D100)*('[1]VLOOKUP DATA'!$K$2:$K$337=[1]DATA!E100),'[1]VLOOKUP DATA'!$L$2:$L$337)</f>
        <v>Peak</v>
      </c>
      <c r="I100" s="1" cm="1">
        <f t="array" ref="I100">_xlfn.XLOOKUP(B100,'[1]VLOOKUP DATA'!$A$3:$A$14,_xlfn.XLOOKUP(H100,'[1]VLOOKUP DATA'!$D$2:$F$2,'[1]VLOOKUP DATA'!$D$3:$F$14))*100</f>
        <v>653</v>
      </c>
      <c r="J100" s="2">
        <v>-9.5125666666666682</v>
      </c>
      <c r="K100" s="3">
        <f t="shared" si="5"/>
        <v>0</v>
      </c>
      <c r="L100" s="3">
        <v>92</v>
      </c>
      <c r="M100" s="4">
        <v>72.10771666666669</v>
      </c>
      <c r="N100" s="4">
        <v>0</v>
      </c>
      <c r="O100" s="4">
        <v>55.803199999999997</v>
      </c>
      <c r="P100" s="3">
        <f t="shared" si="6"/>
        <v>313.63673333333344</v>
      </c>
      <c r="Q100" s="5">
        <v>-2.0000000000000013E-3</v>
      </c>
      <c r="R100" s="5">
        <f>VLOOKUP(D100,'[1]DESIGN LOAD'!AC:AF,2,FALSE)</f>
        <v>565</v>
      </c>
      <c r="S100" s="7">
        <f>VLOOKUP(D100,'[1]DESIGN LOAD'!AC:AF,3,FALSE)</f>
        <v>675</v>
      </c>
      <c r="T100">
        <f>VLOOKUP(D100,'[1]DESIGN LOAD'!AC:AF,4,FALSE)</f>
        <v>1240</v>
      </c>
    </row>
    <row r="101" spans="1:20" x14ac:dyDescent="0.3">
      <c r="A101" s="6">
        <v>2024</v>
      </c>
      <c r="B101" s="6">
        <v>7</v>
      </c>
      <c r="C101" s="6">
        <v>5</v>
      </c>
      <c r="D101" s="6">
        <v>9</v>
      </c>
      <c r="E101" s="6" t="str">
        <f t="shared" si="4"/>
        <v>Friday</v>
      </c>
      <c r="F101" s="6" t="str">
        <f t="shared" si="7"/>
        <v>Week-day</v>
      </c>
      <c r="G101" s="6" t="str">
        <f>_xlfn.XLOOKUP(B101,'[1]VLOOKUP DATA'!$A$3:$A$14,'[1]VLOOKUP DATA'!$C$3:$C$14)</f>
        <v>High-demand</v>
      </c>
      <c r="H101" s="6" t="str" cm="1">
        <f t="array" ref="H101">_xlfn.XLOOKUP(1,('[1]VLOOKUP DATA'!$I$2:$I$337=[1]DATA!G101)*('[1]VLOOKUP DATA'!$J$2:$J$337=[1]DATA!D101)*('[1]VLOOKUP DATA'!$K$2:$K$337=[1]DATA!E101),'[1]VLOOKUP DATA'!$L$2:$L$337)</f>
        <v>Standard</v>
      </c>
      <c r="I101" s="1" cm="1">
        <f t="array" ref="I101">_xlfn.XLOOKUP(B101,'[1]VLOOKUP DATA'!$A$3:$A$14,_xlfn.XLOOKUP(H101,'[1]VLOOKUP DATA'!$D$2:$F$2,'[1]VLOOKUP DATA'!$D$3:$F$14))*100</f>
        <v>198</v>
      </c>
      <c r="J101" s="2">
        <v>-11.513714285714292</v>
      </c>
      <c r="K101" s="3">
        <f t="shared" si="5"/>
        <v>0</v>
      </c>
      <c r="L101" s="3">
        <v>92</v>
      </c>
      <c r="M101" s="4">
        <v>77.498632653061222</v>
      </c>
      <c r="N101" s="4">
        <v>0</v>
      </c>
      <c r="O101" s="4">
        <v>59.727142857142837</v>
      </c>
      <c r="P101" s="3">
        <f t="shared" si="6"/>
        <v>313.63673333333344</v>
      </c>
      <c r="Q101" s="5">
        <v>-8.5714285714285775E-4</v>
      </c>
      <c r="R101" s="5">
        <f>VLOOKUP(D101,'[1]DESIGN LOAD'!AC:AF,2,FALSE)</f>
        <v>565</v>
      </c>
      <c r="S101" s="7">
        <f>VLOOKUP(D101,'[1]DESIGN LOAD'!AC:AF,3,FALSE)</f>
        <v>675</v>
      </c>
      <c r="T101">
        <f>VLOOKUP(D101,'[1]DESIGN LOAD'!AC:AF,4,FALSE)</f>
        <v>1240</v>
      </c>
    </row>
    <row r="102" spans="1:20" x14ac:dyDescent="0.3">
      <c r="A102" s="6">
        <v>2024</v>
      </c>
      <c r="B102" s="6">
        <v>7</v>
      </c>
      <c r="C102" s="6">
        <v>5</v>
      </c>
      <c r="D102" s="6">
        <v>10</v>
      </c>
      <c r="E102" s="6" t="str">
        <f t="shared" si="4"/>
        <v>Friday</v>
      </c>
      <c r="F102" s="6" t="str">
        <f t="shared" si="7"/>
        <v>Week-day</v>
      </c>
      <c r="G102" s="6" t="str">
        <f>_xlfn.XLOOKUP(B102,'[1]VLOOKUP DATA'!$A$3:$A$14,'[1]VLOOKUP DATA'!$C$3:$C$14)</f>
        <v>High-demand</v>
      </c>
      <c r="H102" s="6" t="str" cm="1">
        <f t="array" ref="H102">_xlfn.XLOOKUP(1,('[1]VLOOKUP DATA'!$I$2:$I$337=[1]DATA!G102)*('[1]VLOOKUP DATA'!$J$2:$J$337=[1]DATA!D102)*('[1]VLOOKUP DATA'!$K$2:$K$337=[1]DATA!E102),'[1]VLOOKUP DATA'!$L$2:$L$337)</f>
        <v>Standard</v>
      </c>
      <c r="I102" s="1" cm="1">
        <f t="array" ref="I102">_xlfn.XLOOKUP(B102,'[1]VLOOKUP DATA'!$A$3:$A$14,_xlfn.XLOOKUP(H102,'[1]VLOOKUP DATA'!$D$2:$F$2,'[1]VLOOKUP DATA'!$D$3:$F$14))*100</f>
        <v>198</v>
      </c>
      <c r="J102" s="2">
        <v>-9.2704166666666676</v>
      </c>
      <c r="K102" s="3">
        <f t="shared" si="5"/>
        <v>0</v>
      </c>
      <c r="L102" s="3">
        <v>92</v>
      </c>
      <c r="M102" s="4">
        <v>71.77184166666666</v>
      </c>
      <c r="N102" s="4">
        <v>0</v>
      </c>
      <c r="O102" s="4">
        <v>55.369200000000028</v>
      </c>
      <c r="P102" s="3">
        <f t="shared" si="6"/>
        <v>313.63673333333344</v>
      </c>
      <c r="Q102" s="5">
        <v>0</v>
      </c>
      <c r="R102" s="5">
        <f>VLOOKUP(D102,'[1]DESIGN LOAD'!AC:AF,2,FALSE)</f>
        <v>565</v>
      </c>
      <c r="S102" s="7">
        <f>VLOOKUP(D102,'[1]DESIGN LOAD'!AC:AF,3,FALSE)</f>
        <v>675</v>
      </c>
      <c r="T102">
        <f>VLOOKUP(D102,'[1]DESIGN LOAD'!AC:AF,4,FALSE)</f>
        <v>1240</v>
      </c>
    </row>
    <row r="103" spans="1:20" x14ac:dyDescent="0.3">
      <c r="A103" s="6">
        <v>2024</v>
      </c>
      <c r="B103" s="6">
        <v>7</v>
      </c>
      <c r="C103" s="6">
        <v>5</v>
      </c>
      <c r="D103" s="6">
        <v>11</v>
      </c>
      <c r="E103" s="6" t="str">
        <f t="shared" si="4"/>
        <v>Friday</v>
      </c>
      <c r="F103" s="6" t="str">
        <f t="shared" si="7"/>
        <v>Week-day</v>
      </c>
      <c r="G103" s="6" t="str">
        <f>_xlfn.XLOOKUP(B103,'[1]VLOOKUP DATA'!$A$3:$A$14,'[1]VLOOKUP DATA'!$C$3:$C$14)</f>
        <v>High-demand</v>
      </c>
      <c r="H103" s="6" t="str" cm="1">
        <f t="array" ref="H103">_xlfn.XLOOKUP(1,('[1]VLOOKUP DATA'!$I$2:$I$337=[1]DATA!G103)*('[1]VLOOKUP DATA'!$J$2:$J$337=[1]DATA!D103)*('[1]VLOOKUP DATA'!$K$2:$K$337=[1]DATA!E103),'[1]VLOOKUP DATA'!$L$2:$L$337)</f>
        <v>Standard</v>
      </c>
      <c r="I103" s="1" cm="1">
        <f t="array" ref="I103">_xlfn.XLOOKUP(B103,'[1]VLOOKUP DATA'!$A$3:$A$14,_xlfn.XLOOKUP(H103,'[1]VLOOKUP DATA'!$D$2:$F$2,'[1]VLOOKUP DATA'!$D$3:$F$14))*100</f>
        <v>198</v>
      </c>
      <c r="J103" s="2">
        <v>-8.436258333333333</v>
      </c>
      <c r="K103" s="3">
        <f t="shared" si="5"/>
        <v>0</v>
      </c>
      <c r="L103" s="3">
        <v>92</v>
      </c>
      <c r="M103" s="4">
        <v>62.443133333333336</v>
      </c>
      <c r="N103" s="4">
        <v>0</v>
      </c>
      <c r="O103" s="4">
        <v>45.181041666666665</v>
      </c>
      <c r="P103" s="3">
        <f t="shared" si="6"/>
        <v>313.63673333333344</v>
      </c>
      <c r="Q103" s="5">
        <v>0</v>
      </c>
      <c r="R103" s="5">
        <f>VLOOKUP(D103,'[1]DESIGN LOAD'!AC:AF,2,FALSE)</f>
        <v>565</v>
      </c>
      <c r="S103" s="7">
        <f>VLOOKUP(D103,'[1]DESIGN LOAD'!AC:AF,3,FALSE)</f>
        <v>675</v>
      </c>
      <c r="T103">
        <f>VLOOKUP(D103,'[1]DESIGN LOAD'!AC:AF,4,FALSE)</f>
        <v>1240</v>
      </c>
    </row>
    <row r="104" spans="1:20" x14ac:dyDescent="0.3">
      <c r="A104" s="6">
        <v>2024</v>
      </c>
      <c r="B104" s="6">
        <v>7</v>
      </c>
      <c r="C104" s="6">
        <v>5</v>
      </c>
      <c r="D104" s="6">
        <v>12</v>
      </c>
      <c r="E104" s="6" t="str">
        <f t="shared" si="4"/>
        <v>Friday</v>
      </c>
      <c r="F104" s="6" t="str">
        <f t="shared" si="7"/>
        <v>Week-day</v>
      </c>
      <c r="G104" s="6" t="str">
        <f>_xlfn.XLOOKUP(B104,'[1]VLOOKUP DATA'!$A$3:$A$14,'[1]VLOOKUP DATA'!$C$3:$C$14)</f>
        <v>High-demand</v>
      </c>
      <c r="H104" s="6" t="str" cm="1">
        <f t="array" ref="H104">_xlfn.XLOOKUP(1,('[1]VLOOKUP DATA'!$I$2:$I$337=[1]DATA!G104)*('[1]VLOOKUP DATA'!$J$2:$J$337=[1]DATA!D104)*('[1]VLOOKUP DATA'!$K$2:$K$337=[1]DATA!E104),'[1]VLOOKUP DATA'!$L$2:$L$337)</f>
        <v>Standard</v>
      </c>
      <c r="I104" s="1" cm="1">
        <f t="array" ref="I104">_xlfn.XLOOKUP(B104,'[1]VLOOKUP DATA'!$A$3:$A$14,_xlfn.XLOOKUP(H104,'[1]VLOOKUP DATA'!$D$2:$F$2,'[1]VLOOKUP DATA'!$D$3:$F$14))*100</f>
        <v>198</v>
      </c>
      <c r="J104" s="2">
        <v>-9.2886583333333359</v>
      </c>
      <c r="K104" s="3">
        <f t="shared" si="5"/>
        <v>0</v>
      </c>
      <c r="L104" s="3">
        <v>92</v>
      </c>
      <c r="M104" s="4">
        <v>74.861400000000003</v>
      </c>
      <c r="N104" s="4">
        <v>0</v>
      </c>
      <c r="O104" s="4">
        <v>57.214891666666681</v>
      </c>
      <c r="P104" s="3">
        <f t="shared" si="6"/>
        <v>313.63673333333344</v>
      </c>
      <c r="Q104" s="5">
        <v>0</v>
      </c>
      <c r="R104" s="5">
        <f>VLOOKUP(D104,'[1]DESIGN LOAD'!AC:AF,2,FALSE)</f>
        <v>565</v>
      </c>
      <c r="S104" s="7">
        <f>VLOOKUP(D104,'[1]DESIGN LOAD'!AC:AF,3,FALSE)</f>
        <v>675</v>
      </c>
      <c r="T104">
        <f>VLOOKUP(D104,'[1]DESIGN LOAD'!AC:AF,4,FALSE)</f>
        <v>1240</v>
      </c>
    </row>
    <row r="105" spans="1:20" x14ac:dyDescent="0.3">
      <c r="A105" s="6">
        <v>2024</v>
      </c>
      <c r="B105" s="6">
        <v>7</v>
      </c>
      <c r="C105" s="6">
        <v>5</v>
      </c>
      <c r="D105" s="6">
        <v>13</v>
      </c>
      <c r="E105" s="6" t="str">
        <f t="shared" si="4"/>
        <v>Friday</v>
      </c>
      <c r="F105" s="6" t="str">
        <f t="shared" si="7"/>
        <v>Week-day</v>
      </c>
      <c r="G105" s="6" t="str">
        <f>_xlfn.XLOOKUP(B105,'[1]VLOOKUP DATA'!$A$3:$A$14,'[1]VLOOKUP DATA'!$C$3:$C$14)</f>
        <v>High-demand</v>
      </c>
      <c r="H105" s="6" t="str" cm="1">
        <f t="array" ref="H105">_xlfn.XLOOKUP(1,('[1]VLOOKUP DATA'!$I$2:$I$337=[1]DATA!G105)*('[1]VLOOKUP DATA'!$J$2:$J$337=[1]DATA!D105)*('[1]VLOOKUP DATA'!$K$2:$K$337=[1]DATA!E105),'[1]VLOOKUP DATA'!$L$2:$L$337)</f>
        <v>Standard</v>
      </c>
      <c r="I105" s="1" cm="1">
        <f t="array" ref="I105">_xlfn.XLOOKUP(B105,'[1]VLOOKUP DATA'!$A$3:$A$14,_xlfn.XLOOKUP(H105,'[1]VLOOKUP DATA'!$D$2:$F$2,'[1]VLOOKUP DATA'!$D$3:$F$14))*100</f>
        <v>198</v>
      </c>
      <c r="J105" s="2">
        <v>-8.7207166666666627</v>
      </c>
      <c r="K105" s="3">
        <f t="shared" si="5"/>
        <v>0</v>
      </c>
      <c r="L105" s="3">
        <v>92</v>
      </c>
      <c r="M105" s="4">
        <v>72.300824999999989</v>
      </c>
      <c r="N105" s="4">
        <v>0</v>
      </c>
      <c r="O105" s="4">
        <v>56.260608333333316</v>
      </c>
      <c r="P105" s="3">
        <f t="shared" si="6"/>
        <v>313.63673333333344</v>
      </c>
      <c r="Q105" s="5">
        <v>0</v>
      </c>
      <c r="R105" s="5">
        <f>VLOOKUP(D105,'[1]DESIGN LOAD'!AC:AF,2,FALSE)</f>
        <v>565</v>
      </c>
      <c r="S105" s="7">
        <f>VLOOKUP(D105,'[1]DESIGN LOAD'!AC:AF,3,FALSE)</f>
        <v>675</v>
      </c>
      <c r="T105">
        <f>VLOOKUP(D105,'[1]DESIGN LOAD'!AC:AF,4,FALSE)</f>
        <v>1240</v>
      </c>
    </row>
    <row r="106" spans="1:20" x14ac:dyDescent="0.3">
      <c r="A106" s="6">
        <v>2024</v>
      </c>
      <c r="B106" s="6">
        <v>7</v>
      </c>
      <c r="C106" s="6">
        <v>5</v>
      </c>
      <c r="D106" s="6">
        <v>14</v>
      </c>
      <c r="E106" s="6" t="str">
        <f t="shared" si="4"/>
        <v>Friday</v>
      </c>
      <c r="F106" s="6" t="str">
        <f t="shared" si="7"/>
        <v>Week-day</v>
      </c>
      <c r="G106" s="6" t="str">
        <f>_xlfn.XLOOKUP(B106,'[1]VLOOKUP DATA'!$A$3:$A$14,'[1]VLOOKUP DATA'!$C$3:$C$14)</f>
        <v>High-demand</v>
      </c>
      <c r="H106" s="6" t="str" cm="1">
        <f t="array" ref="H106">_xlfn.XLOOKUP(1,('[1]VLOOKUP DATA'!$I$2:$I$337=[1]DATA!G106)*('[1]VLOOKUP DATA'!$J$2:$J$337=[1]DATA!D106)*('[1]VLOOKUP DATA'!$K$2:$K$337=[1]DATA!E106),'[1]VLOOKUP DATA'!$L$2:$L$337)</f>
        <v>Standard</v>
      </c>
      <c r="I106" s="1" cm="1">
        <f t="array" ref="I106">_xlfn.XLOOKUP(B106,'[1]VLOOKUP DATA'!$A$3:$A$14,_xlfn.XLOOKUP(H106,'[1]VLOOKUP DATA'!$D$2:$F$2,'[1]VLOOKUP DATA'!$D$3:$F$14))*100</f>
        <v>198</v>
      </c>
      <c r="J106" s="2">
        <v>-8.6409166666666657</v>
      </c>
      <c r="K106" s="3">
        <f t="shared" si="5"/>
        <v>0</v>
      </c>
      <c r="L106" s="3">
        <v>92</v>
      </c>
      <c r="M106" s="4">
        <v>70.726025000000007</v>
      </c>
      <c r="N106" s="4">
        <v>0</v>
      </c>
      <c r="O106" s="4">
        <v>55.280958333333345</v>
      </c>
      <c r="P106" s="3">
        <f t="shared" si="6"/>
        <v>313.63673333333344</v>
      </c>
      <c r="Q106" s="5">
        <v>0</v>
      </c>
      <c r="R106" s="5">
        <f>VLOOKUP(D106,'[1]DESIGN LOAD'!AC:AF,2,FALSE)</f>
        <v>565</v>
      </c>
      <c r="S106" s="7">
        <f>VLOOKUP(D106,'[1]DESIGN LOAD'!AC:AF,3,FALSE)</f>
        <v>675</v>
      </c>
      <c r="T106">
        <f>VLOOKUP(D106,'[1]DESIGN LOAD'!AC:AF,4,FALSE)</f>
        <v>1240</v>
      </c>
    </row>
    <row r="107" spans="1:20" x14ac:dyDescent="0.3">
      <c r="A107" s="6">
        <v>2024</v>
      </c>
      <c r="B107" s="6">
        <v>7</v>
      </c>
      <c r="C107" s="6">
        <v>5</v>
      </c>
      <c r="D107" s="6">
        <v>15</v>
      </c>
      <c r="E107" s="6" t="str">
        <f t="shared" si="4"/>
        <v>Friday</v>
      </c>
      <c r="F107" s="6" t="str">
        <f t="shared" si="7"/>
        <v>Week-day</v>
      </c>
      <c r="G107" s="6" t="str">
        <f>_xlfn.XLOOKUP(B107,'[1]VLOOKUP DATA'!$A$3:$A$14,'[1]VLOOKUP DATA'!$C$3:$C$14)</f>
        <v>High-demand</v>
      </c>
      <c r="H107" s="6" t="str" cm="1">
        <f t="array" ref="H107">_xlfn.XLOOKUP(1,('[1]VLOOKUP DATA'!$I$2:$I$337=[1]DATA!G107)*('[1]VLOOKUP DATA'!$J$2:$J$337=[1]DATA!D107)*('[1]VLOOKUP DATA'!$K$2:$K$337=[1]DATA!E107),'[1]VLOOKUP DATA'!$L$2:$L$337)</f>
        <v>Standard</v>
      </c>
      <c r="I107" s="1" cm="1">
        <f t="array" ref="I107">_xlfn.XLOOKUP(B107,'[1]VLOOKUP DATA'!$A$3:$A$14,_xlfn.XLOOKUP(H107,'[1]VLOOKUP DATA'!$D$2:$F$2,'[1]VLOOKUP DATA'!$D$3:$F$14))*100</f>
        <v>198</v>
      </c>
      <c r="J107" s="2">
        <v>-9.6382249999999967</v>
      </c>
      <c r="K107" s="3">
        <f t="shared" si="5"/>
        <v>0</v>
      </c>
      <c r="L107" s="3">
        <v>92</v>
      </c>
      <c r="M107" s="4">
        <v>70.268966666666671</v>
      </c>
      <c r="N107" s="4">
        <v>0</v>
      </c>
      <c r="O107" s="4">
        <v>53.145558333333369</v>
      </c>
      <c r="P107" s="3">
        <f t="shared" si="6"/>
        <v>313.63673333333344</v>
      </c>
      <c r="Q107" s="5">
        <v>0</v>
      </c>
      <c r="R107" s="5">
        <f>VLOOKUP(D107,'[1]DESIGN LOAD'!AC:AF,2,FALSE)</f>
        <v>565</v>
      </c>
      <c r="S107" s="7">
        <f>VLOOKUP(D107,'[1]DESIGN LOAD'!AC:AF,3,FALSE)</f>
        <v>675</v>
      </c>
      <c r="T107">
        <f>VLOOKUP(D107,'[1]DESIGN LOAD'!AC:AF,4,FALSE)</f>
        <v>1240</v>
      </c>
    </row>
    <row r="108" spans="1:20" x14ac:dyDescent="0.3">
      <c r="A108" s="6">
        <v>2024</v>
      </c>
      <c r="B108" s="6">
        <v>7</v>
      </c>
      <c r="C108" s="6">
        <v>5</v>
      </c>
      <c r="D108" s="6">
        <v>16</v>
      </c>
      <c r="E108" s="6" t="str">
        <f t="shared" si="4"/>
        <v>Friday</v>
      </c>
      <c r="F108" s="6" t="str">
        <f t="shared" si="7"/>
        <v>Week-day</v>
      </c>
      <c r="G108" s="6" t="str">
        <f>_xlfn.XLOOKUP(B108,'[1]VLOOKUP DATA'!$A$3:$A$14,'[1]VLOOKUP DATA'!$C$3:$C$14)</f>
        <v>High-demand</v>
      </c>
      <c r="H108" s="6" t="str" cm="1">
        <f t="array" ref="H108">_xlfn.XLOOKUP(1,('[1]VLOOKUP DATA'!$I$2:$I$337=[1]DATA!G108)*('[1]VLOOKUP DATA'!$J$2:$J$337=[1]DATA!D108)*('[1]VLOOKUP DATA'!$K$2:$K$337=[1]DATA!E108),'[1]VLOOKUP DATA'!$L$2:$L$337)</f>
        <v>Standard</v>
      </c>
      <c r="I108" s="1" cm="1">
        <f t="array" ref="I108">_xlfn.XLOOKUP(B108,'[1]VLOOKUP DATA'!$A$3:$A$14,_xlfn.XLOOKUP(H108,'[1]VLOOKUP DATA'!$D$2:$F$2,'[1]VLOOKUP DATA'!$D$3:$F$14))*100</f>
        <v>198</v>
      </c>
      <c r="J108" s="2">
        <v>-9.4637833333333354</v>
      </c>
      <c r="K108" s="3">
        <f t="shared" si="5"/>
        <v>0</v>
      </c>
      <c r="L108" s="3">
        <v>92</v>
      </c>
      <c r="M108" s="4">
        <v>69.550025000000005</v>
      </c>
      <c r="N108" s="4">
        <v>0</v>
      </c>
      <c r="O108" s="4">
        <v>52.532474999999998</v>
      </c>
      <c r="P108" s="3">
        <f t="shared" si="6"/>
        <v>313.63673333333344</v>
      </c>
      <c r="Q108" s="5">
        <v>0</v>
      </c>
      <c r="R108" s="5">
        <f>VLOOKUP(D108,'[1]DESIGN LOAD'!AC:AF,2,FALSE)</f>
        <v>565</v>
      </c>
      <c r="S108" s="7">
        <f>VLOOKUP(D108,'[1]DESIGN LOAD'!AC:AF,3,FALSE)</f>
        <v>675</v>
      </c>
      <c r="T108">
        <f>VLOOKUP(D108,'[1]DESIGN LOAD'!AC:AF,4,FALSE)</f>
        <v>1240</v>
      </c>
    </row>
    <row r="109" spans="1:20" x14ac:dyDescent="0.3">
      <c r="A109" s="6">
        <v>2024</v>
      </c>
      <c r="B109" s="6">
        <v>7</v>
      </c>
      <c r="C109" s="6">
        <v>5</v>
      </c>
      <c r="D109" s="6">
        <v>17</v>
      </c>
      <c r="E109" s="6" t="str">
        <f t="shared" si="4"/>
        <v>Friday</v>
      </c>
      <c r="F109" s="6" t="str">
        <f t="shared" si="7"/>
        <v>Week-day</v>
      </c>
      <c r="G109" s="6" t="str">
        <f>_xlfn.XLOOKUP(B109,'[1]VLOOKUP DATA'!$A$3:$A$14,'[1]VLOOKUP DATA'!$C$3:$C$14)</f>
        <v>High-demand</v>
      </c>
      <c r="H109" s="6" t="str" cm="1">
        <f t="array" ref="H109">_xlfn.XLOOKUP(1,('[1]VLOOKUP DATA'!$I$2:$I$337=[1]DATA!G109)*('[1]VLOOKUP DATA'!$J$2:$J$337=[1]DATA!D109)*('[1]VLOOKUP DATA'!$K$2:$K$337=[1]DATA!E109),'[1]VLOOKUP DATA'!$L$2:$L$337)</f>
        <v>Peak</v>
      </c>
      <c r="I109" s="1" cm="1">
        <f t="array" ref="I109">_xlfn.XLOOKUP(B109,'[1]VLOOKUP DATA'!$A$3:$A$14,_xlfn.XLOOKUP(H109,'[1]VLOOKUP DATA'!$D$2:$F$2,'[1]VLOOKUP DATA'!$D$3:$F$14))*100</f>
        <v>653</v>
      </c>
      <c r="J109" s="2">
        <v>-9.7592416666666661</v>
      </c>
      <c r="K109" s="3">
        <f t="shared" si="5"/>
        <v>0</v>
      </c>
      <c r="L109" s="3">
        <v>92</v>
      </c>
      <c r="M109" s="4">
        <v>69.219441666666668</v>
      </c>
      <c r="N109" s="4">
        <v>0</v>
      </c>
      <c r="O109" s="4">
        <v>52.759608333333311</v>
      </c>
      <c r="P109" s="3">
        <f t="shared" si="6"/>
        <v>313.63673333333344</v>
      </c>
      <c r="Q109" s="5">
        <v>0</v>
      </c>
      <c r="R109" s="5">
        <f>VLOOKUP(D109,'[1]DESIGN LOAD'!AC:AF,2,FALSE)</f>
        <v>555</v>
      </c>
      <c r="S109" s="7">
        <f>VLOOKUP(D109,'[1]DESIGN LOAD'!AC:AF,3,FALSE)</f>
        <v>675</v>
      </c>
      <c r="T109">
        <f>VLOOKUP(D109,'[1]DESIGN LOAD'!AC:AF,4,FALSE)</f>
        <v>1230</v>
      </c>
    </row>
    <row r="110" spans="1:20" x14ac:dyDescent="0.3">
      <c r="A110" s="6">
        <v>2024</v>
      </c>
      <c r="B110" s="6">
        <v>7</v>
      </c>
      <c r="C110" s="6">
        <v>5</v>
      </c>
      <c r="D110" s="6">
        <v>18</v>
      </c>
      <c r="E110" s="6" t="str">
        <f t="shared" si="4"/>
        <v>Friday</v>
      </c>
      <c r="F110" s="6" t="str">
        <f t="shared" si="7"/>
        <v>Week-day</v>
      </c>
      <c r="G110" s="6" t="str">
        <f>_xlfn.XLOOKUP(B110,'[1]VLOOKUP DATA'!$A$3:$A$14,'[1]VLOOKUP DATA'!$C$3:$C$14)</f>
        <v>High-demand</v>
      </c>
      <c r="H110" s="6" t="str" cm="1">
        <f t="array" ref="H110">_xlfn.XLOOKUP(1,('[1]VLOOKUP DATA'!$I$2:$I$337=[1]DATA!G110)*('[1]VLOOKUP DATA'!$J$2:$J$337=[1]DATA!D110)*('[1]VLOOKUP DATA'!$K$2:$K$337=[1]DATA!E110),'[1]VLOOKUP DATA'!$L$2:$L$337)</f>
        <v>Peak</v>
      </c>
      <c r="I110" s="1" cm="1">
        <f t="array" ref="I110">_xlfn.XLOOKUP(B110,'[1]VLOOKUP DATA'!$A$3:$A$14,_xlfn.XLOOKUP(H110,'[1]VLOOKUP DATA'!$D$2:$F$2,'[1]VLOOKUP DATA'!$D$3:$F$14))*100</f>
        <v>653</v>
      </c>
      <c r="J110" s="2">
        <v>-9.9175833333333347</v>
      </c>
      <c r="K110" s="3">
        <f t="shared" si="5"/>
        <v>0</v>
      </c>
      <c r="L110" s="3">
        <v>92</v>
      </c>
      <c r="M110" s="4">
        <v>68.85294166666668</v>
      </c>
      <c r="N110" s="4">
        <v>0</v>
      </c>
      <c r="O110" s="4">
        <v>52.609558333333354</v>
      </c>
      <c r="P110" s="3">
        <f t="shared" si="6"/>
        <v>313.63673333333344</v>
      </c>
      <c r="Q110" s="5">
        <v>0</v>
      </c>
      <c r="R110" s="5">
        <f>VLOOKUP(D110,'[1]DESIGN LOAD'!AC:AF,2,FALSE)</f>
        <v>485</v>
      </c>
      <c r="S110" s="7">
        <f>VLOOKUP(D110,'[1]DESIGN LOAD'!AC:AF,3,FALSE)</f>
        <v>655</v>
      </c>
      <c r="T110">
        <f>VLOOKUP(D110,'[1]DESIGN LOAD'!AC:AF,4,FALSE)</f>
        <v>1140</v>
      </c>
    </row>
    <row r="111" spans="1:20" x14ac:dyDescent="0.3">
      <c r="A111" s="6">
        <v>2024</v>
      </c>
      <c r="B111" s="6">
        <v>7</v>
      </c>
      <c r="C111" s="6">
        <v>5</v>
      </c>
      <c r="D111" s="6">
        <v>19</v>
      </c>
      <c r="E111" s="6" t="str">
        <f t="shared" si="4"/>
        <v>Friday</v>
      </c>
      <c r="F111" s="6" t="str">
        <f t="shared" si="7"/>
        <v>Week-day</v>
      </c>
      <c r="G111" s="6" t="str">
        <f>_xlfn.XLOOKUP(B111,'[1]VLOOKUP DATA'!$A$3:$A$14,'[1]VLOOKUP DATA'!$C$3:$C$14)</f>
        <v>High-demand</v>
      </c>
      <c r="H111" s="6" t="str" cm="1">
        <f t="array" ref="H111">_xlfn.XLOOKUP(1,('[1]VLOOKUP DATA'!$I$2:$I$337=[1]DATA!G111)*('[1]VLOOKUP DATA'!$J$2:$J$337=[1]DATA!D111)*('[1]VLOOKUP DATA'!$K$2:$K$337=[1]DATA!E111),'[1]VLOOKUP DATA'!$L$2:$L$337)</f>
        <v>Standard</v>
      </c>
      <c r="I111" s="1" cm="1">
        <f t="array" ref="I111">_xlfn.XLOOKUP(B111,'[1]VLOOKUP DATA'!$A$3:$A$14,_xlfn.XLOOKUP(H111,'[1]VLOOKUP DATA'!$D$2:$F$2,'[1]VLOOKUP DATA'!$D$3:$F$14))*100</f>
        <v>198</v>
      </c>
      <c r="J111" s="2">
        <v>-9.2944916666666639</v>
      </c>
      <c r="K111" s="3">
        <f t="shared" si="5"/>
        <v>0</v>
      </c>
      <c r="L111" s="3">
        <v>92</v>
      </c>
      <c r="M111" s="4">
        <v>60.295224999999995</v>
      </c>
      <c r="N111" s="4">
        <v>0</v>
      </c>
      <c r="O111" s="4">
        <v>43.507900000000014</v>
      </c>
      <c r="P111" s="3">
        <f t="shared" si="6"/>
        <v>313.63673333333344</v>
      </c>
      <c r="Q111" s="5">
        <v>0</v>
      </c>
      <c r="R111" s="5">
        <f>VLOOKUP(D111,'[1]DESIGN LOAD'!AC:AF,2,FALSE)</f>
        <v>295</v>
      </c>
      <c r="S111" s="7">
        <f>VLOOKUP(D111,'[1]DESIGN LOAD'!AC:AF,3,FALSE)</f>
        <v>655</v>
      </c>
      <c r="T111">
        <f>VLOOKUP(D111,'[1]DESIGN LOAD'!AC:AF,4,FALSE)</f>
        <v>950</v>
      </c>
    </row>
    <row r="112" spans="1:20" x14ac:dyDescent="0.3">
      <c r="A112" s="6">
        <v>2024</v>
      </c>
      <c r="B112" s="6">
        <v>7</v>
      </c>
      <c r="C112" s="6">
        <v>5</v>
      </c>
      <c r="D112" s="6">
        <v>20</v>
      </c>
      <c r="E112" s="6" t="str">
        <f t="shared" si="4"/>
        <v>Friday</v>
      </c>
      <c r="F112" s="6" t="str">
        <f t="shared" si="7"/>
        <v>Week-day</v>
      </c>
      <c r="G112" s="6" t="str">
        <f>_xlfn.XLOOKUP(B112,'[1]VLOOKUP DATA'!$A$3:$A$14,'[1]VLOOKUP DATA'!$C$3:$C$14)</f>
        <v>High-demand</v>
      </c>
      <c r="H112" s="6" t="str" cm="1">
        <f t="array" ref="H112">_xlfn.XLOOKUP(1,('[1]VLOOKUP DATA'!$I$2:$I$337=[1]DATA!G112)*('[1]VLOOKUP DATA'!$J$2:$J$337=[1]DATA!D112)*('[1]VLOOKUP DATA'!$K$2:$K$337=[1]DATA!E112),'[1]VLOOKUP DATA'!$L$2:$L$337)</f>
        <v>Standard</v>
      </c>
      <c r="I112" s="1" cm="1">
        <f t="array" ref="I112">_xlfn.XLOOKUP(B112,'[1]VLOOKUP DATA'!$A$3:$A$14,_xlfn.XLOOKUP(H112,'[1]VLOOKUP DATA'!$D$2:$F$2,'[1]VLOOKUP DATA'!$D$3:$F$14))*100</f>
        <v>198</v>
      </c>
      <c r="J112" s="2">
        <v>-8.9975583333333358</v>
      </c>
      <c r="K112" s="3">
        <f t="shared" si="5"/>
        <v>0</v>
      </c>
      <c r="L112" s="3">
        <v>92.05</v>
      </c>
      <c r="M112" s="4">
        <v>34.252749999999992</v>
      </c>
      <c r="N112" s="4">
        <v>0</v>
      </c>
      <c r="O112" s="4">
        <v>16.409466666666678</v>
      </c>
      <c r="P112" s="3">
        <f t="shared" si="6"/>
        <v>313.63673333333344</v>
      </c>
      <c r="Q112" s="5">
        <v>0</v>
      </c>
      <c r="R112" s="5">
        <f>VLOOKUP(D112,'[1]DESIGN LOAD'!AC:AF,2,FALSE)</f>
        <v>295</v>
      </c>
      <c r="S112" s="7">
        <f>VLOOKUP(D112,'[1]DESIGN LOAD'!AC:AF,3,FALSE)</f>
        <v>190</v>
      </c>
      <c r="T112">
        <f>VLOOKUP(D112,'[1]DESIGN LOAD'!AC:AF,4,FALSE)</f>
        <v>485</v>
      </c>
    </row>
    <row r="113" spans="1:20" x14ac:dyDescent="0.3">
      <c r="A113" s="6">
        <v>2024</v>
      </c>
      <c r="B113" s="6">
        <v>7</v>
      </c>
      <c r="C113" s="6">
        <v>5</v>
      </c>
      <c r="D113" s="6">
        <v>21</v>
      </c>
      <c r="E113" s="6" t="str">
        <f t="shared" si="4"/>
        <v>Friday</v>
      </c>
      <c r="F113" s="6" t="str">
        <f t="shared" si="7"/>
        <v>Week-day</v>
      </c>
      <c r="G113" s="6" t="str">
        <f>_xlfn.XLOOKUP(B113,'[1]VLOOKUP DATA'!$A$3:$A$14,'[1]VLOOKUP DATA'!$C$3:$C$14)</f>
        <v>High-demand</v>
      </c>
      <c r="H113" s="6" t="str" cm="1">
        <f t="array" ref="H113">_xlfn.XLOOKUP(1,('[1]VLOOKUP DATA'!$I$2:$I$337=[1]DATA!G113)*('[1]VLOOKUP DATA'!$J$2:$J$337=[1]DATA!D113)*('[1]VLOOKUP DATA'!$K$2:$K$337=[1]DATA!E113),'[1]VLOOKUP DATA'!$L$2:$L$337)</f>
        <v>Standard</v>
      </c>
      <c r="I113" s="1" cm="1">
        <f t="array" ref="I113">_xlfn.XLOOKUP(B113,'[1]VLOOKUP DATA'!$A$3:$A$14,_xlfn.XLOOKUP(H113,'[1]VLOOKUP DATA'!$D$2:$F$2,'[1]VLOOKUP DATA'!$D$3:$F$14))*100</f>
        <v>198</v>
      </c>
      <c r="J113" s="2">
        <v>-9.0609416666666718</v>
      </c>
      <c r="K113" s="3">
        <f t="shared" si="5"/>
        <v>0</v>
      </c>
      <c r="L113" s="3">
        <v>92.99166666666666</v>
      </c>
      <c r="M113" s="4">
        <v>34.598858333333325</v>
      </c>
      <c r="N113" s="4">
        <v>0</v>
      </c>
      <c r="O113" s="4">
        <v>18.452308333333338</v>
      </c>
      <c r="P113" s="3">
        <f t="shared" si="6"/>
        <v>313.63673333333344</v>
      </c>
      <c r="Q113" s="5">
        <v>0</v>
      </c>
      <c r="R113" s="5">
        <f>VLOOKUP(D113,'[1]DESIGN LOAD'!AC:AF,2,FALSE)</f>
        <v>295</v>
      </c>
      <c r="S113" s="7">
        <f>VLOOKUP(D113,'[1]DESIGN LOAD'!AC:AF,3,FALSE)</f>
        <v>190</v>
      </c>
      <c r="T113">
        <f>VLOOKUP(D113,'[1]DESIGN LOAD'!AC:AF,4,FALSE)</f>
        <v>485</v>
      </c>
    </row>
    <row r="114" spans="1:20" x14ac:dyDescent="0.3">
      <c r="A114" s="6">
        <v>2024</v>
      </c>
      <c r="B114" s="6">
        <v>7</v>
      </c>
      <c r="C114" s="6">
        <v>5</v>
      </c>
      <c r="D114" s="6">
        <v>22</v>
      </c>
      <c r="E114" s="6" t="str">
        <f t="shared" si="4"/>
        <v>Friday</v>
      </c>
      <c r="F114" s="6" t="str">
        <f t="shared" si="7"/>
        <v>Week-day</v>
      </c>
      <c r="G114" s="6" t="str">
        <f>_xlfn.XLOOKUP(B114,'[1]VLOOKUP DATA'!$A$3:$A$14,'[1]VLOOKUP DATA'!$C$3:$C$14)</f>
        <v>High-demand</v>
      </c>
      <c r="H114" s="6" t="str" cm="1">
        <f t="array" ref="H114">_xlfn.XLOOKUP(1,('[1]VLOOKUP DATA'!$I$2:$I$337=[1]DATA!G114)*('[1]VLOOKUP DATA'!$J$2:$J$337=[1]DATA!D114)*('[1]VLOOKUP DATA'!$K$2:$K$337=[1]DATA!E114),'[1]VLOOKUP DATA'!$L$2:$L$337)</f>
        <v>Off-Peak</v>
      </c>
      <c r="I114" s="1" cm="1">
        <f t="array" ref="I114">_xlfn.XLOOKUP(B114,'[1]VLOOKUP DATA'!$A$3:$A$14,_xlfn.XLOOKUP(H114,'[1]VLOOKUP DATA'!$D$2:$F$2,'[1]VLOOKUP DATA'!$D$3:$F$14))*100</f>
        <v>107</v>
      </c>
      <c r="J114" s="2">
        <v>-9.4571416666666686</v>
      </c>
      <c r="K114" s="3">
        <f t="shared" si="5"/>
        <v>0</v>
      </c>
      <c r="L114" s="3">
        <v>93</v>
      </c>
      <c r="M114" s="4">
        <v>33.913733333333319</v>
      </c>
      <c r="N114" s="4">
        <v>0</v>
      </c>
      <c r="O114" s="4">
        <v>16.824100000000005</v>
      </c>
      <c r="P114" s="3">
        <f t="shared" si="6"/>
        <v>313.63673333333344</v>
      </c>
      <c r="Q114" s="5">
        <v>0</v>
      </c>
      <c r="R114" s="5">
        <f>VLOOKUP(D114,'[1]DESIGN LOAD'!AC:AF,2,FALSE)</f>
        <v>200</v>
      </c>
      <c r="S114" s="7">
        <f>VLOOKUP(D114,'[1]DESIGN LOAD'!AC:AF,3,FALSE)</f>
        <v>190</v>
      </c>
      <c r="T114">
        <f>VLOOKUP(D114,'[1]DESIGN LOAD'!AC:AF,4,FALSE)</f>
        <v>390</v>
      </c>
    </row>
    <row r="115" spans="1:20" x14ac:dyDescent="0.3">
      <c r="A115" s="6">
        <v>2024</v>
      </c>
      <c r="B115" s="6">
        <v>7</v>
      </c>
      <c r="C115" s="6">
        <v>5</v>
      </c>
      <c r="D115" s="6">
        <v>23</v>
      </c>
      <c r="E115" s="6" t="str">
        <f t="shared" si="4"/>
        <v>Friday</v>
      </c>
      <c r="F115" s="6" t="str">
        <f t="shared" si="7"/>
        <v>Week-day</v>
      </c>
      <c r="G115" s="6" t="str">
        <f>_xlfn.XLOOKUP(B115,'[1]VLOOKUP DATA'!$A$3:$A$14,'[1]VLOOKUP DATA'!$C$3:$C$14)</f>
        <v>High-demand</v>
      </c>
      <c r="H115" s="6" t="str" cm="1">
        <f t="array" ref="H115">_xlfn.XLOOKUP(1,('[1]VLOOKUP DATA'!$I$2:$I$337=[1]DATA!G115)*('[1]VLOOKUP DATA'!$J$2:$J$337=[1]DATA!D115)*('[1]VLOOKUP DATA'!$K$2:$K$337=[1]DATA!E115),'[1]VLOOKUP DATA'!$L$2:$L$337)</f>
        <v>Off-Peak</v>
      </c>
      <c r="I115" s="1" cm="1">
        <f t="array" ref="I115">_xlfn.XLOOKUP(B115,'[1]VLOOKUP DATA'!$A$3:$A$14,_xlfn.XLOOKUP(H115,'[1]VLOOKUP DATA'!$D$2:$F$2,'[1]VLOOKUP DATA'!$D$3:$F$14))*100</f>
        <v>107</v>
      </c>
      <c r="J115" s="2">
        <v>-8.9876500000000004</v>
      </c>
      <c r="K115" s="3">
        <f t="shared" si="5"/>
        <v>0</v>
      </c>
      <c r="L115" s="3">
        <v>93</v>
      </c>
      <c r="M115" s="4">
        <v>32.875849999999986</v>
      </c>
      <c r="N115" s="4">
        <v>0</v>
      </c>
      <c r="O115" s="4">
        <v>16.026591666666675</v>
      </c>
      <c r="P115" s="3">
        <f t="shared" si="6"/>
        <v>313.63673333333344</v>
      </c>
      <c r="Q115" s="5">
        <v>0</v>
      </c>
      <c r="R115" s="5">
        <f>VLOOKUP(D115,'[1]DESIGN LOAD'!AC:AF,2,FALSE)</f>
        <v>200</v>
      </c>
      <c r="S115" s="7">
        <f>VLOOKUP(D115,'[1]DESIGN LOAD'!AC:AF,3,FALSE)</f>
        <v>190</v>
      </c>
      <c r="T115">
        <f>VLOOKUP(D115,'[1]DESIGN LOAD'!AC:AF,4,FALSE)</f>
        <v>390</v>
      </c>
    </row>
    <row r="116" spans="1:20" x14ac:dyDescent="0.3">
      <c r="A116" s="6">
        <v>2024</v>
      </c>
      <c r="B116" s="6">
        <v>7</v>
      </c>
      <c r="C116" s="6">
        <v>6</v>
      </c>
      <c r="D116" s="6">
        <v>0</v>
      </c>
      <c r="E116" s="6" t="str">
        <f t="shared" si="4"/>
        <v>Saturday</v>
      </c>
      <c r="F116" s="6" t="str">
        <f t="shared" si="7"/>
        <v>Weekend</v>
      </c>
      <c r="G116" s="6" t="str">
        <f>_xlfn.XLOOKUP(B116,'[1]VLOOKUP DATA'!$A$3:$A$14,'[1]VLOOKUP DATA'!$C$3:$C$14)</f>
        <v>High-demand</v>
      </c>
      <c r="H116" s="6" t="str" cm="1">
        <f t="array" ref="H116">_xlfn.XLOOKUP(1,('[1]VLOOKUP DATA'!$I$2:$I$337=[1]DATA!G116)*('[1]VLOOKUP DATA'!$J$2:$J$337=[1]DATA!D116)*('[1]VLOOKUP DATA'!$K$2:$K$337=[1]DATA!E116),'[1]VLOOKUP DATA'!$L$2:$L$337)</f>
        <v>Off-Peak</v>
      </c>
      <c r="I116" s="1" cm="1">
        <f t="array" ref="I116">_xlfn.XLOOKUP(B116,'[1]VLOOKUP DATA'!$A$3:$A$14,_xlfn.XLOOKUP(H116,'[1]VLOOKUP DATA'!$D$2:$F$2,'[1]VLOOKUP DATA'!$D$3:$F$14))*100</f>
        <v>107</v>
      </c>
      <c r="J116" s="2">
        <v>-9.5226249999999997</v>
      </c>
      <c r="K116" s="3">
        <f t="shared" si="5"/>
        <v>0</v>
      </c>
      <c r="L116" s="3">
        <v>93</v>
      </c>
      <c r="M116" s="4">
        <v>33.51583333333334</v>
      </c>
      <c r="N116" s="4">
        <v>0</v>
      </c>
      <c r="O116" s="4">
        <v>16.159383333333334</v>
      </c>
      <c r="P116" s="3">
        <f t="shared" si="6"/>
        <v>313.63673333333344</v>
      </c>
      <c r="Q116" s="5">
        <v>1.283333333333334E-3</v>
      </c>
      <c r="R116" s="5">
        <f>VLOOKUP(D116,'[1]DESIGN LOAD'!AC:AF,2,FALSE)</f>
        <v>200</v>
      </c>
      <c r="S116" s="7">
        <f>VLOOKUP(D116,'[1]DESIGN LOAD'!AC:AF,3,FALSE)</f>
        <v>190</v>
      </c>
      <c r="T116">
        <f>VLOOKUP(D116,'[1]DESIGN LOAD'!AC:AF,4,FALSE)</f>
        <v>390</v>
      </c>
    </row>
    <row r="117" spans="1:20" x14ac:dyDescent="0.3">
      <c r="A117" s="6">
        <v>2024</v>
      </c>
      <c r="B117" s="6">
        <v>7</v>
      </c>
      <c r="C117" s="6">
        <v>6</v>
      </c>
      <c r="D117" s="6">
        <v>1</v>
      </c>
      <c r="E117" s="6" t="str">
        <f t="shared" si="4"/>
        <v>Saturday</v>
      </c>
      <c r="F117" s="6" t="str">
        <f t="shared" si="7"/>
        <v>Weekend</v>
      </c>
      <c r="G117" s="6" t="str">
        <f>_xlfn.XLOOKUP(B117,'[1]VLOOKUP DATA'!$A$3:$A$14,'[1]VLOOKUP DATA'!$C$3:$C$14)</f>
        <v>High-demand</v>
      </c>
      <c r="H117" s="6" t="str" cm="1">
        <f t="array" ref="H117">_xlfn.XLOOKUP(1,('[1]VLOOKUP DATA'!$I$2:$I$337=[1]DATA!G117)*('[1]VLOOKUP DATA'!$J$2:$J$337=[1]DATA!D117)*('[1]VLOOKUP DATA'!$K$2:$K$337=[1]DATA!E117),'[1]VLOOKUP DATA'!$L$2:$L$337)</f>
        <v>Off-Peak</v>
      </c>
      <c r="I117" s="1" cm="1">
        <f t="array" ref="I117">_xlfn.XLOOKUP(B117,'[1]VLOOKUP DATA'!$A$3:$A$14,_xlfn.XLOOKUP(H117,'[1]VLOOKUP DATA'!$D$2:$F$2,'[1]VLOOKUP DATA'!$D$3:$F$14))*100</f>
        <v>107</v>
      </c>
      <c r="J117" s="2">
        <v>-9.7833833333333313</v>
      </c>
      <c r="K117" s="3">
        <f t="shared" si="5"/>
        <v>0</v>
      </c>
      <c r="L117" s="3">
        <v>93</v>
      </c>
      <c r="M117" s="4">
        <v>32.504758333333328</v>
      </c>
      <c r="N117" s="4">
        <v>0</v>
      </c>
      <c r="O117" s="4">
        <v>16.210758333333331</v>
      </c>
      <c r="P117" s="3">
        <f t="shared" si="6"/>
        <v>313.63673333333344</v>
      </c>
      <c r="Q117" s="5">
        <v>7.0000000000000053E-3</v>
      </c>
      <c r="R117" s="5">
        <f>VLOOKUP(D117,'[1]DESIGN LOAD'!AC:AF,2,FALSE)</f>
        <v>200</v>
      </c>
      <c r="S117" s="7">
        <f>VLOOKUP(D117,'[1]DESIGN LOAD'!AC:AF,3,FALSE)</f>
        <v>190</v>
      </c>
      <c r="T117">
        <f>VLOOKUP(D117,'[1]DESIGN LOAD'!AC:AF,4,FALSE)</f>
        <v>390</v>
      </c>
    </row>
    <row r="118" spans="1:20" x14ac:dyDescent="0.3">
      <c r="A118" s="6">
        <v>2024</v>
      </c>
      <c r="B118" s="6">
        <v>7</v>
      </c>
      <c r="C118" s="6">
        <v>6</v>
      </c>
      <c r="D118" s="6">
        <v>2</v>
      </c>
      <c r="E118" s="6" t="str">
        <f t="shared" si="4"/>
        <v>Saturday</v>
      </c>
      <c r="F118" s="6" t="str">
        <f t="shared" si="7"/>
        <v>Weekend</v>
      </c>
      <c r="G118" s="6" t="str">
        <f>_xlfn.XLOOKUP(B118,'[1]VLOOKUP DATA'!$A$3:$A$14,'[1]VLOOKUP DATA'!$C$3:$C$14)</f>
        <v>High-demand</v>
      </c>
      <c r="H118" s="6" t="str" cm="1">
        <f t="array" ref="H118">_xlfn.XLOOKUP(1,('[1]VLOOKUP DATA'!$I$2:$I$337=[1]DATA!G118)*('[1]VLOOKUP DATA'!$J$2:$J$337=[1]DATA!D118)*('[1]VLOOKUP DATA'!$K$2:$K$337=[1]DATA!E118),'[1]VLOOKUP DATA'!$L$2:$L$337)</f>
        <v>Off-Peak</v>
      </c>
      <c r="I118" s="1" cm="1">
        <f t="array" ref="I118">_xlfn.XLOOKUP(B118,'[1]VLOOKUP DATA'!$A$3:$A$14,_xlfn.XLOOKUP(H118,'[1]VLOOKUP DATA'!$D$2:$F$2,'[1]VLOOKUP DATA'!$D$3:$F$14))*100</f>
        <v>107</v>
      </c>
      <c r="J118" s="2">
        <v>-8.5810999999999993</v>
      </c>
      <c r="K118" s="3">
        <f t="shared" si="5"/>
        <v>0</v>
      </c>
      <c r="L118" s="3">
        <v>93</v>
      </c>
      <c r="M118" s="4">
        <v>57.016991666666712</v>
      </c>
      <c r="N118" s="4">
        <v>0</v>
      </c>
      <c r="O118" s="4">
        <v>42.386808333333313</v>
      </c>
      <c r="P118" s="3">
        <f t="shared" si="6"/>
        <v>313.63673333333344</v>
      </c>
      <c r="Q118" s="5">
        <v>7.0000000000000053E-3</v>
      </c>
      <c r="R118" s="5">
        <f>VLOOKUP(D118,'[1]DESIGN LOAD'!AC:AF,2,FALSE)</f>
        <v>200</v>
      </c>
      <c r="S118" s="7">
        <f>VLOOKUP(D118,'[1]DESIGN LOAD'!AC:AF,3,FALSE)</f>
        <v>190</v>
      </c>
      <c r="T118">
        <f>VLOOKUP(D118,'[1]DESIGN LOAD'!AC:AF,4,FALSE)</f>
        <v>390</v>
      </c>
    </row>
    <row r="119" spans="1:20" x14ac:dyDescent="0.3">
      <c r="A119" s="6">
        <v>2024</v>
      </c>
      <c r="B119" s="6">
        <v>7</v>
      </c>
      <c r="C119" s="6">
        <v>6</v>
      </c>
      <c r="D119" s="6">
        <v>3</v>
      </c>
      <c r="E119" s="6" t="str">
        <f t="shared" si="4"/>
        <v>Saturday</v>
      </c>
      <c r="F119" s="6" t="str">
        <f t="shared" si="7"/>
        <v>Weekend</v>
      </c>
      <c r="G119" s="6" t="str">
        <f>_xlfn.XLOOKUP(B119,'[1]VLOOKUP DATA'!$A$3:$A$14,'[1]VLOOKUP DATA'!$C$3:$C$14)</f>
        <v>High-demand</v>
      </c>
      <c r="H119" s="6" t="str" cm="1">
        <f t="array" ref="H119">_xlfn.XLOOKUP(1,('[1]VLOOKUP DATA'!$I$2:$I$337=[1]DATA!G119)*('[1]VLOOKUP DATA'!$J$2:$J$337=[1]DATA!D119)*('[1]VLOOKUP DATA'!$K$2:$K$337=[1]DATA!E119),'[1]VLOOKUP DATA'!$L$2:$L$337)</f>
        <v>Off-Peak</v>
      </c>
      <c r="I119" s="1" cm="1">
        <f t="array" ref="I119">_xlfn.XLOOKUP(B119,'[1]VLOOKUP DATA'!$A$3:$A$14,_xlfn.XLOOKUP(H119,'[1]VLOOKUP DATA'!$D$2:$F$2,'[1]VLOOKUP DATA'!$D$3:$F$14))*100</f>
        <v>107</v>
      </c>
      <c r="J119" s="2">
        <v>-9.8086416666666594</v>
      </c>
      <c r="K119" s="3">
        <f t="shared" si="5"/>
        <v>0</v>
      </c>
      <c r="L119" s="3">
        <v>93</v>
      </c>
      <c r="M119" s="4">
        <v>62.686683333333363</v>
      </c>
      <c r="N119" s="4">
        <v>0</v>
      </c>
      <c r="O119" s="4">
        <v>46.924391666666672</v>
      </c>
      <c r="P119" s="3">
        <f t="shared" si="6"/>
        <v>313.63673333333344</v>
      </c>
      <c r="Q119" s="5">
        <v>7.0000000000000053E-3</v>
      </c>
      <c r="R119" s="5">
        <f>VLOOKUP(D119,'[1]DESIGN LOAD'!AC:AF,2,FALSE)</f>
        <v>200</v>
      </c>
      <c r="S119" s="7">
        <f>VLOOKUP(D119,'[1]DESIGN LOAD'!AC:AF,3,FALSE)</f>
        <v>190</v>
      </c>
      <c r="T119">
        <f>VLOOKUP(D119,'[1]DESIGN LOAD'!AC:AF,4,FALSE)</f>
        <v>390</v>
      </c>
    </row>
    <row r="120" spans="1:20" x14ac:dyDescent="0.3">
      <c r="A120" s="6">
        <v>2024</v>
      </c>
      <c r="B120" s="6">
        <v>7</v>
      </c>
      <c r="C120" s="6">
        <v>6</v>
      </c>
      <c r="D120" s="6">
        <v>4</v>
      </c>
      <c r="E120" s="6" t="str">
        <f t="shared" si="4"/>
        <v>Saturday</v>
      </c>
      <c r="F120" s="6" t="str">
        <f t="shared" si="7"/>
        <v>Weekend</v>
      </c>
      <c r="G120" s="6" t="str">
        <f>_xlfn.XLOOKUP(B120,'[1]VLOOKUP DATA'!$A$3:$A$14,'[1]VLOOKUP DATA'!$C$3:$C$14)</f>
        <v>High-demand</v>
      </c>
      <c r="H120" s="6" t="str" cm="1">
        <f t="array" ref="H120">_xlfn.XLOOKUP(1,('[1]VLOOKUP DATA'!$I$2:$I$337=[1]DATA!G120)*('[1]VLOOKUP DATA'!$J$2:$J$337=[1]DATA!D120)*('[1]VLOOKUP DATA'!$K$2:$K$337=[1]DATA!E120),'[1]VLOOKUP DATA'!$L$2:$L$337)</f>
        <v>Off-Peak</v>
      </c>
      <c r="I120" s="1" cm="1">
        <f t="array" ref="I120">_xlfn.XLOOKUP(B120,'[1]VLOOKUP DATA'!$A$3:$A$14,_xlfn.XLOOKUP(H120,'[1]VLOOKUP DATA'!$D$2:$F$2,'[1]VLOOKUP DATA'!$D$3:$F$14))*100</f>
        <v>107</v>
      </c>
      <c r="J120" s="2">
        <v>-9.5569249999999908</v>
      </c>
      <c r="K120" s="3">
        <f t="shared" si="5"/>
        <v>0</v>
      </c>
      <c r="L120" s="3">
        <v>93</v>
      </c>
      <c r="M120" s="4">
        <v>62.382750000000001</v>
      </c>
      <c r="N120" s="4">
        <v>0</v>
      </c>
      <c r="O120" s="4">
        <v>46.303591666666669</v>
      </c>
      <c r="P120" s="3">
        <f t="shared" si="6"/>
        <v>313.63673333333344</v>
      </c>
      <c r="Q120" s="5">
        <v>7.0000000000000053E-3</v>
      </c>
      <c r="R120" s="5">
        <f>VLOOKUP(D120,'[1]DESIGN LOAD'!AC:AF,2,FALSE)</f>
        <v>295</v>
      </c>
      <c r="S120" s="7">
        <f>VLOOKUP(D120,'[1]DESIGN LOAD'!AC:AF,3,FALSE)</f>
        <v>190</v>
      </c>
      <c r="T120">
        <f>VLOOKUP(D120,'[1]DESIGN LOAD'!AC:AF,4,FALSE)</f>
        <v>485</v>
      </c>
    </row>
    <row r="121" spans="1:20" x14ac:dyDescent="0.3">
      <c r="A121" s="6">
        <v>2024</v>
      </c>
      <c r="B121" s="6">
        <v>7</v>
      </c>
      <c r="C121" s="6">
        <v>6</v>
      </c>
      <c r="D121" s="6">
        <v>5</v>
      </c>
      <c r="E121" s="6" t="str">
        <f t="shared" si="4"/>
        <v>Saturday</v>
      </c>
      <c r="F121" s="6" t="str">
        <f t="shared" si="7"/>
        <v>Weekend</v>
      </c>
      <c r="G121" s="6" t="str">
        <f>_xlfn.XLOOKUP(B121,'[1]VLOOKUP DATA'!$A$3:$A$14,'[1]VLOOKUP DATA'!$C$3:$C$14)</f>
        <v>High-demand</v>
      </c>
      <c r="H121" s="6" t="str" cm="1">
        <f t="array" ref="H121">_xlfn.XLOOKUP(1,('[1]VLOOKUP DATA'!$I$2:$I$337=[1]DATA!G121)*('[1]VLOOKUP DATA'!$J$2:$J$337=[1]DATA!D121)*('[1]VLOOKUP DATA'!$K$2:$K$337=[1]DATA!E121),'[1]VLOOKUP DATA'!$L$2:$L$337)</f>
        <v>Off-Peak</v>
      </c>
      <c r="I121" s="1" cm="1">
        <f t="array" ref="I121">_xlfn.XLOOKUP(B121,'[1]VLOOKUP DATA'!$A$3:$A$14,_xlfn.XLOOKUP(H121,'[1]VLOOKUP DATA'!$D$2:$F$2,'[1]VLOOKUP DATA'!$D$3:$F$14))*100</f>
        <v>107</v>
      </c>
      <c r="J121" s="2">
        <v>-9.3071833333333363</v>
      </c>
      <c r="K121" s="3">
        <f t="shared" si="5"/>
        <v>0</v>
      </c>
      <c r="L121" s="3">
        <v>93</v>
      </c>
      <c r="M121" s="4">
        <v>63.203416666666648</v>
      </c>
      <c r="N121" s="4">
        <v>0</v>
      </c>
      <c r="O121" s="4">
        <v>47.147808333333337</v>
      </c>
      <c r="P121" s="3">
        <f t="shared" si="6"/>
        <v>313.63673333333344</v>
      </c>
      <c r="Q121" s="5">
        <v>7.0000000000000053E-3</v>
      </c>
      <c r="R121" s="5">
        <f>VLOOKUP(D121,'[1]DESIGN LOAD'!AC:AF,2,FALSE)</f>
        <v>295</v>
      </c>
      <c r="S121" s="7">
        <f>VLOOKUP(D121,'[1]DESIGN LOAD'!AC:AF,3,FALSE)</f>
        <v>190</v>
      </c>
      <c r="T121">
        <f>VLOOKUP(D121,'[1]DESIGN LOAD'!AC:AF,4,FALSE)</f>
        <v>485</v>
      </c>
    </row>
    <row r="122" spans="1:20" x14ac:dyDescent="0.3">
      <c r="A122" s="6">
        <v>2024</v>
      </c>
      <c r="B122" s="6">
        <v>7</v>
      </c>
      <c r="C122" s="6">
        <v>6</v>
      </c>
      <c r="D122" s="6">
        <v>6</v>
      </c>
      <c r="E122" s="6" t="str">
        <f t="shared" si="4"/>
        <v>Saturday</v>
      </c>
      <c r="F122" s="6" t="str">
        <f t="shared" si="7"/>
        <v>Weekend</v>
      </c>
      <c r="G122" s="6" t="str">
        <f>_xlfn.XLOOKUP(B122,'[1]VLOOKUP DATA'!$A$3:$A$14,'[1]VLOOKUP DATA'!$C$3:$C$14)</f>
        <v>High-demand</v>
      </c>
      <c r="H122" s="6" t="str" cm="1">
        <f t="array" ref="H122">_xlfn.XLOOKUP(1,('[1]VLOOKUP DATA'!$I$2:$I$337=[1]DATA!G122)*('[1]VLOOKUP DATA'!$J$2:$J$337=[1]DATA!D122)*('[1]VLOOKUP DATA'!$K$2:$K$337=[1]DATA!E122),'[1]VLOOKUP DATA'!$L$2:$L$337)</f>
        <v>Off-Peak</v>
      </c>
      <c r="I122" s="1" cm="1">
        <f t="array" ref="I122">_xlfn.XLOOKUP(B122,'[1]VLOOKUP DATA'!$A$3:$A$14,_xlfn.XLOOKUP(H122,'[1]VLOOKUP DATA'!$D$2:$F$2,'[1]VLOOKUP DATA'!$D$3:$F$14))*100</f>
        <v>107</v>
      </c>
      <c r="J122" s="2">
        <v>-9.8411916666666706</v>
      </c>
      <c r="K122" s="3">
        <f t="shared" si="5"/>
        <v>0</v>
      </c>
      <c r="L122" s="3">
        <v>93</v>
      </c>
      <c r="M122" s="4">
        <v>63.269191666666657</v>
      </c>
      <c r="N122" s="4">
        <v>0</v>
      </c>
      <c r="O122" s="4">
        <v>47.389575000000001</v>
      </c>
      <c r="P122" s="3">
        <f t="shared" si="6"/>
        <v>313.63673333333344</v>
      </c>
      <c r="Q122" s="5">
        <v>7.0000000000000053E-3</v>
      </c>
      <c r="R122" s="5">
        <f>VLOOKUP(D122,'[1]DESIGN LOAD'!AC:AF,2,FALSE)</f>
        <v>295</v>
      </c>
      <c r="S122" s="7">
        <f>VLOOKUP(D122,'[1]DESIGN LOAD'!AC:AF,3,FALSE)</f>
        <v>190</v>
      </c>
      <c r="T122">
        <f>VLOOKUP(D122,'[1]DESIGN LOAD'!AC:AF,4,FALSE)</f>
        <v>485</v>
      </c>
    </row>
    <row r="123" spans="1:20" x14ac:dyDescent="0.3">
      <c r="A123" s="6">
        <v>2024</v>
      </c>
      <c r="B123" s="6">
        <v>7</v>
      </c>
      <c r="C123" s="6">
        <v>6</v>
      </c>
      <c r="D123" s="6">
        <v>7</v>
      </c>
      <c r="E123" s="6" t="str">
        <f t="shared" si="4"/>
        <v>Saturday</v>
      </c>
      <c r="F123" s="6" t="str">
        <f t="shared" si="7"/>
        <v>Weekend</v>
      </c>
      <c r="G123" s="6" t="str">
        <f>_xlfn.XLOOKUP(B123,'[1]VLOOKUP DATA'!$A$3:$A$14,'[1]VLOOKUP DATA'!$C$3:$C$14)</f>
        <v>High-demand</v>
      </c>
      <c r="H123" s="6" t="str" cm="1">
        <f t="array" ref="H123">_xlfn.XLOOKUP(1,('[1]VLOOKUP DATA'!$I$2:$I$337=[1]DATA!G123)*('[1]VLOOKUP DATA'!$J$2:$J$337=[1]DATA!D123)*('[1]VLOOKUP DATA'!$K$2:$K$337=[1]DATA!E123),'[1]VLOOKUP DATA'!$L$2:$L$337)</f>
        <v>Standard</v>
      </c>
      <c r="I123" s="1" cm="1">
        <f t="array" ref="I123">_xlfn.XLOOKUP(B123,'[1]VLOOKUP DATA'!$A$3:$A$14,_xlfn.XLOOKUP(H123,'[1]VLOOKUP DATA'!$D$2:$F$2,'[1]VLOOKUP DATA'!$D$3:$F$14))*100</f>
        <v>198</v>
      </c>
      <c r="J123" s="2">
        <v>-9.417091666666666</v>
      </c>
      <c r="K123" s="3">
        <f t="shared" si="5"/>
        <v>0</v>
      </c>
      <c r="L123" s="3">
        <v>93</v>
      </c>
      <c r="M123" s="4">
        <v>66.565058333333297</v>
      </c>
      <c r="N123" s="4">
        <v>0</v>
      </c>
      <c r="O123" s="4">
        <v>50.163316666666667</v>
      </c>
      <c r="P123" s="3">
        <f t="shared" si="6"/>
        <v>313.63673333333344</v>
      </c>
      <c r="Q123" s="5">
        <v>7.0000000000000053E-3</v>
      </c>
      <c r="R123" s="5">
        <f>VLOOKUP(D123,'[1]DESIGN LOAD'!AC:AF,2,FALSE)</f>
        <v>565</v>
      </c>
      <c r="S123" s="7">
        <f>VLOOKUP(D123,'[1]DESIGN LOAD'!AC:AF,3,FALSE)</f>
        <v>690</v>
      </c>
      <c r="T123">
        <f>VLOOKUP(D123,'[1]DESIGN LOAD'!AC:AF,4,FALSE)</f>
        <v>1255</v>
      </c>
    </row>
    <row r="124" spans="1:20" x14ac:dyDescent="0.3">
      <c r="A124" s="6">
        <v>2024</v>
      </c>
      <c r="B124" s="6">
        <v>7</v>
      </c>
      <c r="C124" s="6">
        <v>6</v>
      </c>
      <c r="D124" s="6">
        <v>8</v>
      </c>
      <c r="E124" s="6" t="str">
        <f t="shared" si="4"/>
        <v>Saturday</v>
      </c>
      <c r="F124" s="6" t="str">
        <f t="shared" si="7"/>
        <v>Weekend</v>
      </c>
      <c r="G124" s="6" t="str">
        <f>_xlfn.XLOOKUP(B124,'[1]VLOOKUP DATA'!$A$3:$A$14,'[1]VLOOKUP DATA'!$C$3:$C$14)</f>
        <v>High-demand</v>
      </c>
      <c r="H124" s="6" t="str" cm="1">
        <f t="array" ref="H124">_xlfn.XLOOKUP(1,('[1]VLOOKUP DATA'!$I$2:$I$337=[1]DATA!G124)*('[1]VLOOKUP DATA'!$J$2:$J$337=[1]DATA!D124)*('[1]VLOOKUP DATA'!$K$2:$K$337=[1]DATA!E124),'[1]VLOOKUP DATA'!$L$2:$L$337)</f>
        <v>Standard</v>
      </c>
      <c r="I124" s="1" cm="1">
        <f t="array" ref="I124">_xlfn.XLOOKUP(B124,'[1]VLOOKUP DATA'!$A$3:$A$14,_xlfn.XLOOKUP(H124,'[1]VLOOKUP DATA'!$D$2:$F$2,'[1]VLOOKUP DATA'!$D$3:$F$14))*100</f>
        <v>198</v>
      </c>
      <c r="J124" s="2">
        <v>-9.369608333333332</v>
      </c>
      <c r="K124" s="3">
        <f t="shared" si="5"/>
        <v>0</v>
      </c>
      <c r="L124" s="3">
        <v>93</v>
      </c>
      <c r="M124" s="4">
        <v>72.622608333333346</v>
      </c>
      <c r="N124" s="4">
        <v>0</v>
      </c>
      <c r="O124" s="4">
        <v>57.042191666666639</v>
      </c>
      <c r="P124" s="3">
        <f t="shared" si="6"/>
        <v>313.63673333333344</v>
      </c>
      <c r="Q124" s="5">
        <v>7.0000000000000053E-3</v>
      </c>
      <c r="R124" s="5">
        <f>VLOOKUP(D124,'[1]DESIGN LOAD'!AC:AF,2,FALSE)</f>
        <v>565</v>
      </c>
      <c r="S124" s="7">
        <f>VLOOKUP(D124,'[1]DESIGN LOAD'!AC:AF,3,FALSE)</f>
        <v>675</v>
      </c>
      <c r="T124">
        <f>VLOOKUP(D124,'[1]DESIGN LOAD'!AC:AF,4,FALSE)</f>
        <v>1240</v>
      </c>
    </row>
    <row r="125" spans="1:20" x14ac:dyDescent="0.3">
      <c r="A125" s="6">
        <v>2024</v>
      </c>
      <c r="B125" s="6">
        <v>7</v>
      </c>
      <c r="C125" s="6">
        <v>6</v>
      </c>
      <c r="D125" s="6">
        <v>9</v>
      </c>
      <c r="E125" s="6" t="str">
        <f t="shared" si="4"/>
        <v>Saturday</v>
      </c>
      <c r="F125" s="6" t="str">
        <f t="shared" si="7"/>
        <v>Weekend</v>
      </c>
      <c r="G125" s="6" t="str">
        <f>_xlfn.XLOOKUP(B125,'[1]VLOOKUP DATA'!$A$3:$A$14,'[1]VLOOKUP DATA'!$C$3:$C$14)</f>
        <v>High-demand</v>
      </c>
      <c r="H125" s="6" t="str" cm="1">
        <f t="array" ref="H125">_xlfn.XLOOKUP(1,('[1]VLOOKUP DATA'!$I$2:$I$337=[1]DATA!G125)*('[1]VLOOKUP DATA'!$J$2:$J$337=[1]DATA!D125)*('[1]VLOOKUP DATA'!$K$2:$K$337=[1]DATA!E125),'[1]VLOOKUP DATA'!$L$2:$L$337)</f>
        <v>Standard</v>
      </c>
      <c r="I125" s="1" cm="1">
        <f t="array" ref="I125">_xlfn.XLOOKUP(B125,'[1]VLOOKUP DATA'!$A$3:$A$14,_xlfn.XLOOKUP(H125,'[1]VLOOKUP DATA'!$D$2:$F$2,'[1]VLOOKUP DATA'!$D$3:$F$14))*100</f>
        <v>198</v>
      </c>
      <c r="J125" s="2">
        <v>-9.6683636363636367</v>
      </c>
      <c r="K125" s="3">
        <f t="shared" si="5"/>
        <v>0</v>
      </c>
      <c r="L125" s="3">
        <v>93</v>
      </c>
      <c r="M125" s="4">
        <v>78.097363636363653</v>
      </c>
      <c r="N125" s="4">
        <v>0</v>
      </c>
      <c r="O125" s="4">
        <v>60.98213131313134</v>
      </c>
      <c r="P125" s="3">
        <f t="shared" si="6"/>
        <v>313.63673333333344</v>
      </c>
      <c r="Q125" s="5">
        <v>3.1111111111111131E-3</v>
      </c>
      <c r="R125" s="5">
        <f>VLOOKUP(D125,'[1]DESIGN LOAD'!AC:AF,2,FALSE)</f>
        <v>565</v>
      </c>
      <c r="S125" s="7">
        <f>VLOOKUP(D125,'[1]DESIGN LOAD'!AC:AF,3,FALSE)</f>
        <v>675</v>
      </c>
      <c r="T125">
        <f>VLOOKUP(D125,'[1]DESIGN LOAD'!AC:AF,4,FALSE)</f>
        <v>1240</v>
      </c>
    </row>
    <row r="126" spans="1:20" x14ac:dyDescent="0.3">
      <c r="A126" s="6">
        <v>2024</v>
      </c>
      <c r="B126" s="6">
        <v>7</v>
      </c>
      <c r="C126" s="6">
        <v>6</v>
      </c>
      <c r="D126" s="6">
        <v>10</v>
      </c>
      <c r="E126" s="6" t="str">
        <f t="shared" si="4"/>
        <v>Saturday</v>
      </c>
      <c r="F126" s="6" t="str">
        <f t="shared" si="7"/>
        <v>Weekend</v>
      </c>
      <c r="G126" s="6" t="str">
        <f>_xlfn.XLOOKUP(B126,'[1]VLOOKUP DATA'!$A$3:$A$14,'[1]VLOOKUP DATA'!$C$3:$C$14)</f>
        <v>High-demand</v>
      </c>
      <c r="H126" s="6" t="str" cm="1">
        <f t="array" ref="H126">_xlfn.XLOOKUP(1,('[1]VLOOKUP DATA'!$I$2:$I$337=[1]DATA!G126)*('[1]VLOOKUP DATA'!$J$2:$J$337=[1]DATA!D126)*('[1]VLOOKUP DATA'!$K$2:$K$337=[1]DATA!E126),'[1]VLOOKUP DATA'!$L$2:$L$337)</f>
        <v>Standard</v>
      </c>
      <c r="I126" s="1" cm="1">
        <f t="array" ref="I126">_xlfn.XLOOKUP(B126,'[1]VLOOKUP DATA'!$A$3:$A$14,_xlfn.XLOOKUP(H126,'[1]VLOOKUP DATA'!$D$2:$F$2,'[1]VLOOKUP DATA'!$D$3:$F$14))*100</f>
        <v>198</v>
      </c>
      <c r="J126" s="2">
        <v>-9.0875749999999993</v>
      </c>
      <c r="K126" s="3">
        <f t="shared" si="5"/>
        <v>0</v>
      </c>
      <c r="L126" s="3">
        <v>93</v>
      </c>
      <c r="M126" s="4">
        <v>73.251833333333281</v>
      </c>
      <c r="N126" s="4">
        <v>0</v>
      </c>
      <c r="O126" s="4">
        <v>55.968783333333342</v>
      </c>
      <c r="P126" s="3">
        <f t="shared" si="6"/>
        <v>313.63673333333344</v>
      </c>
      <c r="Q126" s="5">
        <v>0</v>
      </c>
      <c r="R126" s="5">
        <f>VLOOKUP(D126,'[1]DESIGN LOAD'!AC:AF,2,FALSE)</f>
        <v>565</v>
      </c>
      <c r="S126" s="7">
        <f>VLOOKUP(D126,'[1]DESIGN LOAD'!AC:AF,3,FALSE)</f>
        <v>675</v>
      </c>
      <c r="T126">
        <f>VLOOKUP(D126,'[1]DESIGN LOAD'!AC:AF,4,FALSE)</f>
        <v>1240</v>
      </c>
    </row>
    <row r="127" spans="1:20" x14ac:dyDescent="0.3">
      <c r="A127" s="6">
        <v>2024</v>
      </c>
      <c r="B127" s="6">
        <v>7</v>
      </c>
      <c r="C127" s="6">
        <v>6</v>
      </c>
      <c r="D127" s="6">
        <v>11</v>
      </c>
      <c r="E127" s="6" t="str">
        <f t="shared" si="4"/>
        <v>Saturday</v>
      </c>
      <c r="F127" s="6" t="str">
        <f t="shared" si="7"/>
        <v>Weekend</v>
      </c>
      <c r="G127" s="6" t="str">
        <f>_xlfn.XLOOKUP(B127,'[1]VLOOKUP DATA'!$A$3:$A$14,'[1]VLOOKUP DATA'!$C$3:$C$14)</f>
        <v>High-demand</v>
      </c>
      <c r="H127" s="6" t="str" cm="1">
        <f t="array" ref="H127">_xlfn.XLOOKUP(1,('[1]VLOOKUP DATA'!$I$2:$I$337=[1]DATA!G127)*('[1]VLOOKUP DATA'!$J$2:$J$337=[1]DATA!D127)*('[1]VLOOKUP DATA'!$K$2:$K$337=[1]DATA!E127),'[1]VLOOKUP DATA'!$L$2:$L$337)</f>
        <v>Standard</v>
      </c>
      <c r="I127" s="1" cm="1">
        <f t="array" ref="I127">_xlfn.XLOOKUP(B127,'[1]VLOOKUP DATA'!$A$3:$A$14,_xlfn.XLOOKUP(H127,'[1]VLOOKUP DATA'!$D$2:$F$2,'[1]VLOOKUP DATA'!$D$3:$F$14))*100</f>
        <v>198</v>
      </c>
      <c r="J127" s="2">
        <v>-9.5592833333333314</v>
      </c>
      <c r="K127" s="3">
        <f t="shared" si="5"/>
        <v>0</v>
      </c>
      <c r="L127" s="3">
        <v>93</v>
      </c>
      <c r="M127" s="4">
        <v>71.008941666666658</v>
      </c>
      <c r="N127" s="4">
        <v>0</v>
      </c>
      <c r="O127" s="4">
        <v>54.886208333333329</v>
      </c>
      <c r="P127" s="3">
        <f t="shared" si="6"/>
        <v>313.63673333333344</v>
      </c>
      <c r="Q127" s="5">
        <v>0</v>
      </c>
      <c r="R127" s="5">
        <f>VLOOKUP(D127,'[1]DESIGN LOAD'!AC:AF,2,FALSE)</f>
        <v>565</v>
      </c>
      <c r="S127" s="7">
        <f>VLOOKUP(D127,'[1]DESIGN LOAD'!AC:AF,3,FALSE)</f>
        <v>675</v>
      </c>
      <c r="T127">
        <f>VLOOKUP(D127,'[1]DESIGN LOAD'!AC:AF,4,FALSE)</f>
        <v>1240</v>
      </c>
    </row>
    <row r="128" spans="1:20" x14ac:dyDescent="0.3">
      <c r="A128" s="6">
        <v>2024</v>
      </c>
      <c r="B128" s="6">
        <v>7</v>
      </c>
      <c r="C128" s="6">
        <v>6</v>
      </c>
      <c r="D128" s="6">
        <v>12</v>
      </c>
      <c r="E128" s="6" t="str">
        <f t="shared" si="4"/>
        <v>Saturday</v>
      </c>
      <c r="F128" s="6" t="str">
        <f t="shared" si="7"/>
        <v>Weekend</v>
      </c>
      <c r="G128" s="6" t="str">
        <f>_xlfn.XLOOKUP(B128,'[1]VLOOKUP DATA'!$A$3:$A$14,'[1]VLOOKUP DATA'!$C$3:$C$14)</f>
        <v>High-demand</v>
      </c>
      <c r="H128" s="6" t="str" cm="1">
        <f t="array" ref="H128">_xlfn.XLOOKUP(1,('[1]VLOOKUP DATA'!$I$2:$I$337=[1]DATA!G128)*('[1]VLOOKUP DATA'!$J$2:$J$337=[1]DATA!D128)*('[1]VLOOKUP DATA'!$K$2:$K$337=[1]DATA!E128),'[1]VLOOKUP DATA'!$L$2:$L$337)</f>
        <v>Off-Peak</v>
      </c>
      <c r="I128" s="1" cm="1">
        <f t="array" ref="I128">_xlfn.XLOOKUP(B128,'[1]VLOOKUP DATA'!$A$3:$A$14,_xlfn.XLOOKUP(H128,'[1]VLOOKUP DATA'!$D$2:$F$2,'[1]VLOOKUP DATA'!$D$3:$F$14))*100</f>
        <v>107</v>
      </c>
      <c r="J128" s="2">
        <v>-9.2976583333333327</v>
      </c>
      <c r="K128" s="3">
        <f t="shared" si="5"/>
        <v>0</v>
      </c>
      <c r="L128" s="3">
        <v>93</v>
      </c>
      <c r="M128" s="4">
        <v>72.726841666666601</v>
      </c>
      <c r="N128" s="4">
        <v>0</v>
      </c>
      <c r="O128" s="4">
        <v>55.343499999999999</v>
      </c>
      <c r="P128" s="3">
        <f t="shared" si="6"/>
        <v>313.63673333333344</v>
      </c>
      <c r="Q128" s="5">
        <v>0</v>
      </c>
      <c r="R128" s="5">
        <f>VLOOKUP(D128,'[1]DESIGN LOAD'!AC:AF,2,FALSE)</f>
        <v>565</v>
      </c>
      <c r="S128" s="7">
        <f>VLOOKUP(D128,'[1]DESIGN LOAD'!AC:AF,3,FALSE)</f>
        <v>675</v>
      </c>
      <c r="T128">
        <f>VLOOKUP(D128,'[1]DESIGN LOAD'!AC:AF,4,FALSE)</f>
        <v>1240</v>
      </c>
    </row>
    <row r="129" spans="1:20" x14ac:dyDescent="0.3">
      <c r="A129" s="6">
        <v>2024</v>
      </c>
      <c r="B129" s="6">
        <v>7</v>
      </c>
      <c r="C129" s="6">
        <v>6</v>
      </c>
      <c r="D129" s="6">
        <v>13</v>
      </c>
      <c r="E129" s="6" t="str">
        <f t="shared" si="4"/>
        <v>Saturday</v>
      </c>
      <c r="F129" s="6" t="str">
        <f t="shared" si="7"/>
        <v>Weekend</v>
      </c>
      <c r="G129" s="6" t="str">
        <f>_xlfn.XLOOKUP(B129,'[1]VLOOKUP DATA'!$A$3:$A$14,'[1]VLOOKUP DATA'!$C$3:$C$14)</f>
        <v>High-demand</v>
      </c>
      <c r="H129" s="6" t="str" cm="1">
        <f t="array" ref="H129">_xlfn.XLOOKUP(1,('[1]VLOOKUP DATA'!$I$2:$I$337=[1]DATA!G129)*('[1]VLOOKUP DATA'!$J$2:$J$337=[1]DATA!D129)*('[1]VLOOKUP DATA'!$K$2:$K$337=[1]DATA!E129),'[1]VLOOKUP DATA'!$L$2:$L$337)</f>
        <v>Off-Peak</v>
      </c>
      <c r="I129" s="1" cm="1">
        <f t="array" ref="I129">_xlfn.XLOOKUP(B129,'[1]VLOOKUP DATA'!$A$3:$A$14,_xlfn.XLOOKUP(H129,'[1]VLOOKUP DATA'!$D$2:$F$2,'[1]VLOOKUP DATA'!$D$3:$F$14))*100</f>
        <v>107</v>
      </c>
      <c r="J129" s="2">
        <v>-8.8919249999999952</v>
      </c>
      <c r="K129" s="3">
        <f t="shared" si="5"/>
        <v>0</v>
      </c>
      <c r="L129" s="3">
        <v>93</v>
      </c>
      <c r="M129" s="4">
        <v>69.048433333333335</v>
      </c>
      <c r="N129" s="4">
        <v>0</v>
      </c>
      <c r="O129" s="4">
        <v>53.978358333333311</v>
      </c>
      <c r="P129" s="3">
        <f t="shared" si="6"/>
        <v>313.63673333333344</v>
      </c>
      <c r="Q129" s="5">
        <v>0</v>
      </c>
      <c r="R129" s="5">
        <f>VLOOKUP(D129,'[1]DESIGN LOAD'!AC:AF,2,FALSE)</f>
        <v>565</v>
      </c>
      <c r="S129" s="7">
        <f>VLOOKUP(D129,'[1]DESIGN LOAD'!AC:AF,3,FALSE)</f>
        <v>675</v>
      </c>
      <c r="T129">
        <f>VLOOKUP(D129,'[1]DESIGN LOAD'!AC:AF,4,FALSE)</f>
        <v>1240</v>
      </c>
    </row>
    <row r="130" spans="1:20" x14ac:dyDescent="0.3">
      <c r="A130" s="6">
        <v>2024</v>
      </c>
      <c r="B130" s="6">
        <v>7</v>
      </c>
      <c r="C130" s="6">
        <v>6</v>
      </c>
      <c r="D130" s="6">
        <v>14</v>
      </c>
      <c r="E130" s="6" t="str">
        <f t="shared" ref="E130:E193" si="8">TEXT(DATE(A130, B130, C130), "dddd")</f>
        <v>Saturday</v>
      </c>
      <c r="F130" s="6" t="str">
        <f t="shared" si="7"/>
        <v>Weekend</v>
      </c>
      <c r="G130" s="6" t="str">
        <f>_xlfn.XLOOKUP(B130,'[1]VLOOKUP DATA'!$A$3:$A$14,'[1]VLOOKUP DATA'!$C$3:$C$14)</f>
        <v>High-demand</v>
      </c>
      <c r="H130" s="6" t="str" cm="1">
        <f t="array" ref="H130">_xlfn.XLOOKUP(1,('[1]VLOOKUP DATA'!$I$2:$I$337=[1]DATA!G130)*('[1]VLOOKUP DATA'!$J$2:$J$337=[1]DATA!D130)*('[1]VLOOKUP DATA'!$K$2:$K$337=[1]DATA!E130),'[1]VLOOKUP DATA'!$L$2:$L$337)</f>
        <v>Off-Peak</v>
      </c>
      <c r="I130" s="1" cm="1">
        <f t="array" ref="I130">_xlfn.XLOOKUP(B130,'[1]VLOOKUP DATA'!$A$3:$A$14,_xlfn.XLOOKUP(H130,'[1]VLOOKUP DATA'!$D$2:$F$2,'[1]VLOOKUP DATA'!$D$3:$F$14))*100</f>
        <v>107</v>
      </c>
      <c r="J130" s="2">
        <v>-9.3209250000000008</v>
      </c>
      <c r="K130" s="3">
        <f t="shared" ref="K130:K193" si="9">IF(J130&gt;0,J130,0)</f>
        <v>0</v>
      </c>
      <c r="L130" s="3">
        <v>93</v>
      </c>
      <c r="M130" s="4">
        <v>68.664683333333343</v>
      </c>
      <c r="N130" s="4">
        <v>0</v>
      </c>
      <c r="O130" s="4">
        <v>52.417666666666676</v>
      </c>
      <c r="P130" s="3">
        <f t="shared" ref="P130:P193" si="10">_xlfn.MAXIFS(M:M,B:B,B130)</f>
        <v>313.63673333333344</v>
      </c>
      <c r="Q130" s="5">
        <v>0</v>
      </c>
      <c r="R130" s="5">
        <f>VLOOKUP(D130,'[1]DESIGN LOAD'!AC:AF,2,FALSE)</f>
        <v>565</v>
      </c>
      <c r="S130" s="7">
        <f>VLOOKUP(D130,'[1]DESIGN LOAD'!AC:AF,3,FALSE)</f>
        <v>675</v>
      </c>
      <c r="T130">
        <f>VLOOKUP(D130,'[1]DESIGN LOAD'!AC:AF,4,FALSE)</f>
        <v>1240</v>
      </c>
    </row>
    <row r="131" spans="1:20" x14ac:dyDescent="0.3">
      <c r="A131" s="6">
        <v>2024</v>
      </c>
      <c r="B131" s="6">
        <v>7</v>
      </c>
      <c r="C131" s="6">
        <v>6</v>
      </c>
      <c r="D131" s="6">
        <v>15</v>
      </c>
      <c r="E131" s="6" t="str">
        <f t="shared" si="8"/>
        <v>Saturday</v>
      </c>
      <c r="F131" s="6" t="str">
        <f t="shared" ref="F131:F194" si="11">IF(OR(E131="Saturday",E131="Sunday"),"Weekend","Week-day")</f>
        <v>Weekend</v>
      </c>
      <c r="G131" s="6" t="str">
        <f>_xlfn.XLOOKUP(B131,'[1]VLOOKUP DATA'!$A$3:$A$14,'[1]VLOOKUP DATA'!$C$3:$C$14)</f>
        <v>High-demand</v>
      </c>
      <c r="H131" s="6" t="str" cm="1">
        <f t="array" ref="H131">_xlfn.XLOOKUP(1,('[1]VLOOKUP DATA'!$I$2:$I$337=[1]DATA!G131)*('[1]VLOOKUP DATA'!$J$2:$J$337=[1]DATA!D131)*('[1]VLOOKUP DATA'!$K$2:$K$337=[1]DATA!E131),'[1]VLOOKUP DATA'!$L$2:$L$337)</f>
        <v>Off-Peak</v>
      </c>
      <c r="I131" s="1" cm="1">
        <f t="array" ref="I131">_xlfn.XLOOKUP(B131,'[1]VLOOKUP DATA'!$A$3:$A$14,_xlfn.XLOOKUP(H131,'[1]VLOOKUP DATA'!$D$2:$F$2,'[1]VLOOKUP DATA'!$D$3:$F$14))*100</f>
        <v>107</v>
      </c>
      <c r="J131" s="2">
        <v>-8.8543833333333364</v>
      </c>
      <c r="K131" s="3">
        <f t="shared" si="9"/>
        <v>0</v>
      </c>
      <c r="L131" s="3">
        <v>93</v>
      </c>
      <c r="M131" s="4">
        <v>68.266141666666655</v>
      </c>
      <c r="N131" s="4">
        <v>0</v>
      </c>
      <c r="O131" s="4">
        <v>52.321733333333313</v>
      </c>
      <c r="P131" s="3">
        <f t="shared" si="10"/>
        <v>313.63673333333344</v>
      </c>
      <c r="Q131" s="5">
        <v>0</v>
      </c>
      <c r="R131" s="5">
        <f>VLOOKUP(D131,'[1]DESIGN LOAD'!AC:AF,2,FALSE)</f>
        <v>565</v>
      </c>
      <c r="S131" s="7">
        <f>VLOOKUP(D131,'[1]DESIGN LOAD'!AC:AF,3,FALSE)</f>
        <v>675</v>
      </c>
      <c r="T131">
        <f>VLOOKUP(D131,'[1]DESIGN LOAD'!AC:AF,4,FALSE)</f>
        <v>1240</v>
      </c>
    </row>
    <row r="132" spans="1:20" x14ac:dyDescent="0.3">
      <c r="A132" s="6">
        <v>2024</v>
      </c>
      <c r="B132" s="6">
        <v>7</v>
      </c>
      <c r="C132" s="6">
        <v>6</v>
      </c>
      <c r="D132" s="6">
        <v>16</v>
      </c>
      <c r="E132" s="6" t="str">
        <f t="shared" si="8"/>
        <v>Saturday</v>
      </c>
      <c r="F132" s="6" t="str">
        <f t="shared" si="11"/>
        <v>Weekend</v>
      </c>
      <c r="G132" s="6" t="str">
        <f>_xlfn.XLOOKUP(B132,'[1]VLOOKUP DATA'!$A$3:$A$14,'[1]VLOOKUP DATA'!$C$3:$C$14)</f>
        <v>High-demand</v>
      </c>
      <c r="H132" s="6" t="str" cm="1">
        <f t="array" ref="H132">_xlfn.XLOOKUP(1,('[1]VLOOKUP DATA'!$I$2:$I$337=[1]DATA!G132)*('[1]VLOOKUP DATA'!$J$2:$J$337=[1]DATA!D132)*('[1]VLOOKUP DATA'!$K$2:$K$337=[1]DATA!E132),'[1]VLOOKUP DATA'!$L$2:$L$337)</f>
        <v>Off-Peak</v>
      </c>
      <c r="I132" s="1" cm="1">
        <f t="array" ref="I132">_xlfn.XLOOKUP(B132,'[1]VLOOKUP DATA'!$A$3:$A$14,_xlfn.XLOOKUP(H132,'[1]VLOOKUP DATA'!$D$2:$F$2,'[1]VLOOKUP DATA'!$D$3:$F$14))*100</f>
        <v>107</v>
      </c>
      <c r="J132" s="2">
        <v>-8.7411333333333321</v>
      </c>
      <c r="K132" s="3">
        <f t="shared" si="9"/>
        <v>0</v>
      </c>
      <c r="L132" s="3">
        <v>93</v>
      </c>
      <c r="M132" s="4">
        <v>69.274916666666655</v>
      </c>
      <c r="N132" s="4">
        <v>0</v>
      </c>
      <c r="O132" s="4">
        <v>53.276658333333323</v>
      </c>
      <c r="P132" s="3">
        <f t="shared" si="10"/>
        <v>313.63673333333344</v>
      </c>
      <c r="Q132" s="5">
        <v>0</v>
      </c>
      <c r="R132" s="5">
        <f>VLOOKUP(D132,'[1]DESIGN LOAD'!AC:AF,2,FALSE)</f>
        <v>565</v>
      </c>
      <c r="S132" s="7">
        <f>VLOOKUP(D132,'[1]DESIGN LOAD'!AC:AF,3,FALSE)</f>
        <v>675</v>
      </c>
      <c r="T132">
        <f>VLOOKUP(D132,'[1]DESIGN LOAD'!AC:AF,4,FALSE)</f>
        <v>1240</v>
      </c>
    </row>
    <row r="133" spans="1:20" x14ac:dyDescent="0.3">
      <c r="A133" s="6">
        <v>2024</v>
      </c>
      <c r="B133" s="6">
        <v>7</v>
      </c>
      <c r="C133" s="6">
        <v>6</v>
      </c>
      <c r="D133" s="6">
        <v>17</v>
      </c>
      <c r="E133" s="6" t="str">
        <f t="shared" si="8"/>
        <v>Saturday</v>
      </c>
      <c r="F133" s="6" t="str">
        <f t="shared" si="11"/>
        <v>Weekend</v>
      </c>
      <c r="G133" s="6" t="str">
        <f>_xlfn.XLOOKUP(B133,'[1]VLOOKUP DATA'!$A$3:$A$14,'[1]VLOOKUP DATA'!$C$3:$C$14)</f>
        <v>High-demand</v>
      </c>
      <c r="H133" s="6" t="str" cm="1">
        <f t="array" ref="H133">_xlfn.XLOOKUP(1,('[1]VLOOKUP DATA'!$I$2:$I$337=[1]DATA!G133)*('[1]VLOOKUP DATA'!$J$2:$J$337=[1]DATA!D133)*('[1]VLOOKUP DATA'!$K$2:$K$337=[1]DATA!E133),'[1]VLOOKUP DATA'!$L$2:$L$337)</f>
        <v>Off-Peak</v>
      </c>
      <c r="I133" s="1" cm="1">
        <f t="array" ref="I133">_xlfn.XLOOKUP(B133,'[1]VLOOKUP DATA'!$A$3:$A$14,_xlfn.XLOOKUP(H133,'[1]VLOOKUP DATA'!$D$2:$F$2,'[1]VLOOKUP DATA'!$D$3:$F$14))*100</f>
        <v>107</v>
      </c>
      <c r="J133" s="2">
        <v>-8.8079999999999981</v>
      </c>
      <c r="K133" s="3">
        <f t="shared" si="9"/>
        <v>0</v>
      </c>
      <c r="L133" s="3">
        <v>93</v>
      </c>
      <c r="M133" s="4">
        <v>61.088008333333313</v>
      </c>
      <c r="N133" s="4">
        <v>0</v>
      </c>
      <c r="O133" s="4">
        <v>46.19924166666668</v>
      </c>
      <c r="P133" s="3">
        <f t="shared" si="10"/>
        <v>313.63673333333344</v>
      </c>
      <c r="Q133" s="5">
        <v>0</v>
      </c>
      <c r="R133" s="5">
        <f>VLOOKUP(D133,'[1]DESIGN LOAD'!AC:AF,2,FALSE)</f>
        <v>555</v>
      </c>
      <c r="S133" s="7">
        <f>VLOOKUP(D133,'[1]DESIGN LOAD'!AC:AF,3,FALSE)</f>
        <v>675</v>
      </c>
      <c r="T133">
        <f>VLOOKUP(D133,'[1]DESIGN LOAD'!AC:AF,4,FALSE)</f>
        <v>1230</v>
      </c>
    </row>
    <row r="134" spans="1:20" x14ac:dyDescent="0.3">
      <c r="A134" s="6">
        <v>2024</v>
      </c>
      <c r="B134" s="6">
        <v>7</v>
      </c>
      <c r="C134" s="6">
        <v>6</v>
      </c>
      <c r="D134" s="6">
        <v>18</v>
      </c>
      <c r="E134" s="6" t="str">
        <f t="shared" si="8"/>
        <v>Saturday</v>
      </c>
      <c r="F134" s="6" t="str">
        <f t="shared" si="11"/>
        <v>Weekend</v>
      </c>
      <c r="G134" s="6" t="str">
        <f>_xlfn.XLOOKUP(B134,'[1]VLOOKUP DATA'!$A$3:$A$14,'[1]VLOOKUP DATA'!$C$3:$C$14)</f>
        <v>High-demand</v>
      </c>
      <c r="H134" s="6" t="str" cm="1">
        <f t="array" ref="H134">_xlfn.XLOOKUP(1,('[1]VLOOKUP DATA'!$I$2:$I$337=[1]DATA!G134)*('[1]VLOOKUP DATA'!$J$2:$J$337=[1]DATA!D134)*('[1]VLOOKUP DATA'!$K$2:$K$337=[1]DATA!E134),'[1]VLOOKUP DATA'!$L$2:$L$337)</f>
        <v>Standard</v>
      </c>
      <c r="I134" s="1" cm="1">
        <f t="array" ref="I134">_xlfn.XLOOKUP(B134,'[1]VLOOKUP DATA'!$A$3:$A$14,_xlfn.XLOOKUP(H134,'[1]VLOOKUP DATA'!$D$2:$F$2,'[1]VLOOKUP DATA'!$D$3:$F$14))*100</f>
        <v>198</v>
      </c>
      <c r="J134" s="2">
        <v>-9.1126166666666713</v>
      </c>
      <c r="K134" s="3">
        <f t="shared" si="9"/>
        <v>0</v>
      </c>
      <c r="L134" s="3">
        <v>93</v>
      </c>
      <c r="M134" s="4">
        <v>63.313749999999992</v>
      </c>
      <c r="N134" s="4">
        <v>0</v>
      </c>
      <c r="O134" s="4">
        <v>46.40356666666667</v>
      </c>
      <c r="P134" s="3">
        <f t="shared" si="10"/>
        <v>313.63673333333344</v>
      </c>
      <c r="Q134" s="5">
        <v>0</v>
      </c>
      <c r="R134" s="5">
        <f>VLOOKUP(D134,'[1]DESIGN LOAD'!AC:AF,2,FALSE)</f>
        <v>485</v>
      </c>
      <c r="S134" s="7">
        <f>VLOOKUP(D134,'[1]DESIGN LOAD'!AC:AF,3,FALSE)</f>
        <v>655</v>
      </c>
      <c r="T134">
        <f>VLOOKUP(D134,'[1]DESIGN LOAD'!AC:AF,4,FALSE)</f>
        <v>1140</v>
      </c>
    </row>
    <row r="135" spans="1:20" x14ac:dyDescent="0.3">
      <c r="A135" s="6">
        <v>2024</v>
      </c>
      <c r="B135" s="6">
        <v>7</v>
      </c>
      <c r="C135" s="6">
        <v>6</v>
      </c>
      <c r="D135" s="6">
        <v>19</v>
      </c>
      <c r="E135" s="6" t="str">
        <f t="shared" si="8"/>
        <v>Saturday</v>
      </c>
      <c r="F135" s="6" t="str">
        <f t="shared" si="11"/>
        <v>Weekend</v>
      </c>
      <c r="G135" s="6" t="str">
        <f>_xlfn.XLOOKUP(B135,'[1]VLOOKUP DATA'!$A$3:$A$14,'[1]VLOOKUP DATA'!$C$3:$C$14)</f>
        <v>High-demand</v>
      </c>
      <c r="H135" s="6" t="str" cm="1">
        <f t="array" ref="H135">_xlfn.XLOOKUP(1,('[1]VLOOKUP DATA'!$I$2:$I$337=[1]DATA!G135)*('[1]VLOOKUP DATA'!$J$2:$J$337=[1]DATA!D135)*('[1]VLOOKUP DATA'!$K$2:$K$337=[1]DATA!E135),'[1]VLOOKUP DATA'!$L$2:$L$337)</f>
        <v>Standard</v>
      </c>
      <c r="I135" s="1" cm="1">
        <f t="array" ref="I135">_xlfn.XLOOKUP(B135,'[1]VLOOKUP DATA'!$A$3:$A$14,_xlfn.XLOOKUP(H135,'[1]VLOOKUP DATA'!$D$2:$F$2,'[1]VLOOKUP DATA'!$D$3:$F$14))*100</f>
        <v>198</v>
      </c>
      <c r="J135" s="2">
        <v>-9.7697416666666683</v>
      </c>
      <c r="K135" s="3">
        <f t="shared" si="9"/>
        <v>0</v>
      </c>
      <c r="L135" s="3">
        <v>93</v>
      </c>
      <c r="M135" s="4">
        <v>61.616183333333318</v>
      </c>
      <c r="N135" s="4">
        <v>0</v>
      </c>
      <c r="O135" s="4">
        <v>45.578641666666655</v>
      </c>
      <c r="P135" s="3">
        <f t="shared" si="10"/>
        <v>313.63673333333344</v>
      </c>
      <c r="Q135" s="5">
        <v>0</v>
      </c>
      <c r="R135" s="5">
        <f>VLOOKUP(D135,'[1]DESIGN LOAD'!AC:AF,2,FALSE)</f>
        <v>295</v>
      </c>
      <c r="S135" s="7">
        <f>VLOOKUP(D135,'[1]DESIGN LOAD'!AC:AF,3,FALSE)</f>
        <v>655</v>
      </c>
      <c r="T135">
        <f>VLOOKUP(D135,'[1]DESIGN LOAD'!AC:AF,4,FALSE)</f>
        <v>950</v>
      </c>
    </row>
    <row r="136" spans="1:20" x14ac:dyDescent="0.3">
      <c r="A136" s="6">
        <v>2024</v>
      </c>
      <c r="B136" s="6">
        <v>7</v>
      </c>
      <c r="C136" s="6">
        <v>6</v>
      </c>
      <c r="D136" s="6">
        <v>20</v>
      </c>
      <c r="E136" s="6" t="str">
        <f t="shared" si="8"/>
        <v>Saturday</v>
      </c>
      <c r="F136" s="6" t="str">
        <f t="shared" si="11"/>
        <v>Weekend</v>
      </c>
      <c r="G136" s="6" t="str">
        <f>_xlfn.XLOOKUP(B136,'[1]VLOOKUP DATA'!$A$3:$A$14,'[1]VLOOKUP DATA'!$C$3:$C$14)</f>
        <v>High-demand</v>
      </c>
      <c r="H136" s="6" t="str" cm="1">
        <f t="array" ref="H136">_xlfn.XLOOKUP(1,('[1]VLOOKUP DATA'!$I$2:$I$337=[1]DATA!G136)*('[1]VLOOKUP DATA'!$J$2:$J$337=[1]DATA!D136)*('[1]VLOOKUP DATA'!$K$2:$K$337=[1]DATA!E136),'[1]VLOOKUP DATA'!$L$2:$L$337)</f>
        <v>Off-Peak</v>
      </c>
      <c r="I136" s="1" cm="1">
        <f t="array" ref="I136">_xlfn.XLOOKUP(B136,'[1]VLOOKUP DATA'!$A$3:$A$14,_xlfn.XLOOKUP(H136,'[1]VLOOKUP DATA'!$D$2:$F$2,'[1]VLOOKUP DATA'!$D$3:$F$14))*100</f>
        <v>107</v>
      </c>
      <c r="J136" s="2">
        <v>-9.7054083333333363</v>
      </c>
      <c r="K136" s="3">
        <f t="shared" si="9"/>
        <v>0</v>
      </c>
      <c r="L136" s="3">
        <v>93</v>
      </c>
      <c r="M136" s="4">
        <v>34.96939166666666</v>
      </c>
      <c r="N136" s="4">
        <v>0</v>
      </c>
      <c r="O136" s="4">
        <v>16.92926666666667</v>
      </c>
      <c r="P136" s="3">
        <f t="shared" si="10"/>
        <v>313.63673333333344</v>
      </c>
      <c r="Q136" s="5">
        <v>0</v>
      </c>
      <c r="R136" s="5">
        <f>VLOOKUP(D136,'[1]DESIGN LOAD'!AC:AF,2,FALSE)</f>
        <v>295</v>
      </c>
      <c r="S136" s="7">
        <f>VLOOKUP(D136,'[1]DESIGN LOAD'!AC:AF,3,FALSE)</f>
        <v>190</v>
      </c>
      <c r="T136">
        <f>VLOOKUP(D136,'[1]DESIGN LOAD'!AC:AF,4,FALSE)</f>
        <v>485</v>
      </c>
    </row>
    <row r="137" spans="1:20" x14ac:dyDescent="0.3">
      <c r="A137" s="6">
        <v>2024</v>
      </c>
      <c r="B137" s="6">
        <v>7</v>
      </c>
      <c r="C137" s="6">
        <v>6</v>
      </c>
      <c r="D137" s="6">
        <v>21</v>
      </c>
      <c r="E137" s="6" t="str">
        <f t="shared" si="8"/>
        <v>Saturday</v>
      </c>
      <c r="F137" s="6" t="str">
        <f t="shared" si="11"/>
        <v>Weekend</v>
      </c>
      <c r="G137" s="6" t="str">
        <f>_xlfn.XLOOKUP(B137,'[1]VLOOKUP DATA'!$A$3:$A$14,'[1]VLOOKUP DATA'!$C$3:$C$14)</f>
        <v>High-demand</v>
      </c>
      <c r="H137" s="6" t="str" cm="1">
        <f t="array" ref="H137">_xlfn.XLOOKUP(1,('[1]VLOOKUP DATA'!$I$2:$I$337=[1]DATA!G137)*('[1]VLOOKUP DATA'!$J$2:$J$337=[1]DATA!D137)*('[1]VLOOKUP DATA'!$K$2:$K$337=[1]DATA!E137),'[1]VLOOKUP DATA'!$L$2:$L$337)</f>
        <v>Off-Peak</v>
      </c>
      <c r="I137" s="1" cm="1">
        <f t="array" ref="I137">_xlfn.XLOOKUP(B137,'[1]VLOOKUP DATA'!$A$3:$A$14,_xlfn.XLOOKUP(H137,'[1]VLOOKUP DATA'!$D$2:$F$2,'[1]VLOOKUP DATA'!$D$3:$F$14))*100</f>
        <v>107</v>
      </c>
      <c r="J137" s="2">
        <v>-9.742775</v>
      </c>
      <c r="K137" s="3">
        <f t="shared" si="9"/>
        <v>0</v>
      </c>
      <c r="L137" s="3">
        <v>93</v>
      </c>
      <c r="M137" s="4">
        <v>33.070058333333343</v>
      </c>
      <c r="N137" s="4">
        <v>0</v>
      </c>
      <c r="O137" s="4">
        <v>15.724008333333336</v>
      </c>
      <c r="P137" s="3">
        <f t="shared" si="10"/>
        <v>313.63673333333344</v>
      </c>
      <c r="Q137" s="5">
        <v>0</v>
      </c>
      <c r="R137" s="5">
        <f>VLOOKUP(D137,'[1]DESIGN LOAD'!AC:AF,2,FALSE)</f>
        <v>295</v>
      </c>
      <c r="S137" s="7">
        <f>VLOOKUP(D137,'[1]DESIGN LOAD'!AC:AF,3,FALSE)</f>
        <v>190</v>
      </c>
      <c r="T137">
        <f>VLOOKUP(D137,'[1]DESIGN LOAD'!AC:AF,4,FALSE)</f>
        <v>485</v>
      </c>
    </row>
    <row r="138" spans="1:20" x14ac:dyDescent="0.3">
      <c r="A138" s="6">
        <v>2024</v>
      </c>
      <c r="B138" s="6">
        <v>7</v>
      </c>
      <c r="C138" s="6">
        <v>6</v>
      </c>
      <c r="D138" s="6">
        <v>22</v>
      </c>
      <c r="E138" s="6" t="str">
        <f t="shared" si="8"/>
        <v>Saturday</v>
      </c>
      <c r="F138" s="6" t="str">
        <f t="shared" si="11"/>
        <v>Weekend</v>
      </c>
      <c r="G138" s="6" t="str">
        <f>_xlfn.XLOOKUP(B138,'[1]VLOOKUP DATA'!$A$3:$A$14,'[1]VLOOKUP DATA'!$C$3:$C$14)</f>
        <v>High-demand</v>
      </c>
      <c r="H138" s="6" t="str" cm="1">
        <f t="array" ref="H138">_xlfn.XLOOKUP(1,('[1]VLOOKUP DATA'!$I$2:$I$337=[1]DATA!G138)*('[1]VLOOKUP DATA'!$J$2:$J$337=[1]DATA!D138)*('[1]VLOOKUP DATA'!$K$2:$K$337=[1]DATA!E138),'[1]VLOOKUP DATA'!$L$2:$L$337)</f>
        <v>Off-Peak</v>
      </c>
      <c r="I138" s="1" cm="1">
        <f t="array" ref="I138">_xlfn.XLOOKUP(B138,'[1]VLOOKUP DATA'!$A$3:$A$14,_xlfn.XLOOKUP(H138,'[1]VLOOKUP DATA'!$D$2:$F$2,'[1]VLOOKUP DATA'!$D$3:$F$14))*100</f>
        <v>107</v>
      </c>
      <c r="J138" s="2">
        <v>-9.7245583333333361</v>
      </c>
      <c r="K138" s="3">
        <f t="shared" si="9"/>
        <v>0</v>
      </c>
      <c r="L138" s="3">
        <v>93</v>
      </c>
      <c r="M138" s="4">
        <v>32.311050000000002</v>
      </c>
      <c r="N138" s="4">
        <v>0</v>
      </c>
      <c r="O138" s="4">
        <v>14.507008333333328</v>
      </c>
      <c r="P138" s="3">
        <f t="shared" si="10"/>
        <v>313.63673333333344</v>
      </c>
      <c r="Q138" s="5">
        <v>0</v>
      </c>
      <c r="R138" s="5">
        <f>VLOOKUP(D138,'[1]DESIGN LOAD'!AC:AF,2,FALSE)</f>
        <v>200</v>
      </c>
      <c r="S138" s="7">
        <f>VLOOKUP(D138,'[1]DESIGN LOAD'!AC:AF,3,FALSE)</f>
        <v>190</v>
      </c>
      <c r="T138">
        <f>VLOOKUP(D138,'[1]DESIGN LOAD'!AC:AF,4,FALSE)</f>
        <v>390</v>
      </c>
    </row>
    <row r="139" spans="1:20" x14ac:dyDescent="0.3">
      <c r="A139" s="6">
        <v>2024</v>
      </c>
      <c r="B139" s="6">
        <v>7</v>
      </c>
      <c r="C139" s="6">
        <v>6</v>
      </c>
      <c r="D139" s="6">
        <v>23</v>
      </c>
      <c r="E139" s="6" t="str">
        <f t="shared" si="8"/>
        <v>Saturday</v>
      </c>
      <c r="F139" s="6" t="str">
        <f t="shared" si="11"/>
        <v>Weekend</v>
      </c>
      <c r="G139" s="6" t="str">
        <f>_xlfn.XLOOKUP(B139,'[1]VLOOKUP DATA'!$A$3:$A$14,'[1]VLOOKUP DATA'!$C$3:$C$14)</f>
        <v>High-demand</v>
      </c>
      <c r="H139" s="6" t="str" cm="1">
        <f t="array" ref="H139">_xlfn.XLOOKUP(1,('[1]VLOOKUP DATA'!$I$2:$I$337=[1]DATA!G139)*('[1]VLOOKUP DATA'!$J$2:$J$337=[1]DATA!D139)*('[1]VLOOKUP DATA'!$K$2:$K$337=[1]DATA!E139),'[1]VLOOKUP DATA'!$L$2:$L$337)</f>
        <v>Off-Peak</v>
      </c>
      <c r="I139" s="1" cm="1">
        <f t="array" ref="I139">_xlfn.XLOOKUP(B139,'[1]VLOOKUP DATA'!$A$3:$A$14,_xlfn.XLOOKUP(H139,'[1]VLOOKUP DATA'!$D$2:$F$2,'[1]VLOOKUP DATA'!$D$3:$F$14))*100</f>
        <v>107</v>
      </c>
      <c r="J139" s="2">
        <v>-8.3693583333333343</v>
      </c>
      <c r="K139" s="3">
        <f t="shared" si="9"/>
        <v>0</v>
      </c>
      <c r="L139" s="3">
        <v>93.483333333333334</v>
      </c>
      <c r="M139" s="4">
        <v>32.140650000000015</v>
      </c>
      <c r="N139" s="4">
        <v>0</v>
      </c>
      <c r="O139" s="4">
        <v>15.055074999999999</v>
      </c>
      <c r="P139" s="3">
        <f t="shared" si="10"/>
        <v>313.63673333333344</v>
      </c>
      <c r="Q139" s="5">
        <v>1.298333333333334E-2</v>
      </c>
      <c r="R139" s="5">
        <f>VLOOKUP(D139,'[1]DESIGN LOAD'!AC:AF,2,FALSE)</f>
        <v>200</v>
      </c>
      <c r="S139" s="7">
        <f>VLOOKUP(D139,'[1]DESIGN LOAD'!AC:AF,3,FALSE)</f>
        <v>190</v>
      </c>
      <c r="T139">
        <f>VLOOKUP(D139,'[1]DESIGN LOAD'!AC:AF,4,FALSE)</f>
        <v>390</v>
      </c>
    </row>
    <row r="140" spans="1:20" x14ac:dyDescent="0.3">
      <c r="A140" s="6">
        <v>2024</v>
      </c>
      <c r="B140" s="6">
        <v>7</v>
      </c>
      <c r="C140" s="6">
        <v>7</v>
      </c>
      <c r="D140" s="6">
        <v>0</v>
      </c>
      <c r="E140" s="6" t="str">
        <f t="shared" si="8"/>
        <v>Sunday</v>
      </c>
      <c r="F140" s="6" t="str">
        <f t="shared" si="11"/>
        <v>Weekend</v>
      </c>
      <c r="G140" s="6" t="str">
        <f>_xlfn.XLOOKUP(B140,'[1]VLOOKUP DATA'!$A$3:$A$14,'[1]VLOOKUP DATA'!$C$3:$C$14)</f>
        <v>High-demand</v>
      </c>
      <c r="H140" s="6" t="str" cm="1">
        <f t="array" ref="H140">_xlfn.XLOOKUP(1,('[1]VLOOKUP DATA'!$I$2:$I$337=[1]DATA!G140)*('[1]VLOOKUP DATA'!$J$2:$J$337=[1]DATA!D140)*('[1]VLOOKUP DATA'!$K$2:$K$337=[1]DATA!E140),'[1]VLOOKUP DATA'!$L$2:$L$337)</f>
        <v>Off-Peak</v>
      </c>
      <c r="I140" s="1" cm="1">
        <f t="array" ref="I140">_xlfn.XLOOKUP(B140,'[1]VLOOKUP DATA'!$A$3:$A$14,_xlfn.XLOOKUP(H140,'[1]VLOOKUP DATA'!$D$2:$F$2,'[1]VLOOKUP DATA'!$D$3:$F$14))*100</f>
        <v>107</v>
      </c>
      <c r="J140" s="2">
        <v>-7.5744333333333325</v>
      </c>
      <c r="K140" s="3">
        <f t="shared" si="9"/>
        <v>0</v>
      </c>
      <c r="L140" s="3">
        <v>94</v>
      </c>
      <c r="M140" s="4">
        <v>30.919541666666667</v>
      </c>
      <c r="N140" s="4">
        <v>0</v>
      </c>
      <c r="O140" s="4">
        <v>14.218575</v>
      </c>
      <c r="P140" s="3">
        <f t="shared" si="10"/>
        <v>313.63673333333344</v>
      </c>
      <c r="Q140" s="5">
        <v>3.7999999999999957E-2</v>
      </c>
      <c r="R140" s="5">
        <f>VLOOKUP(D140,'[1]DESIGN LOAD'!AC:AF,2,FALSE)</f>
        <v>200</v>
      </c>
      <c r="S140" s="7">
        <f>VLOOKUP(D140,'[1]DESIGN LOAD'!AC:AF,3,FALSE)</f>
        <v>190</v>
      </c>
      <c r="T140">
        <f>VLOOKUP(D140,'[1]DESIGN LOAD'!AC:AF,4,FALSE)</f>
        <v>390</v>
      </c>
    </row>
    <row r="141" spans="1:20" x14ac:dyDescent="0.3">
      <c r="A141" s="6">
        <v>2024</v>
      </c>
      <c r="B141" s="6">
        <v>7</v>
      </c>
      <c r="C141" s="6">
        <v>7</v>
      </c>
      <c r="D141" s="6">
        <v>1</v>
      </c>
      <c r="E141" s="6" t="str">
        <f t="shared" si="8"/>
        <v>Sunday</v>
      </c>
      <c r="F141" s="6" t="str">
        <f t="shared" si="11"/>
        <v>Weekend</v>
      </c>
      <c r="G141" s="6" t="str">
        <f>_xlfn.XLOOKUP(B141,'[1]VLOOKUP DATA'!$A$3:$A$14,'[1]VLOOKUP DATA'!$C$3:$C$14)</f>
        <v>High-demand</v>
      </c>
      <c r="H141" s="6" t="str" cm="1">
        <f t="array" ref="H141">_xlfn.XLOOKUP(1,('[1]VLOOKUP DATA'!$I$2:$I$337=[1]DATA!G141)*('[1]VLOOKUP DATA'!$J$2:$J$337=[1]DATA!D141)*('[1]VLOOKUP DATA'!$K$2:$K$337=[1]DATA!E141),'[1]VLOOKUP DATA'!$L$2:$L$337)</f>
        <v>Off-Peak</v>
      </c>
      <c r="I141" s="1" cm="1">
        <f t="array" ref="I141">_xlfn.XLOOKUP(B141,'[1]VLOOKUP DATA'!$A$3:$A$14,_xlfn.XLOOKUP(H141,'[1]VLOOKUP DATA'!$D$2:$F$2,'[1]VLOOKUP DATA'!$D$3:$F$14))*100</f>
        <v>107</v>
      </c>
      <c r="J141" s="2">
        <v>-8.4088249999999949</v>
      </c>
      <c r="K141" s="3">
        <f t="shared" si="9"/>
        <v>0</v>
      </c>
      <c r="L141" s="3">
        <v>94</v>
      </c>
      <c r="M141" s="4">
        <v>30.54976666666666</v>
      </c>
      <c r="N141" s="4">
        <v>0</v>
      </c>
      <c r="O141" s="4">
        <v>14.446766666666667</v>
      </c>
      <c r="P141" s="3">
        <f t="shared" si="10"/>
        <v>313.63673333333344</v>
      </c>
      <c r="Q141" s="5">
        <v>3.7999999999999957E-2</v>
      </c>
      <c r="R141" s="5">
        <f>VLOOKUP(D141,'[1]DESIGN LOAD'!AC:AF,2,FALSE)</f>
        <v>200</v>
      </c>
      <c r="S141" s="7">
        <f>VLOOKUP(D141,'[1]DESIGN LOAD'!AC:AF,3,FALSE)</f>
        <v>190</v>
      </c>
      <c r="T141">
        <f>VLOOKUP(D141,'[1]DESIGN LOAD'!AC:AF,4,FALSE)</f>
        <v>390</v>
      </c>
    </row>
    <row r="142" spans="1:20" x14ac:dyDescent="0.3">
      <c r="A142" s="6">
        <v>2024</v>
      </c>
      <c r="B142" s="6">
        <v>7</v>
      </c>
      <c r="C142" s="6">
        <v>7</v>
      </c>
      <c r="D142" s="6">
        <v>2</v>
      </c>
      <c r="E142" s="6" t="str">
        <f t="shared" si="8"/>
        <v>Sunday</v>
      </c>
      <c r="F142" s="6" t="str">
        <f t="shared" si="11"/>
        <v>Weekend</v>
      </c>
      <c r="G142" s="6" t="str">
        <f>_xlfn.XLOOKUP(B142,'[1]VLOOKUP DATA'!$A$3:$A$14,'[1]VLOOKUP DATA'!$C$3:$C$14)</f>
        <v>High-demand</v>
      </c>
      <c r="H142" s="6" t="str" cm="1">
        <f t="array" ref="H142">_xlfn.XLOOKUP(1,('[1]VLOOKUP DATA'!$I$2:$I$337=[1]DATA!G142)*('[1]VLOOKUP DATA'!$J$2:$J$337=[1]DATA!D142)*('[1]VLOOKUP DATA'!$K$2:$K$337=[1]DATA!E142),'[1]VLOOKUP DATA'!$L$2:$L$337)</f>
        <v>Off-Peak</v>
      </c>
      <c r="I142" s="1" cm="1">
        <f t="array" ref="I142">_xlfn.XLOOKUP(B142,'[1]VLOOKUP DATA'!$A$3:$A$14,_xlfn.XLOOKUP(H142,'[1]VLOOKUP DATA'!$D$2:$F$2,'[1]VLOOKUP DATA'!$D$3:$F$14))*100</f>
        <v>107</v>
      </c>
      <c r="J142" s="2">
        <v>-8.003225000000004</v>
      </c>
      <c r="K142" s="3">
        <f t="shared" si="9"/>
        <v>0</v>
      </c>
      <c r="L142" s="3">
        <v>94</v>
      </c>
      <c r="M142" s="4">
        <v>56.034608333333317</v>
      </c>
      <c r="N142" s="4">
        <v>0</v>
      </c>
      <c r="O142" s="4">
        <v>41.481333333333332</v>
      </c>
      <c r="P142" s="3">
        <f t="shared" si="10"/>
        <v>313.63673333333344</v>
      </c>
      <c r="Q142" s="5">
        <v>3.7999999999999957E-2</v>
      </c>
      <c r="R142" s="5">
        <f>VLOOKUP(D142,'[1]DESIGN LOAD'!AC:AF,2,FALSE)</f>
        <v>200</v>
      </c>
      <c r="S142" s="7">
        <f>VLOOKUP(D142,'[1]DESIGN LOAD'!AC:AF,3,FALSE)</f>
        <v>190</v>
      </c>
      <c r="T142">
        <f>VLOOKUP(D142,'[1]DESIGN LOAD'!AC:AF,4,FALSE)</f>
        <v>390</v>
      </c>
    </row>
    <row r="143" spans="1:20" x14ac:dyDescent="0.3">
      <c r="A143" s="6">
        <v>2024</v>
      </c>
      <c r="B143" s="6">
        <v>7</v>
      </c>
      <c r="C143" s="6">
        <v>7</v>
      </c>
      <c r="D143" s="6">
        <v>3</v>
      </c>
      <c r="E143" s="6" t="str">
        <f t="shared" si="8"/>
        <v>Sunday</v>
      </c>
      <c r="F143" s="6" t="str">
        <f t="shared" si="11"/>
        <v>Weekend</v>
      </c>
      <c r="G143" s="6" t="str">
        <f>_xlfn.XLOOKUP(B143,'[1]VLOOKUP DATA'!$A$3:$A$14,'[1]VLOOKUP DATA'!$C$3:$C$14)</f>
        <v>High-demand</v>
      </c>
      <c r="H143" s="6" t="str" cm="1">
        <f t="array" ref="H143">_xlfn.XLOOKUP(1,('[1]VLOOKUP DATA'!$I$2:$I$337=[1]DATA!G143)*('[1]VLOOKUP DATA'!$J$2:$J$337=[1]DATA!D143)*('[1]VLOOKUP DATA'!$K$2:$K$337=[1]DATA!E143),'[1]VLOOKUP DATA'!$L$2:$L$337)</f>
        <v>Off-Peak</v>
      </c>
      <c r="I143" s="1" cm="1">
        <f t="array" ref="I143">_xlfn.XLOOKUP(B143,'[1]VLOOKUP DATA'!$A$3:$A$14,_xlfn.XLOOKUP(H143,'[1]VLOOKUP DATA'!$D$2:$F$2,'[1]VLOOKUP DATA'!$D$3:$F$14))*100</f>
        <v>107</v>
      </c>
      <c r="J143" s="2">
        <v>-9.1868250000000025</v>
      </c>
      <c r="K143" s="3">
        <f t="shared" si="9"/>
        <v>0</v>
      </c>
      <c r="L143" s="3">
        <v>94</v>
      </c>
      <c r="M143" s="4">
        <v>62.941491666666671</v>
      </c>
      <c r="N143" s="4">
        <v>0</v>
      </c>
      <c r="O143" s="4">
        <v>46.830816666666685</v>
      </c>
      <c r="P143" s="3">
        <f t="shared" si="10"/>
        <v>313.63673333333344</v>
      </c>
      <c r="Q143" s="5">
        <v>3.7999999999999957E-2</v>
      </c>
      <c r="R143" s="5">
        <f>VLOOKUP(D143,'[1]DESIGN LOAD'!AC:AF,2,FALSE)</f>
        <v>200</v>
      </c>
      <c r="S143" s="7">
        <f>VLOOKUP(D143,'[1]DESIGN LOAD'!AC:AF,3,FALSE)</f>
        <v>190</v>
      </c>
      <c r="T143">
        <f>VLOOKUP(D143,'[1]DESIGN LOAD'!AC:AF,4,FALSE)</f>
        <v>390</v>
      </c>
    </row>
    <row r="144" spans="1:20" x14ac:dyDescent="0.3">
      <c r="A144" s="6">
        <v>2024</v>
      </c>
      <c r="B144" s="6">
        <v>7</v>
      </c>
      <c r="C144" s="6">
        <v>7</v>
      </c>
      <c r="D144" s="6">
        <v>4</v>
      </c>
      <c r="E144" s="6" t="str">
        <f t="shared" si="8"/>
        <v>Sunday</v>
      </c>
      <c r="F144" s="6" t="str">
        <f t="shared" si="11"/>
        <v>Weekend</v>
      </c>
      <c r="G144" s="6" t="str">
        <f>_xlfn.XLOOKUP(B144,'[1]VLOOKUP DATA'!$A$3:$A$14,'[1]VLOOKUP DATA'!$C$3:$C$14)</f>
        <v>High-demand</v>
      </c>
      <c r="H144" s="6" t="str" cm="1">
        <f t="array" ref="H144">_xlfn.XLOOKUP(1,('[1]VLOOKUP DATA'!$I$2:$I$337=[1]DATA!G144)*('[1]VLOOKUP DATA'!$J$2:$J$337=[1]DATA!D144)*('[1]VLOOKUP DATA'!$K$2:$K$337=[1]DATA!E144),'[1]VLOOKUP DATA'!$L$2:$L$337)</f>
        <v>Off-Peak</v>
      </c>
      <c r="I144" s="1" cm="1">
        <f t="array" ref="I144">_xlfn.XLOOKUP(B144,'[1]VLOOKUP DATA'!$A$3:$A$14,_xlfn.XLOOKUP(H144,'[1]VLOOKUP DATA'!$D$2:$F$2,'[1]VLOOKUP DATA'!$D$3:$F$14))*100</f>
        <v>107</v>
      </c>
      <c r="J144" s="2">
        <v>-9.6633416666666623</v>
      </c>
      <c r="K144" s="3">
        <f t="shared" si="9"/>
        <v>0</v>
      </c>
      <c r="L144" s="3">
        <v>94</v>
      </c>
      <c r="M144" s="4">
        <v>61.564724999999974</v>
      </c>
      <c r="N144" s="4">
        <v>0</v>
      </c>
      <c r="O144" s="4">
        <v>45.658516666666678</v>
      </c>
      <c r="P144" s="3">
        <f t="shared" si="10"/>
        <v>313.63673333333344</v>
      </c>
      <c r="Q144" s="5">
        <v>3.7999999999999957E-2</v>
      </c>
      <c r="R144" s="5">
        <f>VLOOKUP(D144,'[1]DESIGN LOAD'!AC:AF,2,FALSE)</f>
        <v>295</v>
      </c>
      <c r="S144" s="7">
        <f>VLOOKUP(D144,'[1]DESIGN LOAD'!AC:AF,3,FALSE)</f>
        <v>190</v>
      </c>
      <c r="T144">
        <f>VLOOKUP(D144,'[1]DESIGN LOAD'!AC:AF,4,FALSE)</f>
        <v>485</v>
      </c>
    </row>
    <row r="145" spans="1:20" x14ac:dyDescent="0.3">
      <c r="A145" s="6">
        <v>2024</v>
      </c>
      <c r="B145" s="6">
        <v>7</v>
      </c>
      <c r="C145" s="6">
        <v>7</v>
      </c>
      <c r="D145" s="6">
        <v>5</v>
      </c>
      <c r="E145" s="6" t="str">
        <f t="shared" si="8"/>
        <v>Sunday</v>
      </c>
      <c r="F145" s="6" t="str">
        <f t="shared" si="11"/>
        <v>Weekend</v>
      </c>
      <c r="G145" s="6" t="str">
        <f>_xlfn.XLOOKUP(B145,'[1]VLOOKUP DATA'!$A$3:$A$14,'[1]VLOOKUP DATA'!$C$3:$C$14)</f>
        <v>High-demand</v>
      </c>
      <c r="H145" s="6" t="str" cm="1">
        <f t="array" ref="H145">_xlfn.XLOOKUP(1,('[1]VLOOKUP DATA'!$I$2:$I$337=[1]DATA!G145)*('[1]VLOOKUP DATA'!$J$2:$J$337=[1]DATA!D145)*('[1]VLOOKUP DATA'!$K$2:$K$337=[1]DATA!E145),'[1]VLOOKUP DATA'!$L$2:$L$337)</f>
        <v>Off-Peak</v>
      </c>
      <c r="I145" s="1" cm="1">
        <f t="array" ref="I145">_xlfn.XLOOKUP(B145,'[1]VLOOKUP DATA'!$A$3:$A$14,_xlfn.XLOOKUP(H145,'[1]VLOOKUP DATA'!$D$2:$F$2,'[1]VLOOKUP DATA'!$D$3:$F$14))*100</f>
        <v>107</v>
      </c>
      <c r="J145" s="2">
        <v>-9.2650500000000022</v>
      </c>
      <c r="K145" s="3">
        <f t="shared" si="9"/>
        <v>0</v>
      </c>
      <c r="L145" s="3">
        <v>94</v>
      </c>
      <c r="M145" s="4">
        <v>61.504883333333332</v>
      </c>
      <c r="N145" s="4">
        <v>0</v>
      </c>
      <c r="O145" s="4">
        <v>45.349191666666655</v>
      </c>
      <c r="P145" s="3">
        <f t="shared" si="10"/>
        <v>313.63673333333344</v>
      </c>
      <c r="Q145" s="5">
        <v>3.7999999999999957E-2</v>
      </c>
      <c r="R145" s="5">
        <f>VLOOKUP(D145,'[1]DESIGN LOAD'!AC:AF,2,FALSE)</f>
        <v>295</v>
      </c>
      <c r="S145" s="7">
        <f>VLOOKUP(D145,'[1]DESIGN LOAD'!AC:AF,3,FALSE)</f>
        <v>190</v>
      </c>
      <c r="T145">
        <f>VLOOKUP(D145,'[1]DESIGN LOAD'!AC:AF,4,FALSE)</f>
        <v>485</v>
      </c>
    </row>
    <row r="146" spans="1:20" x14ac:dyDescent="0.3">
      <c r="A146" s="6">
        <v>2024</v>
      </c>
      <c r="B146" s="6">
        <v>7</v>
      </c>
      <c r="C146" s="6">
        <v>7</v>
      </c>
      <c r="D146" s="6">
        <v>6</v>
      </c>
      <c r="E146" s="6" t="str">
        <f t="shared" si="8"/>
        <v>Sunday</v>
      </c>
      <c r="F146" s="6" t="str">
        <f t="shared" si="11"/>
        <v>Weekend</v>
      </c>
      <c r="G146" s="6" t="str">
        <f>_xlfn.XLOOKUP(B146,'[1]VLOOKUP DATA'!$A$3:$A$14,'[1]VLOOKUP DATA'!$C$3:$C$14)</f>
        <v>High-demand</v>
      </c>
      <c r="H146" s="6" t="str" cm="1">
        <f t="array" ref="H146">_xlfn.XLOOKUP(1,('[1]VLOOKUP DATA'!$I$2:$I$337=[1]DATA!G146)*('[1]VLOOKUP DATA'!$J$2:$J$337=[1]DATA!D146)*('[1]VLOOKUP DATA'!$K$2:$K$337=[1]DATA!E146),'[1]VLOOKUP DATA'!$L$2:$L$337)</f>
        <v>Off-Peak</v>
      </c>
      <c r="I146" s="1" cm="1">
        <f t="array" ref="I146">_xlfn.XLOOKUP(B146,'[1]VLOOKUP DATA'!$A$3:$A$14,_xlfn.XLOOKUP(H146,'[1]VLOOKUP DATA'!$D$2:$F$2,'[1]VLOOKUP DATA'!$D$3:$F$14))*100</f>
        <v>107</v>
      </c>
      <c r="J146" s="2">
        <v>-9.2731416666666657</v>
      </c>
      <c r="K146" s="3">
        <f t="shared" si="9"/>
        <v>0</v>
      </c>
      <c r="L146" s="3">
        <v>94</v>
      </c>
      <c r="M146" s="4">
        <v>62.72042500000002</v>
      </c>
      <c r="N146" s="4">
        <v>0</v>
      </c>
      <c r="O146" s="4">
        <v>46.394841666666672</v>
      </c>
      <c r="P146" s="3">
        <f t="shared" si="10"/>
        <v>313.63673333333344</v>
      </c>
      <c r="Q146" s="5">
        <v>3.7999999999999957E-2</v>
      </c>
      <c r="R146" s="5">
        <f>VLOOKUP(D146,'[1]DESIGN LOAD'!AC:AF,2,FALSE)</f>
        <v>295</v>
      </c>
      <c r="S146" s="7">
        <f>VLOOKUP(D146,'[1]DESIGN LOAD'!AC:AF,3,FALSE)</f>
        <v>190</v>
      </c>
      <c r="T146">
        <f>VLOOKUP(D146,'[1]DESIGN LOAD'!AC:AF,4,FALSE)</f>
        <v>485</v>
      </c>
    </row>
    <row r="147" spans="1:20" x14ac:dyDescent="0.3">
      <c r="A147" s="6">
        <v>2024</v>
      </c>
      <c r="B147" s="6">
        <v>7</v>
      </c>
      <c r="C147" s="6">
        <v>7</v>
      </c>
      <c r="D147" s="6">
        <v>7</v>
      </c>
      <c r="E147" s="6" t="str">
        <f t="shared" si="8"/>
        <v>Sunday</v>
      </c>
      <c r="F147" s="6" t="str">
        <f t="shared" si="11"/>
        <v>Weekend</v>
      </c>
      <c r="G147" s="6" t="str">
        <f>_xlfn.XLOOKUP(B147,'[1]VLOOKUP DATA'!$A$3:$A$14,'[1]VLOOKUP DATA'!$C$3:$C$14)</f>
        <v>High-demand</v>
      </c>
      <c r="H147" s="6" t="str" cm="1">
        <f t="array" ref="H147">_xlfn.XLOOKUP(1,('[1]VLOOKUP DATA'!$I$2:$I$337=[1]DATA!G147)*('[1]VLOOKUP DATA'!$J$2:$J$337=[1]DATA!D147)*('[1]VLOOKUP DATA'!$K$2:$K$337=[1]DATA!E147),'[1]VLOOKUP DATA'!$L$2:$L$337)</f>
        <v>Off-Peak</v>
      </c>
      <c r="I147" s="1" cm="1">
        <f t="array" ref="I147">_xlfn.XLOOKUP(B147,'[1]VLOOKUP DATA'!$A$3:$A$14,_xlfn.XLOOKUP(H147,'[1]VLOOKUP DATA'!$D$2:$F$2,'[1]VLOOKUP DATA'!$D$3:$F$14))*100</f>
        <v>107</v>
      </c>
      <c r="J147" s="2">
        <v>-8.9420833333333327</v>
      </c>
      <c r="K147" s="3">
        <f t="shared" si="9"/>
        <v>0</v>
      </c>
      <c r="L147" s="3">
        <v>94</v>
      </c>
      <c r="M147" s="4">
        <v>62.239274999999992</v>
      </c>
      <c r="N147" s="4">
        <v>0</v>
      </c>
      <c r="O147" s="4">
        <v>46.621008333333329</v>
      </c>
      <c r="P147" s="3">
        <f t="shared" si="10"/>
        <v>313.63673333333344</v>
      </c>
      <c r="Q147" s="5">
        <v>3.7999999999999957E-2</v>
      </c>
      <c r="R147" s="5">
        <f>VLOOKUP(D147,'[1]DESIGN LOAD'!AC:AF,2,FALSE)</f>
        <v>565</v>
      </c>
      <c r="S147" s="7">
        <f>VLOOKUP(D147,'[1]DESIGN LOAD'!AC:AF,3,FALSE)</f>
        <v>690</v>
      </c>
      <c r="T147">
        <f>VLOOKUP(D147,'[1]DESIGN LOAD'!AC:AF,4,FALSE)</f>
        <v>1255</v>
      </c>
    </row>
    <row r="148" spans="1:20" x14ac:dyDescent="0.3">
      <c r="A148" s="6">
        <v>2024</v>
      </c>
      <c r="B148" s="6">
        <v>7</v>
      </c>
      <c r="C148" s="6">
        <v>7</v>
      </c>
      <c r="D148" s="6">
        <v>8</v>
      </c>
      <c r="E148" s="6" t="str">
        <f t="shared" si="8"/>
        <v>Sunday</v>
      </c>
      <c r="F148" s="6" t="str">
        <f t="shared" si="11"/>
        <v>Weekend</v>
      </c>
      <c r="G148" s="6" t="str">
        <f>_xlfn.XLOOKUP(B148,'[1]VLOOKUP DATA'!$A$3:$A$14,'[1]VLOOKUP DATA'!$C$3:$C$14)</f>
        <v>High-demand</v>
      </c>
      <c r="H148" s="6" t="str" cm="1">
        <f t="array" ref="H148">_xlfn.XLOOKUP(1,('[1]VLOOKUP DATA'!$I$2:$I$337=[1]DATA!G148)*('[1]VLOOKUP DATA'!$J$2:$J$337=[1]DATA!D148)*('[1]VLOOKUP DATA'!$K$2:$K$337=[1]DATA!E148),'[1]VLOOKUP DATA'!$L$2:$L$337)</f>
        <v>Off-Peak</v>
      </c>
      <c r="I148" s="1" cm="1">
        <f t="array" ref="I148">_xlfn.XLOOKUP(B148,'[1]VLOOKUP DATA'!$A$3:$A$14,_xlfn.XLOOKUP(H148,'[1]VLOOKUP DATA'!$D$2:$F$2,'[1]VLOOKUP DATA'!$D$3:$F$14))*100</f>
        <v>107</v>
      </c>
      <c r="J148" s="2">
        <v>-8.947474999999999</v>
      </c>
      <c r="K148" s="3">
        <f t="shared" si="9"/>
        <v>0</v>
      </c>
      <c r="L148" s="3">
        <v>94</v>
      </c>
      <c r="M148" s="4">
        <v>73.344724999999983</v>
      </c>
      <c r="N148" s="4">
        <v>0</v>
      </c>
      <c r="O148" s="4">
        <v>57.173050000000025</v>
      </c>
      <c r="P148" s="3">
        <f t="shared" si="10"/>
        <v>313.63673333333344</v>
      </c>
      <c r="Q148" s="5">
        <v>3.7999999999999957E-2</v>
      </c>
      <c r="R148" s="5">
        <f>VLOOKUP(D148,'[1]DESIGN LOAD'!AC:AF,2,FALSE)</f>
        <v>565</v>
      </c>
      <c r="S148" s="7">
        <f>VLOOKUP(D148,'[1]DESIGN LOAD'!AC:AF,3,FALSE)</f>
        <v>675</v>
      </c>
      <c r="T148">
        <f>VLOOKUP(D148,'[1]DESIGN LOAD'!AC:AF,4,FALSE)</f>
        <v>1240</v>
      </c>
    </row>
    <row r="149" spans="1:20" x14ac:dyDescent="0.3">
      <c r="A149" s="6">
        <v>2024</v>
      </c>
      <c r="B149" s="6">
        <v>7</v>
      </c>
      <c r="C149" s="6">
        <v>7</v>
      </c>
      <c r="D149" s="6">
        <v>9</v>
      </c>
      <c r="E149" s="6" t="str">
        <f t="shared" si="8"/>
        <v>Sunday</v>
      </c>
      <c r="F149" s="6" t="str">
        <f t="shared" si="11"/>
        <v>Weekend</v>
      </c>
      <c r="G149" s="6" t="str">
        <f>_xlfn.XLOOKUP(B149,'[1]VLOOKUP DATA'!$A$3:$A$14,'[1]VLOOKUP DATA'!$C$3:$C$14)</f>
        <v>High-demand</v>
      </c>
      <c r="H149" s="6" t="str" cm="1">
        <f t="array" ref="H149">_xlfn.XLOOKUP(1,('[1]VLOOKUP DATA'!$I$2:$I$337=[1]DATA!G149)*('[1]VLOOKUP DATA'!$J$2:$J$337=[1]DATA!D149)*('[1]VLOOKUP DATA'!$K$2:$K$337=[1]DATA!E149),'[1]VLOOKUP DATA'!$L$2:$L$337)</f>
        <v>Off-Peak</v>
      </c>
      <c r="I149" s="1" cm="1">
        <f t="array" ref="I149">_xlfn.XLOOKUP(B149,'[1]VLOOKUP DATA'!$A$3:$A$14,_xlfn.XLOOKUP(H149,'[1]VLOOKUP DATA'!$D$2:$F$2,'[1]VLOOKUP DATA'!$D$3:$F$14))*100</f>
        <v>107</v>
      </c>
      <c r="J149" s="2">
        <v>-10.691602040816328</v>
      </c>
      <c r="K149" s="3">
        <f t="shared" si="9"/>
        <v>0</v>
      </c>
      <c r="L149" s="3">
        <v>94</v>
      </c>
      <c r="M149" s="4">
        <v>76.442857142857136</v>
      </c>
      <c r="N149" s="4">
        <v>0</v>
      </c>
      <c r="O149" s="4">
        <v>58.669173469387772</v>
      </c>
      <c r="P149" s="3">
        <f t="shared" si="10"/>
        <v>313.63673333333344</v>
      </c>
      <c r="Q149" s="5">
        <v>1.7448979591836743E-2</v>
      </c>
      <c r="R149" s="5">
        <f>VLOOKUP(D149,'[1]DESIGN LOAD'!AC:AF,2,FALSE)</f>
        <v>565</v>
      </c>
      <c r="S149" s="7">
        <f>VLOOKUP(D149,'[1]DESIGN LOAD'!AC:AF,3,FALSE)</f>
        <v>675</v>
      </c>
      <c r="T149">
        <f>VLOOKUP(D149,'[1]DESIGN LOAD'!AC:AF,4,FALSE)</f>
        <v>1240</v>
      </c>
    </row>
    <row r="150" spans="1:20" x14ac:dyDescent="0.3">
      <c r="A150" s="6">
        <v>2024</v>
      </c>
      <c r="B150" s="6">
        <v>7</v>
      </c>
      <c r="C150" s="6">
        <v>7</v>
      </c>
      <c r="D150" s="6">
        <v>10</v>
      </c>
      <c r="E150" s="6" t="str">
        <f t="shared" si="8"/>
        <v>Sunday</v>
      </c>
      <c r="F150" s="6" t="str">
        <f t="shared" si="11"/>
        <v>Weekend</v>
      </c>
      <c r="G150" s="6" t="str">
        <f>_xlfn.XLOOKUP(B150,'[1]VLOOKUP DATA'!$A$3:$A$14,'[1]VLOOKUP DATA'!$C$3:$C$14)</f>
        <v>High-demand</v>
      </c>
      <c r="H150" s="6" t="str" cm="1">
        <f t="array" ref="H150">_xlfn.XLOOKUP(1,('[1]VLOOKUP DATA'!$I$2:$I$337=[1]DATA!G150)*('[1]VLOOKUP DATA'!$J$2:$J$337=[1]DATA!D150)*('[1]VLOOKUP DATA'!$K$2:$K$337=[1]DATA!E150),'[1]VLOOKUP DATA'!$L$2:$L$337)</f>
        <v>Off-Peak</v>
      </c>
      <c r="I150" s="1" cm="1">
        <f t="array" ref="I150">_xlfn.XLOOKUP(B150,'[1]VLOOKUP DATA'!$A$3:$A$14,_xlfn.XLOOKUP(H150,'[1]VLOOKUP DATA'!$D$2:$F$2,'[1]VLOOKUP DATA'!$D$3:$F$14))*100</f>
        <v>107</v>
      </c>
      <c r="J150" s="2">
        <v>-9.0236916666666627</v>
      </c>
      <c r="K150" s="3">
        <f t="shared" si="9"/>
        <v>0</v>
      </c>
      <c r="L150" s="3">
        <v>94</v>
      </c>
      <c r="M150" s="4">
        <v>72.860308333333336</v>
      </c>
      <c r="N150" s="4">
        <v>0</v>
      </c>
      <c r="O150" s="4">
        <v>56.92667500000001</v>
      </c>
      <c r="P150" s="3">
        <f t="shared" si="10"/>
        <v>313.63673333333344</v>
      </c>
      <c r="Q150" s="5">
        <v>0</v>
      </c>
      <c r="R150" s="5">
        <f>VLOOKUP(D150,'[1]DESIGN LOAD'!AC:AF,2,FALSE)</f>
        <v>565</v>
      </c>
      <c r="S150" s="7">
        <f>VLOOKUP(D150,'[1]DESIGN LOAD'!AC:AF,3,FALSE)</f>
        <v>675</v>
      </c>
      <c r="T150">
        <f>VLOOKUP(D150,'[1]DESIGN LOAD'!AC:AF,4,FALSE)</f>
        <v>1240</v>
      </c>
    </row>
    <row r="151" spans="1:20" x14ac:dyDescent="0.3">
      <c r="A151" s="6">
        <v>2024</v>
      </c>
      <c r="B151" s="6">
        <v>7</v>
      </c>
      <c r="C151" s="6">
        <v>7</v>
      </c>
      <c r="D151" s="6">
        <v>11</v>
      </c>
      <c r="E151" s="6" t="str">
        <f t="shared" si="8"/>
        <v>Sunday</v>
      </c>
      <c r="F151" s="6" t="str">
        <f t="shared" si="11"/>
        <v>Weekend</v>
      </c>
      <c r="G151" s="6" t="str">
        <f>_xlfn.XLOOKUP(B151,'[1]VLOOKUP DATA'!$A$3:$A$14,'[1]VLOOKUP DATA'!$C$3:$C$14)</f>
        <v>High-demand</v>
      </c>
      <c r="H151" s="6" t="str" cm="1">
        <f t="array" ref="H151">_xlfn.XLOOKUP(1,('[1]VLOOKUP DATA'!$I$2:$I$337=[1]DATA!G151)*('[1]VLOOKUP DATA'!$J$2:$J$337=[1]DATA!D151)*('[1]VLOOKUP DATA'!$K$2:$K$337=[1]DATA!E151),'[1]VLOOKUP DATA'!$L$2:$L$337)</f>
        <v>Off-Peak</v>
      </c>
      <c r="I151" s="1" cm="1">
        <f t="array" ref="I151">_xlfn.XLOOKUP(B151,'[1]VLOOKUP DATA'!$A$3:$A$14,_xlfn.XLOOKUP(H151,'[1]VLOOKUP DATA'!$D$2:$F$2,'[1]VLOOKUP DATA'!$D$3:$F$14))*100</f>
        <v>107</v>
      </c>
      <c r="J151" s="2">
        <v>-8.7997333333333341</v>
      </c>
      <c r="K151" s="3">
        <f t="shared" si="9"/>
        <v>0</v>
      </c>
      <c r="L151" s="3">
        <v>94</v>
      </c>
      <c r="M151" s="4">
        <v>72.446108333333356</v>
      </c>
      <c r="N151" s="4">
        <v>0</v>
      </c>
      <c r="O151" s="4">
        <v>56.264208333333308</v>
      </c>
      <c r="P151" s="3">
        <f t="shared" si="10"/>
        <v>313.63673333333344</v>
      </c>
      <c r="Q151" s="5">
        <v>0</v>
      </c>
      <c r="R151" s="5">
        <f>VLOOKUP(D151,'[1]DESIGN LOAD'!AC:AF,2,FALSE)</f>
        <v>565</v>
      </c>
      <c r="S151" s="7">
        <f>VLOOKUP(D151,'[1]DESIGN LOAD'!AC:AF,3,FALSE)</f>
        <v>675</v>
      </c>
      <c r="T151">
        <f>VLOOKUP(D151,'[1]DESIGN LOAD'!AC:AF,4,FALSE)</f>
        <v>1240</v>
      </c>
    </row>
    <row r="152" spans="1:20" x14ac:dyDescent="0.3">
      <c r="A152" s="6">
        <v>2024</v>
      </c>
      <c r="B152" s="6">
        <v>7</v>
      </c>
      <c r="C152" s="6">
        <v>7</v>
      </c>
      <c r="D152" s="6">
        <v>12</v>
      </c>
      <c r="E152" s="6" t="str">
        <f t="shared" si="8"/>
        <v>Sunday</v>
      </c>
      <c r="F152" s="6" t="str">
        <f t="shared" si="11"/>
        <v>Weekend</v>
      </c>
      <c r="G152" s="6" t="str">
        <f>_xlfn.XLOOKUP(B152,'[1]VLOOKUP DATA'!$A$3:$A$14,'[1]VLOOKUP DATA'!$C$3:$C$14)</f>
        <v>High-demand</v>
      </c>
      <c r="H152" s="6" t="str" cm="1">
        <f t="array" ref="H152">_xlfn.XLOOKUP(1,('[1]VLOOKUP DATA'!$I$2:$I$337=[1]DATA!G152)*('[1]VLOOKUP DATA'!$J$2:$J$337=[1]DATA!D152)*('[1]VLOOKUP DATA'!$K$2:$K$337=[1]DATA!E152),'[1]VLOOKUP DATA'!$L$2:$L$337)</f>
        <v>Off-Peak</v>
      </c>
      <c r="I152" s="1" cm="1">
        <f t="array" ref="I152">_xlfn.XLOOKUP(B152,'[1]VLOOKUP DATA'!$A$3:$A$14,_xlfn.XLOOKUP(H152,'[1]VLOOKUP DATA'!$D$2:$F$2,'[1]VLOOKUP DATA'!$D$3:$F$14))*100</f>
        <v>107</v>
      </c>
      <c r="J152" s="2">
        <v>-9.0110750000000017</v>
      </c>
      <c r="K152" s="3">
        <f t="shared" si="9"/>
        <v>0</v>
      </c>
      <c r="L152" s="3">
        <v>94</v>
      </c>
      <c r="M152" s="4">
        <v>71.953958333333347</v>
      </c>
      <c r="N152" s="4">
        <v>0</v>
      </c>
      <c r="O152" s="4">
        <v>55.446983333333314</v>
      </c>
      <c r="P152" s="3">
        <f t="shared" si="10"/>
        <v>313.63673333333344</v>
      </c>
      <c r="Q152" s="5">
        <v>0</v>
      </c>
      <c r="R152" s="5">
        <f>VLOOKUP(D152,'[1]DESIGN LOAD'!AC:AF,2,FALSE)</f>
        <v>565</v>
      </c>
      <c r="S152" s="7">
        <f>VLOOKUP(D152,'[1]DESIGN LOAD'!AC:AF,3,FALSE)</f>
        <v>675</v>
      </c>
      <c r="T152">
        <f>VLOOKUP(D152,'[1]DESIGN LOAD'!AC:AF,4,FALSE)</f>
        <v>1240</v>
      </c>
    </row>
    <row r="153" spans="1:20" x14ac:dyDescent="0.3">
      <c r="A153" s="6">
        <v>2024</v>
      </c>
      <c r="B153" s="6">
        <v>7</v>
      </c>
      <c r="C153" s="6">
        <v>7</v>
      </c>
      <c r="D153" s="6">
        <v>13</v>
      </c>
      <c r="E153" s="6" t="str">
        <f t="shared" si="8"/>
        <v>Sunday</v>
      </c>
      <c r="F153" s="6" t="str">
        <f t="shared" si="11"/>
        <v>Weekend</v>
      </c>
      <c r="G153" s="6" t="str">
        <f>_xlfn.XLOOKUP(B153,'[1]VLOOKUP DATA'!$A$3:$A$14,'[1]VLOOKUP DATA'!$C$3:$C$14)</f>
        <v>High-demand</v>
      </c>
      <c r="H153" s="6" t="str" cm="1">
        <f t="array" ref="H153">_xlfn.XLOOKUP(1,('[1]VLOOKUP DATA'!$I$2:$I$337=[1]DATA!G153)*('[1]VLOOKUP DATA'!$J$2:$J$337=[1]DATA!D153)*('[1]VLOOKUP DATA'!$K$2:$K$337=[1]DATA!E153),'[1]VLOOKUP DATA'!$L$2:$L$337)</f>
        <v>Off-Peak</v>
      </c>
      <c r="I153" s="1" cm="1">
        <f t="array" ref="I153">_xlfn.XLOOKUP(B153,'[1]VLOOKUP DATA'!$A$3:$A$14,_xlfn.XLOOKUP(H153,'[1]VLOOKUP DATA'!$D$2:$F$2,'[1]VLOOKUP DATA'!$D$3:$F$14))*100</f>
        <v>107</v>
      </c>
      <c r="J153" s="2">
        <v>-9.3853749999999998</v>
      </c>
      <c r="K153" s="3">
        <f t="shared" si="9"/>
        <v>0</v>
      </c>
      <c r="L153" s="3">
        <v>94</v>
      </c>
      <c r="M153" s="4">
        <v>69.856583333333347</v>
      </c>
      <c r="N153" s="4">
        <v>0</v>
      </c>
      <c r="O153" s="4">
        <v>54.822041666666664</v>
      </c>
      <c r="P153" s="3">
        <f t="shared" si="10"/>
        <v>313.63673333333344</v>
      </c>
      <c r="Q153" s="5">
        <v>0</v>
      </c>
      <c r="R153" s="5">
        <f>VLOOKUP(D153,'[1]DESIGN LOAD'!AC:AF,2,FALSE)</f>
        <v>565</v>
      </c>
      <c r="S153" s="7">
        <f>VLOOKUP(D153,'[1]DESIGN LOAD'!AC:AF,3,FALSE)</f>
        <v>675</v>
      </c>
      <c r="T153">
        <f>VLOOKUP(D153,'[1]DESIGN LOAD'!AC:AF,4,FALSE)</f>
        <v>1240</v>
      </c>
    </row>
    <row r="154" spans="1:20" x14ac:dyDescent="0.3">
      <c r="A154" s="6">
        <v>2024</v>
      </c>
      <c r="B154" s="6">
        <v>7</v>
      </c>
      <c r="C154" s="6">
        <v>7</v>
      </c>
      <c r="D154" s="6">
        <v>14</v>
      </c>
      <c r="E154" s="6" t="str">
        <f t="shared" si="8"/>
        <v>Sunday</v>
      </c>
      <c r="F154" s="6" t="str">
        <f t="shared" si="11"/>
        <v>Weekend</v>
      </c>
      <c r="G154" s="6" t="str">
        <f>_xlfn.XLOOKUP(B154,'[1]VLOOKUP DATA'!$A$3:$A$14,'[1]VLOOKUP DATA'!$C$3:$C$14)</f>
        <v>High-demand</v>
      </c>
      <c r="H154" s="6" t="str" cm="1">
        <f t="array" ref="H154">_xlfn.XLOOKUP(1,('[1]VLOOKUP DATA'!$I$2:$I$337=[1]DATA!G154)*('[1]VLOOKUP DATA'!$J$2:$J$337=[1]DATA!D154)*('[1]VLOOKUP DATA'!$K$2:$K$337=[1]DATA!E154),'[1]VLOOKUP DATA'!$L$2:$L$337)</f>
        <v>Off-Peak</v>
      </c>
      <c r="I154" s="1" cm="1">
        <f t="array" ref="I154">_xlfn.XLOOKUP(B154,'[1]VLOOKUP DATA'!$A$3:$A$14,_xlfn.XLOOKUP(H154,'[1]VLOOKUP DATA'!$D$2:$F$2,'[1]VLOOKUP DATA'!$D$3:$F$14))*100</f>
        <v>107</v>
      </c>
      <c r="J154" s="2">
        <v>-9.9200583333333352</v>
      </c>
      <c r="K154" s="3">
        <f t="shared" si="9"/>
        <v>0</v>
      </c>
      <c r="L154" s="3">
        <v>94</v>
      </c>
      <c r="M154" s="4">
        <v>71.396141666666665</v>
      </c>
      <c r="N154" s="4">
        <v>0</v>
      </c>
      <c r="O154" s="4">
        <v>54.190599999999996</v>
      </c>
      <c r="P154" s="3">
        <f t="shared" si="10"/>
        <v>313.63673333333344</v>
      </c>
      <c r="Q154" s="5">
        <v>0</v>
      </c>
      <c r="R154" s="5">
        <f>VLOOKUP(D154,'[1]DESIGN LOAD'!AC:AF,2,FALSE)</f>
        <v>565</v>
      </c>
      <c r="S154" s="7">
        <f>VLOOKUP(D154,'[1]DESIGN LOAD'!AC:AF,3,FALSE)</f>
        <v>675</v>
      </c>
      <c r="T154">
        <f>VLOOKUP(D154,'[1]DESIGN LOAD'!AC:AF,4,FALSE)</f>
        <v>1240</v>
      </c>
    </row>
    <row r="155" spans="1:20" x14ac:dyDescent="0.3">
      <c r="A155" s="6">
        <v>2024</v>
      </c>
      <c r="B155" s="6">
        <v>7</v>
      </c>
      <c r="C155" s="6">
        <v>7</v>
      </c>
      <c r="D155" s="6">
        <v>15</v>
      </c>
      <c r="E155" s="6" t="str">
        <f t="shared" si="8"/>
        <v>Sunday</v>
      </c>
      <c r="F155" s="6" t="str">
        <f t="shared" si="11"/>
        <v>Weekend</v>
      </c>
      <c r="G155" s="6" t="str">
        <f>_xlfn.XLOOKUP(B155,'[1]VLOOKUP DATA'!$A$3:$A$14,'[1]VLOOKUP DATA'!$C$3:$C$14)</f>
        <v>High-demand</v>
      </c>
      <c r="H155" s="6" t="str" cm="1">
        <f t="array" ref="H155">_xlfn.XLOOKUP(1,('[1]VLOOKUP DATA'!$I$2:$I$337=[1]DATA!G155)*('[1]VLOOKUP DATA'!$J$2:$J$337=[1]DATA!D155)*('[1]VLOOKUP DATA'!$K$2:$K$337=[1]DATA!E155),'[1]VLOOKUP DATA'!$L$2:$L$337)</f>
        <v>Off-Peak</v>
      </c>
      <c r="I155" s="1" cm="1">
        <f t="array" ref="I155">_xlfn.XLOOKUP(B155,'[1]VLOOKUP DATA'!$A$3:$A$14,_xlfn.XLOOKUP(H155,'[1]VLOOKUP DATA'!$D$2:$F$2,'[1]VLOOKUP DATA'!$D$3:$F$14))*100</f>
        <v>107</v>
      </c>
      <c r="J155" s="2">
        <v>-9.0225583333333308</v>
      </c>
      <c r="K155" s="3">
        <f t="shared" si="9"/>
        <v>0</v>
      </c>
      <c r="L155" s="3">
        <v>94</v>
      </c>
      <c r="M155" s="4">
        <v>70.115558333333325</v>
      </c>
      <c r="N155" s="4">
        <v>0</v>
      </c>
      <c r="O155" s="4">
        <v>53.779041666666643</v>
      </c>
      <c r="P155" s="3">
        <f t="shared" si="10"/>
        <v>313.63673333333344</v>
      </c>
      <c r="Q155" s="5">
        <v>0</v>
      </c>
      <c r="R155" s="5">
        <f>VLOOKUP(D155,'[1]DESIGN LOAD'!AC:AF,2,FALSE)</f>
        <v>565</v>
      </c>
      <c r="S155" s="7">
        <f>VLOOKUP(D155,'[1]DESIGN LOAD'!AC:AF,3,FALSE)</f>
        <v>675</v>
      </c>
      <c r="T155">
        <f>VLOOKUP(D155,'[1]DESIGN LOAD'!AC:AF,4,FALSE)</f>
        <v>1240</v>
      </c>
    </row>
    <row r="156" spans="1:20" x14ac:dyDescent="0.3">
      <c r="A156" s="6">
        <v>2024</v>
      </c>
      <c r="B156" s="6">
        <v>7</v>
      </c>
      <c r="C156" s="6">
        <v>7</v>
      </c>
      <c r="D156" s="6">
        <v>16</v>
      </c>
      <c r="E156" s="6" t="str">
        <f t="shared" si="8"/>
        <v>Sunday</v>
      </c>
      <c r="F156" s="6" t="str">
        <f t="shared" si="11"/>
        <v>Weekend</v>
      </c>
      <c r="G156" s="6" t="str">
        <f>_xlfn.XLOOKUP(B156,'[1]VLOOKUP DATA'!$A$3:$A$14,'[1]VLOOKUP DATA'!$C$3:$C$14)</f>
        <v>High-demand</v>
      </c>
      <c r="H156" s="6" t="str" cm="1">
        <f t="array" ref="H156">_xlfn.XLOOKUP(1,('[1]VLOOKUP DATA'!$I$2:$I$337=[1]DATA!G156)*('[1]VLOOKUP DATA'!$J$2:$J$337=[1]DATA!D156)*('[1]VLOOKUP DATA'!$K$2:$K$337=[1]DATA!E156),'[1]VLOOKUP DATA'!$L$2:$L$337)</f>
        <v>Off-Peak</v>
      </c>
      <c r="I156" s="1" cm="1">
        <f t="array" ref="I156">_xlfn.XLOOKUP(B156,'[1]VLOOKUP DATA'!$A$3:$A$14,_xlfn.XLOOKUP(H156,'[1]VLOOKUP DATA'!$D$2:$F$2,'[1]VLOOKUP DATA'!$D$3:$F$14))*100</f>
        <v>107</v>
      </c>
      <c r="J156" s="2">
        <v>-9.7810416666666722</v>
      </c>
      <c r="K156" s="3">
        <f t="shared" si="9"/>
        <v>0</v>
      </c>
      <c r="L156" s="3">
        <v>94</v>
      </c>
      <c r="M156" s="4">
        <v>73.2586583333334</v>
      </c>
      <c r="N156" s="4">
        <v>0</v>
      </c>
      <c r="O156" s="4">
        <v>57.210875000000009</v>
      </c>
      <c r="P156" s="3">
        <f t="shared" si="10"/>
        <v>313.63673333333344</v>
      </c>
      <c r="Q156" s="5">
        <v>0</v>
      </c>
      <c r="R156" s="5">
        <f>VLOOKUP(D156,'[1]DESIGN LOAD'!AC:AF,2,FALSE)</f>
        <v>565</v>
      </c>
      <c r="S156" s="7">
        <f>VLOOKUP(D156,'[1]DESIGN LOAD'!AC:AF,3,FALSE)</f>
        <v>675</v>
      </c>
      <c r="T156">
        <f>VLOOKUP(D156,'[1]DESIGN LOAD'!AC:AF,4,FALSE)</f>
        <v>1240</v>
      </c>
    </row>
    <row r="157" spans="1:20" x14ac:dyDescent="0.3">
      <c r="A157" s="6">
        <v>2024</v>
      </c>
      <c r="B157" s="6">
        <v>7</v>
      </c>
      <c r="C157" s="6">
        <v>7</v>
      </c>
      <c r="D157" s="6">
        <v>17</v>
      </c>
      <c r="E157" s="6" t="str">
        <f t="shared" si="8"/>
        <v>Sunday</v>
      </c>
      <c r="F157" s="6" t="str">
        <f t="shared" si="11"/>
        <v>Weekend</v>
      </c>
      <c r="G157" s="6" t="str">
        <f>_xlfn.XLOOKUP(B157,'[1]VLOOKUP DATA'!$A$3:$A$14,'[1]VLOOKUP DATA'!$C$3:$C$14)</f>
        <v>High-demand</v>
      </c>
      <c r="H157" s="6" t="str" cm="1">
        <f t="array" ref="H157">_xlfn.XLOOKUP(1,('[1]VLOOKUP DATA'!$I$2:$I$337=[1]DATA!G157)*('[1]VLOOKUP DATA'!$J$2:$J$337=[1]DATA!D157)*('[1]VLOOKUP DATA'!$K$2:$K$337=[1]DATA!E157),'[1]VLOOKUP DATA'!$L$2:$L$337)</f>
        <v>Off-Peak</v>
      </c>
      <c r="I157" s="1" cm="1">
        <f t="array" ref="I157">_xlfn.XLOOKUP(B157,'[1]VLOOKUP DATA'!$A$3:$A$14,_xlfn.XLOOKUP(H157,'[1]VLOOKUP DATA'!$D$2:$F$2,'[1]VLOOKUP DATA'!$D$3:$F$14))*100</f>
        <v>107</v>
      </c>
      <c r="J157" s="2">
        <v>-9.3610333333333315</v>
      </c>
      <c r="K157" s="3">
        <f t="shared" si="9"/>
        <v>0</v>
      </c>
      <c r="L157" s="3">
        <v>94</v>
      </c>
      <c r="M157" s="4">
        <v>64.597033333333329</v>
      </c>
      <c r="N157" s="4">
        <v>0</v>
      </c>
      <c r="O157" s="4">
        <v>48.66986666666665</v>
      </c>
      <c r="P157" s="3">
        <f t="shared" si="10"/>
        <v>313.63673333333344</v>
      </c>
      <c r="Q157" s="5">
        <v>0</v>
      </c>
      <c r="R157" s="5">
        <f>VLOOKUP(D157,'[1]DESIGN LOAD'!AC:AF,2,FALSE)</f>
        <v>555</v>
      </c>
      <c r="S157" s="7">
        <f>VLOOKUP(D157,'[1]DESIGN LOAD'!AC:AF,3,FALSE)</f>
        <v>675</v>
      </c>
      <c r="T157">
        <f>VLOOKUP(D157,'[1]DESIGN LOAD'!AC:AF,4,FALSE)</f>
        <v>1230</v>
      </c>
    </row>
    <row r="158" spans="1:20" x14ac:dyDescent="0.3">
      <c r="A158" s="6">
        <v>2024</v>
      </c>
      <c r="B158" s="6">
        <v>7</v>
      </c>
      <c r="C158" s="6">
        <v>7</v>
      </c>
      <c r="D158" s="6">
        <v>18</v>
      </c>
      <c r="E158" s="6" t="str">
        <f t="shared" si="8"/>
        <v>Sunday</v>
      </c>
      <c r="F158" s="6" t="str">
        <f t="shared" si="11"/>
        <v>Weekend</v>
      </c>
      <c r="G158" s="6" t="str">
        <f>_xlfn.XLOOKUP(B158,'[1]VLOOKUP DATA'!$A$3:$A$14,'[1]VLOOKUP DATA'!$C$3:$C$14)</f>
        <v>High-demand</v>
      </c>
      <c r="H158" s="6" t="str" cm="1">
        <f t="array" ref="H158">_xlfn.XLOOKUP(1,('[1]VLOOKUP DATA'!$I$2:$I$337=[1]DATA!G158)*('[1]VLOOKUP DATA'!$J$2:$J$337=[1]DATA!D158)*('[1]VLOOKUP DATA'!$K$2:$K$337=[1]DATA!E158),'[1]VLOOKUP DATA'!$L$2:$L$337)</f>
        <v>Off-Peak</v>
      </c>
      <c r="I158" s="1" cm="1">
        <f t="array" ref="I158">_xlfn.XLOOKUP(B158,'[1]VLOOKUP DATA'!$A$3:$A$14,_xlfn.XLOOKUP(H158,'[1]VLOOKUP DATA'!$D$2:$F$2,'[1]VLOOKUP DATA'!$D$3:$F$14))*100</f>
        <v>107</v>
      </c>
      <c r="J158" s="2">
        <v>-8.7787583333333323</v>
      </c>
      <c r="K158" s="3">
        <f t="shared" si="9"/>
        <v>0</v>
      </c>
      <c r="L158" s="3">
        <v>94</v>
      </c>
      <c r="M158" s="4">
        <v>63.134741666666663</v>
      </c>
      <c r="N158" s="4">
        <v>0</v>
      </c>
      <c r="O158" s="4">
        <v>47.10776666666667</v>
      </c>
      <c r="P158" s="3">
        <f t="shared" si="10"/>
        <v>313.63673333333344</v>
      </c>
      <c r="Q158" s="5">
        <v>0</v>
      </c>
      <c r="R158" s="5">
        <f>VLOOKUP(D158,'[1]DESIGN LOAD'!AC:AF,2,FALSE)</f>
        <v>485</v>
      </c>
      <c r="S158" s="7">
        <f>VLOOKUP(D158,'[1]DESIGN LOAD'!AC:AF,3,FALSE)</f>
        <v>655</v>
      </c>
      <c r="T158">
        <f>VLOOKUP(D158,'[1]DESIGN LOAD'!AC:AF,4,FALSE)</f>
        <v>1140</v>
      </c>
    </row>
    <row r="159" spans="1:20" x14ac:dyDescent="0.3">
      <c r="A159" s="6">
        <v>2024</v>
      </c>
      <c r="B159" s="6">
        <v>7</v>
      </c>
      <c r="C159" s="6">
        <v>7</v>
      </c>
      <c r="D159" s="6">
        <v>19</v>
      </c>
      <c r="E159" s="6" t="str">
        <f t="shared" si="8"/>
        <v>Sunday</v>
      </c>
      <c r="F159" s="6" t="str">
        <f t="shared" si="11"/>
        <v>Weekend</v>
      </c>
      <c r="G159" s="6" t="str">
        <f>_xlfn.XLOOKUP(B159,'[1]VLOOKUP DATA'!$A$3:$A$14,'[1]VLOOKUP DATA'!$C$3:$C$14)</f>
        <v>High-demand</v>
      </c>
      <c r="H159" s="6" t="str" cm="1">
        <f t="array" ref="H159">_xlfn.XLOOKUP(1,('[1]VLOOKUP DATA'!$I$2:$I$337=[1]DATA!G159)*('[1]VLOOKUP DATA'!$J$2:$J$337=[1]DATA!D159)*('[1]VLOOKUP DATA'!$K$2:$K$337=[1]DATA!E159),'[1]VLOOKUP DATA'!$L$2:$L$337)</f>
        <v>Off-Peak</v>
      </c>
      <c r="I159" s="1" cm="1">
        <f t="array" ref="I159">_xlfn.XLOOKUP(B159,'[1]VLOOKUP DATA'!$A$3:$A$14,_xlfn.XLOOKUP(H159,'[1]VLOOKUP DATA'!$D$2:$F$2,'[1]VLOOKUP DATA'!$D$3:$F$14))*100</f>
        <v>107</v>
      </c>
      <c r="J159" s="2">
        <v>-10.401833333333331</v>
      </c>
      <c r="K159" s="3">
        <f t="shared" si="9"/>
        <v>0</v>
      </c>
      <c r="L159" s="3">
        <v>94</v>
      </c>
      <c r="M159" s="4">
        <v>61.776341666666603</v>
      </c>
      <c r="N159" s="4">
        <v>0</v>
      </c>
      <c r="O159" s="4">
        <v>44.988258333333334</v>
      </c>
      <c r="P159" s="3">
        <f t="shared" si="10"/>
        <v>313.63673333333344</v>
      </c>
      <c r="Q159" s="5">
        <v>0</v>
      </c>
      <c r="R159" s="5">
        <f>VLOOKUP(D159,'[1]DESIGN LOAD'!AC:AF,2,FALSE)</f>
        <v>295</v>
      </c>
      <c r="S159" s="7">
        <f>VLOOKUP(D159,'[1]DESIGN LOAD'!AC:AF,3,FALSE)</f>
        <v>655</v>
      </c>
      <c r="T159">
        <f>VLOOKUP(D159,'[1]DESIGN LOAD'!AC:AF,4,FALSE)</f>
        <v>950</v>
      </c>
    </row>
    <row r="160" spans="1:20" x14ac:dyDescent="0.3">
      <c r="A160" s="6">
        <v>2024</v>
      </c>
      <c r="B160" s="6">
        <v>7</v>
      </c>
      <c r="C160" s="6">
        <v>7</v>
      </c>
      <c r="D160" s="6">
        <v>20</v>
      </c>
      <c r="E160" s="6" t="str">
        <f t="shared" si="8"/>
        <v>Sunday</v>
      </c>
      <c r="F160" s="6" t="str">
        <f t="shared" si="11"/>
        <v>Weekend</v>
      </c>
      <c r="G160" s="6" t="str">
        <f>_xlfn.XLOOKUP(B160,'[1]VLOOKUP DATA'!$A$3:$A$14,'[1]VLOOKUP DATA'!$C$3:$C$14)</f>
        <v>High-demand</v>
      </c>
      <c r="H160" s="6" t="str" cm="1">
        <f t="array" ref="H160">_xlfn.XLOOKUP(1,('[1]VLOOKUP DATA'!$I$2:$I$337=[1]DATA!G160)*('[1]VLOOKUP DATA'!$J$2:$J$337=[1]DATA!D160)*('[1]VLOOKUP DATA'!$K$2:$K$337=[1]DATA!E160),'[1]VLOOKUP DATA'!$L$2:$L$337)</f>
        <v>Off-Peak</v>
      </c>
      <c r="I160" s="1" cm="1">
        <f t="array" ref="I160">_xlfn.XLOOKUP(B160,'[1]VLOOKUP DATA'!$A$3:$A$14,_xlfn.XLOOKUP(H160,'[1]VLOOKUP DATA'!$D$2:$F$2,'[1]VLOOKUP DATA'!$D$3:$F$14))*100</f>
        <v>107</v>
      </c>
      <c r="J160" s="2">
        <v>-9.5576083333333361</v>
      </c>
      <c r="K160" s="3">
        <f t="shared" si="9"/>
        <v>0</v>
      </c>
      <c r="L160" s="3">
        <v>94</v>
      </c>
      <c r="M160" s="4">
        <v>34.908891666666676</v>
      </c>
      <c r="N160" s="4">
        <v>0</v>
      </c>
      <c r="O160" s="4">
        <v>17.628783333333327</v>
      </c>
      <c r="P160" s="3">
        <f t="shared" si="10"/>
        <v>313.63673333333344</v>
      </c>
      <c r="Q160" s="5">
        <v>0</v>
      </c>
      <c r="R160" s="5">
        <f>VLOOKUP(D160,'[1]DESIGN LOAD'!AC:AF,2,FALSE)</f>
        <v>295</v>
      </c>
      <c r="S160" s="7">
        <f>VLOOKUP(D160,'[1]DESIGN LOAD'!AC:AF,3,FALSE)</f>
        <v>190</v>
      </c>
      <c r="T160">
        <f>VLOOKUP(D160,'[1]DESIGN LOAD'!AC:AF,4,FALSE)</f>
        <v>485</v>
      </c>
    </row>
    <row r="161" spans="1:20" x14ac:dyDescent="0.3">
      <c r="A161" s="6">
        <v>2024</v>
      </c>
      <c r="B161" s="6">
        <v>7</v>
      </c>
      <c r="C161" s="6">
        <v>7</v>
      </c>
      <c r="D161" s="6">
        <v>21</v>
      </c>
      <c r="E161" s="6" t="str">
        <f t="shared" si="8"/>
        <v>Sunday</v>
      </c>
      <c r="F161" s="6" t="str">
        <f t="shared" si="11"/>
        <v>Weekend</v>
      </c>
      <c r="G161" s="6" t="str">
        <f>_xlfn.XLOOKUP(B161,'[1]VLOOKUP DATA'!$A$3:$A$14,'[1]VLOOKUP DATA'!$C$3:$C$14)</f>
        <v>High-demand</v>
      </c>
      <c r="H161" s="6" t="str" cm="1">
        <f t="array" ref="H161">_xlfn.XLOOKUP(1,('[1]VLOOKUP DATA'!$I$2:$I$337=[1]DATA!G161)*('[1]VLOOKUP DATA'!$J$2:$J$337=[1]DATA!D161)*('[1]VLOOKUP DATA'!$K$2:$K$337=[1]DATA!E161),'[1]VLOOKUP DATA'!$L$2:$L$337)</f>
        <v>Off-Peak</v>
      </c>
      <c r="I161" s="1" cm="1">
        <f t="array" ref="I161">_xlfn.XLOOKUP(B161,'[1]VLOOKUP DATA'!$A$3:$A$14,_xlfn.XLOOKUP(H161,'[1]VLOOKUP DATA'!$D$2:$F$2,'[1]VLOOKUP DATA'!$D$3:$F$14))*100</f>
        <v>107</v>
      </c>
      <c r="J161" s="2">
        <v>-9.5276666666666685</v>
      </c>
      <c r="K161" s="3">
        <f t="shared" si="9"/>
        <v>0</v>
      </c>
      <c r="L161" s="3">
        <v>94</v>
      </c>
      <c r="M161" s="4">
        <v>34.935091666666672</v>
      </c>
      <c r="N161" s="4">
        <v>0</v>
      </c>
      <c r="O161" s="4">
        <v>17.320116666666667</v>
      </c>
      <c r="P161" s="3">
        <f t="shared" si="10"/>
        <v>313.63673333333344</v>
      </c>
      <c r="Q161" s="5">
        <v>0</v>
      </c>
      <c r="R161" s="5">
        <f>VLOOKUP(D161,'[1]DESIGN LOAD'!AC:AF,2,FALSE)</f>
        <v>295</v>
      </c>
      <c r="S161" s="7">
        <f>VLOOKUP(D161,'[1]DESIGN LOAD'!AC:AF,3,FALSE)</f>
        <v>190</v>
      </c>
      <c r="T161">
        <f>VLOOKUP(D161,'[1]DESIGN LOAD'!AC:AF,4,FALSE)</f>
        <v>485</v>
      </c>
    </row>
    <row r="162" spans="1:20" x14ac:dyDescent="0.3">
      <c r="A162" s="6">
        <v>2024</v>
      </c>
      <c r="B162" s="6">
        <v>7</v>
      </c>
      <c r="C162" s="6">
        <v>7</v>
      </c>
      <c r="D162" s="6">
        <v>22</v>
      </c>
      <c r="E162" s="6" t="str">
        <f t="shared" si="8"/>
        <v>Sunday</v>
      </c>
      <c r="F162" s="6" t="str">
        <f t="shared" si="11"/>
        <v>Weekend</v>
      </c>
      <c r="G162" s="6" t="str">
        <f>_xlfn.XLOOKUP(B162,'[1]VLOOKUP DATA'!$A$3:$A$14,'[1]VLOOKUP DATA'!$C$3:$C$14)</f>
        <v>High-demand</v>
      </c>
      <c r="H162" s="6" t="str" cm="1">
        <f t="array" ref="H162">_xlfn.XLOOKUP(1,('[1]VLOOKUP DATA'!$I$2:$I$337=[1]DATA!G162)*('[1]VLOOKUP DATA'!$J$2:$J$337=[1]DATA!D162)*('[1]VLOOKUP DATA'!$K$2:$K$337=[1]DATA!E162),'[1]VLOOKUP DATA'!$L$2:$L$337)</f>
        <v>Off-Peak</v>
      </c>
      <c r="I162" s="1" cm="1">
        <f t="array" ref="I162">_xlfn.XLOOKUP(B162,'[1]VLOOKUP DATA'!$A$3:$A$14,_xlfn.XLOOKUP(H162,'[1]VLOOKUP DATA'!$D$2:$F$2,'[1]VLOOKUP DATA'!$D$3:$F$14))*100</f>
        <v>107</v>
      </c>
      <c r="J162" s="2">
        <v>-8.579858333333334</v>
      </c>
      <c r="K162" s="3">
        <f t="shared" si="9"/>
        <v>0</v>
      </c>
      <c r="L162" s="3">
        <v>94</v>
      </c>
      <c r="M162" s="4">
        <v>32.753099999999996</v>
      </c>
      <c r="N162" s="4">
        <v>0</v>
      </c>
      <c r="O162" s="4">
        <v>16.319958333333336</v>
      </c>
      <c r="P162" s="3">
        <f t="shared" si="10"/>
        <v>313.63673333333344</v>
      </c>
      <c r="Q162" s="5">
        <v>0</v>
      </c>
      <c r="R162" s="5">
        <f>VLOOKUP(D162,'[1]DESIGN LOAD'!AC:AF,2,FALSE)</f>
        <v>200</v>
      </c>
      <c r="S162" s="7">
        <f>VLOOKUP(D162,'[1]DESIGN LOAD'!AC:AF,3,FALSE)</f>
        <v>190</v>
      </c>
      <c r="T162">
        <f>VLOOKUP(D162,'[1]DESIGN LOAD'!AC:AF,4,FALSE)</f>
        <v>390</v>
      </c>
    </row>
    <row r="163" spans="1:20" x14ac:dyDescent="0.3">
      <c r="A163" s="6">
        <v>2024</v>
      </c>
      <c r="B163" s="6">
        <v>7</v>
      </c>
      <c r="C163" s="6">
        <v>7</v>
      </c>
      <c r="D163" s="6">
        <v>23</v>
      </c>
      <c r="E163" s="6" t="str">
        <f t="shared" si="8"/>
        <v>Sunday</v>
      </c>
      <c r="F163" s="6" t="str">
        <f t="shared" si="11"/>
        <v>Weekend</v>
      </c>
      <c r="G163" s="6" t="str">
        <f>_xlfn.XLOOKUP(B163,'[1]VLOOKUP DATA'!$A$3:$A$14,'[1]VLOOKUP DATA'!$C$3:$C$14)</f>
        <v>High-demand</v>
      </c>
      <c r="H163" s="6" t="str" cm="1">
        <f t="array" ref="H163">_xlfn.XLOOKUP(1,('[1]VLOOKUP DATA'!$I$2:$I$337=[1]DATA!G163)*('[1]VLOOKUP DATA'!$J$2:$J$337=[1]DATA!D163)*('[1]VLOOKUP DATA'!$K$2:$K$337=[1]DATA!E163),'[1]VLOOKUP DATA'!$L$2:$L$337)</f>
        <v>Off-Peak</v>
      </c>
      <c r="I163" s="1" cm="1">
        <f t="array" ref="I163">_xlfn.XLOOKUP(B163,'[1]VLOOKUP DATA'!$A$3:$A$14,_xlfn.XLOOKUP(H163,'[1]VLOOKUP DATA'!$D$2:$F$2,'[1]VLOOKUP DATA'!$D$3:$F$14))*100</f>
        <v>107</v>
      </c>
      <c r="J163" s="2">
        <v>-8.3794249999999995</v>
      </c>
      <c r="K163" s="3">
        <f t="shared" si="9"/>
        <v>0</v>
      </c>
      <c r="L163" s="3">
        <v>94</v>
      </c>
      <c r="M163" s="4">
        <v>32.700141666666674</v>
      </c>
      <c r="N163" s="4">
        <v>0</v>
      </c>
      <c r="O163" s="4">
        <v>15.686974999999997</v>
      </c>
      <c r="P163" s="3">
        <f t="shared" si="10"/>
        <v>313.63673333333344</v>
      </c>
      <c r="Q163" s="5">
        <v>0</v>
      </c>
      <c r="R163" s="5">
        <f>VLOOKUP(D163,'[1]DESIGN LOAD'!AC:AF,2,FALSE)</f>
        <v>200</v>
      </c>
      <c r="S163" s="7">
        <f>VLOOKUP(D163,'[1]DESIGN LOAD'!AC:AF,3,FALSE)</f>
        <v>190</v>
      </c>
      <c r="T163">
        <f>VLOOKUP(D163,'[1]DESIGN LOAD'!AC:AF,4,FALSE)</f>
        <v>390</v>
      </c>
    </row>
    <row r="164" spans="1:20" x14ac:dyDescent="0.3">
      <c r="A164" s="6">
        <v>2024</v>
      </c>
      <c r="B164" s="6">
        <v>7</v>
      </c>
      <c r="C164" s="6">
        <v>8</v>
      </c>
      <c r="D164" s="6">
        <v>0</v>
      </c>
      <c r="E164" s="6" t="str">
        <f t="shared" si="8"/>
        <v>Monday</v>
      </c>
      <c r="F164" s="6" t="str">
        <f t="shared" si="11"/>
        <v>Week-day</v>
      </c>
      <c r="G164" s="6" t="str">
        <f>_xlfn.XLOOKUP(B164,'[1]VLOOKUP DATA'!$A$3:$A$14,'[1]VLOOKUP DATA'!$C$3:$C$14)</f>
        <v>High-demand</v>
      </c>
      <c r="H164" s="6" t="str" cm="1">
        <f t="array" ref="H164">_xlfn.XLOOKUP(1,('[1]VLOOKUP DATA'!$I$2:$I$337=[1]DATA!G164)*('[1]VLOOKUP DATA'!$J$2:$J$337=[1]DATA!D164)*('[1]VLOOKUP DATA'!$K$2:$K$337=[1]DATA!E164),'[1]VLOOKUP DATA'!$L$2:$L$337)</f>
        <v>Off-Peak</v>
      </c>
      <c r="I164" s="1" cm="1">
        <f t="array" ref="I164">_xlfn.XLOOKUP(B164,'[1]VLOOKUP DATA'!$A$3:$A$14,_xlfn.XLOOKUP(H164,'[1]VLOOKUP DATA'!$D$2:$F$2,'[1]VLOOKUP DATA'!$D$3:$F$14))*100</f>
        <v>107</v>
      </c>
      <c r="J164" s="2">
        <v>-9.1683166666666676</v>
      </c>
      <c r="K164" s="3">
        <f t="shared" si="9"/>
        <v>0</v>
      </c>
      <c r="L164" s="3">
        <v>94</v>
      </c>
      <c r="M164" s="4">
        <v>33.243191666666668</v>
      </c>
      <c r="N164" s="4">
        <v>0</v>
      </c>
      <c r="O164" s="4">
        <v>16.368475</v>
      </c>
      <c r="P164" s="3">
        <f t="shared" si="10"/>
        <v>313.63673333333344</v>
      </c>
      <c r="Q164" s="5">
        <v>0</v>
      </c>
      <c r="R164" s="5">
        <f>VLOOKUP(D164,'[1]DESIGN LOAD'!AC:AF,2,FALSE)</f>
        <v>200</v>
      </c>
      <c r="S164" s="7">
        <f>VLOOKUP(D164,'[1]DESIGN LOAD'!AC:AF,3,FALSE)</f>
        <v>190</v>
      </c>
      <c r="T164">
        <f>VLOOKUP(D164,'[1]DESIGN LOAD'!AC:AF,4,FALSE)</f>
        <v>390</v>
      </c>
    </row>
    <row r="165" spans="1:20" x14ac:dyDescent="0.3">
      <c r="A165" s="6">
        <v>2024</v>
      </c>
      <c r="B165" s="6">
        <v>7</v>
      </c>
      <c r="C165" s="6">
        <v>8</v>
      </c>
      <c r="D165" s="6">
        <v>1</v>
      </c>
      <c r="E165" s="6" t="str">
        <f t="shared" si="8"/>
        <v>Monday</v>
      </c>
      <c r="F165" s="6" t="str">
        <f t="shared" si="11"/>
        <v>Week-day</v>
      </c>
      <c r="G165" s="6" t="str">
        <f>_xlfn.XLOOKUP(B165,'[1]VLOOKUP DATA'!$A$3:$A$14,'[1]VLOOKUP DATA'!$C$3:$C$14)</f>
        <v>High-demand</v>
      </c>
      <c r="H165" s="6" t="str" cm="1">
        <f t="array" ref="H165">_xlfn.XLOOKUP(1,('[1]VLOOKUP DATA'!$I$2:$I$337=[1]DATA!G165)*('[1]VLOOKUP DATA'!$J$2:$J$337=[1]DATA!D165)*('[1]VLOOKUP DATA'!$K$2:$K$337=[1]DATA!E165),'[1]VLOOKUP DATA'!$L$2:$L$337)</f>
        <v>Off-Peak</v>
      </c>
      <c r="I165" s="1" cm="1">
        <f t="array" ref="I165">_xlfn.XLOOKUP(B165,'[1]VLOOKUP DATA'!$A$3:$A$14,_xlfn.XLOOKUP(H165,'[1]VLOOKUP DATA'!$D$2:$F$2,'[1]VLOOKUP DATA'!$D$3:$F$14))*100</f>
        <v>107</v>
      </c>
      <c r="J165" s="2">
        <v>-8.1326333333333292</v>
      </c>
      <c r="K165" s="3">
        <f t="shared" si="9"/>
        <v>0</v>
      </c>
      <c r="L165" s="3">
        <v>94</v>
      </c>
      <c r="M165" s="4">
        <v>32.401500000000013</v>
      </c>
      <c r="N165" s="4">
        <v>0</v>
      </c>
      <c r="O165" s="4">
        <v>15.693941666666682</v>
      </c>
      <c r="P165" s="3">
        <f t="shared" si="10"/>
        <v>313.63673333333344</v>
      </c>
      <c r="Q165" s="5">
        <v>0</v>
      </c>
      <c r="R165" s="5">
        <f>VLOOKUP(D165,'[1]DESIGN LOAD'!AC:AF,2,FALSE)</f>
        <v>200</v>
      </c>
      <c r="S165" s="7">
        <f>VLOOKUP(D165,'[1]DESIGN LOAD'!AC:AF,3,FALSE)</f>
        <v>190</v>
      </c>
      <c r="T165">
        <f>VLOOKUP(D165,'[1]DESIGN LOAD'!AC:AF,4,FALSE)</f>
        <v>390</v>
      </c>
    </row>
    <row r="166" spans="1:20" x14ac:dyDescent="0.3">
      <c r="A166" s="6">
        <v>2024</v>
      </c>
      <c r="B166" s="6">
        <v>7</v>
      </c>
      <c r="C166" s="6">
        <v>8</v>
      </c>
      <c r="D166" s="6">
        <v>2</v>
      </c>
      <c r="E166" s="6" t="str">
        <f t="shared" si="8"/>
        <v>Monday</v>
      </c>
      <c r="F166" s="6" t="str">
        <f t="shared" si="11"/>
        <v>Week-day</v>
      </c>
      <c r="G166" s="6" t="str">
        <f>_xlfn.XLOOKUP(B166,'[1]VLOOKUP DATA'!$A$3:$A$14,'[1]VLOOKUP DATA'!$C$3:$C$14)</f>
        <v>High-demand</v>
      </c>
      <c r="H166" s="6" t="str" cm="1">
        <f t="array" ref="H166">_xlfn.XLOOKUP(1,('[1]VLOOKUP DATA'!$I$2:$I$337=[1]DATA!G166)*('[1]VLOOKUP DATA'!$J$2:$J$337=[1]DATA!D166)*('[1]VLOOKUP DATA'!$K$2:$K$337=[1]DATA!E166),'[1]VLOOKUP DATA'!$L$2:$L$337)</f>
        <v>Off-Peak</v>
      </c>
      <c r="I166" s="1" cm="1">
        <f t="array" ref="I166">_xlfn.XLOOKUP(B166,'[1]VLOOKUP DATA'!$A$3:$A$14,_xlfn.XLOOKUP(H166,'[1]VLOOKUP DATA'!$D$2:$F$2,'[1]VLOOKUP DATA'!$D$3:$F$14))*100</f>
        <v>107</v>
      </c>
      <c r="J166" s="2">
        <v>-7.6922083333333298</v>
      </c>
      <c r="K166" s="3">
        <f t="shared" si="9"/>
        <v>0</v>
      </c>
      <c r="L166" s="3">
        <v>94</v>
      </c>
      <c r="M166" s="4">
        <v>57.168374999999983</v>
      </c>
      <c r="N166" s="4">
        <v>0</v>
      </c>
      <c r="O166" s="4">
        <v>42.278024999999985</v>
      </c>
      <c r="P166" s="3">
        <f t="shared" si="10"/>
        <v>313.63673333333344</v>
      </c>
      <c r="Q166" s="5">
        <v>0</v>
      </c>
      <c r="R166" s="5">
        <f>VLOOKUP(D166,'[1]DESIGN LOAD'!AC:AF,2,FALSE)</f>
        <v>200</v>
      </c>
      <c r="S166" s="7">
        <f>VLOOKUP(D166,'[1]DESIGN LOAD'!AC:AF,3,FALSE)</f>
        <v>190</v>
      </c>
      <c r="T166">
        <f>VLOOKUP(D166,'[1]DESIGN LOAD'!AC:AF,4,FALSE)</f>
        <v>390</v>
      </c>
    </row>
    <row r="167" spans="1:20" x14ac:dyDescent="0.3">
      <c r="A167" s="6">
        <v>2024</v>
      </c>
      <c r="B167" s="6">
        <v>7</v>
      </c>
      <c r="C167" s="6">
        <v>8</v>
      </c>
      <c r="D167" s="6">
        <v>3</v>
      </c>
      <c r="E167" s="6" t="str">
        <f t="shared" si="8"/>
        <v>Monday</v>
      </c>
      <c r="F167" s="6" t="str">
        <f t="shared" si="11"/>
        <v>Week-day</v>
      </c>
      <c r="G167" s="6" t="str">
        <f>_xlfn.XLOOKUP(B167,'[1]VLOOKUP DATA'!$A$3:$A$14,'[1]VLOOKUP DATA'!$C$3:$C$14)</f>
        <v>High-demand</v>
      </c>
      <c r="H167" s="6" t="str" cm="1">
        <f t="array" ref="H167">_xlfn.XLOOKUP(1,('[1]VLOOKUP DATA'!$I$2:$I$337=[1]DATA!G167)*('[1]VLOOKUP DATA'!$J$2:$J$337=[1]DATA!D167)*('[1]VLOOKUP DATA'!$K$2:$K$337=[1]DATA!E167),'[1]VLOOKUP DATA'!$L$2:$L$337)</f>
        <v>Off-Peak</v>
      </c>
      <c r="I167" s="1" cm="1">
        <f t="array" ref="I167">_xlfn.XLOOKUP(B167,'[1]VLOOKUP DATA'!$A$3:$A$14,_xlfn.XLOOKUP(H167,'[1]VLOOKUP DATA'!$D$2:$F$2,'[1]VLOOKUP DATA'!$D$3:$F$14))*100</f>
        <v>107</v>
      </c>
      <c r="J167" s="2">
        <v>-9.3114916666666669</v>
      </c>
      <c r="K167" s="3">
        <f t="shared" si="9"/>
        <v>0</v>
      </c>
      <c r="L167" s="3">
        <v>94</v>
      </c>
      <c r="M167" s="4">
        <v>230.49311666666665</v>
      </c>
      <c r="N167" s="4">
        <v>0</v>
      </c>
      <c r="O167" s="4">
        <v>48.142058333333324</v>
      </c>
      <c r="P167" s="3">
        <f t="shared" si="10"/>
        <v>313.63673333333344</v>
      </c>
      <c r="Q167" s="5">
        <v>0</v>
      </c>
      <c r="R167" s="5">
        <f>VLOOKUP(D167,'[1]DESIGN LOAD'!AC:AF,2,FALSE)</f>
        <v>200</v>
      </c>
      <c r="S167" s="7">
        <f>VLOOKUP(D167,'[1]DESIGN LOAD'!AC:AF,3,FALSE)</f>
        <v>190</v>
      </c>
      <c r="T167">
        <f>VLOOKUP(D167,'[1]DESIGN LOAD'!AC:AF,4,FALSE)</f>
        <v>390</v>
      </c>
    </row>
    <row r="168" spans="1:20" x14ac:dyDescent="0.3">
      <c r="A168" s="6">
        <v>2024</v>
      </c>
      <c r="B168" s="6">
        <v>7</v>
      </c>
      <c r="C168" s="6">
        <v>8</v>
      </c>
      <c r="D168" s="6">
        <v>4</v>
      </c>
      <c r="E168" s="6" t="str">
        <f t="shared" si="8"/>
        <v>Monday</v>
      </c>
      <c r="F168" s="6" t="str">
        <f t="shared" si="11"/>
        <v>Week-day</v>
      </c>
      <c r="G168" s="6" t="str">
        <f>_xlfn.XLOOKUP(B168,'[1]VLOOKUP DATA'!$A$3:$A$14,'[1]VLOOKUP DATA'!$C$3:$C$14)</f>
        <v>High-demand</v>
      </c>
      <c r="H168" s="6" t="str" cm="1">
        <f t="array" ref="H168">_xlfn.XLOOKUP(1,('[1]VLOOKUP DATA'!$I$2:$I$337=[1]DATA!G168)*('[1]VLOOKUP DATA'!$J$2:$J$337=[1]DATA!D168)*('[1]VLOOKUP DATA'!$K$2:$K$337=[1]DATA!E168),'[1]VLOOKUP DATA'!$L$2:$L$337)</f>
        <v>Off-Peak</v>
      </c>
      <c r="I168" s="1" cm="1">
        <f t="array" ref="I168">_xlfn.XLOOKUP(B168,'[1]VLOOKUP DATA'!$A$3:$A$14,_xlfn.XLOOKUP(H168,'[1]VLOOKUP DATA'!$D$2:$F$2,'[1]VLOOKUP DATA'!$D$3:$F$14))*100</f>
        <v>107</v>
      </c>
      <c r="J168" s="2">
        <v>-9.030408333333332</v>
      </c>
      <c r="K168" s="3">
        <f t="shared" si="9"/>
        <v>0</v>
      </c>
      <c r="L168" s="3">
        <v>94</v>
      </c>
      <c r="M168" s="4">
        <v>62.655741666666657</v>
      </c>
      <c r="N168" s="4">
        <v>0</v>
      </c>
      <c r="O168" s="4">
        <v>47.11368333333332</v>
      </c>
      <c r="P168" s="3">
        <f t="shared" si="10"/>
        <v>313.63673333333344</v>
      </c>
      <c r="Q168" s="5">
        <v>0</v>
      </c>
      <c r="R168" s="5">
        <f>VLOOKUP(D168,'[1]DESIGN LOAD'!AC:AF,2,FALSE)</f>
        <v>295</v>
      </c>
      <c r="S168" s="7">
        <f>VLOOKUP(D168,'[1]DESIGN LOAD'!AC:AF,3,FALSE)</f>
        <v>190</v>
      </c>
      <c r="T168">
        <f>VLOOKUP(D168,'[1]DESIGN LOAD'!AC:AF,4,FALSE)</f>
        <v>485</v>
      </c>
    </row>
    <row r="169" spans="1:20" x14ac:dyDescent="0.3">
      <c r="A169" s="6">
        <v>2024</v>
      </c>
      <c r="B169" s="6">
        <v>7</v>
      </c>
      <c r="C169" s="6">
        <v>8</v>
      </c>
      <c r="D169" s="6">
        <v>5</v>
      </c>
      <c r="E169" s="6" t="str">
        <f t="shared" si="8"/>
        <v>Monday</v>
      </c>
      <c r="F169" s="6" t="str">
        <f t="shared" si="11"/>
        <v>Week-day</v>
      </c>
      <c r="G169" s="6" t="str">
        <f>_xlfn.XLOOKUP(B169,'[1]VLOOKUP DATA'!$A$3:$A$14,'[1]VLOOKUP DATA'!$C$3:$C$14)</f>
        <v>High-demand</v>
      </c>
      <c r="H169" s="6" t="str" cm="1">
        <f t="array" ref="H169">_xlfn.XLOOKUP(1,('[1]VLOOKUP DATA'!$I$2:$I$337=[1]DATA!G169)*('[1]VLOOKUP DATA'!$J$2:$J$337=[1]DATA!D169)*('[1]VLOOKUP DATA'!$K$2:$K$337=[1]DATA!E169),'[1]VLOOKUP DATA'!$L$2:$L$337)</f>
        <v>Off-Peak</v>
      </c>
      <c r="I169" s="1" cm="1">
        <f t="array" ref="I169">_xlfn.XLOOKUP(B169,'[1]VLOOKUP DATA'!$A$3:$A$14,_xlfn.XLOOKUP(H169,'[1]VLOOKUP DATA'!$D$2:$F$2,'[1]VLOOKUP DATA'!$D$3:$F$14))*100</f>
        <v>107</v>
      </c>
      <c r="J169" s="2">
        <v>-9.1167249999999971</v>
      </c>
      <c r="K169" s="3">
        <f t="shared" si="9"/>
        <v>0</v>
      </c>
      <c r="L169" s="3">
        <v>94</v>
      </c>
      <c r="M169" s="4">
        <v>63.968391666666697</v>
      </c>
      <c r="N169" s="4">
        <v>0</v>
      </c>
      <c r="O169" s="4">
        <v>47.253525000000032</v>
      </c>
      <c r="P169" s="3">
        <f t="shared" si="10"/>
        <v>313.63673333333344</v>
      </c>
      <c r="Q169" s="5">
        <v>0</v>
      </c>
      <c r="R169" s="5">
        <f>VLOOKUP(D169,'[1]DESIGN LOAD'!AC:AF,2,FALSE)</f>
        <v>295</v>
      </c>
      <c r="S169" s="7">
        <f>VLOOKUP(D169,'[1]DESIGN LOAD'!AC:AF,3,FALSE)</f>
        <v>190</v>
      </c>
      <c r="T169">
        <f>VLOOKUP(D169,'[1]DESIGN LOAD'!AC:AF,4,FALSE)</f>
        <v>485</v>
      </c>
    </row>
    <row r="170" spans="1:20" x14ac:dyDescent="0.3">
      <c r="A170" s="6">
        <v>2024</v>
      </c>
      <c r="B170" s="6">
        <v>7</v>
      </c>
      <c r="C170" s="6">
        <v>8</v>
      </c>
      <c r="D170" s="6">
        <v>6</v>
      </c>
      <c r="E170" s="6" t="str">
        <f t="shared" si="8"/>
        <v>Monday</v>
      </c>
      <c r="F170" s="6" t="str">
        <f t="shared" si="11"/>
        <v>Week-day</v>
      </c>
      <c r="G170" s="6" t="str">
        <f>_xlfn.XLOOKUP(B170,'[1]VLOOKUP DATA'!$A$3:$A$14,'[1]VLOOKUP DATA'!$C$3:$C$14)</f>
        <v>High-demand</v>
      </c>
      <c r="H170" s="6" t="str" cm="1">
        <f t="array" ref="H170">_xlfn.XLOOKUP(1,('[1]VLOOKUP DATA'!$I$2:$I$337=[1]DATA!G170)*('[1]VLOOKUP DATA'!$J$2:$J$337=[1]DATA!D170)*('[1]VLOOKUP DATA'!$K$2:$K$337=[1]DATA!E170),'[1]VLOOKUP DATA'!$L$2:$L$337)</f>
        <v>Peak</v>
      </c>
      <c r="I170" s="1" cm="1">
        <f t="array" ref="I170">_xlfn.XLOOKUP(B170,'[1]VLOOKUP DATA'!$A$3:$A$14,_xlfn.XLOOKUP(H170,'[1]VLOOKUP DATA'!$D$2:$F$2,'[1]VLOOKUP DATA'!$D$3:$F$14))*100</f>
        <v>653</v>
      </c>
      <c r="J170" s="2">
        <v>-9.0427749999999953</v>
      </c>
      <c r="K170" s="3">
        <f t="shared" si="9"/>
        <v>0</v>
      </c>
      <c r="L170" s="3">
        <v>94</v>
      </c>
      <c r="M170" s="4">
        <v>63.675666666666679</v>
      </c>
      <c r="N170" s="4">
        <v>0</v>
      </c>
      <c r="O170" s="4">
        <v>48.36984166666668</v>
      </c>
      <c r="P170" s="3">
        <f t="shared" si="10"/>
        <v>313.63673333333344</v>
      </c>
      <c r="Q170" s="5">
        <v>0</v>
      </c>
      <c r="R170" s="5">
        <f>VLOOKUP(D170,'[1]DESIGN LOAD'!AC:AF,2,FALSE)</f>
        <v>295</v>
      </c>
      <c r="S170" s="7">
        <f>VLOOKUP(D170,'[1]DESIGN LOAD'!AC:AF,3,FALSE)</f>
        <v>190</v>
      </c>
      <c r="T170">
        <f>VLOOKUP(D170,'[1]DESIGN LOAD'!AC:AF,4,FALSE)</f>
        <v>485</v>
      </c>
    </row>
    <row r="171" spans="1:20" x14ac:dyDescent="0.3">
      <c r="A171" s="6">
        <v>2024</v>
      </c>
      <c r="B171" s="6">
        <v>7</v>
      </c>
      <c r="C171" s="6">
        <v>8</v>
      </c>
      <c r="D171" s="6">
        <v>7</v>
      </c>
      <c r="E171" s="6" t="str">
        <f t="shared" si="8"/>
        <v>Monday</v>
      </c>
      <c r="F171" s="6" t="str">
        <f t="shared" si="11"/>
        <v>Week-day</v>
      </c>
      <c r="G171" s="6" t="str">
        <f>_xlfn.XLOOKUP(B171,'[1]VLOOKUP DATA'!$A$3:$A$14,'[1]VLOOKUP DATA'!$C$3:$C$14)</f>
        <v>High-demand</v>
      </c>
      <c r="H171" s="6" t="str" cm="1">
        <f t="array" ref="H171">_xlfn.XLOOKUP(1,('[1]VLOOKUP DATA'!$I$2:$I$337=[1]DATA!G171)*('[1]VLOOKUP DATA'!$J$2:$J$337=[1]DATA!D171)*('[1]VLOOKUP DATA'!$K$2:$K$337=[1]DATA!E171),'[1]VLOOKUP DATA'!$L$2:$L$337)</f>
        <v>Peak</v>
      </c>
      <c r="I171" s="1" cm="1">
        <f t="array" ref="I171">_xlfn.XLOOKUP(B171,'[1]VLOOKUP DATA'!$A$3:$A$14,_xlfn.XLOOKUP(H171,'[1]VLOOKUP DATA'!$D$2:$F$2,'[1]VLOOKUP DATA'!$D$3:$F$14))*100</f>
        <v>653</v>
      </c>
      <c r="J171" s="2">
        <v>-8.8307999999999982</v>
      </c>
      <c r="K171" s="3">
        <f t="shared" si="9"/>
        <v>0</v>
      </c>
      <c r="L171" s="3">
        <v>94</v>
      </c>
      <c r="M171" s="4">
        <v>64.297358333333335</v>
      </c>
      <c r="N171" s="4">
        <v>0</v>
      </c>
      <c r="O171" s="4">
        <v>47.985358333333352</v>
      </c>
      <c r="P171" s="3">
        <f t="shared" si="10"/>
        <v>313.63673333333344</v>
      </c>
      <c r="Q171" s="5">
        <v>0</v>
      </c>
      <c r="R171" s="5">
        <f>VLOOKUP(D171,'[1]DESIGN LOAD'!AC:AF,2,FALSE)</f>
        <v>565</v>
      </c>
      <c r="S171" s="7">
        <f>VLOOKUP(D171,'[1]DESIGN LOAD'!AC:AF,3,FALSE)</f>
        <v>690</v>
      </c>
      <c r="T171">
        <f>VLOOKUP(D171,'[1]DESIGN LOAD'!AC:AF,4,FALSE)</f>
        <v>1255</v>
      </c>
    </row>
    <row r="172" spans="1:20" x14ac:dyDescent="0.3">
      <c r="A172" s="6">
        <v>2024</v>
      </c>
      <c r="B172" s="6">
        <v>7</v>
      </c>
      <c r="C172" s="6">
        <v>8</v>
      </c>
      <c r="D172" s="6">
        <v>8</v>
      </c>
      <c r="E172" s="6" t="str">
        <f t="shared" si="8"/>
        <v>Monday</v>
      </c>
      <c r="F172" s="6" t="str">
        <f t="shared" si="11"/>
        <v>Week-day</v>
      </c>
      <c r="G172" s="6" t="str">
        <f>_xlfn.XLOOKUP(B172,'[1]VLOOKUP DATA'!$A$3:$A$14,'[1]VLOOKUP DATA'!$C$3:$C$14)</f>
        <v>High-demand</v>
      </c>
      <c r="H172" s="6" t="str" cm="1">
        <f t="array" ref="H172">_xlfn.XLOOKUP(1,('[1]VLOOKUP DATA'!$I$2:$I$337=[1]DATA!G172)*('[1]VLOOKUP DATA'!$J$2:$J$337=[1]DATA!D172)*('[1]VLOOKUP DATA'!$K$2:$K$337=[1]DATA!E172),'[1]VLOOKUP DATA'!$L$2:$L$337)</f>
        <v>Peak</v>
      </c>
      <c r="I172" s="1" cm="1">
        <f t="array" ref="I172">_xlfn.XLOOKUP(B172,'[1]VLOOKUP DATA'!$A$3:$A$14,_xlfn.XLOOKUP(H172,'[1]VLOOKUP DATA'!$D$2:$F$2,'[1]VLOOKUP DATA'!$D$3:$F$14))*100</f>
        <v>653</v>
      </c>
      <c r="J172" s="2">
        <v>-8.9950416666666673</v>
      </c>
      <c r="K172" s="3">
        <f t="shared" si="9"/>
        <v>0</v>
      </c>
      <c r="L172" s="3">
        <v>94</v>
      </c>
      <c r="M172" s="4">
        <v>74.711991666666705</v>
      </c>
      <c r="N172" s="4">
        <v>0</v>
      </c>
      <c r="O172" s="4">
        <v>58.864283333333347</v>
      </c>
      <c r="P172" s="3">
        <f t="shared" si="10"/>
        <v>313.63673333333344</v>
      </c>
      <c r="Q172" s="5">
        <v>0</v>
      </c>
      <c r="R172" s="5">
        <f>VLOOKUP(D172,'[1]DESIGN LOAD'!AC:AF,2,FALSE)</f>
        <v>565</v>
      </c>
      <c r="S172" s="7">
        <f>VLOOKUP(D172,'[1]DESIGN LOAD'!AC:AF,3,FALSE)</f>
        <v>675</v>
      </c>
      <c r="T172">
        <f>VLOOKUP(D172,'[1]DESIGN LOAD'!AC:AF,4,FALSE)</f>
        <v>1240</v>
      </c>
    </row>
    <row r="173" spans="1:20" x14ac:dyDescent="0.3">
      <c r="A173" s="6">
        <v>2024</v>
      </c>
      <c r="B173" s="6">
        <v>7</v>
      </c>
      <c r="C173" s="6">
        <v>8</v>
      </c>
      <c r="D173" s="6">
        <v>9</v>
      </c>
      <c r="E173" s="6" t="str">
        <f t="shared" si="8"/>
        <v>Monday</v>
      </c>
      <c r="F173" s="6" t="str">
        <f t="shared" si="11"/>
        <v>Week-day</v>
      </c>
      <c r="G173" s="6" t="str">
        <f>_xlfn.XLOOKUP(B173,'[1]VLOOKUP DATA'!$A$3:$A$14,'[1]VLOOKUP DATA'!$C$3:$C$14)</f>
        <v>High-demand</v>
      </c>
      <c r="H173" s="6" t="str" cm="1">
        <f t="array" ref="H173">_xlfn.XLOOKUP(1,('[1]VLOOKUP DATA'!$I$2:$I$337=[1]DATA!G173)*('[1]VLOOKUP DATA'!$J$2:$J$337=[1]DATA!D173)*('[1]VLOOKUP DATA'!$K$2:$K$337=[1]DATA!E173),'[1]VLOOKUP DATA'!$L$2:$L$337)</f>
        <v>Standard</v>
      </c>
      <c r="I173" s="1" cm="1">
        <f t="array" ref="I173">_xlfn.XLOOKUP(B173,'[1]VLOOKUP DATA'!$A$3:$A$14,_xlfn.XLOOKUP(H173,'[1]VLOOKUP DATA'!$D$2:$F$2,'[1]VLOOKUP DATA'!$D$3:$F$14))*100</f>
        <v>198</v>
      </c>
      <c r="J173" s="2">
        <v>-11.252717171717174</v>
      </c>
      <c r="K173" s="3">
        <f t="shared" si="9"/>
        <v>0</v>
      </c>
      <c r="L173" s="3">
        <v>94.262626262626256</v>
      </c>
      <c r="M173" s="4">
        <v>76.145636363636356</v>
      </c>
      <c r="N173" s="4">
        <v>0</v>
      </c>
      <c r="O173" s="4">
        <v>59.302515151515159</v>
      </c>
      <c r="P173" s="3">
        <f t="shared" si="10"/>
        <v>313.63673333333344</v>
      </c>
      <c r="Q173" s="5">
        <v>0</v>
      </c>
      <c r="R173" s="5">
        <f>VLOOKUP(D173,'[1]DESIGN LOAD'!AC:AF,2,FALSE)</f>
        <v>565</v>
      </c>
      <c r="S173" s="7">
        <f>VLOOKUP(D173,'[1]DESIGN LOAD'!AC:AF,3,FALSE)</f>
        <v>675</v>
      </c>
      <c r="T173">
        <f>VLOOKUP(D173,'[1]DESIGN LOAD'!AC:AF,4,FALSE)</f>
        <v>1240</v>
      </c>
    </row>
    <row r="174" spans="1:20" x14ac:dyDescent="0.3">
      <c r="A174" s="6">
        <v>2024</v>
      </c>
      <c r="B174" s="6">
        <v>7</v>
      </c>
      <c r="C174" s="6">
        <v>8</v>
      </c>
      <c r="D174" s="6">
        <v>10</v>
      </c>
      <c r="E174" s="6" t="str">
        <f t="shared" si="8"/>
        <v>Monday</v>
      </c>
      <c r="F174" s="6" t="str">
        <f t="shared" si="11"/>
        <v>Week-day</v>
      </c>
      <c r="G174" s="6" t="str">
        <f>_xlfn.XLOOKUP(B174,'[1]VLOOKUP DATA'!$A$3:$A$14,'[1]VLOOKUP DATA'!$C$3:$C$14)</f>
        <v>High-demand</v>
      </c>
      <c r="H174" s="6" t="str" cm="1">
        <f t="array" ref="H174">_xlfn.XLOOKUP(1,('[1]VLOOKUP DATA'!$I$2:$I$337=[1]DATA!G174)*('[1]VLOOKUP DATA'!$J$2:$J$337=[1]DATA!D174)*('[1]VLOOKUP DATA'!$K$2:$K$337=[1]DATA!E174),'[1]VLOOKUP DATA'!$L$2:$L$337)</f>
        <v>Standard</v>
      </c>
      <c r="I174" s="1" cm="1">
        <f t="array" ref="I174">_xlfn.XLOOKUP(B174,'[1]VLOOKUP DATA'!$A$3:$A$14,_xlfn.XLOOKUP(H174,'[1]VLOOKUP DATA'!$D$2:$F$2,'[1]VLOOKUP DATA'!$D$3:$F$14))*100</f>
        <v>198</v>
      </c>
      <c r="J174" s="2">
        <v>-10.282849999999998</v>
      </c>
      <c r="K174" s="3">
        <f t="shared" si="9"/>
        <v>0</v>
      </c>
      <c r="L174" s="3">
        <v>95</v>
      </c>
      <c r="M174" s="4">
        <v>64.049108333333322</v>
      </c>
      <c r="N174" s="4">
        <v>0</v>
      </c>
      <c r="O174" s="4">
        <v>48.282208333333337</v>
      </c>
      <c r="P174" s="3">
        <f t="shared" si="10"/>
        <v>313.63673333333344</v>
      </c>
      <c r="Q174" s="5">
        <v>0</v>
      </c>
      <c r="R174" s="5">
        <f>VLOOKUP(D174,'[1]DESIGN LOAD'!AC:AF,2,FALSE)</f>
        <v>565</v>
      </c>
      <c r="S174" s="7">
        <f>VLOOKUP(D174,'[1]DESIGN LOAD'!AC:AF,3,FALSE)</f>
        <v>675</v>
      </c>
      <c r="T174">
        <f>VLOOKUP(D174,'[1]DESIGN LOAD'!AC:AF,4,FALSE)</f>
        <v>1240</v>
      </c>
    </row>
    <row r="175" spans="1:20" x14ac:dyDescent="0.3">
      <c r="A175" s="6">
        <v>2024</v>
      </c>
      <c r="B175" s="6">
        <v>7</v>
      </c>
      <c r="C175" s="6">
        <v>8</v>
      </c>
      <c r="D175" s="6">
        <v>11</v>
      </c>
      <c r="E175" s="6" t="str">
        <f t="shared" si="8"/>
        <v>Monday</v>
      </c>
      <c r="F175" s="6" t="str">
        <f t="shared" si="11"/>
        <v>Week-day</v>
      </c>
      <c r="G175" s="6" t="str">
        <f>_xlfn.XLOOKUP(B175,'[1]VLOOKUP DATA'!$A$3:$A$14,'[1]VLOOKUP DATA'!$C$3:$C$14)</f>
        <v>High-demand</v>
      </c>
      <c r="H175" s="6" t="str" cm="1">
        <f t="array" ref="H175">_xlfn.XLOOKUP(1,('[1]VLOOKUP DATA'!$I$2:$I$337=[1]DATA!G175)*('[1]VLOOKUP DATA'!$J$2:$J$337=[1]DATA!D175)*('[1]VLOOKUP DATA'!$K$2:$K$337=[1]DATA!E175),'[1]VLOOKUP DATA'!$L$2:$L$337)</f>
        <v>Standard</v>
      </c>
      <c r="I175" s="1" cm="1">
        <f t="array" ref="I175">_xlfn.XLOOKUP(B175,'[1]VLOOKUP DATA'!$A$3:$A$14,_xlfn.XLOOKUP(H175,'[1]VLOOKUP DATA'!$D$2:$F$2,'[1]VLOOKUP DATA'!$D$3:$F$14))*100</f>
        <v>198</v>
      </c>
      <c r="J175" s="2">
        <v>-7.6360250000000001</v>
      </c>
      <c r="K175" s="3">
        <f t="shared" si="9"/>
        <v>0</v>
      </c>
      <c r="L175" s="3">
        <v>95</v>
      </c>
      <c r="M175" s="4">
        <v>58.485824999999998</v>
      </c>
      <c r="N175" s="4">
        <v>0</v>
      </c>
      <c r="O175" s="4">
        <v>43.688316666666672</v>
      </c>
      <c r="P175" s="3">
        <f t="shared" si="10"/>
        <v>313.63673333333344</v>
      </c>
      <c r="Q175" s="5">
        <v>0</v>
      </c>
      <c r="R175" s="5">
        <f>VLOOKUP(D175,'[1]DESIGN LOAD'!AC:AF,2,FALSE)</f>
        <v>565</v>
      </c>
      <c r="S175" s="7">
        <f>VLOOKUP(D175,'[1]DESIGN LOAD'!AC:AF,3,FALSE)</f>
        <v>675</v>
      </c>
      <c r="T175">
        <f>VLOOKUP(D175,'[1]DESIGN LOAD'!AC:AF,4,FALSE)</f>
        <v>1240</v>
      </c>
    </row>
    <row r="176" spans="1:20" x14ac:dyDescent="0.3">
      <c r="A176" s="6">
        <v>2024</v>
      </c>
      <c r="B176" s="6">
        <v>7</v>
      </c>
      <c r="C176" s="6">
        <v>8</v>
      </c>
      <c r="D176" s="6">
        <v>12</v>
      </c>
      <c r="E176" s="6" t="str">
        <f t="shared" si="8"/>
        <v>Monday</v>
      </c>
      <c r="F176" s="6" t="str">
        <f t="shared" si="11"/>
        <v>Week-day</v>
      </c>
      <c r="G176" s="6" t="str">
        <f>_xlfn.XLOOKUP(B176,'[1]VLOOKUP DATA'!$A$3:$A$14,'[1]VLOOKUP DATA'!$C$3:$C$14)</f>
        <v>High-demand</v>
      </c>
      <c r="H176" s="6" t="str" cm="1">
        <f t="array" ref="H176">_xlfn.XLOOKUP(1,('[1]VLOOKUP DATA'!$I$2:$I$337=[1]DATA!G176)*('[1]VLOOKUP DATA'!$J$2:$J$337=[1]DATA!D176)*('[1]VLOOKUP DATA'!$K$2:$K$337=[1]DATA!E176),'[1]VLOOKUP DATA'!$L$2:$L$337)</f>
        <v>Standard</v>
      </c>
      <c r="I176" s="1" cm="1">
        <f t="array" ref="I176">_xlfn.XLOOKUP(B176,'[1]VLOOKUP DATA'!$A$3:$A$14,_xlfn.XLOOKUP(H176,'[1]VLOOKUP DATA'!$D$2:$F$2,'[1]VLOOKUP DATA'!$D$3:$F$14))*100</f>
        <v>198</v>
      </c>
      <c r="J176" s="2">
        <v>-9.7971250000000012</v>
      </c>
      <c r="K176" s="3">
        <f t="shared" si="9"/>
        <v>0</v>
      </c>
      <c r="L176" s="3">
        <v>95</v>
      </c>
      <c r="M176" s="4">
        <v>74.450233333333344</v>
      </c>
      <c r="N176" s="4">
        <v>0</v>
      </c>
      <c r="O176" s="4">
        <v>57.95485</v>
      </c>
      <c r="P176" s="3">
        <f t="shared" si="10"/>
        <v>313.63673333333344</v>
      </c>
      <c r="Q176" s="5">
        <v>0</v>
      </c>
      <c r="R176" s="5">
        <f>VLOOKUP(D176,'[1]DESIGN LOAD'!AC:AF,2,FALSE)</f>
        <v>565</v>
      </c>
      <c r="S176" s="7">
        <f>VLOOKUP(D176,'[1]DESIGN LOAD'!AC:AF,3,FALSE)</f>
        <v>675</v>
      </c>
      <c r="T176">
        <f>VLOOKUP(D176,'[1]DESIGN LOAD'!AC:AF,4,FALSE)</f>
        <v>1240</v>
      </c>
    </row>
    <row r="177" spans="1:20" x14ac:dyDescent="0.3">
      <c r="A177" s="6">
        <v>2024</v>
      </c>
      <c r="B177" s="6">
        <v>7</v>
      </c>
      <c r="C177" s="6">
        <v>8</v>
      </c>
      <c r="D177" s="6">
        <v>13</v>
      </c>
      <c r="E177" s="6" t="str">
        <f t="shared" si="8"/>
        <v>Monday</v>
      </c>
      <c r="F177" s="6" t="str">
        <f t="shared" si="11"/>
        <v>Week-day</v>
      </c>
      <c r="G177" s="6" t="str">
        <f>_xlfn.XLOOKUP(B177,'[1]VLOOKUP DATA'!$A$3:$A$14,'[1]VLOOKUP DATA'!$C$3:$C$14)</f>
        <v>High-demand</v>
      </c>
      <c r="H177" s="6" t="str" cm="1">
        <f t="array" ref="H177">_xlfn.XLOOKUP(1,('[1]VLOOKUP DATA'!$I$2:$I$337=[1]DATA!G177)*('[1]VLOOKUP DATA'!$J$2:$J$337=[1]DATA!D177)*('[1]VLOOKUP DATA'!$K$2:$K$337=[1]DATA!E177),'[1]VLOOKUP DATA'!$L$2:$L$337)</f>
        <v>Standard</v>
      </c>
      <c r="I177" s="1" cm="1">
        <f t="array" ref="I177">_xlfn.XLOOKUP(B177,'[1]VLOOKUP DATA'!$A$3:$A$14,_xlfn.XLOOKUP(H177,'[1]VLOOKUP DATA'!$D$2:$F$2,'[1]VLOOKUP DATA'!$D$3:$F$14))*100</f>
        <v>198</v>
      </c>
      <c r="J177" s="2">
        <v>-9.5793333333333344</v>
      </c>
      <c r="K177" s="3">
        <f t="shared" si="9"/>
        <v>0</v>
      </c>
      <c r="L177" s="3">
        <v>95</v>
      </c>
      <c r="M177" s="4">
        <v>83.828491666666665</v>
      </c>
      <c r="N177" s="4">
        <v>0</v>
      </c>
      <c r="O177" s="4">
        <v>69.035283333333339</v>
      </c>
      <c r="P177" s="3">
        <f t="shared" si="10"/>
        <v>313.63673333333344</v>
      </c>
      <c r="Q177" s="5">
        <v>0</v>
      </c>
      <c r="R177" s="5">
        <f>VLOOKUP(D177,'[1]DESIGN LOAD'!AC:AF,2,FALSE)</f>
        <v>565</v>
      </c>
      <c r="S177" s="7">
        <f>VLOOKUP(D177,'[1]DESIGN LOAD'!AC:AF,3,FALSE)</f>
        <v>675</v>
      </c>
      <c r="T177">
        <f>VLOOKUP(D177,'[1]DESIGN LOAD'!AC:AF,4,FALSE)</f>
        <v>1240</v>
      </c>
    </row>
    <row r="178" spans="1:20" x14ac:dyDescent="0.3">
      <c r="A178" s="6">
        <v>2024</v>
      </c>
      <c r="B178" s="6">
        <v>7</v>
      </c>
      <c r="C178" s="6">
        <v>8</v>
      </c>
      <c r="D178" s="6">
        <v>14</v>
      </c>
      <c r="E178" s="6" t="str">
        <f t="shared" si="8"/>
        <v>Monday</v>
      </c>
      <c r="F178" s="6" t="str">
        <f t="shared" si="11"/>
        <v>Week-day</v>
      </c>
      <c r="G178" s="6" t="str">
        <f>_xlfn.XLOOKUP(B178,'[1]VLOOKUP DATA'!$A$3:$A$14,'[1]VLOOKUP DATA'!$C$3:$C$14)</f>
        <v>High-demand</v>
      </c>
      <c r="H178" s="6" t="str" cm="1">
        <f t="array" ref="H178">_xlfn.XLOOKUP(1,('[1]VLOOKUP DATA'!$I$2:$I$337=[1]DATA!G178)*('[1]VLOOKUP DATA'!$J$2:$J$337=[1]DATA!D178)*('[1]VLOOKUP DATA'!$K$2:$K$337=[1]DATA!E178),'[1]VLOOKUP DATA'!$L$2:$L$337)</f>
        <v>Standard</v>
      </c>
      <c r="I178" s="1" cm="1">
        <f t="array" ref="I178">_xlfn.XLOOKUP(B178,'[1]VLOOKUP DATA'!$A$3:$A$14,_xlfn.XLOOKUP(H178,'[1]VLOOKUP DATA'!$D$2:$F$2,'[1]VLOOKUP DATA'!$D$3:$F$14))*100</f>
        <v>198</v>
      </c>
      <c r="J178" s="2">
        <v>-9.0802583333333367</v>
      </c>
      <c r="K178" s="3">
        <f t="shared" si="9"/>
        <v>0</v>
      </c>
      <c r="L178" s="3">
        <v>95</v>
      </c>
      <c r="M178" s="4">
        <v>83.13281666666667</v>
      </c>
      <c r="N178" s="4">
        <v>0</v>
      </c>
      <c r="O178" s="4">
        <v>67.27770000000001</v>
      </c>
      <c r="P178" s="3">
        <f t="shared" si="10"/>
        <v>313.63673333333344</v>
      </c>
      <c r="Q178" s="5">
        <v>0</v>
      </c>
      <c r="R178" s="5">
        <f>VLOOKUP(D178,'[1]DESIGN LOAD'!AC:AF,2,FALSE)</f>
        <v>565</v>
      </c>
      <c r="S178" s="7">
        <f>VLOOKUP(D178,'[1]DESIGN LOAD'!AC:AF,3,FALSE)</f>
        <v>675</v>
      </c>
      <c r="T178">
        <f>VLOOKUP(D178,'[1]DESIGN LOAD'!AC:AF,4,FALSE)</f>
        <v>1240</v>
      </c>
    </row>
    <row r="179" spans="1:20" x14ac:dyDescent="0.3">
      <c r="A179" s="6">
        <v>2024</v>
      </c>
      <c r="B179" s="6">
        <v>7</v>
      </c>
      <c r="C179" s="6">
        <v>8</v>
      </c>
      <c r="D179" s="6">
        <v>15</v>
      </c>
      <c r="E179" s="6" t="str">
        <f t="shared" si="8"/>
        <v>Monday</v>
      </c>
      <c r="F179" s="6" t="str">
        <f t="shared" si="11"/>
        <v>Week-day</v>
      </c>
      <c r="G179" s="6" t="str">
        <f>_xlfn.XLOOKUP(B179,'[1]VLOOKUP DATA'!$A$3:$A$14,'[1]VLOOKUP DATA'!$C$3:$C$14)</f>
        <v>High-demand</v>
      </c>
      <c r="H179" s="6" t="str" cm="1">
        <f t="array" ref="H179">_xlfn.XLOOKUP(1,('[1]VLOOKUP DATA'!$I$2:$I$337=[1]DATA!G179)*('[1]VLOOKUP DATA'!$J$2:$J$337=[1]DATA!D179)*('[1]VLOOKUP DATA'!$K$2:$K$337=[1]DATA!E179),'[1]VLOOKUP DATA'!$L$2:$L$337)</f>
        <v>Standard</v>
      </c>
      <c r="I179" s="1" cm="1">
        <f t="array" ref="I179">_xlfn.XLOOKUP(B179,'[1]VLOOKUP DATA'!$A$3:$A$14,_xlfn.XLOOKUP(H179,'[1]VLOOKUP DATA'!$D$2:$F$2,'[1]VLOOKUP DATA'!$D$3:$F$14))*100</f>
        <v>198</v>
      </c>
      <c r="J179" s="2">
        <v>-8.8175499999999989</v>
      </c>
      <c r="K179" s="3">
        <f t="shared" si="9"/>
        <v>0</v>
      </c>
      <c r="L179" s="3">
        <v>95</v>
      </c>
      <c r="M179" s="4">
        <v>77.531741666666662</v>
      </c>
      <c r="N179" s="4">
        <v>0</v>
      </c>
      <c r="O179" s="4">
        <v>61.051525000000034</v>
      </c>
      <c r="P179" s="3">
        <f t="shared" si="10"/>
        <v>313.63673333333344</v>
      </c>
      <c r="Q179" s="5">
        <v>0</v>
      </c>
      <c r="R179" s="5">
        <f>VLOOKUP(D179,'[1]DESIGN LOAD'!AC:AF,2,FALSE)</f>
        <v>565</v>
      </c>
      <c r="S179" s="7">
        <f>VLOOKUP(D179,'[1]DESIGN LOAD'!AC:AF,3,FALSE)</f>
        <v>675</v>
      </c>
      <c r="T179">
        <f>VLOOKUP(D179,'[1]DESIGN LOAD'!AC:AF,4,FALSE)</f>
        <v>1240</v>
      </c>
    </row>
    <row r="180" spans="1:20" x14ac:dyDescent="0.3">
      <c r="A180" s="6">
        <v>2024</v>
      </c>
      <c r="B180" s="6">
        <v>7</v>
      </c>
      <c r="C180" s="6">
        <v>8</v>
      </c>
      <c r="D180" s="6">
        <v>16</v>
      </c>
      <c r="E180" s="6" t="str">
        <f t="shared" si="8"/>
        <v>Monday</v>
      </c>
      <c r="F180" s="6" t="str">
        <f t="shared" si="11"/>
        <v>Week-day</v>
      </c>
      <c r="G180" s="6" t="str">
        <f>_xlfn.XLOOKUP(B180,'[1]VLOOKUP DATA'!$A$3:$A$14,'[1]VLOOKUP DATA'!$C$3:$C$14)</f>
        <v>High-demand</v>
      </c>
      <c r="H180" s="6" t="str" cm="1">
        <f t="array" ref="H180">_xlfn.XLOOKUP(1,('[1]VLOOKUP DATA'!$I$2:$I$337=[1]DATA!G180)*('[1]VLOOKUP DATA'!$J$2:$J$337=[1]DATA!D180)*('[1]VLOOKUP DATA'!$K$2:$K$337=[1]DATA!E180),'[1]VLOOKUP DATA'!$L$2:$L$337)</f>
        <v>Standard</v>
      </c>
      <c r="I180" s="1" cm="1">
        <f t="array" ref="I180">_xlfn.XLOOKUP(B180,'[1]VLOOKUP DATA'!$A$3:$A$14,_xlfn.XLOOKUP(H180,'[1]VLOOKUP DATA'!$D$2:$F$2,'[1]VLOOKUP DATA'!$D$3:$F$14))*100</f>
        <v>198</v>
      </c>
      <c r="J180" s="2">
        <v>-9.9510583333333376</v>
      </c>
      <c r="K180" s="3">
        <f t="shared" si="9"/>
        <v>0</v>
      </c>
      <c r="L180" s="3">
        <v>95</v>
      </c>
      <c r="M180" s="4">
        <v>79.7288833333334</v>
      </c>
      <c r="N180" s="4">
        <v>0</v>
      </c>
      <c r="O180" s="4">
        <v>63.771425000000015</v>
      </c>
      <c r="P180" s="3">
        <f t="shared" si="10"/>
        <v>313.63673333333344</v>
      </c>
      <c r="Q180" s="5">
        <v>0</v>
      </c>
      <c r="R180" s="5">
        <f>VLOOKUP(D180,'[1]DESIGN LOAD'!AC:AF,2,FALSE)</f>
        <v>565</v>
      </c>
      <c r="S180" s="7">
        <f>VLOOKUP(D180,'[1]DESIGN LOAD'!AC:AF,3,FALSE)</f>
        <v>675</v>
      </c>
      <c r="T180">
        <f>VLOOKUP(D180,'[1]DESIGN LOAD'!AC:AF,4,FALSE)</f>
        <v>1240</v>
      </c>
    </row>
    <row r="181" spans="1:20" x14ac:dyDescent="0.3">
      <c r="A181" s="6">
        <v>2024</v>
      </c>
      <c r="B181" s="6">
        <v>7</v>
      </c>
      <c r="C181" s="6">
        <v>8</v>
      </c>
      <c r="D181" s="6">
        <v>17</v>
      </c>
      <c r="E181" s="6" t="str">
        <f t="shared" si="8"/>
        <v>Monday</v>
      </c>
      <c r="F181" s="6" t="str">
        <f t="shared" si="11"/>
        <v>Week-day</v>
      </c>
      <c r="G181" s="6" t="str">
        <f>_xlfn.XLOOKUP(B181,'[1]VLOOKUP DATA'!$A$3:$A$14,'[1]VLOOKUP DATA'!$C$3:$C$14)</f>
        <v>High-demand</v>
      </c>
      <c r="H181" s="6" t="str" cm="1">
        <f t="array" ref="H181">_xlfn.XLOOKUP(1,('[1]VLOOKUP DATA'!$I$2:$I$337=[1]DATA!G181)*('[1]VLOOKUP DATA'!$J$2:$J$337=[1]DATA!D181)*('[1]VLOOKUP DATA'!$K$2:$K$337=[1]DATA!E181),'[1]VLOOKUP DATA'!$L$2:$L$337)</f>
        <v>Peak</v>
      </c>
      <c r="I181" s="1" cm="1">
        <f t="array" ref="I181">_xlfn.XLOOKUP(B181,'[1]VLOOKUP DATA'!$A$3:$A$14,_xlfn.XLOOKUP(H181,'[1]VLOOKUP DATA'!$D$2:$F$2,'[1]VLOOKUP DATA'!$D$3:$F$14))*100</f>
        <v>653</v>
      </c>
      <c r="J181" s="2">
        <v>-9.6102166666666715</v>
      </c>
      <c r="K181" s="3">
        <f t="shared" si="9"/>
        <v>0</v>
      </c>
      <c r="L181" s="3">
        <v>95</v>
      </c>
      <c r="M181" s="4">
        <v>65.229708333333349</v>
      </c>
      <c r="N181" s="4">
        <v>0</v>
      </c>
      <c r="O181" s="4">
        <v>48.644433333333346</v>
      </c>
      <c r="P181" s="3">
        <f t="shared" si="10"/>
        <v>313.63673333333344</v>
      </c>
      <c r="Q181" s="5">
        <v>0</v>
      </c>
      <c r="R181" s="5">
        <f>VLOOKUP(D181,'[1]DESIGN LOAD'!AC:AF,2,FALSE)</f>
        <v>555</v>
      </c>
      <c r="S181" s="7">
        <f>VLOOKUP(D181,'[1]DESIGN LOAD'!AC:AF,3,FALSE)</f>
        <v>675</v>
      </c>
      <c r="T181">
        <f>VLOOKUP(D181,'[1]DESIGN LOAD'!AC:AF,4,FALSE)</f>
        <v>1230</v>
      </c>
    </row>
    <row r="182" spans="1:20" x14ac:dyDescent="0.3">
      <c r="A182" s="6">
        <v>2024</v>
      </c>
      <c r="B182" s="6">
        <v>7</v>
      </c>
      <c r="C182" s="6">
        <v>8</v>
      </c>
      <c r="D182" s="6">
        <v>18</v>
      </c>
      <c r="E182" s="6" t="str">
        <f t="shared" si="8"/>
        <v>Monday</v>
      </c>
      <c r="F182" s="6" t="str">
        <f t="shared" si="11"/>
        <v>Week-day</v>
      </c>
      <c r="G182" s="6" t="str">
        <f>_xlfn.XLOOKUP(B182,'[1]VLOOKUP DATA'!$A$3:$A$14,'[1]VLOOKUP DATA'!$C$3:$C$14)</f>
        <v>High-demand</v>
      </c>
      <c r="H182" s="6" t="str" cm="1">
        <f t="array" ref="H182">_xlfn.XLOOKUP(1,('[1]VLOOKUP DATA'!$I$2:$I$337=[1]DATA!G182)*('[1]VLOOKUP DATA'!$J$2:$J$337=[1]DATA!D182)*('[1]VLOOKUP DATA'!$K$2:$K$337=[1]DATA!E182),'[1]VLOOKUP DATA'!$L$2:$L$337)</f>
        <v>Peak</v>
      </c>
      <c r="I182" s="1" cm="1">
        <f t="array" ref="I182">_xlfn.XLOOKUP(B182,'[1]VLOOKUP DATA'!$A$3:$A$14,_xlfn.XLOOKUP(H182,'[1]VLOOKUP DATA'!$D$2:$F$2,'[1]VLOOKUP DATA'!$D$3:$F$14))*100</f>
        <v>653</v>
      </c>
      <c r="J182" s="2">
        <v>-8.6725166666666649</v>
      </c>
      <c r="K182" s="3">
        <f t="shared" si="9"/>
        <v>0</v>
      </c>
      <c r="L182" s="3">
        <v>95</v>
      </c>
      <c r="M182" s="4">
        <v>65.448316666666614</v>
      </c>
      <c r="N182" s="4">
        <v>0</v>
      </c>
      <c r="O182" s="4">
        <v>50.295741666666665</v>
      </c>
      <c r="P182" s="3">
        <f t="shared" si="10"/>
        <v>313.63673333333344</v>
      </c>
      <c r="Q182" s="5">
        <v>0</v>
      </c>
      <c r="R182" s="5">
        <f>VLOOKUP(D182,'[1]DESIGN LOAD'!AC:AF,2,FALSE)</f>
        <v>485</v>
      </c>
      <c r="S182" s="7">
        <f>VLOOKUP(D182,'[1]DESIGN LOAD'!AC:AF,3,FALSE)</f>
        <v>655</v>
      </c>
      <c r="T182">
        <f>VLOOKUP(D182,'[1]DESIGN LOAD'!AC:AF,4,FALSE)</f>
        <v>1140</v>
      </c>
    </row>
    <row r="183" spans="1:20" x14ac:dyDescent="0.3">
      <c r="A183" s="6">
        <v>2024</v>
      </c>
      <c r="B183" s="6">
        <v>7</v>
      </c>
      <c r="C183" s="6">
        <v>8</v>
      </c>
      <c r="D183" s="6">
        <v>19</v>
      </c>
      <c r="E183" s="6" t="str">
        <f t="shared" si="8"/>
        <v>Monday</v>
      </c>
      <c r="F183" s="6" t="str">
        <f t="shared" si="11"/>
        <v>Week-day</v>
      </c>
      <c r="G183" s="6" t="str">
        <f>_xlfn.XLOOKUP(B183,'[1]VLOOKUP DATA'!$A$3:$A$14,'[1]VLOOKUP DATA'!$C$3:$C$14)</f>
        <v>High-demand</v>
      </c>
      <c r="H183" s="6" t="str" cm="1">
        <f t="array" ref="H183">_xlfn.XLOOKUP(1,('[1]VLOOKUP DATA'!$I$2:$I$337=[1]DATA!G183)*('[1]VLOOKUP DATA'!$J$2:$J$337=[1]DATA!D183)*('[1]VLOOKUP DATA'!$K$2:$K$337=[1]DATA!E183),'[1]VLOOKUP DATA'!$L$2:$L$337)</f>
        <v>Standard</v>
      </c>
      <c r="I183" s="1" cm="1">
        <f t="array" ref="I183">_xlfn.XLOOKUP(B183,'[1]VLOOKUP DATA'!$A$3:$A$14,_xlfn.XLOOKUP(H183,'[1]VLOOKUP DATA'!$D$2:$F$2,'[1]VLOOKUP DATA'!$D$3:$F$14))*100</f>
        <v>198</v>
      </c>
      <c r="J183" s="2">
        <v>-10.182233333333329</v>
      </c>
      <c r="K183" s="3">
        <f t="shared" si="9"/>
        <v>0</v>
      </c>
      <c r="L183" s="3">
        <v>95</v>
      </c>
      <c r="M183" s="4">
        <v>62.445166666666708</v>
      </c>
      <c r="N183" s="4">
        <v>0</v>
      </c>
      <c r="O183" s="4">
        <v>45.435724999999977</v>
      </c>
      <c r="P183" s="3">
        <f t="shared" si="10"/>
        <v>313.63673333333344</v>
      </c>
      <c r="Q183" s="5">
        <v>0</v>
      </c>
      <c r="R183" s="5">
        <f>VLOOKUP(D183,'[1]DESIGN LOAD'!AC:AF,2,FALSE)</f>
        <v>295</v>
      </c>
      <c r="S183" s="7">
        <f>VLOOKUP(D183,'[1]DESIGN LOAD'!AC:AF,3,FALSE)</f>
        <v>655</v>
      </c>
      <c r="T183">
        <f>VLOOKUP(D183,'[1]DESIGN LOAD'!AC:AF,4,FALSE)</f>
        <v>950</v>
      </c>
    </row>
    <row r="184" spans="1:20" x14ac:dyDescent="0.3">
      <c r="A184" s="6">
        <v>2024</v>
      </c>
      <c r="B184" s="6">
        <v>7</v>
      </c>
      <c r="C184" s="6">
        <v>8</v>
      </c>
      <c r="D184" s="6">
        <v>20</v>
      </c>
      <c r="E184" s="6" t="str">
        <f t="shared" si="8"/>
        <v>Monday</v>
      </c>
      <c r="F184" s="6" t="str">
        <f t="shared" si="11"/>
        <v>Week-day</v>
      </c>
      <c r="G184" s="6" t="str">
        <f>_xlfn.XLOOKUP(B184,'[1]VLOOKUP DATA'!$A$3:$A$14,'[1]VLOOKUP DATA'!$C$3:$C$14)</f>
        <v>High-demand</v>
      </c>
      <c r="H184" s="6" t="str" cm="1">
        <f t="array" ref="H184">_xlfn.XLOOKUP(1,('[1]VLOOKUP DATA'!$I$2:$I$337=[1]DATA!G184)*('[1]VLOOKUP DATA'!$J$2:$J$337=[1]DATA!D184)*('[1]VLOOKUP DATA'!$K$2:$K$337=[1]DATA!E184),'[1]VLOOKUP DATA'!$L$2:$L$337)</f>
        <v>Standard</v>
      </c>
      <c r="I184" s="1" cm="1">
        <f t="array" ref="I184">_xlfn.XLOOKUP(B184,'[1]VLOOKUP DATA'!$A$3:$A$14,_xlfn.XLOOKUP(H184,'[1]VLOOKUP DATA'!$D$2:$F$2,'[1]VLOOKUP DATA'!$D$3:$F$14))*100</f>
        <v>198</v>
      </c>
      <c r="J184" s="2">
        <v>-9.2358583333333346</v>
      </c>
      <c r="K184" s="3">
        <f t="shared" si="9"/>
        <v>0</v>
      </c>
      <c r="L184" s="3">
        <v>95</v>
      </c>
      <c r="M184" s="4">
        <v>34.78306666666667</v>
      </c>
      <c r="N184" s="4">
        <v>0</v>
      </c>
      <c r="O184" s="4">
        <v>17.028116666666669</v>
      </c>
      <c r="P184" s="3">
        <f t="shared" si="10"/>
        <v>313.63673333333344</v>
      </c>
      <c r="Q184" s="5">
        <v>0</v>
      </c>
      <c r="R184" s="5">
        <f>VLOOKUP(D184,'[1]DESIGN LOAD'!AC:AF,2,FALSE)</f>
        <v>295</v>
      </c>
      <c r="S184" s="7">
        <f>VLOOKUP(D184,'[1]DESIGN LOAD'!AC:AF,3,FALSE)</f>
        <v>190</v>
      </c>
      <c r="T184">
        <f>VLOOKUP(D184,'[1]DESIGN LOAD'!AC:AF,4,FALSE)</f>
        <v>485</v>
      </c>
    </row>
    <row r="185" spans="1:20" x14ac:dyDescent="0.3">
      <c r="A185" s="6">
        <v>2024</v>
      </c>
      <c r="B185" s="6">
        <v>7</v>
      </c>
      <c r="C185" s="6">
        <v>8</v>
      </c>
      <c r="D185" s="6">
        <v>21</v>
      </c>
      <c r="E185" s="6" t="str">
        <f t="shared" si="8"/>
        <v>Monday</v>
      </c>
      <c r="F185" s="6" t="str">
        <f t="shared" si="11"/>
        <v>Week-day</v>
      </c>
      <c r="G185" s="6" t="str">
        <f>_xlfn.XLOOKUP(B185,'[1]VLOOKUP DATA'!$A$3:$A$14,'[1]VLOOKUP DATA'!$C$3:$C$14)</f>
        <v>High-demand</v>
      </c>
      <c r="H185" s="6" t="str" cm="1">
        <f t="array" ref="H185">_xlfn.XLOOKUP(1,('[1]VLOOKUP DATA'!$I$2:$I$337=[1]DATA!G185)*('[1]VLOOKUP DATA'!$J$2:$J$337=[1]DATA!D185)*('[1]VLOOKUP DATA'!$K$2:$K$337=[1]DATA!E185),'[1]VLOOKUP DATA'!$L$2:$L$337)</f>
        <v>Standard</v>
      </c>
      <c r="I185" s="1" cm="1">
        <f t="array" ref="I185">_xlfn.XLOOKUP(B185,'[1]VLOOKUP DATA'!$A$3:$A$14,_xlfn.XLOOKUP(H185,'[1]VLOOKUP DATA'!$D$2:$F$2,'[1]VLOOKUP DATA'!$D$3:$F$14))*100</f>
        <v>198</v>
      </c>
      <c r="J185" s="2">
        <v>-9.0767416666666634</v>
      </c>
      <c r="K185" s="3">
        <f t="shared" si="9"/>
        <v>0</v>
      </c>
      <c r="L185" s="3">
        <v>95</v>
      </c>
      <c r="M185" s="4">
        <v>34.552866666666667</v>
      </c>
      <c r="N185" s="4">
        <v>0</v>
      </c>
      <c r="O185" s="4">
        <v>17.544433333333334</v>
      </c>
      <c r="P185" s="3">
        <f t="shared" si="10"/>
        <v>313.63673333333344</v>
      </c>
      <c r="Q185" s="5">
        <v>0</v>
      </c>
      <c r="R185" s="5">
        <f>VLOOKUP(D185,'[1]DESIGN LOAD'!AC:AF,2,FALSE)</f>
        <v>295</v>
      </c>
      <c r="S185" s="7">
        <f>VLOOKUP(D185,'[1]DESIGN LOAD'!AC:AF,3,FALSE)</f>
        <v>190</v>
      </c>
      <c r="T185">
        <f>VLOOKUP(D185,'[1]DESIGN LOAD'!AC:AF,4,FALSE)</f>
        <v>485</v>
      </c>
    </row>
    <row r="186" spans="1:20" x14ac:dyDescent="0.3">
      <c r="A186" s="6">
        <v>2024</v>
      </c>
      <c r="B186" s="6">
        <v>7</v>
      </c>
      <c r="C186" s="6">
        <v>8</v>
      </c>
      <c r="D186" s="6">
        <v>22</v>
      </c>
      <c r="E186" s="6" t="str">
        <f t="shared" si="8"/>
        <v>Monday</v>
      </c>
      <c r="F186" s="6" t="str">
        <f t="shared" si="11"/>
        <v>Week-day</v>
      </c>
      <c r="G186" s="6" t="str">
        <f>_xlfn.XLOOKUP(B186,'[1]VLOOKUP DATA'!$A$3:$A$14,'[1]VLOOKUP DATA'!$C$3:$C$14)</f>
        <v>High-demand</v>
      </c>
      <c r="H186" s="6" t="str" cm="1">
        <f t="array" ref="H186">_xlfn.XLOOKUP(1,('[1]VLOOKUP DATA'!$I$2:$I$337=[1]DATA!G186)*('[1]VLOOKUP DATA'!$J$2:$J$337=[1]DATA!D186)*('[1]VLOOKUP DATA'!$K$2:$K$337=[1]DATA!E186),'[1]VLOOKUP DATA'!$L$2:$L$337)</f>
        <v>Off-Peak</v>
      </c>
      <c r="I186" s="1" cm="1">
        <f t="array" ref="I186">_xlfn.XLOOKUP(B186,'[1]VLOOKUP DATA'!$A$3:$A$14,_xlfn.XLOOKUP(H186,'[1]VLOOKUP DATA'!$D$2:$F$2,'[1]VLOOKUP DATA'!$D$3:$F$14))*100</f>
        <v>107</v>
      </c>
      <c r="J186" s="2">
        <v>-8.9423333333333321</v>
      </c>
      <c r="K186" s="3">
        <f t="shared" si="9"/>
        <v>0</v>
      </c>
      <c r="L186" s="3">
        <v>95</v>
      </c>
      <c r="M186" s="4">
        <v>34.214891666666674</v>
      </c>
      <c r="N186" s="4">
        <v>0</v>
      </c>
      <c r="O186" s="4">
        <v>17.508933333333331</v>
      </c>
      <c r="P186" s="3">
        <f t="shared" si="10"/>
        <v>313.63673333333344</v>
      </c>
      <c r="Q186" s="5">
        <v>0</v>
      </c>
      <c r="R186" s="5">
        <f>VLOOKUP(D186,'[1]DESIGN LOAD'!AC:AF,2,FALSE)</f>
        <v>200</v>
      </c>
      <c r="S186" s="7">
        <f>VLOOKUP(D186,'[1]DESIGN LOAD'!AC:AF,3,FALSE)</f>
        <v>190</v>
      </c>
      <c r="T186">
        <f>VLOOKUP(D186,'[1]DESIGN LOAD'!AC:AF,4,FALSE)</f>
        <v>390</v>
      </c>
    </row>
    <row r="187" spans="1:20" x14ac:dyDescent="0.3">
      <c r="A187" s="6">
        <v>2024</v>
      </c>
      <c r="B187" s="6">
        <v>7</v>
      </c>
      <c r="C187" s="6">
        <v>8</v>
      </c>
      <c r="D187" s="6">
        <v>23</v>
      </c>
      <c r="E187" s="6" t="str">
        <f t="shared" si="8"/>
        <v>Monday</v>
      </c>
      <c r="F187" s="6" t="str">
        <f t="shared" si="11"/>
        <v>Week-day</v>
      </c>
      <c r="G187" s="6" t="str">
        <f>_xlfn.XLOOKUP(B187,'[1]VLOOKUP DATA'!$A$3:$A$14,'[1]VLOOKUP DATA'!$C$3:$C$14)</f>
        <v>High-demand</v>
      </c>
      <c r="H187" s="6" t="str" cm="1">
        <f t="array" ref="H187">_xlfn.XLOOKUP(1,('[1]VLOOKUP DATA'!$I$2:$I$337=[1]DATA!G187)*('[1]VLOOKUP DATA'!$J$2:$J$337=[1]DATA!D187)*('[1]VLOOKUP DATA'!$K$2:$K$337=[1]DATA!E187),'[1]VLOOKUP DATA'!$L$2:$L$337)</f>
        <v>Off-Peak</v>
      </c>
      <c r="I187" s="1" cm="1">
        <f t="array" ref="I187">_xlfn.XLOOKUP(B187,'[1]VLOOKUP DATA'!$A$3:$A$14,_xlfn.XLOOKUP(H187,'[1]VLOOKUP DATA'!$D$2:$F$2,'[1]VLOOKUP DATA'!$D$3:$F$14))*100</f>
        <v>107</v>
      </c>
      <c r="J187" s="2">
        <v>-8.4559249999999988</v>
      </c>
      <c r="K187" s="3">
        <f t="shared" si="9"/>
        <v>0</v>
      </c>
      <c r="L187" s="3">
        <v>95</v>
      </c>
      <c r="M187" s="4">
        <v>34.791816666666662</v>
      </c>
      <c r="N187" s="4">
        <v>0</v>
      </c>
      <c r="O187" s="4">
        <v>18.163516666666673</v>
      </c>
      <c r="P187" s="3">
        <f t="shared" si="10"/>
        <v>313.63673333333344</v>
      </c>
      <c r="Q187" s="5">
        <v>0</v>
      </c>
      <c r="R187" s="5">
        <f>VLOOKUP(D187,'[1]DESIGN LOAD'!AC:AF,2,FALSE)</f>
        <v>200</v>
      </c>
      <c r="S187" s="7">
        <f>VLOOKUP(D187,'[1]DESIGN LOAD'!AC:AF,3,FALSE)</f>
        <v>190</v>
      </c>
      <c r="T187">
        <f>VLOOKUP(D187,'[1]DESIGN LOAD'!AC:AF,4,FALSE)</f>
        <v>390</v>
      </c>
    </row>
    <row r="188" spans="1:20" x14ac:dyDescent="0.3">
      <c r="A188" s="6">
        <v>2024</v>
      </c>
      <c r="B188" s="6">
        <v>7</v>
      </c>
      <c r="C188" s="6">
        <v>9</v>
      </c>
      <c r="D188" s="6">
        <v>0</v>
      </c>
      <c r="E188" s="6" t="str">
        <f t="shared" si="8"/>
        <v>Tuesday</v>
      </c>
      <c r="F188" s="6" t="str">
        <f t="shared" si="11"/>
        <v>Week-day</v>
      </c>
      <c r="G188" s="6" t="str">
        <f>_xlfn.XLOOKUP(B188,'[1]VLOOKUP DATA'!$A$3:$A$14,'[1]VLOOKUP DATA'!$C$3:$C$14)</f>
        <v>High-demand</v>
      </c>
      <c r="H188" s="6" t="str" cm="1">
        <f t="array" ref="H188">_xlfn.XLOOKUP(1,('[1]VLOOKUP DATA'!$I$2:$I$337=[1]DATA!G188)*('[1]VLOOKUP DATA'!$J$2:$J$337=[1]DATA!D188)*('[1]VLOOKUP DATA'!$K$2:$K$337=[1]DATA!E188),'[1]VLOOKUP DATA'!$L$2:$L$337)</f>
        <v>Off-Peak</v>
      </c>
      <c r="I188" s="1" cm="1">
        <f t="array" ref="I188">_xlfn.XLOOKUP(B188,'[1]VLOOKUP DATA'!$A$3:$A$14,_xlfn.XLOOKUP(H188,'[1]VLOOKUP DATA'!$D$2:$F$2,'[1]VLOOKUP DATA'!$D$3:$F$14))*100</f>
        <v>107</v>
      </c>
      <c r="J188" s="2">
        <v>-9.3459083333333322</v>
      </c>
      <c r="K188" s="3">
        <f t="shared" si="9"/>
        <v>0</v>
      </c>
      <c r="L188" s="3">
        <v>95</v>
      </c>
      <c r="M188" s="4">
        <v>33.494191666666666</v>
      </c>
      <c r="N188" s="4">
        <v>0</v>
      </c>
      <c r="O188" s="4">
        <v>16.963091666666667</v>
      </c>
      <c r="P188" s="3">
        <f t="shared" si="10"/>
        <v>313.63673333333344</v>
      </c>
      <c r="Q188" s="5">
        <v>0</v>
      </c>
      <c r="R188" s="5">
        <f>VLOOKUP(D188,'[1]DESIGN LOAD'!AC:AF,2,FALSE)</f>
        <v>200</v>
      </c>
      <c r="S188" s="7">
        <f>VLOOKUP(D188,'[1]DESIGN LOAD'!AC:AF,3,FALSE)</f>
        <v>190</v>
      </c>
      <c r="T188">
        <f>VLOOKUP(D188,'[1]DESIGN LOAD'!AC:AF,4,FALSE)</f>
        <v>390</v>
      </c>
    </row>
    <row r="189" spans="1:20" x14ac:dyDescent="0.3">
      <c r="A189" s="6">
        <v>2024</v>
      </c>
      <c r="B189" s="6">
        <v>7</v>
      </c>
      <c r="C189" s="6">
        <v>9</v>
      </c>
      <c r="D189" s="6">
        <v>1</v>
      </c>
      <c r="E189" s="6" t="str">
        <f t="shared" si="8"/>
        <v>Tuesday</v>
      </c>
      <c r="F189" s="6" t="str">
        <f t="shared" si="11"/>
        <v>Week-day</v>
      </c>
      <c r="G189" s="6" t="str">
        <f>_xlfn.XLOOKUP(B189,'[1]VLOOKUP DATA'!$A$3:$A$14,'[1]VLOOKUP DATA'!$C$3:$C$14)</f>
        <v>High-demand</v>
      </c>
      <c r="H189" s="6" t="str" cm="1">
        <f t="array" ref="H189">_xlfn.XLOOKUP(1,('[1]VLOOKUP DATA'!$I$2:$I$337=[1]DATA!G189)*('[1]VLOOKUP DATA'!$J$2:$J$337=[1]DATA!D189)*('[1]VLOOKUP DATA'!$K$2:$K$337=[1]DATA!E189),'[1]VLOOKUP DATA'!$L$2:$L$337)</f>
        <v>Off-Peak</v>
      </c>
      <c r="I189" s="1" cm="1">
        <f t="array" ref="I189">_xlfn.XLOOKUP(B189,'[1]VLOOKUP DATA'!$A$3:$A$14,_xlfn.XLOOKUP(H189,'[1]VLOOKUP DATA'!$D$2:$F$2,'[1]VLOOKUP DATA'!$D$3:$F$14))*100</f>
        <v>107</v>
      </c>
      <c r="J189" s="2">
        <v>-8.6038749999999951</v>
      </c>
      <c r="K189" s="3">
        <f t="shared" si="9"/>
        <v>0</v>
      </c>
      <c r="L189" s="3">
        <v>95</v>
      </c>
      <c r="M189" s="4">
        <v>35.055216666666666</v>
      </c>
      <c r="N189" s="4">
        <v>0</v>
      </c>
      <c r="O189" s="4">
        <v>17.067474999999995</v>
      </c>
      <c r="P189" s="3">
        <f t="shared" si="10"/>
        <v>313.63673333333344</v>
      </c>
      <c r="Q189" s="5">
        <v>0</v>
      </c>
      <c r="R189" s="5">
        <f>VLOOKUP(D189,'[1]DESIGN LOAD'!AC:AF,2,FALSE)</f>
        <v>200</v>
      </c>
      <c r="S189" s="7">
        <f>VLOOKUP(D189,'[1]DESIGN LOAD'!AC:AF,3,FALSE)</f>
        <v>190</v>
      </c>
      <c r="T189">
        <f>VLOOKUP(D189,'[1]DESIGN LOAD'!AC:AF,4,FALSE)</f>
        <v>390</v>
      </c>
    </row>
    <row r="190" spans="1:20" x14ac:dyDescent="0.3">
      <c r="A190" s="6">
        <v>2024</v>
      </c>
      <c r="B190" s="6">
        <v>7</v>
      </c>
      <c r="C190" s="6">
        <v>9</v>
      </c>
      <c r="D190" s="6">
        <v>2</v>
      </c>
      <c r="E190" s="6" t="str">
        <f t="shared" si="8"/>
        <v>Tuesday</v>
      </c>
      <c r="F190" s="6" t="str">
        <f t="shared" si="11"/>
        <v>Week-day</v>
      </c>
      <c r="G190" s="6" t="str">
        <f>_xlfn.XLOOKUP(B190,'[1]VLOOKUP DATA'!$A$3:$A$14,'[1]VLOOKUP DATA'!$C$3:$C$14)</f>
        <v>High-demand</v>
      </c>
      <c r="H190" s="6" t="str" cm="1">
        <f t="array" ref="H190">_xlfn.XLOOKUP(1,('[1]VLOOKUP DATA'!$I$2:$I$337=[1]DATA!G190)*('[1]VLOOKUP DATA'!$J$2:$J$337=[1]DATA!D190)*('[1]VLOOKUP DATA'!$K$2:$K$337=[1]DATA!E190),'[1]VLOOKUP DATA'!$L$2:$L$337)</f>
        <v>Off-Peak</v>
      </c>
      <c r="I190" s="1" cm="1">
        <f t="array" ref="I190">_xlfn.XLOOKUP(B190,'[1]VLOOKUP DATA'!$A$3:$A$14,_xlfn.XLOOKUP(H190,'[1]VLOOKUP DATA'!$D$2:$F$2,'[1]VLOOKUP DATA'!$D$3:$F$14))*100</f>
        <v>107</v>
      </c>
      <c r="J190" s="2">
        <v>-7.8592583333333339</v>
      </c>
      <c r="K190" s="3">
        <f t="shared" si="9"/>
        <v>0</v>
      </c>
      <c r="L190" s="3">
        <v>95</v>
      </c>
      <c r="M190" s="4">
        <v>58.710450000000002</v>
      </c>
      <c r="N190" s="4">
        <v>0</v>
      </c>
      <c r="O190" s="4">
        <v>44.085083333333316</v>
      </c>
      <c r="P190" s="3">
        <f t="shared" si="10"/>
        <v>313.63673333333344</v>
      </c>
      <c r="Q190" s="5">
        <v>0</v>
      </c>
      <c r="R190" s="5">
        <f>VLOOKUP(D190,'[1]DESIGN LOAD'!AC:AF,2,FALSE)</f>
        <v>200</v>
      </c>
      <c r="S190" s="7">
        <f>VLOOKUP(D190,'[1]DESIGN LOAD'!AC:AF,3,FALSE)</f>
        <v>190</v>
      </c>
      <c r="T190">
        <f>VLOOKUP(D190,'[1]DESIGN LOAD'!AC:AF,4,FALSE)</f>
        <v>390</v>
      </c>
    </row>
    <row r="191" spans="1:20" x14ac:dyDescent="0.3">
      <c r="A191" s="6">
        <v>2024</v>
      </c>
      <c r="B191" s="6">
        <v>7</v>
      </c>
      <c r="C191" s="6">
        <v>9</v>
      </c>
      <c r="D191" s="6">
        <v>3</v>
      </c>
      <c r="E191" s="6" t="str">
        <f t="shared" si="8"/>
        <v>Tuesday</v>
      </c>
      <c r="F191" s="6" t="str">
        <f t="shared" si="11"/>
        <v>Week-day</v>
      </c>
      <c r="G191" s="6" t="str">
        <f>_xlfn.XLOOKUP(B191,'[1]VLOOKUP DATA'!$A$3:$A$14,'[1]VLOOKUP DATA'!$C$3:$C$14)</f>
        <v>High-demand</v>
      </c>
      <c r="H191" s="6" t="str" cm="1">
        <f t="array" ref="H191">_xlfn.XLOOKUP(1,('[1]VLOOKUP DATA'!$I$2:$I$337=[1]DATA!G191)*('[1]VLOOKUP DATA'!$J$2:$J$337=[1]DATA!D191)*('[1]VLOOKUP DATA'!$K$2:$K$337=[1]DATA!E191),'[1]VLOOKUP DATA'!$L$2:$L$337)</f>
        <v>Off-Peak</v>
      </c>
      <c r="I191" s="1" cm="1">
        <f t="array" ref="I191">_xlfn.XLOOKUP(B191,'[1]VLOOKUP DATA'!$A$3:$A$14,_xlfn.XLOOKUP(H191,'[1]VLOOKUP DATA'!$D$2:$F$2,'[1]VLOOKUP DATA'!$D$3:$F$14))*100</f>
        <v>107</v>
      </c>
      <c r="J191" s="2">
        <v>-8.8141499999999997</v>
      </c>
      <c r="K191" s="3">
        <f t="shared" si="9"/>
        <v>0</v>
      </c>
      <c r="L191" s="3">
        <v>95</v>
      </c>
      <c r="M191" s="4">
        <v>63.62747499999999</v>
      </c>
      <c r="N191" s="4">
        <v>0</v>
      </c>
      <c r="O191" s="4">
        <v>47.418199999999992</v>
      </c>
      <c r="P191" s="3">
        <f t="shared" si="10"/>
        <v>313.63673333333344</v>
      </c>
      <c r="Q191" s="5">
        <v>0</v>
      </c>
      <c r="R191" s="5">
        <f>VLOOKUP(D191,'[1]DESIGN LOAD'!AC:AF,2,FALSE)</f>
        <v>200</v>
      </c>
      <c r="S191" s="7">
        <f>VLOOKUP(D191,'[1]DESIGN LOAD'!AC:AF,3,FALSE)</f>
        <v>190</v>
      </c>
      <c r="T191">
        <f>VLOOKUP(D191,'[1]DESIGN LOAD'!AC:AF,4,FALSE)</f>
        <v>390</v>
      </c>
    </row>
    <row r="192" spans="1:20" x14ac:dyDescent="0.3">
      <c r="A192" s="6">
        <v>2024</v>
      </c>
      <c r="B192" s="6">
        <v>7</v>
      </c>
      <c r="C192" s="6">
        <v>9</v>
      </c>
      <c r="D192" s="6">
        <v>4</v>
      </c>
      <c r="E192" s="6" t="str">
        <f t="shared" si="8"/>
        <v>Tuesday</v>
      </c>
      <c r="F192" s="6" t="str">
        <f t="shared" si="11"/>
        <v>Week-day</v>
      </c>
      <c r="G192" s="6" t="str">
        <f>_xlfn.XLOOKUP(B192,'[1]VLOOKUP DATA'!$A$3:$A$14,'[1]VLOOKUP DATA'!$C$3:$C$14)</f>
        <v>High-demand</v>
      </c>
      <c r="H192" s="6" t="str" cm="1">
        <f t="array" ref="H192">_xlfn.XLOOKUP(1,('[1]VLOOKUP DATA'!$I$2:$I$337=[1]DATA!G192)*('[1]VLOOKUP DATA'!$J$2:$J$337=[1]DATA!D192)*('[1]VLOOKUP DATA'!$K$2:$K$337=[1]DATA!E192),'[1]VLOOKUP DATA'!$L$2:$L$337)</f>
        <v>Off-Peak</v>
      </c>
      <c r="I192" s="1" cm="1">
        <f t="array" ref="I192">_xlfn.XLOOKUP(B192,'[1]VLOOKUP DATA'!$A$3:$A$14,_xlfn.XLOOKUP(H192,'[1]VLOOKUP DATA'!$D$2:$F$2,'[1]VLOOKUP DATA'!$D$3:$F$14))*100</f>
        <v>107</v>
      </c>
      <c r="J192" s="2">
        <v>-8.6041166666666662</v>
      </c>
      <c r="K192" s="3">
        <f t="shared" si="9"/>
        <v>0</v>
      </c>
      <c r="L192" s="3">
        <v>95</v>
      </c>
      <c r="M192" s="4">
        <v>62.831941666666651</v>
      </c>
      <c r="N192" s="4">
        <v>0</v>
      </c>
      <c r="O192" s="4">
        <v>48.572700000000026</v>
      </c>
      <c r="P192" s="3">
        <f t="shared" si="10"/>
        <v>313.63673333333344</v>
      </c>
      <c r="Q192" s="5">
        <v>0</v>
      </c>
      <c r="R192" s="5">
        <f>VLOOKUP(D192,'[1]DESIGN LOAD'!AC:AF,2,FALSE)</f>
        <v>295</v>
      </c>
      <c r="S192" s="7">
        <f>VLOOKUP(D192,'[1]DESIGN LOAD'!AC:AF,3,FALSE)</f>
        <v>190</v>
      </c>
      <c r="T192">
        <f>VLOOKUP(D192,'[1]DESIGN LOAD'!AC:AF,4,FALSE)</f>
        <v>485</v>
      </c>
    </row>
    <row r="193" spans="1:20" x14ac:dyDescent="0.3">
      <c r="A193" s="6">
        <v>2024</v>
      </c>
      <c r="B193" s="6">
        <v>7</v>
      </c>
      <c r="C193" s="6">
        <v>9</v>
      </c>
      <c r="D193" s="6">
        <v>5</v>
      </c>
      <c r="E193" s="6" t="str">
        <f t="shared" si="8"/>
        <v>Tuesday</v>
      </c>
      <c r="F193" s="6" t="str">
        <f t="shared" si="11"/>
        <v>Week-day</v>
      </c>
      <c r="G193" s="6" t="str">
        <f>_xlfn.XLOOKUP(B193,'[1]VLOOKUP DATA'!$A$3:$A$14,'[1]VLOOKUP DATA'!$C$3:$C$14)</f>
        <v>High-demand</v>
      </c>
      <c r="H193" s="6" t="str" cm="1">
        <f t="array" ref="H193">_xlfn.XLOOKUP(1,('[1]VLOOKUP DATA'!$I$2:$I$337=[1]DATA!G193)*('[1]VLOOKUP DATA'!$J$2:$J$337=[1]DATA!D193)*('[1]VLOOKUP DATA'!$K$2:$K$337=[1]DATA!E193),'[1]VLOOKUP DATA'!$L$2:$L$337)</f>
        <v>Off-Peak</v>
      </c>
      <c r="I193" s="1" cm="1">
        <f t="array" ref="I193">_xlfn.XLOOKUP(B193,'[1]VLOOKUP DATA'!$A$3:$A$14,_xlfn.XLOOKUP(H193,'[1]VLOOKUP DATA'!$D$2:$F$2,'[1]VLOOKUP DATA'!$D$3:$F$14))*100</f>
        <v>107</v>
      </c>
      <c r="J193" s="2">
        <v>-9.423816666666669</v>
      </c>
      <c r="K193" s="3">
        <f t="shared" si="9"/>
        <v>0</v>
      </c>
      <c r="L193" s="3">
        <v>95</v>
      </c>
      <c r="M193" s="4">
        <v>64.739433333333309</v>
      </c>
      <c r="N193" s="4">
        <v>0</v>
      </c>
      <c r="O193" s="4">
        <v>47.600266666666677</v>
      </c>
      <c r="P193" s="3">
        <f t="shared" si="10"/>
        <v>313.63673333333344</v>
      </c>
      <c r="Q193" s="5">
        <v>0</v>
      </c>
      <c r="R193" s="5">
        <f>VLOOKUP(D193,'[1]DESIGN LOAD'!AC:AF,2,FALSE)</f>
        <v>295</v>
      </c>
      <c r="S193" s="7">
        <f>VLOOKUP(D193,'[1]DESIGN LOAD'!AC:AF,3,FALSE)</f>
        <v>190</v>
      </c>
      <c r="T193">
        <f>VLOOKUP(D193,'[1]DESIGN LOAD'!AC:AF,4,FALSE)</f>
        <v>485</v>
      </c>
    </row>
    <row r="194" spans="1:20" x14ac:dyDescent="0.3">
      <c r="A194" s="6">
        <v>2024</v>
      </c>
      <c r="B194" s="6">
        <v>7</v>
      </c>
      <c r="C194" s="6">
        <v>9</v>
      </c>
      <c r="D194" s="6">
        <v>6</v>
      </c>
      <c r="E194" s="6" t="str">
        <f t="shared" ref="E194:E257" si="12">TEXT(DATE(A194, B194, C194), "dddd")</f>
        <v>Tuesday</v>
      </c>
      <c r="F194" s="6" t="str">
        <f t="shared" si="11"/>
        <v>Week-day</v>
      </c>
      <c r="G194" s="6" t="str">
        <f>_xlfn.XLOOKUP(B194,'[1]VLOOKUP DATA'!$A$3:$A$14,'[1]VLOOKUP DATA'!$C$3:$C$14)</f>
        <v>High-demand</v>
      </c>
      <c r="H194" s="6" t="str" cm="1">
        <f t="array" ref="H194">_xlfn.XLOOKUP(1,('[1]VLOOKUP DATA'!$I$2:$I$337=[1]DATA!G194)*('[1]VLOOKUP DATA'!$J$2:$J$337=[1]DATA!D194)*('[1]VLOOKUP DATA'!$K$2:$K$337=[1]DATA!E194),'[1]VLOOKUP DATA'!$L$2:$L$337)</f>
        <v>Peak</v>
      </c>
      <c r="I194" s="1" cm="1">
        <f t="array" ref="I194">_xlfn.XLOOKUP(B194,'[1]VLOOKUP DATA'!$A$3:$A$14,_xlfn.XLOOKUP(H194,'[1]VLOOKUP DATA'!$D$2:$F$2,'[1]VLOOKUP DATA'!$D$3:$F$14))*100</f>
        <v>653</v>
      </c>
      <c r="J194" s="2">
        <v>-9.6981333333333293</v>
      </c>
      <c r="K194" s="3">
        <f t="shared" ref="K194:K257" si="13">IF(J194&gt;0,J194,0)</f>
        <v>0</v>
      </c>
      <c r="L194" s="3">
        <v>95</v>
      </c>
      <c r="M194" s="4">
        <v>65.619308333333308</v>
      </c>
      <c r="N194" s="4">
        <v>0</v>
      </c>
      <c r="O194" s="4">
        <v>49.478083333333331</v>
      </c>
      <c r="P194" s="3">
        <f t="shared" ref="P194:P257" si="14">_xlfn.MAXIFS(M:M,B:B,B194)</f>
        <v>313.63673333333344</v>
      </c>
      <c r="Q194" s="5">
        <v>0</v>
      </c>
      <c r="R194" s="5">
        <f>VLOOKUP(D194,'[1]DESIGN LOAD'!AC:AF,2,FALSE)</f>
        <v>295</v>
      </c>
      <c r="S194" s="7">
        <f>VLOOKUP(D194,'[1]DESIGN LOAD'!AC:AF,3,FALSE)</f>
        <v>190</v>
      </c>
      <c r="T194">
        <f>VLOOKUP(D194,'[1]DESIGN LOAD'!AC:AF,4,FALSE)</f>
        <v>485</v>
      </c>
    </row>
    <row r="195" spans="1:20" x14ac:dyDescent="0.3">
      <c r="A195" s="6">
        <v>2024</v>
      </c>
      <c r="B195" s="6">
        <v>7</v>
      </c>
      <c r="C195" s="6">
        <v>9</v>
      </c>
      <c r="D195" s="6">
        <v>7</v>
      </c>
      <c r="E195" s="6" t="str">
        <f t="shared" si="12"/>
        <v>Tuesday</v>
      </c>
      <c r="F195" s="6" t="str">
        <f t="shared" ref="F195:F258" si="15">IF(OR(E195="Saturday",E195="Sunday"),"Weekend","Week-day")</f>
        <v>Week-day</v>
      </c>
      <c r="G195" s="6" t="str">
        <f>_xlfn.XLOOKUP(B195,'[1]VLOOKUP DATA'!$A$3:$A$14,'[1]VLOOKUP DATA'!$C$3:$C$14)</f>
        <v>High-demand</v>
      </c>
      <c r="H195" s="6" t="str" cm="1">
        <f t="array" ref="H195">_xlfn.XLOOKUP(1,('[1]VLOOKUP DATA'!$I$2:$I$337=[1]DATA!G195)*('[1]VLOOKUP DATA'!$J$2:$J$337=[1]DATA!D195)*('[1]VLOOKUP DATA'!$K$2:$K$337=[1]DATA!E195),'[1]VLOOKUP DATA'!$L$2:$L$337)</f>
        <v>Peak</v>
      </c>
      <c r="I195" s="1" cm="1">
        <f t="array" ref="I195">_xlfn.XLOOKUP(B195,'[1]VLOOKUP DATA'!$A$3:$A$14,_xlfn.XLOOKUP(H195,'[1]VLOOKUP DATA'!$D$2:$F$2,'[1]VLOOKUP DATA'!$D$3:$F$14))*100</f>
        <v>653</v>
      </c>
      <c r="J195" s="2">
        <v>-8.2779666666666714</v>
      </c>
      <c r="K195" s="3">
        <f t="shared" si="13"/>
        <v>0</v>
      </c>
      <c r="L195" s="3">
        <v>95</v>
      </c>
      <c r="M195" s="4">
        <v>72.063999999999979</v>
      </c>
      <c r="N195" s="4">
        <v>0</v>
      </c>
      <c r="O195" s="4">
        <v>57.663625000000003</v>
      </c>
      <c r="P195" s="3">
        <f t="shared" si="14"/>
        <v>313.63673333333344</v>
      </c>
      <c r="Q195" s="5">
        <v>0</v>
      </c>
      <c r="R195" s="5">
        <f>VLOOKUP(D195,'[1]DESIGN LOAD'!AC:AF,2,FALSE)</f>
        <v>565</v>
      </c>
      <c r="S195" s="7">
        <f>VLOOKUP(D195,'[1]DESIGN LOAD'!AC:AF,3,FALSE)</f>
        <v>690</v>
      </c>
      <c r="T195">
        <f>VLOOKUP(D195,'[1]DESIGN LOAD'!AC:AF,4,FALSE)</f>
        <v>1255</v>
      </c>
    </row>
    <row r="196" spans="1:20" x14ac:dyDescent="0.3">
      <c r="A196" s="6">
        <v>2024</v>
      </c>
      <c r="B196" s="6">
        <v>7</v>
      </c>
      <c r="C196" s="6">
        <v>9</v>
      </c>
      <c r="D196" s="6">
        <v>8</v>
      </c>
      <c r="E196" s="6" t="str">
        <f t="shared" si="12"/>
        <v>Tuesday</v>
      </c>
      <c r="F196" s="6" t="str">
        <f t="shared" si="15"/>
        <v>Week-day</v>
      </c>
      <c r="G196" s="6" t="str">
        <f>_xlfn.XLOOKUP(B196,'[1]VLOOKUP DATA'!$A$3:$A$14,'[1]VLOOKUP DATA'!$C$3:$C$14)</f>
        <v>High-demand</v>
      </c>
      <c r="H196" s="6" t="str" cm="1">
        <f t="array" ref="H196">_xlfn.XLOOKUP(1,('[1]VLOOKUP DATA'!$I$2:$I$337=[1]DATA!G196)*('[1]VLOOKUP DATA'!$J$2:$J$337=[1]DATA!D196)*('[1]VLOOKUP DATA'!$K$2:$K$337=[1]DATA!E196),'[1]VLOOKUP DATA'!$L$2:$L$337)</f>
        <v>Peak</v>
      </c>
      <c r="I196" s="1" cm="1">
        <f t="array" ref="I196">_xlfn.XLOOKUP(B196,'[1]VLOOKUP DATA'!$A$3:$A$14,_xlfn.XLOOKUP(H196,'[1]VLOOKUP DATA'!$D$2:$F$2,'[1]VLOOKUP DATA'!$D$3:$F$14))*100</f>
        <v>653</v>
      </c>
      <c r="J196" s="2">
        <v>-9.3048500000000036</v>
      </c>
      <c r="K196" s="3">
        <f t="shared" si="13"/>
        <v>0</v>
      </c>
      <c r="L196" s="3">
        <v>95</v>
      </c>
      <c r="M196" s="4">
        <v>78.595116666666684</v>
      </c>
      <c r="N196" s="4">
        <v>0</v>
      </c>
      <c r="O196" s="4">
        <v>62.363983333333366</v>
      </c>
      <c r="P196" s="3">
        <f t="shared" si="14"/>
        <v>313.63673333333344</v>
      </c>
      <c r="Q196" s="5">
        <v>0</v>
      </c>
      <c r="R196" s="5">
        <f>VLOOKUP(D196,'[1]DESIGN LOAD'!AC:AF,2,FALSE)</f>
        <v>565</v>
      </c>
      <c r="S196" s="7">
        <f>VLOOKUP(D196,'[1]DESIGN LOAD'!AC:AF,3,FALSE)</f>
        <v>675</v>
      </c>
      <c r="T196">
        <f>VLOOKUP(D196,'[1]DESIGN LOAD'!AC:AF,4,FALSE)</f>
        <v>1240</v>
      </c>
    </row>
    <row r="197" spans="1:20" x14ac:dyDescent="0.3">
      <c r="A197" s="6">
        <v>2024</v>
      </c>
      <c r="B197" s="6">
        <v>7</v>
      </c>
      <c r="C197" s="6">
        <v>9</v>
      </c>
      <c r="D197" s="6">
        <v>9</v>
      </c>
      <c r="E197" s="6" t="str">
        <f t="shared" si="12"/>
        <v>Tuesday</v>
      </c>
      <c r="F197" s="6" t="str">
        <f t="shared" si="15"/>
        <v>Week-day</v>
      </c>
      <c r="G197" s="6" t="str">
        <f>_xlfn.XLOOKUP(B197,'[1]VLOOKUP DATA'!$A$3:$A$14,'[1]VLOOKUP DATA'!$C$3:$C$14)</f>
        <v>High-demand</v>
      </c>
      <c r="H197" s="6" t="str" cm="1">
        <f t="array" ref="H197">_xlfn.XLOOKUP(1,('[1]VLOOKUP DATA'!$I$2:$I$337=[1]DATA!G197)*('[1]VLOOKUP DATA'!$J$2:$J$337=[1]DATA!D197)*('[1]VLOOKUP DATA'!$K$2:$K$337=[1]DATA!E197),'[1]VLOOKUP DATA'!$L$2:$L$337)</f>
        <v>Standard</v>
      </c>
      <c r="I197" s="1" cm="1">
        <f t="array" ref="I197">_xlfn.XLOOKUP(B197,'[1]VLOOKUP DATA'!$A$3:$A$14,_xlfn.XLOOKUP(H197,'[1]VLOOKUP DATA'!$D$2:$F$2,'[1]VLOOKUP DATA'!$D$3:$F$14))*100</f>
        <v>198</v>
      </c>
      <c r="J197" s="2">
        <v>-11.229795918367349</v>
      </c>
      <c r="K197" s="3">
        <f t="shared" si="13"/>
        <v>0</v>
      </c>
      <c r="L197" s="3">
        <v>95</v>
      </c>
      <c r="M197" s="4">
        <v>87.677520408163261</v>
      </c>
      <c r="N197" s="4">
        <v>0</v>
      </c>
      <c r="O197" s="4">
        <v>68.417755102040829</v>
      </c>
      <c r="P197" s="3">
        <f t="shared" si="14"/>
        <v>313.63673333333344</v>
      </c>
      <c r="Q197" s="5">
        <v>0</v>
      </c>
      <c r="R197" s="5">
        <f>VLOOKUP(D197,'[1]DESIGN LOAD'!AC:AF,2,FALSE)</f>
        <v>565</v>
      </c>
      <c r="S197" s="7">
        <f>VLOOKUP(D197,'[1]DESIGN LOAD'!AC:AF,3,FALSE)</f>
        <v>675</v>
      </c>
      <c r="T197">
        <f>VLOOKUP(D197,'[1]DESIGN LOAD'!AC:AF,4,FALSE)</f>
        <v>1240</v>
      </c>
    </row>
    <row r="198" spans="1:20" x14ac:dyDescent="0.3">
      <c r="A198" s="6">
        <v>2024</v>
      </c>
      <c r="B198" s="6">
        <v>7</v>
      </c>
      <c r="C198" s="6">
        <v>9</v>
      </c>
      <c r="D198" s="6">
        <v>10</v>
      </c>
      <c r="E198" s="6" t="str">
        <f t="shared" si="12"/>
        <v>Tuesday</v>
      </c>
      <c r="F198" s="6" t="str">
        <f t="shared" si="15"/>
        <v>Week-day</v>
      </c>
      <c r="G198" s="6" t="str">
        <f>_xlfn.XLOOKUP(B198,'[1]VLOOKUP DATA'!$A$3:$A$14,'[1]VLOOKUP DATA'!$C$3:$C$14)</f>
        <v>High-demand</v>
      </c>
      <c r="H198" s="6" t="str" cm="1">
        <f t="array" ref="H198">_xlfn.XLOOKUP(1,('[1]VLOOKUP DATA'!$I$2:$I$337=[1]DATA!G198)*('[1]VLOOKUP DATA'!$J$2:$J$337=[1]DATA!D198)*('[1]VLOOKUP DATA'!$K$2:$K$337=[1]DATA!E198),'[1]VLOOKUP DATA'!$L$2:$L$337)</f>
        <v>Standard</v>
      </c>
      <c r="I198" s="1" cm="1">
        <f t="array" ref="I198">_xlfn.XLOOKUP(B198,'[1]VLOOKUP DATA'!$A$3:$A$14,_xlfn.XLOOKUP(H198,'[1]VLOOKUP DATA'!$D$2:$F$2,'[1]VLOOKUP DATA'!$D$3:$F$14))*100</f>
        <v>198</v>
      </c>
      <c r="J198" s="2">
        <v>-8.9755416666666665</v>
      </c>
      <c r="K198" s="3">
        <f t="shared" si="13"/>
        <v>0</v>
      </c>
      <c r="L198" s="3">
        <v>95</v>
      </c>
      <c r="M198" s="4">
        <v>88.194458333333358</v>
      </c>
      <c r="N198" s="4">
        <v>0</v>
      </c>
      <c r="O198" s="4">
        <v>71.65298333333331</v>
      </c>
      <c r="P198" s="3">
        <f t="shared" si="14"/>
        <v>313.63673333333344</v>
      </c>
      <c r="Q198" s="5">
        <v>0</v>
      </c>
      <c r="R198" s="5">
        <f>VLOOKUP(D198,'[1]DESIGN LOAD'!AC:AF,2,FALSE)</f>
        <v>565</v>
      </c>
      <c r="S198" s="7">
        <f>VLOOKUP(D198,'[1]DESIGN LOAD'!AC:AF,3,FALSE)</f>
        <v>675</v>
      </c>
      <c r="T198">
        <f>VLOOKUP(D198,'[1]DESIGN LOAD'!AC:AF,4,FALSE)</f>
        <v>1240</v>
      </c>
    </row>
    <row r="199" spans="1:20" x14ac:dyDescent="0.3">
      <c r="A199" s="6">
        <v>2024</v>
      </c>
      <c r="B199" s="6">
        <v>7</v>
      </c>
      <c r="C199" s="6">
        <v>9</v>
      </c>
      <c r="D199" s="6">
        <v>11</v>
      </c>
      <c r="E199" s="6" t="str">
        <f t="shared" si="12"/>
        <v>Tuesday</v>
      </c>
      <c r="F199" s="6" t="str">
        <f t="shared" si="15"/>
        <v>Week-day</v>
      </c>
      <c r="G199" s="6" t="str">
        <f>_xlfn.XLOOKUP(B199,'[1]VLOOKUP DATA'!$A$3:$A$14,'[1]VLOOKUP DATA'!$C$3:$C$14)</f>
        <v>High-demand</v>
      </c>
      <c r="H199" s="6" t="str" cm="1">
        <f t="array" ref="H199">_xlfn.XLOOKUP(1,('[1]VLOOKUP DATA'!$I$2:$I$337=[1]DATA!G199)*('[1]VLOOKUP DATA'!$J$2:$J$337=[1]DATA!D199)*('[1]VLOOKUP DATA'!$K$2:$K$337=[1]DATA!E199),'[1]VLOOKUP DATA'!$L$2:$L$337)</f>
        <v>Standard</v>
      </c>
      <c r="I199" s="1" cm="1">
        <f t="array" ref="I199">_xlfn.XLOOKUP(B199,'[1]VLOOKUP DATA'!$A$3:$A$14,_xlfn.XLOOKUP(H199,'[1]VLOOKUP DATA'!$D$2:$F$2,'[1]VLOOKUP DATA'!$D$3:$F$14))*100</f>
        <v>198</v>
      </c>
      <c r="J199" s="2">
        <v>-8.9568166666666649</v>
      </c>
      <c r="K199" s="3">
        <f t="shared" si="13"/>
        <v>0</v>
      </c>
      <c r="L199" s="3">
        <v>95</v>
      </c>
      <c r="M199" s="4">
        <v>86.701475000000016</v>
      </c>
      <c r="N199" s="4">
        <v>0</v>
      </c>
      <c r="O199" s="4">
        <v>71.691833333333307</v>
      </c>
      <c r="P199" s="3">
        <f t="shared" si="14"/>
        <v>313.63673333333344</v>
      </c>
      <c r="Q199" s="5">
        <v>0</v>
      </c>
      <c r="R199" s="5">
        <f>VLOOKUP(D199,'[1]DESIGN LOAD'!AC:AF,2,FALSE)</f>
        <v>565</v>
      </c>
      <c r="S199" s="7">
        <f>VLOOKUP(D199,'[1]DESIGN LOAD'!AC:AF,3,FALSE)</f>
        <v>675</v>
      </c>
      <c r="T199">
        <f>VLOOKUP(D199,'[1]DESIGN LOAD'!AC:AF,4,FALSE)</f>
        <v>1240</v>
      </c>
    </row>
    <row r="200" spans="1:20" x14ac:dyDescent="0.3">
      <c r="A200" s="6">
        <v>2024</v>
      </c>
      <c r="B200" s="6">
        <v>7</v>
      </c>
      <c r="C200" s="6">
        <v>9</v>
      </c>
      <c r="D200" s="6">
        <v>12</v>
      </c>
      <c r="E200" s="6" t="str">
        <f t="shared" si="12"/>
        <v>Tuesday</v>
      </c>
      <c r="F200" s="6" t="str">
        <f t="shared" si="15"/>
        <v>Week-day</v>
      </c>
      <c r="G200" s="6" t="str">
        <f>_xlfn.XLOOKUP(B200,'[1]VLOOKUP DATA'!$A$3:$A$14,'[1]VLOOKUP DATA'!$C$3:$C$14)</f>
        <v>High-demand</v>
      </c>
      <c r="H200" s="6" t="str" cm="1">
        <f t="array" ref="H200">_xlfn.XLOOKUP(1,('[1]VLOOKUP DATA'!$I$2:$I$337=[1]DATA!G200)*('[1]VLOOKUP DATA'!$J$2:$J$337=[1]DATA!D200)*('[1]VLOOKUP DATA'!$K$2:$K$337=[1]DATA!E200),'[1]VLOOKUP DATA'!$L$2:$L$337)</f>
        <v>Standard</v>
      </c>
      <c r="I200" s="1" cm="1">
        <f t="array" ref="I200">_xlfn.XLOOKUP(B200,'[1]VLOOKUP DATA'!$A$3:$A$14,_xlfn.XLOOKUP(H200,'[1]VLOOKUP DATA'!$D$2:$F$2,'[1]VLOOKUP DATA'!$D$3:$F$14))*100</f>
        <v>198</v>
      </c>
      <c r="J200" s="2">
        <v>-9.2133500000000037</v>
      </c>
      <c r="K200" s="3">
        <f t="shared" si="13"/>
        <v>0</v>
      </c>
      <c r="L200" s="3">
        <v>95</v>
      </c>
      <c r="M200" s="4">
        <v>97.619766666666649</v>
      </c>
      <c r="N200" s="4">
        <v>0</v>
      </c>
      <c r="O200" s="4">
        <v>82.169799999999967</v>
      </c>
      <c r="P200" s="3">
        <f t="shared" si="14"/>
        <v>313.63673333333344</v>
      </c>
      <c r="Q200" s="5">
        <v>0</v>
      </c>
      <c r="R200" s="5">
        <f>VLOOKUP(D200,'[1]DESIGN LOAD'!AC:AF,2,FALSE)</f>
        <v>565</v>
      </c>
      <c r="S200" s="7">
        <f>VLOOKUP(D200,'[1]DESIGN LOAD'!AC:AF,3,FALSE)</f>
        <v>675</v>
      </c>
      <c r="T200">
        <f>VLOOKUP(D200,'[1]DESIGN LOAD'!AC:AF,4,FALSE)</f>
        <v>1240</v>
      </c>
    </row>
    <row r="201" spans="1:20" x14ac:dyDescent="0.3">
      <c r="A201" s="6">
        <v>2024</v>
      </c>
      <c r="B201" s="6">
        <v>7</v>
      </c>
      <c r="C201" s="6">
        <v>9</v>
      </c>
      <c r="D201" s="6">
        <v>13</v>
      </c>
      <c r="E201" s="6" t="str">
        <f t="shared" si="12"/>
        <v>Tuesday</v>
      </c>
      <c r="F201" s="6" t="str">
        <f t="shared" si="15"/>
        <v>Week-day</v>
      </c>
      <c r="G201" s="6" t="str">
        <f>_xlfn.XLOOKUP(B201,'[1]VLOOKUP DATA'!$A$3:$A$14,'[1]VLOOKUP DATA'!$C$3:$C$14)</f>
        <v>High-demand</v>
      </c>
      <c r="H201" s="6" t="str" cm="1">
        <f t="array" ref="H201">_xlfn.XLOOKUP(1,('[1]VLOOKUP DATA'!$I$2:$I$337=[1]DATA!G201)*('[1]VLOOKUP DATA'!$J$2:$J$337=[1]DATA!D201)*('[1]VLOOKUP DATA'!$K$2:$K$337=[1]DATA!E201),'[1]VLOOKUP DATA'!$L$2:$L$337)</f>
        <v>Standard</v>
      </c>
      <c r="I201" s="1" cm="1">
        <f t="array" ref="I201">_xlfn.XLOOKUP(B201,'[1]VLOOKUP DATA'!$A$3:$A$14,_xlfn.XLOOKUP(H201,'[1]VLOOKUP DATA'!$D$2:$F$2,'[1]VLOOKUP DATA'!$D$3:$F$14))*100</f>
        <v>198</v>
      </c>
      <c r="J201" s="2">
        <v>-9.3321083333333359</v>
      </c>
      <c r="K201" s="3">
        <f t="shared" si="13"/>
        <v>0</v>
      </c>
      <c r="L201" s="3">
        <v>95</v>
      </c>
      <c r="M201" s="4">
        <v>87.37609999999998</v>
      </c>
      <c r="N201" s="4">
        <v>0</v>
      </c>
      <c r="O201" s="4">
        <v>71.545608333333334</v>
      </c>
      <c r="P201" s="3">
        <f t="shared" si="14"/>
        <v>313.63673333333344</v>
      </c>
      <c r="Q201" s="5">
        <v>0</v>
      </c>
      <c r="R201" s="5">
        <f>VLOOKUP(D201,'[1]DESIGN LOAD'!AC:AF,2,FALSE)</f>
        <v>565</v>
      </c>
      <c r="S201" s="7">
        <f>VLOOKUP(D201,'[1]DESIGN LOAD'!AC:AF,3,FALSE)</f>
        <v>675</v>
      </c>
      <c r="T201">
        <f>VLOOKUP(D201,'[1]DESIGN LOAD'!AC:AF,4,FALSE)</f>
        <v>1240</v>
      </c>
    </row>
    <row r="202" spans="1:20" x14ac:dyDescent="0.3">
      <c r="A202" s="6">
        <v>2024</v>
      </c>
      <c r="B202" s="6">
        <v>7</v>
      </c>
      <c r="C202" s="6">
        <v>9</v>
      </c>
      <c r="D202" s="6">
        <v>14</v>
      </c>
      <c r="E202" s="6" t="str">
        <f t="shared" si="12"/>
        <v>Tuesday</v>
      </c>
      <c r="F202" s="6" t="str">
        <f t="shared" si="15"/>
        <v>Week-day</v>
      </c>
      <c r="G202" s="6" t="str">
        <f>_xlfn.XLOOKUP(B202,'[1]VLOOKUP DATA'!$A$3:$A$14,'[1]VLOOKUP DATA'!$C$3:$C$14)</f>
        <v>High-demand</v>
      </c>
      <c r="H202" s="6" t="str" cm="1">
        <f t="array" ref="H202">_xlfn.XLOOKUP(1,('[1]VLOOKUP DATA'!$I$2:$I$337=[1]DATA!G202)*('[1]VLOOKUP DATA'!$J$2:$J$337=[1]DATA!D202)*('[1]VLOOKUP DATA'!$K$2:$K$337=[1]DATA!E202),'[1]VLOOKUP DATA'!$L$2:$L$337)</f>
        <v>Standard</v>
      </c>
      <c r="I202" s="1" cm="1">
        <f t="array" ref="I202">_xlfn.XLOOKUP(B202,'[1]VLOOKUP DATA'!$A$3:$A$14,_xlfn.XLOOKUP(H202,'[1]VLOOKUP DATA'!$D$2:$F$2,'[1]VLOOKUP DATA'!$D$3:$F$14))*100</f>
        <v>198</v>
      </c>
      <c r="J202" s="2">
        <v>-8.4263333333333321</v>
      </c>
      <c r="K202" s="3">
        <f t="shared" si="13"/>
        <v>0</v>
      </c>
      <c r="L202" s="3">
        <v>95</v>
      </c>
      <c r="M202" s="4">
        <v>85.991249999999951</v>
      </c>
      <c r="N202" s="4">
        <v>0</v>
      </c>
      <c r="O202" s="4">
        <v>70.865383333333327</v>
      </c>
      <c r="P202" s="3">
        <f t="shared" si="14"/>
        <v>313.63673333333344</v>
      </c>
      <c r="Q202" s="5">
        <v>0</v>
      </c>
      <c r="R202" s="5">
        <f>VLOOKUP(D202,'[1]DESIGN LOAD'!AC:AF,2,FALSE)</f>
        <v>565</v>
      </c>
      <c r="S202" s="7">
        <f>VLOOKUP(D202,'[1]DESIGN LOAD'!AC:AF,3,FALSE)</f>
        <v>675</v>
      </c>
      <c r="T202">
        <f>VLOOKUP(D202,'[1]DESIGN LOAD'!AC:AF,4,FALSE)</f>
        <v>1240</v>
      </c>
    </row>
    <row r="203" spans="1:20" x14ac:dyDescent="0.3">
      <c r="A203" s="6">
        <v>2024</v>
      </c>
      <c r="B203" s="6">
        <v>7</v>
      </c>
      <c r="C203" s="6">
        <v>9</v>
      </c>
      <c r="D203" s="6">
        <v>15</v>
      </c>
      <c r="E203" s="6" t="str">
        <f t="shared" si="12"/>
        <v>Tuesday</v>
      </c>
      <c r="F203" s="6" t="str">
        <f t="shared" si="15"/>
        <v>Week-day</v>
      </c>
      <c r="G203" s="6" t="str">
        <f>_xlfn.XLOOKUP(B203,'[1]VLOOKUP DATA'!$A$3:$A$14,'[1]VLOOKUP DATA'!$C$3:$C$14)</f>
        <v>High-demand</v>
      </c>
      <c r="H203" s="6" t="str" cm="1">
        <f t="array" ref="H203">_xlfn.XLOOKUP(1,('[1]VLOOKUP DATA'!$I$2:$I$337=[1]DATA!G203)*('[1]VLOOKUP DATA'!$J$2:$J$337=[1]DATA!D203)*('[1]VLOOKUP DATA'!$K$2:$K$337=[1]DATA!E203),'[1]VLOOKUP DATA'!$L$2:$L$337)</f>
        <v>Standard</v>
      </c>
      <c r="I203" s="1" cm="1">
        <f t="array" ref="I203">_xlfn.XLOOKUP(B203,'[1]VLOOKUP DATA'!$A$3:$A$14,_xlfn.XLOOKUP(H203,'[1]VLOOKUP DATA'!$D$2:$F$2,'[1]VLOOKUP DATA'!$D$3:$F$14))*100</f>
        <v>198</v>
      </c>
      <c r="J203" s="2">
        <v>-8.7956666666666692</v>
      </c>
      <c r="K203" s="3">
        <f t="shared" si="13"/>
        <v>0</v>
      </c>
      <c r="L203" s="3">
        <v>95</v>
      </c>
      <c r="M203" s="4">
        <v>85.187208333333373</v>
      </c>
      <c r="N203" s="4">
        <v>0</v>
      </c>
      <c r="O203" s="4">
        <v>69.211783333333315</v>
      </c>
      <c r="P203" s="3">
        <f t="shared" si="14"/>
        <v>313.63673333333344</v>
      </c>
      <c r="Q203" s="5">
        <v>0</v>
      </c>
      <c r="R203" s="5">
        <f>VLOOKUP(D203,'[1]DESIGN LOAD'!AC:AF,2,FALSE)</f>
        <v>565</v>
      </c>
      <c r="S203" s="7">
        <f>VLOOKUP(D203,'[1]DESIGN LOAD'!AC:AF,3,FALSE)</f>
        <v>675</v>
      </c>
      <c r="T203">
        <f>VLOOKUP(D203,'[1]DESIGN LOAD'!AC:AF,4,FALSE)</f>
        <v>1240</v>
      </c>
    </row>
    <row r="204" spans="1:20" x14ac:dyDescent="0.3">
      <c r="A204" s="6">
        <v>2024</v>
      </c>
      <c r="B204" s="6">
        <v>7</v>
      </c>
      <c r="C204" s="6">
        <v>9</v>
      </c>
      <c r="D204" s="6">
        <v>16</v>
      </c>
      <c r="E204" s="6" t="str">
        <f t="shared" si="12"/>
        <v>Tuesday</v>
      </c>
      <c r="F204" s="6" t="str">
        <f t="shared" si="15"/>
        <v>Week-day</v>
      </c>
      <c r="G204" s="6" t="str">
        <f>_xlfn.XLOOKUP(B204,'[1]VLOOKUP DATA'!$A$3:$A$14,'[1]VLOOKUP DATA'!$C$3:$C$14)</f>
        <v>High-demand</v>
      </c>
      <c r="H204" s="6" t="str" cm="1">
        <f t="array" ref="H204">_xlfn.XLOOKUP(1,('[1]VLOOKUP DATA'!$I$2:$I$337=[1]DATA!G204)*('[1]VLOOKUP DATA'!$J$2:$J$337=[1]DATA!D204)*('[1]VLOOKUP DATA'!$K$2:$K$337=[1]DATA!E204),'[1]VLOOKUP DATA'!$L$2:$L$337)</f>
        <v>Standard</v>
      </c>
      <c r="I204" s="1" cm="1">
        <f t="array" ref="I204">_xlfn.XLOOKUP(B204,'[1]VLOOKUP DATA'!$A$3:$A$14,_xlfn.XLOOKUP(H204,'[1]VLOOKUP DATA'!$D$2:$F$2,'[1]VLOOKUP DATA'!$D$3:$F$14))*100</f>
        <v>198</v>
      </c>
      <c r="J204" s="2">
        <v>-10.425850000000001</v>
      </c>
      <c r="K204" s="3">
        <f t="shared" si="13"/>
        <v>0</v>
      </c>
      <c r="L204" s="3">
        <v>95</v>
      </c>
      <c r="M204" s="4">
        <v>82.210208333333355</v>
      </c>
      <c r="N204" s="4">
        <v>0</v>
      </c>
      <c r="O204" s="4">
        <v>66.045883333333322</v>
      </c>
      <c r="P204" s="3">
        <f t="shared" si="14"/>
        <v>313.63673333333344</v>
      </c>
      <c r="Q204" s="5">
        <v>0</v>
      </c>
      <c r="R204" s="5">
        <f>VLOOKUP(D204,'[1]DESIGN LOAD'!AC:AF,2,FALSE)</f>
        <v>565</v>
      </c>
      <c r="S204" s="7">
        <f>VLOOKUP(D204,'[1]DESIGN LOAD'!AC:AF,3,FALSE)</f>
        <v>675</v>
      </c>
      <c r="T204">
        <f>VLOOKUP(D204,'[1]DESIGN LOAD'!AC:AF,4,FALSE)</f>
        <v>1240</v>
      </c>
    </row>
    <row r="205" spans="1:20" x14ac:dyDescent="0.3">
      <c r="A205" s="6">
        <v>2024</v>
      </c>
      <c r="B205" s="6">
        <v>7</v>
      </c>
      <c r="C205" s="6">
        <v>9</v>
      </c>
      <c r="D205" s="6">
        <v>17</v>
      </c>
      <c r="E205" s="6" t="str">
        <f t="shared" si="12"/>
        <v>Tuesday</v>
      </c>
      <c r="F205" s="6" t="str">
        <f t="shared" si="15"/>
        <v>Week-day</v>
      </c>
      <c r="G205" s="6" t="str">
        <f>_xlfn.XLOOKUP(B205,'[1]VLOOKUP DATA'!$A$3:$A$14,'[1]VLOOKUP DATA'!$C$3:$C$14)</f>
        <v>High-demand</v>
      </c>
      <c r="H205" s="6" t="str" cm="1">
        <f t="array" ref="H205">_xlfn.XLOOKUP(1,('[1]VLOOKUP DATA'!$I$2:$I$337=[1]DATA!G205)*('[1]VLOOKUP DATA'!$J$2:$J$337=[1]DATA!D205)*('[1]VLOOKUP DATA'!$K$2:$K$337=[1]DATA!E205),'[1]VLOOKUP DATA'!$L$2:$L$337)</f>
        <v>Peak</v>
      </c>
      <c r="I205" s="1" cm="1">
        <f t="array" ref="I205">_xlfn.XLOOKUP(B205,'[1]VLOOKUP DATA'!$A$3:$A$14,_xlfn.XLOOKUP(H205,'[1]VLOOKUP DATA'!$D$2:$F$2,'[1]VLOOKUP DATA'!$D$3:$F$14))*100</f>
        <v>653</v>
      </c>
      <c r="J205" s="2">
        <v>-9.6247749999999943</v>
      </c>
      <c r="K205" s="3">
        <f t="shared" si="13"/>
        <v>0</v>
      </c>
      <c r="L205" s="3">
        <v>95</v>
      </c>
      <c r="M205" s="4">
        <v>65.302158333333324</v>
      </c>
      <c r="N205" s="4">
        <v>0</v>
      </c>
      <c r="O205" s="4">
        <v>48.477783333333342</v>
      </c>
      <c r="P205" s="3">
        <f t="shared" si="14"/>
        <v>313.63673333333344</v>
      </c>
      <c r="Q205" s="5">
        <v>0</v>
      </c>
      <c r="R205" s="5">
        <f>VLOOKUP(D205,'[1]DESIGN LOAD'!AC:AF,2,FALSE)</f>
        <v>555</v>
      </c>
      <c r="S205" s="7">
        <f>VLOOKUP(D205,'[1]DESIGN LOAD'!AC:AF,3,FALSE)</f>
        <v>675</v>
      </c>
      <c r="T205">
        <f>VLOOKUP(D205,'[1]DESIGN LOAD'!AC:AF,4,FALSE)</f>
        <v>1230</v>
      </c>
    </row>
    <row r="206" spans="1:20" x14ac:dyDescent="0.3">
      <c r="A206" s="6">
        <v>2024</v>
      </c>
      <c r="B206" s="6">
        <v>7</v>
      </c>
      <c r="C206" s="6">
        <v>9</v>
      </c>
      <c r="D206" s="6">
        <v>18</v>
      </c>
      <c r="E206" s="6" t="str">
        <f t="shared" si="12"/>
        <v>Tuesday</v>
      </c>
      <c r="F206" s="6" t="str">
        <f t="shared" si="15"/>
        <v>Week-day</v>
      </c>
      <c r="G206" s="6" t="str">
        <f>_xlfn.XLOOKUP(B206,'[1]VLOOKUP DATA'!$A$3:$A$14,'[1]VLOOKUP DATA'!$C$3:$C$14)</f>
        <v>High-demand</v>
      </c>
      <c r="H206" s="6" t="str" cm="1">
        <f t="array" ref="H206">_xlfn.XLOOKUP(1,('[1]VLOOKUP DATA'!$I$2:$I$337=[1]DATA!G206)*('[1]VLOOKUP DATA'!$J$2:$J$337=[1]DATA!D206)*('[1]VLOOKUP DATA'!$K$2:$K$337=[1]DATA!E206),'[1]VLOOKUP DATA'!$L$2:$L$337)</f>
        <v>Peak</v>
      </c>
      <c r="I206" s="1" cm="1">
        <f t="array" ref="I206">_xlfn.XLOOKUP(B206,'[1]VLOOKUP DATA'!$A$3:$A$14,_xlfn.XLOOKUP(H206,'[1]VLOOKUP DATA'!$D$2:$F$2,'[1]VLOOKUP DATA'!$D$3:$F$14))*100</f>
        <v>653</v>
      </c>
      <c r="J206" s="2">
        <v>-8.9975416666666703</v>
      </c>
      <c r="K206" s="3">
        <f t="shared" si="13"/>
        <v>0</v>
      </c>
      <c r="L206" s="3">
        <v>95</v>
      </c>
      <c r="M206" s="4">
        <v>66.944183333333328</v>
      </c>
      <c r="N206" s="4">
        <v>0</v>
      </c>
      <c r="O206" s="4">
        <v>50.65359999999999</v>
      </c>
      <c r="P206" s="3">
        <f t="shared" si="14"/>
        <v>313.63673333333344</v>
      </c>
      <c r="Q206" s="5">
        <v>0</v>
      </c>
      <c r="R206" s="5">
        <f>VLOOKUP(D206,'[1]DESIGN LOAD'!AC:AF,2,FALSE)</f>
        <v>485</v>
      </c>
      <c r="S206" s="7">
        <f>VLOOKUP(D206,'[1]DESIGN LOAD'!AC:AF,3,FALSE)</f>
        <v>655</v>
      </c>
      <c r="T206">
        <f>VLOOKUP(D206,'[1]DESIGN LOAD'!AC:AF,4,FALSE)</f>
        <v>1140</v>
      </c>
    </row>
    <row r="207" spans="1:20" x14ac:dyDescent="0.3">
      <c r="A207" s="6">
        <v>2024</v>
      </c>
      <c r="B207" s="6">
        <v>7</v>
      </c>
      <c r="C207" s="6">
        <v>9</v>
      </c>
      <c r="D207" s="6">
        <v>19</v>
      </c>
      <c r="E207" s="6" t="str">
        <f t="shared" si="12"/>
        <v>Tuesday</v>
      </c>
      <c r="F207" s="6" t="str">
        <f t="shared" si="15"/>
        <v>Week-day</v>
      </c>
      <c r="G207" s="6" t="str">
        <f>_xlfn.XLOOKUP(B207,'[1]VLOOKUP DATA'!$A$3:$A$14,'[1]VLOOKUP DATA'!$C$3:$C$14)</f>
        <v>High-demand</v>
      </c>
      <c r="H207" s="6" t="str" cm="1">
        <f t="array" ref="H207">_xlfn.XLOOKUP(1,('[1]VLOOKUP DATA'!$I$2:$I$337=[1]DATA!G207)*('[1]VLOOKUP DATA'!$J$2:$J$337=[1]DATA!D207)*('[1]VLOOKUP DATA'!$K$2:$K$337=[1]DATA!E207),'[1]VLOOKUP DATA'!$L$2:$L$337)</f>
        <v>Standard</v>
      </c>
      <c r="I207" s="1" cm="1">
        <f t="array" ref="I207">_xlfn.XLOOKUP(B207,'[1]VLOOKUP DATA'!$A$3:$A$14,_xlfn.XLOOKUP(H207,'[1]VLOOKUP DATA'!$D$2:$F$2,'[1]VLOOKUP DATA'!$D$3:$F$14))*100</f>
        <v>198</v>
      </c>
      <c r="J207" s="2">
        <v>-9.5962916666666658</v>
      </c>
      <c r="K207" s="3">
        <f t="shared" si="13"/>
        <v>0</v>
      </c>
      <c r="L207" s="3">
        <v>95.691666666666663</v>
      </c>
      <c r="M207" s="4">
        <v>64.878899999999987</v>
      </c>
      <c r="N207" s="4">
        <v>0</v>
      </c>
      <c r="O207" s="4">
        <v>47.855641666666635</v>
      </c>
      <c r="P207" s="3">
        <f t="shared" si="14"/>
        <v>313.63673333333344</v>
      </c>
      <c r="Q207" s="5">
        <v>0</v>
      </c>
      <c r="R207" s="5">
        <f>VLOOKUP(D207,'[1]DESIGN LOAD'!AC:AF,2,FALSE)</f>
        <v>295</v>
      </c>
      <c r="S207" s="7">
        <f>VLOOKUP(D207,'[1]DESIGN LOAD'!AC:AF,3,FALSE)</f>
        <v>655</v>
      </c>
      <c r="T207">
        <f>VLOOKUP(D207,'[1]DESIGN LOAD'!AC:AF,4,FALSE)</f>
        <v>950</v>
      </c>
    </row>
    <row r="208" spans="1:20" x14ac:dyDescent="0.3">
      <c r="A208" s="6">
        <v>2024</v>
      </c>
      <c r="B208" s="6">
        <v>7</v>
      </c>
      <c r="C208" s="6">
        <v>9</v>
      </c>
      <c r="D208" s="6">
        <v>20</v>
      </c>
      <c r="E208" s="6" t="str">
        <f t="shared" si="12"/>
        <v>Tuesday</v>
      </c>
      <c r="F208" s="6" t="str">
        <f t="shared" si="15"/>
        <v>Week-day</v>
      </c>
      <c r="G208" s="6" t="str">
        <f>_xlfn.XLOOKUP(B208,'[1]VLOOKUP DATA'!$A$3:$A$14,'[1]VLOOKUP DATA'!$C$3:$C$14)</f>
        <v>High-demand</v>
      </c>
      <c r="H208" s="6" t="str" cm="1">
        <f t="array" ref="H208">_xlfn.XLOOKUP(1,('[1]VLOOKUP DATA'!$I$2:$I$337=[1]DATA!G208)*('[1]VLOOKUP DATA'!$J$2:$J$337=[1]DATA!D208)*('[1]VLOOKUP DATA'!$K$2:$K$337=[1]DATA!E208),'[1]VLOOKUP DATA'!$L$2:$L$337)</f>
        <v>Standard</v>
      </c>
      <c r="I208" s="1" cm="1">
        <f t="array" ref="I208">_xlfn.XLOOKUP(B208,'[1]VLOOKUP DATA'!$A$3:$A$14,_xlfn.XLOOKUP(H208,'[1]VLOOKUP DATA'!$D$2:$F$2,'[1]VLOOKUP DATA'!$D$3:$F$14))*100</f>
        <v>198</v>
      </c>
      <c r="J208" s="2">
        <v>-9.376000000000003</v>
      </c>
      <c r="K208" s="3">
        <f t="shared" si="13"/>
        <v>0</v>
      </c>
      <c r="L208" s="3">
        <v>96</v>
      </c>
      <c r="M208" s="4">
        <v>35.996750000000006</v>
      </c>
      <c r="N208" s="4">
        <v>0</v>
      </c>
      <c r="O208" s="4">
        <v>18.373433333333331</v>
      </c>
      <c r="P208" s="3">
        <f t="shared" si="14"/>
        <v>313.63673333333344</v>
      </c>
      <c r="Q208" s="5">
        <v>1.1374999999999988E-2</v>
      </c>
      <c r="R208" s="5">
        <f>VLOOKUP(D208,'[1]DESIGN LOAD'!AC:AF,2,FALSE)</f>
        <v>295</v>
      </c>
      <c r="S208" s="7">
        <f>VLOOKUP(D208,'[1]DESIGN LOAD'!AC:AF,3,FALSE)</f>
        <v>190</v>
      </c>
      <c r="T208">
        <f>VLOOKUP(D208,'[1]DESIGN LOAD'!AC:AF,4,FALSE)</f>
        <v>485</v>
      </c>
    </row>
    <row r="209" spans="1:20" x14ac:dyDescent="0.3">
      <c r="A209" s="6">
        <v>2024</v>
      </c>
      <c r="B209" s="6">
        <v>7</v>
      </c>
      <c r="C209" s="6">
        <v>9</v>
      </c>
      <c r="D209" s="6">
        <v>21</v>
      </c>
      <c r="E209" s="6" t="str">
        <f t="shared" si="12"/>
        <v>Tuesday</v>
      </c>
      <c r="F209" s="6" t="str">
        <f t="shared" si="15"/>
        <v>Week-day</v>
      </c>
      <c r="G209" s="6" t="str">
        <f>_xlfn.XLOOKUP(B209,'[1]VLOOKUP DATA'!$A$3:$A$14,'[1]VLOOKUP DATA'!$C$3:$C$14)</f>
        <v>High-demand</v>
      </c>
      <c r="H209" s="6" t="str" cm="1">
        <f t="array" ref="H209">_xlfn.XLOOKUP(1,('[1]VLOOKUP DATA'!$I$2:$I$337=[1]DATA!G209)*('[1]VLOOKUP DATA'!$J$2:$J$337=[1]DATA!D209)*('[1]VLOOKUP DATA'!$K$2:$K$337=[1]DATA!E209),'[1]VLOOKUP DATA'!$L$2:$L$337)</f>
        <v>Standard</v>
      </c>
      <c r="I209" s="1" cm="1">
        <f t="array" ref="I209">_xlfn.XLOOKUP(B209,'[1]VLOOKUP DATA'!$A$3:$A$14,_xlfn.XLOOKUP(H209,'[1]VLOOKUP DATA'!$D$2:$F$2,'[1]VLOOKUP DATA'!$D$3:$F$14))*100</f>
        <v>198</v>
      </c>
      <c r="J209" s="2">
        <v>-8.4780583333333368</v>
      </c>
      <c r="K209" s="3">
        <f t="shared" si="13"/>
        <v>0</v>
      </c>
      <c r="L209" s="3">
        <v>96</v>
      </c>
      <c r="M209" s="4">
        <v>33.960408333333319</v>
      </c>
      <c r="N209" s="4">
        <v>0</v>
      </c>
      <c r="O209" s="4">
        <v>16.732199999999995</v>
      </c>
      <c r="P209" s="3">
        <f t="shared" si="14"/>
        <v>313.63673333333344</v>
      </c>
      <c r="Q209" s="5">
        <v>1.4999999999999963E-2</v>
      </c>
      <c r="R209" s="5">
        <f>VLOOKUP(D209,'[1]DESIGN LOAD'!AC:AF,2,FALSE)</f>
        <v>295</v>
      </c>
      <c r="S209" s="7">
        <f>VLOOKUP(D209,'[1]DESIGN LOAD'!AC:AF,3,FALSE)</f>
        <v>190</v>
      </c>
      <c r="T209">
        <f>VLOOKUP(D209,'[1]DESIGN LOAD'!AC:AF,4,FALSE)</f>
        <v>485</v>
      </c>
    </row>
    <row r="210" spans="1:20" x14ac:dyDescent="0.3">
      <c r="A210" s="6">
        <v>2024</v>
      </c>
      <c r="B210" s="6">
        <v>7</v>
      </c>
      <c r="C210" s="6">
        <v>9</v>
      </c>
      <c r="D210" s="6">
        <v>22</v>
      </c>
      <c r="E210" s="6" t="str">
        <f t="shared" si="12"/>
        <v>Tuesday</v>
      </c>
      <c r="F210" s="6" t="str">
        <f t="shared" si="15"/>
        <v>Week-day</v>
      </c>
      <c r="G210" s="6" t="str">
        <f>_xlfn.XLOOKUP(B210,'[1]VLOOKUP DATA'!$A$3:$A$14,'[1]VLOOKUP DATA'!$C$3:$C$14)</f>
        <v>High-demand</v>
      </c>
      <c r="H210" s="6" t="str" cm="1">
        <f t="array" ref="H210">_xlfn.XLOOKUP(1,('[1]VLOOKUP DATA'!$I$2:$I$337=[1]DATA!G210)*('[1]VLOOKUP DATA'!$J$2:$J$337=[1]DATA!D210)*('[1]VLOOKUP DATA'!$K$2:$K$337=[1]DATA!E210),'[1]VLOOKUP DATA'!$L$2:$L$337)</f>
        <v>Off-Peak</v>
      </c>
      <c r="I210" s="1" cm="1">
        <f t="array" ref="I210">_xlfn.XLOOKUP(B210,'[1]VLOOKUP DATA'!$A$3:$A$14,_xlfn.XLOOKUP(H210,'[1]VLOOKUP DATA'!$D$2:$F$2,'[1]VLOOKUP DATA'!$D$3:$F$14))*100</f>
        <v>107</v>
      </c>
      <c r="J210" s="2">
        <v>-8.8653666666666648</v>
      </c>
      <c r="K210" s="3">
        <f t="shared" si="13"/>
        <v>0</v>
      </c>
      <c r="L210" s="3">
        <v>96</v>
      </c>
      <c r="M210" s="4">
        <v>32.903133333333329</v>
      </c>
      <c r="N210" s="4">
        <v>0</v>
      </c>
      <c r="O210" s="4">
        <v>16.448225000000001</v>
      </c>
      <c r="P210" s="3">
        <f t="shared" si="14"/>
        <v>313.63673333333344</v>
      </c>
      <c r="Q210" s="5">
        <v>1.4999999999999963E-2</v>
      </c>
      <c r="R210" s="5">
        <f>VLOOKUP(D210,'[1]DESIGN LOAD'!AC:AF,2,FALSE)</f>
        <v>200</v>
      </c>
      <c r="S210" s="7">
        <f>VLOOKUP(D210,'[1]DESIGN LOAD'!AC:AF,3,FALSE)</f>
        <v>190</v>
      </c>
      <c r="T210">
        <f>VLOOKUP(D210,'[1]DESIGN LOAD'!AC:AF,4,FALSE)</f>
        <v>390</v>
      </c>
    </row>
    <row r="211" spans="1:20" x14ac:dyDescent="0.3">
      <c r="A211" s="6">
        <v>2024</v>
      </c>
      <c r="B211" s="6">
        <v>7</v>
      </c>
      <c r="C211" s="6">
        <v>9</v>
      </c>
      <c r="D211" s="6">
        <v>23</v>
      </c>
      <c r="E211" s="6" t="str">
        <f t="shared" si="12"/>
        <v>Tuesday</v>
      </c>
      <c r="F211" s="6" t="str">
        <f t="shared" si="15"/>
        <v>Week-day</v>
      </c>
      <c r="G211" s="6" t="str">
        <f>_xlfn.XLOOKUP(B211,'[1]VLOOKUP DATA'!$A$3:$A$14,'[1]VLOOKUP DATA'!$C$3:$C$14)</f>
        <v>High-demand</v>
      </c>
      <c r="H211" s="6" t="str" cm="1">
        <f t="array" ref="H211">_xlfn.XLOOKUP(1,('[1]VLOOKUP DATA'!$I$2:$I$337=[1]DATA!G211)*('[1]VLOOKUP DATA'!$J$2:$J$337=[1]DATA!D211)*('[1]VLOOKUP DATA'!$K$2:$K$337=[1]DATA!E211),'[1]VLOOKUP DATA'!$L$2:$L$337)</f>
        <v>Off-Peak</v>
      </c>
      <c r="I211" s="1" cm="1">
        <f t="array" ref="I211">_xlfn.XLOOKUP(B211,'[1]VLOOKUP DATA'!$A$3:$A$14,_xlfn.XLOOKUP(H211,'[1]VLOOKUP DATA'!$D$2:$F$2,'[1]VLOOKUP DATA'!$D$3:$F$14))*100</f>
        <v>107</v>
      </c>
      <c r="J211" s="2">
        <v>-8.9162583333333352</v>
      </c>
      <c r="K211" s="3">
        <f t="shared" si="13"/>
        <v>0</v>
      </c>
      <c r="L211" s="3">
        <v>96</v>
      </c>
      <c r="M211" s="4">
        <v>34.69744166666667</v>
      </c>
      <c r="N211" s="4">
        <v>0</v>
      </c>
      <c r="O211" s="4">
        <v>17.631058333333335</v>
      </c>
      <c r="P211" s="3">
        <f t="shared" si="14"/>
        <v>313.63673333333344</v>
      </c>
      <c r="Q211" s="5">
        <v>1.4999999999999963E-2</v>
      </c>
      <c r="R211" s="5">
        <f>VLOOKUP(D211,'[1]DESIGN LOAD'!AC:AF,2,FALSE)</f>
        <v>200</v>
      </c>
      <c r="S211" s="7">
        <f>VLOOKUP(D211,'[1]DESIGN LOAD'!AC:AF,3,FALSE)</f>
        <v>190</v>
      </c>
      <c r="T211">
        <f>VLOOKUP(D211,'[1]DESIGN LOAD'!AC:AF,4,FALSE)</f>
        <v>390</v>
      </c>
    </row>
    <row r="212" spans="1:20" x14ac:dyDescent="0.3">
      <c r="A212" s="6">
        <v>2024</v>
      </c>
      <c r="B212" s="6">
        <v>7</v>
      </c>
      <c r="C212" s="6">
        <v>10</v>
      </c>
      <c r="D212" s="6">
        <v>0</v>
      </c>
      <c r="E212" s="6" t="str">
        <f t="shared" si="12"/>
        <v>Wednesday</v>
      </c>
      <c r="F212" s="6" t="str">
        <f t="shared" si="15"/>
        <v>Week-day</v>
      </c>
      <c r="G212" s="6" t="str">
        <f>_xlfn.XLOOKUP(B212,'[1]VLOOKUP DATA'!$A$3:$A$14,'[1]VLOOKUP DATA'!$C$3:$C$14)</f>
        <v>High-demand</v>
      </c>
      <c r="H212" s="6" t="str" cm="1">
        <f t="array" ref="H212">_xlfn.XLOOKUP(1,('[1]VLOOKUP DATA'!$I$2:$I$337=[1]DATA!G212)*('[1]VLOOKUP DATA'!$J$2:$J$337=[1]DATA!D212)*('[1]VLOOKUP DATA'!$K$2:$K$337=[1]DATA!E212),'[1]VLOOKUP DATA'!$L$2:$L$337)</f>
        <v>Off-Peak</v>
      </c>
      <c r="I212" s="1" cm="1">
        <f t="array" ref="I212">_xlfn.XLOOKUP(B212,'[1]VLOOKUP DATA'!$A$3:$A$14,_xlfn.XLOOKUP(H212,'[1]VLOOKUP DATA'!$D$2:$F$2,'[1]VLOOKUP DATA'!$D$3:$F$14))*100</f>
        <v>107</v>
      </c>
      <c r="J212" s="2">
        <v>-8.8298249999999978</v>
      </c>
      <c r="K212" s="3">
        <f t="shared" si="13"/>
        <v>0</v>
      </c>
      <c r="L212" s="3">
        <v>96</v>
      </c>
      <c r="M212" s="4">
        <v>32.911149999999978</v>
      </c>
      <c r="N212" s="4">
        <v>0</v>
      </c>
      <c r="O212" s="4">
        <v>16.350108333333342</v>
      </c>
      <c r="P212" s="3">
        <f t="shared" si="14"/>
        <v>313.63673333333344</v>
      </c>
      <c r="Q212" s="5">
        <v>1.4999999999999963E-2</v>
      </c>
      <c r="R212" s="5">
        <f>VLOOKUP(D212,'[1]DESIGN LOAD'!AC:AF,2,FALSE)</f>
        <v>200</v>
      </c>
      <c r="S212" s="7">
        <f>VLOOKUP(D212,'[1]DESIGN LOAD'!AC:AF,3,FALSE)</f>
        <v>190</v>
      </c>
      <c r="T212">
        <f>VLOOKUP(D212,'[1]DESIGN LOAD'!AC:AF,4,FALSE)</f>
        <v>390</v>
      </c>
    </row>
    <row r="213" spans="1:20" x14ac:dyDescent="0.3">
      <c r="A213" s="6">
        <v>2024</v>
      </c>
      <c r="B213" s="6">
        <v>7</v>
      </c>
      <c r="C213" s="6">
        <v>10</v>
      </c>
      <c r="D213" s="6">
        <v>1</v>
      </c>
      <c r="E213" s="6" t="str">
        <f t="shared" si="12"/>
        <v>Wednesday</v>
      </c>
      <c r="F213" s="6" t="str">
        <f t="shared" si="15"/>
        <v>Week-day</v>
      </c>
      <c r="G213" s="6" t="str">
        <f>_xlfn.XLOOKUP(B213,'[1]VLOOKUP DATA'!$A$3:$A$14,'[1]VLOOKUP DATA'!$C$3:$C$14)</f>
        <v>High-demand</v>
      </c>
      <c r="H213" s="6" t="str" cm="1">
        <f t="array" ref="H213">_xlfn.XLOOKUP(1,('[1]VLOOKUP DATA'!$I$2:$I$337=[1]DATA!G213)*('[1]VLOOKUP DATA'!$J$2:$J$337=[1]DATA!D213)*('[1]VLOOKUP DATA'!$K$2:$K$337=[1]DATA!E213),'[1]VLOOKUP DATA'!$L$2:$L$337)</f>
        <v>Off-Peak</v>
      </c>
      <c r="I213" s="1" cm="1">
        <f t="array" ref="I213">_xlfn.XLOOKUP(B213,'[1]VLOOKUP DATA'!$A$3:$A$14,_xlfn.XLOOKUP(H213,'[1]VLOOKUP DATA'!$D$2:$F$2,'[1]VLOOKUP DATA'!$D$3:$F$14))*100</f>
        <v>107</v>
      </c>
      <c r="J213" s="2">
        <v>-8.6983083333333333</v>
      </c>
      <c r="K213" s="3">
        <f t="shared" si="13"/>
        <v>0</v>
      </c>
      <c r="L213" s="3">
        <v>96</v>
      </c>
      <c r="M213" s="4">
        <v>33.73565833333334</v>
      </c>
      <c r="N213" s="4">
        <v>0</v>
      </c>
      <c r="O213" s="4">
        <v>17.01263333333333</v>
      </c>
      <c r="P213" s="3">
        <f t="shared" si="14"/>
        <v>313.63673333333344</v>
      </c>
      <c r="Q213" s="5">
        <v>1.4999999999999963E-2</v>
      </c>
      <c r="R213" s="5">
        <f>VLOOKUP(D213,'[1]DESIGN LOAD'!AC:AF,2,FALSE)</f>
        <v>200</v>
      </c>
      <c r="S213" s="7">
        <f>VLOOKUP(D213,'[1]DESIGN LOAD'!AC:AF,3,FALSE)</f>
        <v>190</v>
      </c>
      <c r="T213">
        <f>VLOOKUP(D213,'[1]DESIGN LOAD'!AC:AF,4,FALSE)</f>
        <v>390</v>
      </c>
    </row>
    <row r="214" spans="1:20" x14ac:dyDescent="0.3">
      <c r="A214" s="6">
        <v>2024</v>
      </c>
      <c r="B214" s="6">
        <v>7</v>
      </c>
      <c r="C214" s="6">
        <v>10</v>
      </c>
      <c r="D214" s="6">
        <v>2</v>
      </c>
      <c r="E214" s="6" t="str">
        <f t="shared" si="12"/>
        <v>Wednesday</v>
      </c>
      <c r="F214" s="6" t="str">
        <f t="shared" si="15"/>
        <v>Week-day</v>
      </c>
      <c r="G214" s="6" t="str">
        <f>_xlfn.XLOOKUP(B214,'[1]VLOOKUP DATA'!$A$3:$A$14,'[1]VLOOKUP DATA'!$C$3:$C$14)</f>
        <v>High-demand</v>
      </c>
      <c r="H214" s="6" t="str" cm="1">
        <f t="array" ref="H214">_xlfn.XLOOKUP(1,('[1]VLOOKUP DATA'!$I$2:$I$337=[1]DATA!G214)*('[1]VLOOKUP DATA'!$J$2:$J$337=[1]DATA!D214)*('[1]VLOOKUP DATA'!$K$2:$K$337=[1]DATA!E214),'[1]VLOOKUP DATA'!$L$2:$L$337)</f>
        <v>Off-Peak</v>
      </c>
      <c r="I214" s="1" cm="1">
        <f t="array" ref="I214">_xlfn.XLOOKUP(B214,'[1]VLOOKUP DATA'!$A$3:$A$14,_xlfn.XLOOKUP(H214,'[1]VLOOKUP DATA'!$D$2:$F$2,'[1]VLOOKUP DATA'!$D$3:$F$14))*100</f>
        <v>107</v>
      </c>
      <c r="J214" s="2">
        <v>-7.7693333333333277</v>
      </c>
      <c r="K214" s="3">
        <f t="shared" si="13"/>
        <v>0</v>
      </c>
      <c r="L214" s="3">
        <v>96</v>
      </c>
      <c r="M214" s="4">
        <v>58.204700000000003</v>
      </c>
      <c r="N214" s="4">
        <v>0</v>
      </c>
      <c r="O214" s="4">
        <v>42.92009166666665</v>
      </c>
      <c r="P214" s="3">
        <f t="shared" si="14"/>
        <v>313.63673333333344</v>
      </c>
      <c r="Q214" s="5">
        <v>1.4999999999999963E-2</v>
      </c>
      <c r="R214" s="5">
        <f>VLOOKUP(D214,'[1]DESIGN LOAD'!AC:AF,2,FALSE)</f>
        <v>200</v>
      </c>
      <c r="S214" s="7">
        <f>VLOOKUP(D214,'[1]DESIGN LOAD'!AC:AF,3,FALSE)</f>
        <v>190</v>
      </c>
      <c r="T214">
        <f>VLOOKUP(D214,'[1]DESIGN LOAD'!AC:AF,4,FALSE)</f>
        <v>390</v>
      </c>
    </row>
    <row r="215" spans="1:20" x14ac:dyDescent="0.3">
      <c r="A215" s="6">
        <v>2024</v>
      </c>
      <c r="B215" s="6">
        <v>7</v>
      </c>
      <c r="C215" s="6">
        <v>10</v>
      </c>
      <c r="D215" s="6">
        <v>3</v>
      </c>
      <c r="E215" s="6" t="str">
        <f t="shared" si="12"/>
        <v>Wednesday</v>
      </c>
      <c r="F215" s="6" t="str">
        <f t="shared" si="15"/>
        <v>Week-day</v>
      </c>
      <c r="G215" s="6" t="str">
        <f>_xlfn.XLOOKUP(B215,'[1]VLOOKUP DATA'!$A$3:$A$14,'[1]VLOOKUP DATA'!$C$3:$C$14)</f>
        <v>High-demand</v>
      </c>
      <c r="H215" s="6" t="str" cm="1">
        <f t="array" ref="H215">_xlfn.XLOOKUP(1,('[1]VLOOKUP DATA'!$I$2:$I$337=[1]DATA!G215)*('[1]VLOOKUP DATA'!$J$2:$J$337=[1]DATA!D215)*('[1]VLOOKUP DATA'!$K$2:$K$337=[1]DATA!E215),'[1]VLOOKUP DATA'!$L$2:$L$337)</f>
        <v>Off-Peak</v>
      </c>
      <c r="I215" s="1" cm="1">
        <f t="array" ref="I215">_xlfn.XLOOKUP(B215,'[1]VLOOKUP DATA'!$A$3:$A$14,_xlfn.XLOOKUP(H215,'[1]VLOOKUP DATA'!$D$2:$F$2,'[1]VLOOKUP DATA'!$D$3:$F$14))*100</f>
        <v>107</v>
      </c>
      <c r="J215" s="2">
        <v>-8.646741666666669</v>
      </c>
      <c r="K215" s="3">
        <f t="shared" si="13"/>
        <v>0</v>
      </c>
      <c r="L215" s="3">
        <v>96</v>
      </c>
      <c r="M215" s="4">
        <v>64.441191666666683</v>
      </c>
      <c r="N215" s="4">
        <v>0</v>
      </c>
      <c r="O215" s="4">
        <v>47.58055833333335</v>
      </c>
      <c r="P215" s="3">
        <f t="shared" si="14"/>
        <v>313.63673333333344</v>
      </c>
      <c r="Q215" s="5">
        <v>1.4999999999999963E-2</v>
      </c>
      <c r="R215" s="5">
        <f>VLOOKUP(D215,'[1]DESIGN LOAD'!AC:AF,2,FALSE)</f>
        <v>200</v>
      </c>
      <c r="S215" s="7">
        <f>VLOOKUP(D215,'[1]DESIGN LOAD'!AC:AF,3,FALSE)</f>
        <v>190</v>
      </c>
      <c r="T215">
        <f>VLOOKUP(D215,'[1]DESIGN LOAD'!AC:AF,4,FALSE)</f>
        <v>390</v>
      </c>
    </row>
    <row r="216" spans="1:20" x14ac:dyDescent="0.3">
      <c r="A216" s="6">
        <v>2024</v>
      </c>
      <c r="B216" s="6">
        <v>7</v>
      </c>
      <c r="C216" s="6">
        <v>10</v>
      </c>
      <c r="D216" s="6">
        <v>4</v>
      </c>
      <c r="E216" s="6" t="str">
        <f t="shared" si="12"/>
        <v>Wednesday</v>
      </c>
      <c r="F216" s="6" t="str">
        <f t="shared" si="15"/>
        <v>Week-day</v>
      </c>
      <c r="G216" s="6" t="str">
        <f>_xlfn.XLOOKUP(B216,'[1]VLOOKUP DATA'!$A$3:$A$14,'[1]VLOOKUP DATA'!$C$3:$C$14)</f>
        <v>High-demand</v>
      </c>
      <c r="H216" s="6" t="str" cm="1">
        <f t="array" ref="H216">_xlfn.XLOOKUP(1,('[1]VLOOKUP DATA'!$I$2:$I$337=[1]DATA!G216)*('[1]VLOOKUP DATA'!$J$2:$J$337=[1]DATA!D216)*('[1]VLOOKUP DATA'!$K$2:$K$337=[1]DATA!E216),'[1]VLOOKUP DATA'!$L$2:$L$337)</f>
        <v>Off-Peak</v>
      </c>
      <c r="I216" s="1" cm="1">
        <f t="array" ref="I216">_xlfn.XLOOKUP(B216,'[1]VLOOKUP DATA'!$A$3:$A$14,_xlfn.XLOOKUP(H216,'[1]VLOOKUP DATA'!$D$2:$F$2,'[1]VLOOKUP DATA'!$D$3:$F$14))*100</f>
        <v>107</v>
      </c>
      <c r="J216" s="2">
        <v>-8.7822916666666675</v>
      </c>
      <c r="K216" s="3">
        <f t="shared" si="13"/>
        <v>0</v>
      </c>
      <c r="L216" s="3">
        <v>96</v>
      </c>
      <c r="M216" s="4">
        <v>64.324333333333328</v>
      </c>
      <c r="N216" s="4">
        <v>0</v>
      </c>
      <c r="O216" s="4">
        <v>48.405641666666661</v>
      </c>
      <c r="P216" s="3">
        <f t="shared" si="14"/>
        <v>313.63673333333344</v>
      </c>
      <c r="Q216" s="5">
        <v>1.4999999999999963E-2</v>
      </c>
      <c r="R216" s="5">
        <f>VLOOKUP(D216,'[1]DESIGN LOAD'!AC:AF,2,FALSE)</f>
        <v>295</v>
      </c>
      <c r="S216" s="7">
        <f>VLOOKUP(D216,'[1]DESIGN LOAD'!AC:AF,3,FALSE)</f>
        <v>190</v>
      </c>
      <c r="T216">
        <f>VLOOKUP(D216,'[1]DESIGN LOAD'!AC:AF,4,FALSE)</f>
        <v>485</v>
      </c>
    </row>
    <row r="217" spans="1:20" x14ac:dyDescent="0.3">
      <c r="A217" s="6">
        <v>2024</v>
      </c>
      <c r="B217" s="6">
        <v>7</v>
      </c>
      <c r="C217" s="6">
        <v>10</v>
      </c>
      <c r="D217" s="6">
        <v>5</v>
      </c>
      <c r="E217" s="6" t="str">
        <f t="shared" si="12"/>
        <v>Wednesday</v>
      </c>
      <c r="F217" s="6" t="str">
        <f t="shared" si="15"/>
        <v>Week-day</v>
      </c>
      <c r="G217" s="6" t="str">
        <f>_xlfn.XLOOKUP(B217,'[1]VLOOKUP DATA'!$A$3:$A$14,'[1]VLOOKUP DATA'!$C$3:$C$14)</f>
        <v>High-demand</v>
      </c>
      <c r="H217" s="6" t="str" cm="1">
        <f t="array" ref="H217">_xlfn.XLOOKUP(1,('[1]VLOOKUP DATA'!$I$2:$I$337=[1]DATA!G217)*('[1]VLOOKUP DATA'!$J$2:$J$337=[1]DATA!D217)*('[1]VLOOKUP DATA'!$K$2:$K$337=[1]DATA!E217),'[1]VLOOKUP DATA'!$L$2:$L$337)</f>
        <v>Off-Peak</v>
      </c>
      <c r="I217" s="1" cm="1">
        <f t="array" ref="I217">_xlfn.XLOOKUP(B217,'[1]VLOOKUP DATA'!$A$3:$A$14,_xlfn.XLOOKUP(H217,'[1]VLOOKUP DATA'!$D$2:$F$2,'[1]VLOOKUP DATA'!$D$3:$F$14))*100</f>
        <v>107</v>
      </c>
      <c r="J217" s="2">
        <v>-8.5524583333333357</v>
      </c>
      <c r="K217" s="3">
        <f t="shared" si="13"/>
        <v>0</v>
      </c>
      <c r="L217" s="3">
        <v>96</v>
      </c>
      <c r="M217" s="4">
        <v>64.630349999999993</v>
      </c>
      <c r="N217" s="4">
        <v>0</v>
      </c>
      <c r="O217" s="4">
        <v>49.268983333333317</v>
      </c>
      <c r="P217" s="3">
        <f t="shared" si="14"/>
        <v>313.63673333333344</v>
      </c>
      <c r="Q217" s="5">
        <v>1.4999999999999963E-2</v>
      </c>
      <c r="R217" s="5">
        <f>VLOOKUP(D217,'[1]DESIGN LOAD'!AC:AF,2,FALSE)</f>
        <v>295</v>
      </c>
      <c r="S217" s="7">
        <f>VLOOKUP(D217,'[1]DESIGN LOAD'!AC:AF,3,FALSE)</f>
        <v>190</v>
      </c>
      <c r="T217">
        <f>VLOOKUP(D217,'[1]DESIGN LOAD'!AC:AF,4,FALSE)</f>
        <v>485</v>
      </c>
    </row>
    <row r="218" spans="1:20" x14ac:dyDescent="0.3">
      <c r="A218" s="6">
        <v>2024</v>
      </c>
      <c r="B218" s="6">
        <v>7</v>
      </c>
      <c r="C218" s="6">
        <v>10</v>
      </c>
      <c r="D218" s="6">
        <v>6</v>
      </c>
      <c r="E218" s="6" t="str">
        <f t="shared" si="12"/>
        <v>Wednesday</v>
      </c>
      <c r="F218" s="6" t="str">
        <f t="shared" si="15"/>
        <v>Week-day</v>
      </c>
      <c r="G218" s="6" t="str">
        <f>_xlfn.XLOOKUP(B218,'[1]VLOOKUP DATA'!$A$3:$A$14,'[1]VLOOKUP DATA'!$C$3:$C$14)</f>
        <v>High-demand</v>
      </c>
      <c r="H218" s="6" t="str" cm="1">
        <f t="array" ref="H218">_xlfn.XLOOKUP(1,('[1]VLOOKUP DATA'!$I$2:$I$337=[1]DATA!G218)*('[1]VLOOKUP DATA'!$J$2:$J$337=[1]DATA!D218)*('[1]VLOOKUP DATA'!$K$2:$K$337=[1]DATA!E218),'[1]VLOOKUP DATA'!$L$2:$L$337)</f>
        <v>Peak</v>
      </c>
      <c r="I218" s="1" cm="1">
        <f t="array" ref="I218">_xlfn.XLOOKUP(B218,'[1]VLOOKUP DATA'!$A$3:$A$14,_xlfn.XLOOKUP(H218,'[1]VLOOKUP DATA'!$D$2:$F$2,'[1]VLOOKUP DATA'!$D$3:$F$14))*100</f>
        <v>653</v>
      </c>
      <c r="J218" s="2">
        <v>-8.333891666666668</v>
      </c>
      <c r="K218" s="3">
        <f t="shared" si="13"/>
        <v>0</v>
      </c>
      <c r="L218" s="3">
        <v>96</v>
      </c>
      <c r="M218" s="4">
        <v>65.620950000000022</v>
      </c>
      <c r="N218" s="4">
        <v>0</v>
      </c>
      <c r="O218" s="4">
        <v>50.415466666666667</v>
      </c>
      <c r="P218" s="3">
        <f t="shared" si="14"/>
        <v>313.63673333333344</v>
      </c>
      <c r="Q218" s="5">
        <v>1.4999999999999963E-2</v>
      </c>
      <c r="R218" s="5">
        <f>VLOOKUP(D218,'[1]DESIGN LOAD'!AC:AF,2,FALSE)</f>
        <v>295</v>
      </c>
      <c r="S218" s="7">
        <f>VLOOKUP(D218,'[1]DESIGN LOAD'!AC:AF,3,FALSE)</f>
        <v>190</v>
      </c>
      <c r="T218">
        <f>VLOOKUP(D218,'[1]DESIGN LOAD'!AC:AF,4,FALSE)</f>
        <v>485</v>
      </c>
    </row>
    <row r="219" spans="1:20" x14ac:dyDescent="0.3">
      <c r="A219" s="6">
        <v>2024</v>
      </c>
      <c r="B219" s="6">
        <v>7</v>
      </c>
      <c r="C219" s="6">
        <v>10</v>
      </c>
      <c r="D219" s="6">
        <v>7</v>
      </c>
      <c r="E219" s="6" t="str">
        <f t="shared" si="12"/>
        <v>Wednesday</v>
      </c>
      <c r="F219" s="6" t="str">
        <f t="shared" si="15"/>
        <v>Week-day</v>
      </c>
      <c r="G219" s="6" t="str">
        <f>_xlfn.XLOOKUP(B219,'[1]VLOOKUP DATA'!$A$3:$A$14,'[1]VLOOKUP DATA'!$C$3:$C$14)</f>
        <v>High-demand</v>
      </c>
      <c r="H219" s="6" t="str" cm="1">
        <f t="array" ref="H219">_xlfn.XLOOKUP(1,('[1]VLOOKUP DATA'!$I$2:$I$337=[1]DATA!G219)*('[1]VLOOKUP DATA'!$J$2:$J$337=[1]DATA!D219)*('[1]VLOOKUP DATA'!$K$2:$K$337=[1]DATA!E219),'[1]VLOOKUP DATA'!$L$2:$L$337)</f>
        <v>Peak</v>
      </c>
      <c r="I219" s="1" cm="1">
        <f t="array" ref="I219">_xlfn.XLOOKUP(B219,'[1]VLOOKUP DATA'!$A$3:$A$14,_xlfn.XLOOKUP(H219,'[1]VLOOKUP DATA'!$D$2:$F$2,'[1]VLOOKUP DATA'!$D$3:$F$14))*100</f>
        <v>653</v>
      </c>
      <c r="J219" s="2">
        <v>-9.4143833333333298</v>
      </c>
      <c r="K219" s="3">
        <f t="shared" si="13"/>
        <v>0</v>
      </c>
      <c r="L219" s="3">
        <v>96</v>
      </c>
      <c r="M219" s="4">
        <v>72.833900000000057</v>
      </c>
      <c r="N219" s="4">
        <v>0</v>
      </c>
      <c r="O219" s="4">
        <v>56.702766666666712</v>
      </c>
      <c r="P219" s="3">
        <f t="shared" si="14"/>
        <v>313.63673333333344</v>
      </c>
      <c r="Q219" s="5">
        <v>1.4999999999999963E-2</v>
      </c>
      <c r="R219" s="5">
        <f>VLOOKUP(D219,'[1]DESIGN LOAD'!AC:AF,2,FALSE)</f>
        <v>565</v>
      </c>
      <c r="S219" s="7">
        <f>VLOOKUP(D219,'[1]DESIGN LOAD'!AC:AF,3,FALSE)</f>
        <v>690</v>
      </c>
      <c r="T219">
        <f>VLOOKUP(D219,'[1]DESIGN LOAD'!AC:AF,4,FALSE)</f>
        <v>1255</v>
      </c>
    </row>
    <row r="220" spans="1:20" x14ac:dyDescent="0.3">
      <c r="A220" s="6">
        <v>2024</v>
      </c>
      <c r="B220" s="6">
        <v>7</v>
      </c>
      <c r="C220" s="6">
        <v>10</v>
      </c>
      <c r="D220" s="6">
        <v>8</v>
      </c>
      <c r="E220" s="6" t="str">
        <f t="shared" si="12"/>
        <v>Wednesday</v>
      </c>
      <c r="F220" s="6" t="str">
        <f t="shared" si="15"/>
        <v>Week-day</v>
      </c>
      <c r="G220" s="6" t="str">
        <f>_xlfn.XLOOKUP(B220,'[1]VLOOKUP DATA'!$A$3:$A$14,'[1]VLOOKUP DATA'!$C$3:$C$14)</f>
        <v>High-demand</v>
      </c>
      <c r="H220" s="6" t="str" cm="1">
        <f t="array" ref="H220">_xlfn.XLOOKUP(1,('[1]VLOOKUP DATA'!$I$2:$I$337=[1]DATA!G220)*('[1]VLOOKUP DATA'!$J$2:$J$337=[1]DATA!D220)*('[1]VLOOKUP DATA'!$K$2:$K$337=[1]DATA!E220),'[1]VLOOKUP DATA'!$L$2:$L$337)</f>
        <v>Peak</v>
      </c>
      <c r="I220" s="1" cm="1">
        <f t="array" ref="I220">_xlfn.XLOOKUP(B220,'[1]VLOOKUP DATA'!$A$3:$A$14,_xlfn.XLOOKUP(H220,'[1]VLOOKUP DATA'!$D$2:$F$2,'[1]VLOOKUP DATA'!$D$3:$F$14))*100</f>
        <v>653</v>
      </c>
      <c r="J220" s="2">
        <v>-7.1856666666666644</v>
      </c>
      <c r="K220" s="3">
        <f t="shared" si="13"/>
        <v>0</v>
      </c>
      <c r="L220" s="3">
        <v>96</v>
      </c>
      <c r="M220" s="4">
        <v>89.522474999999986</v>
      </c>
      <c r="N220" s="4">
        <v>0</v>
      </c>
      <c r="O220" s="4">
        <v>75.630650000000003</v>
      </c>
      <c r="P220" s="3">
        <f t="shared" si="14"/>
        <v>313.63673333333344</v>
      </c>
      <c r="Q220" s="5">
        <v>1.4999999999999963E-2</v>
      </c>
      <c r="R220" s="5">
        <f>VLOOKUP(D220,'[1]DESIGN LOAD'!AC:AF,2,FALSE)</f>
        <v>565</v>
      </c>
      <c r="S220" s="7">
        <f>VLOOKUP(D220,'[1]DESIGN LOAD'!AC:AF,3,FALSE)</f>
        <v>675</v>
      </c>
      <c r="T220">
        <f>VLOOKUP(D220,'[1]DESIGN LOAD'!AC:AF,4,FALSE)</f>
        <v>1240</v>
      </c>
    </row>
    <row r="221" spans="1:20" x14ac:dyDescent="0.3">
      <c r="A221" s="6">
        <v>2024</v>
      </c>
      <c r="B221" s="6">
        <v>7</v>
      </c>
      <c r="C221" s="6">
        <v>10</v>
      </c>
      <c r="D221" s="6">
        <v>9</v>
      </c>
      <c r="E221" s="6" t="str">
        <f t="shared" si="12"/>
        <v>Wednesday</v>
      </c>
      <c r="F221" s="6" t="str">
        <f t="shared" si="15"/>
        <v>Week-day</v>
      </c>
      <c r="G221" s="6" t="str">
        <f>_xlfn.XLOOKUP(B221,'[1]VLOOKUP DATA'!$A$3:$A$14,'[1]VLOOKUP DATA'!$C$3:$C$14)</f>
        <v>High-demand</v>
      </c>
      <c r="H221" s="6" t="str" cm="1">
        <f t="array" ref="H221">_xlfn.XLOOKUP(1,('[1]VLOOKUP DATA'!$I$2:$I$337=[1]DATA!G221)*('[1]VLOOKUP DATA'!$J$2:$J$337=[1]DATA!D221)*('[1]VLOOKUP DATA'!$K$2:$K$337=[1]DATA!E221),'[1]VLOOKUP DATA'!$L$2:$L$337)</f>
        <v>Standard</v>
      </c>
      <c r="I221" s="1" cm="1">
        <f t="array" ref="I221">_xlfn.XLOOKUP(B221,'[1]VLOOKUP DATA'!$A$3:$A$14,_xlfn.XLOOKUP(H221,'[1]VLOOKUP DATA'!$D$2:$F$2,'[1]VLOOKUP DATA'!$D$3:$F$14))*100</f>
        <v>198</v>
      </c>
      <c r="J221" s="2">
        <v>-9.2419797979798002</v>
      </c>
      <c r="K221" s="3">
        <f t="shared" si="13"/>
        <v>0</v>
      </c>
      <c r="L221" s="3">
        <v>96</v>
      </c>
      <c r="M221" s="4">
        <v>147.66822222222217</v>
      </c>
      <c r="N221" s="4">
        <v>0</v>
      </c>
      <c r="O221" s="4">
        <v>132.74105050505051</v>
      </c>
      <c r="P221" s="3">
        <f t="shared" si="14"/>
        <v>313.63673333333344</v>
      </c>
      <c r="Q221" s="5">
        <v>7.5757575757575812E-3</v>
      </c>
      <c r="R221" s="5">
        <f>VLOOKUP(D221,'[1]DESIGN LOAD'!AC:AF,2,FALSE)</f>
        <v>565</v>
      </c>
      <c r="S221" s="7">
        <f>VLOOKUP(D221,'[1]DESIGN LOAD'!AC:AF,3,FALSE)</f>
        <v>675</v>
      </c>
      <c r="T221">
        <f>VLOOKUP(D221,'[1]DESIGN LOAD'!AC:AF,4,FALSE)</f>
        <v>1240</v>
      </c>
    </row>
    <row r="222" spans="1:20" x14ac:dyDescent="0.3">
      <c r="A222" s="6">
        <v>2024</v>
      </c>
      <c r="B222" s="6">
        <v>7</v>
      </c>
      <c r="C222" s="6">
        <v>10</v>
      </c>
      <c r="D222" s="6">
        <v>10</v>
      </c>
      <c r="E222" s="6" t="str">
        <f t="shared" si="12"/>
        <v>Wednesday</v>
      </c>
      <c r="F222" s="6" t="str">
        <f t="shared" si="15"/>
        <v>Week-day</v>
      </c>
      <c r="G222" s="6" t="str">
        <f>_xlfn.XLOOKUP(B222,'[1]VLOOKUP DATA'!$A$3:$A$14,'[1]VLOOKUP DATA'!$C$3:$C$14)</f>
        <v>High-demand</v>
      </c>
      <c r="H222" s="6" t="str" cm="1">
        <f t="array" ref="H222">_xlfn.XLOOKUP(1,('[1]VLOOKUP DATA'!$I$2:$I$337=[1]DATA!G222)*('[1]VLOOKUP DATA'!$J$2:$J$337=[1]DATA!D222)*('[1]VLOOKUP DATA'!$K$2:$K$337=[1]DATA!E222),'[1]VLOOKUP DATA'!$L$2:$L$337)</f>
        <v>Standard</v>
      </c>
      <c r="I222" s="1" cm="1">
        <f t="array" ref="I222">_xlfn.XLOOKUP(B222,'[1]VLOOKUP DATA'!$A$3:$A$14,_xlfn.XLOOKUP(H222,'[1]VLOOKUP DATA'!$D$2:$F$2,'[1]VLOOKUP DATA'!$D$3:$F$14))*100</f>
        <v>198</v>
      </c>
      <c r="J222" s="2">
        <v>-12.908558333333325</v>
      </c>
      <c r="K222" s="3">
        <f t="shared" si="13"/>
        <v>0</v>
      </c>
      <c r="L222" s="3">
        <v>96</v>
      </c>
      <c r="M222" s="4">
        <v>111.82423333333332</v>
      </c>
      <c r="N222" s="4">
        <v>0</v>
      </c>
      <c r="O222" s="4">
        <v>88.482016666666667</v>
      </c>
      <c r="P222" s="3">
        <f t="shared" si="14"/>
        <v>313.63673333333344</v>
      </c>
      <c r="Q222" s="5">
        <v>0</v>
      </c>
      <c r="R222" s="5">
        <f>VLOOKUP(D222,'[1]DESIGN LOAD'!AC:AF,2,FALSE)</f>
        <v>565</v>
      </c>
      <c r="S222" s="7">
        <f>VLOOKUP(D222,'[1]DESIGN LOAD'!AC:AF,3,FALSE)</f>
        <v>675</v>
      </c>
      <c r="T222">
        <f>VLOOKUP(D222,'[1]DESIGN LOAD'!AC:AF,4,FALSE)</f>
        <v>1240</v>
      </c>
    </row>
    <row r="223" spans="1:20" x14ac:dyDescent="0.3">
      <c r="A223" s="6">
        <v>2024</v>
      </c>
      <c r="B223" s="6">
        <v>7</v>
      </c>
      <c r="C223" s="6">
        <v>10</v>
      </c>
      <c r="D223" s="6">
        <v>11</v>
      </c>
      <c r="E223" s="6" t="str">
        <f t="shared" si="12"/>
        <v>Wednesday</v>
      </c>
      <c r="F223" s="6" t="str">
        <f t="shared" si="15"/>
        <v>Week-day</v>
      </c>
      <c r="G223" s="6" t="str">
        <f>_xlfn.XLOOKUP(B223,'[1]VLOOKUP DATA'!$A$3:$A$14,'[1]VLOOKUP DATA'!$C$3:$C$14)</f>
        <v>High-demand</v>
      </c>
      <c r="H223" s="6" t="str" cm="1">
        <f t="array" ref="H223">_xlfn.XLOOKUP(1,('[1]VLOOKUP DATA'!$I$2:$I$337=[1]DATA!G223)*('[1]VLOOKUP DATA'!$J$2:$J$337=[1]DATA!D223)*('[1]VLOOKUP DATA'!$K$2:$K$337=[1]DATA!E223),'[1]VLOOKUP DATA'!$L$2:$L$337)</f>
        <v>Standard</v>
      </c>
      <c r="I223" s="1" cm="1">
        <f t="array" ref="I223">_xlfn.XLOOKUP(B223,'[1]VLOOKUP DATA'!$A$3:$A$14,_xlfn.XLOOKUP(H223,'[1]VLOOKUP DATA'!$D$2:$F$2,'[1]VLOOKUP DATA'!$D$3:$F$14))*100</f>
        <v>198</v>
      </c>
      <c r="J223" s="2">
        <v>-9.8067799999999998</v>
      </c>
      <c r="K223" s="3">
        <f t="shared" si="13"/>
        <v>0</v>
      </c>
      <c r="L223" s="3">
        <v>96</v>
      </c>
      <c r="M223" s="4">
        <v>89.960670000000022</v>
      </c>
      <c r="N223" s="4">
        <v>0</v>
      </c>
      <c r="O223" s="4">
        <v>73.203609999999998</v>
      </c>
      <c r="P223" s="3">
        <f t="shared" si="14"/>
        <v>313.63673333333344</v>
      </c>
      <c r="Q223" s="5">
        <v>0</v>
      </c>
      <c r="R223" s="5">
        <f>VLOOKUP(D223,'[1]DESIGN LOAD'!AC:AF,2,FALSE)</f>
        <v>565</v>
      </c>
      <c r="S223" s="7">
        <f>VLOOKUP(D223,'[1]DESIGN LOAD'!AC:AF,3,FALSE)</f>
        <v>675</v>
      </c>
      <c r="T223">
        <f>VLOOKUP(D223,'[1]DESIGN LOAD'!AC:AF,4,FALSE)</f>
        <v>1240</v>
      </c>
    </row>
    <row r="224" spans="1:20" x14ac:dyDescent="0.3">
      <c r="A224" s="6">
        <v>2024</v>
      </c>
      <c r="B224" s="6">
        <v>7</v>
      </c>
      <c r="C224" s="6">
        <v>10</v>
      </c>
      <c r="D224" s="6">
        <v>12</v>
      </c>
      <c r="E224" s="6" t="str">
        <f t="shared" si="12"/>
        <v>Wednesday</v>
      </c>
      <c r="F224" s="6" t="str">
        <f t="shared" si="15"/>
        <v>Week-day</v>
      </c>
      <c r="G224" s="6" t="str">
        <f>_xlfn.XLOOKUP(B224,'[1]VLOOKUP DATA'!$A$3:$A$14,'[1]VLOOKUP DATA'!$C$3:$C$14)</f>
        <v>High-demand</v>
      </c>
      <c r="H224" s="6" t="str" cm="1">
        <f t="array" ref="H224">_xlfn.XLOOKUP(1,('[1]VLOOKUP DATA'!$I$2:$I$337=[1]DATA!G224)*('[1]VLOOKUP DATA'!$J$2:$J$337=[1]DATA!D224)*('[1]VLOOKUP DATA'!$K$2:$K$337=[1]DATA!E224),'[1]VLOOKUP DATA'!$L$2:$L$337)</f>
        <v>Standard</v>
      </c>
      <c r="I224" s="1" cm="1">
        <f t="array" ref="I224">_xlfn.XLOOKUP(B224,'[1]VLOOKUP DATA'!$A$3:$A$14,_xlfn.XLOOKUP(H224,'[1]VLOOKUP DATA'!$D$2:$F$2,'[1]VLOOKUP DATA'!$D$3:$F$14))*100</f>
        <v>198</v>
      </c>
      <c r="J224" s="2">
        <v>-7.7179416666666656</v>
      </c>
      <c r="K224" s="3">
        <f t="shared" si="13"/>
        <v>0</v>
      </c>
      <c r="L224" s="3">
        <v>96</v>
      </c>
      <c r="M224" s="4">
        <v>100.08354999999999</v>
      </c>
      <c r="N224" s="4">
        <v>0</v>
      </c>
      <c r="O224" s="4">
        <v>85.136941666666644</v>
      </c>
      <c r="P224" s="3">
        <f t="shared" si="14"/>
        <v>313.63673333333344</v>
      </c>
      <c r="Q224" s="5">
        <v>0</v>
      </c>
      <c r="R224" s="5">
        <f>VLOOKUP(D224,'[1]DESIGN LOAD'!AC:AF,2,FALSE)</f>
        <v>565</v>
      </c>
      <c r="S224" s="7">
        <f>VLOOKUP(D224,'[1]DESIGN LOAD'!AC:AF,3,FALSE)</f>
        <v>675</v>
      </c>
      <c r="T224">
        <f>VLOOKUP(D224,'[1]DESIGN LOAD'!AC:AF,4,FALSE)</f>
        <v>1240</v>
      </c>
    </row>
    <row r="225" spans="1:20" x14ac:dyDescent="0.3">
      <c r="A225" s="6">
        <v>2024</v>
      </c>
      <c r="B225" s="6">
        <v>7</v>
      </c>
      <c r="C225" s="6">
        <v>10</v>
      </c>
      <c r="D225" s="6">
        <v>13</v>
      </c>
      <c r="E225" s="6" t="str">
        <f t="shared" si="12"/>
        <v>Wednesday</v>
      </c>
      <c r="F225" s="6" t="str">
        <f t="shared" si="15"/>
        <v>Week-day</v>
      </c>
      <c r="G225" s="6" t="str">
        <f>_xlfn.XLOOKUP(B225,'[1]VLOOKUP DATA'!$A$3:$A$14,'[1]VLOOKUP DATA'!$C$3:$C$14)</f>
        <v>High-demand</v>
      </c>
      <c r="H225" s="6" t="str" cm="1">
        <f t="array" ref="H225">_xlfn.XLOOKUP(1,('[1]VLOOKUP DATA'!$I$2:$I$337=[1]DATA!G225)*('[1]VLOOKUP DATA'!$J$2:$J$337=[1]DATA!D225)*('[1]VLOOKUP DATA'!$K$2:$K$337=[1]DATA!E225),'[1]VLOOKUP DATA'!$L$2:$L$337)</f>
        <v>Standard</v>
      </c>
      <c r="I225" s="1" cm="1">
        <f t="array" ref="I225">_xlfn.XLOOKUP(B225,'[1]VLOOKUP DATA'!$A$3:$A$14,_xlfn.XLOOKUP(H225,'[1]VLOOKUP DATA'!$D$2:$F$2,'[1]VLOOKUP DATA'!$D$3:$F$14))*100</f>
        <v>198</v>
      </c>
      <c r="J225" s="2">
        <v>-10.932949999999993</v>
      </c>
      <c r="K225" s="3">
        <f t="shared" si="13"/>
        <v>0</v>
      </c>
      <c r="L225" s="3">
        <v>96</v>
      </c>
      <c r="M225" s="4">
        <v>115.84429999999998</v>
      </c>
      <c r="N225" s="4">
        <v>0</v>
      </c>
      <c r="O225" s="4">
        <v>100.43469166666667</v>
      </c>
      <c r="P225" s="3">
        <f t="shared" si="14"/>
        <v>313.63673333333344</v>
      </c>
      <c r="Q225" s="5">
        <v>0</v>
      </c>
      <c r="R225" s="5">
        <f>VLOOKUP(D225,'[1]DESIGN LOAD'!AC:AF,2,FALSE)</f>
        <v>565</v>
      </c>
      <c r="S225" s="7">
        <f>VLOOKUP(D225,'[1]DESIGN LOAD'!AC:AF,3,FALSE)</f>
        <v>675</v>
      </c>
      <c r="T225">
        <f>VLOOKUP(D225,'[1]DESIGN LOAD'!AC:AF,4,FALSE)</f>
        <v>1240</v>
      </c>
    </row>
    <row r="226" spans="1:20" x14ac:dyDescent="0.3">
      <c r="A226" s="6">
        <v>2024</v>
      </c>
      <c r="B226" s="6">
        <v>7</v>
      </c>
      <c r="C226" s="6">
        <v>10</v>
      </c>
      <c r="D226" s="6">
        <v>14</v>
      </c>
      <c r="E226" s="6" t="str">
        <f t="shared" si="12"/>
        <v>Wednesday</v>
      </c>
      <c r="F226" s="6" t="str">
        <f t="shared" si="15"/>
        <v>Week-day</v>
      </c>
      <c r="G226" s="6" t="str">
        <f>_xlfn.XLOOKUP(B226,'[1]VLOOKUP DATA'!$A$3:$A$14,'[1]VLOOKUP DATA'!$C$3:$C$14)</f>
        <v>High-demand</v>
      </c>
      <c r="H226" s="6" t="str" cm="1">
        <f t="array" ref="H226">_xlfn.XLOOKUP(1,('[1]VLOOKUP DATA'!$I$2:$I$337=[1]DATA!G226)*('[1]VLOOKUP DATA'!$J$2:$J$337=[1]DATA!D226)*('[1]VLOOKUP DATA'!$K$2:$K$337=[1]DATA!E226),'[1]VLOOKUP DATA'!$L$2:$L$337)</f>
        <v>Standard</v>
      </c>
      <c r="I226" s="1" cm="1">
        <f t="array" ref="I226">_xlfn.XLOOKUP(B226,'[1]VLOOKUP DATA'!$A$3:$A$14,_xlfn.XLOOKUP(H226,'[1]VLOOKUP DATA'!$D$2:$F$2,'[1]VLOOKUP DATA'!$D$3:$F$14))*100</f>
        <v>198</v>
      </c>
      <c r="J226" s="2">
        <v>-8.6208749999999945</v>
      </c>
      <c r="K226" s="3">
        <f t="shared" si="13"/>
        <v>0</v>
      </c>
      <c r="L226" s="3">
        <v>96</v>
      </c>
      <c r="M226" s="4">
        <v>116.283675</v>
      </c>
      <c r="N226" s="4">
        <v>0</v>
      </c>
      <c r="O226" s="4">
        <v>99.424608333333339</v>
      </c>
      <c r="P226" s="3">
        <f t="shared" si="14"/>
        <v>313.63673333333344</v>
      </c>
      <c r="Q226" s="5">
        <v>0</v>
      </c>
      <c r="R226" s="5">
        <f>VLOOKUP(D226,'[1]DESIGN LOAD'!AC:AF,2,FALSE)</f>
        <v>565</v>
      </c>
      <c r="S226" s="7">
        <f>VLOOKUP(D226,'[1]DESIGN LOAD'!AC:AF,3,FALSE)</f>
        <v>675</v>
      </c>
      <c r="T226">
        <f>VLOOKUP(D226,'[1]DESIGN LOAD'!AC:AF,4,FALSE)</f>
        <v>1240</v>
      </c>
    </row>
    <row r="227" spans="1:20" x14ac:dyDescent="0.3">
      <c r="A227" s="6">
        <v>2024</v>
      </c>
      <c r="B227" s="6">
        <v>7</v>
      </c>
      <c r="C227" s="6">
        <v>10</v>
      </c>
      <c r="D227" s="6">
        <v>15</v>
      </c>
      <c r="E227" s="6" t="str">
        <f t="shared" si="12"/>
        <v>Wednesday</v>
      </c>
      <c r="F227" s="6" t="str">
        <f t="shared" si="15"/>
        <v>Week-day</v>
      </c>
      <c r="G227" s="6" t="str">
        <f>_xlfn.XLOOKUP(B227,'[1]VLOOKUP DATA'!$A$3:$A$14,'[1]VLOOKUP DATA'!$C$3:$C$14)</f>
        <v>High-demand</v>
      </c>
      <c r="H227" s="6" t="str" cm="1">
        <f t="array" ref="H227">_xlfn.XLOOKUP(1,('[1]VLOOKUP DATA'!$I$2:$I$337=[1]DATA!G227)*('[1]VLOOKUP DATA'!$J$2:$J$337=[1]DATA!D227)*('[1]VLOOKUP DATA'!$K$2:$K$337=[1]DATA!E227),'[1]VLOOKUP DATA'!$L$2:$L$337)</f>
        <v>Standard</v>
      </c>
      <c r="I227" s="1" cm="1">
        <f t="array" ref="I227">_xlfn.XLOOKUP(B227,'[1]VLOOKUP DATA'!$A$3:$A$14,_xlfn.XLOOKUP(H227,'[1]VLOOKUP DATA'!$D$2:$F$2,'[1]VLOOKUP DATA'!$D$3:$F$14))*100</f>
        <v>198</v>
      </c>
      <c r="J227" s="2">
        <v>-9.7297166666666683</v>
      </c>
      <c r="K227" s="3">
        <f t="shared" si="13"/>
        <v>0</v>
      </c>
      <c r="L227" s="3">
        <v>96</v>
      </c>
      <c r="M227" s="4">
        <v>150.52843333333331</v>
      </c>
      <c r="N227" s="4">
        <v>0</v>
      </c>
      <c r="O227" s="4">
        <v>132.65803333333341</v>
      </c>
      <c r="P227" s="3">
        <f t="shared" si="14"/>
        <v>313.63673333333344</v>
      </c>
      <c r="Q227" s="5">
        <v>0</v>
      </c>
      <c r="R227" s="5">
        <f>VLOOKUP(D227,'[1]DESIGN LOAD'!AC:AF,2,FALSE)</f>
        <v>565</v>
      </c>
      <c r="S227" s="7">
        <f>VLOOKUP(D227,'[1]DESIGN LOAD'!AC:AF,3,FALSE)</f>
        <v>675</v>
      </c>
      <c r="T227">
        <f>VLOOKUP(D227,'[1]DESIGN LOAD'!AC:AF,4,FALSE)</f>
        <v>1240</v>
      </c>
    </row>
    <row r="228" spans="1:20" x14ac:dyDescent="0.3">
      <c r="A228" s="6">
        <v>2024</v>
      </c>
      <c r="B228" s="6">
        <v>7</v>
      </c>
      <c r="C228" s="6">
        <v>10</v>
      </c>
      <c r="D228" s="6">
        <v>16</v>
      </c>
      <c r="E228" s="6" t="str">
        <f t="shared" si="12"/>
        <v>Wednesday</v>
      </c>
      <c r="F228" s="6" t="str">
        <f t="shared" si="15"/>
        <v>Week-day</v>
      </c>
      <c r="G228" s="6" t="str">
        <f>_xlfn.XLOOKUP(B228,'[1]VLOOKUP DATA'!$A$3:$A$14,'[1]VLOOKUP DATA'!$C$3:$C$14)</f>
        <v>High-demand</v>
      </c>
      <c r="H228" s="6" t="str" cm="1">
        <f t="array" ref="H228">_xlfn.XLOOKUP(1,('[1]VLOOKUP DATA'!$I$2:$I$337=[1]DATA!G228)*('[1]VLOOKUP DATA'!$J$2:$J$337=[1]DATA!D228)*('[1]VLOOKUP DATA'!$K$2:$K$337=[1]DATA!E228),'[1]VLOOKUP DATA'!$L$2:$L$337)</f>
        <v>Standard</v>
      </c>
      <c r="I228" s="1" cm="1">
        <f t="array" ref="I228">_xlfn.XLOOKUP(B228,'[1]VLOOKUP DATA'!$A$3:$A$14,_xlfn.XLOOKUP(H228,'[1]VLOOKUP DATA'!$D$2:$F$2,'[1]VLOOKUP DATA'!$D$3:$F$14))*100</f>
        <v>198</v>
      </c>
      <c r="J228" s="2">
        <v>-8.5420250000000024</v>
      </c>
      <c r="K228" s="3">
        <f t="shared" si="13"/>
        <v>0</v>
      </c>
      <c r="L228" s="3">
        <v>96</v>
      </c>
      <c r="M228" s="4">
        <v>131.00028333333333</v>
      </c>
      <c r="N228" s="4">
        <v>0</v>
      </c>
      <c r="O228" s="4">
        <v>117.73282499999996</v>
      </c>
      <c r="P228" s="3">
        <f t="shared" si="14"/>
        <v>313.63673333333344</v>
      </c>
      <c r="Q228" s="5">
        <v>0</v>
      </c>
      <c r="R228" s="5">
        <f>VLOOKUP(D228,'[1]DESIGN LOAD'!AC:AF,2,FALSE)</f>
        <v>565</v>
      </c>
      <c r="S228" s="7">
        <f>VLOOKUP(D228,'[1]DESIGN LOAD'!AC:AF,3,FALSE)</f>
        <v>675</v>
      </c>
      <c r="T228">
        <f>VLOOKUP(D228,'[1]DESIGN LOAD'!AC:AF,4,FALSE)</f>
        <v>1240</v>
      </c>
    </row>
    <row r="229" spans="1:20" x14ac:dyDescent="0.3">
      <c r="A229" s="6">
        <v>2024</v>
      </c>
      <c r="B229" s="6">
        <v>7</v>
      </c>
      <c r="C229" s="6">
        <v>10</v>
      </c>
      <c r="D229" s="6">
        <v>17</v>
      </c>
      <c r="E229" s="6" t="str">
        <f t="shared" si="12"/>
        <v>Wednesday</v>
      </c>
      <c r="F229" s="6" t="str">
        <f t="shared" si="15"/>
        <v>Week-day</v>
      </c>
      <c r="G229" s="6" t="str">
        <f>_xlfn.XLOOKUP(B229,'[1]VLOOKUP DATA'!$A$3:$A$14,'[1]VLOOKUP DATA'!$C$3:$C$14)</f>
        <v>High-demand</v>
      </c>
      <c r="H229" s="6" t="str" cm="1">
        <f t="array" ref="H229">_xlfn.XLOOKUP(1,('[1]VLOOKUP DATA'!$I$2:$I$337=[1]DATA!G229)*('[1]VLOOKUP DATA'!$J$2:$J$337=[1]DATA!D229)*('[1]VLOOKUP DATA'!$K$2:$K$337=[1]DATA!E229),'[1]VLOOKUP DATA'!$L$2:$L$337)</f>
        <v>Peak</v>
      </c>
      <c r="I229" s="1" cm="1">
        <f t="array" ref="I229">_xlfn.XLOOKUP(B229,'[1]VLOOKUP DATA'!$A$3:$A$14,_xlfn.XLOOKUP(H229,'[1]VLOOKUP DATA'!$D$2:$F$2,'[1]VLOOKUP DATA'!$D$3:$F$14))*100</f>
        <v>653</v>
      </c>
      <c r="J229" s="2">
        <v>-10.677975</v>
      </c>
      <c r="K229" s="3">
        <f t="shared" si="13"/>
        <v>0</v>
      </c>
      <c r="L229" s="3">
        <v>96</v>
      </c>
      <c r="M229" s="4">
        <v>113.51200833333337</v>
      </c>
      <c r="N229" s="4">
        <v>0</v>
      </c>
      <c r="O229" s="4">
        <v>95.454750000000018</v>
      </c>
      <c r="P229" s="3">
        <f t="shared" si="14"/>
        <v>313.63673333333344</v>
      </c>
      <c r="Q229" s="5">
        <v>0</v>
      </c>
      <c r="R229" s="5">
        <f>VLOOKUP(D229,'[1]DESIGN LOAD'!AC:AF,2,FALSE)</f>
        <v>555</v>
      </c>
      <c r="S229" s="7">
        <f>VLOOKUP(D229,'[1]DESIGN LOAD'!AC:AF,3,FALSE)</f>
        <v>675</v>
      </c>
      <c r="T229">
        <f>VLOOKUP(D229,'[1]DESIGN LOAD'!AC:AF,4,FALSE)</f>
        <v>1230</v>
      </c>
    </row>
    <row r="230" spans="1:20" x14ac:dyDescent="0.3">
      <c r="A230" s="6">
        <v>2024</v>
      </c>
      <c r="B230" s="6">
        <v>7</v>
      </c>
      <c r="C230" s="6">
        <v>10</v>
      </c>
      <c r="D230" s="6">
        <v>18</v>
      </c>
      <c r="E230" s="6" t="str">
        <f t="shared" si="12"/>
        <v>Wednesday</v>
      </c>
      <c r="F230" s="6" t="str">
        <f t="shared" si="15"/>
        <v>Week-day</v>
      </c>
      <c r="G230" s="6" t="str">
        <f>_xlfn.XLOOKUP(B230,'[1]VLOOKUP DATA'!$A$3:$A$14,'[1]VLOOKUP DATA'!$C$3:$C$14)</f>
        <v>High-demand</v>
      </c>
      <c r="H230" s="6" t="str" cm="1">
        <f t="array" ref="H230">_xlfn.XLOOKUP(1,('[1]VLOOKUP DATA'!$I$2:$I$337=[1]DATA!G230)*('[1]VLOOKUP DATA'!$J$2:$J$337=[1]DATA!D230)*('[1]VLOOKUP DATA'!$K$2:$K$337=[1]DATA!E230),'[1]VLOOKUP DATA'!$L$2:$L$337)</f>
        <v>Peak</v>
      </c>
      <c r="I230" s="1" cm="1">
        <f t="array" ref="I230">_xlfn.XLOOKUP(B230,'[1]VLOOKUP DATA'!$A$3:$A$14,_xlfn.XLOOKUP(H230,'[1]VLOOKUP DATA'!$D$2:$F$2,'[1]VLOOKUP DATA'!$D$3:$F$14))*100</f>
        <v>653</v>
      </c>
      <c r="J230" s="2">
        <v>-9.7800000000000029</v>
      </c>
      <c r="K230" s="3">
        <f t="shared" si="13"/>
        <v>0</v>
      </c>
      <c r="L230" s="3">
        <v>96</v>
      </c>
      <c r="M230" s="4">
        <v>104.74585833333337</v>
      </c>
      <c r="N230" s="4">
        <v>0</v>
      </c>
      <c r="O230" s="4">
        <v>87.34610000000005</v>
      </c>
      <c r="P230" s="3">
        <f t="shared" si="14"/>
        <v>313.63673333333344</v>
      </c>
      <c r="Q230" s="5">
        <v>0</v>
      </c>
      <c r="R230" s="5">
        <f>VLOOKUP(D230,'[1]DESIGN LOAD'!AC:AF,2,FALSE)</f>
        <v>485</v>
      </c>
      <c r="S230" s="7">
        <f>VLOOKUP(D230,'[1]DESIGN LOAD'!AC:AF,3,FALSE)</f>
        <v>655</v>
      </c>
      <c r="T230">
        <f>VLOOKUP(D230,'[1]DESIGN LOAD'!AC:AF,4,FALSE)</f>
        <v>1140</v>
      </c>
    </row>
    <row r="231" spans="1:20" x14ac:dyDescent="0.3">
      <c r="A231" s="6">
        <v>2024</v>
      </c>
      <c r="B231" s="6">
        <v>7</v>
      </c>
      <c r="C231" s="6">
        <v>10</v>
      </c>
      <c r="D231" s="6">
        <v>19</v>
      </c>
      <c r="E231" s="6" t="str">
        <f t="shared" si="12"/>
        <v>Wednesday</v>
      </c>
      <c r="F231" s="6" t="str">
        <f t="shared" si="15"/>
        <v>Week-day</v>
      </c>
      <c r="G231" s="6" t="str">
        <f>_xlfn.XLOOKUP(B231,'[1]VLOOKUP DATA'!$A$3:$A$14,'[1]VLOOKUP DATA'!$C$3:$C$14)</f>
        <v>High-demand</v>
      </c>
      <c r="H231" s="6" t="str" cm="1">
        <f t="array" ref="H231">_xlfn.XLOOKUP(1,('[1]VLOOKUP DATA'!$I$2:$I$337=[1]DATA!G231)*('[1]VLOOKUP DATA'!$J$2:$J$337=[1]DATA!D231)*('[1]VLOOKUP DATA'!$K$2:$K$337=[1]DATA!E231),'[1]VLOOKUP DATA'!$L$2:$L$337)</f>
        <v>Standard</v>
      </c>
      <c r="I231" s="1" cm="1">
        <f t="array" ref="I231">_xlfn.XLOOKUP(B231,'[1]VLOOKUP DATA'!$A$3:$A$14,_xlfn.XLOOKUP(H231,'[1]VLOOKUP DATA'!$D$2:$F$2,'[1]VLOOKUP DATA'!$D$3:$F$14))*100</f>
        <v>198</v>
      </c>
      <c r="J231" s="2">
        <v>-10.209583333333333</v>
      </c>
      <c r="K231" s="3">
        <f t="shared" si="13"/>
        <v>0</v>
      </c>
      <c r="L231" s="3">
        <v>96</v>
      </c>
      <c r="M231" s="4">
        <v>95.701650000000015</v>
      </c>
      <c r="N231" s="4">
        <v>0</v>
      </c>
      <c r="O231" s="4">
        <v>78.421691666666632</v>
      </c>
      <c r="P231" s="3">
        <f t="shared" si="14"/>
        <v>313.63673333333344</v>
      </c>
      <c r="Q231" s="5">
        <v>0</v>
      </c>
      <c r="R231" s="5">
        <f>VLOOKUP(D231,'[1]DESIGN LOAD'!AC:AF,2,FALSE)</f>
        <v>295</v>
      </c>
      <c r="S231" s="7">
        <f>VLOOKUP(D231,'[1]DESIGN LOAD'!AC:AF,3,FALSE)</f>
        <v>655</v>
      </c>
      <c r="T231">
        <f>VLOOKUP(D231,'[1]DESIGN LOAD'!AC:AF,4,FALSE)</f>
        <v>950</v>
      </c>
    </row>
    <row r="232" spans="1:20" x14ac:dyDescent="0.3">
      <c r="A232" s="6">
        <v>2024</v>
      </c>
      <c r="B232" s="6">
        <v>7</v>
      </c>
      <c r="C232" s="6">
        <v>10</v>
      </c>
      <c r="D232" s="6">
        <v>20</v>
      </c>
      <c r="E232" s="6" t="str">
        <f t="shared" si="12"/>
        <v>Wednesday</v>
      </c>
      <c r="F232" s="6" t="str">
        <f t="shared" si="15"/>
        <v>Week-day</v>
      </c>
      <c r="G232" s="6" t="str">
        <f>_xlfn.XLOOKUP(B232,'[1]VLOOKUP DATA'!$A$3:$A$14,'[1]VLOOKUP DATA'!$C$3:$C$14)</f>
        <v>High-demand</v>
      </c>
      <c r="H232" s="6" t="str" cm="1">
        <f t="array" ref="H232">_xlfn.XLOOKUP(1,('[1]VLOOKUP DATA'!$I$2:$I$337=[1]DATA!G232)*('[1]VLOOKUP DATA'!$J$2:$J$337=[1]DATA!D232)*('[1]VLOOKUP DATA'!$K$2:$K$337=[1]DATA!E232),'[1]VLOOKUP DATA'!$L$2:$L$337)</f>
        <v>Standard</v>
      </c>
      <c r="I232" s="1" cm="1">
        <f t="array" ref="I232">_xlfn.XLOOKUP(B232,'[1]VLOOKUP DATA'!$A$3:$A$14,_xlfn.XLOOKUP(H232,'[1]VLOOKUP DATA'!$D$2:$F$2,'[1]VLOOKUP DATA'!$D$3:$F$14))*100</f>
        <v>198</v>
      </c>
      <c r="J232" s="2">
        <v>-9.4810999999999979</v>
      </c>
      <c r="K232" s="3">
        <f t="shared" si="13"/>
        <v>0</v>
      </c>
      <c r="L232" s="3">
        <v>96</v>
      </c>
      <c r="M232" s="4">
        <v>64.839075000000037</v>
      </c>
      <c r="N232" s="4">
        <v>0</v>
      </c>
      <c r="O232" s="4">
        <v>49.372624999999999</v>
      </c>
      <c r="P232" s="3">
        <f t="shared" si="14"/>
        <v>313.63673333333344</v>
      </c>
      <c r="Q232" s="5">
        <v>0</v>
      </c>
      <c r="R232" s="5">
        <f>VLOOKUP(D232,'[1]DESIGN LOAD'!AC:AF,2,FALSE)</f>
        <v>295</v>
      </c>
      <c r="S232" s="7">
        <f>VLOOKUP(D232,'[1]DESIGN LOAD'!AC:AF,3,FALSE)</f>
        <v>190</v>
      </c>
      <c r="T232">
        <f>VLOOKUP(D232,'[1]DESIGN LOAD'!AC:AF,4,FALSE)</f>
        <v>485</v>
      </c>
    </row>
    <row r="233" spans="1:20" x14ac:dyDescent="0.3">
      <c r="A233" s="6">
        <v>2024</v>
      </c>
      <c r="B233" s="6">
        <v>7</v>
      </c>
      <c r="C233" s="6">
        <v>10</v>
      </c>
      <c r="D233" s="6">
        <v>21</v>
      </c>
      <c r="E233" s="6" t="str">
        <f t="shared" si="12"/>
        <v>Wednesday</v>
      </c>
      <c r="F233" s="6" t="str">
        <f t="shared" si="15"/>
        <v>Week-day</v>
      </c>
      <c r="G233" s="6" t="str">
        <f>_xlfn.XLOOKUP(B233,'[1]VLOOKUP DATA'!$A$3:$A$14,'[1]VLOOKUP DATA'!$C$3:$C$14)</f>
        <v>High-demand</v>
      </c>
      <c r="H233" s="6" t="str" cm="1">
        <f t="array" ref="H233">_xlfn.XLOOKUP(1,('[1]VLOOKUP DATA'!$I$2:$I$337=[1]DATA!G233)*('[1]VLOOKUP DATA'!$J$2:$J$337=[1]DATA!D233)*('[1]VLOOKUP DATA'!$K$2:$K$337=[1]DATA!E233),'[1]VLOOKUP DATA'!$L$2:$L$337)</f>
        <v>Standard</v>
      </c>
      <c r="I233" s="1" cm="1">
        <f t="array" ref="I233">_xlfn.XLOOKUP(B233,'[1]VLOOKUP DATA'!$A$3:$A$14,_xlfn.XLOOKUP(H233,'[1]VLOOKUP DATA'!$D$2:$F$2,'[1]VLOOKUP DATA'!$D$3:$F$14))*100</f>
        <v>198</v>
      </c>
      <c r="J233" s="2">
        <v>-8.1807500000000015</v>
      </c>
      <c r="K233" s="3">
        <f t="shared" si="13"/>
        <v>0</v>
      </c>
      <c r="L233" s="3">
        <v>96</v>
      </c>
      <c r="M233" s="4">
        <v>63.183049999999959</v>
      </c>
      <c r="N233" s="4">
        <v>0</v>
      </c>
      <c r="O233" s="4">
        <v>48.271816666666652</v>
      </c>
      <c r="P233" s="3">
        <f t="shared" si="14"/>
        <v>313.63673333333344</v>
      </c>
      <c r="Q233" s="5">
        <v>0</v>
      </c>
      <c r="R233" s="5">
        <f>VLOOKUP(D233,'[1]DESIGN LOAD'!AC:AF,2,FALSE)</f>
        <v>295</v>
      </c>
      <c r="S233" s="7">
        <f>VLOOKUP(D233,'[1]DESIGN LOAD'!AC:AF,3,FALSE)</f>
        <v>190</v>
      </c>
      <c r="T233">
        <f>VLOOKUP(D233,'[1]DESIGN LOAD'!AC:AF,4,FALSE)</f>
        <v>485</v>
      </c>
    </row>
    <row r="234" spans="1:20" x14ac:dyDescent="0.3">
      <c r="A234" s="6">
        <v>2024</v>
      </c>
      <c r="B234" s="6">
        <v>7</v>
      </c>
      <c r="C234" s="6">
        <v>10</v>
      </c>
      <c r="D234" s="6">
        <v>22</v>
      </c>
      <c r="E234" s="6" t="str">
        <f t="shared" si="12"/>
        <v>Wednesday</v>
      </c>
      <c r="F234" s="6" t="str">
        <f t="shared" si="15"/>
        <v>Week-day</v>
      </c>
      <c r="G234" s="6" t="str">
        <f>_xlfn.XLOOKUP(B234,'[1]VLOOKUP DATA'!$A$3:$A$14,'[1]VLOOKUP DATA'!$C$3:$C$14)</f>
        <v>High-demand</v>
      </c>
      <c r="H234" s="6" t="str" cm="1">
        <f t="array" ref="H234">_xlfn.XLOOKUP(1,('[1]VLOOKUP DATA'!$I$2:$I$337=[1]DATA!G234)*('[1]VLOOKUP DATA'!$J$2:$J$337=[1]DATA!D234)*('[1]VLOOKUP DATA'!$K$2:$K$337=[1]DATA!E234),'[1]VLOOKUP DATA'!$L$2:$L$337)</f>
        <v>Off-Peak</v>
      </c>
      <c r="I234" s="1" cm="1">
        <f t="array" ref="I234">_xlfn.XLOOKUP(B234,'[1]VLOOKUP DATA'!$A$3:$A$14,_xlfn.XLOOKUP(H234,'[1]VLOOKUP DATA'!$D$2:$F$2,'[1]VLOOKUP DATA'!$D$3:$F$14))*100</f>
        <v>107</v>
      </c>
      <c r="J234" s="2">
        <v>-8.5452833333333356</v>
      </c>
      <c r="K234" s="3">
        <f t="shared" si="13"/>
        <v>0</v>
      </c>
      <c r="L234" s="3">
        <v>96</v>
      </c>
      <c r="M234" s="4">
        <v>62.922725</v>
      </c>
      <c r="N234" s="4">
        <v>0</v>
      </c>
      <c r="O234" s="4">
        <v>47.185333333333325</v>
      </c>
      <c r="P234" s="3">
        <f t="shared" si="14"/>
        <v>313.63673333333344</v>
      </c>
      <c r="Q234" s="5">
        <v>0</v>
      </c>
      <c r="R234" s="5">
        <f>VLOOKUP(D234,'[1]DESIGN LOAD'!AC:AF,2,FALSE)</f>
        <v>200</v>
      </c>
      <c r="S234" s="7">
        <f>VLOOKUP(D234,'[1]DESIGN LOAD'!AC:AF,3,FALSE)</f>
        <v>190</v>
      </c>
      <c r="T234">
        <f>VLOOKUP(D234,'[1]DESIGN LOAD'!AC:AF,4,FALSE)</f>
        <v>390</v>
      </c>
    </row>
    <row r="235" spans="1:20" x14ac:dyDescent="0.3">
      <c r="A235" s="6">
        <v>2024</v>
      </c>
      <c r="B235" s="6">
        <v>7</v>
      </c>
      <c r="C235" s="6">
        <v>10</v>
      </c>
      <c r="D235" s="6">
        <v>23</v>
      </c>
      <c r="E235" s="6" t="str">
        <f t="shared" si="12"/>
        <v>Wednesday</v>
      </c>
      <c r="F235" s="6" t="str">
        <f t="shared" si="15"/>
        <v>Week-day</v>
      </c>
      <c r="G235" s="6" t="str">
        <f>_xlfn.XLOOKUP(B235,'[1]VLOOKUP DATA'!$A$3:$A$14,'[1]VLOOKUP DATA'!$C$3:$C$14)</f>
        <v>High-demand</v>
      </c>
      <c r="H235" s="6" t="str" cm="1">
        <f t="array" ref="H235">_xlfn.XLOOKUP(1,('[1]VLOOKUP DATA'!$I$2:$I$337=[1]DATA!G235)*('[1]VLOOKUP DATA'!$J$2:$J$337=[1]DATA!D235)*('[1]VLOOKUP DATA'!$K$2:$K$337=[1]DATA!E235),'[1]VLOOKUP DATA'!$L$2:$L$337)</f>
        <v>Off-Peak</v>
      </c>
      <c r="I235" s="1" cm="1">
        <f t="array" ref="I235">_xlfn.XLOOKUP(B235,'[1]VLOOKUP DATA'!$A$3:$A$14,_xlfn.XLOOKUP(H235,'[1]VLOOKUP DATA'!$D$2:$F$2,'[1]VLOOKUP DATA'!$D$3:$F$14))*100</f>
        <v>107</v>
      </c>
      <c r="J235" s="2">
        <v>-9.2558833333333386</v>
      </c>
      <c r="K235" s="3">
        <f t="shared" si="13"/>
        <v>0</v>
      </c>
      <c r="L235" s="3">
        <v>96</v>
      </c>
      <c r="M235" s="4">
        <v>63.648533333333333</v>
      </c>
      <c r="N235" s="4">
        <v>0</v>
      </c>
      <c r="O235" s="4">
        <v>47.350550000000005</v>
      </c>
      <c r="P235" s="3">
        <f t="shared" si="14"/>
        <v>313.63673333333344</v>
      </c>
      <c r="Q235" s="5">
        <v>0</v>
      </c>
      <c r="R235" s="5">
        <f>VLOOKUP(D235,'[1]DESIGN LOAD'!AC:AF,2,FALSE)</f>
        <v>200</v>
      </c>
      <c r="S235" s="7">
        <f>VLOOKUP(D235,'[1]DESIGN LOAD'!AC:AF,3,FALSE)</f>
        <v>190</v>
      </c>
      <c r="T235">
        <f>VLOOKUP(D235,'[1]DESIGN LOAD'!AC:AF,4,FALSE)</f>
        <v>390</v>
      </c>
    </row>
    <row r="236" spans="1:20" x14ac:dyDescent="0.3">
      <c r="A236" s="6">
        <v>2024</v>
      </c>
      <c r="B236" s="6">
        <v>7</v>
      </c>
      <c r="C236" s="6">
        <v>11</v>
      </c>
      <c r="D236" s="6">
        <v>0</v>
      </c>
      <c r="E236" s="6" t="str">
        <f t="shared" si="12"/>
        <v>Thursday</v>
      </c>
      <c r="F236" s="6" t="str">
        <f t="shared" si="15"/>
        <v>Week-day</v>
      </c>
      <c r="G236" s="6" t="str">
        <f>_xlfn.XLOOKUP(B236,'[1]VLOOKUP DATA'!$A$3:$A$14,'[1]VLOOKUP DATA'!$C$3:$C$14)</f>
        <v>High-demand</v>
      </c>
      <c r="H236" s="6" t="str" cm="1">
        <f t="array" ref="H236">_xlfn.XLOOKUP(1,('[1]VLOOKUP DATA'!$I$2:$I$337=[1]DATA!G236)*('[1]VLOOKUP DATA'!$J$2:$J$337=[1]DATA!D236)*('[1]VLOOKUP DATA'!$K$2:$K$337=[1]DATA!E236),'[1]VLOOKUP DATA'!$L$2:$L$337)</f>
        <v>Off-Peak</v>
      </c>
      <c r="I236" s="1" cm="1">
        <f t="array" ref="I236">_xlfn.XLOOKUP(B236,'[1]VLOOKUP DATA'!$A$3:$A$14,_xlfn.XLOOKUP(H236,'[1]VLOOKUP DATA'!$D$2:$F$2,'[1]VLOOKUP DATA'!$D$3:$F$14))*100</f>
        <v>107</v>
      </c>
      <c r="J236" s="2">
        <v>-9.1539916666666628</v>
      </c>
      <c r="K236" s="3">
        <f t="shared" si="13"/>
        <v>0</v>
      </c>
      <c r="L236" s="3">
        <v>96</v>
      </c>
      <c r="M236" s="4">
        <v>63.195816666666687</v>
      </c>
      <c r="N236" s="4">
        <v>0</v>
      </c>
      <c r="O236" s="4">
        <v>47.90969166666666</v>
      </c>
      <c r="P236" s="3">
        <f t="shared" si="14"/>
        <v>313.63673333333344</v>
      </c>
      <c r="Q236" s="5">
        <v>0</v>
      </c>
      <c r="R236" s="5">
        <f>VLOOKUP(D236,'[1]DESIGN LOAD'!AC:AF,2,FALSE)</f>
        <v>200</v>
      </c>
      <c r="S236" s="7">
        <f>VLOOKUP(D236,'[1]DESIGN LOAD'!AC:AF,3,FALSE)</f>
        <v>190</v>
      </c>
      <c r="T236">
        <f>VLOOKUP(D236,'[1]DESIGN LOAD'!AC:AF,4,FALSE)</f>
        <v>390</v>
      </c>
    </row>
    <row r="237" spans="1:20" x14ac:dyDescent="0.3">
      <c r="A237" s="6">
        <v>2024</v>
      </c>
      <c r="B237" s="6">
        <v>7</v>
      </c>
      <c r="C237" s="6">
        <v>11</v>
      </c>
      <c r="D237" s="6">
        <v>1</v>
      </c>
      <c r="E237" s="6" t="str">
        <f t="shared" si="12"/>
        <v>Thursday</v>
      </c>
      <c r="F237" s="6" t="str">
        <f t="shared" si="15"/>
        <v>Week-day</v>
      </c>
      <c r="G237" s="6" t="str">
        <f>_xlfn.XLOOKUP(B237,'[1]VLOOKUP DATA'!$A$3:$A$14,'[1]VLOOKUP DATA'!$C$3:$C$14)</f>
        <v>High-demand</v>
      </c>
      <c r="H237" s="6" t="str" cm="1">
        <f t="array" ref="H237">_xlfn.XLOOKUP(1,('[1]VLOOKUP DATA'!$I$2:$I$337=[1]DATA!G237)*('[1]VLOOKUP DATA'!$J$2:$J$337=[1]DATA!D237)*('[1]VLOOKUP DATA'!$K$2:$K$337=[1]DATA!E237),'[1]VLOOKUP DATA'!$L$2:$L$337)</f>
        <v>Off-Peak</v>
      </c>
      <c r="I237" s="1" cm="1">
        <f t="array" ref="I237">_xlfn.XLOOKUP(B237,'[1]VLOOKUP DATA'!$A$3:$A$14,_xlfn.XLOOKUP(H237,'[1]VLOOKUP DATA'!$D$2:$F$2,'[1]VLOOKUP DATA'!$D$3:$F$14))*100</f>
        <v>107</v>
      </c>
      <c r="J237" s="2">
        <v>-9.0596749999999968</v>
      </c>
      <c r="K237" s="3">
        <f t="shared" si="13"/>
        <v>0</v>
      </c>
      <c r="L237" s="3">
        <v>96</v>
      </c>
      <c r="M237" s="4">
        <v>61.231699999999996</v>
      </c>
      <c r="N237" s="4">
        <v>0</v>
      </c>
      <c r="O237" s="4">
        <v>47.551349999999999</v>
      </c>
      <c r="P237" s="3">
        <f t="shared" si="14"/>
        <v>313.63673333333344</v>
      </c>
      <c r="Q237" s="5">
        <v>0</v>
      </c>
      <c r="R237" s="5">
        <f>VLOOKUP(D237,'[1]DESIGN LOAD'!AC:AF,2,FALSE)</f>
        <v>200</v>
      </c>
      <c r="S237" s="7">
        <f>VLOOKUP(D237,'[1]DESIGN LOAD'!AC:AF,3,FALSE)</f>
        <v>190</v>
      </c>
      <c r="T237">
        <f>VLOOKUP(D237,'[1]DESIGN LOAD'!AC:AF,4,FALSE)</f>
        <v>390</v>
      </c>
    </row>
    <row r="238" spans="1:20" x14ac:dyDescent="0.3">
      <c r="A238" s="6">
        <v>2024</v>
      </c>
      <c r="B238" s="6">
        <v>7</v>
      </c>
      <c r="C238" s="6">
        <v>11</v>
      </c>
      <c r="D238" s="6">
        <v>2</v>
      </c>
      <c r="E238" s="6" t="str">
        <f t="shared" si="12"/>
        <v>Thursday</v>
      </c>
      <c r="F238" s="6" t="str">
        <f t="shared" si="15"/>
        <v>Week-day</v>
      </c>
      <c r="G238" s="6" t="str">
        <f>_xlfn.XLOOKUP(B238,'[1]VLOOKUP DATA'!$A$3:$A$14,'[1]VLOOKUP DATA'!$C$3:$C$14)</f>
        <v>High-demand</v>
      </c>
      <c r="H238" s="6" t="str" cm="1">
        <f t="array" ref="H238">_xlfn.XLOOKUP(1,('[1]VLOOKUP DATA'!$I$2:$I$337=[1]DATA!G238)*('[1]VLOOKUP DATA'!$J$2:$J$337=[1]DATA!D238)*('[1]VLOOKUP DATA'!$K$2:$K$337=[1]DATA!E238),'[1]VLOOKUP DATA'!$L$2:$L$337)</f>
        <v>Off-Peak</v>
      </c>
      <c r="I238" s="1" cm="1">
        <f t="array" ref="I238">_xlfn.XLOOKUP(B238,'[1]VLOOKUP DATA'!$A$3:$A$14,_xlfn.XLOOKUP(H238,'[1]VLOOKUP DATA'!$D$2:$F$2,'[1]VLOOKUP DATA'!$D$3:$F$14))*100</f>
        <v>107</v>
      </c>
      <c r="J238" s="2">
        <v>-7.7718666666666625</v>
      </c>
      <c r="K238" s="3">
        <f t="shared" si="13"/>
        <v>0</v>
      </c>
      <c r="L238" s="3">
        <v>96</v>
      </c>
      <c r="M238" s="4">
        <v>87.888291666666731</v>
      </c>
      <c r="N238" s="4">
        <v>0</v>
      </c>
      <c r="O238" s="4">
        <v>73.405683333333343</v>
      </c>
      <c r="P238" s="3">
        <f t="shared" si="14"/>
        <v>313.63673333333344</v>
      </c>
      <c r="Q238" s="5">
        <v>0</v>
      </c>
      <c r="R238" s="5">
        <f>VLOOKUP(D238,'[1]DESIGN LOAD'!AC:AF,2,FALSE)</f>
        <v>200</v>
      </c>
      <c r="S238" s="7">
        <f>VLOOKUP(D238,'[1]DESIGN LOAD'!AC:AF,3,FALSE)</f>
        <v>190</v>
      </c>
      <c r="T238">
        <f>VLOOKUP(D238,'[1]DESIGN LOAD'!AC:AF,4,FALSE)</f>
        <v>390</v>
      </c>
    </row>
    <row r="239" spans="1:20" x14ac:dyDescent="0.3">
      <c r="A239" s="6">
        <v>2024</v>
      </c>
      <c r="B239" s="6">
        <v>7</v>
      </c>
      <c r="C239" s="6">
        <v>11</v>
      </c>
      <c r="D239" s="6">
        <v>3</v>
      </c>
      <c r="E239" s="6" t="str">
        <f t="shared" si="12"/>
        <v>Thursday</v>
      </c>
      <c r="F239" s="6" t="str">
        <f t="shared" si="15"/>
        <v>Week-day</v>
      </c>
      <c r="G239" s="6" t="str">
        <f>_xlfn.XLOOKUP(B239,'[1]VLOOKUP DATA'!$A$3:$A$14,'[1]VLOOKUP DATA'!$C$3:$C$14)</f>
        <v>High-demand</v>
      </c>
      <c r="H239" s="6" t="str" cm="1">
        <f t="array" ref="H239">_xlfn.XLOOKUP(1,('[1]VLOOKUP DATA'!$I$2:$I$337=[1]DATA!G239)*('[1]VLOOKUP DATA'!$J$2:$J$337=[1]DATA!D239)*('[1]VLOOKUP DATA'!$K$2:$K$337=[1]DATA!E239),'[1]VLOOKUP DATA'!$L$2:$L$337)</f>
        <v>Off-Peak</v>
      </c>
      <c r="I239" s="1" cm="1">
        <f t="array" ref="I239">_xlfn.XLOOKUP(B239,'[1]VLOOKUP DATA'!$A$3:$A$14,_xlfn.XLOOKUP(H239,'[1]VLOOKUP DATA'!$D$2:$F$2,'[1]VLOOKUP DATA'!$D$3:$F$14))*100</f>
        <v>107</v>
      </c>
      <c r="J239" s="2">
        <v>-8.4324416666666675</v>
      </c>
      <c r="K239" s="3">
        <f t="shared" si="13"/>
        <v>0</v>
      </c>
      <c r="L239" s="3">
        <v>96</v>
      </c>
      <c r="M239" s="4">
        <v>93.63842499999997</v>
      </c>
      <c r="N239" s="4">
        <v>0</v>
      </c>
      <c r="O239" s="4">
        <v>78.187158333333343</v>
      </c>
      <c r="P239" s="3">
        <f t="shared" si="14"/>
        <v>313.63673333333344</v>
      </c>
      <c r="Q239" s="5">
        <v>0</v>
      </c>
      <c r="R239" s="5">
        <f>VLOOKUP(D239,'[1]DESIGN LOAD'!AC:AF,2,FALSE)</f>
        <v>200</v>
      </c>
      <c r="S239" s="7">
        <f>VLOOKUP(D239,'[1]DESIGN LOAD'!AC:AF,3,FALSE)</f>
        <v>190</v>
      </c>
      <c r="T239">
        <f>VLOOKUP(D239,'[1]DESIGN LOAD'!AC:AF,4,FALSE)</f>
        <v>390</v>
      </c>
    </row>
    <row r="240" spans="1:20" x14ac:dyDescent="0.3">
      <c r="A240" s="6">
        <v>2024</v>
      </c>
      <c r="B240" s="6">
        <v>7</v>
      </c>
      <c r="C240" s="6">
        <v>11</v>
      </c>
      <c r="D240" s="6">
        <v>4</v>
      </c>
      <c r="E240" s="6" t="str">
        <f t="shared" si="12"/>
        <v>Thursday</v>
      </c>
      <c r="F240" s="6" t="str">
        <f t="shared" si="15"/>
        <v>Week-day</v>
      </c>
      <c r="G240" s="6" t="str">
        <f>_xlfn.XLOOKUP(B240,'[1]VLOOKUP DATA'!$A$3:$A$14,'[1]VLOOKUP DATA'!$C$3:$C$14)</f>
        <v>High-demand</v>
      </c>
      <c r="H240" s="6" t="str" cm="1">
        <f t="array" ref="H240">_xlfn.XLOOKUP(1,('[1]VLOOKUP DATA'!$I$2:$I$337=[1]DATA!G240)*('[1]VLOOKUP DATA'!$J$2:$J$337=[1]DATA!D240)*('[1]VLOOKUP DATA'!$K$2:$K$337=[1]DATA!E240),'[1]VLOOKUP DATA'!$L$2:$L$337)</f>
        <v>Off-Peak</v>
      </c>
      <c r="I240" s="1" cm="1">
        <f t="array" ref="I240">_xlfn.XLOOKUP(B240,'[1]VLOOKUP DATA'!$A$3:$A$14,_xlfn.XLOOKUP(H240,'[1]VLOOKUP DATA'!$D$2:$F$2,'[1]VLOOKUP DATA'!$D$3:$F$14))*100</f>
        <v>107</v>
      </c>
      <c r="J240" s="2">
        <v>-8.9355666666666647</v>
      </c>
      <c r="K240" s="3">
        <f t="shared" si="13"/>
        <v>0</v>
      </c>
      <c r="L240" s="3">
        <v>96</v>
      </c>
      <c r="M240" s="4">
        <v>93.748625000000018</v>
      </c>
      <c r="N240" s="4">
        <v>0</v>
      </c>
      <c r="O240" s="4">
        <v>77.848941666666647</v>
      </c>
      <c r="P240" s="3">
        <f t="shared" si="14"/>
        <v>313.63673333333344</v>
      </c>
      <c r="Q240" s="5">
        <v>0</v>
      </c>
      <c r="R240" s="5">
        <f>VLOOKUP(D240,'[1]DESIGN LOAD'!AC:AF,2,FALSE)</f>
        <v>295</v>
      </c>
      <c r="S240" s="7">
        <f>VLOOKUP(D240,'[1]DESIGN LOAD'!AC:AF,3,FALSE)</f>
        <v>190</v>
      </c>
      <c r="T240">
        <f>VLOOKUP(D240,'[1]DESIGN LOAD'!AC:AF,4,FALSE)</f>
        <v>485</v>
      </c>
    </row>
    <row r="241" spans="1:20" x14ac:dyDescent="0.3">
      <c r="A241" s="6">
        <v>2024</v>
      </c>
      <c r="B241" s="6">
        <v>7</v>
      </c>
      <c r="C241" s="6">
        <v>11</v>
      </c>
      <c r="D241" s="6">
        <v>5</v>
      </c>
      <c r="E241" s="6" t="str">
        <f t="shared" si="12"/>
        <v>Thursday</v>
      </c>
      <c r="F241" s="6" t="str">
        <f t="shared" si="15"/>
        <v>Week-day</v>
      </c>
      <c r="G241" s="6" t="str">
        <f>_xlfn.XLOOKUP(B241,'[1]VLOOKUP DATA'!$A$3:$A$14,'[1]VLOOKUP DATA'!$C$3:$C$14)</f>
        <v>High-demand</v>
      </c>
      <c r="H241" s="6" t="str" cm="1">
        <f t="array" ref="H241">_xlfn.XLOOKUP(1,('[1]VLOOKUP DATA'!$I$2:$I$337=[1]DATA!G241)*('[1]VLOOKUP DATA'!$J$2:$J$337=[1]DATA!D241)*('[1]VLOOKUP DATA'!$K$2:$K$337=[1]DATA!E241),'[1]VLOOKUP DATA'!$L$2:$L$337)</f>
        <v>Off-Peak</v>
      </c>
      <c r="I241" s="1" cm="1">
        <f t="array" ref="I241">_xlfn.XLOOKUP(B241,'[1]VLOOKUP DATA'!$A$3:$A$14,_xlfn.XLOOKUP(H241,'[1]VLOOKUP DATA'!$D$2:$F$2,'[1]VLOOKUP DATA'!$D$3:$F$14))*100</f>
        <v>107</v>
      </c>
      <c r="J241" s="2">
        <v>-8.4455833333333317</v>
      </c>
      <c r="K241" s="3">
        <f t="shared" si="13"/>
        <v>0</v>
      </c>
      <c r="L241" s="3">
        <v>96</v>
      </c>
      <c r="M241" s="4">
        <v>93.512766666666707</v>
      </c>
      <c r="N241" s="4">
        <v>0</v>
      </c>
      <c r="O241" s="4">
        <v>78.937591666666677</v>
      </c>
      <c r="P241" s="3">
        <f t="shared" si="14"/>
        <v>313.63673333333344</v>
      </c>
      <c r="Q241" s="5">
        <v>0</v>
      </c>
      <c r="R241" s="5">
        <f>VLOOKUP(D241,'[1]DESIGN LOAD'!AC:AF,2,FALSE)</f>
        <v>295</v>
      </c>
      <c r="S241" s="7">
        <f>VLOOKUP(D241,'[1]DESIGN LOAD'!AC:AF,3,FALSE)</f>
        <v>190</v>
      </c>
      <c r="T241">
        <f>VLOOKUP(D241,'[1]DESIGN LOAD'!AC:AF,4,FALSE)</f>
        <v>485</v>
      </c>
    </row>
    <row r="242" spans="1:20" x14ac:dyDescent="0.3">
      <c r="A242" s="6">
        <v>2024</v>
      </c>
      <c r="B242" s="6">
        <v>7</v>
      </c>
      <c r="C242" s="6">
        <v>11</v>
      </c>
      <c r="D242" s="6">
        <v>6</v>
      </c>
      <c r="E242" s="6" t="str">
        <f t="shared" si="12"/>
        <v>Thursday</v>
      </c>
      <c r="F242" s="6" t="str">
        <f t="shared" si="15"/>
        <v>Week-day</v>
      </c>
      <c r="G242" s="6" t="str">
        <f>_xlfn.XLOOKUP(B242,'[1]VLOOKUP DATA'!$A$3:$A$14,'[1]VLOOKUP DATA'!$C$3:$C$14)</f>
        <v>High-demand</v>
      </c>
      <c r="H242" s="6" t="str" cm="1">
        <f t="array" ref="H242">_xlfn.XLOOKUP(1,('[1]VLOOKUP DATA'!$I$2:$I$337=[1]DATA!G242)*('[1]VLOOKUP DATA'!$J$2:$J$337=[1]DATA!D242)*('[1]VLOOKUP DATA'!$K$2:$K$337=[1]DATA!E242),'[1]VLOOKUP DATA'!$L$2:$L$337)</f>
        <v>Peak</v>
      </c>
      <c r="I242" s="1" cm="1">
        <f t="array" ref="I242">_xlfn.XLOOKUP(B242,'[1]VLOOKUP DATA'!$A$3:$A$14,_xlfn.XLOOKUP(H242,'[1]VLOOKUP DATA'!$D$2:$F$2,'[1]VLOOKUP DATA'!$D$3:$F$14))*100</f>
        <v>653</v>
      </c>
      <c r="J242" s="2">
        <v>-9.747191666666664</v>
      </c>
      <c r="K242" s="3">
        <f t="shared" si="13"/>
        <v>0</v>
      </c>
      <c r="L242" s="3">
        <v>96</v>
      </c>
      <c r="M242" s="4">
        <v>93.890924999999953</v>
      </c>
      <c r="N242" s="4">
        <v>0</v>
      </c>
      <c r="O242" s="4">
        <v>77.00187499999997</v>
      </c>
      <c r="P242" s="3">
        <f t="shared" si="14"/>
        <v>313.63673333333344</v>
      </c>
      <c r="Q242" s="5">
        <v>0</v>
      </c>
      <c r="R242" s="5">
        <f>VLOOKUP(D242,'[1]DESIGN LOAD'!AC:AF,2,FALSE)</f>
        <v>295</v>
      </c>
      <c r="S242" s="7">
        <f>VLOOKUP(D242,'[1]DESIGN LOAD'!AC:AF,3,FALSE)</f>
        <v>190</v>
      </c>
      <c r="T242">
        <f>VLOOKUP(D242,'[1]DESIGN LOAD'!AC:AF,4,FALSE)</f>
        <v>485</v>
      </c>
    </row>
    <row r="243" spans="1:20" x14ac:dyDescent="0.3">
      <c r="A243" s="6">
        <v>2024</v>
      </c>
      <c r="B243" s="6">
        <v>7</v>
      </c>
      <c r="C243" s="6">
        <v>11</v>
      </c>
      <c r="D243" s="6">
        <v>7</v>
      </c>
      <c r="E243" s="6" t="str">
        <f t="shared" si="12"/>
        <v>Thursday</v>
      </c>
      <c r="F243" s="6" t="str">
        <f t="shared" si="15"/>
        <v>Week-day</v>
      </c>
      <c r="G243" s="6" t="str">
        <f>_xlfn.XLOOKUP(B243,'[1]VLOOKUP DATA'!$A$3:$A$14,'[1]VLOOKUP DATA'!$C$3:$C$14)</f>
        <v>High-demand</v>
      </c>
      <c r="H243" s="6" t="str" cm="1">
        <f t="array" ref="H243">_xlfn.XLOOKUP(1,('[1]VLOOKUP DATA'!$I$2:$I$337=[1]DATA!G243)*('[1]VLOOKUP DATA'!$J$2:$J$337=[1]DATA!D243)*('[1]VLOOKUP DATA'!$K$2:$K$337=[1]DATA!E243),'[1]VLOOKUP DATA'!$L$2:$L$337)</f>
        <v>Peak</v>
      </c>
      <c r="I243" s="1" cm="1">
        <f t="array" ref="I243">_xlfn.XLOOKUP(B243,'[1]VLOOKUP DATA'!$A$3:$A$14,_xlfn.XLOOKUP(H243,'[1]VLOOKUP DATA'!$D$2:$F$2,'[1]VLOOKUP DATA'!$D$3:$F$14))*100</f>
        <v>653</v>
      </c>
      <c r="J243" s="2">
        <v>-8.4354416666666694</v>
      </c>
      <c r="K243" s="3">
        <f t="shared" si="13"/>
        <v>0</v>
      </c>
      <c r="L243" s="3">
        <v>96</v>
      </c>
      <c r="M243" s="4">
        <v>100.34210833333336</v>
      </c>
      <c r="N243" s="4">
        <v>0</v>
      </c>
      <c r="O243" s="4">
        <v>85.375491666666633</v>
      </c>
      <c r="P243" s="3">
        <f t="shared" si="14"/>
        <v>313.63673333333344</v>
      </c>
      <c r="Q243" s="5">
        <v>0</v>
      </c>
      <c r="R243" s="5">
        <f>VLOOKUP(D243,'[1]DESIGN LOAD'!AC:AF,2,FALSE)</f>
        <v>565</v>
      </c>
      <c r="S243" s="7">
        <f>VLOOKUP(D243,'[1]DESIGN LOAD'!AC:AF,3,FALSE)</f>
        <v>690</v>
      </c>
      <c r="T243">
        <f>VLOOKUP(D243,'[1]DESIGN LOAD'!AC:AF,4,FALSE)</f>
        <v>1255</v>
      </c>
    </row>
    <row r="244" spans="1:20" x14ac:dyDescent="0.3">
      <c r="A244" s="6">
        <v>2024</v>
      </c>
      <c r="B244" s="6">
        <v>7</v>
      </c>
      <c r="C244" s="6">
        <v>11</v>
      </c>
      <c r="D244" s="6">
        <v>8</v>
      </c>
      <c r="E244" s="6" t="str">
        <f t="shared" si="12"/>
        <v>Thursday</v>
      </c>
      <c r="F244" s="6" t="str">
        <f t="shared" si="15"/>
        <v>Week-day</v>
      </c>
      <c r="G244" s="6" t="str">
        <f>_xlfn.XLOOKUP(B244,'[1]VLOOKUP DATA'!$A$3:$A$14,'[1]VLOOKUP DATA'!$C$3:$C$14)</f>
        <v>High-demand</v>
      </c>
      <c r="H244" s="6" t="str" cm="1">
        <f t="array" ref="H244">_xlfn.XLOOKUP(1,('[1]VLOOKUP DATA'!$I$2:$I$337=[1]DATA!G244)*('[1]VLOOKUP DATA'!$J$2:$J$337=[1]DATA!D244)*('[1]VLOOKUP DATA'!$K$2:$K$337=[1]DATA!E244),'[1]VLOOKUP DATA'!$L$2:$L$337)</f>
        <v>Peak</v>
      </c>
      <c r="I244" s="1" cm="1">
        <f t="array" ref="I244">_xlfn.XLOOKUP(B244,'[1]VLOOKUP DATA'!$A$3:$A$14,_xlfn.XLOOKUP(H244,'[1]VLOOKUP DATA'!$D$2:$F$2,'[1]VLOOKUP DATA'!$D$3:$F$14))*100</f>
        <v>653</v>
      </c>
      <c r="J244" s="2">
        <v>-9.1702916666666638</v>
      </c>
      <c r="K244" s="3">
        <f t="shared" si="13"/>
        <v>0</v>
      </c>
      <c r="L244" s="3">
        <v>96</v>
      </c>
      <c r="M244" s="4">
        <v>109.42859166666668</v>
      </c>
      <c r="N244" s="4">
        <v>0</v>
      </c>
      <c r="O244" s="4">
        <v>94.220141666666663</v>
      </c>
      <c r="P244" s="3">
        <f t="shared" si="14"/>
        <v>313.63673333333344</v>
      </c>
      <c r="Q244" s="5">
        <v>0</v>
      </c>
      <c r="R244" s="5">
        <f>VLOOKUP(D244,'[1]DESIGN LOAD'!AC:AF,2,FALSE)</f>
        <v>565</v>
      </c>
      <c r="S244" s="7">
        <f>VLOOKUP(D244,'[1]DESIGN LOAD'!AC:AF,3,FALSE)</f>
        <v>675</v>
      </c>
      <c r="T244">
        <f>VLOOKUP(D244,'[1]DESIGN LOAD'!AC:AF,4,FALSE)</f>
        <v>1240</v>
      </c>
    </row>
    <row r="245" spans="1:20" x14ac:dyDescent="0.3">
      <c r="A245" s="6">
        <v>2024</v>
      </c>
      <c r="B245" s="6">
        <v>7</v>
      </c>
      <c r="C245" s="6">
        <v>11</v>
      </c>
      <c r="D245" s="6">
        <v>9</v>
      </c>
      <c r="E245" s="6" t="str">
        <f t="shared" si="12"/>
        <v>Thursday</v>
      </c>
      <c r="F245" s="6" t="str">
        <f t="shared" si="15"/>
        <v>Week-day</v>
      </c>
      <c r="G245" s="6" t="str">
        <f>_xlfn.XLOOKUP(B245,'[1]VLOOKUP DATA'!$A$3:$A$14,'[1]VLOOKUP DATA'!$C$3:$C$14)</f>
        <v>High-demand</v>
      </c>
      <c r="H245" s="6" t="str" cm="1">
        <f t="array" ref="H245">_xlfn.XLOOKUP(1,('[1]VLOOKUP DATA'!$I$2:$I$337=[1]DATA!G245)*('[1]VLOOKUP DATA'!$J$2:$J$337=[1]DATA!D245)*('[1]VLOOKUP DATA'!$K$2:$K$337=[1]DATA!E245),'[1]VLOOKUP DATA'!$L$2:$L$337)</f>
        <v>Standard</v>
      </c>
      <c r="I245" s="1" cm="1">
        <f t="array" ref="I245">_xlfn.XLOOKUP(B245,'[1]VLOOKUP DATA'!$A$3:$A$14,_xlfn.XLOOKUP(H245,'[1]VLOOKUP DATA'!$D$2:$F$2,'[1]VLOOKUP DATA'!$D$3:$F$14))*100</f>
        <v>198</v>
      </c>
      <c r="J245" s="2">
        <v>-6.8943749999999984</v>
      </c>
      <c r="K245" s="3">
        <f t="shared" si="13"/>
        <v>0</v>
      </c>
      <c r="L245" s="3">
        <v>96</v>
      </c>
      <c r="M245" s="4">
        <v>114.04617499999996</v>
      </c>
      <c r="N245" s="4">
        <v>0</v>
      </c>
      <c r="O245" s="4">
        <v>100.00209166666669</v>
      </c>
      <c r="P245" s="3">
        <f t="shared" si="14"/>
        <v>313.63673333333344</v>
      </c>
      <c r="Q245" s="5">
        <v>0</v>
      </c>
      <c r="R245" s="5">
        <f>VLOOKUP(D245,'[1]DESIGN LOAD'!AC:AF,2,FALSE)</f>
        <v>565</v>
      </c>
      <c r="S245" s="7">
        <f>VLOOKUP(D245,'[1]DESIGN LOAD'!AC:AF,3,FALSE)</f>
        <v>675</v>
      </c>
      <c r="T245">
        <f>VLOOKUP(D245,'[1]DESIGN LOAD'!AC:AF,4,FALSE)</f>
        <v>1240</v>
      </c>
    </row>
    <row r="246" spans="1:20" x14ac:dyDescent="0.3">
      <c r="A246" s="6">
        <v>2024</v>
      </c>
      <c r="B246" s="6">
        <v>7</v>
      </c>
      <c r="C246" s="6">
        <v>11</v>
      </c>
      <c r="D246" s="6">
        <v>10</v>
      </c>
      <c r="E246" s="6" t="str">
        <f t="shared" si="12"/>
        <v>Thursday</v>
      </c>
      <c r="F246" s="6" t="str">
        <f t="shared" si="15"/>
        <v>Week-day</v>
      </c>
      <c r="G246" s="6" t="str">
        <f>_xlfn.XLOOKUP(B246,'[1]VLOOKUP DATA'!$A$3:$A$14,'[1]VLOOKUP DATA'!$C$3:$C$14)</f>
        <v>High-demand</v>
      </c>
      <c r="H246" s="6" t="str" cm="1">
        <f t="array" ref="H246">_xlfn.XLOOKUP(1,('[1]VLOOKUP DATA'!$I$2:$I$337=[1]DATA!G246)*('[1]VLOOKUP DATA'!$J$2:$J$337=[1]DATA!D246)*('[1]VLOOKUP DATA'!$K$2:$K$337=[1]DATA!E246),'[1]VLOOKUP DATA'!$L$2:$L$337)</f>
        <v>Standard</v>
      </c>
      <c r="I246" s="1" cm="1">
        <f t="array" ref="I246">_xlfn.XLOOKUP(B246,'[1]VLOOKUP DATA'!$A$3:$A$14,_xlfn.XLOOKUP(H246,'[1]VLOOKUP DATA'!$D$2:$F$2,'[1]VLOOKUP DATA'!$D$3:$F$14))*100</f>
        <v>198</v>
      </c>
      <c r="J246" s="2">
        <v>-13.25739166666667</v>
      </c>
      <c r="K246" s="3">
        <f t="shared" si="13"/>
        <v>0</v>
      </c>
      <c r="L246" s="3">
        <v>96</v>
      </c>
      <c r="M246" s="4">
        <v>135.4619166666667</v>
      </c>
      <c r="N246" s="4">
        <v>0</v>
      </c>
      <c r="O246" s="4">
        <v>114.34400000000001</v>
      </c>
      <c r="P246" s="3">
        <f t="shared" si="14"/>
        <v>313.63673333333344</v>
      </c>
      <c r="Q246" s="5">
        <v>0</v>
      </c>
      <c r="R246" s="5">
        <f>VLOOKUP(D246,'[1]DESIGN LOAD'!AC:AF,2,FALSE)</f>
        <v>565</v>
      </c>
      <c r="S246" s="7">
        <f>VLOOKUP(D246,'[1]DESIGN LOAD'!AC:AF,3,FALSE)</f>
        <v>675</v>
      </c>
      <c r="T246">
        <f>VLOOKUP(D246,'[1]DESIGN LOAD'!AC:AF,4,FALSE)</f>
        <v>1240</v>
      </c>
    </row>
    <row r="247" spans="1:20" x14ac:dyDescent="0.3">
      <c r="A247" s="6">
        <v>2024</v>
      </c>
      <c r="B247" s="6">
        <v>7</v>
      </c>
      <c r="C247" s="6">
        <v>11</v>
      </c>
      <c r="D247" s="6">
        <v>11</v>
      </c>
      <c r="E247" s="6" t="str">
        <f t="shared" si="12"/>
        <v>Thursday</v>
      </c>
      <c r="F247" s="6" t="str">
        <f t="shared" si="15"/>
        <v>Week-day</v>
      </c>
      <c r="G247" s="6" t="str">
        <f>_xlfn.XLOOKUP(B247,'[1]VLOOKUP DATA'!$A$3:$A$14,'[1]VLOOKUP DATA'!$C$3:$C$14)</f>
        <v>High-demand</v>
      </c>
      <c r="H247" s="6" t="str" cm="1">
        <f t="array" ref="H247">_xlfn.XLOOKUP(1,('[1]VLOOKUP DATA'!$I$2:$I$337=[1]DATA!G247)*('[1]VLOOKUP DATA'!$J$2:$J$337=[1]DATA!D247)*('[1]VLOOKUP DATA'!$K$2:$K$337=[1]DATA!E247),'[1]VLOOKUP DATA'!$L$2:$L$337)</f>
        <v>Standard</v>
      </c>
      <c r="I247" s="1" cm="1">
        <f t="array" ref="I247">_xlfn.XLOOKUP(B247,'[1]VLOOKUP DATA'!$A$3:$A$14,_xlfn.XLOOKUP(H247,'[1]VLOOKUP DATA'!$D$2:$F$2,'[1]VLOOKUP DATA'!$D$3:$F$14))*100</f>
        <v>198</v>
      </c>
      <c r="J247" s="2">
        <v>-12.948193877551017</v>
      </c>
      <c r="K247" s="3">
        <f t="shared" si="13"/>
        <v>0</v>
      </c>
      <c r="L247" s="3">
        <v>96.316326530612244</v>
      </c>
      <c r="M247" s="4">
        <v>128.47045918367346</v>
      </c>
      <c r="N247" s="4">
        <v>0</v>
      </c>
      <c r="O247" s="4">
        <v>111.523693877551</v>
      </c>
      <c r="P247" s="3">
        <f t="shared" si="14"/>
        <v>313.63673333333344</v>
      </c>
      <c r="Q247" s="5">
        <v>0</v>
      </c>
      <c r="R247" s="5">
        <f>VLOOKUP(D247,'[1]DESIGN LOAD'!AC:AF,2,FALSE)</f>
        <v>565</v>
      </c>
      <c r="S247" s="7">
        <f>VLOOKUP(D247,'[1]DESIGN LOAD'!AC:AF,3,FALSE)</f>
        <v>675</v>
      </c>
      <c r="T247">
        <f>VLOOKUP(D247,'[1]DESIGN LOAD'!AC:AF,4,FALSE)</f>
        <v>1240</v>
      </c>
    </row>
    <row r="248" spans="1:20" x14ac:dyDescent="0.3">
      <c r="A248" s="6">
        <v>2024</v>
      </c>
      <c r="B248" s="6">
        <v>7</v>
      </c>
      <c r="C248" s="6">
        <v>11</v>
      </c>
      <c r="D248" s="6">
        <v>12</v>
      </c>
      <c r="E248" s="6" t="str">
        <f t="shared" si="12"/>
        <v>Thursday</v>
      </c>
      <c r="F248" s="6" t="str">
        <f t="shared" si="15"/>
        <v>Week-day</v>
      </c>
      <c r="G248" s="6" t="str">
        <f>_xlfn.XLOOKUP(B248,'[1]VLOOKUP DATA'!$A$3:$A$14,'[1]VLOOKUP DATA'!$C$3:$C$14)</f>
        <v>High-demand</v>
      </c>
      <c r="H248" s="6" t="str" cm="1">
        <f t="array" ref="H248">_xlfn.XLOOKUP(1,('[1]VLOOKUP DATA'!$I$2:$I$337=[1]DATA!G248)*('[1]VLOOKUP DATA'!$J$2:$J$337=[1]DATA!D248)*('[1]VLOOKUP DATA'!$K$2:$K$337=[1]DATA!E248),'[1]VLOOKUP DATA'!$L$2:$L$337)</f>
        <v>Standard</v>
      </c>
      <c r="I248" s="1" cm="1">
        <f t="array" ref="I248">_xlfn.XLOOKUP(B248,'[1]VLOOKUP DATA'!$A$3:$A$14,_xlfn.XLOOKUP(H248,'[1]VLOOKUP DATA'!$D$2:$F$2,'[1]VLOOKUP DATA'!$D$3:$F$14))*100</f>
        <v>198</v>
      </c>
      <c r="J248" s="2">
        <v>-10.121424999999997</v>
      </c>
      <c r="K248" s="3">
        <f t="shared" si="13"/>
        <v>0</v>
      </c>
      <c r="L248" s="3">
        <v>96.308333333333337</v>
      </c>
      <c r="M248" s="4">
        <v>115.60853333333336</v>
      </c>
      <c r="N248" s="4">
        <v>0</v>
      </c>
      <c r="O248" s="4">
        <v>99.076099999999954</v>
      </c>
      <c r="P248" s="3">
        <f t="shared" si="14"/>
        <v>313.63673333333344</v>
      </c>
      <c r="Q248" s="5">
        <v>0</v>
      </c>
      <c r="R248" s="5">
        <f>VLOOKUP(D248,'[1]DESIGN LOAD'!AC:AF,2,FALSE)</f>
        <v>565</v>
      </c>
      <c r="S248" s="7">
        <f>VLOOKUP(D248,'[1]DESIGN LOAD'!AC:AF,3,FALSE)</f>
        <v>675</v>
      </c>
      <c r="T248">
        <f>VLOOKUP(D248,'[1]DESIGN LOAD'!AC:AF,4,FALSE)</f>
        <v>1240</v>
      </c>
    </row>
    <row r="249" spans="1:20" x14ac:dyDescent="0.3">
      <c r="A249" s="6">
        <v>2024</v>
      </c>
      <c r="B249" s="6">
        <v>7</v>
      </c>
      <c r="C249" s="6">
        <v>11</v>
      </c>
      <c r="D249" s="6">
        <v>13</v>
      </c>
      <c r="E249" s="6" t="str">
        <f t="shared" si="12"/>
        <v>Thursday</v>
      </c>
      <c r="F249" s="6" t="str">
        <f t="shared" si="15"/>
        <v>Week-day</v>
      </c>
      <c r="G249" s="6" t="str">
        <f>_xlfn.XLOOKUP(B249,'[1]VLOOKUP DATA'!$A$3:$A$14,'[1]VLOOKUP DATA'!$C$3:$C$14)</f>
        <v>High-demand</v>
      </c>
      <c r="H249" s="6" t="str" cm="1">
        <f t="array" ref="H249">_xlfn.XLOOKUP(1,('[1]VLOOKUP DATA'!$I$2:$I$337=[1]DATA!G249)*('[1]VLOOKUP DATA'!$J$2:$J$337=[1]DATA!D249)*('[1]VLOOKUP DATA'!$K$2:$K$337=[1]DATA!E249),'[1]VLOOKUP DATA'!$L$2:$L$337)</f>
        <v>Standard</v>
      </c>
      <c r="I249" s="1" cm="1">
        <f t="array" ref="I249">_xlfn.XLOOKUP(B249,'[1]VLOOKUP DATA'!$A$3:$A$14,_xlfn.XLOOKUP(H249,'[1]VLOOKUP DATA'!$D$2:$F$2,'[1]VLOOKUP DATA'!$D$3:$F$14))*100</f>
        <v>198</v>
      </c>
      <c r="J249" s="2">
        <v>-9.1098499999999998</v>
      </c>
      <c r="K249" s="3">
        <f t="shared" si="13"/>
        <v>0</v>
      </c>
      <c r="L249" s="3">
        <v>96.933333333333337</v>
      </c>
      <c r="M249" s="4">
        <v>92.053891666666672</v>
      </c>
      <c r="N249" s="4">
        <v>0</v>
      </c>
      <c r="O249" s="4">
        <v>76.606750000000062</v>
      </c>
      <c r="P249" s="3">
        <f t="shared" si="14"/>
        <v>313.63673333333344</v>
      </c>
      <c r="Q249" s="5">
        <v>0</v>
      </c>
      <c r="R249" s="5">
        <f>VLOOKUP(D249,'[1]DESIGN LOAD'!AC:AF,2,FALSE)</f>
        <v>565</v>
      </c>
      <c r="S249" s="7">
        <f>VLOOKUP(D249,'[1]DESIGN LOAD'!AC:AF,3,FALSE)</f>
        <v>675</v>
      </c>
      <c r="T249">
        <f>VLOOKUP(D249,'[1]DESIGN LOAD'!AC:AF,4,FALSE)</f>
        <v>1240</v>
      </c>
    </row>
    <row r="250" spans="1:20" x14ac:dyDescent="0.3">
      <c r="A250" s="6">
        <v>2024</v>
      </c>
      <c r="B250" s="6">
        <v>7</v>
      </c>
      <c r="C250" s="6">
        <v>11</v>
      </c>
      <c r="D250" s="6">
        <v>14</v>
      </c>
      <c r="E250" s="6" t="str">
        <f t="shared" si="12"/>
        <v>Thursday</v>
      </c>
      <c r="F250" s="6" t="str">
        <f t="shared" si="15"/>
        <v>Week-day</v>
      </c>
      <c r="G250" s="6" t="str">
        <f>_xlfn.XLOOKUP(B250,'[1]VLOOKUP DATA'!$A$3:$A$14,'[1]VLOOKUP DATA'!$C$3:$C$14)</f>
        <v>High-demand</v>
      </c>
      <c r="H250" s="6" t="str" cm="1">
        <f t="array" ref="H250">_xlfn.XLOOKUP(1,('[1]VLOOKUP DATA'!$I$2:$I$337=[1]DATA!G250)*('[1]VLOOKUP DATA'!$J$2:$J$337=[1]DATA!D250)*('[1]VLOOKUP DATA'!$K$2:$K$337=[1]DATA!E250),'[1]VLOOKUP DATA'!$L$2:$L$337)</f>
        <v>Standard</v>
      </c>
      <c r="I250" s="1" cm="1">
        <f t="array" ref="I250">_xlfn.XLOOKUP(B250,'[1]VLOOKUP DATA'!$A$3:$A$14,_xlfn.XLOOKUP(H250,'[1]VLOOKUP DATA'!$D$2:$F$2,'[1]VLOOKUP DATA'!$D$3:$F$14))*100</f>
        <v>198</v>
      </c>
      <c r="J250" s="2">
        <v>-5.1485500000000011</v>
      </c>
      <c r="K250" s="3">
        <f t="shared" si="13"/>
        <v>0</v>
      </c>
      <c r="L250" s="3">
        <v>96.391666666666666</v>
      </c>
      <c r="M250" s="4">
        <v>147.38048333333336</v>
      </c>
      <c r="N250" s="4">
        <v>0</v>
      </c>
      <c r="O250" s="4">
        <v>134.53206666666665</v>
      </c>
      <c r="P250" s="3">
        <f t="shared" si="14"/>
        <v>313.63673333333344</v>
      </c>
      <c r="Q250" s="5">
        <v>0</v>
      </c>
      <c r="R250" s="5">
        <f>VLOOKUP(D250,'[1]DESIGN LOAD'!AC:AF,2,FALSE)</f>
        <v>565</v>
      </c>
      <c r="S250" s="7">
        <f>VLOOKUP(D250,'[1]DESIGN LOAD'!AC:AF,3,FALSE)</f>
        <v>675</v>
      </c>
      <c r="T250">
        <f>VLOOKUP(D250,'[1]DESIGN LOAD'!AC:AF,4,FALSE)</f>
        <v>1240</v>
      </c>
    </row>
    <row r="251" spans="1:20" x14ac:dyDescent="0.3">
      <c r="A251" s="6">
        <v>2024</v>
      </c>
      <c r="B251" s="6">
        <v>7</v>
      </c>
      <c r="C251" s="6">
        <v>11</v>
      </c>
      <c r="D251" s="6">
        <v>15</v>
      </c>
      <c r="E251" s="6" t="str">
        <f t="shared" si="12"/>
        <v>Thursday</v>
      </c>
      <c r="F251" s="6" t="str">
        <f t="shared" si="15"/>
        <v>Week-day</v>
      </c>
      <c r="G251" s="6" t="str">
        <f>_xlfn.XLOOKUP(B251,'[1]VLOOKUP DATA'!$A$3:$A$14,'[1]VLOOKUP DATA'!$C$3:$C$14)</f>
        <v>High-demand</v>
      </c>
      <c r="H251" s="6" t="str" cm="1">
        <f t="array" ref="H251">_xlfn.XLOOKUP(1,('[1]VLOOKUP DATA'!$I$2:$I$337=[1]DATA!G251)*('[1]VLOOKUP DATA'!$J$2:$J$337=[1]DATA!D251)*('[1]VLOOKUP DATA'!$K$2:$K$337=[1]DATA!E251),'[1]VLOOKUP DATA'!$L$2:$L$337)</f>
        <v>Standard</v>
      </c>
      <c r="I251" s="1" cm="1">
        <f t="array" ref="I251">_xlfn.XLOOKUP(B251,'[1]VLOOKUP DATA'!$A$3:$A$14,_xlfn.XLOOKUP(H251,'[1]VLOOKUP DATA'!$D$2:$F$2,'[1]VLOOKUP DATA'!$D$3:$F$14))*100</f>
        <v>198</v>
      </c>
      <c r="J251" s="2">
        <v>-11.712183333333336</v>
      </c>
      <c r="K251" s="3">
        <f t="shared" si="13"/>
        <v>0</v>
      </c>
      <c r="L251" s="3">
        <v>96.174999999999997</v>
      </c>
      <c r="M251" s="4">
        <v>182.80630000000008</v>
      </c>
      <c r="N251" s="4">
        <v>0</v>
      </c>
      <c r="O251" s="4">
        <v>164.22027499999996</v>
      </c>
      <c r="P251" s="3">
        <f t="shared" si="14"/>
        <v>313.63673333333344</v>
      </c>
      <c r="Q251" s="5">
        <v>0</v>
      </c>
      <c r="R251" s="5">
        <f>VLOOKUP(D251,'[1]DESIGN LOAD'!AC:AF,2,FALSE)</f>
        <v>565</v>
      </c>
      <c r="S251" s="7">
        <f>VLOOKUP(D251,'[1]DESIGN LOAD'!AC:AF,3,FALSE)</f>
        <v>675</v>
      </c>
      <c r="T251">
        <f>VLOOKUP(D251,'[1]DESIGN LOAD'!AC:AF,4,FALSE)</f>
        <v>1240</v>
      </c>
    </row>
    <row r="252" spans="1:20" x14ac:dyDescent="0.3">
      <c r="A252" s="6">
        <v>2024</v>
      </c>
      <c r="B252" s="6">
        <v>7</v>
      </c>
      <c r="C252" s="6">
        <v>11</v>
      </c>
      <c r="D252" s="6">
        <v>16</v>
      </c>
      <c r="E252" s="6" t="str">
        <f t="shared" si="12"/>
        <v>Thursday</v>
      </c>
      <c r="F252" s="6" t="str">
        <f t="shared" si="15"/>
        <v>Week-day</v>
      </c>
      <c r="G252" s="6" t="str">
        <f>_xlfn.XLOOKUP(B252,'[1]VLOOKUP DATA'!$A$3:$A$14,'[1]VLOOKUP DATA'!$C$3:$C$14)</f>
        <v>High-demand</v>
      </c>
      <c r="H252" s="6" t="str" cm="1">
        <f t="array" ref="H252">_xlfn.XLOOKUP(1,('[1]VLOOKUP DATA'!$I$2:$I$337=[1]DATA!G252)*('[1]VLOOKUP DATA'!$J$2:$J$337=[1]DATA!D252)*('[1]VLOOKUP DATA'!$K$2:$K$337=[1]DATA!E252),'[1]VLOOKUP DATA'!$L$2:$L$337)</f>
        <v>Standard</v>
      </c>
      <c r="I252" s="1" cm="1">
        <f t="array" ref="I252">_xlfn.XLOOKUP(B252,'[1]VLOOKUP DATA'!$A$3:$A$14,_xlfn.XLOOKUP(H252,'[1]VLOOKUP DATA'!$D$2:$F$2,'[1]VLOOKUP DATA'!$D$3:$F$14))*100</f>
        <v>198</v>
      </c>
      <c r="J252" s="2">
        <v>-8.1304083333333388</v>
      </c>
      <c r="K252" s="3">
        <f t="shared" si="13"/>
        <v>0</v>
      </c>
      <c r="L252" s="3">
        <v>96.7</v>
      </c>
      <c r="M252" s="4">
        <v>151.41981666666661</v>
      </c>
      <c r="N252" s="4">
        <v>0</v>
      </c>
      <c r="O252" s="4">
        <v>136.60145</v>
      </c>
      <c r="P252" s="3">
        <f t="shared" si="14"/>
        <v>313.63673333333344</v>
      </c>
      <c r="Q252" s="5">
        <v>0</v>
      </c>
      <c r="R252" s="5">
        <f>VLOOKUP(D252,'[1]DESIGN LOAD'!AC:AF,2,FALSE)</f>
        <v>565</v>
      </c>
      <c r="S252" s="7">
        <f>VLOOKUP(D252,'[1]DESIGN LOAD'!AC:AF,3,FALSE)</f>
        <v>675</v>
      </c>
      <c r="T252">
        <f>VLOOKUP(D252,'[1]DESIGN LOAD'!AC:AF,4,FALSE)</f>
        <v>1240</v>
      </c>
    </row>
    <row r="253" spans="1:20" x14ac:dyDescent="0.3">
      <c r="A253" s="6">
        <v>2024</v>
      </c>
      <c r="B253" s="6">
        <v>7</v>
      </c>
      <c r="C253" s="6">
        <v>11</v>
      </c>
      <c r="D253" s="6">
        <v>17</v>
      </c>
      <c r="E253" s="6" t="str">
        <f t="shared" si="12"/>
        <v>Thursday</v>
      </c>
      <c r="F253" s="6" t="str">
        <f t="shared" si="15"/>
        <v>Week-day</v>
      </c>
      <c r="G253" s="6" t="str">
        <f>_xlfn.XLOOKUP(B253,'[1]VLOOKUP DATA'!$A$3:$A$14,'[1]VLOOKUP DATA'!$C$3:$C$14)</f>
        <v>High-demand</v>
      </c>
      <c r="H253" s="6" t="str" cm="1">
        <f t="array" ref="H253">_xlfn.XLOOKUP(1,('[1]VLOOKUP DATA'!$I$2:$I$337=[1]DATA!G253)*('[1]VLOOKUP DATA'!$J$2:$J$337=[1]DATA!D253)*('[1]VLOOKUP DATA'!$K$2:$K$337=[1]DATA!E253),'[1]VLOOKUP DATA'!$L$2:$L$337)</f>
        <v>Peak</v>
      </c>
      <c r="I253" s="1" cm="1">
        <f t="array" ref="I253">_xlfn.XLOOKUP(B253,'[1]VLOOKUP DATA'!$A$3:$A$14,_xlfn.XLOOKUP(H253,'[1]VLOOKUP DATA'!$D$2:$F$2,'[1]VLOOKUP DATA'!$D$3:$F$14))*100</f>
        <v>653</v>
      </c>
      <c r="J253" s="2">
        <v>-11.838475000000004</v>
      </c>
      <c r="K253" s="3">
        <f t="shared" si="13"/>
        <v>0</v>
      </c>
      <c r="L253" s="3">
        <v>97</v>
      </c>
      <c r="M253" s="4">
        <v>96.49524999999997</v>
      </c>
      <c r="N253" s="4">
        <v>0</v>
      </c>
      <c r="O253" s="4">
        <v>78.096733333333333</v>
      </c>
      <c r="P253" s="3">
        <f t="shared" si="14"/>
        <v>313.63673333333344</v>
      </c>
      <c r="Q253" s="5">
        <v>0</v>
      </c>
      <c r="R253" s="5">
        <f>VLOOKUP(D253,'[1]DESIGN LOAD'!AC:AF,2,FALSE)</f>
        <v>555</v>
      </c>
      <c r="S253" s="7">
        <f>VLOOKUP(D253,'[1]DESIGN LOAD'!AC:AF,3,FALSE)</f>
        <v>675</v>
      </c>
      <c r="T253">
        <f>VLOOKUP(D253,'[1]DESIGN LOAD'!AC:AF,4,FALSE)</f>
        <v>1230</v>
      </c>
    </row>
    <row r="254" spans="1:20" x14ac:dyDescent="0.3">
      <c r="A254" s="6">
        <v>2024</v>
      </c>
      <c r="B254" s="6">
        <v>7</v>
      </c>
      <c r="C254" s="6">
        <v>11</v>
      </c>
      <c r="D254" s="6">
        <v>18</v>
      </c>
      <c r="E254" s="6" t="str">
        <f t="shared" si="12"/>
        <v>Thursday</v>
      </c>
      <c r="F254" s="6" t="str">
        <f t="shared" si="15"/>
        <v>Week-day</v>
      </c>
      <c r="G254" s="6" t="str">
        <f>_xlfn.XLOOKUP(B254,'[1]VLOOKUP DATA'!$A$3:$A$14,'[1]VLOOKUP DATA'!$C$3:$C$14)</f>
        <v>High-demand</v>
      </c>
      <c r="H254" s="6" t="str" cm="1">
        <f t="array" ref="H254">_xlfn.XLOOKUP(1,('[1]VLOOKUP DATA'!$I$2:$I$337=[1]DATA!G254)*('[1]VLOOKUP DATA'!$J$2:$J$337=[1]DATA!D254)*('[1]VLOOKUP DATA'!$K$2:$K$337=[1]DATA!E254),'[1]VLOOKUP DATA'!$L$2:$L$337)</f>
        <v>Peak</v>
      </c>
      <c r="I254" s="1" cm="1">
        <f t="array" ref="I254">_xlfn.XLOOKUP(B254,'[1]VLOOKUP DATA'!$A$3:$A$14,_xlfn.XLOOKUP(H254,'[1]VLOOKUP DATA'!$D$2:$F$2,'[1]VLOOKUP DATA'!$D$3:$F$14))*100</f>
        <v>653</v>
      </c>
      <c r="J254" s="2">
        <v>-8.1359750000000002</v>
      </c>
      <c r="K254" s="3">
        <f t="shared" si="13"/>
        <v>0</v>
      </c>
      <c r="L254" s="3">
        <v>97</v>
      </c>
      <c r="M254" s="4">
        <v>94.774083333333294</v>
      </c>
      <c r="N254" s="4">
        <v>0</v>
      </c>
      <c r="O254" s="4">
        <v>80.800483333333332</v>
      </c>
      <c r="P254" s="3">
        <f t="shared" si="14"/>
        <v>313.63673333333344</v>
      </c>
      <c r="Q254" s="5">
        <v>0</v>
      </c>
      <c r="R254" s="5">
        <f>VLOOKUP(D254,'[1]DESIGN LOAD'!AC:AF,2,FALSE)</f>
        <v>485</v>
      </c>
      <c r="S254" s="7">
        <f>VLOOKUP(D254,'[1]DESIGN LOAD'!AC:AF,3,FALSE)</f>
        <v>655</v>
      </c>
      <c r="T254">
        <f>VLOOKUP(D254,'[1]DESIGN LOAD'!AC:AF,4,FALSE)</f>
        <v>1140</v>
      </c>
    </row>
    <row r="255" spans="1:20" x14ac:dyDescent="0.3">
      <c r="A255" s="6">
        <v>2024</v>
      </c>
      <c r="B255" s="6">
        <v>7</v>
      </c>
      <c r="C255" s="6">
        <v>11</v>
      </c>
      <c r="D255" s="6">
        <v>19</v>
      </c>
      <c r="E255" s="6" t="str">
        <f t="shared" si="12"/>
        <v>Thursday</v>
      </c>
      <c r="F255" s="6" t="str">
        <f t="shared" si="15"/>
        <v>Week-day</v>
      </c>
      <c r="G255" s="6" t="str">
        <f>_xlfn.XLOOKUP(B255,'[1]VLOOKUP DATA'!$A$3:$A$14,'[1]VLOOKUP DATA'!$C$3:$C$14)</f>
        <v>High-demand</v>
      </c>
      <c r="H255" s="6" t="str" cm="1">
        <f t="array" ref="H255">_xlfn.XLOOKUP(1,('[1]VLOOKUP DATA'!$I$2:$I$337=[1]DATA!G255)*('[1]VLOOKUP DATA'!$J$2:$J$337=[1]DATA!D255)*('[1]VLOOKUP DATA'!$K$2:$K$337=[1]DATA!E255),'[1]VLOOKUP DATA'!$L$2:$L$337)</f>
        <v>Standard</v>
      </c>
      <c r="I255" s="1" cm="1">
        <f t="array" ref="I255">_xlfn.XLOOKUP(B255,'[1]VLOOKUP DATA'!$A$3:$A$14,_xlfn.XLOOKUP(H255,'[1]VLOOKUP DATA'!$D$2:$F$2,'[1]VLOOKUP DATA'!$D$3:$F$14))*100</f>
        <v>198</v>
      </c>
      <c r="J255" s="2">
        <v>-10.364858333333334</v>
      </c>
      <c r="K255" s="3">
        <f t="shared" si="13"/>
        <v>0</v>
      </c>
      <c r="L255" s="3">
        <v>97</v>
      </c>
      <c r="M255" s="4">
        <v>92.750875000000036</v>
      </c>
      <c r="N255" s="4">
        <v>0</v>
      </c>
      <c r="O255" s="4">
        <v>75.655383333333333</v>
      </c>
      <c r="P255" s="3">
        <f t="shared" si="14"/>
        <v>313.63673333333344</v>
      </c>
      <c r="Q255" s="5">
        <v>0</v>
      </c>
      <c r="R255" s="5">
        <f>VLOOKUP(D255,'[1]DESIGN LOAD'!AC:AF,2,FALSE)</f>
        <v>295</v>
      </c>
      <c r="S255" s="7">
        <f>VLOOKUP(D255,'[1]DESIGN LOAD'!AC:AF,3,FALSE)</f>
        <v>655</v>
      </c>
      <c r="T255">
        <f>VLOOKUP(D255,'[1]DESIGN LOAD'!AC:AF,4,FALSE)</f>
        <v>950</v>
      </c>
    </row>
    <row r="256" spans="1:20" x14ac:dyDescent="0.3">
      <c r="A256" s="6">
        <v>2024</v>
      </c>
      <c r="B256" s="6">
        <v>7</v>
      </c>
      <c r="C256" s="6">
        <v>11</v>
      </c>
      <c r="D256" s="6">
        <v>20</v>
      </c>
      <c r="E256" s="6" t="str">
        <f t="shared" si="12"/>
        <v>Thursday</v>
      </c>
      <c r="F256" s="6" t="str">
        <f t="shared" si="15"/>
        <v>Week-day</v>
      </c>
      <c r="G256" s="6" t="str">
        <f>_xlfn.XLOOKUP(B256,'[1]VLOOKUP DATA'!$A$3:$A$14,'[1]VLOOKUP DATA'!$C$3:$C$14)</f>
        <v>High-demand</v>
      </c>
      <c r="H256" s="6" t="str" cm="1">
        <f t="array" ref="H256">_xlfn.XLOOKUP(1,('[1]VLOOKUP DATA'!$I$2:$I$337=[1]DATA!G256)*('[1]VLOOKUP DATA'!$J$2:$J$337=[1]DATA!D256)*('[1]VLOOKUP DATA'!$K$2:$K$337=[1]DATA!E256),'[1]VLOOKUP DATA'!$L$2:$L$337)</f>
        <v>Standard</v>
      </c>
      <c r="I256" s="1" cm="1">
        <f t="array" ref="I256">_xlfn.XLOOKUP(B256,'[1]VLOOKUP DATA'!$A$3:$A$14,_xlfn.XLOOKUP(H256,'[1]VLOOKUP DATA'!$D$2:$F$2,'[1]VLOOKUP DATA'!$D$3:$F$14))*100</f>
        <v>198</v>
      </c>
      <c r="J256" s="2">
        <v>-8.8131166666666658</v>
      </c>
      <c r="K256" s="3">
        <f t="shared" si="13"/>
        <v>0</v>
      </c>
      <c r="L256" s="3">
        <v>97</v>
      </c>
      <c r="M256" s="4">
        <v>61.807649999999967</v>
      </c>
      <c r="N256" s="4">
        <v>0</v>
      </c>
      <c r="O256" s="4">
        <v>45.413283333333311</v>
      </c>
      <c r="P256" s="3">
        <f t="shared" si="14"/>
        <v>313.63673333333344</v>
      </c>
      <c r="Q256" s="5">
        <v>0</v>
      </c>
      <c r="R256" s="5">
        <f>VLOOKUP(D256,'[1]DESIGN LOAD'!AC:AF,2,FALSE)</f>
        <v>295</v>
      </c>
      <c r="S256" s="7">
        <f>VLOOKUP(D256,'[1]DESIGN LOAD'!AC:AF,3,FALSE)</f>
        <v>190</v>
      </c>
      <c r="T256">
        <f>VLOOKUP(D256,'[1]DESIGN LOAD'!AC:AF,4,FALSE)</f>
        <v>485</v>
      </c>
    </row>
    <row r="257" spans="1:20" x14ac:dyDescent="0.3">
      <c r="A257" s="6">
        <v>2024</v>
      </c>
      <c r="B257" s="6">
        <v>7</v>
      </c>
      <c r="C257" s="6">
        <v>11</v>
      </c>
      <c r="D257" s="6">
        <v>21</v>
      </c>
      <c r="E257" s="6" t="str">
        <f t="shared" si="12"/>
        <v>Thursday</v>
      </c>
      <c r="F257" s="6" t="str">
        <f t="shared" si="15"/>
        <v>Week-day</v>
      </c>
      <c r="G257" s="6" t="str">
        <f>_xlfn.XLOOKUP(B257,'[1]VLOOKUP DATA'!$A$3:$A$14,'[1]VLOOKUP DATA'!$C$3:$C$14)</f>
        <v>High-demand</v>
      </c>
      <c r="H257" s="6" t="str" cm="1">
        <f t="array" ref="H257">_xlfn.XLOOKUP(1,('[1]VLOOKUP DATA'!$I$2:$I$337=[1]DATA!G257)*('[1]VLOOKUP DATA'!$J$2:$J$337=[1]DATA!D257)*('[1]VLOOKUP DATA'!$K$2:$K$337=[1]DATA!E257),'[1]VLOOKUP DATA'!$L$2:$L$337)</f>
        <v>Standard</v>
      </c>
      <c r="I257" s="1" cm="1">
        <f t="array" ref="I257">_xlfn.XLOOKUP(B257,'[1]VLOOKUP DATA'!$A$3:$A$14,_xlfn.XLOOKUP(H257,'[1]VLOOKUP DATA'!$D$2:$F$2,'[1]VLOOKUP DATA'!$D$3:$F$14))*100</f>
        <v>198</v>
      </c>
      <c r="J257" s="2">
        <v>-8.9994333333333341</v>
      </c>
      <c r="K257" s="3">
        <f t="shared" si="13"/>
        <v>0</v>
      </c>
      <c r="L257" s="3">
        <v>97</v>
      </c>
      <c r="M257" s="4">
        <v>58.644191666666664</v>
      </c>
      <c r="N257" s="4">
        <v>0</v>
      </c>
      <c r="O257" s="4">
        <v>42.71128333333332</v>
      </c>
      <c r="P257" s="3">
        <f t="shared" si="14"/>
        <v>313.63673333333344</v>
      </c>
      <c r="Q257" s="5">
        <v>0</v>
      </c>
      <c r="R257" s="5">
        <f>VLOOKUP(D257,'[1]DESIGN LOAD'!AC:AF,2,FALSE)</f>
        <v>295</v>
      </c>
      <c r="S257" s="7">
        <f>VLOOKUP(D257,'[1]DESIGN LOAD'!AC:AF,3,FALSE)</f>
        <v>190</v>
      </c>
      <c r="T257">
        <f>VLOOKUP(D257,'[1]DESIGN LOAD'!AC:AF,4,FALSE)</f>
        <v>485</v>
      </c>
    </row>
    <row r="258" spans="1:20" x14ac:dyDescent="0.3">
      <c r="A258" s="6">
        <v>2024</v>
      </c>
      <c r="B258" s="6">
        <v>7</v>
      </c>
      <c r="C258" s="6">
        <v>11</v>
      </c>
      <c r="D258" s="6">
        <v>22</v>
      </c>
      <c r="E258" s="6" t="str">
        <f t="shared" ref="E258:E321" si="16">TEXT(DATE(A258, B258, C258), "dddd")</f>
        <v>Thursday</v>
      </c>
      <c r="F258" s="6" t="str">
        <f t="shared" si="15"/>
        <v>Week-day</v>
      </c>
      <c r="G258" s="6" t="str">
        <f>_xlfn.XLOOKUP(B258,'[1]VLOOKUP DATA'!$A$3:$A$14,'[1]VLOOKUP DATA'!$C$3:$C$14)</f>
        <v>High-demand</v>
      </c>
      <c r="H258" s="6" t="str" cm="1">
        <f t="array" ref="H258">_xlfn.XLOOKUP(1,('[1]VLOOKUP DATA'!$I$2:$I$337=[1]DATA!G258)*('[1]VLOOKUP DATA'!$J$2:$J$337=[1]DATA!D258)*('[1]VLOOKUP DATA'!$K$2:$K$337=[1]DATA!E258),'[1]VLOOKUP DATA'!$L$2:$L$337)</f>
        <v>Off-Peak</v>
      </c>
      <c r="I258" s="1" cm="1">
        <f t="array" ref="I258">_xlfn.XLOOKUP(B258,'[1]VLOOKUP DATA'!$A$3:$A$14,_xlfn.XLOOKUP(H258,'[1]VLOOKUP DATA'!$D$2:$F$2,'[1]VLOOKUP DATA'!$D$3:$F$14))*100</f>
        <v>107</v>
      </c>
      <c r="J258" s="2">
        <v>-8.9511666666666621</v>
      </c>
      <c r="K258" s="3">
        <f t="shared" ref="K258:K321" si="17">IF(J258&gt;0,J258,0)</f>
        <v>0</v>
      </c>
      <c r="L258" s="3">
        <v>97</v>
      </c>
      <c r="M258" s="4">
        <v>60.428691666666658</v>
      </c>
      <c r="N258" s="4">
        <v>0</v>
      </c>
      <c r="O258" s="4">
        <v>44.520016666666677</v>
      </c>
      <c r="P258" s="3">
        <f t="shared" ref="P258:P321" si="18">_xlfn.MAXIFS(M:M,B:B,B258)</f>
        <v>313.63673333333344</v>
      </c>
      <c r="Q258" s="5">
        <v>0</v>
      </c>
      <c r="R258" s="5">
        <f>VLOOKUP(D258,'[1]DESIGN LOAD'!AC:AF,2,FALSE)</f>
        <v>200</v>
      </c>
      <c r="S258" s="7">
        <f>VLOOKUP(D258,'[1]DESIGN LOAD'!AC:AF,3,FALSE)</f>
        <v>190</v>
      </c>
      <c r="T258">
        <f>VLOOKUP(D258,'[1]DESIGN LOAD'!AC:AF,4,FALSE)</f>
        <v>390</v>
      </c>
    </row>
    <row r="259" spans="1:20" x14ac:dyDescent="0.3">
      <c r="A259" s="6">
        <v>2024</v>
      </c>
      <c r="B259" s="6">
        <v>7</v>
      </c>
      <c r="C259" s="6">
        <v>11</v>
      </c>
      <c r="D259" s="6">
        <v>23</v>
      </c>
      <c r="E259" s="6" t="str">
        <f t="shared" si="16"/>
        <v>Thursday</v>
      </c>
      <c r="F259" s="6" t="str">
        <f t="shared" ref="F259:F322" si="19">IF(OR(E259="Saturday",E259="Sunday"),"Weekend","Week-day")</f>
        <v>Week-day</v>
      </c>
      <c r="G259" s="6" t="str">
        <f>_xlfn.XLOOKUP(B259,'[1]VLOOKUP DATA'!$A$3:$A$14,'[1]VLOOKUP DATA'!$C$3:$C$14)</f>
        <v>High-demand</v>
      </c>
      <c r="H259" s="6" t="str" cm="1">
        <f t="array" ref="H259">_xlfn.XLOOKUP(1,('[1]VLOOKUP DATA'!$I$2:$I$337=[1]DATA!G259)*('[1]VLOOKUP DATA'!$J$2:$J$337=[1]DATA!D259)*('[1]VLOOKUP DATA'!$K$2:$K$337=[1]DATA!E259),'[1]VLOOKUP DATA'!$L$2:$L$337)</f>
        <v>Off-Peak</v>
      </c>
      <c r="I259" s="1" cm="1">
        <f t="array" ref="I259">_xlfn.XLOOKUP(B259,'[1]VLOOKUP DATA'!$A$3:$A$14,_xlfn.XLOOKUP(H259,'[1]VLOOKUP DATA'!$D$2:$F$2,'[1]VLOOKUP DATA'!$D$3:$F$14))*100</f>
        <v>107</v>
      </c>
      <c r="J259" s="2">
        <v>-8.6451666666666664</v>
      </c>
      <c r="K259" s="3">
        <f t="shared" si="17"/>
        <v>0</v>
      </c>
      <c r="L259" s="3">
        <v>97</v>
      </c>
      <c r="M259" s="4">
        <v>58.994533333333315</v>
      </c>
      <c r="N259" s="4">
        <v>0</v>
      </c>
      <c r="O259" s="4">
        <v>44.255250000000011</v>
      </c>
      <c r="P259" s="3">
        <f t="shared" si="18"/>
        <v>313.63673333333344</v>
      </c>
      <c r="Q259" s="5">
        <v>0</v>
      </c>
      <c r="R259" s="5">
        <f>VLOOKUP(D259,'[1]DESIGN LOAD'!AC:AF,2,FALSE)</f>
        <v>200</v>
      </c>
      <c r="S259" s="7">
        <f>VLOOKUP(D259,'[1]DESIGN LOAD'!AC:AF,3,FALSE)</f>
        <v>190</v>
      </c>
      <c r="T259">
        <f>VLOOKUP(D259,'[1]DESIGN LOAD'!AC:AF,4,FALSE)</f>
        <v>390</v>
      </c>
    </row>
    <row r="260" spans="1:20" x14ac:dyDescent="0.3">
      <c r="A260" s="6">
        <v>2024</v>
      </c>
      <c r="B260" s="6">
        <v>7</v>
      </c>
      <c r="C260" s="6">
        <v>12</v>
      </c>
      <c r="D260" s="6">
        <v>0</v>
      </c>
      <c r="E260" s="6" t="str">
        <f t="shared" si="16"/>
        <v>Friday</v>
      </c>
      <c r="F260" s="6" t="str">
        <f t="shared" si="19"/>
        <v>Week-day</v>
      </c>
      <c r="G260" s="6" t="str">
        <f>_xlfn.XLOOKUP(B260,'[1]VLOOKUP DATA'!$A$3:$A$14,'[1]VLOOKUP DATA'!$C$3:$C$14)</f>
        <v>High-demand</v>
      </c>
      <c r="H260" s="6" t="str" cm="1">
        <f t="array" ref="H260">_xlfn.XLOOKUP(1,('[1]VLOOKUP DATA'!$I$2:$I$337=[1]DATA!G260)*('[1]VLOOKUP DATA'!$J$2:$J$337=[1]DATA!D260)*('[1]VLOOKUP DATA'!$K$2:$K$337=[1]DATA!E260),'[1]VLOOKUP DATA'!$L$2:$L$337)</f>
        <v>Off-Peak</v>
      </c>
      <c r="I260" s="1" cm="1">
        <f t="array" ref="I260">_xlfn.XLOOKUP(B260,'[1]VLOOKUP DATA'!$A$3:$A$14,_xlfn.XLOOKUP(H260,'[1]VLOOKUP DATA'!$D$2:$F$2,'[1]VLOOKUP DATA'!$D$3:$F$14))*100</f>
        <v>107</v>
      </c>
      <c r="J260" s="2">
        <v>-9.0161249999999971</v>
      </c>
      <c r="K260" s="3">
        <f t="shared" si="17"/>
        <v>0</v>
      </c>
      <c r="L260" s="3">
        <v>97</v>
      </c>
      <c r="M260" s="4">
        <v>59.397574999999989</v>
      </c>
      <c r="N260" s="4">
        <v>0</v>
      </c>
      <c r="O260" s="4">
        <v>43.046166666666686</v>
      </c>
      <c r="P260" s="3">
        <f t="shared" si="18"/>
        <v>313.63673333333344</v>
      </c>
      <c r="Q260" s="5">
        <v>0</v>
      </c>
      <c r="R260" s="5">
        <f>VLOOKUP(D260,'[1]DESIGN LOAD'!AC:AF,2,FALSE)</f>
        <v>200</v>
      </c>
      <c r="S260" s="7">
        <f>VLOOKUP(D260,'[1]DESIGN LOAD'!AC:AF,3,FALSE)</f>
        <v>190</v>
      </c>
      <c r="T260">
        <f>VLOOKUP(D260,'[1]DESIGN LOAD'!AC:AF,4,FALSE)</f>
        <v>390</v>
      </c>
    </row>
    <row r="261" spans="1:20" x14ac:dyDescent="0.3">
      <c r="A261" s="6">
        <v>2024</v>
      </c>
      <c r="B261" s="6">
        <v>7</v>
      </c>
      <c r="C261" s="6">
        <v>12</v>
      </c>
      <c r="D261" s="6">
        <v>1</v>
      </c>
      <c r="E261" s="6" t="str">
        <f t="shared" si="16"/>
        <v>Friday</v>
      </c>
      <c r="F261" s="6" t="str">
        <f t="shared" si="19"/>
        <v>Week-day</v>
      </c>
      <c r="G261" s="6" t="str">
        <f>_xlfn.XLOOKUP(B261,'[1]VLOOKUP DATA'!$A$3:$A$14,'[1]VLOOKUP DATA'!$C$3:$C$14)</f>
        <v>High-demand</v>
      </c>
      <c r="H261" s="6" t="str" cm="1">
        <f t="array" ref="H261">_xlfn.XLOOKUP(1,('[1]VLOOKUP DATA'!$I$2:$I$337=[1]DATA!G261)*('[1]VLOOKUP DATA'!$J$2:$J$337=[1]DATA!D261)*('[1]VLOOKUP DATA'!$K$2:$K$337=[1]DATA!E261),'[1]VLOOKUP DATA'!$L$2:$L$337)</f>
        <v>Off-Peak</v>
      </c>
      <c r="I261" s="1" cm="1">
        <f t="array" ref="I261">_xlfn.XLOOKUP(B261,'[1]VLOOKUP DATA'!$A$3:$A$14,_xlfn.XLOOKUP(H261,'[1]VLOOKUP DATA'!$D$2:$F$2,'[1]VLOOKUP DATA'!$D$3:$F$14))*100</f>
        <v>107</v>
      </c>
      <c r="J261" s="2">
        <v>-8.5779416666666695</v>
      </c>
      <c r="K261" s="3">
        <f t="shared" si="17"/>
        <v>0</v>
      </c>
      <c r="L261" s="3">
        <v>97</v>
      </c>
      <c r="M261" s="4">
        <v>61.867591666666655</v>
      </c>
      <c r="N261" s="4">
        <v>0</v>
      </c>
      <c r="O261" s="4">
        <v>46.082424999999979</v>
      </c>
      <c r="P261" s="3">
        <f t="shared" si="18"/>
        <v>313.63673333333344</v>
      </c>
      <c r="Q261" s="5">
        <v>0</v>
      </c>
      <c r="R261" s="5">
        <f>VLOOKUP(D261,'[1]DESIGN LOAD'!AC:AF,2,FALSE)</f>
        <v>200</v>
      </c>
      <c r="S261" s="7">
        <f>VLOOKUP(D261,'[1]DESIGN LOAD'!AC:AF,3,FALSE)</f>
        <v>190</v>
      </c>
      <c r="T261">
        <f>VLOOKUP(D261,'[1]DESIGN LOAD'!AC:AF,4,FALSE)</f>
        <v>390</v>
      </c>
    </row>
    <row r="262" spans="1:20" x14ac:dyDescent="0.3">
      <c r="A262" s="6">
        <v>2024</v>
      </c>
      <c r="B262" s="6">
        <v>7</v>
      </c>
      <c r="C262" s="6">
        <v>12</v>
      </c>
      <c r="D262" s="6">
        <v>2</v>
      </c>
      <c r="E262" s="6" t="str">
        <f t="shared" si="16"/>
        <v>Friday</v>
      </c>
      <c r="F262" s="6" t="str">
        <f t="shared" si="19"/>
        <v>Week-day</v>
      </c>
      <c r="G262" s="6" t="str">
        <f>_xlfn.XLOOKUP(B262,'[1]VLOOKUP DATA'!$A$3:$A$14,'[1]VLOOKUP DATA'!$C$3:$C$14)</f>
        <v>High-demand</v>
      </c>
      <c r="H262" s="6" t="str" cm="1">
        <f t="array" ref="H262">_xlfn.XLOOKUP(1,('[1]VLOOKUP DATA'!$I$2:$I$337=[1]DATA!G262)*('[1]VLOOKUP DATA'!$J$2:$J$337=[1]DATA!D262)*('[1]VLOOKUP DATA'!$K$2:$K$337=[1]DATA!E262),'[1]VLOOKUP DATA'!$L$2:$L$337)</f>
        <v>Off-Peak</v>
      </c>
      <c r="I262" s="1" cm="1">
        <f t="array" ref="I262">_xlfn.XLOOKUP(B262,'[1]VLOOKUP DATA'!$A$3:$A$14,_xlfn.XLOOKUP(H262,'[1]VLOOKUP DATA'!$D$2:$F$2,'[1]VLOOKUP DATA'!$D$3:$F$14))*100</f>
        <v>107</v>
      </c>
      <c r="J262" s="2">
        <v>-7.958241666666666</v>
      </c>
      <c r="K262" s="3">
        <f t="shared" si="17"/>
        <v>0</v>
      </c>
      <c r="L262" s="3">
        <v>97</v>
      </c>
      <c r="M262" s="4">
        <v>85.252500000000026</v>
      </c>
      <c r="N262" s="4">
        <v>0</v>
      </c>
      <c r="O262" s="4">
        <v>72.014550000000014</v>
      </c>
      <c r="P262" s="3">
        <f t="shared" si="18"/>
        <v>313.63673333333344</v>
      </c>
      <c r="Q262" s="5">
        <v>0</v>
      </c>
      <c r="R262" s="5">
        <f>VLOOKUP(D262,'[1]DESIGN LOAD'!AC:AF,2,FALSE)</f>
        <v>200</v>
      </c>
      <c r="S262" s="7">
        <f>VLOOKUP(D262,'[1]DESIGN LOAD'!AC:AF,3,FALSE)</f>
        <v>190</v>
      </c>
      <c r="T262">
        <f>VLOOKUP(D262,'[1]DESIGN LOAD'!AC:AF,4,FALSE)</f>
        <v>390</v>
      </c>
    </row>
    <row r="263" spans="1:20" x14ac:dyDescent="0.3">
      <c r="A263" s="6">
        <v>2024</v>
      </c>
      <c r="B263" s="6">
        <v>7</v>
      </c>
      <c r="C263" s="6">
        <v>12</v>
      </c>
      <c r="D263" s="6">
        <v>3</v>
      </c>
      <c r="E263" s="6" t="str">
        <f t="shared" si="16"/>
        <v>Friday</v>
      </c>
      <c r="F263" s="6" t="str">
        <f t="shared" si="19"/>
        <v>Week-day</v>
      </c>
      <c r="G263" s="6" t="str">
        <f>_xlfn.XLOOKUP(B263,'[1]VLOOKUP DATA'!$A$3:$A$14,'[1]VLOOKUP DATA'!$C$3:$C$14)</f>
        <v>High-demand</v>
      </c>
      <c r="H263" s="6" t="str" cm="1">
        <f t="array" ref="H263">_xlfn.XLOOKUP(1,('[1]VLOOKUP DATA'!$I$2:$I$337=[1]DATA!G263)*('[1]VLOOKUP DATA'!$J$2:$J$337=[1]DATA!D263)*('[1]VLOOKUP DATA'!$K$2:$K$337=[1]DATA!E263),'[1]VLOOKUP DATA'!$L$2:$L$337)</f>
        <v>Off-Peak</v>
      </c>
      <c r="I263" s="1" cm="1">
        <f t="array" ref="I263">_xlfn.XLOOKUP(B263,'[1]VLOOKUP DATA'!$A$3:$A$14,_xlfn.XLOOKUP(H263,'[1]VLOOKUP DATA'!$D$2:$F$2,'[1]VLOOKUP DATA'!$D$3:$F$14))*100</f>
        <v>107</v>
      </c>
      <c r="J263" s="2">
        <v>-9.5099666666666653</v>
      </c>
      <c r="K263" s="3">
        <f t="shared" si="17"/>
        <v>0</v>
      </c>
      <c r="L263" s="3">
        <v>97</v>
      </c>
      <c r="M263" s="4">
        <v>89.969300000000032</v>
      </c>
      <c r="N263" s="4">
        <v>0</v>
      </c>
      <c r="O263" s="4">
        <v>74.528400000000005</v>
      </c>
      <c r="P263" s="3">
        <f t="shared" si="18"/>
        <v>313.63673333333344</v>
      </c>
      <c r="Q263" s="5">
        <v>0</v>
      </c>
      <c r="R263" s="5">
        <f>VLOOKUP(D263,'[1]DESIGN LOAD'!AC:AF,2,FALSE)</f>
        <v>200</v>
      </c>
      <c r="S263" s="7">
        <f>VLOOKUP(D263,'[1]DESIGN LOAD'!AC:AF,3,FALSE)</f>
        <v>190</v>
      </c>
      <c r="T263">
        <f>VLOOKUP(D263,'[1]DESIGN LOAD'!AC:AF,4,FALSE)</f>
        <v>390</v>
      </c>
    </row>
    <row r="264" spans="1:20" x14ac:dyDescent="0.3">
      <c r="A264" s="6">
        <v>2024</v>
      </c>
      <c r="B264" s="6">
        <v>7</v>
      </c>
      <c r="C264" s="6">
        <v>12</v>
      </c>
      <c r="D264" s="6">
        <v>4</v>
      </c>
      <c r="E264" s="6" t="str">
        <f t="shared" si="16"/>
        <v>Friday</v>
      </c>
      <c r="F264" s="6" t="str">
        <f t="shared" si="19"/>
        <v>Week-day</v>
      </c>
      <c r="G264" s="6" t="str">
        <f>_xlfn.XLOOKUP(B264,'[1]VLOOKUP DATA'!$A$3:$A$14,'[1]VLOOKUP DATA'!$C$3:$C$14)</f>
        <v>High-demand</v>
      </c>
      <c r="H264" s="6" t="str" cm="1">
        <f t="array" ref="H264">_xlfn.XLOOKUP(1,('[1]VLOOKUP DATA'!$I$2:$I$337=[1]DATA!G264)*('[1]VLOOKUP DATA'!$J$2:$J$337=[1]DATA!D264)*('[1]VLOOKUP DATA'!$K$2:$K$337=[1]DATA!E264),'[1]VLOOKUP DATA'!$L$2:$L$337)</f>
        <v>Off-Peak</v>
      </c>
      <c r="I264" s="1" cm="1">
        <f t="array" ref="I264">_xlfn.XLOOKUP(B264,'[1]VLOOKUP DATA'!$A$3:$A$14,_xlfn.XLOOKUP(H264,'[1]VLOOKUP DATA'!$D$2:$F$2,'[1]VLOOKUP DATA'!$D$3:$F$14))*100</f>
        <v>107</v>
      </c>
      <c r="J264" s="2">
        <v>-9.2354000000000021</v>
      </c>
      <c r="K264" s="3">
        <f t="shared" si="17"/>
        <v>0</v>
      </c>
      <c r="L264" s="3">
        <v>97</v>
      </c>
      <c r="M264" s="4">
        <v>90.359583333333319</v>
      </c>
      <c r="N264" s="4">
        <v>0</v>
      </c>
      <c r="O264" s="4">
        <v>74.052591666666657</v>
      </c>
      <c r="P264" s="3">
        <f t="shared" si="18"/>
        <v>313.63673333333344</v>
      </c>
      <c r="Q264" s="5">
        <v>0</v>
      </c>
      <c r="R264" s="5">
        <f>VLOOKUP(D264,'[1]DESIGN LOAD'!AC:AF,2,FALSE)</f>
        <v>295</v>
      </c>
      <c r="S264" s="7">
        <f>VLOOKUP(D264,'[1]DESIGN LOAD'!AC:AF,3,FALSE)</f>
        <v>190</v>
      </c>
      <c r="T264">
        <f>VLOOKUP(D264,'[1]DESIGN LOAD'!AC:AF,4,FALSE)</f>
        <v>485</v>
      </c>
    </row>
    <row r="265" spans="1:20" x14ac:dyDescent="0.3">
      <c r="A265" s="6">
        <v>2024</v>
      </c>
      <c r="B265" s="6">
        <v>7</v>
      </c>
      <c r="C265" s="6">
        <v>12</v>
      </c>
      <c r="D265" s="6">
        <v>5</v>
      </c>
      <c r="E265" s="6" t="str">
        <f t="shared" si="16"/>
        <v>Friday</v>
      </c>
      <c r="F265" s="6" t="str">
        <f t="shared" si="19"/>
        <v>Week-day</v>
      </c>
      <c r="G265" s="6" t="str">
        <f>_xlfn.XLOOKUP(B265,'[1]VLOOKUP DATA'!$A$3:$A$14,'[1]VLOOKUP DATA'!$C$3:$C$14)</f>
        <v>High-demand</v>
      </c>
      <c r="H265" s="6" t="str" cm="1">
        <f t="array" ref="H265">_xlfn.XLOOKUP(1,('[1]VLOOKUP DATA'!$I$2:$I$337=[1]DATA!G265)*('[1]VLOOKUP DATA'!$J$2:$J$337=[1]DATA!D265)*('[1]VLOOKUP DATA'!$K$2:$K$337=[1]DATA!E265),'[1]VLOOKUP DATA'!$L$2:$L$337)</f>
        <v>Off-Peak</v>
      </c>
      <c r="I265" s="1" cm="1">
        <f t="array" ref="I265">_xlfn.XLOOKUP(B265,'[1]VLOOKUP DATA'!$A$3:$A$14,_xlfn.XLOOKUP(H265,'[1]VLOOKUP DATA'!$D$2:$F$2,'[1]VLOOKUP DATA'!$D$3:$F$14))*100</f>
        <v>107</v>
      </c>
      <c r="J265" s="2">
        <v>-9.325350000000002</v>
      </c>
      <c r="K265" s="3">
        <f t="shared" si="17"/>
        <v>0</v>
      </c>
      <c r="L265" s="3">
        <v>97</v>
      </c>
      <c r="M265" s="4">
        <v>89.047341666666696</v>
      </c>
      <c r="N265" s="4">
        <v>0</v>
      </c>
      <c r="O265" s="4">
        <v>73.007033333333368</v>
      </c>
      <c r="P265" s="3">
        <f t="shared" si="18"/>
        <v>313.63673333333344</v>
      </c>
      <c r="Q265" s="5">
        <v>0</v>
      </c>
      <c r="R265" s="5">
        <f>VLOOKUP(D265,'[1]DESIGN LOAD'!AC:AF,2,FALSE)</f>
        <v>295</v>
      </c>
      <c r="S265" s="7">
        <f>VLOOKUP(D265,'[1]DESIGN LOAD'!AC:AF,3,FALSE)</f>
        <v>190</v>
      </c>
      <c r="T265">
        <f>VLOOKUP(D265,'[1]DESIGN LOAD'!AC:AF,4,FALSE)</f>
        <v>485</v>
      </c>
    </row>
    <row r="266" spans="1:20" x14ac:dyDescent="0.3">
      <c r="A266" s="6">
        <v>2024</v>
      </c>
      <c r="B266" s="6">
        <v>7</v>
      </c>
      <c r="C266" s="6">
        <v>12</v>
      </c>
      <c r="D266" s="6">
        <v>6</v>
      </c>
      <c r="E266" s="6" t="str">
        <f t="shared" si="16"/>
        <v>Friday</v>
      </c>
      <c r="F266" s="6" t="str">
        <f t="shared" si="19"/>
        <v>Week-day</v>
      </c>
      <c r="G266" s="6" t="str">
        <f>_xlfn.XLOOKUP(B266,'[1]VLOOKUP DATA'!$A$3:$A$14,'[1]VLOOKUP DATA'!$C$3:$C$14)</f>
        <v>High-demand</v>
      </c>
      <c r="H266" s="6" t="str" cm="1">
        <f t="array" ref="H266">_xlfn.XLOOKUP(1,('[1]VLOOKUP DATA'!$I$2:$I$337=[1]DATA!G266)*('[1]VLOOKUP DATA'!$J$2:$J$337=[1]DATA!D266)*('[1]VLOOKUP DATA'!$K$2:$K$337=[1]DATA!E266),'[1]VLOOKUP DATA'!$L$2:$L$337)</f>
        <v>Peak</v>
      </c>
      <c r="I266" s="1" cm="1">
        <f t="array" ref="I266">_xlfn.XLOOKUP(B266,'[1]VLOOKUP DATA'!$A$3:$A$14,_xlfn.XLOOKUP(H266,'[1]VLOOKUP DATA'!$D$2:$F$2,'[1]VLOOKUP DATA'!$D$3:$F$14))*100</f>
        <v>653</v>
      </c>
      <c r="J266" s="2">
        <v>-8.2513083333333341</v>
      </c>
      <c r="K266" s="3">
        <f t="shared" si="17"/>
        <v>0</v>
      </c>
      <c r="L266" s="3">
        <v>97</v>
      </c>
      <c r="M266" s="4">
        <v>90.445591666666658</v>
      </c>
      <c r="N266" s="4">
        <v>0</v>
      </c>
      <c r="O266" s="4">
        <v>75.109616666666668</v>
      </c>
      <c r="P266" s="3">
        <f t="shared" si="18"/>
        <v>313.63673333333344</v>
      </c>
      <c r="Q266" s="5">
        <v>0</v>
      </c>
      <c r="R266" s="5">
        <f>VLOOKUP(D266,'[1]DESIGN LOAD'!AC:AF,2,FALSE)</f>
        <v>295</v>
      </c>
      <c r="S266" s="7">
        <f>VLOOKUP(D266,'[1]DESIGN LOAD'!AC:AF,3,FALSE)</f>
        <v>190</v>
      </c>
      <c r="T266">
        <f>VLOOKUP(D266,'[1]DESIGN LOAD'!AC:AF,4,FALSE)</f>
        <v>485</v>
      </c>
    </row>
    <row r="267" spans="1:20" x14ac:dyDescent="0.3">
      <c r="A267" s="6">
        <v>2024</v>
      </c>
      <c r="B267" s="6">
        <v>7</v>
      </c>
      <c r="C267" s="6">
        <v>12</v>
      </c>
      <c r="D267" s="6">
        <v>7</v>
      </c>
      <c r="E267" s="6" t="str">
        <f t="shared" si="16"/>
        <v>Friday</v>
      </c>
      <c r="F267" s="6" t="str">
        <f t="shared" si="19"/>
        <v>Week-day</v>
      </c>
      <c r="G267" s="6" t="str">
        <f>_xlfn.XLOOKUP(B267,'[1]VLOOKUP DATA'!$A$3:$A$14,'[1]VLOOKUP DATA'!$C$3:$C$14)</f>
        <v>High-demand</v>
      </c>
      <c r="H267" s="6" t="str" cm="1">
        <f t="array" ref="H267">_xlfn.XLOOKUP(1,('[1]VLOOKUP DATA'!$I$2:$I$337=[1]DATA!G267)*('[1]VLOOKUP DATA'!$J$2:$J$337=[1]DATA!D267)*('[1]VLOOKUP DATA'!$K$2:$K$337=[1]DATA!E267),'[1]VLOOKUP DATA'!$L$2:$L$337)</f>
        <v>Peak</v>
      </c>
      <c r="I267" s="1" cm="1">
        <f t="array" ref="I267">_xlfn.XLOOKUP(B267,'[1]VLOOKUP DATA'!$A$3:$A$14,_xlfn.XLOOKUP(H267,'[1]VLOOKUP DATA'!$D$2:$F$2,'[1]VLOOKUP DATA'!$D$3:$F$14))*100</f>
        <v>653</v>
      </c>
      <c r="J267" s="2">
        <v>-8.6380583333333334</v>
      </c>
      <c r="K267" s="3">
        <f t="shared" si="17"/>
        <v>0</v>
      </c>
      <c r="L267" s="3">
        <v>97</v>
      </c>
      <c r="M267" s="4">
        <v>91.733424999999983</v>
      </c>
      <c r="N267" s="4">
        <v>0</v>
      </c>
      <c r="O267" s="4">
        <v>76.923516666666657</v>
      </c>
      <c r="P267" s="3">
        <f t="shared" si="18"/>
        <v>313.63673333333344</v>
      </c>
      <c r="Q267" s="5">
        <v>0</v>
      </c>
      <c r="R267" s="5">
        <f>VLOOKUP(D267,'[1]DESIGN LOAD'!AC:AF,2,FALSE)</f>
        <v>565</v>
      </c>
      <c r="S267" s="7">
        <f>VLOOKUP(D267,'[1]DESIGN LOAD'!AC:AF,3,FALSE)</f>
        <v>690</v>
      </c>
      <c r="T267">
        <f>VLOOKUP(D267,'[1]DESIGN LOAD'!AC:AF,4,FALSE)</f>
        <v>1255</v>
      </c>
    </row>
    <row r="268" spans="1:20" x14ac:dyDescent="0.3">
      <c r="A268" s="6">
        <v>2024</v>
      </c>
      <c r="B268" s="6">
        <v>7</v>
      </c>
      <c r="C268" s="6">
        <v>12</v>
      </c>
      <c r="D268" s="6">
        <v>8</v>
      </c>
      <c r="E268" s="6" t="str">
        <f t="shared" si="16"/>
        <v>Friday</v>
      </c>
      <c r="F268" s="6" t="str">
        <f t="shared" si="19"/>
        <v>Week-day</v>
      </c>
      <c r="G268" s="6" t="str">
        <f>_xlfn.XLOOKUP(B268,'[1]VLOOKUP DATA'!$A$3:$A$14,'[1]VLOOKUP DATA'!$C$3:$C$14)</f>
        <v>High-demand</v>
      </c>
      <c r="H268" s="6" t="str" cm="1">
        <f t="array" ref="H268">_xlfn.XLOOKUP(1,('[1]VLOOKUP DATA'!$I$2:$I$337=[1]DATA!G268)*('[1]VLOOKUP DATA'!$J$2:$J$337=[1]DATA!D268)*('[1]VLOOKUP DATA'!$K$2:$K$337=[1]DATA!E268),'[1]VLOOKUP DATA'!$L$2:$L$337)</f>
        <v>Peak</v>
      </c>
      <c r="I268" s="1" cm="1">
        <f t="array" ref="I268">_xlfn.XLOOKUP(B268,'[1]VLOOKUP DATA'!$A$3:$A$14,_xlfn.XLOOKUP(H268,'[1]VLOOKUP DATA'!$D$2:$F$2,'[1]VLOOKUP DATA'!$D$3:$F$14))*100</f>
        <v>653</v>
      </c>
      <c r="J268" s="2">
        <v>-5.6605083333333317</v>
      </c>
      <c r="K268" s="3">
        <f t="shared" si="17"/>
        <v>0</v>
      </c>
      <c r="L268" s="3">
        <v>97</v>
      </c>
      <c r="M268" s="4">
        <v>121.14404166666665</v>
      </c>
      <c r="N268" s="4">
        <v>0</v>
      </c>
      <c r="O268" s="4">
        <v>107.96749166666673</v>
      </c>
      <c r="P268" s="3">
        <f t="shared" si="18"/>
        <v>313.63673333333344</v>
      </c>
      <c r="Q268" s="5">
        <v>0</v>
      </c>
      <c r="R268" s="5">
        <f>VLOOKUP(D268,'[1]DESIGN LOAD'!AC:AF,2,FALSE)</f>
        <v>565</v>
      </c>
      <c r="S268" s="7">
        <f>VLOOKUP(D268,'[1]DESIGN LOAD'!AC:AF,3,FALSE)</f>
        <v>675</v>
      </c>
      <c r="T268">
        <f>VLOOKUP(D268,'[1]DESIGN LOAD'!AC:AF,4,FALSE)</f>
        <v>1240</v>
      </c>
    </row>
    <row r="269" spans="1:20" x14ac:dyDescent="0.3">
      <c r="A269" s="6">
        <v>2024</v>
      </c>
      <c r="B269" s="6">
        <v>7</v>
      </c>
      <c r="C269" s="6">
        <v>12</v>
      </c>
      <c r="D269" s="6">
        <v>9</v>
      </c>
      <c r="E269" s="6" t="str">
        <f t="shared" si="16"/>
        <v>Friday</v>
      </c>
      <c r="F269" s="6" t="str">
        <f t="shared" si="19"/>
        <v>Week-day</v>
      </c>
      <c r="G269" s="6" t="str">
        <f>_xlfn.XLOOKUP(B269,'[1]VLOOKUP DATA'!$A$3:$A$14,'[1]VLOOKUP DATA'!$C$3:$C$14)</f>
        <v>High-demand</v>
      </c>
      <c r="H269" s="6" t="str" cm="1">
        <f t="array" ref="H269">_xlfn.XLOOKUP(1,('[1]VLOOKUP DATA'!$I$2:$I$337=[1]DATA!G269)*('[1]VLOOKUP DATA'!$J$2:$J$337=[1]DATA!D269)*('[1]VLOOKUP DATA'!$K$2:$K$337=[1]DATA!E269),'[1]VLOOKUP DATA'!$L$2:$L$337)</f>
        <v>Standard</v>
      </c>
      <c r="I269" s="1" cm="1">
        <f t="array" ref="I269">_xlfn.XLOOKUP(B269,'[1]VLOOKUP DATA'!$A$3:$A$14,_xlfn.XLOOKUP(H269,'[1]VLOOKUP DATA'!$D$2:$F$2,'[1]VLOOKUP DATA'!$D$3:$F$14))*100</f>
        <v>198</v>
      </c>
      <c r="J269" s="2">
        <v>-12.307050000000004</v>
      </c>
      <c r="K269" s="3">
        <f t="shared" si="17"/>
        <v>0</v>
      </c>
      <c r="L269" s="3">
        <v>97</v>
      </c>
      <c r="M269" s="4">
        <v>166.3744833333333</v>
      </c>
      <c r="N269" s="4">
        <v>0</v>
      </c>
      <c r="O269" s="4">
        <v>147.94814166666669</v>
      </c>
      <c r="P269" s="3">
        <f t="shared" si="18"/>
        <v>313.63673333333344</v>
      </c>
      <c r="Q269" s="5">
        <v>0</v>
      </c>
      <c r="R269" s="5">
        <f>VLOOKUP(D269,'[1]DESIGN LOAD'!AC:AF,2,FALSE)</f>
        <v>565</v>
      </c>
      <c r="S269" s="7">
        <f>VLOOKUP(D269,'[1]DESIGN LOAD'!AC:AF,3,FALSE)</f>
        <v>675</v>
      </c>
      <c r="T269">
        <f>VLOOKUP(D269,'[1]DESIGN LOAD'!AC:AF,4,FALSE)</f>
        <v>1240</v>
      </c>
    </row>
    <row r="270" spans="1:20" x14ac:dyDescent="0.3">
      <c r="A270" s="6">
        <v>2024</v>
      </c>
      <c r="B270" s="6">
        <v>7</v>
      </c>
      <c r="C270" s="6">
        <v>12</v>
      </c>
      <c r="D270" s="6">
        <v>10</v>
      </c>
      <c r="E270" s="6" t="str">
        <f t="shared" si="16"/>
        <v>Friday</v>
      </c>
      <c r="F270" s="6" t="str">
        <f t="shared" si="19"/>
        <v>Week-day</v>
      </c>
      <c r="G270" s="6" t="str">
        <f>_xlfn.XLOOKUP(B270,'[1]VLOOKUP DATA'!$A$3:$A$14,'[1]VLOOKUP DATA'!$C$3:$C$14)</f>
        <v>High-demand</v>
      </c>
      <c r="H270" s="6" t="str" cm="1">
        <f t="array" ref="H270">_xlfn.XLOOKUP(1,('[1]VLOOKUP DATA'!$I$2:$I$337=[1]DATA!G270)*('[1]VLOOKUP DATA'!$J$2:$J$337=[1]DATA!D270)*('[1]VLOOKUP DATA'!$K$2:$K$337=[1]DATA!E270),'[1]VLOOKUP DATA'!$L$2:$L$337)</f>
        <v>Standard</v>
      </c>
      <c r="I270" s="1" cm="1">
        <f t="array" ref="I270">_xlfn.XLOOKUP(B270,'[1]VLOOKUP DATA'!$A$3:$A$14,_xlfn.XLOOKUP(H270,'[1]VLOOKUP DATA'!$D$2:$F$2,'[1]VLOOKUP DATA'!$D$3:$F$14))*100</f>
        <v>198</v>
      </c>
      <c r="J270" s="2">
        <v>-9.3858833333333322</v>
      </c>
      <c r="K270" s="3">
        <f t="shared" si="17"/>
        <v>0</v>
      </c>
      <c r="L270" s="3">
        <v>97</v>
      </c>
      <c r="M270" s="4">
        <v>108.62625833333331</v>
      </c>
      <c r="N270" s="4">
        <v>0</v>
      </c>
      <c r="O270" s="4">
        <v>91.779691666666665</v>
      </c>
      <c r="P270" s="3">
        <f t="shared" si="18"/>
        <v>313.63673333333344</v>
      </c>
      <c r="Q270" s="5">
        <v>0</v>
      </c>
      <c r="R270" s="5">
        <f>VLOOKUP(D270,'[1]DESIGN LOAD'!AC:AF,2,FALSE)</f>
        <v>565</v>
      </c>
      <c r="S270" s="7">
        <f>VLOOKUP(D270,'[1]DESIGN LOAD'!AC:AF,3,FALSE)</f>
        <v>675</v>
      </c>
      <c r="T270">
        <f>VLOOKUP(D270,'[1]DESIGN LOAD'!AC:AF,4,FALSE)</f>
        <v>1240</v>
      </c>
    </row>
    <row r="271" spans="1:20" x14ac:dyDescent="0.3">
      <c r="A271" s="6">
        <v>2024</v>
      </c>
      <c r="B271" s="6">
        <v>7</v>
      </c>
      <c r="C271" s="6">
        <v>12</v>
      </c>
      <c r="D271" s="6">
        <v>11</v>
      </c>
      <c r="E271" s="6" t="str">
        <f t="shared" si="16"/>
        <v>Friday</v>
      </c>
      <c r="F271" s="6" t="str">
        <f t="shared" si="19"/>
        <v>Week-day</v>
      </c>
      <c r="G271" s="6" t="str">
        <f>_xlfn.XLOOKUP(B271,'[1]VLOOKUP DATA'!$A$3:$A$14,'[1]VLOOKUP DATA'!$C$3:$C$14)</f>
        <v>High-demand</v>
      </c>
      <c r="H271" s="6" t="str" cm="1">
        <f t="array" ref="H271">_xlfn.XLOOKUP(1,('[1]VLOOKUP DATA'!$I$2:$I$337=[1]DATA!G271)*('[1]VLOOKUP DATA'!$J$2:$J$337=[1]DATA!D271)*('[1]VLOOKUP DATA'!$K$2:$K$337=[1]DATA!E271),'[1]VLOOKUP DATA'!$L$2:$L$337)</f>
        <v>Standard</v>
      </c>
      <c r="I271" s="1" cm="1">
        <f t="array" ref="I271">_xlfn.XLOOKUP(B271,'[1]VLOOKUP DATA'!$A$3:$A$14,_xlfn.XLOOKUP(H271,'[1]VLOOKUP DATA'!$D$2:$F$2,'[1]VLOOKUP DATA'!$D$3:$F$14))*100</f>
        <v>198</v>
      </c>
      <c r="J271" s="2">
        <v>-3.3885959595959592</v>
      </c>
      <c r="K271" s="3">
        <f t="shared" si="17"/>
        <v>0</v>
      </c>
      <c r="L271" s="3">
        <v>97</v>
      </c>
      <c r="M271" s="4">
        <v>182.14405050505042</v>
      </c>
      <c r="N271" s="4">
        <v>0</v>
      </c>
      <c r="O271" s="4">
        <v>169.31718181818187</v>
      </c>
      <c r="P271" s="3">
        <f t="shared" si="18"/>
        <v>313.63673333333344</v>
      </c>
      <c r="Q271" s="5">
        <v>0</v>
      </c>
      <c r="R271" s="5">
        <f>VLOOKUP(D271,'[1]DESIGN LOAD'!AC:AF,2,FALSE)</f>
        <v>565</v>
      </c>
      <c r="S271" s="7">
        <f>VLOOKUP(D271,'[1]DESIGN LOAD'!AC:AF,3,FALSE)</f>
        <v>675</v>
      </c>
      <c r="T271">
        <f>VLOOKUP(D271,'[1]DESIGN LOAD'!AC:AF,4,FALSE)</f>
        <v>1240</v>
      </c>
    </row>
    <row r="272" spans="1:20" x14ac:dyDescent="0.3">
      <c r="A272" s="6">
        <v>2024</v>
      </c>
      <c r="B272" s="6">
        <v>7</v>
      </c>
      <c r="C272" s="6">
        <v>12</v>
      </c>
      <c r="D272" s="6">
        <v>12</v>
      </c>
      <c r="E272" s="6" t="str">
        <f t="shared" si="16"/>
        <v>Friday</v>
      </c>
      <c r="F272" s="6" t="str">
        <f t="shared" si="19"/>
        <v>Week-day</v>
      </c>
      <c r="G272" s="6" t="str">
        <f>_xlfn.XLOOKUP(B272,'[1]VLOOKUP DATA'!$A$3:$A$14,'[1]VLOOKUP DATA'!$C$3:$C$14)</f>
        <v>High-demand</v>
      </c>
      <c r="H272" s="6" t="str" cm="1">
        <f t="array" ref="H272">_xlfn.XLOOKUP(1,('[1]VLOOKUP DATA'!$I$2:$I$337=[1]DATA!G272)*('[1]VLOOKUP DATA'!$J$2:$J$337=[1]DATA!D272)*('[1]VLOOKUP DATA'!$K$2:$K$337=[1]DATA!E272),'[1]VLOOKUP DATA'!$L$2:$L$337)</f>
        <v>Standard</v>
      </c>
      <c r="I272" s="1" cm="1">
        <f t="array" ref="I272">_xlfn.XLOOKUP(B272,'[1]VLOOKUP DATA'!$A$3:$A$14,_xlfn.XLOOKUP(H272,'[1]VLOOKUP DATA'!$D$2:$F$2,'[1]VLOOKUP DATA'!$D$3:$F$14))*100</f>
        <v>198</v>
      </c>
      <c r="J272" s="2">
        <v>-13.705666666666664</v>
      </c>
      <c r="K272" s="3">
        <f t="shared" si="17"/>
        <v>0</v>
      </c>
      <c r="L272" s="3">
        <v>97</v>
      </c>
      <c r="M272" s="4">
        <v>203.1660416666667</v>
      </c>
      <c r="N272" s="4">
        <v>0</v>
      </c>
      <c r="O272" s="4">
        <v>177.28924166666675</v>
      </c>
      <c r="P272" s="3">
        <f t="shared" si="18"/>
        <v>313.63673333333344</v>
      </c>
      <c r="Q272" s="5">
        <v>0</v>
      </c>
      <c r="R272" s="5">
        <f>VLOOKUP(D272,'[1]DESIGN LOAD'!AC:AF,2,FALSE)</f>
        <v>565</v>
      </c>
      <c r="S272" s="7">
        <f>VLOOKUP(D272,'[1]DESIGN LOAD'!AC:AF,3,FALSE)</f>
        <v>675</v>
      </c>
      <c r="T272">
        <f>VLOOKUP(D272,'[1]DESIGN LOAD'!AC:AF,4,FALSE)</f>
        <v>1240</v>
      </c>
    </row>
    <row r="273" spans="1:20" x14ac:dyDescent="0.3">
      <c r="A273" s="6">
        <v>2024</v>
      </c>
      <c r="B273" s="6">
        <v>7</v>
      </c>
      <c r="C273" s="6">
        <v>12</v>
      </c>
      <c r="D273" s="6">
        <v>13</v>
      </c>
      <c r="E273" s="6" t="str">
        <f t="shared" si="16"/>
        <v>Friday</v>
      </c>
      <c r="F273" s="6" t="str">
        <f t="shared" si="19"/>
        <v>Week-day</v>
      </c>
      <c r="G273" s="6" t="str">
        <f>_xlfn.XLOOKUP(B273,'[1]VLOOKUP DATA'!$A$3:$A$14,'[1]VLOOKUP DATA'!$C$3:$C$14)</f>
        <v>High-demand</v>
      </c>
      <c r="H273" s="6" t="str" cm="1">
        <f t="array" ref="H273">_xlfn.XLOOKUP(1,('[1]VLOOKUP DATA'!$I$2:$I$337=[1]DATA!G273)*('[1]VLOOKUP DATA'!$J$2:$J$337=[1]DATA!D273)*('[1]VLOOKUP DATA'!$K$2:$K$337=[1]DATA!E273),'[1]VLOOKUP DATA'!$L$2:$L$337)</f>
        <v>Standard</v>
      </c>
      <c r="I273" s="1" cm="1">
        <f t="array" ref="I273">_xlfn.XLOOKUP(B273,'[1]VLOOKUP DATA'!$A$3:$A$14,_xlfn.XLOOKUP(H273,'[1]VLOOKUP DATA'!$D$2:$F$2,'[1]VLOOKUP DATA'!$D$3:$F$14))*100</f>
        <v>198</v>
      </c>
      <c r="J273" s="2">
        <v>-10.796258333333334</v>
      </c>
      <c r="K273" s="3">
        <f t="shared" si="17"/>
        <v>0</v>
      </c>
      <c r="L273" s="3">
        <v>97</v>
      </c>
      <c r="M273" s="4">
        <v>184.73048333333338</v>
      </c>
      <c r="N273" s="4">
        <v>0</v>
      </c>
      <c r="O273" s="4">
        <v>161.75489166666668</v>
      </c>
      <c r="P273" s="3">
        <f t="shared" si="18"/>
        <v>313.63673333333344</v>
      </c>
      <c r="Q273" s="5">
        <v>0</v>
      </c>
      <c r="R273" s="5">
        <f>VLOOKUP(D273,'[1]DESIGN LOAD'!AC:AF,2,FALSE)</f>
        <v>565</v>
      </c>
      <c r="S273" s="7">
        <f>VLOOKUP(D273,'[1]DESIGN LOAD'!AC:AF,3,FALSE)</f>
        <v>675</v>
      </c>
      <c r="T273">
        <f>VLOOKUP(D273,'[1]DESIGN LOAD'!AC:AF,4,FALSE)</f>
        <v>1240</v>
      </c>
    </row>
    <row r="274" spans="1:20" x14ac:dyDescent="0.3">
      <c r="A274" s="6">
        <v>2024</v>
      </c>
      <c r="B274" s="6">
        <v>7</v>
      </c>
      <c r="C274" s="6">
        <v>12</v>
      </c>
      <c r="D274" s="6">
        <v>14</v>
      </c>
      <c r="E274" s="6" t="str">
        <f t="shared" si="16"/>
        <v>Friday</v>
      </c>
      <c r="F274" s="6" t="str">
        <f t="shared" si="19"/>
        <v>Week-day</v>
      </c>
      <c r="G274" s="6" t="str">
        <f>_xlfn.XLOOKUP(B274,'[1]VLOOKUP DATA'!$A$3:$A$14,'[1]VLOOKUP DATA'!$C$3:$C$14)</f>
        <v>High-demand</v>
      </c>
      <c r="H274" s="6" t="str" cm="1">
        <f t="array" ref="H274">_xlfn.XLOOKUP(1,('[1]VLOOKUP DATA'!$I$2:$I$337=[1]DATA!G274)*('[1]VLOOKUP DATA'!$J$2:$J$337=[1]DATA!D274)*('[1]VLOOKUP DATA'!$K$2:$K$337=[1]DATA!E274),'[1]VLOOKUP DATA'!$L$2:$L$337)</f>
        <v>Standard</v>
      </c>
      <c r="I274" s="1" cm="1">
        <f t="array" ref="I274">_xlfn.XLOOKUP(B274,'[1]VLOOKUP DATA'!$A$3:$A$14,_xlfn.XLOOKUP(H274,'[1]VLOOKUP DATA'!$D$2:$F$2,'[1]VLOOKUP DATA'!$D$3:$F$14))*100</f>
        <v>198</v>
      </c>
      <c r="J274" s="2">
        <v>-0.59237500000000332</v>
      </c>
      <c r="K274" s="3">
        <f t="shared" si="17"/>
        <v>0</v>
      </c>
      <c r="L274" s="3">
        <v>97</v>
      </c>
      <c r="M274" s="4">
        <v>166.61462500000016</v>
      </c>
      <c r="N274" s="4">
        <v>0</v>
      </c>
      <c r="O274" s="4">
        <v>158.02825833333318</v>
      </c>
      <c r="P274" s="3">
        <f t="shared" si="18"/>
        <v>313.63673333333344</v>
      </c>
      <c r="Q274" s="5">
        <v>0</v>
      </c>
      <c r="R274" s="5">
        <f>VLOOKUP(D274,'[1]DESIGN LOAD'!AC:AF,2,FALSE)</f>
        <v>565</v>
      </c>
      <c r="S274" s="7">
        <f>VLOOKUP(D274,'[1]DESIGN LOAD'!AC:AF,3,FALSE)</f>
        <v>675</v>
      </c>
      <c r="T274">
        <f>VLOOKUP(D274,'[1]DESIGN LOAD'!AC:AF,4,FALSE)</f>
        <v>1240</v>
      </c>
    </row>
    <row r="275" spans="1:20" x14ac:dyDescent="0.3">
      <c r="A275" s="6">
        <v>2024</v>
      </c>
      <c r="B275" s="6">
        <v>7</v>
      </c>
      <c r="C275" s="6">
        <v>12</v>
      </c>
      <c r="D275" s="6">
        <v>15</v>
      </c>
      <c r="E275" s="6" t="str">
        <f t="shared" si="16"/>
        <v>Friday</v>
      </c>
      <c r="F275" s="6" t="str">
        <f t="shared" si="19"/>
        <v>Week-day</v>
      </c>
      <c r="G275" s="6" t="str">
        <f>_xlfn.XLOOKUP(B275,'[1]VLOOKUP DATA'!$A$3:$A$14,'[1]VLOOKUP DATA'!$C$3:$C$14)</f>
        <v>High-demand</v>
      </c>
      <c r="H275" s="6" t="str" cm="1">
        <f t="array" ref="H275">_xlfn.XLOOKUP(1,('[1]VLOOKUP DATA'!$I$2:$I$337=[1]DATA!G275)*('[1]VLOOKUP DATA'!$J$2:$J$337=[1]DATA!D275)*('[1]VLOOKUP DATA'!$K$2:$K$337=[1]DATA!E275),'[1]VLOOKUP DATA'!$L$2:$L$337)</f>
        <v>Standard</v>
      </c>
      <c r="I275" s="1" cm="1">
        <f t="array" ref="I275">_xlfn.XLOOKUP(B275,'[1]VLOOKUP DATA'!$A$3:$A$14,_xlfn.XLOOKUP(H275,'[1]VLOOKUP DATA'!$D$2:$F$2,'[1]VLOOKUP DATA'!$D$3:$F$14))*100</f>
        <v>198</v>
      </c>
      <c r="J275" s="2">
        <v>25.339538461538439</v>
      </c>
      <c r="K275" s="3">
        <f t="shared" si="17"/>
        <v>25.339538461538439</v>
      </c>
      <c r="L275" s="3">
        <v>97</v>
      </c>
      <c r="M275" s="4">
        <v>143.04988461538434</v>
      </c>
      <c r="N275" s="4">
        <v>0</v>
      </c>
      <c r="O275" s="4">
        <v>161.35482692307707</v>
      </c>
      <c r="P275" s="3">
        <f t="shared" si="18"/>
        <v>313.63673333333344</v>
      </c>
      <c r="Q275" s="5">
        <v>0</v>
      </c>
      <c r="R275" s="5">
        <f>VLOOKUP(D275,'[1]DESIGN LOAD'!AC:AF,2,FALSE)</f>
        <v>565</v>
      </c>
      <c r="S275" s="7">
        <f>VLOOKUP(D275,'[1]DESIGN LOAD'!AC:AF,3,FALSE)</f>
        <v>675</v>
      </c>
      <c r="T275">
        <f>VLOOKUP(D275,'[1]DESIGN LOAD'!AC:AF,4,FALSE)</f>
        <v>1240</v>
      </c>
    </row>
    <row r="276" spans="1:20" x14ac:dyDescent="0.3">
      <c r="A276" s="6">
        <v>2024</v>
      </c>
      <c r="B276" s="6">
        <v>7</v>
      </c>
      <c r="C276" s="6">
        <v>12</v>
      </c>
      <c r="D276" s="6">
        <v>16</v>
      </c>
      <c r="E276" s="6" t="str">
        <f t="shared" si="16"/>
        <v>Friday</v>
      </c>
      <c r="F276" s="6" t="str">
        <f t="shared" si="19"/>
        <v>Week-day</v>
      </c>
      <c r="G276" s="6" t="str">
        <f>_xlfn.XLOOKUP(B276,'[1]VLOOKUP DATA'!$A$3:$A$14,'[1]VLOOKUP DATA'!$C$3:$C$14)</f>
        <v>High-demand</v>
      </c>
      <c r="H276" s="6" t="str" cm="1">
        <f t="array" ref="H276">_xlfn.XLOOKUP(1,('[1]VLOOKUP DATA'!$I$2:$I$337=[1]DATA!G276)*('[1]VLOOKUP DATA'!$J$2:$J$337=[1]DATA!D276)*('[1]VLOOKUP DATA'!$K$2:$K$337=[1]DATA!E276),'[1]VLOOKUP DATA'!$L$2:$L$337)</f>
        <v>Standard</v>
      </c>
      <c r="I276" s="1" cm="1">
        <f t="array" ref="I276">_xlfn.XLOOKUP(B276,'[1]VLOOKUP DATA'!$A$3:$A$14,_xlfn.XLOOKUP(H276,'[1]VLOOKUP DATA'!$D$2:$F$2,'[1]VLOOKUP DATA'!$D$3:$F$14))*100</f>
        <v>198</v>
      </c>
      <c r="J276" s="2">
        <v>-11.244800000000007</v>
      </c>
      <c r="K276" s="3">
        <f t="shared" si="17"/>
        <v>0</v>
      </c>
      <c r="L276" s="3">
        <v>97</v>
      </c>
      <c r="M276" s="4">
        <v>115.6989833333334</v>
      </c>
      <c r="N276" s="4">
        <v>0</v>
      </c>
      <c r="O276" s="4">
        <v>98.106141666666687</v>
      </c>
      <c r="P276" s="3">
        <f t="shared" si="18"/>
        <v>313.63673333333344</v>
      </c>
      <c r="Q276" s="5">
        <v>0</v>
      </c>
      <c r="R276" s="5">
        <f>VLOOKUP(D276,'[1]DESIGN LOAD'!AC:AF,2,FALSE)</f>
        <v>565</v>
      </c>
      <c r="S276" s="7">
        <f>VLOOKUP(D276,'[1]DESIGN LOAD'!AC:AF,3,FALSE)</f>
        <v>675</v>
      </c>
      <c r="T276">
        <f>VLOOKUP(D276,'[1]DESIGN LOAD'!AC:AF,4,FALSE)</f>
        <v>1240</v>
      </c>
    </row>
    <row r="277" spans="1:20" x14ac:dyDescent="0.3">
      <c r="A277" s="6">
        <v>2024</v>
      </c>
      <c r="B277" s="6">
        <v>7</v>
      </c>
      <c r="C277" s="6">
        <v>12</v>
      </c>
      <c r="D277" s="6">
        <v>17</v>
      </c>
      <c r="E277" s="6" t="str">
        <f t="shared" si="16"/>
        <v>Friday</v>
      </c>
      <c r="F277" s="6" t="str">
        <f t="shared" si="19"/>
        <v>Week-day</v>
      </c>
      <c r="G277" s="6" t="str">
        <f>_xlfn.XLOOKUP(B277,'[1]VLOOKUP DATA'!$A$3:$A$14,'[1]VLOOKUP DATA'!$C$3:$C$14)</f>
        <v>High-demand</v>
      </c>
      <c r="H277" s="6" t="str" cm="1">
        <f t="array" ref="H277">_xlfn.XLOOKUP(1,('[1]VLOOKUP DATA'!$I$2:$I$337=[1]DATA!G277)*('[1]VLOOKUP DATA'!$J$2:$J$337=[1]DATA!D277)*('[1]VLOOKUP DATA'!$K$2:$K$337=[1]DATA!E277),'[1]VLOOKUP DATA'!$L$2:$L$337)</f>
        <v>Peak</v>
      </c>
      <c r="I277" s="1" cm="1">
        <f t="array" ref="I277">_xlfn.XLOOKUP(B277,'[1]VLOOKUP DATA'!$A$3:$A$14,_xlfn.XLOOKUP(H277,'[1]VLOOKUP DATA'!$D$2:$F$2,'[1]VLOOKUP DATA'!$D$3:$F$14))*100</f>
        <v>653</v>
      </c>
      <c r="J277" s="2">
        <v>-8.7659999999999929</v>
      </c>
      <c r="K277" s="3">
        <f t="shared" si="17"/>
        <v>0</v>
      </c>
      <c r="L277" s="3">
        <v>97</v>
      </c>
      <c r="M277" s="4">
        <v>90.792408333333299</v>
      </c>
      <c r="N277" s="4">
        <v>0</v>
      </c>
      <c r="O277" s="4">
        <v>76.012225000000015</v>
      </c>
      <c r="P277" s="3">
        <f t="shared" si="18"/>
        <v>313.63673333333344</v>
      </c>
      <c r="Q277" s="5">
        <v>0</v>
      </c>
      <c r="R277" s="5">
        <f>VLOOKUP(D277,'[1]DESIGN LOAD'!AC:AF,2,FALSE)</f>
        <v>555</v>
      </c>
      <c r="S277" s="7">
        <f>VLOOKUP(D277,'[1]DESIGN LOAD'!AC:AF,3,FALSE)</f>
        <v>675</v>
      </c>
      <c r="T277">
        <f>VLOOKUP(D277,'[1]DESIGN LOAD'!AC:AF,4,FALSE)</f>
        <v>1230</v>
      </c>
    </row>
    <row r="278" spans="1:20" x14ac:dyDescent="0.3">
      <c r="A278" s="6">
        <v>2024</v>
      </c>
      <c r="B278" s="6">
        <v>7</v>
      </c>
      <c r="C278" s="6">
        <v>12</v>
      </c>
      <c r="D278" s="6">
        <v>18</v>
      </c>
      <c r="E278" s="6" t="str">
        <f t="shared" si="16"/>
        <v>Friday</v>
      </c>
      <c r="F278" s="6" t="str">
        <f t="shared" si="19"/>
        <v>Week-day</v>
      </c>
      <c r="G278" s="6" t="str">
        <f>_xlfn.XLOOKUP(B278,'[1]VLOOKUP DATA'!$A$3:$A$14,'[1]VLOOKUP DATA'!$C$3:$C$14)</f>
        <v>High-demand</v>
      </c>
      <c r="H278" s="6" t="str" cm="1">
        <f t="array" ref="H278">_xlfn.XLOOKUP(1,('[1]VLOOKUP DATA'!$I$2:$I$337=[1]DATA!G278)*('[1]VLOOKUP DATA'!$J$2:$J$337=[1]DATA!D278)*('[1]VLOOKUP DATA'!$K$2:$K$337=[1]DATA!E278),'[1]VLOOKUP DATA'!$L$2:$L$337)</f>
        <v>Peak</v>
      </c>
      <c r="I278" s="1" cm="1">
        <f t="array" ref="I278">_xlfn.XLOOKUP(B278,'[1]VLOOKUP DATA'!$A$3:$A$14,_xlfn.XLOOKUP(H278,'[1]VLOOKUP DATA'!$D$2:$F$2,'[1]VLOOKUP DATA'!$D$3:$F$14))*100</f>
        <v>653</v>
      </c>
      <c r="J278" s="2">
        <v>-9.6009038461538481</v>
      </c>
      <c r="K278" s="3">
        <f t="shared" si="17"/>
        <v>0</v>
      </c>
      <c r="L278" s="3">
        <v>97</v>
      </c>
      <c r="M278" s="4">
        <v>94.381884615384635</v>
      </c>
      <c r="N278" s="4">
        <v>0</v>
      </c>
      <c r="O278" s="4">
        <v>79.009884615384635</v>
      </c>
      <c r="P278" s="3">
        <f t="shared" si="18"/>
        <v>313.63673333333344</v>
      </c>
      <c r="Q278" s="5">
        <v>0</v>
      </c>
      <c r="R278" s="5">
        <f>VLOOKUP(D278,'[1]DESIGN LOAD'!AC:AF,2,FALSE)</f>
        <v>485</v>
      </c>
      <c r="S278" s="7">
        <f>VLOOKUP(D278,'[1]DESIGN LOAD'!AC:AF,3,FALSE)</f>
        <v>655</v>
      </c>
      <c r="T278">
        <f>VLOOKUP(D278,'[1]DESIGN LOAD'!AC:AF,4,FALSE)</f>
        <v>1140</v>
      </c>
    </row>
    <row r="279" spans="1:20" x14ac:dyDescent="0.3">
      <c r="A279" s="6">
        <v>2024</v>
      </c>
      <c r="B279" s="6">
        <v>7</v>
      </c>
      <c r="C279" s="6">
        <v>12</v>
      </c>
      <c r="D279" s="6">
        <v>19</v>
      </c>
      <c r="E279" s="6" t="str">
        <f t="shared" si="16"/>
        <v>Friday</v>
      </c>
      <c r="F279" s="6" t="str">
        <f t="shared" si="19"/>
        <v>Week-day</v>
      </c>
      <c r="G279" s="6" t="str">
        <f>_xlfn.XLOOKUP(B279,'[1]VLOOKUP DATA'!$A$3:$A$14,'[1]VLOOKUP DATA'!$C$3:$C$14)</f>
        <v>High-demand</v>
      </c>
      <c r="H279" s="6" t="str" cm="1">
        <f t="array" ref="H279">_xlfn.XLOOKUP(1,('[1]VLOOKUP DATA'!$I$2:$I$337=[1]DATA!G279)*('[1]VLOOKUP DATA'!$J$2:$J$337=[1]DATA!D279)*('[1]VLOOKUP DATA'!$K$2:$K$337=[1]DATA!E279),'[1]VLOOKUP DATA'!$L$2:$L$337)</f>
        <v>Standard</v>
      </c>
      <c r="I279" s="1" cm="1">
        <f t="array" ref="I279">_xlfn.XLOOKUP(B279,'[1]VLOOKUP DATA'!$A$3:$A$14,_xlfn.XLOOKUP(H279,'[1]VLOOKUP DATA'!$D$2:$F$2,'[1]VLOOKUP DATA'!$D$3:$F$14))*100</f>
        <v>198</v>
      </c>
      <c r="J279" s="2">
        <v>-9.6677000000000053</v>
      </c>
      <c r="K279" s="3">
        <f t="shared" si="17"/>
        <v>0</v>
      </c>
      <c r="L279" s="3">
        <v>97</v>
      </c>
      <c r="M279" s="4">
        <v>92.163233333333295</v>
      </c>
      <c r="N279" s="4">
        <v>0</v>
      </c>
      <c r="O279" s="4">
        <v>76.028108333333336</v>
      </c>
      <c r="P279" s="3">
        <f t="shared" si="18"/>
        <v>313.63673333333344</v>
      </c>
      <c r="Q279" s="5">
        <v>0</v>
      </c>
      <c r="R279" s="5">
        <f>VLOOKUP(D279,'[1]DESIGN LOAD'!AC:AF,2,FALSE)</f>
        <v>295</v>
      </c>
      <c r="S279" s="7">
        <f>VLOOKUP(D279,'[1]DESIGN LOAD'!AC:AF,3,FALSE)</f>
        <v>655</v>
      </c>
      <c r="T279">
        <f>VLOOKUP(D279,'[1]DESIGN LOAD'!AC:AF,4,FALSE)</f>
        <v>950</v>
      </c>
    </row>
    <row r="280" spans="1:20" x14ac:dyDescent="0.3">
      <c r="A280" s="6">
        <v>2024</v>
      </c>
      <c r="B280" s="6">
        <v>7</v>
      </c>
      <c r="C280" s="6">
        <v>12</v>
      </c>
      <c r="D280" s="6">
        <v>20</v>
      </c>
      <c r="E280" s="6" t="str">
        <f t="shared" si="16"/>
        <v>Friday</v>
      </c>
      <c r="F280" s="6" t="str">
        <f t="shared" si="19"/>
        <v>Week-day</v>
      </c>
      <c r="G280" s="6" t="str">
        <f>_xlfn.XLOOKUP(B280,'[1]VLOOKUP DATA'!$A$3:$A$14,'[1]VLOOKUP DATA'!$C$3:$C$14)</f>
        <v>High-demand</v>
      </c>
      <c r="H280" s="6" t="str" cm="1">
        <f t="array" ref="H280">_xlfn.XLOOKUP(1,('[1]VLOOKUP DATA'!$I$2:$I$337=[1]DATA!G280)*('[1]VLOOKUP DATA'!$J$2:$J$337=[1]DATA!D280)*('[1]VLOOKUP DATA'!$K$2:$K$337=[1]DATA!E280),'[1]VLOOKUP DATA'!$L$2:$L$337)</f>
        <v>Standard</v>
      </c>
      <c r="I280" s="1" cm="1">
        <f t="array" ref="I280">_xlfn.XLOOKUP(B280,'[1]VLOOKUP DATA'!$A$3:$A$14,_xlfn.XLOOKUP(H280,'[1]VLOOKUP DATA'!$D$2:$F$2,'[1]VLOOKUP DATA'!$D$3:$F$14))*100</f>
        <v>198</v>
      </c>
      <c r="J280" s="2">
        <v>-9.1022083333333299</v>
      </c>
      <c r="K280" s="3">
        <f t="shared" si="17"/>
        <v>0</v>
      </c>
      <c r="L280" s="3">
        <v>97</v>
      </c>
      <c r="M280" s="4">
        <v>59.882666666666687</v>
      </c>
      <c r="N280" s="4">
        <v>0</v>
      </c>
      <c r="O280" s="4">
        <v>43.658525000000004</v>
      </c>
      <c r="P280" s="3">
        <f t="shared" si="18"/>
        <v>313.63673333333344</v>
      </c>
      <c r="Q280" s="5">
        <v>0</v>
      </c>
      <c r="R280" s="5">
        <f>VLOOKUP(D280,'[1]DESIGN LOAD'!AC:AF,2,FALSE)</f>
        <v>295</v>
      </c>
      <c r="S280" s="7">
        <f>VLOOKUP(D280,'[1]DESIGN LOAD'!AC:AF,3,FALSE)</f>
        <v>190</v>
      </c>
      <c r="T280">
        <f>VLOOKUP(D280,'[1]DESIGN LOAD'!AC:AF,4,FALSE)</f>
        <v>485</v>
      </c>
    </row>
    <row r="281" spans="1:20" x14ac:dyDescent="0.3">
      <c r="A281" s="6">
        <v>2024</v>
      </c>
      <c r="B281" s="6">
        <v>7</v>
      </c>
      <c r="C281" s="6">
        <v>12</v>
      </c>
      <c r="D281" s="6">
        <v>21</v>
      </c>
      <c r="E281" s="6" t="str">
        <f t="shared" si="16"/>
        <v>Friday</v>
      </c>
      <c r="F281" s="6" t="str">
        <f t="shared" si="19"/>
        <v>Week-day</v>
      </c>
      <c r="G281" s="6" t="str">
        <f>_xlfn.XLOOKUP(B281,'[1]VLOOKUP DATA'!$A$3:$A$14,'[1]VLOOKUP DATA'!$C$3:$C$14)</f>
        <v>High-demand</v>
      </c>
      <c r="H281" s="6" t="str" cm="1">
        <f t="array" ref="H281">_xlfn.XLOOKUP(1,('[1]VLOOKUP DATA'!$I$2:$I$337=[1]DATA!G281)*('[1]VLOOKUP DATA'!$J$2:$J$337=[1]DATA!D281)*('[1]VLOOKUP DATA'!$K$2:$K$337=[1]DATA!E281),'[1]VLOOKUP DATA'!$L$2:$L$337)</f>
        <v>Standard</v>
      </c>
      <c r="I281" s="1" cm="1">
        <f t="array" ref="I281">_xlfn.XLOOKUP(B281,'[1]VLOOKUP DATA'!$A$3:$A$14,_xlfn.XLOOKUP(H281,'[1]VLOOKUP DATA'!$D$2:$F$2,'[1]VLOOKUP DATA'!$D$3:$F$14))*100</f>
        <v>198</v>
      </c>
      <c r="J281" s="2">
        <v>-8.9372083333333343</v>
      </c>
      <c r="K281" s="3">
        <f t="shared" si="17"/>
        <v>0</v>
      </c>
      <c r="L281" s="3">
        <v>97</v>
      </c>
      <c r="M281" s="4">
        <v>59.193633333333302</v>
      </c>
      <c r="N281" s="4">
        <v>0</v>
      </c>
      <c r="O281" s="4">
        <v>44.301649999999995</v>
      </c>
      <c r="P281" s="3">
        <f t="shared" si="18"/>
        <v>313.63673333333344</v>
      </c>
      <c r="Q281" s="5">
        <v>0</v>
      </c>
      <c r="R281" s="5">
        <f>VLOOKUP(D281,'[1]DESIGN LOAD'!AC:AF,2,FALSE)</f>
        <v>295</v>
      </c>
      <c r="S281" s="7">
        <f>VLOOKUP(D281,'[1]DESIGN LOAD'!AC:AF,3,FALSE)</f>
        <v>190</v>
      </c>
      <c r="T281">
        <f>VLOOKUP(D281,'[1]DESIGN LOAD'!AC:AF,4,FALSE)</f>
        <v>485</v>
      </c>
    </row>
    <row r="282" spans="1:20" x14ac:dyDescent="0.3">
      <c r="A282" s="6">
        <v>2024</v>
      </c>
      <c r="B282" s="6">
        <v>7</v>
      </c>
      <c r="C282" s="6">
        <v>12</v>
      </c>
      <c r="D282" s="6">
        <v>22</v>
      </c>
      <c r="E282" s="6" t="str">
        <f t="shared" si="16"/>
        <v>Friday</v>
      </c>
      <c r="F282" s="6" t="str">
        <f t="shared" si="19"/>
        <v>Week-day</v>
      </c>
      <c r="G282" s="6" t="str">
        <f>_xlfn.XLOOKUP(B282,'[1]VLOOKUP DATA'!$A$3:$A$14,'[1]VLOOKUP DATA'!$C$3:$C$14)</f>
        <v>High-demand</v>
      </c>
      <c r="H282" s="6" t="str" cm="1">
        <f t="array" ref="H282">_xlfn.XLOOKUP(1,('[1]VLOOKUP DATA'!$I$2:$I$337=[1]DATA!G282)*('[1]VLOOKUP DATA'!$J$2:$J$337=[1]DATA!D282)*('[1]VLOOKUP DATA'!$K$2:$K$337=[1]DATA!E282),'[1]VLOOKUP DATA'!$L$2:$L$337)</f>
        <v>Off-Peak</v>
      </c>
      <c r="I282" s="1" cm="1">
        <f t="array" ref="I282">_xlfn.XLOOKUP(B282,'[1]VLOOKUP DATA'!$A$3:$A$14,_xlfn.XLOOKUP(H282,'[1]VLOOKUP DATA'!$D$2:$F$2,'[1]VLOOKUP DATA'!$D$3:$F$14))*100</f>
        <v>107</v>
      </c>
      <c r="J282" s="2">
        <v>-9.4179916666666692</v>
      </c>
      <c r="K282" s="3">
        <f t="shared" si="17"/>
        <v>0</v>
      </c>
      <c r="L282" s="3">
        <v>97</v>
      </c>
      <c r="M282" s="4">
        <v>60.900883333333326</v>
      </c>
      <c r="N282" s="4">
        <v>0</v>
      </c>
      <c r="O282" s="4">
        <v>45.236316666666696</v>
      </c>
      <c r="P282" s="3">
        <f t="shared" si="18"/>
        <v>313.63673333333344</v>
      </c>
      <c r="Q282" s="5">
        <v>0</v>
      </c>
      <c r="R282" s="5">
        <f>VLOOKUP(D282,'[1]DESIGN LOAD'!AC:AF,2,FALSE)</f>
        <v>200</v>
      </c>
      <c r="S282" s="7">
        <f>VLOOKUP(D282,'[1]DESIGN LOAD'!AC:AF,3,FALSE)</f>
        <v>190</v>
      </c>
      <c r="T282">
        <f>VLOOKUP(D282,'[1]DESIGN LOAD'!AC:AF,4,FALSE)</f>
        <v>390</v>
      </c>
    </row>
    <row r="283" spans="1:20" x14ac:dyDescent="0.3">
      <c r="A283" s="6">
        <v>2024</v>
      </c>
      <c r="B283" s="6">
        <v>7</v>
      </c>
      <c r="C283" s="6">
        <v>12</v>
      </c>
      <c r="D283" s="6">
        <v>23</v>
      </c>
      <c r="E283" s="6" t="str">
        <f t="shared" si="16"/>
        <v>Friday</v>
      </c>
      <c r="F283" s="6" t="str">
        <f t="shared" si="19"/>
        <v>Week-day</v>
      </c>
      <c r="G283" s="6" t="str">
        <f>_xlfn.XLOOKUP(B283,'[1]VLOOKUP DATA'!$A$3:$A$14,'[1]VLOOKUP DATA'!$C$3:$C$14)</f>
        <v>High-demand</v>
      </c>
      <c r="H283" s="6" t="str" cm="1">
        <f t="array" ref="H283">_xlfn.XLOOKUP(1,('[1]VLOOKUP DATA'!$I$2:$I$337=[1]DATA!G283)*('[1]VLOOKUP DATA'!$J$2:$J$337=[1]DATA!D283)*('[1]VLOOKUP DATA'!$K$2:$K$337=[1]DATA!E283),'[1]VLOOKUP DATA'!$L$2:$L$337)</f>
        <v>Off-Peak</v>
      </c>
      <c r="I283" s="1" cm="1">
        <f t="array" ref="I283">_xlfn.XLOOKUP(B283,'[1]VLOOKUP DATA'!$A$3:$A$14,_xlfn.XLOOKUP(H283,'[1]VLOOKUP DATA'!$D$2:$F$2,'[1]VLOOKUP DATA'!$D$3:$F$14))*100</f>
        <v>107</v>
      </c>
      <c r="J283" s="2">
        <v>-8.6320083333333333</v>
      </c>
      <c r="K283" s="3">
        <f t="shared" si="17"/>
        <v>0</v>
      </c>
      <c r="L283" s="3">
        <v>97</v>
      </c>
      <c r="M283" s="4">
        <v>62.901824999999967</v>
      </c>
      <c r="N283" s="4">
        <v>0</v>
      </c>
      <c r="O283" s="4">
        <v>46.847766666666679</v>
      </c>
      <c r="P283" s="3">
        <f t="shared" si="18"/>
        <v>313.63673333333344</v>
      </c>
      <c r="Q283" s="5">
        <v>0</v>
      </c>
      <c r="R283" s="5">
        <f>VLOOKUP(D283,'[1]DESIGN LOAD'!AC:AF,2,FALSE)</f>
        <v>200</v>
      </c>
      <c r="S283" s="7">
        <f>VLOOKUP(D283,'[1]DESIGN LOAD'!AC:AF,3,FALSE)</f>
        <v>190</v>
      </c>
      <c r="T283">
        <f>VLOOKUP(D283,'[1]DESIGN LOAD'!AC:AF,4,FALSE)</f>
        <v>390</v>
      </c>
    </row>
    <row r="284" spans="1:20" x14ac:dyDescent="0.3">
      <c r="A284" s="6">
        <v>2024</v>
      </c>
      <c r="B284" s="6">
        <v>7</v>
      </c>
      <c r="C284" s="6">
        <v>13</v>
      </c>
      <c r="D284" s="6">
        <v>0</v>
      </c>
      <c r="E284" s="6" t="str">
        <f t="shared" si="16"/>
        <v>Saturday</v>
      </c>
      <c r="F284" s="6" t="str">
        <f t="shared" si="19"/>
        <v>Weekend</v>
      </c>
      <c r="G284" s="6" t="str">
        <f>_xlfn.XLOOKUP(B284,'[1]VLOOKUP DATA'!$A$3:$A$14,'[1]VLOOKUP DATA'!$C$3:$C$14)</f>
        <v>High-demand</v>
      </c>
      <c r="H284" s="6" t="str" cm="1">
        <f t="array" ref="H284">_xlfn.XLOOKUP(1,('[1]VLOOKUP DATA'!$I$2:$I$337=[1]DATA!G284)*('[1]VLOOKUP DATA'!$J$2:$J$337=[1]DATA!D284)*('[1]VLOOKUP DATA'!$K$2:$K$337=[1]DATA!E284),'[1]VLOOKUP DATA'!$L$2:$L$337)</f>
        <v>Off-Peak</v>
      </c>
      <c r="I284" s="1" cm="1">
        <f t="array" ref="I284">_xlfn.XLOOKUP(B284,'[1]VLOOKUP DATA'!$A$3:$A$14,_xlfn.XLOOKUP(H284,'[1]VLOOKUP DATA'!$D$2:$F$2,'[1]VLOOKUP DATA'!$D$3:$F$14))*100</f>
        <v>107</v>
      </c>
      <c r="J284" s="2">
        <v>-9.7563750000000002</v>
      </c>
      <c r="K284" s="3">
        <f t="shared" si="17"/>
        <v>0</v>
      </c>
      <c r="L284" s="3">
        <v>97</v>
      </c>
      <c r="M284" s="4">
        <v>63.370541666666654</v>
      </c>
      <c r="N284" s="4">
        <v>0</v>
      </c>
      <c r="O284" s="4">
        <v>46.535466666666643</v>
      </c>
      <c r="P284" s="3">
        <f t="shared" si="18"/>
        <v>313.63673333333344</v>
      </c>
      <c r="Q284" s="5">
        <v>0</v>
      </c>
      <c r="R284" s="5">
        <f>VLOOKUP(D284,'[1]DESIGN LOAD'!AC:AF,2,FALSE)</f>
        <v>200</v>
      </c>
      <c r="S284" s="7">
        <f>VLOOKUP(D284,'[1]DESIGN LOAD'!AC:AF,3,FALSE)</f>
        <v>190</v>
      </c>
      <c r="T284">
        <f>VLOOKUP(D284,'[1]DESIGN LOAD'!AC:AF,4,FALSE)</f>
        <v>390</v>
      </c>
    </row>
    <row r="285" spans="1:20" x14ac:dyDescent="0.3">
      <c r="A285" s="6">
        <v>2024</v>
      </c>
      <c r="B285" s="6">
        <v>7</v>
      </c>
      <c r="C285" s="6">
        <v>13</v>
      </c>
      <c r="D285" s="6">
        <v>1</v>
      </c>
      <c r="E285" s="6" t="str">
        <f t="shared" si="16"/>
        <v>Saturday</v>
      </c>
      <c r="F285" s="6" t="str">
        <f t="shared" si="19"/>
        <v>Weekend</v>
      </c>
      <c r="G285" s="6" t="str">
        <f>_xlfn.XLOOKUP(B285,'[1]VLOOKUP DATA'!$A$3:$A$14,'[1]VLOOKUP DATA'!$C$3:$C$14)</f>
        <v>High-demand</v>
      </c>
      <c r="H285" s="6" t="str" cm="1">
        <f t="array" ref="H285">_xlfn.XLOOKUP(1,('[1]VLOOKUP DATA'!$I$2:$I$337=[1]DATA!G285)*('[1]VLOOKUP DATA'!$J$2:$J$337=[1]DATA!D285)*('[1]VLOOKUP DATA'!$K$2:$K$337=[1]DATA!E285),'[1]VLOOKUP DATA'!$L$2:$L$337)</f>
        <v>Off-Peak</v>
      </c>
      <c r="I285" s="1" cm="1">
        <f t="array" ref="I285">_xlfn.XLOOKUP(B285,'[1]VLOOKUP DATA'!$A$3:$A$14,_xlfn.XLOOKUP(H285,'[1]VLOOKUP DATA'!$D$2:$F$2,'[1]VLOOKUP DATA'!$D$3:$F$14))*100</f>
        <v>107</v>
      </c>
      <c r="J285" s="2">
        <v>-8.870533333333336</v>
      </c>
      <c r="K285" s="3">
        <f t="shared" si="17"/>
        <v>0</v>
      </c>
      <c r="L285" s="3">
        <v>97</v>
      </c>
      <c r="M285" s="4">
        <v>64.72953333333335</v>
      </c>
      <c r="N285" s="4">
        <v>0</v>
      </c>
      <c r="O285" s="4">
        <v>47.849266666666658</v>
      </c>
      <c r="P285" s="3">
        <f t="shared" si="18"/>
        <v>313.63673333333344</v>
      </c>
      <c r="Q285" s="5">
        <v>0</v>
      </c>
      <c r="R285" s="5">
        <f>VLOOKUP(D285,'[1]DESIGN LOAD'!AC:AF,2,FALSE)</f>
        <v>200</v>
      </c>
      <c r="S285" s="7">
        <f>VLOOKUP(D285,'[1]DESIGN LOAD'!AC:AF,3,FALSE)</f>
        <v>190</v>
      </c>
      <c r="T285">
        <f>VLOOKUP(D285,'[1]DESIGN LOAD'!AC:AF,4,FALSE)</f>
        <v>390</v>
      </c>
    </row>
    <row r="286" spans="1:20" x14ac:dyDescent="0.3">
      <c r="A286" s="6">
        <v>2024</v>
      </c>
      <c r="B286" s="6">
        <v>7</v>
      </c>
      <c r="C286" s="6">
        <v>13</v>
      </c>
      <c r="D286" s="6">
        <v>2</v>
      </c>
      <c r="E286" s="6" t="str">
        <f t="shared" si="16"/>
        <v>Saturday</v>
      </c>
      <c r="F286" s="6" t="str">
        <f t="shared" si="19"/>
        <v>Weekend</v>
      </c>
      <c r="G286" s="6" t="str">
        <f>_xlfn.XLOOKUP(B286,'[1]VLOOKUP DATA'!$A$3:$A$14,'[1]VLOOKUP DATA'!$C$3:$C$14)</f>
        <v>High-demand</v>
      </c>
      <c r="H286" s="6" t="str" cm="1">
        <f t="array" ref="H286">_xlfn.XLOOKUP(1,('[1]VLOOKUP DATA'!$I$2:$I$337=[1]DATA!G286)*('[1]VLOOKUP DATA'!$J$2:$J$337=[1]DATA!D286)*('[1]VLOOKUP DATA'!$K$2:$K$337=[1]DATA!E286),'[1]VLOOKUP DATA'!$L$2:$L$337)</f>
        <v>Off-Peak</v>
      </c>
      <c r="I286" s="1" cm="1">
        <f t="array" ref="I286">_xlfn.XLOOKUP(B286,'[1]VLOOKUP DATA'!$A$3:$A$14,_xlfn.XLOOKUP(H286,'[1]VLOOKUP DATA'!$D$2:$F$2,'[1]VLOOKUP DATA'!$D$3:$F$14))*100</f>
        <v>107</v>
      </c>
      <c r="J286" s="2">
        <v>-8.1112249999999992</v>
      </c>
      <c r="K286" s="3">
        <f t="shared" si="17"/>
        <v>0</v>
      </c>
      <c r="L286" s="3">
        <v>97</v>
      </c>
      <c r="M286" s="4">
        <v>87.74895000000005</v>
      </c>
      <c r="N286" s="4">
        <v>0</v>
      </c>
      <c r="O286" s="4">
        <v>73.263608333333337</v>
      </c>
      <c r="P286" s="3">
        <f t="shared" si="18"/>
        <v>313.63673333333344</v>
      </c>
      <c r="Q286" s="5">
        <v>0</v>
      </c>
      <c r="R286" s="5">
        <f>VLOOKUP(D286,'[1]DESIGN LOAD'!AC:AF,2,FALSE)</f>
        <v>200</v>
      </c>
      <c r="S286" s="7">
        <f>VLOOKUP(D286,'[1]DESIGN LOAD'!AC:AF,3,FALSE)</f>
        <v>190</v>
      </c>
      <c r="T286">
        <f>VLOOKUP(D286,'[1]DESIGN LOAD'!AC:AF,4,FALSE)</f>
        <v>390</v>
      </c>
    </row>
    <row r="287" spans="1:20" x14ac:dyDescent="0.3">
      <c r="A287" s="6">
        <v>2024</v>
      </c>
      <c r="B287" s="6">
        <v>7</v>
      </c>
      <c r="C287" s="6">
        <v>13</v>
      </c>
      <c r="D287" s="6">
        <v>3</v>
      </c>
      <c r="E287" s="6" t="str">
        <f t="shared" si="16"/>
        <v>Saturday</v>
      </c>
      <c r="F287" s="6" t="str">
        <f t="shared" si="19"/>
        <v>Weekend</v>
      </c>
      <c r="G287" s="6" t="str">
        <f>_xlfn.XLOOKUP(B287,'[1]VLOOKUP DATA'!$A$3:$A$14,'[1]VLOOKUP DATA'!$C$3:$C$14)</f>
        <v>High-demand</v>
      </c>
      <c r="H287" s="6" t="str" cm="1">
        <f t="array" ref="H287">_xlfn.XLOOKUP(1,('[1]VLOOKUP DATA'!$I$2:$I$337=[1]DATA!G287)*('[1]VLOOKUP DATA'!$J$2:$J$337=[1]DATA!D287)*('[1]VLOOKUP DATA'!$K$2:$K$337=[1]DATA!E287),'[1]VLOOKUP DATA'!$L$2:$L$337)</f>
        <v>Off-Peak</v>
      </c>
      <c r="I287" s="1" cm="1">
        <f t="array" ref="I287">_xlfn.XLOOKUP(B287,'[1]VLOOKUP DATA'!$A$3:$A$14,_xlfn.XLOOKUP(H287,'[1]VLOOKUP DATA'!$D$2:$F$2,'[1]VLOOKUP DATA'!$D$3:$F$14))*100</f>
        <v>107</v>
      </c>
      <c r="J287" s="2">
        <v>-7.7694916666666654</v>
      </c>
      <c r="K287" s="3">
        <f t="shared" si="17"/>
        <v>0</v>
      </c>
      <c r="L287" s="3">
        <v>97</v>
      </c>
      <c r="M287" s="4">
        <v>91.04318333333336</v>
      </c>
      <c r="N287" s="4">
        <v>0</v>
      </c>
      <c r="O287" s="4">
        <v>77.602516666666659</v>
      </c>
      <c r="P287" s="3">
        <f t="shared" si="18"/>
        <v>313.63673333333344</v>
      </c>
      <c r="Q287" s="5">
        <v>0</v>
      </c>
      <c r="R287" s="5">
        <f>VLOOKUP(D287,'[1]DESIGN LOAD'!AC:AF,2,FALSE)</f>
        <v>200</v>
      </c>
      <c r="S287" s="7">
        <f>VLOOKUP(D287,'[1]DESIGN LOAD'!AC:AF,3,FALSE)</f>
        <v>190</v>
      </c>
      <c r="T287">
        <f>VLOOKUP(D287,'[1]DESIGN LOAD'!AC:AF,4,FALSE)</f>
        <v>390</v>
      </c>
    </row>
    <row r="288" spans="1:20" x14ac:dyDescent="0.3">
      <c r="A288" s="6">
        <v>2024</v>
      </c>
      <c r="B288" s="6">
        <v>7</v>
      </c>
      <c r="C288" s="6">
        <v>13</v>
      </c>
      <c r="D288" s="6">
        <v>4</v>
      </c>
      <c r="E288" s="6" t="str">
        <f t="shared" si="16"/>
        <v>Saturday</v>
      </c>
      <c r="F288" s="6" t="str">
        <f t="shared" si="19"/>
        <v>Weekend</v>
      </c>
      <c r="G288" s="6" t="str">
        <f>_xlfn.XLOOKUP(B288,'[1]VLOOKUP DATA'!$A$3:$A$14,'[1]VLOOKUP DATA'!$C$3:$C$14)</f>
        <v>High-demand</v>
      </c>
      <c r="H288" s="6" t="str" cm="1">
        <f t="array" ref="H288">_xlfn.XLOOKUP(1,('[1]VLOOKUP DATA'!$I$2:$I$337=[1]DATA!G288)*('[1]VLOOKUP DATA'!$J$2:$J$337=[1]DATA!D288)*('[1]VLOOKUP DATA'!$K$2:$K$337=[1]DATA!E288),'[1]VLOOKUP DATA'!$L$2:$L$337)</f>
        <v>Off-Peak</v>
      </c>
      <c r="I288" s="1" cm="1">
        <f t="array" ref="I288">_xlfn.XLOOKUP(B288,'[1]VLOOKUP DATA'!$A$3:$A$14,_xlfn.XLOOKUP(H288,'[1]VLOOKUP DATA'!$D$2:$F$2,'[1]VLOOKUP DATA'!$D$3:$F$14))*100</f>
        <v>107</v>
      </c>
      <c r="J288" s="2">
        <v>-8.8661166666666666</v>
      </c>
      <c r="K288" s="3">
        <f t="shared" si="17"/>
        <v>0</v>
      </c>
      <c r="L288" s="3">
        <v>97</v>
      </c>
      <c r="M288" s="4">
        <v>92.816799999999986</v>
      </c>
      <c r="N288" s="4">
        <v>0</v>
      </c>
      <c r="O288" s="4">
        <v>77.93490833333334</v>
      </c>
      <c r="P288" s="3">
        <f t="shared" si="18"/>
        <v>313.63673333333344</v>
      </c>
      <c r="Q288" s="5">
        <v>0</v>
      </c>
      <c r="R288" s="5">
        <f>VLOOKUP(D288,'[1]DESIGN LOAD'!AC:AF,2,FALSE)</f>
        <v>295</v>
      </c>
      <c r="S288" s="7">
        <f>VLOOKUP(D288,'[1]DESIGN LOAD'!AC:AF,3,FALSE)</f>
        <v>190</v>
      </c>
      <c r="T288">
        <f>VLOOKUP(D288,'[1]DESIGN LOAD'!AC:AF,4,FALSE)</f>
        <v>485</v>
      </c>
    </row>
    <row r="289" spans="1:20" x14ac:dyDescent="0.3">
      <c r="A289" s="6">
        <v>2024</v>
      </c>
      <c r="B289" s="6">
        <v>7</v>
      </c>
      <c r="C289" s="6">
        <v>13</v>
      </c>
      <c r="D289" s="6">
        <v>5</v>
      </c>
      <c r="E289" s="6" t="str">
        <f t="shared" si="16"/>
        <v>Saturday</v>
      </c>
      <c r="F289" s="6" t="str">
        <f t="shared" si="19"/>
        <v>Weekend</v>
      </c>
      <c r="G289" s="6" t="str">
        <f>_xlfn.XLOOKUP(B289,'[1]VLOOKUP DATA'!$A$3:$A$14,'[1]VLOOKUP DATA'!$C$3:$C$14)</f>
        <v>High-demand</v>
      </c>
      <c r="H289" s="6" t="str" cm="1">
        <f t="array" ref="H289">_xlfn.XLOOKUP(1,('[1]VLOOKUP DATA'!$I$2:$I$337=[1]DATA!G289)*('[1]VLOOKUP DATA'!$J$2:$J$337=[1]DATA!D289)*('[1]VLOOKUP DATA'!$K$2:$K$337=[1]DATA!E289),'[1]VLOOKUP DATA'!$L$2:$L$337)</f>
        <v>Off-Peak</v>
      </c>
      <c r="I289" s="1" cm="1">
        <f t="array" ref="I289">_xlfn.XLOOKUP(B289,'[1]VLOOKUP DATA'!$A$3:$A$14,_xlfn.XLOOKUP(H289,'[1]VLOOKUP DATA'!$D$2:$F$2,'[1]VLOOKUP DATA'!$D$3:$F$14))*100</f>
        <v>107</v>
      </c>
      <c r="J289" s="2">
        <v>-9.4086666666666687</v>
      </c>
      <c r="K289" s="3">
        <f t="shared" si="17"/>
        <v>0</v>
      </c>
      <c r="L289" s="3">
        <v>97.183333333333337</v>
      </c>
      <c r="M289" s="4">
        <v>91.281141666666656</v>
      </c>
      <c r="N289" s="4">
        <v>0</v>
      </c>
      <c r="O289" s="4">
        <v>76.652100000000019</v>
      </c>
      <c r="P289" s="3">
        <f t="shared" si="18"/>
        <v>313.63673333333344</v>
      </c>
      <c r="Q289" s="5">
        <v>0</v>
      </c>
      <c r="R289" s="5">
        <f>VLOOKUP(D289,'[1]DESIGN LOAD'!AC:AF,2,FALSE)</f>
        <v>295</v>
      </c>
      <c r="S289" s="7">
        <f>VLOOKUP(D289,'[1]DESIGN LOAD'!AC:AF,3,FALSE)</f>
        <v>190</v>
      </c>
      <c r="T289">
        <f>VLOOKUP(D289,'[1]DESIGN LOAD'!AC:AF,4,FALSE)</f>
        <v>485</v>
      </c>
    </row>
    <row r="290" spans="1:20" x14ac:dyDescent="0.3">
      <c r="A290" s="6">
        <v>2024</v>
      </c>
      <c r="B290" s="6">
        <v>7</v>
      </c>
      <c r="C290" s="6">
        <v>13</v>
      </c>
      <c r="D290" s="6">
        <v>6</v>
      </c>
      <c r="E290" s="6" t="str">
        <f t="shared" si="16"/>
        <v>Saturday</v>
      </c>
      <c r="F290" s="6" t="str">
        <f t="shared" si="19"/>
        <v>Weekend</v>
      </c>
      <c r="G290" s="6" t="str">
        <f>_xlfn.XLOOKUP(B290,'[1]VLOOKUP DATA'!$A$3:$A$14,'[1]VLOOKUP DATA'!$C$3:$C$14)</f>
        <v>High-demand</v>
      </c>
      <c r="H290" s="6" t="str" cm="1">
        <f t="array" ref="H290">_xlfn.XLOOKUP(1,('[1]VLOOKUP DATA'!$I$2:$I$337=[1]DATA!G290)*('[1]VLOOKUP DATA'!$J$2:$J$337=[1]DATA!D290)*('[1]VLOOKUP DATA'!$K$2:$K$337=[1]DATA!E290),'[1]VLOOKUP DATA'!$L$2:$L$337)</f>
        <v>Off-Peak</v>
      </c>
      <c r="I290" s="1" cm="1">
        <f t="array" ref="I290">_xlfn.XLOOKUP(B290,'[1]VLOOKUP DATA'!$A$3:$A$14,_xlfn.XLOOKUP(H290,'[1]VLOOKUP DATA'!$D$2:$F$2,'[1]VLOOKUP DATA'!$D$3:$F$14))*100</f>
        <v>107</v>
      </c>
      <c r="J290" s="2">
        <v>-10.22084166666667</v>
      </c>
      <c r="K290" s="3">
        <f t="shared" si="17"/>
        <v>0</v>
      </c>
      <c r="L290" s="3">
        <v>97.641666666666666</v>
      </c>
      <c r="M290" s="4">
        <v>91.666891666666672</v>
      </c>
      <c r="N290" s="4">
        <v>0</v>
      </c>
      <c r="O290" s="4">
        <v>75.642733333333368</v>
      </c>
      <c r="P290" s="3">
        <f t="shared" si="18"/>
        <v>313.63673333333344</v>
      </c>
      <c r="Q290" s="5">
        <v>0</v>
      </c>
      <c r="R290" s="5">
        <f>VLOOKUP(D290,'[1]DESIGN LOAD'!AC:AF,2,FALSE)</f>
        <v>295</v>
      </c>
      <c r="S290" s="7">
        <f>VLOOKUP(D290,'[1]DESIGN LOAD'!AC:AF,3,FALSE)</f>
        <v>190</v>
      </c>
      <c r="T290">
        <f>VLOOKUP(D290,'[1]DESIGN LOAD'!AC:AF,4,FALSE)</f>
        <v>485</v>
      </c>
    </row>
    <row r="291" spans="1:20" x14ac:dyDescent="0.3">
      <c r="A291" s="6">
        <v>2024</v>
      </c>
      <c r="B291" s="6">
        <v>7</v>
      </c>
      <c r="C291" s="6">
        <v>13</v>
      </c>
      <c r="D291" s="6">
        <v>7</v>
      </c>
      <c r="E291" s="6" t="str">
        <f t="shared" si="16"/>
        <v>Saturday</v>
      </c>
      <c r="F291" s="6" t="str">
        <f t="shared" si="19"/>
        <v>Weekend</v>
      </c>
      <c r="G291" s="6" t="str">
        <f>_xlfn.XLOOKUP(B291,'[1]VLOOKUP DATA'!$A$3:$A$14,'[1]VLOOKUP DATA'!$C$3:$C$14)</f>
        <v>High-demand</v>
      </c>
      <c r="H291" s="6" t="str" cm="1">
        <f t="array" ref="H291">_xlfn.XLOOKUP(1,('[1]VLOOKUP DATA'!$I$2:$I$337=[1]DATA!G291)*('[1]VLOOKUP DATA'!$J$2:$J$337=[1]DATA!D291)*('[1]VLOOKUP DATA'!$K$2:$K$337=[1]DATA!E291),'[1]VLOOKUP DATA'!$L$2:$L$337)</f>
        <v>Standard</v>
      </c>
      <c r="I291" s="1" cm="1">
        <f t="array" ref="I291">_xlfn.XLOOKUP(B291,'[1]VLOOKUP DATA'!$A$3:$A$14,_xlfn.XLOOKUP(H291,'[1]VLOOKUP DATA'!$D$2:$F$2,'[1]VLOOKUP DATA'!$D$3:$F$14))*100</f>
        <v>198</v>
      </c>
      <c r="J291" s="2">
        <v>-10.105208333333337</v>
      </c>
      <c r="K291" s="3">
        <f t="shared" si="17"/>
        <v>0</v>
      </c>
      <c r="L291" s="3">
        <v>97.75</v>
      </c>
      <c r="M291" s="4">
        <v>94.991149999999905</v>
      </c>
      <c r="N291" s="4">
        <v>0</v>
      </c>
      <c r="O291" s="4">
        <v>77.391141666666655</v>
      </c>
      <c r="P291" s="3">
        <f t="shared" si="18"/>
        <v>313.63673333333344</v>
      </c>
      <c r="Q291" s="5">
        <v>0</v>
      </c>
      <c r="R291" s="5">
        <f>VLOOKUP(D291,'[1]DESIGN LOAD'!AC:AF,2,FALSE)</f>
        <v>565</v>
      </c>
      <c r="S291" s="7">
        <f>VLOOKUP(D291,'[1]DESIGN LOAD'!AC:AF,3,FALSE)</f>
        <v>690</v>
      </c>
      <c r="T291">
        <f>VLOOKUP(D291,'[1]DESIGN LOAD'!AC:AF,4,FALSE)</f>
        <v>1255</v>
      </c>
    </row>
    <row r="292" spans="1:20" x14ac:dyDescent="0.3">
      <c r="A292" s="6">
        <v>2024</v>
      </c>
      <c r="B292" s="6">
        <v>7</v>
      </c>
      <c r="C292" s="6">
        <v>13</v>
      </c>
      <c r="D292" s="6">
        <v>8</v>
      </c>
      <c r="E292" s="6" t="str">
        <f t="shared" si="16"/>
        <v>Saturday</v>
      </c>
      <c r="F292" s="6" t="str">
        <f t="shared" si="19"/>
        <v>Weekend</v>
      </c>
      <c r="G292" s="6" t="str">
        <f>_xlfn.XLOOKUP(B292,'[1]VLOOKUP DATA'!$A$3:$A$14,'[1]VLOOKUP DATA'!$C$3:$C$14)</f>
        <v>High-demand</v>
      </c>
      <c r="H292" s="6" t="str" cm="1">
        <f t="array" ref="H292">_xlfn.XLOOKUP(1,('[1]VLOOKUP DATA'!$I$2:$I$337=[1]DATA!G292)*('[1]VLOOKUP DATA'!$J$2:$J$337=[1]DATA!D292)*('[1]VLOOKUP DATA'!$K$2:$K$337=[1]DATA!E292),'[1]VLOOKUP DATA'!$L$2:$L$337)</f>
        <v>Standard</v>
      </c>
      <c r="I292" s="1" cm="1">
        <f t="array" ref="I292">_xlfn.XLOOKUP(B292,'[1]VLOOKUP DATA'!$A$3:$A$14,_xlfn.XLOOKUP(H292,'[1]VLOOKUP DATA'!$D$2:$F$2,'[1]VLOOKUP DATA'!$D$3:$F$14))*100</f>
        <v>198</v>
      </c>
      <c r="J292" s="2">
        <v>-7.2945749999999974</v>
      </c>
      <c r="K292" s="3">
        <f t="shared" si="17"/>
        <v>0</v>
      </c>
      <c r="L292" s="3">
        <v>97</v>
      </c>
      <c r="M292" s="4">
        <v>131.96426666666665</v>
      </c>
      <c r="N292" s="4">
        <v>0</v>
      </c>
      <c r="O292" s="4">
        <v>118.29555833333332</v>
      </c>
      <c r="P292" s="3">
        <f t="shared" si="18"/>
        <v>313.63673333333344</v>
      </c>
      <c r="Q292" s="5">
        <v>0</v>
      </c>
      <c r="R292" s="5">
        <f>VLOOKUP(D292,'[1]DESIGN LOAD'!AC:AF,2,FALSE)</f>
        <v>565</v>
      </c>
      <c r="S292" s="7">
        <f>VLOOKUP(D292,'[1]DESIGN LOAD'!AC:AF,3,FALSE)</f>
        <v>675</v>
      </c>
      <c r="T292">
        <f>VLOOKUP(D292,'[1]DESIGN LOAD'!AC:AF,4,FALSE)</f>
        <v>1240</v>
      </c>
    </row>
    <row r="293" spans="1:20" x14ac:dyDescent="0.3">
      <c r="A293" s="6">
        <v>2024</v>
      </c>
      <c r="B293" s="6">
        <v>7</v>
      </c>
      <c r="C293" s="6">
        <v>13</v>
      </c>
      <c r="D293" s="6">
        <v>9</v>
      </c>
      <c r="E293" s="6" t="str">
        <f t="shared" si="16"/>
        <v>Saturday</v>
      </c>
      <c r="F293" s="6" t="str">
        <f t="shared" si="19"/>
        <v>Weekend</v>
      </c>
      <c r="G293" s="6" t="str">
        <f>_xlfn.XLOOKUP(B293,'[1]VLOOKUP DATA'!$A$3:$A$14,'[1]VLOOKUP DATA'!$C$3:$C$14)</f>
        <v>High-demand</v>
      </c>
      <c r="H293" s="6" t="str" cm="1">
        <f t="array" ref="H293">_xlfn.XLOOKUP(1,('[1]VLOOKUP DATA'!$I$2:$I$337=[1]DATA!G293)*('[1]VLOOKUP DATA'!$J$2:$J$337=[1]DATA!D293)*('[1]VLOOKUP DATA'!$K$2:$K$337=[1]DATA!E293),'[1]VLOOKUP DATA'!$L$2:$L$337)</f>
        <v>Standard</v>
      </c>
      <c r="I293" s="1" cm="1">
        <f t="array" ref="I293">_xlfn.XLOOKUP(B293,'[1]VLOOKUP DATA'!$A$3:$A$14,_xlfn.XLOOKUP(H293,'[1]VLOOKUP DATA'!$D$2:$F$2,'[1]VLOOKUP DATA'!$D$3:$F$14))*100</f>
        <v>198</v>
      </c>
      <c r="J293" s="2">
        <v>-9.5889500000000059</v>
      </c>
      <c r="K293" s="3">
        <f t="shared" si="17"/>
        <v>0</v>
      </c>
      <c r="L293" s="3">
        <v>97.025000000000006</v>
      </c>
      <c r="M293" s="4">
        <v>244.30726666666649</v>
      </c>
      <c r="N293" s="4">
        <v>0</v>
      </c>
      <c r="O293" s="4">
        <v>222.1560749999999</v>
      </c>
      <c r="P293" s="3">
        <f t="shared" si="18"/>
        <v>313.63673333333344</v>
      </c>
      <c r="Q293" s="5">
        <v>0</v>
      </c>
      <c r="R293" s="5">
        <f>VLOOKUP(D293,'[1]DESIGN LOAD'!AC:AF,2,FALSE)</f>
        <v>565</v>
      </c>
      <c r="S293" s="7">
        <f>VLOOKUP(D293,'[1]DESIGN LOAD'!AC:AF,3,FALSE)</f>
        <v>675</v>
      </c>
      <c r="T293">
        <f>VLOOKUP(D293,'[1]DESIGN LOAD'!AC:AF,4,FALSE)</f>
        <v>1240</v>
      </c>
    </row>
    <row r="294" spans="1:20" x14ac:dyDescent="0.3">
      <c r="A294" s="6">
        <v>2024</v>
      </c>
      <c r="B294" s="6">
        <v>7</v>
      </c>
      <c r="C294" s="6">
        <v>13</v>
      </c>
      <c r="D294" s="6">
        <v>10</v>
      </c>
      <c r="E294" s="6" t="str">
        <f t="shared" si="16"/>
        <v>Saturday</v>
      </c>
      <c r="F294" s="6" t="str">
        <f t="shared" si="19"/>
        <v>Weekend</v>
      </c>
      <c r="G294" s="6" t="str">
        <f>_xlfn.XLOOKUP(B294,'[1]VLOOKUP DATA'!$A$3:$A$14,'[1]VLOOKUP DATA'!$C$3:$C$14)</f>
        <v>High-demand</v>
      </c>
      <c r="H294" s="6" t="str" cm="1">
        <f t="array" ref="H294">_xlfn.XLOOKUP(1,('[1]VLOOKUP DATA'!$I$2:$I$337=[1]DATA!G294)*('[1]VLOOKUP DATA'!$J$2:$J$337=[1]DATA!D294)*('[1]VLOOKUP DATA'!$K$2:$K$337=[1]DATA!E294),'[1]VLOOKUP DATA'!$L$2:$L$337)</f>
        <v>Standard</v>
      </c>
      <c r="I294" s="1" cm="1">
        <f t="array" ref="I294">_xlfn.XLOOKUP(B294,'[1]VLOOKUP DATA'!$A$3:$A$14,_xlfn.XLOOKUP(H294,'[1]VLOOKUP DATA'!$D$2:$F$2,'[1]VLOOKUP DATA'!$D$3:$F$14))*100</f>
        <v>198</v>
      </c>
      <c r="J294" s="2">
        <v>-9.0254083333333295</v>
      </c>
      <c r="K294" s="3">
        <f t="shared" si="17"/>
        <v>0</v>
      </c>
      <c r="L294" s="3">
        <v>97.166666666666671</v>
      </c>
      <c r="M294" s="4">
        <v>215.42725000000007</v>
      </c>
      <c r="N294" s="4">
        <v>0</v>
      </c>
      <c r="O294" s="4">
        <v>193.1001416666667</v>
      </c>
      <c r="P294" s="3">
        <f t="shared" si="18"/>
        <v>313.63673333333344</v>
      </c>
      <c r="Q294" s="5">
        <v>0</v>
      </c>
      <c r="R294" s="5">
        <f>VLOOKUP(D294,'[1]DESIGN LOAD'!AC:AF,2,FALSE)</f>
        <v>565</v>
      </c>
      <c r="S294" s="7">
        <f>VLOOKUP(D294,'[1]DESIGN LOAD'!AC:AF,3,FALSE)</f>
        <v>675</v>
      </c>
      <c r="T294">
        <f>VLOOKUP(D294,'[1]DESIGN LOAD'!AC:AF,4,FALSE)</f>
        <v>1240</v>
      </c>
    </row>
    <row r="295" spans="1:20" x14ac:dyDescent="0.3">
      <c r="A295" s="6">
        <v>2024</v>
      </c>
      <c r="B295" s="6">
        <v>7</v>
      </c>
      <c r="C295" s="6">
        <v>13</v>
      </c>
      <c r="D295" s="6">
        <v>11</v>
      </c>
      <c r="E295" s="6" t="str">
        <f t="shared" si="16"/>
        <v>Saturday</v>
      </c>
      <c r="F295" s="6" t="str">
        <f t="shared" si="19"/>
        <v>Weekend</v>
      </c>
      <c r="G295" s="6" t="str">
        <f>_xlfn.XLOOKUP(B295,'[1]VLOOKUP DATA'!$A$3:$A$14,'[1]VLOOKUP DATA'!$C$3:$C$14)</f>
        <v>High-demand</v>
      </c>
      <c r="H295" s="6" t="str" cm="1">
        <f t="array" ref="H295">_xlfn.XLOOKUP(1,('[1]VLOOKUP DATA'!$I$2:$I$337=[1]DATA!G295)*('[1]VLOOKUP DATA'!$J$2:$J$337=[1]DATA!D295)*('[1]VLOOKUP DATA'!$K$2:$K$337=[1]DATA!E295),'[1]VLOOKUP DATA'!$L$2:$L$337)</f>
        <v>Standard</v>
      </c>
      <c r="I295" s="1" cm="1">
        <f t="array" ref="I295">_xlfn.XLOOKUP(B295,'[1]VLOOKUP DATA'!$A$3:$A$14,_xlfn.XLOOKUP(H295,'[1]VLOOKUP DATA'!$D$2:$F$2,'[1]VLOOKUP DATA'!$D$3:$F$14))*100</f>
        <v>198</v>
      </c>
      <c r="J295" s="2">
        <v>-8.5752833333333296</v>
      </c>
      <c r="K295" s="3">
        <f t="shared" si="17"/>
        <v>0</v>
      </c>
      <c r="L295" s="3">
        <v>97.208333333333329</v>
      </c>
      <c r="M295" s="4">
        <v>190.01897499999998</v>
      </c>
      <c r="N295" s="4">
        <v>0</v>
      </c>
      <c r="O295" s="4">
        <v>173.93972500000012</v>
      </c>
      <c r="P295" s="3">
        <f t="shared" si="18"/>
        <v>313.63673333333344</v>
      </c>
      <c r="Q295" s="5">
        <v>0</v>
      </c>
      <c r="R295" s="5">
        <f>VLOOKUP(D295,'[1]DESIGN LOAD'!AC:AF,2,FALSE)</f>
        <v>565</v>
      </c>
      <c r="S295" s="7">
        <f>VLOOKUP(D295,'[1]DESIGN LOAD'!AC:AF,3,FALSE)</f>
        <v>675</v>
      </c>
      <c r="T295">
        <f>VLOOKUP(D295,'[1]DESIGN LOAD'!AC:AF,4,FALSE)</f>
        <v>1240</v>
      </c>
    </row>
    <row r="296" spans="1:20" x14ac:dyDescent="0.3">
      <c r="A296" s="6">
        <v>2024</v>
      </c>
      <c r="B296" s="6">
        <v>7</v>
      </c>
      <c r="C296" s="6">
        <v>13</v>
      </c>
      <c r="D296" s="6">
        <v>12</v>
      </c>
      <c r="E296" s="6" t="str">
        <f t="shared" si="16"/>
        <v>Saturday</v>
      </c>
      <c r="F296" s="6" t="str">
        <f t="shared" si="19"/>
        <v>Weekend</v>
      </c>
      <c r="G296" s="6" t="str">
        <f>_xlfn.XLOOKUP(B296,'[1]VLOOKUP DATA'!$A$3:$A$14,'[1]VLOOKUP DATA'!$C$3:$C$14)</f>
        <v>High-demand</v>
      </c>
      <c r="H296" s="6" t="str" cm="1">
        <f t="array" ref="H296">_xlfn.XLOOKUP(1,('[1]VLOOKUP DATA'!$I$2:$I$337=[1]DATA!G296)*('[1]VLOOKUP DATA'!$J$2:$J$337=[1]DATA!D296)*('[1]VLOOKUP DATA'!$K$2:$K$337=[1]DATA!E296),'[1]VLOOKUP DATA'!$L$2:$L$337)</f>
        <v>Off-Peak</v>
      </c>
      <c r="I296" s="1" cm="1">
        <f t="array" ref="I296">_xlfn.XLOOKUP(B296,'[1]VLOOKUP DATA'!$A$3:$A$14,_xlfn.XLOOKUP(H296,'[1]VLOOKUP DATA'!$D$2:$F$2,'[1]VLOOKUP DATA'!$D$3:$F$14))*100</f>
        <v>107</v>
      </c>
      <c r="J296" s="2">
        <v>-11.491283333333334</v>
      </c>
      <c r="K296" s="3">
        <f t="shared" si="17"/>
        <v>0</v>
      </c>
      <c r="L296" s="3">
        <v>97.61666666666666</v>
      </c>
      <c r="M296" s="4">
        <v>168.93929166666663</v>
      </c>
      <c r="N296" s="4">
        <v>0</v>
      </c>
      <c r="O296" s="4">
        <v>147.25001666666668</v>
      </c>
      <c r="P296" s="3">
        <f t="shared" si="18"/>
        <v>313.63673333333344</v>
      </c>
      <c r="Q296" s="5">
        <v>0</v>
      </c>
      <c r="R296" s="5">
        <f>VLOOKUP(D296,'[1]DESIGN LOAD'!AC:AF,2,FALSE)</f>
        <v>565</v>
      </c>
      <c r="S296" s="7">
        <f>VLOOKUP(D296,'[1]DESIGN LOAD'!AC:AF,3,FALSE)</f>
        <v>675</v>
      </c>
      <c r="T296">
        <f>VLOOKUP(D296,'[1]DESIGN LOAD'!AC:AF,4,FALSE)</f>
        <v>1240</v>
      </c>
    </row>
    <row r="297" spans="1:20" x14ac:dyDescent="0.3">
      <c r="A297" s="6">
        <v>2024</v>
      </c>
      <c r="B297" s="6">
        <v>7</v>
      </c>
      <c r="C297" s="6">
        <v>13</v>
      </c>
      <c r="D297" s="6">
        <v>13</v>
      </c>
      <c r="E297" s="6" t="str">
        <f t="shared" si="16"/>
        <v>Saturday</v>
      </c>
      <c r="F297" s="6" t="str">
        <f t="shared" si="19"/>
        <v>Weekend</v>
      </c>
      <c r="G297" s="6" t="str">
        <f>_xlfn.XLOOKUP(B297,'[1]VLOOKUP DATA'!$A$3:$A$14,'[1]VLOOKUP DATA'!$C$3:$C$14)</f>
        <v>High-demand</v>
      </c>
      <c r="H297" s="6" t="str" cm="1">
        <f t="array" ref="H297">_xlfn.XLOOKUP(1,('[1]VLOOKUP DATA'!$I$2:$I$337=[1]DATA!G297)*('[1]VLOOKUP DATA'!$J$2:$J$337=[1]DATA!D297)*('[1]VLOOKUP DATA'!$K$2:$K$337=[1]DATA!E297),'[1]VLOOKUP DATA'!$L$2:$L$337)</f>
        <v>Off-Peak</v>
      </c>
      <c r="I297" s="1" cm="1">
        <f t="array" ref="I297">_xlfn.XLOOKUP(B297,'[1]VLOOKUP DATA'!$A$3:$A$14,_xlfn.XLOOKUP(H297,'[1]VLOOKUP DATA'!$D$2:$F$2,'[1]VLOOKUP DATA'!$D$3:$F$14))*100</f>
        <v>107</v>
      </c>
      <c r="J297" s="2">
        <v>-7.220291666666669</v>
      </c>
      <c r="K297" s="3">
        <f t="shared" si="17"/>
        <v>0</v>
      </c>
      <c r="L297" s="3">
        <v>97.575000000000003</v>
      </c>
      <c r="M297" s="4">
        <v>161.93537500000002</v>
      </c>
      <c r="N297" s="4">
        <v>0</v>
      </c>
      <c r="O297" s="4">
        <v>147.36759166666664</v>
      </c>
      <c r="P297" s="3">
        <f t="shared" si="18"/>
        <v>313.63673333333344</v>
      </c>
      <c r="Q297" s="5">
        <v>0</v>
      </c>
      <c r="R297" s="5">
        <f>VLOOKUP(D297,'[1]DESIGN LOAD'!AC:AF,2,FALSE)</f>
        <v>565</v>
      </c>
      <c r="S297" s="7">
        <f>VLOOKUP(D297,'[1]DESIGN LOAD'!AC:AF,3,FALSE)</f>
        <v>675</v>
      </c>
      <c r="T297">
        <f>VLOOKUP(D297,'[1]DESIGN LOAD'!AC:AF,4,FALSE)</f>
        <v>1240</v>
      </c>
    </row>
    <row r="298" spans="1:20" x14ac:dyDescent="0.3">
      <c r="A298" s="6">
        <v>2024</v>
      </c>
      <c r="B298" s="6">
        <v>7</v>
      </c>
      <c r="C298" s="6">
        <v>13</v>
      </c>
      <c r="D298" s="6">
        <v>14</v>
      </c>
      <c r="E298" s="6" t="str">
        <f t="shared" si="16"/>
        <v>Saturday</v>
      </c>
      <c r="F298" s="6" t="str">
        <f t="shared" si="19"/>
        <v>Weekend</v>
      </c>
      <c r="G298" s="6" t="str">
        <f>_xlfn.XLOOKUP(B298,'[1]VLOOKUP DATA'!$A$3:$A$14,'[1]VLOOKUP DATA'!$C$3:$C$14)</f>
        <v>High-demand</v>
      </c>
      <c r="H298" s="6" t="str" cm="1">
        <f t="array" ref="H298">_xlfn.XLOOKUP(1,('[1]VLOOKUP DATA'!$I$2:$I$337=[1]DATA!G298)*('[1]VLOOKUP DATA'!$J$2:$J$337=[1]DATA!D298)*('[1]VLOOKUP DATA'!$K$2:$K$337=[1]DATA!E298),'[1]VLOOKUP DATA'!$L$2:$L$337)</f>
        <v>Off-Peak</v>
      </c>
      <c r="I298" s="1" cm="1">
        <f t="array" ref="I298">_xlfn.XLOOKUP(B298,'[1]VLOOKUP DATA'!$A$3:$A$14,_xlfn.XLOOKUP(H298,'[1]VLOOKUP DATA'!$D$2:$F$2,'[1]VLOOKUP DATA'!$D$3:$F$14))*100</f>
        <v>107</v>
      </c>
      <c r="J298" s="2">
        <v>-11.189991666666664</v>
      </c>
      <c r="K298" s="3">
        <f t="shared" si="17"/>
        <v>0</v>
      </c>
      <c r="L298" s="3">
        <v>97.86666666666666</v>
      </c>
      <c r="M298" s="4">
        <v>127.94649166666667</v>
      </c>
      <c r="N298" s="4">
        <v>0</v>
      </c>
      <c r="O298" s="4">
        <v>109.01799166666667</v>
      </c>
      <c r="P298" s="3">
        <f t="shared" si="18"/>
        <v>313.63673333333344</v>
      </c>
      <c r="Q298" s="5">
        <v>0</v>
      </c>
      <c r="R298" s="5">
        <f>VLOOKUP(D298,'[1]DESIGN LOAD'!AC:AF,2,FALSE)</f>
        <v>565</v>
      </c>
      <c r="S298" s="7">
        <f>VLOOKUP(D298,'[1]DESIGN LOAD'!AC:AF,3,FALSE)</f>
        <v>675</v>
      </c>
      <c r="T298">
        <f>VLOOKUP(D298,'[1]DESIGN LOAD'!AC:AF,4,FALSE)</f>
        <v>1240</v>
      </c>
    </row>
    <row r="299" spans="1:20" x14ac:dyDescent="0.3">
      <c r="A299" s="6">
        <v>2024</v>
      </c>
      <c r="B299" s="6">
        <v>7</v>
      </c>
      <c r="C299" s="6">
        <v>13</v>
      </c>
      <c r="D299" s="6">
        <v>15</v>
      </c>
      <c r="E299" s="6" t="str">
        <f t="shared" si="16"/>
        <v>Saturday</v>
      </c>
      <c r="F299" s="6" t="str">
        <f t="shared" si="19"/>
        <v>Weekend</v>
      </c>
      <c r="G299" s="6" t="str">
        <f>_xlfn.XLOOKUP(B299,'[1]VLOOKUP DATA'!$A$3:$A$14,'[1]VLOOKUP DATA'!$C$3:$C$14)</f>
        <v>High-demand</v>
      </c>
      <c r="H299" s="6" t="str" cm="1">
        <f t="array" ref="H299">_xlfn.XLOOKUP(1,('[1]VLOOKUP DATA'!$I$2:$I$337=[1]DATA!G299)*('[1]VLOOKUP DATA'!$J$2:$J$337=[1]DATA!D299)*('[1]VLOOKUP DATA'!$K$2:$K$337=[1]DATA!E299),'[1]VLOOKUP DATA'!$L$2:$L$337)</f>
        <v>Off-Peak</v>
      </c>
      <c r="I299" s="1" cm="1">
        <f t="array" ref="I299">_xlfn.XLOOKUP(B299,'[1]VLOOKUP DATA'!$A$3:$A$14,_xlfn.XLOOKUP(H299,'[1]VLOOKUP DATA'!$D$2:$F$2,'[1]VLOOKUP DATA'!$D$3:$F$14))*100</f>
        <v>107</v>
      </c>
      <c r="J299" s="2">
        <v>-8.1482916666666672</v>
      </c>
      <c r="K299" s="3">
        <f t="shared" si="17"/>
        <v>0</v>
      </c>
      <c r="L299" s="3">
        <v>98</v>
      </c>
      <c r="M299" s="4">
        <v>123.01639166666669</v>
      </c>
      <c r="N299" s="4">
        <v>0</v>
      </c>
      <c r="O299" s="4">
        <v>108.03755833333322</v>
      </c>
      <c r="P299" s="3">
        <f t="shared" si="18"/>
        <v>313.63673333333344</v>
      </c>
      <c r="Q299" s="5">
        <v>0</v>
      </c>
      <c r="R299" s="5">
        <f>VLOOKUP(D299,'[1]DESIGN LOAD'!AC:AF,2,FALSE)</f>
        <v>565</v>
      </c>
      <c r="S299" s="7">
        <f>VLOOKUP(D299,'[1]DESIGN LOAD'!AC:AF,3,FALSE)</f>
        <v>675</v>
      </c>
      <c r="T299">
        <f>VLOOKUP(D299,'[1]DESIGN LOAD'!AC:AF,4,FALSE)</f>
        <v>1240</v>
      </c>
    </row>
    <row r="300" spans="1:20" x14ac:dyDescent="0.3">
      <c r="A300" s="6">
        <v>2024</v>
      </c>
      <c r="B300" s="6">
        <v>7</v>
      </c>
      <c r="C300" s="6">
        <v>13</v>
      </c>
      <c r="D300" s="6">
        <v>16</v>
      </c>
      <c r="E300" s="6" t="str">
        <f t="shared" si="16"/>
        <v>Saturday</v>
      </c>
      <c r="F300" s="6" t="str">
        <f t="shared" si="19"/>
        <v>Weekend</v>
      </c>
      <c r="G300" s="6" t="str">
        <f>_xlfn.XLOOKUP(B300,'[1]VLOOKUP DATA'!$A$3:$A$14,'[1]VLOOKUP DATA'!$C$3:$C$14)</f>
        <v>High-demand</v>
      </c>
      <c r="H300" s="6" t="str" cm="1">
        <f t="array" ref="H300">_xlfn.XLOOKUP(1,('[1]VLOOKUP DATA'!$I$2:$I$337=[1]DATA!G300)*('[1]VLOOKUP DATA'!$J$2:$J$337=[1]DATA!D300)*('[1]VLOOKUP DATA'!$K$2:$K$337=[1]DATA!E300),'[1]VLOOKUP DATA'!$L$2:$L$337)</f>
        <v>Off-Peak</v>
      </c>
      <c r="I300" s="1" cm="1">
        <f t="array" ref="I300">_xlfn.XLOOKUP(B300,'[1]VLOOKUP DATA'!$A$3:$A$14,_xlfn.XLOOKUP(H300,'[1]VLOOKUP DATA'!$D$2:$F$2,'[1]VLOOKUP DATA'!$D$3:$F$14))*100</f>
        <v>107</v>
      </c>
      <c r="J300" s="2">
        <v>-11.175524999999999</v>
      </c>
      <c r="K300" s="3">
        <f t="shared" si="17"/>
        <v>0</v>
      </c>
      <c r="L300" s="3">
        <v>98</v>
      </c>
      <c r="M300" s="4">
        <v>135.75500833333336</v>
      </c>
      <c r="N300" s="4">
        <v>0</v>
      </c>
      <c r="O300" s="4">
        <v>115.17471666666668</v>
      </c>
      <c r="P300" s="3">
        <f t="shared" si="18"/>
        <v>313.63673333333344</v>
      </c>
      <c r="Q300" s="5">
        <v>0</v>
      </c>
      <c r="R300" s="5">
        <f>VLOOKUP(D300,'[1]DESIGN LOAD'!AC:AF,2,FALSE)</f>
        <v>565</v>
      </c>
      <c r="S300" s="7">
        <f>VLOOKUP(D300,'[1]DESIGN LOAD'!AC:AF,3,FALSE)</f>
        <v>675</v>
      </c>
      <c r="T300">
        <f>VLOOKUP(D300,'[1]DESIGN LOAD'!AC:AF,4,FALSE)</f>
        <v>1240</v>
      </c>
    </row>
    <row r="301" spans="1:20" x14ac:dyDescent="0.3">
      <c r="A301" s="6">
        <v>2024</v>
      </c>
      <c r="B301" s="6">
        <v>7</v>
      </c>
      <c r="C301" s="6">
        <v>13</v>
      </c>
      <c r="D301" s="6">
        <v>17</v>
      </c>
      <c r="E301" s="6" t="str">
        <f t="shared" si="16"/>
        <v>Saturday</v>
      </c>
      <c r="F301" s="6" t="str">
        <f t="shared" si="19"/>
        <v>Weekend</v>
      </c>
      <c r="G301" s="6" t="str">
        <f>_xlfn.XLOOKUP(B301,'[1]VLOOKUP DATA'!$A$3:$A$14,'[1]VLOOKUP DATA'!$C$3:$C$14)</f>
        <v>High-demand</v>
      </c>
      <c r="H301" s="6" t="str" cm="1">
        <f t="array" ref="H301">_xlfn.XLOOKUP(1,('[1]VLOOKUP DATA'!$I$2:$I$337=[1]DATA!G301)*('[1]VLOOKUP DATA'!$J$2:$J$337=[1]DATA!D301)*('[1]VLOOKUP DATA'!$K$2:$K$337=[1]DATA!E301),'[1]VLOOKUP DATA'!$L$2:$L$337)</f>
        <v>Off-Peak</v>
      </c>
      <c r="I301" s="1" cm="1">
        <f t="array" ref="I301">_xlfn.XLOOKUP(B301,'[1]VLOOKUP DATA'!$A$3:$A$14,_xlfn.XLOOKUP(H301,'[1]VLOOKUP DATA'!$D$2:$F$2,'[1]VLOOKUP DATA'!$D$3:$F$14))*100</f>
        <v>107</v>
      </c>
      <c r="J301" s="2">
        <v>-8.6934916666666666</v>
      </c>
      <c r="K301" s="3">
        <f t="shared" si="17"/>
        <v>0</v>
      </c>
      <c r="L301" s="3">
        <v>98</v>
      </c>
      <c r="M301" s="4">
        <v>95.733708333333354</v>
      </c>
      <c r="N301" s="4">
        <v>0</v>
      </c>
      <c r="O301" s="4">
        <v>79.885766666666683</v>
      </c>
      <c r="P301" s="3">
        <f t="shared" si="18"/>
        <v>313.63673333333344</v>
      </c>
      <c r="Q301" s="5">
        <v>0</v>
      </c>
      <c r="R301" s="5">
        <f>VLOOKUP(D301,'[1]DESIGN LOAD'!AC:AF,2,FALSE)</f>
        <v>555</v>
      </c>
      <c r="S301" s="7">
        <f>VLOOKUP(D301,'[1]DESIGN LOAD'!AC:AF,3,FALSE)</f>
        <v>675</v>
      </c>
      <c r="T301">
        <f>VLOOKUP(D301,'[1]DESIGN LOAD'!AC:AF,4,FALSE)</f>
        <v>1230</v>
      </c>
    </row>
    <row r="302" spans="1:20" x14ac:dyDescent="0.3">
      <c r="A302" s="6">
        <v>2024</v>
      </c>
      <c r="B302" s="6">
        <v>7</v>
      </c>
      <c r="C302" s="6">
        <v>13</v>
      </c>
      <c r="D302" s="6">
        <v>18</v>
      </c>
      <c r="E302" s="6" t="str">
        <f t="shared" si="16"/>
        <v>Saturday</v>
      </c>
      <c r="F302" s="6" t="str">
        <f t="shared" si="19"/>
        <v>Weekend</v>
      </c>
      <c r="G302" s="6" t="str">
        <f>_xlfn.XLOOKUP(B302,'[1]VLOOKUP DATA'!$A$3:$A$14,'[1]VLOOKUP DATA'!$C$3:$C$14)</f>
        <v>High-demand</v>
      </c>
      <c r="H302" s="6" t="str" cm="1">
        <f t="array" ref="H302">_xlfn.XLOOKUP(1,('[1]VLOOKUP DATA'!$I$2:$I$337=[1]DATA!G302)*('[1]VLOOKUP DATA'!$J$2:$J$337=[1]DATA!D302)*('[1]VLOOKUP DATA'!$K$2:$K$337=[1]DATA!E302),'[1]VLOOKUP DATA'!$L$2:$L$337)</f>
        <v>Standard</v>
      </c>
      <c r="I302" s="1" cm="1">
        <f t="array" ref="I302">_xlfn.XLOOKUP(B302,'[1]VLOOKUP DATA'!$A$3:$A$14,_xlfn.XLOOKUP(H302,'[1]VLOOKUP DATA'!$D$2:$F$2,'[1]VLOOKUP DATA'!$D$3:$F$14))*100</f>
        <v>198</v>
      </c>
      <c r="J302" s="2">
        <v>-11.998747474747475</v>
      </c>
      <c r="K302" s="3">
        <f t="shared" si="17"/>
        <v>0</v>
      </c>
      <c r="L302" s="3">
        <v>98</v>
      </c>
      <c r="M302" s="4">
        <v>95.595969696969647</v>
      </c>
      <c r="N302" s="4">
        <v>0</v>
      </c>
      <c r="O302" s="4">
        <v>79.742989898989862</v>
      </c>
      <c r="P302" s="3">
        <f t="shared" si="18"/>
        <v>313.63673333333344</v>
      </c>
      <c r="Q302" s="5">
        <v>0</v>
      </c>
      <c r="R302" s="5">
        <f>VLOOKUP(D302,'[1]DESIGN LOAD'!AC:AF,2,FALSE)</f>
        <v>485</v>
      </c>
      <c r="S302" s="7">
        <f>VLOOKUP(D302,'[1]DESIGN LOAD'!AC:AF,3,FALSE)</f>
        <v>655</v>
      </c>
      <c r="T302">
        <f>VLOOKUP(D302,'[1]DESIGN LOAD'!AC:AF,4,FALSE)</f>
        <v>1140</v>
      </c>
    </row>
    <row r="303" spans="1:20" x14ac:dyDescent="0.3">
      <c r="A303" s="6">
        <v>2024</v>
      </c>
      <c r="B303" s="6">
        <v>7</v>
      </c>
      <c r="C303" s="6">
        <v>13</v>
      </c>
      <c r="D303" s="6">
        <v>19</v>
      </c>
      <c r="E303" s="6" t="str">
        <f t="shared" si="16"/>
        <v>Saturday</v>
      </c>
      <c r="F303" s="6" t="str">
        <f t="shared" si="19"/>
        <v>Weekend</v>
      </c>
      <c r="G303" s="6" t="str">
        <f>_xlfn.XLOOKUP(B303,'[1]VLOOKUP DATA'!$A$3:$A$14,'[1]VLOOKUP DATA'!$C$3:$C$14)</f>
        <v>High-demand</v>
      </c>
      <c r="H303" s="6" t="str" cm="1">
        <f t="array" ref="H303">_xlfn.XLOOKUP(1,('[1]VLOOKUP DATA'!$I$2:$I$337=[1]DATA!G303)*('[1]VLOOKUP DATA'!$J$2:$J$337=[1]DATA!D303)*('[1]VLOOKUP DATA'!$K$2:$K$337=[1]DATA!E303),'[1]VLOOKUP DATA'!$L$2:$L$337)</f>
        <v>Standard</v>
      </c>
      <c r="I303" s="1" cm="1">
        <f t="array" ref="I303">_xlfn.XLOOKUP(B303,'[1]VLOOKUP DATA'!$A$3:$A$14,_xlfn.XLOOKUP(H303,'[1]VLOOKUP DATA'!$D$2:$F$2,'[1]VLOOKUP DATA'!$D$3:$F$14))*100</f>
        <v>198</v>
      </c>
      <c r="J303" s="2">
        <v>-8.6774083333333376</v>
      </c>
      <c r="K303" s="3">
        <f t="shared" si="17"/>
        <v>0</v>
      </c>
      <c r="L303" s="3">
        <v>98</v>
      </c>
      <c r="M303" s="4">
        <v>92.617599999999996</v>
      </c>
      <c r="N303" s="4">
        <v>0</v>
      </c>
      <c r="O303" s="4">
        <v>77.072833333333378</v>
      </c>
      <c r="P303" s="3">
        <f t="shared" si="18"/>
        <v>313.63673333333344</v>
      </c>
      <c r="Q303" s="5">
        <v>0</v>
      </c>
      <c r="R303" s="5">
        <f>VLOOKUP(D303,'[1]DESIGN LOAD'!AC:AF,2,FALSE)</f>
        <v>295</v>
      </c>
      <c r="S303" s="7">
        <f>VLOOKUP(D303,'[1]DESIGN LOAD'!AC:AF,3,FALSE)</f>
        <v>655</v>
      </c>
      <c r="T303">
        <f>VLOOKUP(D303,'[1]DESIGN LOAD'!AC:AF,4,FALSE)</f>
        <v>950</v>
      </c>
    </row>
    <row r="304" spans="1:20" x14ac:dyDescent="0.3">
      <c r="A304" s="6">
        <v>2024</v>
      </c>
      <c r="B304" s="6">
        <v>7</v>
      </c>
      <c r="C304" s="6">
        <v>13</v>
      </c>
      <c r="D304" s="6">
        <v>20</v>
      </c>
      <c r="E304" s="6" t="str">
        <f t="shared" si="16"/>
        <v>Saturday</v>
      </c>
      <c r="F304" s="6" t="str">
        <f t="shared" si="19"/>
        <v>Weekend</v>
      </c>
      <c r="G304" s="6" t="str">
        <f>_xlfn.XLOOKUP(B304,'[1]VLOOKUP DATA'!$A$3:$A$14,'[1]VLOOKUP DATA'!$C$3:$C$14)</f>
        <v>High-demand</v>
      </c>
      <c r="H304" s="6" t="str" cm="1">
        <f t="array" ref="H304">_xlfn.XLOOKUP(1,('[1]VLOOKUP DATA'!$I$2:$I$337=[1]DATA!G304)*('[1]VLOOKUP DATA'!$J$2:$J$337=[1]DATA!D304)*('[1]VLOOKUP DATA'!$K$2:$K$337=[1]DATA!E304),'[1]VLOOKUP DATA'!$L$2:$L$337)</f>
        <v>Off-Peak</v>
      </c>
      <c r="I304" s="1" cm="1">
        <f t="array" ref="I304">_xlfn.XLOOKUP(B304,'[1]VLOOKUP DATA'!$A$3:$A$14,_xlfn.XLOOKUP(H304,'[1]VLOOKUP DATA'!$D$2:$F$2,'[1]VLOOKUP DATA'!$D$3:$F$14))*100</f>
        <v>107</v>
      </c>
      <c r="J304" s="2">
        <v>-9.8725583333333322</v>
      </c>
      <c r="K304" s="3">
        <f t="shared" si="17"/>
        <v>0</v>
      </c>
      <c r="L304" s="3">
        <v>98</v>
      </c>
      <c r="M304" s="4">
        <v>60.236916666666659</v>
      </c>
      <c r="N304" s="4">
        <v>0</v>
      </c>
      <c r="O304" s="4">
        <v>44.205033333333333</v>
      </c>
      <c r="P304" s="3">
        <f t="shared" si="18"/>
        <v>313.63673333333344</v>
      </c>
      <c r="Q304" s="5">
        <v>0</v>
      </c>
      <c r="R304" s="5">
        <f>VLOOKUP(D304,'[1]DESIGN LOAD'!AC:AF,2,FALSE)</f>
        <v>295</v>
      </c>
      <c r="S304" s="7">
        <f>VLOOKUP(D304,'[1]DESIGN LOAD'!AC:AF,3,FALSE)</f>
        <v>190</v>
      </c>
      <c r="T304">
        <f>VLOOKUP(D304,'[1]DESIGN LOAD'!AC:AF,4,FALSE)</f>
        <v>485</v>
      </c>
    </row>
    <row r="305" spans="1:20" x14ac:dyDescent="0.3">
      <c r="A305" s="6">
        <v>2024</v>
      </c>
      <c r="B305" s="6">
        <v>7</v>
      </c>
      <c r="C305" s="6">
        <v>13</v>
      </c>
      <c r="D305" s="6">
        <v>21</v>
      </c>
      <c r="E305" s="6" t="str">
        <f t="shared" si="16"/>
        <v>Saturday</v>
      </c>
      <c r="F305" s="6" t="str">
        <f t="shared" si="19"/>
        <v>Weekend</v>
      </c>
      <c r="G305" s="6" t="str">
        <f>_xlfn.XLOOKUP(B305,'[1]VLOOKUP DATA'!$A$3:$A$14,'[1]VLOOKUP DATA'!$C$3:$C$14)</f>
        <v>High-demand</v>
      </c>
      <c r="H305" s="6" t="str" cm="1">
        <f t="array" ref="H305">_xlfn.XLOOKUP(1,('[1]VLOOKUP DATA'!$I$2:$I$337=[1]DATA!G305)*('[1]VLOOKUP DATA'!$J$2:$J$337=[1]DATA!D305)*('[1]VLOOKUP DATA'!$K$2:$K$337=[1]DATA!E305),'[1]VLOOKUP DATA'!$L$2:$L$337)</f>
        <v>Off-Peak</v>
      </c>
      <c r="I305" s="1" cm="1">
        <f t="array" ref="I305">_xlfn.XLOOKUP(B305,'[1]VLOOKUP DATA'!$A$3:$A$14,_xlfn.XLOOKUP(H305,'[1]VLOOKUP DATA'!$D$2:$F$2,'[1]VLOOKUP DATA'!$D$3:$F$14))*100</f>
        <v>107</v>
      </c>
      <c r="J305" s="2">
        <v>-10.114183333333335</v>
      </c>
      <c r="K305" s="3">
        <f t="shared" si="17"/>
        <v>0</v>
      </c>
      <c r="L305" s="3">
        <v>98</v>
      </c>
      <c r="M305" s="4">
        <v>63.813208333333321</v>
      </c>
      <c r="N305" s="4">
        <v>0</v>
      </c>
      <c r="O305" s="4">
        <v>47.528916666666653</v>
      </c>
      <c r="P305" s="3">
        <f t="shared" si="18"/>
        <v>313.63673333333344</v>
      </c>
      <c r="Q305" s="5">
        <v>0</v>
      </c>
      <c r="R305" s="5">
        <f>VLOOKUP(D305,'[1]DESIGN LOAD'!AC:AF,2,FALSE)</f>
        <v>295</v>
      </c>
      <c r="S305" s="7">
        <f>VLOOKUP(D305,'[1]DESIGN LOAD'!AC:AF,3,FALSE)</f>
        <v>190</v>
      </c>
      <c r="T305">
        <f>VLOOKUP(D305,'[1]DESIGN LOAD'!AC:AF,4,FALSE)</f>
        <v>485</v>
      </c>
    </row>
    <row r="306" spans="1:20" x14ac:dyDescent="0.3">
      <c r="A306" s="6">
        <v>2024</v>
      </c>
      <c r="B306" s="6">
        <v>7</v>
      </c>
      <c r="C306" s="6">
        <v>13</v>
      </c>
      <c r="D306" s="6">
        <v>22</v>
      </c>
      <c r="E306" s="6" t="str">
        <f t="shared" si="16"/>
        <v>Saturday</v>
      </c>
      <c r="F306" s="6" t="str">
        <f t="shared" si="19"/>
        <v>Weekend</v>
      </c>
      <c r="G306" s="6" t="str">
        <f>_xlfn.XLOOKUP(B306,'[1]VLOOKUP DATA'!$A$3:$A$14,'[1]VLOOKUP DATA'!$C$3:$C$14)</f>
        <v>High-demand</v>
      </c>
      <c r="H306" s="6" t="str" cm="1">
        <f t="array" ref="H306">_xlfn.XLOOKUP(1,('[1]VLOOKUP DATA'!$I$2:$I$337=[1]DATA!G306)*('[1]VLOOKUP DATA'!$J$2:$J$337=[1]DATA!D306)*('[1]VLOOKUP DATA'!$K$2:$K$337=[1]DATA!E306),'[1]VLOOKUP DATA'!$L$2:$L$337)</f>
        <v>Off-Peak</v>
      </c>
      <c r="I306" s="1" cm="1">
        <f t="array" ref="I306">_xlfn.XLOOKUP(B306,'[1]VLOOKUP DATA'!$A$3:$A$14,_xlfn.XLOOKUP(H306,'[1]VLOOKUP DATA'!$D$2:$F$2,'[1]VLOOKUP DATA'!$D$3:$F$14))*100</f>
        <v>107</v>
      </c>
      <c r="J306" s="2">
        <v>-9.6499750000000049</v>
      </c>
      <c r="K306" s="3">
        <f t="shared" si="17"/>
        <v>0</v>
      </c>
      <c r="L306" s="3">
        <v>98</v>
      </c>
      <c r="M306" s="4">
        <v>70.422583333333336</v>
      </c>
      <c r="N306" s="4">
        <v>0</v>
      </c>
      <c r="O306" s="4">
        <v>54.425308333333334</v>
      </c>
      <c r="P306" s="3">
        <f t="shared" si="18"/>
        <v>313.63673333333344</v>
      </c>
      <c r="Q306" s="5">
        <v>0</v>
      </c>
      <c r="R306" s="5">
        <f>VLOOKUP(D306,'[1]DESIGN LOAD'!AC:AF,2,FALSE)</f>
        <v>200</v>
      </c>
      <c r="S306" s="7">
        <f>VLOOKUP(D306,'[1]DESIGN LOAD'!AC:AF,3,FALSE)</f>
        <v>190</v>
      </c>
      <c r="T306">
        <f>VLOOKUP(D306,'[1]DESIGN LOAD'!AC:AF,4,FALSE)</f>
        <v>390</v>
      </c>
    </row>
    <row r="307" spans="1:20" x14ac:dyDescent="0.3">
      <c r="A307" s="6">
        <v>2024</v>
      </c>
      <c r="B307" s="6">
        <v>7</v>
      </c>
      <c r="C307" s="6">
        <v>13</v>
      </c>
      <c r="D307" s="6">
        <v>23</v>
      </c>
      <c r="E307" s="6" t="str">
        <f t="shared" si="16"/>
        <v>Saturday</v>
      </c>
      <c r="F307" s="6" t="str">
        <f t="shared" si="19"/>
        <v>Weekend</v>
      </c>
      <c r="G307" s="6" t="str">
        <f>_xlfn.XLOOKUP(B307,'[1]VLOOKUP DATA'!$A$3:$A$14,'[1]VLOOKUP DATA'!$C$3:$C$14)</f>
        <v>High-demand</v>
      </c>
      <c r="H307" s="6" t="str" cm="1">
        <f t="array" ref="H307">_xlfn.XLOOKUP(1,('[1]VLOOKUP DATA'!$I$2:$I$337=[1]DATA!G307)*('[1]VLOOKUP DATA'!$J$2:$J$337=[1]DATA!D307)*('[1]VLOOKUP DATA'!$K$2:$K$337=[1]DATA!E307),'[1]VLOOKUP DATA'!$L$2:$L$337)</f>
        <v>Off-Peak</v>
      </c>
      <c r="I307" s="1" cm="1">
        <f t="array" ref="I307">_xlfn.XLOOKUP(B307,'[1]VLOOKUP DATA'!$A$3:$A$14,_xlfn.XLOOKUP(H307,'[1]VLOOKUP DATA'!$D$2:$F$2,'[1]VLOOKUP DATA'!$D$3:$F$14))*100</f>
        <v>107</v>
      </c>
      <c r="J307" s="2">
        <v>-9.5380249999999993</v>
      </c>
      <c r="K307" s="3">
        <f t="shared" si="17"/>
        <v>0</v>
      </c>
      <c r="L307" s="3">
        <v>98</v>
      </c>
      <c r="M307" s="4">
        <v>62.429783333333347</v>
      </c>
      <c r="N307" s="4">
        <v>0</v>
      </c>
      <c r="O307" s="4">
        <v>45.600650000000002</v>
      </c>
      <c r="P307" s="3">
        <f t="shared" si="18"/>
        <v>313.63673333333344</v>
      </c>
      <c r="Q307" s="5">
        <v>0</v>
      </c>
      <c r="R307" s="5">
        <f>VLOOKUP(D307,'[1]DESIGN LOAD'!AC:AF,2,FALSE)</f>
        <v>200</v>
      </c>
      <c r="S307" s="7">
        <f>VLOOKUP(D307,'[1]DESIGN LOAD'!AC:AF,3,FALSE)</f>
        <v>190</v>
      </c>
      <c r="T307">
        <f>VLOOKUP(D307,'[1]DESIGN LOAD'!AC:AF,4,FALSE)</f>
        <v>390</v>
      </c>
    </row>
    <row r="308" spans="1:20" x14ac:dyDescent="0.3">
      <c r="A308" s="6">
        <v>2024</v>
      </c>
      <c r="B308" s="6">
        <v>7</v>
      </c>
      <c r="C308" s="6">
        <v>14</v>
      </c>
      <c r="D308" s="6">
        <v>0</v>
      </c>
      <c r="E308" s="6" t="str">
        <f t="shared" si="16"/>
        <v>Sunday</v>
      </c>
      <c r="F308" s="6" t="str">
        <f t="shared" si="19"/>
        <v>Weekend</v>
      </c>
      <c r="G308" s="6" t="str">
        <f>_xlfn.XLOOKUP(B308,'[1]VLOOKUP DATA'!$A$3:$A$14,'[1]VLOOKUP DATA'!$C$3:$C$14)</f>
        <v>High-demand</v>
      </c>
      <c r="H308" s="6" t="str" cm="1">
        <f t="array" ref="H308">_xlfn.XLOOKUP(1,('[1]VLOOKUP DATA'!$I$2:$I$337=[1]DATA!G308)*('[1]VLOOKUP DATA'!$J$2:$J$337=[1]DATA!D308)*('[1]VLOOKUP DATA'!$K$2:$K$337=[1]DATA!E308),'[1]VLOOKUP DATA'!$L$2:$L$337)</f>
        <v>Off-Peak</v>
      </c>
      <c r="I308" s="1" cm="1">
        <f t="array" ref="I308">_xlfn.XLOOKUP(B308,'[1]VLOOKUP DATA'!$A$3:$A$14,_xlfn.XLOOKUP(H308,'[1]VLOOKUP DATA'!$D$2:$F$2,'[1]VLOOKUP DATA'!$D$3:$F$14))*100</f>
        <v>107</v>
      </c>
      <c r="J308" s="2">
        <v>-9.9069166666666675</v>
      </c>
      <c r="K308" s="3">
        <f t="shared" si="17"/>
        <v>0</v>
      </c>
      <c r="L308" s="3">
        <v>98</v>
      </c>
      <c r="M308" s="4">
        <v>68.622775000000004</v>
      </c>
      <c r="N308" s="4">
        <v>0</v>
      </c>
      <c r="O308" s="4">
        <v>52.54586666666669</v>
      </c>
      <c r="P308" s="3">
        <f t="shared" si="18"/>
        <v>313.63673333333344</v>
      </c>
      <c r="Q308" s="5">
        <v>0</v>
      </c>
      <c r="R308" s="5">
        <f>VLOOKUP(D308,'[1]DESIGN LOAD'!AC:AF,2,FALSE)</f>
        <v>200</v>
      </c>
      <c r="S308" s="7">
        <f>VLOOKUP(D308,'[1]DESIGN LOAD'!AC:AF,3,FALSE)</f>
        <v>190</v>
      </c>
      <c r="T308">
        <f>VLOOKUP(D308,'[1]DESIGN LOAD'!AC:AF,4,FALSE)</f>
        <v>390</v>
      </c>
    </row>
    <row r="309" spans="1:20" x14ac:dyDescent="0.3">
      <c r="A309" s="6">
        <v>2024</v>
      </c>
      <c r="B309" s="6">
        <v>7</v>
      </c>
      <c r="C309" s="6">
        <v>14</v>
      </c>
      <c r="D309" s="6">
        <v>1</v>
      </c>
      <c r="E309" s="6" t="str">
        <f t="shared" si="16"/>
        <v>Sunday</v>
      </c>
      <c r="F309" s="6" t="str">
        <f t="shared" si="19"/>
        <v>Weekend</v>
      </c>
      <c r="G309" s="6" t="str">
        <f>_xlfn.XLOOKUP(B309,'[1]VLOOKUP DATA'!$A$3:$A$14,'[1]VLOOKUP DATA'!$C$3:$C$14)</f>
        <v>High-demand</v>
      </c>
      <c r="H309" s="6" t="str" cm="1">
        <f t="array" ref="H309">_xlfn.XLOOKUP(1,('[1]VLOOKUP DATA'!$I$2:$I$337=[1]DATA!G309)*('[1]VLOOKUP DATA'!$J$2:$J$337=[1]DATA!D309)*('[1]VLOOKUP DATA'!$K$2:$K$337=[1]DATA!E309),'[1]VLOOKUP DATA'!$L$2:$L$337)</f>
        <v>Off-Peak</v>
      </c>
      <c r="I309" s="1" cm="1">
        <f t="array" ref="I309">_xlfn.XLOOKUP(B309,'[1]VLOOKUP DATA'!$A$3:$A$14,_xlfn.XLOOKUP(H309,'[1]VLOOKUP DATA'!$D$2:$F$2,'[1]VLOOKUP DATA'!$D$3:$F$14))*100</f>
        <v>107</v>
      </c>
      <c r="J309" s="2">
        <v>-10.575066666666673</v>
      </c>
      <c r="K309" s="3">
        <f t="shared" si="17"/>
        <v>0</v>
      </c>
      <c r="L309" s="3">
        <v>98</v>
      </c>
      <c r="M309" s="4">
        <v>62.575624999999995</v>
      </c>
      <c r="N309" s="4">
        <v>0</v>
      </c>
      <c r="O309" s="4">
        <v>45.929441666666676</v>
      </c>
      <c r="P309" s="3">
        <f t="shared" si="18"/>
        <v>313.63673333333344</v>
      </c>
      <c r="Q309" s="5">
        <v>0</v>
      </c>
      <c r="R309" s="5">
        <f>VLOOKUP(D309,'[1]DESIGN LOAD'!AC:AF,2,FALSE)</f>
        <v>200</v>
      </c>
      <c r="S309" s="7">
        <f>VLOOKUP(D309,'[1]DESIGN LOAD'!AC:AF,3,FALSE)</f>
        <v>190</v>
      </c>
      <c r="T309">
        <f>VLOOKUP(D309,'[1]DESIGN LOAD'!AC:AF,4,FALSE)</f>
        <v>390</v>
      </c>
    </row>
    <row r="310" spans="1:20" x14ac:dyDescent="0.3">
      <c r="A310" s="6">
        <v>2024</v>
      </c>
      <c r="B310" s="6">
        <v>7</v>
      </c>
      <c r="C310" s="6">
        <v>14</v>
      </c>
      <c r="D310" s="6">
        <v>2</v>
      </c>
      <c r="E310" s="6" t="str">
        <f t="shared" si="16"/>
        <v>Sunday</v>
      </c>
      <c r="F310" s="6" t="str">
        <f t="shared" si="19"/>
        <v>Weekend</v>
      </c>
      <c r="G310" s="6" t="str">
        <f>_xlfn.XLOOKUP(B310,'[1]VLOOKUP DATA'!$A$3:$A$14,'[1]VLOOKUP DATA'!$C$3:$C$14)</f>
        <v>High-demand</v>
      </c>
      <c r="H310" s="6" t="str" cm="1">
        <f t="array" ref="H310">_xlfn.XLOOKUP(1,('[1]VLOOKUP DATA'!$I$2:$I$337=[1]DATA!G310)*('[1]VLOOKUP DATA'!$J$2:$J$337=[1]DATA!D310)*('[1]VLOOKUP DATA'!$K$2:$K$337=[1]DATA!E310),'[1]VLOOKUP DATA'!$L$2:$L$337)</f>
        <v>Off-Peak</v>
      </c>
      <c r="I310" s="1" cm="1">
        <f t="array" ref="I310">_xlfn.XLOOKUP(B310,'[1]VLOOKUP DATA'!$A$3:$A$14,_xlfn.XLOOKUP(H310,'[1]VLOOKUP DATA'!$D$2:$F$2,'[1]VLOOKUP DATA'!$D$3:$F$14))*100</f>
        <v>107</v>
      </c>
      <c r="J310" s="2">
        <v>-6.992150000000005</v>
      </c>
      <c r="K310" s="3">
        <f t="shared" si="17"/>
        <v>0</v>
      </c>
      <c r="L310" s="3">
        <v>98</v>
      </c>
      <c r="M310" s="4">
        <v>92.810358333333397</v>
      </c>
      <c r="N310" s="4">
        <v>0</v>
      </c>
      <c r="O310" s="4">
        <v>80.744349999999969</v>
      </c>
      <c r="P310" s="3">
        <f t="shared" si="18"/>
        <v>313.63673333333344</v>
      </c>
      <c r="Q310" s="5">
        <v>0</v>
      </c>
      <c r="R310" s="5">
        <f>VLOOKUP(D310,'[1]DESIGN LOAD'!AC:AF,2,FALSE)</f>
        <v>200</v>
      </c>
      <c r="S310" s="7">
        <f>VLOOKUP(D310,'[1]DESIGN LOAD'!AC:AF,3,FALSE)</f>
        <v>190</v>
      </c>
      <c r="T310">
        <f>VLOOKUP(D310,'[1]DESIGN LOAD'!AC:AF,4,FALSE)</f>
        <v>390</v>
      </c>
    </row>
    <row r="311" spans="1:20" x14ac:dyDescent="0.3">
      <c r="A311" s="6">
        <v>2024</v>
      </c>
      <c r="B311" s="6">
        <v>7</v>
      </c>
      <c r="C311" s="6">
        <v>14</v>
      </c>
      <c r="D311" s="6">
        <v>3</v>
      </c>
      <c r="E311" s="6" t="str">
        <f t="shared" si="16"/>
        <v>Sunday</v>
      </c>
      <c r="F311" s="6" t="str">
        <f t="shared" si="19"/>
        <v>Weekend</v>
      </c>
      <c r="G311" s="6" t="str">
        <f>_xlfn.XLOOKUP(B311,'[1]VLOOKUP DATA'!$A$3:$A$14,'[1]VLOOKUP DATA'!$C$3:$C$14)</f>
        <v>High-demand</v>
      </c>
      <c r="H311" s="6" t="str" cm="1">
        <f t="array" ref="H311">_xlfn.XLOOKUP(1,('[1]VLOOKUP DATA'!$I$2:$I$337=[1]DATA!G311)*('[1]VLOOKUP DATA'!$J$2:$J$337=[1]DATA!D311)*('[1]VLOOKUP DATA'!$K$2:$K$337=[1]DATA!E311),'[1]VLOOKUP DATA'!$L$2:$L$337)</f>
        <v>Off-Peak</v>
      </c>
      <c r="I311" s="1" cm="1">
        <f t="array" ref="I311">_xlfn.XLOOKUP(B311,'[1]VLOOKUP DATA'!$A$3:$A$14,_xlfn.XLOOKUP(H311,'[1]VLOOKUP DATA'!$D$2:$F$2,'[1]VLOOKUP DATA'!$D$3:$F$14))*100</f>
        <v>107</v>
      </c>
      <c r="J311" s="2">
        <v>-10.88489166666667</v>
      </c>
      <c r="K311" s="3">
        <f t="shared" si="17"/>
        <v>0</v>
      </c>
      <c r="L311" s="3">
        <v>98</v>
      </c>
      <c r="M311" s="4">
        <v>94.665466666666632</v>
      </c>
      <c r="N311" s="4">
        <v>0</v>
      </c>
      <c r="O311" s="4">
        <v>77.575241666666656</v>
      </c>
      <c r="P311" s="3">
        <f t="shared" si="18"/>
        <v>313.63673333333344</v>
      </c>
      <c r="Q311" s="5">
        <v>0</v>
      </c>
      <c r="R311" s="5">
        <f>VLOOKUP(D311,'[1]DESIGN LOAD'!AC:AF,2,FALSE)</f>
        <v>200</v>
      </c>
      <c r="S311" s="7">
        <f>VLOOKUP(D311,'[1]DESIGN LOAD'!AC:AF,3,FALSE)</f>
        <v>190</v>
      </c>
      <c r="T311">
        <f>VLOOKUP(D311,'[1]DESIGN LOAD'!AC:AF,4,FALSE)</f>
        <v>390</v>
      </c>
    </row>
    <row r="312" spans="1:20" x14ac:dyDescent="0.3">
      <c r="A312" s="6">
        <v>2024</v>
      </c>
      <c r="B312" s="6">
        <v>7</v>
      </c>
      <c r="C312" s="6">
        <v>14</v>
      </c>
      <c r="D312" s="6">
        <v>4</v>
      </c>
      <c r="E312" s="6" t="str">
        <f t="shared" si="16"/>
        <v>Sunday</v>
      </c>
      <c r="F312" s="6" t="str">
        <f t="shared" si="19"/>
        <v>Weekend</v>
      </c>
      <c r="G312" s="6" t="str">
        <f>_xlfn.XLOOKUP(B312,'[1]VLOOKUP DATA'!$A$3:$A$14,'[1]VLOOKUP DATA'!$C$3:$C$14)</f>
        <v>High-demand</v>
      </c>
      <c r="H312" s="6" t="str" cm="1">
        <f t="array" ref="H312">_xlfn.XLOOKUP(1,('[1]VLOOKUP DATA'!$I$2:$I$337=[1]DATA!G312)*('[1]VLOOKUP DATA'!$J$2:$J$337=[1]DATA!D312)*('[1]VLOOKUP DATA'!$K$2:$K$337=[1]DATA!E312),'[1]VLOOKUP DATA'!$L$2:$L$337)</f>
        <v>Off-Peak</v>
      </c>
      <c r="I312" s="1" cm="1">
        <f t="array" ref="I312">_xlfn.XLOOKUP(B312,'[1]VLOOKUP DATA'!$A$3:$A$14,_xlfn.XLOOKUP(H312,'[1]VLOOKUP DATA'!$D$2:$F$2,'[1]VLOOKUP DATA'!$D$3:$F$14))*100</f>
        <v>107</v>
      </c>
      <c r="J312" s="2">
        <v>-8.9516333333333318</v>
      </c>
      <c r="K312" s="3">
        <f t="shared" si="17"/>
        <v>0</v>
      </c>
      <c r="L312" s="3">
        <v>98</v>
      </c>
      <c r="M312" s="4">
        <v>103.59528333333333</v>
      </c>
      <c r="N312" s="4">
        <v>0</v>
      </c>
      <c r="O312" s="4">
        <v>88.396191666666681</v>
      </c>
      <c r="P312" s="3">
        <f t="shared" si="18"/>
        <v>313.63673333333344</v>
      </c>
      <c r="Q312" s="5">
        <v>0</v>
      </c>
      <c r="R312" s="5">
        <f>VLOOKUP(D312,'[1]DESIGN LOAD'!AC:AF,2,FALSE)</f>
        <v>295</v>
      </c>
      <c r="S312" s="7">
        <f>VLOOKUP(D312,'[1]DESIGN LOAD'!AC:AF,3,FALSE)</f>
        <v>190</v>
      </c>
      <c r="T312">
        <f>VLOOKUP(D312,'[1]DESIGN LOAD'!AC:AF,4,FALSE)</f>
        <v>485</v>
      </c>
    </row>
    <row r="313" spans="1:20" x14ac:dyDescent="0.3">
      <c r="A313" s="6">
        <v>2024</v>
      </c>
      <c r="B313" s="6">
        <v>7</v>
      </c>
      <c r="C313" s="6">
        <v>14</v>
      </c>
      <c r="D313" s="6">
        <v>5</v>
      </c>
      <c r="E313" s="6" t="str">
        <f t="shared" si="16"/>
        <v>Sunday</v>
      </c>
      <c r="F313" s="6" t="str">
        <f t="shared" si="19"/>
        <v>Weekend</v>
      </c>
      <c r="G313" s="6" t="str">
        <f>_xlfn.XLOOKUP(B313,'[1]VLOOKUP DATA'!$A$3:$A$14,'[1]VLOOKUP DATA'!$C$3:$C$14)</f>
        <v>High-demand</v>
      </c>
      <c r="H313" s="6" t="str" cm="1">
        <f t="array" ref="H313">_xlfn.XLOOKUP(1,('[1]VLOOKUP DATA'!$I$2:$I$337=[1]DATA!G313)*('[1]VLOOKUP DATA'!$J$2:$J$337=[1]DATA!D313)*('[1]VLOOKUP DATA'!$K$2:$K$337=[1]DATA!E313),'[1]VLOOKUP DATA'!$L$2:$L$337)</f>
        <v>Off-Peak</v>
      </c>
      <c r="I313" s="1" cm="1">
        <f t="array" ref="I313">_xlfn.XLOOKUP(B313,'[1]VLOOKUP DATA'!$A$3:$A$14,_xlfn.XLOOKUP(H313,'[1]VLOOKUP DATA'!$D$2:$F$2,'[1]VLOOKUP DATA'!$D$3:$F$14))*100</f>
        <v>107</v>
      </c>
      <c r="J313" s="2">
        <v>-8.3297750000000015</v>
      </c>
      <c r="K313" s="3">
        <f t="shared" si="17"/>
        <v>0</v>
      </c>
      <c r="L313" s="3">
        <v>98</v>
      </c>
      <c r="M313" s="4">
        <v>105.46424166666674</v>
      </c>
      <c r="N313" s="4">
        <v>0</v>
      </c>
      <c r="O313" s="4">
        <v>89.256783333333402</v>
      </c>
      <c r="P313" s="3">
        <f t="shared" si="18"/>
        <v>313.63673333333344</v>
      </c>
      <c r="Q313" s="5">
        <v>0</v>
      </c>
      <c r="R313" s="5">
        <f>VLOOKUP(D313,'[1]DESIGN LOAD'!AC:AF,2,FALSE)</f>
        <v>295</v>
      </c>
      <c r="S313" s="7">
        <f>VLOOKUP(D313,'[1]DESIGN LOAD'!AC:AF,3,FALSE)</f>
        <v>190</v>
      </c>
      <c r="T313">
        <f>VLOOKUP(D313,'[1]DESIGN LOAD'!AC:AF,4,FALSE)</f>
        <v>485</v>
      </c>
    </row>
    <row r="314" spans="1:20" x14ac:dyDescent="0.3">
      <c r="A314" s="6">
        <v>2024</v>
      </c>
      <c r="B314" s="6">
        <v>7</v>
      </c>
      <c r="C314" s="6">
        <v>14</v>
      </c>
      <c r="D314" s="6">
        <v>6</v>
      </c>
      <c r="E314" s="6" t="str">
        <f t="shared" si="16"/>
        <v>Sunday</v>
      </c>
      <c r="F314" s="6" t="str">
        <f t="shared" si="19"/>
        <v>Weekend</v>
      </c>
      <c r="G314" s="6" t="str">
        <f>_xlfn.XLOOKUP(B314,'[1]VLOOKUP DATA'!$A$3:$A$14,'[1]VLOOKUP DATA'!$C$3:$C$14)</f>
        <v>High-demand</v>
      </c>
      <c r="H314" s="6" t="str" cm="1">
        <f t="array" ref="H314">_xlfn.XLOOKUP(1,('[1]VLOOKUP DATA'!$I$2:$I$337=[1]DATA!G314)*('[1]VLOOKUP DATA'!$J$2:$J$337=[1]DATA!D314)*('[1]VLOOKUP DATA'!$K$2:$K$337=[1]DATA!E314),'[1]VLOOKUP DATA'!$L$2:$L$337)</f>
        <v>Off-Peak</v>
      </c>
      <c r="I314" s="1" cm="1">
        <f t="array" ref="I314">_xlfn.XLOOKUP(B314,'[1]VLOOKUP DATA'!$A$3:$A$14,_xlfn.XLOOKUP(H314,'[1]VLOOKUP DATA'!$D$2:$F$2,'[1]VLOOKUP DATA'!$D$3:$F$14))*100</f>
        <v>107</v>
      </c>
      <c r="J314" s="2">
        <v>-11.367124999999998</v>
      </c>
      <c r="K314" s="3">
        <f t="shared" si="17"/>
        <v>0</v>
      </c>
      <c r="L314" s="3">
        <v>98</v>
      </c>
      <c r="M314" s="4">
        <v>94.654808333333293</v>
      </c>
      <c r="N314" s="4">
        <v>0</v>
      </c>
      <c r="O314" s="4">
        <v>77.55518333333336</v>
      </c>
      <c r="P314" s="3">
        <f t="shared" si="18"/>
        <v>313.63673333333344</v>
      </c>
      <c r="Q314" s="5">
        <v>0</v>
      </c>
      <c r="R314" s="5">
        <f>VLOOKUP(D314,'[1]DESIGN LOAD'!AC:AF,2,FALSE)</f>
        <v>295</v>
      </c>
      <c r="S314" s="7">
        <f>VLOOKUP(D314,'[1]DESIGN LOAD'!AC:AF,3,FALSE)</f>
        <v>190</v>
      </c>
      <c r="T314">
        <f>VLOOKUP(D314,'[1]DESIGN LOAD'!AC:AF,4,FALSE)</f>
        <v>485</v>
      </c>
    </row>
    <row r="315" spans="1:20" x14ac:dyDescent="0.3">
      <c r="A315" s="6">
        <v>2024</v>
      </c>
      <c r="B315" s="6">
        <v>7</v>
      </c>
      <c r="C315" s="6">
        <v>14</v>
      </c>
      <c r="D315" s="6">
        <v>7</v>
      </c>
      <c r="E315" s="6" t="str">
        <f t="shared" si="16"/>
        <v>Sunday</v>
      </c>
      <c r="F315" s="6" t="str">
        <f t="shared" si="19"/>
        <v>Weekend</v>
      </c>
      <c r="G315" s="6" t="str">
        <f>_xlfn.XLOOKUP(B315,'[1]VLOOKUP DATA'!$A$3:$A$14,'[1]VLOOKUP DATA'!$C$3:$C$14)</f>
        <v>High-demand</v>
      </c>
      <c r="H315" s="6" t="str" cm="1">
        <f t="array" ref="H315">_xlfn.XLOOKUP(1,('[1]VLOOKUP DATA'!$I$2:$I$337=[1]DATA!G315)*('[1]VLOOKUP DATA'!$J$2:$J$337=[1]DATA!D315)*('[1]VLOOKUP DATA'!$K$2:$K$337=[1]DATA!E315),'[1]VLOOKUP DATA'!$L$2:$L$337)</f>
        <v>Off-Peak</v>
      </c>
      <c r="I315" s="1" cm="1">
        <f t="array" ref="I315">_xlfn.XLOOKUP(B315,'[1]VLOOKUP DATA'!$A$3:$A$14,_xlfn.XLOOKUP(H315,'[1]VLOOKUP DATA'!$D$2:$F$2,'[1]VLOOKUP DATA'!$D$3:$F$14))*100</f>
        <v>107</v>
      </c>
      <c r="J315" s="2">
        <v>-9.3427666666666713</v>
      </c>
      <c r="K315" s="3">
        <f t="shared" si="17"/>
        <v>0</v>
      </c>
      <c r="L315" s="3">
        <v>98</v>
      </c>
      <c r="M315" s="4">
        <v>98.53769166666666</v>
      </c>
      <c r="N315" s="4">
        <v>0</v>
      </c>
      <c r="O315" s="4">
        <v>82.399608333333347</v>
      </c>
      <c r="P315" s="3">
        <f t="shared" si="18"/>
        <v>313.63673333333344</v>
      </c>
      <c r="Q315" s="5">
        <v>0</v>
      </c>
      <c r="R315" s="5">
        <f>VLOOKUP(D315,'[1]DESIGN LOAD'!AC:AF,2,FALSE)</f>
        <v>565</v>
      </c>
      <c r="S315" s="7">
        <f>VLOOKUP(D315,'[1]DESIGN LOAD'!AC:AF,3,FALSE)</f>
        <v>690</v>
      </c>
      <c r="T315">
        <f>VLOOKUP(D315,'[1]DESIGN LOAD'!AC:AF,4,FALSE)</f>
        <v>1255</v>
      </c>
    </row>
    <row r="316" spans="1:20" x14ac:dyDescent="0.3">
      <c r="A316" s="6">
        <v>2024</v>
      </c>
      <c r="B316" s="6">
        <v>7</v>
      </c>
      <c r="C316" s="6">
        <v>14</v>
      </c>
      <c r="D316" s="6">
        <v>8</v>
      </c>
      <c r="E316" s="6" t="str">
        <f t="shared" si="16"/>
        <v>Sunday</v>
      </c>
      <c r="F316" s="6" t="str">
        <f t="shared" si="19"/>
        <v>Weekend</v>
      </c>
      <c r="G316" s="6" t="str">
        <f>_xlfn.XLOOKUP(B316,'[1]VLOOKUP DATA'!$A$3:$A$14,'[1]VLOOKUP DATA'!$C$3:$C$14)</f>
        <v>High-demand</v>
      </c>
      <c r="H316" s="6" t="str" cm="1">
        <f t="array" ref="H316">_xlfn.XLOOKUP(1,('[1]VLOOKUP DATA'!$I$2:$I$337=[1]DATA!G316)*('[1]VLOOKUP DATA'!$J$2:$J$337=[1]DATA!D316)*('[1]VLOOKUP DATA'!$K$2:$K$337=[1]DATA!E316),'[1]VLOOKUP DATA'!$L$2:$L$337)</f>
        <v>Off-Peak</v>
      </c>
      <c r="I316" s="1" cm="1">
        <f t="array" ref="I316">_xlfn.XLOOKUP(B316,'[1]VLOOKUP DATA'!$A$3:$A$14,_xlfn.XLOOKUP(H316,'[1]VLOOKUP DATA'!$D$2:$F$2,'[1]VLOOKUP DATA'!$D$3:$F$14))*100</f>
        <v>107</v>
      </c>
      <c r="J316" s="2">
        <v>-4.3745999999999974</v>
      </c>
      <c r="K316" s="3">
        <f t="shared" si="17"/>
        <v>0</v>
      </c>
      <c r="L316" s="3">
        <v>98</v>
      </c>
      <c r="M316" s="4">
        <v>142.84454999999994</v>
      </c>
      <c r="N316" s="4">
        <v>0</v>
      </c>
      <c r="O316" s="4">
        <v>128.12288333333331</v>
      </c>
      <c r="P316" s="3">
        <f t="shared" si="18"/>
        <v>313.63673333333344</v>
      </c>
      <c r="Q316" s="5">
        <v>0</v>
      </c>
      <c r="R316" s="5">
        <f>VLOOKUP(D316,'[1]DESIGN LOAD'!AC:AF,2,FALSE)</f>
        <v>565</v>
      </c>
      <c r="S316" s="7">
        <f>VLOOKUP(D316,'[1]DESIGN LOAD'!AC:AF,3,FALSE)</f>
        <v>675</v>
      </c>
      <c r="T316">
        <f>VLOOKUP(D316,'[1]DESIGN LOAD'!AC:AF,4,FALSE)</f>
        <v>1240</v>
      </c>
    </row>
    <row r="317" spans="1:20" x14ac:dyDescent="0.3">
      <c r="A317" s="6">
        <v>2024</v>
      </c>
      <c r="B317" s="6">
        <v>7</v>
      </c>
      <c r="C317" s="6">
        <v>14</v>
      </c>
      <c r="D317" s="6">
        <v>9</v>
      </c>
      <c r="E317" s="6" t="str">
        <f t="shared" si="16"/>
        <v>Sunday</v>
      </c>
      <c r="F317" s="6" t="str">
        <f t="shared" si="19"/>
        <v>Weekend</v>
      </c>
      <c r="G317" s="6" t="str">
        <f>_xlfn.XLOOKUP(B317,'[1]VLOOKUP DATA'!$A$3:$A$14,'[1]VLOOKUP DATA'!$C$3:$C$14)</f>
        <v>High-demand</v>
      </c>
      <c r="H317" s="6" t="str" cm="1">
        <f t="array" ref="H317">_xlfn.XLOOKUP(1,('[1]VLOOKUP DATA'!$I$2:$I$337=[1]DATA!G317)*('[1]VLOOKUP DATA'!$J$2:$J$337=[1]DATA!D317)*('[1]VLOOKUP DATA'!$K$2:$K$337=[1]DATA!E317),'[1]VLOOKUP DATA'!$L$2:$L$337)</f>
        <v>Off-Peak</v>
      </c>
      <c r="I317" s="1" cm="1">
        <f t="array" ref="I317">_xlfn.XLOOKUP(B317,'[1]VLOOKUP DATA'!$A$3:$A$14,_xlfn.XLOOKUP(H317,'[1]VLOOKUP DATA'!$D$2:$F$2,'[1]VLOOKUP DATA'!$D$3:$F$14))*100</f>
        <v>107</v>
      </c>
      <c r="J317" s="2">
        <v>-9.0324833333333334</v>
      </c>
      <c r="K317" s="3">
        <f t="shared" si="17"/>
        <v>0</v>
      </c>
      <c r="L317" s="3">
        <v>98</v>
      </c>
      <c r="M317" s="4">
        <v>215.71753333333317</v>
      </c>
      <c r="N317" s="4">
        <v>0</v>
      </c>
      <c r="O317" s="4">
        <v>197.94403333333341</v>
      </c>
      <c r="P317" s="3">
        <f t="shared" si="18"/>
        <v>313.63673333333344</v>
      </c>
      <c r="Q317" s="5">
        <v>0</v>
      </c>
      <c r="R317" s="5">
        <f>VLOOKUP(D317,'[1]DESIGN LOAD'!AC:AF,2,FALSE)</f>
        <v>565</v>
      </c>
      <c r="S317" s="7">
        <f>VLOOKUP(D317,'[1]DESIGN LOAD'!AC:AF,3,FALSE)</f>
        <v>675</v>
      </c>
      <c r="T317">
        <f>VLOOKUP(D317,'[1]DESIGN LOAD'!AC:AF,4,FALSE)</f>
        <v>1240</v>
      </c>
    </row>
    <row r="318" spans="1:20" x14ac:dyDescent="0.3">
      <c r="A318" s="6">
        <v>2024</v>
      </c>
      <c r="B318" s="6">
        <v>7</v>
      </c>
      <c r="C318" s="6">
        <v>14</v>
      </c>
      <c r="D318" s="6">
        <v>10</v>
      </c>
      <c r="E318" s="6" t="str">
        <f t="shared" si="16"/>
        <v>Sunday</v>
      </c>
      <c r="F318" s="6" t="str">
        <f t="shared" si="19"/>
        <v>Weekend</v>
      </c>
      <c r="G318" s="6" t="str">
        <f>_xlfn.XLOOKUP(B318,'[1]VLOOKUP DATA'!$A$3:$A$14,'[1]VLOOKUP DATA'!$C$3:$C$14)</f>
        <v>High-demand</v>
      </c>
      <c r="H318" s="6" t="str" cm="1">
        <f t="array" ref="H318">_xlfn.XLOOKUP(1,('[1]VLOOKUP DATA'!$I$2:$I$337=[1]DATA!G318)*('[1]VLOOKUP DATA'!$J$2:$J$337=[1]DATA!D318)*('[1]VLOOKUP DATA'!$K$2:$K$337=[1]DATA!E318),'[1]VLOOKUP DATA'!$L$2:$L$337)</f>
        <v>Off-Peak</v>
      </c>
      <c r="I318" s="1" cm="1">
        <f t="array" ref="I318">_xlfn.XLOOKUP(B318,'[1]VLOOKUP DATA'!$A$3:$A$14,_xlfn.XLOOKUP(H318,'[1]VLOOKUP DATA'!$D$2:$F$2,'[1]VLOOKUP DATA'!$D$3:$F$14))*100</f>
        <v>107</v>
      </c>
      <c r="J318" s="2">
        <v>-9.5707250000000013</v>
      </c>
      <c r="K318" s="3">
        <f t="shared" si="17"/>
        <v>0</v>
      </c>
      <c r="L318" s="3">
        <v>98</v>
      </c>
      <c r="M318" s="4">
        <v>192.66493333333335</v>
      </c>
      <c r="N318" s="4">
        <v>0</v>
      </c>
      <c r="O318" s="4">
        <v>173.91064166666675</v>
      </c>
      <c r="P318" s="3">
        <f t="shared" si="18"/>
        <v>313.63673333333344</v>
      </c>
      <c r="Q318" s="5">
        <v>0</v>
      </c>
      <c r="R318" s="5">
        <f>VLOOKUP(D318,'[1]DESIGN LOAD'!AC:AF,2,FALSE)</f>
        <v>565</v>
      </c>
      <c r="S318" s="7">
        <f>VLOOKUP(D318,'[1]DESIGN LOAD'!AC:AF,3,FALSE)</f>
        <v>675</v>
      </c>
      <c r="T318">
        <f>VLOOKUP(D318,'[1]DESIGN LOAD'!AC:AF,4,FALSE)</f>
        <v>1240</v>
      </c>
    </row>
    <row r="319" spans="1:20" x14ac:dyDescent="0.3">
      <c r="A319" s="6">
        <v>2024</v>
      </c>
      <c r="B319" s="6">
        <v>7</v>
      </c>
      <c r="C319" s="6">
        <v>14</v>
      </c>
      <c r="D319" s="6">
        <v>11</v>
      </c>
      <c r="E319" s="6" t="str">
        <f t="shared" si="16"/>
        <v>Sunday</v>
      </c>
      <c r="F319" s="6" t="str">
        <f t="shared" si="19"/>
        <v>Weekend</v>
      </c>
      <c r="G319" s="6" t="str">
        <f>_xlfn.XLOOKUP(B319,'[1]VLOOKUP DATA'!$A$3:$A$14,'[1]VLOOKUP DATA'!$C$3:$C$14)</f>
        <v>High-demand</v>
      </c>
      <c r="H319" s="6" t="str" cm="1">
        <f t="array" ref="H319">_xlfn.XLOOKUP(1,('[1]VLOOKUP DATA'!$I$2:$I$337=[1]DATA!G319)*('[1]VLOOKUP DATA'!$J$2:$J$337=[1]DATA!D319)*('[1]VLOOKUP DATA'!$K$2:$K$337=[1]DATA!E319),'[1]VLOOKUP DATA'!$L$2:$L$337)</f>
        <v>Off-Peak</v>
      </c>
      <c r="I319" s="1" cm="1">
        <f t="array" ref="I319">_xlfn.XLOOKUP(B319,'[1]VLOOKUP DATA'!$A$3:$A$14,_xlfn.XLOOKUP(H319,'[1]VLOOKUP DATA'!$D$2:$F$2,'[1]VLOOKUP DATA'!$D$3:$F$14))*100</f>
        <v>107</v>
      </c>
      <c r="J319" s="2">
        <v>-7.1650083333333301</v>
      </c>
      <c r="K319" s="3">
        <f t="shared" si="17"/>
        <v>0</v>
      </c>
      <c r="L319" s="3">
        <v>98</v>
      </c>
      <c r="M319" s="4">
        <v>190.9720916666667</v>
      </c>
      <c r="N319" s="4">
        <v>0</v>
      </c>
      <c r="O319" s="4">
        <v>174.91894166666663</v>
      </c>
      <c r="P319" s="3">
        <f t="shared" si="18"/>
        <v>313.63673333333344</v>
      </c>
      <c r="Q319" s="5">
        <v>-4.8000000000000022E-3</v>
      </c>
      <c r="R319" s="5">
        <f>VLOOKUP(D319,'[1]DESIGN LOAD'!AC:AF,2,FALSE)</f>
        <v>565</v>
      </c>
      <c r="S319" s="7">
        <f>VLOOKUP(D319,'[1]DESIGN LOAD'!AC:AF,3,FALSE)</f>
        <v>675</v>
      </c>
      <c r="T319">
        <f>VLOOKUP(D319,'[1]DESIGN LOAD'!AC:AF,4,FALSE)</f>
        <v>1240</v>
      </c>
    </row>
    <row r="320" spans="1:20" x14ac:dyDescent="0.3">
      <c r="A320" s="6">
        <v>2024</v>
      </c>
      <c r="B320" s="6">
        <v>7</v>
      </c>
      <c r="C320" s="6">
        <v>14</v>
      </c>
      <c r="D320" s="6">
        <v>12</v>
      </c>
      <c r="E320" s="6" t="str">
        <f t="shared" si="16"/>
        <v>Sunday</v>
      </c>
      <c r="F320" s="6" t="str">
        <f t="shared" si="19"/>
        <v>Weekend</v>
      </c>
      <c r="G320" s="6" t="str">
        <f>_xlfn.XLOOKUP(B320,'[1]VLOOKUP DATA'!$A$3:$A$14,'[1]VLOOKUP DATA'!$C$3:$C$14)</f>
        <v>High-demand</v>
      </c>
      <c r="H320" s="6" t="str" cm="1">
        <f t="array" ref="H320">_xlfn.XLOOKUP(1,('[1]VLOOKUP DATA'!$I$2:$I$337=[1]DATA!G320)*('[1]VLOOKUP DATA'!$J$2:$J$337=[1]DATA!D320)*('[1]VLOOKUP DATA'!$K$2:$K$337=[1]DATA!E320),'[1]VLOOKUP DATA'!$L$2:$L$337)</f>
        <v>Off-Peak</v>
      </c>
      <c r="I320" s="1" cm="1">
        <f t="array" ref="I320">_xlfn.XLOOKUP(B320,'[1]VLOOKUP DATA'!$A$3:$A$14,_xlfn.XLOOKUP(H320,'[1]VLOOKUP DATA'!$D$2:$F$2,'[1]VLOOKUP DATA'!$D$3:$F$14))*100</f>
        <v>107</v>
      </c>
      <c r="J320" s="2">
        <v>-6.413166666666668</v>
      </c>
      <c r="K320" s="3">
        <f t="shared" si="17"/>
        <v>0</v>
      </c>
      <c r="L320" s="3">
        <v>98</v>
      </c>
      <c r="M320" s="4">
        <v>196.59859999999986</v>
      </c>
      <c r="N320" s="4">
        <v>0</v>
      </c>
      <c r="O320" s="4">
        <v>178.3593249999999</v>
      </c>
      <c r="P320" s="3">
        <f t="shared" si="18"/>
        <v>313.63673333333344</v>
      </c>
      <c r="Q320" s="5">
        <v>-1.2000000000000009E-2</v>
      </c>
      <c r="R320" s="5">
        <f>VLOOKUP(D320,'[1]DESIGN LOAD'!AC:AF,2,FALSE)</f>
        <v>565</v>
      </c>
      <c r="S320" s="7">
        <f>VLOOKUP(D320,'[1]DESIGN LOAD'!AC:AF,3,FALSE)</f>
        <v>675</v>
      </c>
      <c r="T320">
        <f>VLOOKUP(D320,'[1]DESIGN LOAD'!AC:AF,4,FALSE)</f>
        <v>1240</v>
      </c>
    </row>
    <row r="321" spans="1:20" x14ac:dyDescent="0.3">
      <c r="A321" s="6">
        <v>2024</v>
      </c>
      <c r="B321" s="6">
        <v>7</v>
      </c>
      <c r="C321" s="6">
        <v>14</v>
      </c>
      <c r="D321" s="6">
        <v>13</v>
      </c>
      <c r="E321" s="6" t="str">
        <f t="shared" si="16"/>
        <v>Sunday</v>
      </c>
      <c r="F321" s="6" t="str">
        <f t="shared" si="19"/>
        <v>Weekend</v>
      </c>
      <c r="G321" s="6" t="str">
        <f>_xlfn.XLOOKUP(B321,'[1]VLOOKUP DATA'!$A$3:$A$14,'[1]VLOOKUP DATA'!$C$3:$C$14)</f>
        <v>High-demand</v>
      </c>
      <c r="H321" s="6" t="str" cm="1">
        <f t="array" ref="H321">_xlfn.XLOOKUP(1,('[1]VLOOKUP DATA'!$I$2:$I$337=[1]DATA!G321)*('[1]VLOOKUP DATA'!$J$2:$J$337=[1]DATA!D321)*('[1]VLOOKUP DATA'!$K$2:$K$337=[1]DATA!E321),'[1]VLOOKUP DATA'!$L$2:$L$337)</f>
        <v>Off-Peak</v>
      </c>
      <c r="I321" s="1" cm="1">
        <f t="array" ref="I321">_xlfn.XLOOKUP(B321,'[1]VLOOKUP DATA'!$A$3:$A$14,_xlfn.XLOOKUP(H321,'[1]VLOOKUP DATA'!$D$2:$F$2,'[1]VLOOKUP DATA'!$D$3:$F$14))*100</f>
        <v>107</v>
      </c>
      <c r="J321" s="2">
        <v>-9.4458500000000001</v>
      </c>
      <c r="K321" s="3">
        <f t="shared" si="17"/>
        <v>0</v>
      </c>
      <c r="L321" s="3">
        <v>98</v>
      </c>
      <c r="M321" s="4">
        <v>203.32400833333332</v>
      </c>
      <c r="N321" s="4">
        <v>0</v>
      </c>
      <c r="O321" s="4">
        <v>190.01109166666663</v>
      </c>
      <c r="P321" s="3">
        <f t="shared" si="18"/>
        <v>313.63673333333344</v>
      </c>
      <c r="Q321" s="5">
        <v>-1.2000000000000009E-2</v>
      </c>
      <c r="R321" s="5">
        <f>VLOOKUP(D321,'[1]DESIGN LOAD'!AC:AF,2,FALSE)</f>
        <v>565</v>
      </c>
      <c r="S321" s="7">
        <f>VLOOKUP(D321,'[1]DESIGN LOAD'!AC:AF,3,FALSE)</f>
        <v>675</v>
      </c>
      <c r="T321">
        <f>VLOOKUP(D321,'[1]DESIGN LOAD'!AC:AF,4,FALSE)</f>
        <v>1240</v>
      </c>
    </row>
    <row r="322" spans="1:20" x14ac:dyDescent="0.3">
      <c r="A322" s="6">
        <v>2024</v>
      </c>
      <c r="B322" s="6">
        <v>7</v>
      </c>
      <c r="C322" s="6">
        <v>14</v>
      </c>
      <c r="D322" s="6">
        <v>14</v>
      </c>
      <c r="E322" s="6" t="str">
        <f t="shared" ref="E322:E385" si="20">TEXT(DATE(A322, B322, C322), "dddd")</f>
        <v>Sunday</v>
      </c>
      <c r="F322" s="6" t="str">
        <f t="shared" si="19"/>
        <v>Weekend</v>
      </c>
      <c r="G322" s="6" t="str">
        <f>_xlfn.XLOOKUP(B322,'[1]VLOOKUP DATA'!$A$3:$A$14,'[1]VLOOKUP DATA'!$C$3:$C$14)</f>
        <v>High-demand</v>
      </c>
      <c r="H322" s="6" t="str" cm="1">
        <f t="array" ref="H322">_xlfn.XLOOKUP(1,('[1]VLOOKUP DATA'!$I$2:$I$337=[1]DATA!G322)*('[1]VLOOKUP DATA'!$J$2:$J$337=[1]DATA!D322)*('[1]VLOOKUP DATA'!$K$2:$K$337=[1]DATA!E322),'[1]VLOOKUP DATA'!$L$2:$L$337)</f>
        <v>Off-Peak</v>
      </c>
      <c r="I322" s="1" cm="1">
        <f t="array" ref="I322">_xlfn.XLOOKUP(B322,'[1]VLOOKUP DATA'!$A$3:$A$14,_xlfn.XLOOKUP(H322,'[1]VLOOKUP DATA'!$D$2:$F$2,'[1]VLOOKUP DATA'!$D$3:$F$14))*100</f>
        <v>107</v>
      </c>
      <c r="J322" s="2">
        <v>-9.6118249999999996</v>
      </c>
      <c r="K322" s="3">
        <f t="shared" ref="K322:K385" si="21">IF(J322&gt;0,J322,0)</f>
        <v>0</v>
      </c>
      <c r="L322" s="3">
        <v>98</v>
      </c>
      <c r="M322" s="4">
        <v>212.22163333333341</v>
      </c>
      <c r="N322" s="4">
        <v>0</v>
      </c>
      <c r="O322" s="4">
        <v>189.11880833333331</v>
      </c>
      <c r="P322" s="3">
        <f t="shared" ref="P322:P385" si="22">_xlfn.MAXIFS(M:M,B:B,B322)</f>
        <v>313.63673333333344</v>
      </c>
      <c r="Q322" s="5">
        <v>-1.2000000000000009E-2</v>
      </c>
      <c r="R322" s="5">
        <f>VLOOKUP(D322,'[1]DESIGN LOAD'!AC:AF,2,FALSE)</f>
        <v>565</v>
      </c>
      <c r="S322" s="7">
        <f>VLOOKUP(D322,'[1]DESIGN LOAD'!AC:AF,3,FALSE)</f>
        <v>675</v>
      </c>
      <c r="T322">
        <f>VLOOKUP(D322,'[1]DESIGN LOAD'!AC:AF,4,FALSE)</f>
        <v>1240</v>
      </c>
    </row>
    <row r="323" spans="1:20" x14ac:dyDescent="0.3">
      <c r="A323" s="6">
        <v>2024</v>
      </c>
      <c r="B323" s="6">
        <v>7</v>
      </c>
      <c r="C323" s="6">
        <v>14</v>
      </c>
      <c r="D323" s="6">
        <v>15</v>
      </c>
      <c r="E323" s="6" t="str">
        <f t="shared" si="20"/>
        <v>Sunday</v>
      </c>
      <c r="F323" s="6" t="str">
        <f t="shared" ref="F323:F386" si="23">IF(OR(E323="Saturday",E323="Sunday"),"Weekend","Week-day")</f>
        <v>Weekend</v>
      </c>
      <c r="G323" s="6" t="str">
        <f>_xlfn.XLOOKUP(B323,'[1]VLOOKUP DATA'!$A$3:$A$14,'[1]VLOOKUP DATA'!$C$3:$C$14)</f>
        <v>High-demand</v>
      </c>
      <c r="H323" s="6" t="str" cm="1">
        <f t="array" ref="H323">_xlfn.XLOOKUP(1,('[1]VLOOKUP DATA'!$I$2:$I$337=[1]DATA!G323)*('[1]VLOOKUP DATA'!$J$2:$J$337=[1]DATA!D323)*('[1]VLOOKUP DATA'!$K$2:$K$337=[1]DATA!E323),'[1]VLOOKUP DATA'!$L$2:$L$337)</f>
        <v>Off-Peak</v>
      </c>
      <c r="I323" s="1" cm="1">
        <f t="array" ref="I323">_xlfn.XLOOKUP(B323,'[1]VLOOKUP DATA'!$A$3:$A$14,_xlfn.XLOOKUP(H323,'[1]VLOOKUP DATA'!$D$2:$F$2,'[1]VLOOKUP DATA'!$D$3:$F$14))*100</f>
        <v>107</v>
      </c>
      <c r="J323" s="2">
        <v>-8.6124583333333327</v>
      </c>
      <c r="K323" s="3">
        <f t="shared" si="21"/>
        <v>0</v>
      </c>
      <c r="L323" s="3">
        <v>98</v>
      </c>
      <c r="M323" s="4">
        <v>212.1293083333334</v>
      </c>
      <c r="N323" s="4">
        <v>0</v>
      </c>
      <c r="O323" s="4">
        <v>188.66579999999993</v>
      </c>
      <c r="P323" s="3">
        <f t="shared" si="22"/>
        <v>313.63673333333344</v>
      </c>
      <c r="Q323" s="5">
        <v>-4.0000000000000018E-3</v>
      </c>
      <c r="R323" s="5">
        <f>VLOOKUP(D323,'[1]DESIGN LOAD'!AC:AF,2,FALSE)</f>
        <v>565</v>
      </c>
      <c r="S323" s="7">
        <f>VLOOKUP(D323,'[1]DESIGN LOAD'!AC:AF,3,FALSE)</f>
        <v>675</v>
      </c>
      <c r="T323">
        <f>VLOOKUP(D323,'[1]DESIGN LOAD'!AC:AF,4,FALSE)</f>
        <v>1240</v>
      </c>
    </row>
    <row r="324" spans="1:20" x14ac:dyDescent="0.3">
      <c r="A324" s="6">
        <v>2024</v>
      </c>
      <c r="B324" s="6">
        <v>7</v>
      </c>
      <c r="C324" s="6">
        <v>14</v>
      </c>
      <c r="D324" s="6">
        <v>16</v>
      </c>
      <c r="E324" s="6" t="str">
        <f t="shared" si="20"/>
        <v>Sunday</v>
      </c>
      <c r="F324" s="6" t="str">
        <f t="shared" si="23"/>
        <v>Weekend</v>
      </c>
      <c r="G324" s="6" t="str">
        <f>_xlfn.XLOOKUP(B324,'[1]VLOOKUP DATA'!$A$3:$A$14,'[1]VLOOKUP DATA'!$C$3:$C$14)</f>
        <v>High-demand</v>
      </c>
      <c r="H324" s="6" t="str" cm="1">
        <f t="array" ref="H324">_xlfn.XLOOKUP(1,('[1]VLOOKUP DATA'!$I$2:$I$337=[1]DATA!G324)*('[1]VLOOKUP DATA'!$J$2:$J$337=[1]DATA!D324)*('[1]VLOOKUP DATA'!$K$2:$K$337=[1]DATA!E324),'[1]VLOOKUP DATA'!$L$2:$L$337)</f>
        <v>Off-Peak</v>
      </c>
      <c r="I324" s="1" cm="1">
        <f t="array" ref="I324">_xlfn.XLOOKUP(B324,'[1]VLOOKUP DATA'!$A$3:$A$14,_xlfn.XLOOKUP(H324,'[1]VLOOKUP DATA'!$D$2:$F$2,'[1]VLOOKUP DATA'!$D$3:$F$14))*100</f>
        <v>107</v>
      </c>
      <c r="J324" s="2">
        <v>-10.434625000000002</v>
      </c>
      <c r="K324" s="3">
        <f t="shared" si="21"/>
        <v>0</v>
      </c>
      <c r="L324" s="3">
        <v>98</v>
      </c>
      <c r="M324" s="4">
        <v>181.50199166666661</v>
      </c>
      <c r="N324" s="4">
        <v>0</v>
      </c>
      <c r="O324" s="4">
        <v>163.24447500000008</v>
      </c>
      <c r="P324" s="3">
        <f t="shared" si="22"/>
        <v>313.63673333333344</v>
      </c>
      <c r="Q324" s="5">
        <v>0</v>
      </c>
      <c r="R324" s="5">
        <f>VLOOKUP(D324,'[1]DESIGN LOAD'!AC:AF,2,FALSE)</f>
        <v>565</v>
      </c>
      <c r="S324" s="7">
        <f>VLOOKUP(D324,'[1]DESIGN LOAD'!AC:AF,3,FALSE)</f>
        <v>675</v>
      </c>
      <c r="T324">
        <f>VLOOKUP(D324,'[1]DESIGN LOAD'!AC:AF,4,FALSE)</f>
        <v>1240</v>
      </c>
    </row>
    <row r="325" spans="1:20" x14ac:dyDescent="0.3">
      <c r="A325" s="6">
        <v>2024</v>
      </c>
      <c r="B325" s="6">
        <v>7</v>
      </c>
      <c r="C325" s="6">
        <v>14</v>
      </c>
      <c r="D325" s="6">
        <v>17</v>
      </c>
      <c r="E325" s="6" t="str">
        <f t="shared" si="20"/>
        <v>Sunday</v>
      </c>
      <c r="F325" s="6" t="str">
        <f t="shared" si="23"/>
        <v>Weekend</v>
      </c>
      <c r="G325" s="6" t="str">
        <f>_xlfn.XLOOKUP(B325,'[1]VLOOKUP DATA'!$A$3:$A$14,'[1]VLOOKUP DATA'!$C$3:$C$14)</f>
        <v>High-demand</v>
      </c>
      <c r="H325" s="6" t="str" cm="1">
        <f t="array" ref="H325">_xlfn.XLOOKUP(1,('[1]VLOOKUP DATA'!$I$2:$I$337=[1]DATA!G325)*('[1]VLOOKUP DATA'!$J$2:$J$337=[1]DATA!D325)*('[1]VLOOKUP DATA'!$K$2:$K$337=[1]DATA!E325),'[1]VLOOKUP DATA'!$L$2:$L$337)</f>
        <v>Off-Peak</v>
      </c>
      <c r="I325" s="1" cm="1">
        <f t="array" ref="I325">_xlfn.XLOOKUP(B325,'[1]VLOOKUP DATA'!$A$3:$A$14,_xlfn.XLOOKUP(H325,'[1]VLOOKUP DATA'!$D$2:$F$2,'[1]VLOOKUP DATA'!$D$3:$F$14))*100</f>
        <v>107</v>
      </c>
      <c r="J325" s="2">
        <v>-9.3668166666666703</v>
      </c>
      <c r="K325" s="3">
        <f t="shared" si="21"/>
        <v>0</v>
      </c>
      <c r="L325" s="3">
        <v>98</v>
      </c>
      <c r="M325" s="4">
        <v>140.05019166666668</v>
      </c>
      <c r="N325" s="4">
        <v>0</v>
      </c>
      <c r="O325" s="4">
        <v>121.23539166666664</v>
      </c>
      <c r="P325" s="3">
        <f t="shared" si="22"/>
        <v>313.63673333333344</v>
      </c>
      <c r="Q325" s="5">
        <v>0</v>
      </c>
      <c r="R325" s="5">
        <f>VLOOKUP(D325,'[1]DESIGN LOAD'!AC:AF,2,FALSE)</f>
        <v>555</v>
      </c>
      <c r="S325" s="7">
        <f>VLOOKUP(D325,'[1]DESIGN LOAD'!AC:AF,3,FALSE)</f>
        <v>675</v>
      </c>
      <c r="T325">
        <f>VLOOKUP(D325,'[1]DESIGN LOAD'!AC:AF,4,FALSE)</f>
        <v>1230</v>
      </c>
    </row>
    <row r="326" spans="1:20" x14ac:dyDescent="0.3">
      <c r="A326" s="6">
        <v>2024</v>
      </c>
      <c r="B326" s="6">
        <v>7</v>
      </c>
      <c r="C326" s="6">
        <v>14</v>
      </c>
      <c r="D326" s="6">
        <v>18</v>
      </c>
      <c r="E326" s="6" t="str">
        <f t="shared" si="20"/>
        <v>Sunday</v>
      </c>
      <c r="F326" s="6" t="str">
        <f t="shared" si="23"/>
        <v>Weekend</v>
      </c>
      <c r="G326" s="6" t="str">
        <f>_xlfn.XLOOKUP(B326,'[1]VLOOKUP DATA'!$A$3:$A$14,'[1]VLOOKUP DATA'!$C$3:$C$14)</f>
        <v>High-demand</v>
      </c>
      <c r="H326" s="6" t="str" cm="1">
        <f t="array" ref="H326">_xlfn.XLOOKUP(1,('[1]VLOOKUP DATA'!$I$2:$I$337=[1]DATA!G326)*('[1]VLOOKUP DATA'!$J$2:$J$337=[1]DATA!D326)*('[1]VLOOKUP DATA'!$K$2:$K$337=[1]DATA!E326),'[1]VLOOKUP DATA'!$L$2:$L$337)</f>
        <v>Off-Peak</v>
      </c>
      <c r="I326" s="1" cm="1">
        <f t="array" ref="I326">_xlfn.XLOOKUP(B326,'[1]VLOOKUP DATA'!$A$3:$A$14,_xlfn.XLOOKUP(H326,'[1]VLOOKUP DATA'!$D$2:$F$2,'[1]VLOOKUP DATA'!$D$3:$F$14))*100</f>
        <v>107</v>
      </c>
      <c r="J326" s="2">
        <v>-12.051372881355926</v>
      </c>
      <c r="K326" s="3">
        <f t="shared" si="21"/>
        <v>0</v>
      </c>
      <c r="L326" s="3">
        <v>98</v>
      </c>
      <c r="M326" s="4">
        <v>99.242542372881331</v>
      </c>
      <c r="N326" s="4">
        <v>0</v>
      </c>
      <c r="O326" s="4">
        <v>81.202050847457585</v>
      </c>
      <c r="P326" s="3">
        <f t="shared" si="22"/>
        <v>313.63673333333344</v>
      </c>
      <c r="Q326" s="5">
        <v>0</v>
      </c>
      <c r="R326" s="5">
        <f>VLOOKUP(D326,'[1]DESIGN LOAD'!AC:AF,2,FALSE)</f>
        <v>485</v>
      </c>
      <c r="S326" s="7">
        <f>VLOOKUP(D326,'[1]DESIGN LOAD'!AC:AF,3,FALSE)</f>
        <v>655</v>
      </c>
      <c r="T326">
        <f>VLOOKUP(D326,'[1]DESIGN LOAD'!AC:AF,4,FALSE)</f>
        <v>1140</v>
      </c>
    </row>
    <row r="327" spans="1:20" x14ac:dyDescent="0.3">
      <c r="A327" s="6">
        <v>2024</v>
      </c>
      <c r="B327" s="6">
        <v>7</v>
      </c>
      <c r="C327" s="6">
        <v>14</v>
      </c>
      <c r="D327" s="6">
        <v>19</v>
      </c>
      <c r="E327" s="6" t="str">
        <f t="shared" si="20"/>
        <v>Sunday</v>
      </c>
      <c r="F327" s="6" t="str">
        <f t="shared" si="23"/>
        <v>Weekend</v>
      </c>
      <c r="G327" s="6" t="str">
        <f>_xlfn.XLOOKUP(B327,'[1]VLOOKUP DATA'!$A$3:$A$14,'[1]VLOOKUP DATA'!$C$3:$C$14)</f>
        <v>High-demand</v>
      </c>
      <c r="H327" s="6" t="str" cm="1">
        <f t="array" ref="H327">_xlfn.XLOOKUP(1,('[1]VLOOKUP DATA'!$I$2:$I$337=[1]DATA!G327)*('[1]VLOOKUP DATA'!$J$2:$J$337=[1]DATA!D327)*('[1]VLOOKUP DATA'!$K$2:$K$337=[1]DATA!E327),'[1]VLOOKUP DATA'!$L$2:$L$337)</f>
        <v>Off-Peak</v>
      </c>
      <c r="I327" s="1" cm="1">
        <f t="array" ref="I327">_xlfn.XLOOKUP(B327,'[1]VLOOKUP DATA'!$A$3:$A$14,_xlfn.XLOOKUP(H327,'[1]VLOOKUP DATA'!$D$2:$F$2,'[1]VLOOKUP DATA'!$D$3:$F$14))*100</f>
        <v>107</v>
      </c>
      <c r="J327" s="2">
        <v>-9.6627583333333344</v>
      </c>
      <c r="K327" s="3">
        <f t="shared" si="21"/>
        <v>0</v>
      </c>
      <c r="L327" s="3">
        <v>98</v>
      </c>
      <c r="M327" s="4">
        <v>125.58345833333328</v>
      </c>
      <c r="N327" s="4">
        <v>0</v>
      </c>
      <c r="O327" s="4">
        <v>109.54214166666664</v>
      </c>
      <c r="P327" s="3">
        <f t="shared" si="22"/>
        <v>313.63673333333344</v>
      </c>
      <c r="Q327" s="5">
        <v>0</v>
      </c>
      <c r="R327" s="5">
        <f>VLOOKUP(D327,'[1]DESIGN LOAD'!AC:AF,2,FALSE)</f>
        <v>295</v>
      </c>
      <c r="S327" s="7">
        <f>VLOOKUP(D327,'[1]DESIGN LOAD'!AC:AF,3,FALSE)</f>
        <v>655</v>
      </c>
      <c r="T327">
        <f>VLOOKUP(D327,'[1]DESIGN LOAD'!AC:AF,4,FALSE)</f>
        <v>950</v>
      </c>
    </row>
    <row r="328" spans="1:20" x14ac:dyDescent="0.3">
      <c r="A328" s="6">
        <v>2024</v>
      </c>
      <c r="B328" s="6">
        <v>7</v>
      </c>
      <c r="C328" s="6">
        <v>14</v>
      </c>
      <c r="D328" s="6">
        <v>20</v>
      </c>
      <c r="E328" s="6" t="str">
        <f t="shared" si="20"/>
        <v>Sunday</v>
      </c>
      <c r="F328" s="6" t="str">
        <f t="shared" si="23"/>
        <v>Weekend</v>
      </c>
      <c r="G328" s="6" t="str">
        <f>_xlfn.XLOOKUP(B328,'[1]VLOOKUP DATA'!$A$3:$A$14,'[1]VLOOKUP DATA'!$C$3:$C$14)</f>
        <v>High-demand</v>
      </c>
      <c r="H328" s="6" t="str" cm="1">
        <f t="array" ref="H328">_xlfn.XLOOKUP(1,('[1]VLOOKUP DATA'!$I$2:$I$337=[1]DATA!G328)*('[1]VLOOKUP DATA'!$J$2:$J$337=[1]DATA!D328)*('[1]VLOOKUP DATA'!$K$2:$K$337=[1]DATA!E328),'[1]VLOOKUP DATA'!$L$2:$L$337)</f>
        <v>Off-Peak</v>
      </c>
      <c r="I328" s="1" cm="1">
        <f t="array" ref="I328">_xlfn.XLOOKUP(B328,'[1]VLOOKUP DATA'!$A$3:$A$14,_xlfn.XLOOKUP(H328,'[1]VLOOKUP DATA'!$D$2:$F$2,'[1]VLOOKUP DATA'!$D$3:$F$14))*100</f>
        <v>107</v>
      </c>
      <c r="J328" s="2">
        <v>-8.6773083333333343</v>
      </c>
      <c r="K328" s="3">
        <f t="shared" si="21"/>
        <v>0</v>
      </c>
      <c r="L328" s="3">
        <v>98</v>
      </c>
      <c r="M328" s="4">
        <v>94.218108333333277</v>
      </c>
      <c r="N328" s="4">
        <v>0</v>
      </c>
      <c r="O328" s="4">
        <v>78.520283333333367</v>
      </c>
      <c r="P328" s="3">
        <f t="shared" si="22"/>
        <v>313.63673333333344</v>
      </c>
      <c r="Q328" s="5">
        <v>0</v>
      </c>
      <c r="R328" s="5">
        <f>VLOOKUP(D328,'[1]DESIGN LOAD'!AC:AF,2,FALSE)</f>
        <v>295</v>
      </c>
      <c r="S328" s="7">
        <f>VLOOKUP(D328,'[1]DESIGN LOAD'!AC:AF,3,FALSE)</f>
        <v>190</v>
      </c>
      <c r="T328">
        <f>VLOOKUP(D328,'[1]DESIGN LOAD'!AC:AF,4,FALSE)</f>
        <v>485</v>
      </c>
    </row>
    <row r="329" spans="1:20" x14ac:dyDescent="0.3">
      <c r="A329" s="6">
        <v>2024</v>
      </c>
      <c r="B329" s="6">
        <v>7</v>
      </c>
      <c r="C329" s="6">
        <v>14</v>
      </c>
      <c r="D329" s="6">
        <v>21</v>
      </c>
      <c r="E329" s="6" t="str">
        <f t="shared" si="20"/>
        <v>Sunday</v>
      </c>
      <c r="F329" s="6" t="str">
        <f t="shared" si="23"/>
        <v>Weekend</v>
      </c>
      <c r="G329" s="6" t="str">
        <f>_xlfn.XLOOKUP(B329,'[1]VLOOKUP DATA'!$A$3:$A$14,'[1]VLOOKUP DATA'!$C$3:$C$14)</f>
        <v>High-demand</v>
      </c>
      <c r="H329" s="6" t="str" cm="1">
        <f t="array" ref="H329">_xlfn.XLOOKUP(1,('[1]VLOOKUP DATA'!$I$2:$I$337=[1]DATA!G329)*('[1]VLOOKUP DATA'!$J$2:$J$337=[1]DATA!D329)*('[1]VLOOKUP DATA'!$K$2:$K$337=[1]DATA!E329),'[1]VLOOKUP DATA'!$L$2:$L$337)</f>
        <v>Off-Peak</v>
      </c>
      <c r="I329" s="1" cm="1">
        <f t="array" ref="I329">_xlfn.XLOOKUP(B329,'[1]VLOOKUP DATA'!$A$3:$A$14,_xlfn.XLOOKUP(H329,'[1]VLOOKUP DATA'!$D$2:$F$2,'[1]VLOOKUP DATA'!$D$3:$F$14))*100</f>
        <v>107</v>
      </c>
      <c r="J329" s="2">
        <v>-11.264183333333333</v>
      </c>
      <c r="K329" s="3">
        <f t="shared" si="21"/>
        <v>0</v>
      </c>
      <c r="L329" s="3">
        <v>98</v>
      </c>
      <c r="M329" s="4">
        <v>90.775841666666722</v>
      </c>
      <c r="N329" s="4">
        <v>0</v>
      </c>
      <c r="O329" s="4">
        <v>72.264475000000004</v>
      </c>
      <c r="P329" s="3">
        <f t="shared" si="22"/>
        <v>313.63673333333344</v>
      </c>
      <c r="Q329" s="5">
        <v>0</v>
      </c>
      <c r="R329" s="5">
        <f>VLOOKUP(D329,'[1]DESIGN LOAD'!AC:AF,2,FALSE)</f>
        <v>295</v>
      </c>
      <c r="S329" s="7">
        <f>VLOOKUP(D329,'[1]DESIGN LOAD'!AC:AF,3,FALSE)</f>
        <v>190</v>
      </c>
      <c r="T329">
        <f>VLOOKUP(D329,'[1]DESIGN LOAD'!AC:AF,4,FALSE)</f>
        <v>485</v>
      </c>
    </row>
    <row r="330" spans="1:20" x14ac:dyDescent="0.3">
      <c r="A330" s="6">
        <v>2024</v>
      </c>
      <c r="B330" s="6">
        <v>7</v>
      </c>
      <c r="C330" s="6">
        <v>14</v>
      </c>
      <c r="D330" s="6">
        <v>22</v>
      </c>
      <c r="E330" s="6" t="str">
        <f t="shared" si="20"/>
        <v>Sunday</v>
      </c>
      <c r="F330" s="6" t="str">
        <f t="shared" si="23"/>
        <v>Weekend</v>
      </c>
      <c r="G330" s="6" t="str">
        <f>_xlfn.XLOOKUP(B330,'[1]VLOOKUP DATA'!$A$3:$A$14,'[1]VLOOKUP DATA'!$C$3:$C$14)</f>
        <v>High-demand</v>
      </c>
      <c r="H330" s="6" t="str" cm="1">
        <f t="array" ref="H330">_xlfn.XLOOKUP(1,('[1]VLOOKUP DATA'!$I$2:$I$337=[1]DATA!G330)*('[1]VLOOKUP DATA'!$J$2:$J$337=[1]DATA!D330)*('[1]VLOOKUP DATA'!$K$2:$K$337=[1]DATA!E330),'[1]VLOOKUP DATA'!$L$2:$L$337)</f>
        <v>Off-Peak</v>
      </c>
      <c r="I330" s="1" cm="1">
        <f t="array" ref="I330">_xlfn.XLOOKUP(B330,'[1]VLOOKUP DATA'!$A$3:$A$14,_xlfn.XLOOKUP(H330,'[1]VLOOKUP DATA'!$D$2:$F$2,'[1]VLOOKUP DATA'!$D$3:$F$14))*100</f>
        <v>107</v>
      </c>
      <c r="J330" s="2">
        <v>-8.8367499999999968</v>
      </c>
      <c r="K330" s="3">
        <f t="shared" si="21"/>
        <v>0</v>
      </c>
      <c r="L330" s="3">
        <v>98</v>
      </c>
      <c r="M330" s="4">
        <v>84.980391666666691</v>
      </c>
      <c r="N330" s="4">
        <v>0</v>
      </c>
      <c r="O330" s="4">
        <v>69.532758333333334</v>
      </c>
      <c r="P330" s="3">
        <f t="shared" si="22"/>
        <v>313.63673333333344</v>
      </c>
      <c r="Q330" s="5">
        <v>0</v>
      </c>
      <c r="R330" s="5">
        <f>VLOOKUP(D330,'[1]DESIGN LOAD'!AC:AF,2,FALSE)</f>
        <v>200</v>
      </c>
      <c r="S330" s="7">
        <f>VLOOKUP(D330,'[1]DESIGN LOAD'!AC:AF,3,FALSE)</f>
        <v>190</v>
      </c>
      <c r="T330">
        <f>VLOOKUP(D330,'[1]DESIGN LOAD'!AC:AF,4,FALSE)</f>
        <v>390</v>
      </c>
    </row>
    <row r="331" spans="1:20" x14ac:dyDescent="0.3">
      <c r="A331" s="6">
        <v>2024</v>
      </c>
      <c r="B331" s="6">
        <v>7</v>
      </c>
      <c r="C331" s="6">
        <v>14</v>
      </c>
      <c r="D331" s="6">
        <v>23</v>
      </c>
      <c r="E331" s="6" t="str">
        <f t="shared" si="20"/>
        <v>Sunday</v>
      </c>
      <c r="F331" s="6" t="str">
        <f t="shared" si="23"/>
        <v>Weekend</v>
      </c>
      <c r="G331" s="6" t="str">
        <f>_xlfn.XLOOKUP(B331,'[1]VLOOKUP DATA'!$A$3:$A$14,'[1]VLOOKUP DATA'!$C$3:$C$14)</f>
        <v>High-demand</v>
      </c>
      <c r="H331" s="6" t="str" cm="1">
        <f t="array" ref="H331">_xlfn.XLOOKUP(1,('[1]VLOOKUP DATA'!$I$2:$I$337=[1]DATA!G331)*('[1]VLOOKUP DATA'!$J$2:$J$337=[1]DATA!D331)*('[1]VLOOKUP DATA'!$K$2:$K$337=[1]DATA!E331),'[1]VLOOKUP DATA'!$L$2:$L$337)</f>
        <v>Off-Peak</v>
      </c>
      <c r="I331" s="1" cm="1">
        <f t="array" ref="I331">_xlfn.XLOOKUP(B331,'[1]VLOOKUP DATA'!$A$3:$A$14,_xlfn.XLOOKUP(H331,'[1]VLOOKUP DATA'!$D$2:$F$2,'[1]VLOOKUP DATA'!$D$3:$F$14))*100</f>
        <v>107</v>
      </c>
      <c r="J331" s="2">
        <v>-7.0535833333333358</v>
      </c>
      <c r="K331" s="3">
        <f t="shared" si="21"/>
        <v>0</v>
      </c>
      <c r="L331" s="3">
        <v>98</v>
      </c>
      <c r="M331" s="4">
        <v>96.838491666666727</v>
      </c>
      <c r="N331" s="4">
        <v>0</v>
      </c>
      <c r="O331" s="4">
        <v>82.278133333333372</v>
      </c>
      <c r="P331" s="3">
        <f t="shared" si="22"/>
        <v>313.63673333333344</v>
      </c>
      <c r="Q331" s="5">
        <v>0</v>
      </c>
      <c r="R331" s="5">
        <f>VLOOKUP(D331,'[1]DESIGN LOAD'!AC:AF,2,FALSE)</f>
        <v>200</v>
      </c>
      <c r="S331" s="7">
        <f>VLOOKUP(D331,'[1]DESIGN LOAD'!AC:AF,3,FALSE)</f>
        <v>190</v>
      </c>
      <c r="T331">
        <f>VLOOKUP(D331,'[1]DESIGN LOAD'!AC:AF,4,FALSE)</f>
        <v>390</v>
      </c>
    </row>
    <row r="332" spans="1:20" x14ac:dyDescent="0.3">
      <c r="A332" s="6">
        <v>2024</v>
      </c>
      <c r="B332" s="6">
        <v>7</v>
      </c>
      <c r="C332" s="6">
        <v>15</v>
      </c>
      <c r="D332" s="6">
        <v>0</v>
      </c>
      <c r="E332" s="6" t="str">
        <f t="shared" si="20"/>
        <v>Monday</v>
      </c>
      <c r="F332" s="6" t="str">
        <f t="shared" si="23"/>
        <v>Week-day</v>
      </c>
      <c r="G332" s="6" t="str">
        <f>_xlfn.XLOOKUP(B332,'[1]VLOOKUP DATA'!$A$3:$A$14,'[1]VLOOKUP DATA'!$C$3:$C$14)</f>
        <v>High-demand</v>
      </c>
      <c r="H332" s="6" t="str" cm="1">
        <f t="array" ref="H332">_xlfn.XLOOKUP(1,('[1]VLOOKUP DATA'!$I$2:$I$337=[1]DATA!G332)*('[1]VLOOKUP DATA'!$J$2:$J$337=[1]DATA!D332)*('[1]VLOOKUP DATA'!$K$2:$K$337=[1]DATA!E332),'[1]VLOOKUP DATA'!$L$2:$L$337)</f>
        <v>Off-Peak</v>
      </c>
      <c r="I332" s="1" cm="1">
        <f t="array" ref="I332">_xlfn.XLOOKUP(B332,'[1]VLOOKUP DATA'!$A$3:$A$14,_xlfn.XLOOKUP(H332,'[1]VLOOKUP DATA'!$D$2:$F$2,'[1]VLOOKUP DATA'!$D$3:$F$14))*100</f>
        <v>107</v>
      </c>
      <c r="J332" s="2">
        <v>-10.919525000000002</v>
      </c>
      <c r="K332" s="3">
        <f t="shared" si="21"/>
        <v>0</v>
      </c>
      <c r="L332" s="3">
        <v>98</v>
      </c>
      <c r="M332" s="4">
        <v>87.58890000000001</v>
      </c>
      <c r="N332" s="4">
        <v>0</v>
      </c>
      <c r="O332" s="4">
        <v>70.709291666666701</v>
      </c>
      <c r="P332" s="3">
        <f t="shared" si="22"/>
        <v>313.63673333333344</v>
      </c>
      <c r="Q332" s="5">
        <v>0</v>
      </c>
      <c r="R332" s="5">
        <f>VLOOKUP(D332,'[1]DESIGN LOAD'!AC:AF,2,FALSE)</f>
        <v>200</v>
      </c>
      <c r="S332" s="7">
        <f>VLOOKUP(D332,'[1]DESIGN LOAD'!AC:AF,3,FALSE)</f>
        <v>190</v>
      </c>
      <c r="T332">
        <f>VLOOKUP(D332,'[1]DESIGN LOAD'!AC:AF,4,FALSE)</f>
        <v>390</v>
      </c>
    </row>
    <row r="333" spans="1:20" x14ac:dyDescent="0.3">
      <c r="A333" s="6">
        <v>2024</v>
      </c>
      <c r="B333" s="6">
        <v>7</v>
      </c>
      <c r="C333" s="6">
        <v>15</v>
      </c>
      <c r="D333" s="6">
        <v>1</v>
      </c>
      <c r="E333" s="6" t="str">
        <f t="shared" si="20"/>
        <v>Monday</v>
      </c>
      <c r="F333" s="6" t="str">
        <f t="shared" si="23"/>
        <v>Week-day</v>
      </c>
      <c r="G333" s="6" t="str">
        <f>_xlfn.XLOOKUP(B333,'[1]VLOOKUP DATA'!$A$3:$A$14,'[1]VLOOKUP DATA'!$C$3:$C$14)</f>
        <v>High-demand</v>
      </c>
      <c r="H333" s="6" t="str" cm="1">
        <f t="array" ref="H333">_xlfn.XLOOKUP(1,('[1]VLOOKUP DATA'!$I$2:$I$337=[1]DATA!G333)*('[1]VLOOKUP DATA'!$J$2:$J$337=[1]DATA!D333)*('[1]VLOOKUP DATA'!$K$2:$K$337=[1]DATA!E333),'[1]VLOOKUP DATA'!$L$2:$L$337)</f>
        <v>Off-Peak</v>
      </c>
      <c r="I333" s="1" cm="1">
        <f t="array" ref="I333">_xlfn.XLOOKUP(B333,'[1]VLOOKUP DATA'!$A$3:$A$14,_xlfn.XLOOKUP(H333,'[1]VLOOKUP DATA'!$D$2:$F$2,'[1]VLOOKUP DATA'!$D$3:$F$14))*100</f>
        <v>107</v>
      </c>
      <c r="J333" s="2">
        <v>-6.3761166666666664</v>
      </c>
      <c r="K333" s="3">
        <f t="shared" si="21"/>
        <v>0</v>
      </c>
      <c r="L333" s="3">
        <v>98</v>
      </c>
      <c r="M333" s="4">
        <v>86.581941666666623</v>
      </c>
      <c r="N333" s="4">
        <v>0</v>
      </c>
      <c r="O333" s="4">
        <v>73.35619166666666</v>
      </c>
      <c r="P333" s="3">
        <f t="shared" si="22"/>
        <v>313.63673333333344</v>
      </c>
      <c r="Q333" s="5">
        <v>0</v>
      </c>
      <c r="R333" s="5">
        <f>VLOOKUP(D333,'[1]DESIGN LOAD'!AC:AF,2,FALSE)</f>
        <v>200</v>
      </c>
      <c r="S333" s="7">
        <f>VLOOKUP(D333,'[1]DESIGN LOAD'!AC:AF,3,FALSE)</f>
        <v>190</v>
      </c>
      <c r="T333">
        <f>VLOOKUP(D333,'[1]DESIGN LOAD'!AC:AF,4,FALSE)</f>
        <v>390</v>
      </c>
    </row>
    <row r="334" spans="1:20" x14ac:dyDescent="0.3">
      <c r="A334" s="6">
        <v>2024</v>
      </c>
      <c r="B334" s="6">
        <v>7</v>
      </c>
      <c r="C334" s="6">
        <v>15</v>
      </c>
      <c r="D334" s="6">
        <v>2</v>
      </c>
      <c r="E334" s="6" t="str">
        <f t="shared" si="20"/>
        <v>Monday</v>
      </c>
      <c r="F334" s="6" t="str">
        <f t="shared" si="23"/>
        <v>Week-day</v>
      </c>
      <c r="G334" s="6" t="str">
        <f>_xlfn.XLOOKUP(B334,'[1]VLOOKUP DATA'!$A$3:$A$14,'[1]VLOOKUP DATA'!$C$3:$C$14)</f>
        <v>High-demand</v>
      </c>
      <c r="H334" s="6" t="str" cm="1">
        <f t="array" ref="H334">_xlfn.XLOOKUP(1,('[1]VLOOKUP DATA'!$I$2:$I$337=[1]DATA!G334)*('[1]VLOOKUP DATA'!$J$2:$J$337=[1]DATA!D334)*('[1]VLOOKUP DATA'!$K$2:$K$337=[1]DATA!E334),'[1]VLOOKUP DATA'!$L$2:$L$337)</f>
        <v>Off-Peak</v>
      </c>
      <c r="I334" s="1" cm="1">
        <f t="array" ref="I334">_xlfn.XLOOKUP(B334,'[1]VLOOKUP DATA'!$A$3:$A$14,_xlfn.XLOOKUP(H334,'[1]VLOOKUP DATA'!$D$2:$F$2,'[1]VLOOKUP DATA'!$D$3:$F$14))*100</f>
        <v>107</v>
      </c>
      <c r="J334" s="2">
        <v>-7.0141666666666636</v>
      </c>
      <c r="K334" s="3">
        <f t="shared" si="21"/>
        <v>0</v>
      </c>
      <c r="L334" s="3">
        <v>98</v>
      </c>
      <c r="M334" s="4">
        <v>121.20032500000009</v>
      </c>
      <c r="N334" s="4">
        <v>0</v>
      </c>
      <c r="O334" s="4">
        <v>106.61936666666669</v>
      </c>
      <c r="P334" s="3">
        <f t="shared" si="22"/>
        <v>313.63673333333344</v>
      </c>
      <c r="Q334" s="5">
        <v>0</v>
      </c>
      <c r="R334" s="5">
        <f>VLOOKUP(D334,'[1]DESIGN LOAD'!AC:AF,2,FALSE)</f>
        <v>200</v>
      </c>
      <c r="S334" s="7">
        <f>VLOOKUP(D334,'[1]DESIGN LOAD'!AC:AF,3,FALSE)</f>
        <v>190</v>
      </c>
      <c r="T334">
        <f>VLOOKUP(D334,'[1]DESIGN LOAD'!AC:AF,4,FALSE)</f>
        <v>390</v>
      </c>
    </row>
    <row r="335" spans="1:20" x14ac:dyDescent="0.3">
      <c r="A335" s="6">
        <v>2024</v>
      </c>
      <c r="B335" s="6">
        <v>7</v>
      </c>
      <c r="C335" s="6">
        <v>15</v>
      </c>
      <c r="D335" s="6">
        <v>3</v>
      </c>
      <c r="E335" s="6" t="str">
        <f t="shared" si="20"/>
        <v>Monday</v>
      </c>
      <c r="F335" s="6" t="str">
        <f t="shared" si="23"/>
        <v>Week-day</v>
      </c>
      <c r="G335" s="6" t="str">
        <f>_xlfn.XLOOKUP(B335,'[1]VLOOKUP DATA'!$A$3:$A$14,'[1]VLOOKUP DATA'!$C$3:$C$14)</f>
        <v>High-demand</v>
      </c>
      <c r="H335" s="6" t="str" cm="1">
        <f t="array" ref="H335">_xlfn.XLOOKUP(1,('[1]VLOOKUP DATA'!$I$2:$I$337=[1]DATA!G335)*('[1]VLOOKUP DATA'!$J$2:$J$337=[1]DATA!D335)*('[1]VLOOKUP DATA'!$K$2:$K$337=[1]DATA!E335),'[1]VLOOKUP DATA'!$L$2:$L$337)</f>
        <v>Off-Peak</v>
      </c>
      <c r="I335" s="1" cm="1">
        <f t="array" ref="I335">_xlfn.XLOOKUP(B335,'[1]VLOOKUP DATA'!$A$3:$A$14,_xlfn.XLOOKUP(H335,'[1]VLOOKUP DATA'!$D$2:$F$2,'[1]VLOOKUP DATA'!$D$3:$F$14))*100</f>
        <v>107</v>
      </c>
      <c r="J335" s="2">
        <v>-11.340824999999997</v>
      </c>
      <c r="K335" s="3">
        <f t="shared" si="21"/>
        <v>0</v>
      </c>
      <c r="L335" s="3">
        <v>98</v>
      </c>
      <c r="M335" s="4">
        <v>123.48485833333331</v>
      </c>
      <c r="N335" s="4">
        <v>0</v>
      </c>
      <c r="O335" s="4">
        <v>105.13681666666665</v>
      </c>
      <c r="P335" s="3">
        <f t="shared" si="22"/>
        <v>313.63673333333344</v>
      </c>
      <c r="Q335" s="5">
        <v>0</v>
      </c>
      <c r="R335" s="5">
        <f>VLOOKUP(D335,'[1]DESIGN LOAD'!AC:AF,2,FALSE)</f>
        <v>200</v>
      </c>
      <c r="S335" s="7">
        <f>VLOOKUP(D335,'[1]DESIGN LOAD'!AC:AF,3,FALSE)</f>
        <v>190</v>
      </c>
      <c r="T335">
        <f>VLOOKUP(D335,'[1]DESIGN LOAD'!AC:AF,4,FALSE)</f>
        <v>390</v>
      </c>
    </row>
    <row r="336" spans="1:20" x14ac:dyDescent="0.3">
      <c r="A336" s="6">
        <v>2024</v>
      </c>
      <c r="B336" s="6">
        <v>7</v>
      </c>
      <c r="C336" s="6">
        <v>15</v>
      </c>
      <c r="D336" s="6">
        <v>4</v>
      </c>
      <c r="E336" s="6" t="str">
        <f t="shared" si="20"/>
        <v>Monday</v>
      </c>
      <c r="F336" s="6" t="str">
        <f t="shared" si="23"/>
        <v>Week-day</v>
      </c>
      <c r="G336" s="6" t="str">
        <f>_xlfn.XLOOKUP(B336,'[1]VLOOKUP DATA'!$A$3:$A$14,'[1]VLOOKUP DATA'!$C$3:$C$14)</f>
        <v>High-demand</v>
      </c>
      <c r="H336" s="6" t="str" cm="1">
        <f t="array" ref="H336">_xlfn.XLOOKUP(1,('[1]VLOOKUP DATA'!$I$2:$I$337=[1]DATA!G336)*('[1]VLOOKUP DATA'!$J$2:$J$337=[1]DATA!D336)*('[1]VLOOKUP DATA'!$K$2:$K$337=[1]DATA!E336),'[1]VLOOKUP DATA'!$L$2:$L$337)</f>
        <v>Off-Peak</v>
      </c>
      <c r="I336" s="1" cm="1">
        <f t="array" ref="I336">_xlfn.XLOOKUP(B336,'[1]VLOOKUP DATA'!$A$3:$A$14,_xlfn.XLOOKUP(H336,'[1]VLOOKUP DATA'!$D$2:$F$2,'[1]VLOOKUP DATA'!$D$3:$F$14))*100</f>
        <v>107</v>
      </c>
      <c r="J336" s="2">
        <v>-8.2112083333333334</v>
      </c>
      <c r="K336" s="3">
        <f t="shared" si="21"/>
        <v>0</v>
      </c>
      <c r="L336" s="3">
        <v>98</v>
      </c>
      <c r="M336" s="4">
        <v>119.05291666666669</v>
      </c>
      <c r="N336" s="4">
        <v>0</v>
      </c>
      <c r="O336" s="4">
        <v>104.68810000000008</v>
      </c>
      <c r="P336" s="3">
        <f t="shared" si="22"/>
        <v>313.63673333333344</v>
      </c>
      <c r="Q336" s="5">
        <v>0</v>
      </c>
      <c r="R336" s="5">
        <f>VLOOKUP(D336,'[1]DESIGN LOAD'!AC:AF,2,FALSE)</f>
        <v>295</v>
      </c>
      <c r="S336" s="7">
        <f>VLOOKUP(D336,'[1]DESIGN LOAD'!AC:AF,3,FALSE)</f>
        <v>190</v>
      </c>
      <c r="T336">
        <f>VLOOKUP(D336,'[1]DESIGN LOAD'!AC:AF,4,FALSE)</f>
        <v>485</v>
      </c>
    </row>
    <row r="337" spans="1:20" x14ac:dyDescent="0.3">
      <c r="A337" s="6">
        <v>2024</v>
      </c>
      <c r="B337" s="6">
        <v>7</v>
      </c>
      <c r="C337" s="6">
        <v>15</v>
      </c>
      <c r="D337" s="6">
        <v>5</v>
      </c>
      <c r="E337" s="6" t="str">
        <f t="shared" si="20"/>
        <v>Monday</v>
      </c>
      <c r="F337" s="6" t="str">
        <f t="shared" si="23"/>
        <v>Week-day</v>
      </c>
      <c r="G337" s="6" t="str">
        <f>_xlfn.XLOOKUP(B337,'[1]VLOOKUP DATA'!$A$3:$A$14,'[1]VLOOKUP DATA'!$C$3:$C$14)</f>
        <v>High-demand</v>
      </c>
      <c r="H337" s="6" t="str" cm="1">
        <f t="array" ref="H337">_xlfn.XLOOKUP(1,('[1]VLOOKUP DATA'!$I$2:$I$337=[1]DATA!G337)*('[1]VLOOKUP DATA'!$J$2:$J$337=[1]DATA!D337)*('[1]VLOOKUP DATA'!$K$2:$K$337=[1]DATA!E337),'[1]VLOOKUP DATA'!$L$2:$L$337)</f>
        <v>Off-Peak</v>
      </c>
      <c r="I337" s="1" cm="1">
        <f t="array" ref="I337">_xlfn.XLOOKUP(B337,'[1]VLOOKUP DATA'!$A$3:$A$14,_xlfn.XLOOKUP(H337,'[1]VLOOKUP DATA'!$D$2:$F$2,'[1]VLOOKUP DATA'!$D$3:$F$14))*100</f>
        <v>107</v>
      </c>
      <c r="J337" s="2">
        <v>-7.4323583333333314</v>
      </c>
      <c r="K337" s="3">
        <f t="shared" si="21"/>
        <v>0</v>
      </c>
      <c r="L337" s="3">
        <v>98</v>
      </c>
      <c r="M337" s="4">
        <v>119.55046666666665</v>
      </c>
      <c r="N337" s="4">
        <v>0</v>
      </c>
      <c r="O337" s="4">
        <v>104.64152500000006</v>
      </c>
      <c r="P337" s="3">
        <f t="shared" si="22"/>
        <v>313.63673333333344</v>
      </c>
      <c r="Q337" s="5">
        <v>0</v>
      </c>
      <c r="R337" s="5">
        <f>VLOOKUP(D337,'[1]DESIGN LOAD'!AC:AF,2,FALSE)</f>
        <v>295</v>
      </c>
      <c r="S337" s="7">
        <f>VLOOKUP(D337,'[1]DESIGN LOAD'!AC:AF,3,FALSE)</f>
        <v>190</v>
      </c>
      <c r="T337">
        <f>VLOOKUP(D337,'[1]DESIGN LOAD'!AC:AF,4,FALSE)</f>
        <v>485</v>
      </c>
    </row>
    <row r="338" spans="1:20" x14ac:dyDescent="0.3">
      <c r="A338" s="6">
        <v>2024</v>
      </c>
      <c r="B338" s="6">
        <v>7</v>
      </c>
      <c r="C338" s="6">
        <v>15</v>
      </c>
      <c r="D338" s="6">
        <v>6</v>
      </c>
      <c r="E338" s="6" t="str">
        <f t="shared" si="20"/>
        <v>Monday</v>
      </c>
      <c r="F338" s="6" t="str">
        <f t="shared" si="23"/>
        <v>Week-day</v>
      </c>
      <c r="G338" s="6" t="str">
        <f>_xlfn.XLOOKUP(B338,'[1]VLOOKUP DATA'!$A$3:$A$14,'[1]VLOOKUP DATA'!$C$3:$C$14)</f>
        <v>High-demand</v>
      </c>
      <c r="H338" s="6" t="str" cm="1">
        <f t="array" ref="H338">_xlfn.XLOOKUP(1,('[1]VLOOKUP DATA'!$I$2:$I$337=[1]DATA!G338)*('[1]VLOOKUP DATA'!$J$2:$J$337=[1]DATA!D338)*('[1]VLOOKUP DATA'!$K$2:$K$337=[1]DATA!E338),'[1]VLOOKUP DATA'!$L$2:$L$337)</f>
        <v>Peak</v>
      </c>
      <c r="I338" s="1" cm="1">
        <f t="array" ref="I338">_xlfn.XLOOKUP(B338,'[1]VLOOKUP DATA'!$A$3:$A$14,_xlfn.XLOOKUP(H338,'[1]VLOOKUP DATA'!$D$2:$F$2,'[1]VLOOKUP DATA'!$D$3:$F$14))*100</f>
        <v>653</v>
      </c>
      <c r="J338" s="2">
        <v>-11.941466666666667</v>
      </c>
      <c r="K338" s="3">
        <f t="shared" si="21"/>
        <v>0</v>
      </c>
      <c r="L338" s="3">
        <v>98</v>
      </c>
      <c r="M338" s="4">
        <v>125.38967499999997</v>
      </c>
      <c r="N338" s="4">
        <v>0</v>
      </c>
      <c r="O338" s="4">
        <v>107.13320000000002</v>
      </c>
      <c r="P338" s="3">
        <f t="shared" si="22"/>
        <v>313.63673333333344</v>
      </c>
      <c r="Q338" s="5">
        <v>0</v>
      </c>
      <c r="R338" s="5">
        <f>VLOOKUP(D338,'[1]DESIGN LOAD'!AC:AF,2,FALSE)</f>
        <v>295</v>
      </c>
      <c r="S338" s="7">
        <f>VLOOKUP(D338,'[1]DESIGN LOAD'!AC:AF,3,FALSE)</f>
        <v>190</v>
      </c>
      <c r="T338">
        <f>VLOOKUP(D338,'[1]DESIGN LOAD'!AC:AF,4,FALSE)</f>
        <v>485</v>
      </c>
    </row>
    <row r="339" spans="1:20" x14ac:dyDescent="0.3">
      <c r="A339" s="6">
        <v>2024</v>
      </c>
      <c r="B339" s="6">
        <v>7</v>
      </c>
      <c r="C339" s="6">
        <v>15</v>
      </c>
      <c r="D339" s="6">
        <v>7</v>
      </c>
      <c r="E339" s="6" t="str">
        <f t="shared" si="20"/>
        <v>Monday</v>
      </c>
      <c r="F339" s="6" t="str">
        <f t="shared" si="23"/>
        <v>Week-day</v>
      </c>
      <c r="G339" s="6" t="str">
        <f>_xlfn.XLOOKUP(B339,'[1]VLOOKUP DATA'!$A$3:$A$14,'[1]VLOOKUP DATA'!$C$3:$C$14)</f>
        <v>High-demand</v>
      </c>
      <c r="H339" s="6" t="str" cm="1">
        <f t="array" ref="H339">_xlfn.XLOOKUP(1,('[1]VLOOKUP DATA'!$I$2:$I$337=[1]DATA!G339)*('[1]VLOOKUP DATA'!$J$2:$J$337=[1]DATA!D339)*('[1]VLOOKUP DATA'!$K$2:$K$337=[1]DATA!E339),'[1]VLOOKUP DATA'!$L$2:$L$337)</f>
        <v>Peak</v>
      </c>
      <c r="I339" s="1" cm="1">
        <f t="array" ref="I339">_xlfn.XLOOKUP(B339,'[1]VLOOKUP DATA'!$A$3:$A$14,_xlfn.XLOOKUP(H339,'[1]VLOOKUP DATA'!$D$2:$F$2,'[1]VLOOKUP DATA'!$D$3:$F$14))*100</f>
        <v>653</v>
      </c>
      <c r="J339" s="2">
        <v>-9.5493749999999995</v>
      </c>
      <c r="K339" s="3">
        <f t="shared" si="21"/>
        <v>0</v>
      </c>
      <c r="L339" s="3">
        <v>98</v>
      </c>
      <c r="M339" s="4">
        <v>126.71388333333331</v>
      </c>
      <c r="N339" s="4">
        <v>0</v>
      </c>
      <c r="O339" s="4">
        <v>110.73736666666666</v>
      </c>
      <c r="P339" s="3">
        <f t="shared" si="22"/>
        <v>313.63673333333344</v>
      </c>
      <c r="Q339" s="5">
        <v>0</v>
      </c>
      <c r="R339" s="5">
        <f>VLOOKUP(D339,'[1]DESIGN LOAD'!AC:AF,2,FALSE)</f>
        <v>565</v>
      </c>
      <c r="S339" s="7">
        <f>VLOOKUP(D339,'[1]DESIGN LOAD'!AC:AF,3,FALSE)</f>
        <v>690</v>
      </c>
      <c r="T339">
        <f>VLOOKUP(D339,'[1]DESIGN LOAD'!AC:AF,4,FALSE)</f>
        <v>1255</v>
      </c>
    </row>
    <row r="340" spans="1:20" x14ac:dyDescent="0.3">
      <c r="A340" s="6">
        <v>2024</v>
      </c>
      <c r="B340" s="6">
        <v>7</v>
      </c>
      <c r="C340" s="6">
        <v>15</v>
      </c>
      <c r="D340" s="6">
        <v>8</v>
      </c>
      <c r="E340" s="6" t="str">
        <f t="shared" si="20"/>
        <v>Monday</v>
      </c>
      <c r="F340" s="6" t="str">
        <f t="shared" si="23"/>
        <v>Week-day</v>
      </c>
      <c r="G340" s="6" t="str">
        <f>_xlfn.XLOOKUP(B340,'[1]VLOOKUP DATA'!$A$3:$A$14,'[1]VLOOKUP DATA'!$C$3:$C$14)</f>
        <v>High-demand</v>
      </c>
      <c r="H340" s="6" t="str" cm="1">
        <f t="array" ref="H340">_xlfn.XLOOKUP(1,('[1]VLOOKUP DATA'!$I$2:$I$337=[1]DATA!G340)*('[1]VLOOKUP DATA'!$J$2:$J$337=[1]DATA!D340)*('[1]VLOOKUP DATA'!$K$2:$K$337=[1]DATA!E340),'[1]VLOOKUP DATA'!$L$2:$L$337)</f>
        <v>Peak</v>
      </c>
      <c r="I340" s="1" cm="1">
        <f t="array" ref="I340">_xlfn.XLOOKUP(B340,'[1]VLOOKUP DATA'!$A$3:$A$14,_xlfn.XLOOKUP(H340,'[1]VLOOKUP DATA'!$D$2:$F$2,'[1]VLOOKUP DATA'!$D$3:$F$14))*100</f>
        <v>653</v>
      </c>
      <c r="J340" s="2">
        <v>-10.642783333333336</v>
      </c>
      <c r="K340" s="3">
        <f t="shared" si="21"/>
        <v>0</v>
      </c>
      <c r="L340" s="3">
        <v>98</v>
      </c>
      <c r="M340" s="4">
        <v>139.50020833333335</v>
      </c>
      <c r="N340" s="4">
        <v>0</v>
      </c>
      <c r="O340" s="4">
        <v>118.79872500000006</v>
      </c>
      <c r="P340" s="3">
        <f t="shared" si="22"/>
        <v>313.63673333333344</v>
      </c>
      <c r="Q340" s="5">
        <v>0</v>
      </c>
      <c r="R340" s="5">
        <f>VLOOKUP(D340,'[1]DESIGN LOAD'!AC:AF,2,FALSE)</f>
        <v>565</v>
      </c>
      <c r="S340" s="7">
        <f>VLOOKUP(D340,'[1]DESIGN LOAD'!AC:AF,3,FALSE)</f>
        <v>675</v>
      </c>
      <c r="T340">
        <f>VLOOKUP(D340,'[1]DESIGN LOAD'!AC:AF,4,FALSE)</f>
        <v>1240</v>
      </c>
    </row>
    <row r="341" spans="1:20" x14ac:dyDescent="0.3">
      <c r="A341" s="6">
        <v>2024</v>
      </c>
      <c r="B341" s="6">
        <v>7</v>
      </c>
      <c r="C341" s="6">
        <v>15</v>
      </c>
      <c r="D341" s="6">
        <v>9</v>
      </c>
      <c r="E341" s="6" t="str">
        <f t="shared" si="20"/>
        <v>Monday</v>
      </c>
      <c r="F341" s="6" t="str">
        <f t="shared" si="23"/>
        <v>Week-day</v>
      </c>
      <c r="G341" s="6" t="str">
        <f>_xlfn.XLOOKUP(B341,'[1]VLOOKUP DATA'!$A$3:$A$14,'[1]VLOOKUP DATA'!$C$3:$C$14)</f>
        <v>High-demand</v>
      </c>
      <c r="H341" s="6" t="str" cm="1">
        <f t="array" ref="H341">_xlfn.XLOOKUP(1,('[1]VLOOKUP DATA'!$I$2:$I$337=[1]DATA!G341)*('[1]VLOOKUP DATA'!$J$2:$J$337=[1]DATA!D341)*('[1]VLOOKUP DATA'!$K$2:$K$337=[1]DATA!E341),'[1]VLOOKUP DATA'!$L$2:$L$337)</f>
        <v>Standard</v>
      </c>
      <c r="I341" s="1" cm="1">
        <f t="array" ref="I341">_xlfn.XLOOKUP(B341,'[1]VLOOKUP DATA'!$A$3:$A$14,_xlfn.XLOOKUP(H341,'[1]VLOOKUP DATA'!$D$2:$F$2,'[1]VLOOKUP DATA'!$D$3:$F$14))*100</f>
        <v>198</v>
      </c>
      <c r="J341" s="2">
        <v>-10.060900000000002</v>
      </c>
      <c r="K341" s="3">
        <f t="shared" si="21"/>
        <v>0</v>
      </c>
      <c r="L341" s="3">
        <v>98</v>
      </c>
      <c r="M341" s="4">
        <v>78.995166666666634</v>
      </c>
      <c r="N341" s="4">
        <v>0</v>
      </c>
      <c r="O341" s="4">
        <v>62.92525000000002</v>
      </c>
      <c r="P341" s="3">
        <f t="shared" si="22"/>
        <v>313.63673333333344</v>
      </c>
      <c r="Q341" s="5">
        <v>0</v>
      </c>
      <c r="R341" s="5">
        <f>VLOOKUP(D341,'[1]DESIGN LOAD'!AC:AF,2,FALSE)</f>
        <v>565</v>
      </c>
      <c r="S341" s="7">
        <f>VLOOKUP(D341,'[1]DESIGN LOAD'!AC:AF,3,FALSE)</f>
        <v>675</v>
      </c>
      <c r="T341">
        <f>VLOOKUP(D341,'[1]DESIGN LOAD'!AC:AF,4,FALSE)</f>
        <v>1240</v>
      </c>
    </row>
    <row r="342" spans="1:20" x14ac:dyDescent="0.3">
      <c r="A342" s="6">
        <v>2024</v>
      </c>
      <c r="B342" s="6">
        <v>7</v>
      </c>
      <c r="C342" s="6">
        <v>15</v>
      </c>
      <c r="D342" s="6">
        <v>10</v>
      </c>
      <c r="E342" s="6" t="str">
        <f t="shared" si="20"/>
        <v>Monday</v>
      </c>
      <c r="F342" s="6" t="str">
        <f t="shared" si="23"/>
        <v>Week-day</v>
      </c>
      <c r="G342" s="6" t="str">
        <f>_xlfn.XLOOKUP(B342,'[1]VLOOKUP DATA'!$A$3:$A$14,'[1]VLOOKUP DATA'!$C$3:$C$14)</f>
        <v>High-demand</v>
      </c>
      <c r="H342" s="6" t="str" cm="1">
        <f t="array" ref="H342">_xlfn.XLOOKUP(1,('[1]VLOOKUP DATA'!$I$2:$I$337=[1]DATA!G342)*('[1]VLOOKUP DATA'!$J$2:$J$337=[1]DATA!D342)*('[1]VLOOKUP DATA'!$K$2:$K$337=[1]DATA!E342),'[1]VLOOKUP DATA'!$L$2:$L$337)</f>
        <v>Standard</v>
      </c>
      <c r="I342" s="1" cm="1">
        <f t="array" ref="I342">_xlfn.XLOOKUP(B342,'[1]VLOOKUP DATA'!$A$3:$A$14,_xlfn.XLOOKUP(H342,'[1]VLOOKUP DATA'!$D$2:$F$2,'[1]VLOOKUP DATA'!$D$3:$F$14))*100</f>
        <v>198</v>
      </c>
      <c r="J342" s="2">
        <v>-9.4409416666666655</v>
      </c>
      <c r="K342" s="3">
        <f t="shared" si="21"/>
        <v>0</v>
      </c>
      <c r="L342" s="3">
        <v>98</v>
      </c>
      <c r="M342" s="4">
        <v>76.001741666666689</v>
      </c>
      <c r="N342" s="4">
        <v>0</v>
      </c>
      <c r="O342" s="4">
        <v>60.444125</v>
      </c>
      <c r="P342" s="3">
        <f t="shared" si="22"/>
        <v>313.63673333333344</v>
      </c>
      <c r="Q342" s="5">
        <v>0</v>
      </c>
      <c r="R342" s="5">
        <f>VLOOKUP(D342,'[1]DESIGN LOAD'!AC:AF,2,FALSE)</f>
        <v>565</v>
      </c>
      <c r="S342" s="7">
        <f>VLOOKUP(D342,'[1]DESIGN LOAD'!AC:AF,3,FALSE)</f>
        <v>675</v>
      </c>
      <c r="T342">
        <f>VLOOKUP(D342,'[1]DESIGN LOAD'!AC:AF,4,FALSE)</f>
        <v>1240</v>
      </c>
    </row>
    <row r="343" spans="1:20" x14ac:dyDescent="0.3">
      <c r="A343" s="6">
        <v>2024</v>
      </c>
      <c r="B343" s="6">
        <v>7</v>
      </c>
      <c r="C343" s="6">
        <v>15</v>
      </c>
      <c r="D343" s="6">
        <v>11</v>
      </c>
      <c r="E343" s="6" t="str">
        <f t="shared" si="20"/>
        <v>Monday</v>
      </c>
      <c r="F343" s="6" t="str">
        <f t="shared" si="23"/>
        <v>Week-day</v>
      </c>
      <c r="G343" s="6" t="str">
        <f>_xlfn.XLOOKUP(B343,'[1]VLOOKUP DATA'!$A$3:$A$14,'[1]VLOOKUP DATA'!$C$3:$C$14)</f>
        <v>High-demand</v>
      </c>
      <c r="H343" s="6" t="str" cm="1">
        <f t="array" ref="H343">_xlfn.XLOOKUP(1,('[1]VLOOKUP DATA'!$I$2:$I$337=[1]DATA!G343)*('[1]VLOOKUP DATA'!$J$2:$J$337=[1]DATA!D343)*('[1]VLOOKUP DATA'!$K$2:$K$337=[1]DATA!E343),'[1]VLOOKUP DATA'!$L$2:$L$337)</f>
        <v>Standard</v>
      </c>
      <c r="I343" s="1" cm="1">
        <f t="array" ref="I343">_xlfn.XLOOKUP(B343,'[1]VLOOKUP DATA'!$A$3:$A$14,_xlfn.XLOOKUP(H343,'[1]VLOOKUP DATA'!$D$2:$F$2,'[1]VLOOKUP DATA'!$D$3:$F$14))*100</f>
        <v>198</v>
      </c>
      <c r="J343" s="2">
        <v>-2.6843000000000008</v>
      </c>
      <c r="K343" s="3">
        <f t="shared" si="21"/>
        <v>0</v>
      </c>
      <c r="L343" s="3">
        <v>98</v>
      </c>
      <c r="M343" s="4">
        <v>112.77552500000003</v>
      </c>
      <c r="N343" s="4">
        <v>0</v>
      </c>
      <c r="O343" s="4">
        <v>101.70496666666668</v>
      </c>
      <c r="P343" s="3">
        <f t="shared" si="22"/>
        <v>313.63673333333344</v>
      </c>
      <c r="Q343" s="5">
        <v>0</v>
      </c>
      <c r="R343" s="5">
        <f>VLOOKUP(D343,'[1]DESIGN LOAD'!AC:AF,2,FALSE)</f>
        <v>565</v>
      </c>
      <c r="S343" s="7">
        <f>VLOOKUP(D343,'[1]DESIGN LOAD'!AC:AF,3,FALSE)</f>
        <v>675</v>
      </c>
      <c r="T343">
        <f>VLOOKUP(D343,'[1]DESIGN LOAD'!AC:AF,4,FALSE)</f>
        <v>1240</v>
      </c>
    </row>
    <row r="344" spans="1:20" x14ac:dyDescent="0.3">
      <c r="A344" s="6">
        <v>2024</v>
      </c>
      <c r="B344" s="6">
        <v>7</v>
      </c>
      <c r="C344" s="6">
        <v>15</v>
      </c>
      <c r="D344" s="6">
        <v>12</v>
      </c>
      <c r="E344" s="6" t="str">
        <f t="shared" si="20"/>
        <v>Monday</v>
      </c>
      <c r="F344" s="6" t="str">
        <f t="shared" si="23"/>
        <v>Week-day</v>
      </c>
      <c r="G344" s="6" t="str">
        <f>_xlfn.XLOOKUP(B344,'[1]VLOOKUP DATA'!$A$3:$A$14,'[1]VLOOKUP DATA'!$C$3:$C$14)</f>
        <v>High-demand</v>
      </c>
      <c r="H344" s="6" t="str" cm="1">
        <f t="array" ref="H344">_xlfn.XLOOKUP(1,('[1]VLOOKUP DATA'!$I$2:$I$337=[1]DATA!G344)*('[1]VLOOKUP DATA'!$J$2:$J$337=[1]DATA!D344)*('[1]VLOOKUP DATA'!$K$2:$K$337=[1]DATA!E344),'[1]VLOOKUP DATA'!$L$2:$L$337)</f>
        <v>Standard</v>
      </c>
      <c r="I344" s="1" cm="1">
        <f t="array" ref="I344">_xlfn.XLOOKUP(B344,'[1]VLOOKUP DATA'!$A$3:$A$14,_xlfn.XLOOKUP(H344,'[1]VLOOKUP DATA'!$D$2:$F$2,'[1]VLOOKUP DATA'!$D$3:$F$14))*100</f>
        <v>198</v>
      </c>
      <c r="J344" s="2">
        <v>-11.85034166666666</v>
      </c>
      <c r="K344" s="3">
        <f t="shared" si="21"/>
        <v>0</v>
      </c>
      <c r="L344" s="3">
        <v>98</v>
      </c>
      <c r="M344" s="4">
        <v>120.09955833333333</v>
      </c>
      <c r="N344" s="4">
        <v>0</v>
      </c>
      <c r="O344" s="4">
        <v>101.16208333333337</v>
      </c>
      <c r="P344" s="3">
        <f t="shared" si="22"/>
        <v>313.63673333333344</v>
      </c>
      <c r="Q344" s="5">
        <v>0</v>
      </c>
      <c r="R344" s="5">
        <f>VLOOKUP(D344,'[1]DESIGN LOAD'!AC:AF,2,FALSE)</f>
        <v>565</v>
      </c>
      <c r="S344" s="7">
        <f>VLOOKUP(D344,'[1]DESIGN LOAD'!AC:AF,3,FALSE)</f>
        <v>675</v>
      </c>
      <c r="T344">
        <f>VLOOKUP(D344,'[1]DESIGN LOAD'!AC:AF,4,FALSE)</f>
        <v>1240</v>
      </c>
    </row>
    <row r="345" spans="1:20" x14ac:dyDescent="0.3">
      <c r="A345" s="6">
        <v>2024</v>
      </c>
      <c r="B345" s="6">
        <v>7</v>
      </c>
      <c r="C345" s="6">
        <v>15</v>
      </c>
      <c r="D345" s="6">
        <v>13</v>
      </c>
      <c r="E345" s="6" t="str">
        <f t="shared" si="20"/>
        <v>Monday</v>
      </c>
      <c r="F345" s="6" t="str">
        <f t="shared" si="23"/>
        <v>Week-day</v>
      </c>
      <c r="G345" s="6" t="str">
        <f>_xlfn.XLOOKUP(B345,'[1]VLOOKUP DATA'!$A$3:$A$14,'[1]VLOOKUP DATA'!$C$3:$C$14)</f>
        <v>High-demand</v>
      </c>
      <c r="H345" s="6" t="str" cm="1">
        <f t="array" ref="H345">_xlfn.XLOOKUP(1,('[1]VLOOKUP DATA'!$I$2:$I$337=[1]DATA!G345)*('[1]VLOOKUP DATA'!$J$2:$J$337=[1]DATA!D345)*('[1]VLOOKUP DATA'!$K$2:$K$337=[1]DATA!E345),'[1]VLOOKUP DATA'!$L$2:$L$337)</f>
        <v>Standard</v>
      </c>
      <c r="I345" s="1" cm="1">
        <f t="array" ref="I345">_xlfn.XLOOKUP(B345,'[1]VLOOKUP DATA'!$A$3:$A$14,_xlfn.XLOOKUP(H345,'[1]VLOOKUP DATA'!$D$2:$F$2,'[1]VLOOKUP DATA'!$D$3:$F$14))*100</f>
        <v>198</v>
      </c>
      <c r="J345" s="2">
        <v>-11.582925000000007</v>
      </c>
      <c r="K345" s="3">
        <f t="shared" si="21"/>
        <v>0</v>
      </c>
      <c r="L345" s="3">
        <v>98</v>
      </c>
      <c r="M345" s="4">
        <v>88.195716666666712</v>
      </c>
      <c r="N345" s="4">
        <v>0</v>
      </c>
      <c r="O345" s="4">
        <v>70.375358333333324</v>
      </c>
      <c r="P345" s="3">
        <f t="shared" si="22"/>
        <v>313.63673333333344</v>
      </c>
      <c r="Q345" s="5">
        <v>4.6000000000000034E-3</v>
      </c>
      <c r="R345" s="5">
        <f>VLOOKUP(D345,'[1]DESIGN LOAD'!AC:AF,2,FALSE)</f>
        <v>565</v>
      </c>
      <c r="S345" s="7">
        <f>VLOOKUP(D345,'[1]DESIGN LOAD'!AC:AF,3,FALSE)</f>
        <v>675</v>
      </c>
      <c r="T345">
        <f>VLOOKUP(D345,'[1]DESIGN LOAD'!AC:AF,4,FALSE)</f>
        <v>1240</v>
      </c>
    </row>
    <row r="346" spans="1:20" x14ac:dyDescent="0.3">
      <c r="A346" s="6">
        <v>2024</v>
      </c>
      <c r="B346" s="6">
        <v>7</v>
      </c>
      <c r="C346" s="6">
        <v>15</v>
      </c>
      <c r="D346" s="6">
        <v>14</v>
      </c>
      <c r="E346" s="6" t="str">
        <f t="shared" si="20"/>
        <v>Monday</v>
      </c>
      <c r="F346" s="6" t="str">
        <f t="shared" si="23"/>
        <v>Week-day</v>
      </c>
      <c r="G346" s="6" t="str">
        <f>_xlfn.XLOOKUP(B346,'[1]VLOOKUP DATA'!$A$3:$A$14,'[1]VLOOKUP DATA'!$C$3:$C$14)</f>
        <v>High-demand</v>
      </c>
      <c r="H346" s="6" t="str" cm="1">
        <f t="array" ref="H346">_xlfn.XLOOKUP(1,('[1]VLOOKUP DATA'!$I$2:$I$337=[1]DATA!G346)*('[1]VLOOKUP DATA'!$J$2:$J$337=[1]DATA!D346)*('[1]VLOOKUP DATA'!$K$2:$K$337=[1]DATA!E346),'[1]VLOOKUP DATA'!$L$2:$L$337)</f>
        <v>Standard</v>
      </c>
      <c r="I346" s="1" cm="1">
        <f t="array" ref="I346">_xlfn.XLOOKUP(B346,'[1]VLOOKUP DATA'!$A$3:$A$14,_xlfn.XLOOKUP(H346,'[1]VLOOKUP DATA'!$D$2:$F$2,'[1]VLOOKUP DATA'!$D$3:$F$14))*100</f>
        <v>198</v>
      </c>
      <c r="J346" s="2">
        <v>-8.1957000000000004</v>
      </c>
      <c r="K346" s="3">
        <f t="shared" si="21"/>
        <v>0</v>
      </c>
      <c r="L346" s="3">
        <v>98</v>
      </c>
      <c r="M346" s="4">
        <v>181.08562499999991</v>
      </c>
      <c r="N346" s="4">
        <v>0</v>
      </c>
      <c r="O346" s="4">
        <v>167.8290916666667</v>
      </c>
      <c r="P346" s="3">
        <f t="shared" si="22"/>
        <v>313.63673333333344</v>
      </c>
      <c r="Q346" s="5">
        <v>6.0000000000000045E-3</v>
      </c>
      <c r="R346" s="5">
        <f>VLOOKUP(D346,'[1]DESIGN LOAD'!AC:AF,2,FALSE)</f>
        <v>565</v>
      </c>
      <c r="S346" s="7">
        <f>VLOOKUP(D346,'[1]DESIGN LOAD'!AC:AF,3,FALSE)</f>
        <v>675</v>
      </c>
      <c r="T346">
        <f>VLOOKUP(D346,'[1]DESIGN LOAD'!AC:AF,4,FALSE)</f>
        <v>1240</v>
      </c>
    </row>
    <row r="347" spans="1:20" x14ac:dyDescent="0.3">
      <c r="A347" s="6">
        <v>2024</v>
      </c>
      <c r="B347" s="6">
        <v>7</v>
      </c>
      <c r="C347" s="6">
        <v>15</v>
      </c>
      <c r="D347" s="6">
        <v>15</v>
      </c>
      <c r="E347" s="6" t="str">
        <f t="shared" si="20"/>
        <v>Monday</v>
      </c>
      <c r="F347" s="6" t="str">
        <f t="shared" si="23"/>
        <v>Week-day</v>
      </c>
      <c r="G347" s="6" t="str">
        <f>_xlfn.XLOOKUP(B347,'[1]VLOOKUP DATA'!$A$3:$A$14,'[1]VLOOKUP DATA'!$C$3:$C$14)</f>
        <v>High-demand</v>
      </c>
      <c r="H347" s="6" t="str" cm="1">
        <f t="array" ref="H347">_xlfn.XLOOKUP(1,('[1]VLOOKUP DATA'!$I$2:$I$337=[1]DATA!G347)*('[1]VLOOKUP DATA'!$J$2:$J$337=[1]DATA!D347)*('[1]VLOOKUP DATA'!$K$2:$K$337=[1]DATA!E347),'[1]VLOOKUP DATA'!$L$2:$L$337)</f>
        <v>Standard</v>
      </c>
      <c r="I347" s="1" cm="1">
        <f t="array" ref="I347">_xlfn.XLOOKUP(B347,'[1]VLOOKUP DATA'!$A$3:$A$14,_xlfn.XLOOKUP(H347,'[1]VLOOKUP DATA'!$D$2:$F$2,'[1]VLOOKUP DATA'!$D$3:$F$14))*100</f>
        <v>198</v>
      </c>
      <c r="J347" s="2">
        <v>-10.356649999999998</v>
      </c>
      <c r="K347" s="3">
        <f t="shared" si="21"/>
        <v>0</v>
      </c>
      <c r="L347" s="3">
        <v>98</v>
      </c>
      <c r="M347" s="4">
        <v>147.52776666666668</v>
      </c>
      <c r="N347" s="4">
        <v>0</v>
      </c>
      <c r="O347" s="4">
        <v>130.75093333333336</v>
      </c>
      <c r="P347" s="3">
        <f t="shared" si="22"/>
        <v>313.63673333333344</v>
      </c>
      <c r="Q347" s="5">
        <v>6.0000000000000045E-3</v>
      </c>
      <c r="R347" s="5">
        <f>VLOOKUP(D347,'[1]DESIGN LOAD'!AC:AF,2,FALSE)</f>
        <v>565</v>
      </c>
      <c r="S347" s="7">
        <f>VLOOKUP(D347,'[1]DESIGN LOAD'!AC:AF,3,FALSE)</f>
        <v>675</v>
      </c>
      <c r="T347">
        <f>VLOOKUP(D347,'[1]DESIGN LOAD'!AC:AF,4,FALSE)</f>
        <v>1240</v>
      </c>
    </row>
    <row r="348" spans="1:20" x14ac:dyDescent="0.3">
      <c r="A348" s="6">
        <v>2024</v>
      </c>
      <c r="B348" s="6">
        <v>7</v>
      </c>
      <c r="C348" s="6">
        <v>15</v>
      </c>
      <c r="D348" s="6">
        <v>16</v>
      </c>
      <c r="E348" s="6" t="str">
        <f t="shared" si="20"/>
        <v>Monday</v>
      </c>
      <c r="F348" s="6" t="str">
        <f t="shared" si="23"/>
        <v>Week-day</v>
      </c>
      <c r="G348" s="6" t="str">
        <f>_xlfn.XLOOKUP(B348,'[1]VLOOKUP DATA'!$A$3:$A$14,'[1]VLOOKUP DATA'!$C$3:$C$14)</f>
        <v>High-demand</v>
      </c>
      <c r="H348" s="6" t="str" cm="1">
        <f t="array" ref="H348">_xlfn.XLOOKUP(1,('[1]VLOOKUP DATA'!$I$2:$I$337=[1]DATA!G348)*('[1]VLOOKUP DATA'!$J$2:$J$337=[1]DATA!D348)*('[1]VLOOKUP DATA'!$K$2:$K$337=[1]DATA!E348),'[1]VLOOKUP DATA'!$L$2:$L$337)</f>
        <v>Standard</v>
      </c>
      <c r="I348" s="1" cm="1">
        <f t="array" ref="I348">_xlfn.XLOOKUP(B348,'[1]VLOOKUP DATA'!$A$3:$A$14,_xlfn.XLOOKUP(H348,'[1]VLOOKUP DATA'!$D$2:$F$2,'[1]VLOOKUP DATA'!$D$3:$F$14))*100</f>
        <v>198</v>
      </c>
      <c r="J348" s="2">
        <v>-9.62456666666667</v>
      </c>
      <c r="K348" s="3">
        <f t="shared" si="21"/>
        <v>0</v>
      </c>
      <c r="L348" s="3">
        <v>98</v>
      </c>
      <c r="M348" s="4">
        <v>190.13966666666667</v>
      </c>
      <c r="N348" s="4">
        <v>0</v>
      </c>
      <c r="O348" s="4">
        <v>171.51987499999996</v>
      </c>
      <c r="P348" s="3">
        <f t="shared" si="22"/>
        <v>313.63673333333344</v>
      </c>
      <c r="Q348" s="5">
        <v>6.0000000000000045E-3</v>
      </c>
      <c r="R348" s="5">
        <f>VLOOKUP(D348,'[1]DESIGN LOAD'!AC:AF,2,FALSE)</f>
        <v>565</v>
      </c>
      <c r="S348" s="7">
        <f>VLOOKUP(D348,'[1]DESIGN LOAD'!AC:AF,3,FALSE)</f>
        <v>675</v>
      </c>
      <c r="T348">
        <f>VLOOKUP(D348,'[1]DESIGN LOAD'!AC:AF,4,FALSE)</f>
        <v>1240</v>
      </c>
    </row>
    <row r="349" spans="1:20" x14ac:dyDescent="0.3">
      <c r="A349" s="6">
        <v>2024</v>
      </c>
      <c r="B349" s="6">
        <v>7</v>
      </c>
      <c r="C349" s="6">
        <v>15</v>
      </c>
      <c r="D349" s="6">
        <v>17</v>
      </c>
      <c r="E349" s="6" t="str">
        <f t="shared" si="20"/>
        <v>Monday</v>
      </c>
      <c r="F349" s="6" t="str">
        <f t="shared" si="23"/>
        <v>Week-day</v>
      </c>
      <c r="G349" s="6" t="str">
        <f>_xlfn.XLOOKUP(B349,'[1]VLOOKUP DATA'!$A$3:$A$14,'[1]VLOOKUP DATA'!$C$3:$C$14)</f>
        <v>High-demand</v>
      </c>
      <c r="H349" s="6" t="str" cm="1">
        <f t="array" ref="H349">_xlfn.XLOOKUP(1,('[1]VLOOKUP DATA'!$I$2:$I$337=[1]DATA!G349)*('[1]VLOOKUP DATA'!$J$2:$J$337=[1]DATA!D349)*('[1]VLOOKUP DATA'!$K$2:$K$337=[1]DATA!E349),'[1]VLOOKUP DATA'!$L$2:$L$337)</f>
        <v>Peak</v>
      </c>
      <c r="I349" s="1" cm="1">
        <f t="array" ref="I349">_xlfn.XLOOKUP(B349,'[1]VLOOKUP DATA'!$A$3:$A$14,_xlfn.XLOOKUP(H349,'[1]VLOOKUP DATA'!$D$2:$F$2,'[1]VLOOKUP DATA'!$D$3:$F$14))*100</f>
        <v>653</v>
      </c>
      <c r="J349" s="2">
        <v>-5.0707916666666657</v>
      </c>
      <c r="K349" s="3">
        <f t="shared" si="21"/>
        <v>0</v>
      </c>
      <c r="L349" s="3">
        <v>98</v>
      </c>
      <c r="M349" s="4">
        <v>151.13084166666667</v>
      </c>
      <c r="N349" s="4">
        <v>0</v>
      </c>
      <c r="O349" s="4">
        <v>138.84876666666668</v>
      </c>
      <c r="P349" s="3">
        <f t="shared" si="22"/>
        <v>313.63673333333344</v>
      </c>
      <c r="Q349" s="5">
        <v>6.0000000000000045E-3</v>
      </c>
      <c r="R349" s="5">
        <f>VLOOKUP(D349,'[1]DESIGN LOAD'!AC:AF,2,FALSE)</f>
        <v>555</v>
      </c>
      <c r="S349" s="7">
        <f>VLOOKUP(D349,'[1]DESIGN LOAD'!AC:AF,3,FALSE)</f>
        <v>675</v>
      </c>
      <c r="T349">
        <f>VLOOKUP(D349,'[1]DESIGN LOAD'!AC:AF,4,FALSE)</f>
        <v>1230</v>
      </c>
    </row>
    <row r="350" spans="1:20" x14ac:dyDescent="0.3">
      <c r="A350" s="6">
        <v>2024</v>
      </c>
      <c r="B350" s="6">
        <v>7</v>
      </c>
      <c r="C350" s="6">
        <v>15</v>
      </c>
      <c r="D350" s="6">
        <v>18</v>
      </c>
      <c r="E350" s="6" t="str">
        <f t="shared" si="20"/>
        <v>Monday</v>
      </c>
      <c r="F350" s="6" t="str">
        <f t="shared" si="23"/>
        <v>Week-day</v>
      </c>
      <c r="G350" s="6" t="str">
        <f>_xlfn.XLOOKUP(B350,'[1]VLOOKUP DATA'!$A$3:$A$14,'[1]VLOOKUP DATA'!$C$3:$C$14)</f>
        <v>High-demand</v>
      </c>
      <c r="H350" s="6" t="str" cm="1">
        <f t="array" ref="H350">_xlfn.XLOOKUP(1,('[1]VLOOKUP DATA'!$I$2:$I$337=[1]DATA!G350)*('[1]VLOOKUP DATA'!$J$2:$J$337=[1]DATA!D350)*('[1]VLOOKUP DATA'!$K$2:$K$337=[1]DATA!E350),'[1]VLOOKUP DATA'!$L$2:$L$337)</f>
        <v>Peak</v>
      </c>
      <c r="I350" s="1" cm="1">
        <f t="array" ref="I350">_xlfn.XLOOKUP(B350,'[1]VLOOKUP DATA'!$A$3:$A$14,_xlfn.XLOOKUP(H350,'[1]VLOOKUP DATA'!$D$2:$F$2,'[1]VLOOKUP DATA'!$D$3:$F$14))*100</f>
        <v>653</v>
      </c>
      <c r="J350" s="2">
        <v>-10.740683673469386</v>
      </c>
      <c r="K350" s="3">
        <f t="shared" si="21"/>
        <v>0</v>
      </c>
      <c r="L350" s="3">
        <v>98.15306122448979</v>
      </c>
      <c r="M350" s="4">
        <v>152.56930612244898</v>
      </c>
      <c r="N350" s="4">
        <v>0</v>
      </c>
      <c r="O350" s="4">
        <v>137.06568367346938</v>
      </c>
      <c r="P350" s="3">
        <f t="shared" si="22"/>
        <v>313.63673333333344</v>
      </c>
      <c r="Q350" s="5">
        <v>5.5102040816326528E-4</v>
      </c>
      <c r="R350" s="5">
        <f>VLOOKUP(D350,'[1]DESIGN LOAD'!AC:AF,2,FALSE)</f>
        <v>485</v>
      </c>
      <c r="S350" s="7">
        <f>VLOOKUP(D350,'[1]DESIGN LOAD'!AC:AF,3,FALSE)</f>
        <v>655</v>
      </c>
      <c r="T350">
        <f>VLOOKUP(D350,'[1]DESIGN LOAD'!AC:AF,4,FALSE)</f>
        <v>1140</v>
      </c>
    </row>
    <row r="351" spans="1:20" x14ac:dyDescent="0.3">
      <c r="A351" s="6">
        <v>2024</v>
      </c>
      <c r="B351" s="6">
        <v>7</v>
      </c>
      <c r="C351" s="6">
        <v>15</v>
      </c>
      <c r="D351" s="6">
        <v>19</v>
      </c>
      <c r="E351" s="6" t="str">
        <f t="shared" si="20"/>
        <v>Monday</v>
      </c>
      <c r="F351" s="6" t="str">
        <f t="shared" si="23"/>
        <v>Week-day</v>
      </c>
      <c r="G351" s="6" t="str">
        <f>_xlfn.XLOOKUP(B351,'[1]VLOOKUP DATA'!$A$3:$A$14,'[1]VLOOKUP DATA'!$C$3:$C$14)</f>
        <v>High-demand</v>
      </c>
      <c r="H351" s="6" t="str" cm="1">
        <f t="array" ref="H351">_xlfn.XLOOKUP(1,('[1]VLOOKUP DATA'!$I$2:$I$337=[1]DATA!G351)*('[1]VLOOKUP DATA'!$J$2:$J$337=[1]DATA!D351)*('[1]VLOOKUP DATA'!$K$2:$K$337=[1]DATA!E351),'[1]VLOOKUP DATA'!$L$2:$L$337)</f>
        <v>Standard</v>
      </c>
      <c r="I351" s="1" cm="1">
        <f t="array" ref="I351">_xlfn.XLOOKUP(B351,'[1]VLOOKUP DATA'!$A$3:$A$14,_xlfn.XLOOKUP(H351,'[1]VLOOKUP DATA'!$D$2:$F$2,'[1]VLOOKUP DATA'!$D$3:$F$14))*100</f>
        <v>198</v>
      </c>
      <c r="J351" s="2">
        <v>-7.6466833333333346</v>
      </c>
      <c r="K351" s="3">
        <f t="shared" si="21"/>
        <v>0</v>
      </c>
      <c r="L351" s="3">
        <v>98.158333333333331</v>
      </c>
      <c r="M351" s="4">
        <v>155.48048333333335</v>
      </c>
      <c r="N351" s="4">
        <v>0</v>
      </c>
      <c r="O351" s="4">
        <v>143.3317916666667</v>
      </c>
      <c r="P351" s="3">
        <f t="shared" si="22"/>
        <v>313.63673333333344</v>
      </c>
      <c r="Q351" s="5">
        <v>0</v>
      </c>
      <c r="R351" s="5">
        <f>VLOOKUP(D351,'[1]DESIGN LOAD'!AC:AF,2,FALSE)</f>
        <v>295</v>
      </c>
      <c r="S351" s="7">
        <f>VLOOKUP(D351,'[1]DESIGN LOAD'!AC:AF,3,FALSE)</f>
        <v>655</v>
      </c>
      <c r="T351">
        <f>VLOOKUP(D351,'[1]DESIGN LOAD'!AC:AF,4,FALSE)</f>
        <v>950</v>
      </c>
    </row>
    <row r="352" spans="1:20" x14ac:dyDescent="0.3">
      <c r="A352" s="6">
        <v>2024</v>
      </c>
      <c r="B352" s="6">
        <v>7</v>
      </c>
      <c r="C352" s="6">
        <v>15</v>
      </c>
      <c r="D352" s="6">
        <v>20</v>
      </c>
      <c r="E352" s="6" t="str">
        <f t="shared" si="20"/>
        <v>Monday</v>
      </c>
      <c r="F352" s="6" t="str">
        <f t="shared" si="23"/>
        <v>Week-day</v>
      </c>
      <c r="G352" s="6" t="str">
        <f>_xlfn.XLOOKUP(B352,'[1]VLOOKUP DATA'!$A$3:$A$14,'[1]VLOOKUP DATA'!$C$3:$C$14)</f>
        <v>High-demand</v>
      </c>
      <c r="H352" s="6" t="str" cm="1">
        <f t="array" ref="H352">_xlfn.XLOOKUP(1,('[1]VLOOKUP DATA'!$I$2:$I$337=[1]DATA!G352)*('[1]VLOOKUP DATA'!$J$2:$J$337=[1]DATA!D352)*('[1]VLOOKUP DATA'!$K$2:$K$337=[1]DATA!E352),'[1]VLOOKUP DATA'!$L$2:$L$337)</f>
        <v>Standard</v>
      </c>
      <c r="I352" s="1" cm="1">
        <f t="array" ref="I352">_xlfn.XLOOKUP(B352,'[1]VLOOKUP DATA'!$A$3:$A$14,_xlfn.XLOOKUP(H352,'[1]VLOOKUP DATA'!$D$2:$F$2,'[1]VLOOKUP DATA'!$D$3:$F$14))*100</f>
        <v>198</v>
      </c>
      <c r="J352" s="2">
        <v>-8.348433333333336</v>
      </c>
      <c r="K352" s="3">
        <f t="shared" si="21"/>
        <v>0</v>
      </c>
      <c r="L352" s="3">
        <v>98.391666666666666</v>
      </c>
      <c r="M352" s="4">
        <v>119.65585833333331</v>
      </c>
      <c r="N352" s="4">
        <v>0</v>
      </c>
      <c r="O352" s="4">
        <v>103.06939166666669</v>
      </c>
      <c r="P352" s="3">
        <f t="shared" si="22"/>
        <v>313.63673333333344</v>
      </c>
      <c r="Q352" s="5">
        <v>0</v>
      </c>
      <c r="R352" s="5">
        <f>VLOOKUP(D352,'[1]DESIGN LOAD'!AC:AF,2,FALSE)</f>
        <v>295</v>
      </c>
      <c r="S352" s="7">
        <f>VLOOKUP(D352,'[1]DESIGN LOAD'!AC:AF,3,FALSE)</f>
        <v>190</v>
      </c>
      <c r="T352">
        <f>VLOOKUP(D352,'[1]DESIGN LOAD'!AC:AF,4,FALSE)</f>
        <v>485</v>
      </c>
    </row>
    <row r="353" spans="1:20" x14ac:dyDescent="0.3">
      <c r="A353" s="6">
        <v>2024</v>
      </c>
      <c r="B353" s="6">
        <v>7</v>
      </c>
      <c r="C353" s="6">
        <v>15</v>
      </c>
      <c r="D353" s="6">
        <v>21</v>
      </c>
      <c r="E353" s="6" t="str">
        <f t="shared" si="20"/>
        <v>Monday</v>
      </c>
      <c r="F353" s="6" t="str">
        <f t="shared" si="23"/>
        <v>Week-day</v>
      </c>
      <c r="G353" s="6" t="str">
        <f>_xlfn.XLOOKUP(B353,'[1]VLOOKUP DATA'!$A$3:$A$14,'[1]VLOOKUP DATA'!$C$3:$C$14)</f>
        <v>High-demand</v>
      </c>
      <c r="H353" s="6" t="str" cm="1">
        <f t="array" ref="H353">_xlfn.XLOOKUP(1,('[1]VLOOKUP DATA'!$I$2:$I$337=[1]DATA!G353)*('[1]VLOOKUP DATA'!$J$2:$J$337=[1]DATA!D353)*('[1]VLOOKUP DATA'!$K$2:$K$337=[1]DATA!E353),'[1]VLOOKUP DATA'!$L$2:$L$337)</f>
        <v>Standard</v>
      </c>
      <c r="I353" s="1" cm="1">
        <f t="array" ref="I353">_xlfn.XLOOKUP(B353,'[1]VLOOKUP DATA'!$A$3:$A$14,_xlfn.XLOOKUP(H353,'[1]VLOOKUP DATA'!$D$2:$F$2,'[1]VLOOKUP DATA'!$D$3:$F$14))*100</f>
        <v>198</v>
      </c>
      <c r="J353" s="2">
        <v>-9.3716249999999999</v>
      </c>
      <c r="K353" s="3">
        <f t="shared" si="21"/>
        <v>0</v>
      </c>
      <c r="L353" s="3">
        <v>98.3</v>
      </c>
      <c r="M353" s="4">
        <v>136.90988333333331</v>
      </c>
      <c r="N353" s="4">
        <v>0</v>
      </c>
      <c r="O353" s="4">
        <v>122.91671666666666</v>
      </c>
      <c r="P353" s="3">
        <f t="shared" si="22"/>
        <v>313.63673333333344</v>
      </c>
      <c r="Q353" s="5">
        <v>-7.4166666666666717E-4</v>
      </c>
      <c r="R353" s="5">
        <f>VLOOKUP(D353,'[1]DESIGN LOAD'!AC:AF,2,FALSE)</f>
        <v>295</v>
      </c>
      <c r="S353" s="7">
        <f>VLOOKUP(D353,'[1]DESIGN LOAD'!AC:AF,3,FALSE)</f>
        <v>190</v>
      </c>
      <c r="T353">
        <f>VLOOKUP(D353,'[1]DESIGN LOAD'!AC:AF,4,FALSE)</f>
        <v>485</v>
      </c>
    </row>
    <row r="354" spans="1:20" x14ac:dyDescent="0.3">
      <c r="A354" s="6">
        <v>2024</v>
      </c>
      <c r="B354" s="6">
        <v>7</v>
      </c>
      <c r="C354" s="6">
        <v>15</v>
      </c>
      <c r="D354" s="6">
        <v>22</v>
      </c>
      <c r="E354" s="6" t="str">
        <f t="shared" si="20"/>
        <v>Monday</v>
      </c>
      <c r="F354" s="6" t="str">
        <f t="shared" si="23"/>
        <v>Week-day</v>
      </c>
      <c r="G354" s="6" t="str">
        <f>_xlfn.XLOOKUP(B354,'[1]VLOOKUP DATA'!$A$3:$A$14,'[1]VLOOKUP DATA'!$C$3:$C$14)</f>
        <v>High-demand</v>
      </c>
      <c r="H354" s="6" t="str" cm="1">
        <f t="array" ref="H354">_xlfn.XLOOKUP(1,('[1]VLOOKUP DATA'!$I$2:$I$337=[1]DATA!G354)*('[1]VLOOKUP DATA'!$J$2:$J$337=[1]DATA!D354)*('[1]VLOOKUP DATA'!$K$2:$K$337=[1]DATA!E354),'[1]VLOOKUP DATA'!$L$2:$L$337)</f>
        <v>Off-Peak</v>
      </c>
      <c r="I354" s="1" cm="1">
        <f t="array" ref="I354">_xlfn.XLOOKUP(B354,'[1]VLOOKUP DATA'!$A$3:$A$14,_xlfn.XLOOKUP(H354,'[1]VLOOKUP DATA'!$D$2:$F$2,'[1]VLOOKUP DATA'!$D$3:$F$14))*100</f>
        <v>107</v>
      </c>
      <c r="J354" s="2">
        <v>-10.326008333333327</v>
      </c>
      <c r="K354" s="3">
        <f t="shared" si="21"/>
        <v>0</v>
      </c>
      <c r="L354" s="3">
        <v>98.708333333333329</v>
      </c>
      <c r="M354" s="4">
        <v>119.25860833333336</v>
      </c>
      <c r="N354" s="4">
        <v>0</v>
      </c>
      <c r="O354" s="4">
        <v>100.10855833333338</v>
      </c>
      <c r="P354" s="3">
        <f t="shared" si="22"/>
        <v>313.63673333333344</v>
      </c>
      <c r="Q354" s="5">
        <v>-1.0000000000000007E-3</v>
      </c>
      <c r="R354" s="5">
        <f>VLOOKUP(D354,'[1]DESIGN LOAD'!AC:AF,2,FALSE)</f>
        <v>200</v>
      </c>
      <c r="S354" s="7">
        <f>VLOOKUP(D354,'[1]DESIGN LOAD'!AC:AF,3,FALSE)</f>
        <v>190</v>
      </c>
      <c r="T354">
        <f>VLOOKUP(D354,'[1]DESIGN LOAD'!AC:AF,4,FALSE)</f>
        <v>390</v>
      </c>
    </row>
    <row r="355" spans="1:20" x14ac:dyDescent="0.3">
      <c r="A355" s="6">
        <v>2024</v>
      </c>
      <c r="B355" s="6">
        <v>7</v>
      </c>
      <c r="C355" s="6">
        <v>15</v>
      </c>
      <c r="D355" s="6">
        <v>23</v>
      </c>
      <c r="E355" s="6" t="str">
        <f t="shared" si="20"/>
        <v>Monday</v>
      </c>
      <c r="F355" s="6" t="str">
        <f t="shared" si="23"/>
        <v>Week-day</v>
      </c>
      <c r="G355" s="6" t="str">
        <f>_xlfn.XLOOKUP(B355,'[1]VLOOKUP DATA'!$A$3:$A$14,'[1]VLOOKUP DATA'!$C$3:$C$14)</f>
        <v>High-demand</v>
      </c>
      <c r="H355" s="6" t="str" cm="1">
        <f t="array" ref="H355">_xlfn.XLOOKUP(1,('[1]VLOOKUP DATA'!$I$2:$I$337=[1]DATA!G355)*('[1]VLOOKUP DATA'!$J$2:$J$337=[1]DATA!D355)*('[1]VLOOKUP DATA'!$K$2:$K$337=[1]DATA!E355),'[1]VLOOKUP DATA'!$L$2:$L$337)</f>
        <v>Off-Peak</v>
      </c>
      <c r="I355" s="1" cm="1">
        <f t="array" ref="I355">_xlfn.XLOOKUP(B355,'[1]VLOOKUP DATA'!$A$3:$A$14,_xlfn.XLOOKUP(H355,'[1]VLOOKUP DATA'!$D$2:$F$2,'[1]VLOOKUP DATA'!$D$3:$F$14))*100</f>
        <v>107</v>
      </c>
      <c r="J355" s="2">
        <v>-9.9626666666666726</v>
      </c>
      <c r="K355" s="3">
        <f t="shared" si="21"/>
        <v>0</v>
      </c>
      <c r="L355" s="3">
        <v>98.6</v>
      </c>
      <c r="M355" s="4">
        <v>142.93953333333334</v>
      </c>
      <c r="N355" s="4">
        <v>0</v>
      </c>
      <c r="O355" s="4">
        <v>127.5308</v>
      </c>
      <c r="P355" s="3">
        <f t="shared" si="22"/>
        <v>313.63673333333344</v>
      </c>
      <c r="Q355" s="5">
        <v>-1.0000000000000007E-3</v>
      </c>
      <c r="R355" s="5">
        <f>VLOOKUP(D355,'[1]DESIGN LOAD'!AC:AF,2,FALSE)</f>
        <v>200</v>
      </c>
      <c r="S355" s="7">
        <f>VLOOKUP(D355,'[1]DESIGN LOAD'!AC:AF,3,FALSE)</f>
        <v>190</v>
      </c>
      <c r="T355">
        <f>VLOOKUP(D355,'[1]DESIGN LOAD'!AC:AF,4,FALSE)</f>
        <v>390</v>
      </c>
    </row>
    <row r="356" spans="1:20" x14ac:dyDescent="0.3">
      <c r="A356" s="6">
        <v>2024</v>
      </c>
      <c r="B356" s="6">
        <v>7</v>
      </c>
      <c r="C356" s="6">
        <v>16</v>
      </c>
      <c r="D356" s="6">
        <v>0</v>
      </c>
      <c r="E356" s="6" t="str">
        <f t="shared" si="20"/>
        <v>Tuesday</v>
      </c>
      <c r="F356" s="6" t="str">
        <f t="shared" si="23"/>
        <v>Week-day</v>
      </c>
      <c r="G356" s="6" t="str">
        <f>_xlfn.XLOOKUP(B356,'[1]VLOOKUP DATA'!$A$3:$A$14,'[1]VLOOKUP DATA'!$C$3:$C$14)</f>
        <v>High-demand</v>
      </c>
      <c r="H356" s="6" t="str" cm="1">
        <f t="array" ref="H356">_xlfn.XLOOKUP(1,('[1]VLOOKUP DATA'!$I$2:$I$337=[1]DATA!G356)*('[1]VLOOKUP DATA'!$J$2:$J$337=[1]DATA!D356)*('[1]VLOOKUP DATA'!$K$2:$K$337=[1]DATA!E356),'[1]VLOOKUP DATA'!$L$2:$L$337)</f>
        <v>Off-Peak</v>
      </c>
      <c r="I356" s="1" cm="1">
        <f t="array" ref="I356">_xlfn.XLOOKUP(B356,'[1]VLOOKUP DATA'!$A$3:$A$14,_xlfn.XLOOKUP(H356,'[1]VLOOKUP DATA'!$D$2:$F$2,'[1]VLOOKUP DATA'!$D$3:$F$14))*100</f>
        <v>107</v>
      </c>
      <c r="J356" s="2">
        <v>-8.7084083333333329</v>
      </c>
      <c r="K356" s="3">
        <f t="shared" si="21"/>
        <v>0</v>
      </c>
      <c r="L356" s="3">
        <v>98.85</v>
      </c>
      <c r="M356" s="4">
        <v>117.04848333333345</v>
      </c>
      <c r="N356" s="4">
        <v>0</v>
      </c>
      <c r="O356" s="4">
        <v>101.98922499999996</v>
      </c>
      <c r="P356" s="3">
        <f t="shared" si="22"/>
        <v>313.63673333333344</v>
      </c>
      <c r="Q356" s="5">
        <v>-1.0000000000000007E-3</v>
      </c>
      <c r="R356" s="5">
        <f>VLOOKUP(D356,'[1]DESIGN LOAD'!AC:AF,2,FALSE)</f>
        <v>200</v>
      </c>
      <c r="S356" s="7">
        <f>VLOOKUP(D356,'[1]DESIGN LOAD'!AC:AF,3,FALSE)</f>
        <v>190</v>
      </c>
      <c r="T356">
        <f>VLOOKUP(D356,'[1]DESIGN LOAD'!AC:AF,4,FALSE)</f>
        <v>390</v>
      </c>
    </row>
    <row r="357" spans="1:20" x14ac:dyDescent="0.3">
      <c r="A357" s="6">
        <v>2024</v>
      </c>
      <c r="B357" s="6">
        <v>7</v>
      </c>
      <c r="C357" s="6">
        <v>16</v>
      </c>
      <c r="D357" s="6">
        <v>1</v>
      </c>
      <c r="E357" s="6" t="str">
        <f t="shared" si="20"/>
        <v>Tuesday</v>
      </c>
      <c r="F357" s="6" t="str">
        <f t="shared" si="23"/>
        <v>Week-day</v>
      </c>
      <c r="G357" s="6" t="str">
        <f>_xlfn.XLOOKUP(B357,'[1]VLOOKUP DATA'!$A$3:$A$14,'[1]VLOOKUP DATA'!$C$3:$C$14)</f>
        <v>High-demand</v>
      </c>
      <c r="H357" s="6" t="str" cm="1">
        <f t="array" ref="H357">_xlfn.XLOOKUP(1,('[1]VLOOKUP DATA'!$I$2:$I$337=[1]DATA!G357)*('[1]VLOOKUP DATA'!$J$2:$J$337=[1]DATA!D357)*('[1]VLOOKUP DATA'!$K$2:$K$337=[1]DATA!E357),'[1]VLOOKUP DATA'!$L$2:$L$337)</f>
        <v>Off-Peak</v>
      </c>
      <c r="I357" s="1" cm="1">
        <f t="array" ref="I357">_xlfn.XLOOKUP(B357,'[1]VLOOKUP DATA'!$A$3:$A$14,_xlfn.XLOOKUP(H357,'[1]VLOOKUP DATA'!$D$2:$F$2,'[1]VLOOKUP DATA'!$D$3:$F$14))*100</f>
        <v>107</v>
      </c>
      <c r="J357" s="2">
        <v>-10.345708333333334</v>
      </c>
      <c r="K357" s="3">
        <f t="shared" si="21"/>
        <v>0</v>
      </c>
      <c r="L357" s="3">
        <v>98.825000000000003</v>
      </c>
      <c r="M357" s="4">
        <v>135.98585833333331</v>
      </c>
      <c r="N357" s="4">
        <v>0</v>
      </c>
      <c r="O357" s="4">
        <v>118.07556666666675</v>
      </c>
      <c r="P357" s="3">
        <f t="shared" si="22"/>
        <v>313.63673333333344</v>
      </c>
      <c r="Q357" s="5">
        <v>-1.0000000000000007E-3</v>
      </c>
      <c r="R357" s="5">
        <f>VLOOKUP(D357,'[1]DESIGN LOAD'!AC:AF,2,FALSE)</f>
        <v>200</v>
      </c>
      <c r="S357" s="7">
        <f>VLOOKUP(D357,'[1]DESIGN LOAD'!AC:AF,3,FALSE)</f>
        <v>190</v>
      </c>
      <c r="T357">
        <f>VLOOKUP(D357,'[1]DESIGN LOAD'!AC:AF,4,FALSE)</f>
        <v>390</v>
      </c>
    </row>
    <row r="358" spans="1:20" x14ac:dyDescent="0.3">
      <c r="A358" s="6">
        <v>2024</v>
      </c>
      <c r="B358" s="6">
        <v>7</v>
      </c>
      <c r="C358" s="6">
        <v>16</v>
      </c>
      <c r="D358" s="6">
        <v>2</v>
      </c>
      <c r="E358" s="6" t="str">
        <f t="shared" si="20"/>
        <v>Tuesday</v>
      </c>
      <c r="F358" s="6" t="str">
        <f t="shared" si="23"/>
        <v>Week-day</v>
      </c>
      <c r="G358" s="6" t="str">
        <f>_xlfn.XLOOKUP(B358,'[1]VLOOKUP DATA'!$A$3:$A$14,'[1]VLOOKUP DATA'!$C$3:$C$14)</f>
        <v>High-demand</v>
      </c>
      <c r="H358" s="6" t="str" cm="1">
        <f t="array" ref="H358">_xlfn.XLOOKUP(1,('[1]VLOOKUP DATA'!$I$2:$I$337=[1]DATA!G358)*('[1]VLOOKUP DATA'!$J$2:$J$337=[1]DATA!D358)*('[1]VLOOKUP DATA'!$K$2:$K$337=[1]DATA!E358),'[1]VLOOKUP DATA'!$L$2:$L$337)</f>
        <v>Off-Peak</v>
      </c>
      <c r="I358" s="1" cm="1">
        <f t="array" ref="I358">_xlfn.XLOOKUP(B358,'[1]VLOOKUP DATA'!$A$3:$A$14,_xlfn.XLOOKUP(H358,'[1]VLOOKUP DATA'!$D$2:$F$2,'[1]VLOOKUP DATA'!$D$3:$F$14))*100</f>
        <v>107</v>
      </c>
      <c r="J358" s="2">
        <v>-8.3750999999999962</v>
      </c>
      <c r="K358" s="3">
        <f t="shared" si="21"/>
        <v>0</v>
      </c>
      <c r="L358" s="3">
        <v>98.8</v>
      </c>
      <c r="M358" s="4">
        <v>153.25111666666672</v>
      </c>
      <c r="N358" s="4">
        <v>0</v>
      </c>
      <c r="O358" s="4">
        <v>139.10103333333333</v>
      </c>
      <c r="P358" s="3">
        <f t="shared" si="22"/>
        <v>313.63673333333344</v>
      </c>
      <c r="Q358" s="5">
        <v>-1.0000000000000007E-3</v>
      </c>
      <c r="R358" s="5">
        <f>VLOOKUP(D358,'[1]DESIGN LOAD'!AC:AF,2,FALSE)</f>
        <v>200</v>
      </c>
      <c r="S358" s="7">
        <f>VLOOKUP(D358,'[1]DESIGN LOAD'!AC:AF,3,FALSE)</f>
        <v>190</v>
      </c>
      <c r="T358">
        <f>VLOOKUP(D358,'[1]DESIGN LOAD'!AC:AF,4,FALSE)</f>
        <v>390</v>
      </c>
    </row>
    <row r="359" spans="1:20" x14ac:dyDescent="0.3">
      <c r="A359" s="6">
        <v>2024</v>
      </c>
      <c r="B359" s="6">
        <v>7</v>
      </c>
      <c r="C359" s="6">
        <v>16</v>
      </c>
      <c r="D359" s="6">
        <v>3</v>
      </c>
      <c r="E359" s="6" t="str">
        <f t="shared" si="20"/>
        <v>Tuesday</v>
      </c>
      <c r="F359" s="6" t="str">
        <f t="shared" si="23"/>
        <v>Week-day</v>
      </c>
      <c r="G359" s="6" t="str">
        <f>_xlfn.XLOOKUP(B359,'[1]VLOOKUP DATA'!$A$3:$A$14,'[1]VLOOKUP DATA'!$C$3:$C$14)</f>
        <v>High-demand</v>
      </c>
      <c r="H359" s="6" t="str" cm="1">
        <f t="array" ref="H359">_xlfn.XLOOKUP(1,('[1]VLOOKUP DATA'!$I$2:$I$337=[1]DATA!G359)*('[1]VLOOKUP DATA'!$J$2:$J$337=[1]DATA!D359)*('[1]VLOOKUP DATA'!$K$2:$K$337=[1]DATA!E359),'[1]VLOOKUP DATA'!$L$2:$L$337)</f>
        <v>Off-Peak</v>
      </c>
      <c r="I359" s="1" cm="1">
        <f t="array" ref="I359">_xlfn.XLOOKUP(B359,'[1]VLOOKUP DATA'!$A$3:$A$14,_xlfn.XLOOKUP(H359,'[1]VLOOKUP DATA'!$D$2:$F$2,'[1]VLOOKUP DATA'!$D$3:$F$14))*100</f>
        <v>107</v>
      </c>
      <c r="J359" s="2">
        <v>-9.3068666666666697</v>
      </c>
      <c r="K359" s="3">
        <f t="shared" si="21"/>
        <v>0</v>
      </c>
      <c r="L359" s="3">
        <v>98.908333333333331</v>
      </c>
      <c r="M359" s="4">
        <v>159.32275833333335</v>
      </c>
      <c r="N359" s="4">
        <v>0</v>
      </c>
      <c r="O359" s="4">
        <v>142.83614166666666</v>
      </c>
      <c r="P359" s="3">
        <f t="shared" si="22"/>
        <v>313.63673333333344</v>
      </c>
      <c r="Q359" s="5">
        <v>-1.0000000000000007E-3</v>
      </c>
      <c r="R359" s="5">
        <f>VLOOKUP(D359,'[1]DESIGN LOAD'!AC:AF,2,FALSE)</f>
        <v>200</v>
      </c>
      <c r="S359" s="7">
        <f>VLOOKUP(D359,'[1]DESIGN LOAD'!AC:AF,3,FALSE)</f>
        <v>190</v>
      </c>
      <c r="T359">
        <f>VLOOKUP(D359,'[1]DESIGN LOAD'!AC:AF,4,FALSE)</f>
        <v>390</v>
      </c>
    </row>
    <row r="360" spans="1:20" x14ac:dyDescent="0.3">
      <c r="A360" s="6">
        <v>2024</v>
      </c>
      <c r="B360" s="6">
        <v>7</v>
      </c>
      <c r="C360" s="6">
        <v>16</v>
      </c>
      <c r="D360" s="6">
        <v>4</v>
      </c>
      <c r="E360" s="6" t="str">
        <f t="shared" si="20"/>
        <v>Tuesday</v>
      </c>
      <c r="F360" s="6" t="str">
        <f t="shared" si="23"/>
        <v>Week-day</v>
      </c>
      <c r="G360" s="6" t="str">
        <f>_xlfn.XLOOKUP(B360,'[1]VLOOKUP DATA'!$A$3:$A$14,'[1]VLOOKUP DATA'!$C$3:$C$14)</f>
        <v>High-demand</v>
      </c>
      <c r="H360" s="6" t="str" cm="1">
        <f t="array" ref="H360">_xlfn.XLOOKUP(1,('[1]VLOOKUP DATA'!$I$2:$I$337=[1]DATA!G360)*('[1]VLOOKUP DATA'!$J$2:$J$337=[1]DATA!D360)*('[1]VLOOKUP DATA'!$K$2:$K$337=[1]DATA!E360),'[1]VLOOKUP DATA'!$L$2:$L$337)</f>
        <v>Off-Peak</v>
      </c>
      <c r="I360" s="1" cm="1">
        <f t="array" ref="I360">_xlfn.XLOOKUP(B360,'[1]VLOOKUP DATA'!$A$3:$A$14,_xlfn.XLOOKUP(H360,'[1]VLOOKUP DATA'!$D$2:$F$2,'[1]VLOOKUP DATA'!$D$3:$F$14))*100</f>
        <v>107</v>
      </c>
      <c r="J360" s="2">
        <v>-7.3122583333333315</v>
      </c>
      <c r="K360" s="3">
        <f t="shared" si="21"/>
        <v>0</v>
      </c>
      <c r="L360" s="3">
        <v>98.808333333333337</v>
      </c>
      <c r="M360" s="4">
        <v>171.38521666666665</v>
      </c>
      <c r="N360" s="4">
        <v>0</v>
      </c>
      <c r="O360" s="4">
        <v>156.59128333333325</v>
      </c>
      <c r="P360" s="3">
        <f t="shared" si="22"/>
        <v>313.63673333333344</v>
      </c>
      <c r="Q360" s="5">
        <v>-1.0000000000000007E-3</v>
      </c>
      <c r="R360" s="5">
        <f>VLOOKUP(D360,'[1]DESIGN LOAD'!AC:AF,2,FALSE)</f>
        <v>295</v>
      </c>
      <c r="S360" s="7">
        <f>VLOOKUP(D360,'[1]DESIGN LOAD'!AC:AF,3,FALSE)</f>
        <v>190</v>
      </c>
      <c r="T360">
        <f>VLOOKUP(D360,'[1]DESIGN LOAD'!AC:AF,4,FALSE)</f>
        <v>485</v>
      </c>
    </row>
    <row r="361" spans="1:20" x14ac:dyDescent="0.3">
      <c r="A361" s="6">
        <v>2024</v>
      </c>
      <c r="B361" s="6">
        <v>7</v>
      </c>
      <c r="C361" s="6">
        <v>16</v>
      </c>
      <c r="D361" s="6">
        <v>5</v>
      </c>
      <c r="E361" s="6" t="str">
        <f t="shared" si="20"/>
        <v>Tuesday</v>
      </c>
      <c r="F361" s="6" t="str">
        <f t="shared" si="23"/>
        <v>Week-day</v>
      </c>
      <c r="G361" s="6" t="str">
        <f>_xlfn.XLOOKUP(B361,'[1]VLOOKUP DATA'!$A$3:$A$14,'[1]VLOOKUP DATA'!$C$3:$C$14)</f>
        <v>High-demand</v>
      </c>
      <c r="H361" s="6" t="str" cm="1">
        <f t="array" ref="H361">_xlfn.XLOOKUP(1,('[1]VLOOKUP DATA'!$I$2:$I$337=[1]DATA!G361)*('[1]VLOOKUP DATA'!$J$2:$J$337=[1]DATA!D361)*('[1]VLOOKUP DATA'!$K$2:$K$337=[1]DATA!E361),'[1]VLOOKUP DATA'!$L$2:$L$337)</f>
        <v>Off-Peak</v>
      </c>
      <c r="I361" s="1" cm="1">
        <f t="array" ref="I361">_xlfn.XLOOKUP(B361,'[1]VLOOKUP DATA'!$A$3:$A$14,_xlfn.XLOOKUP(H361,'[1]VLOOKUP DATA'!$D$2:$F$2,'[1]VLOOKUP DATA'!$D$3:$F$14))*100</f>
        <v>107</v>
      </c>
      <c r="J361" s="2">
        <v>-13.917324999999998</v>
      </c>
      <c r="K361" s="3">
        <f t="shared" si="21"/>
        <v>0</v>
      </c>
      <c r="L361" s="3">
        <v>98.958333333333329</v>
      </c>
      <c r="M361" s="4">
        <v>167.78254166666667</v>
      </c>
      <c r="N361" s="4">
        <v>0</v>
      </c>
      <c r="O361" s="4">
        <v>143.61828333333332</v>
      </c>
      <c r="P361" s="3">
        <f t="shared" si="22"/>
        <v>313.63673333333344</v>
      </c>
      <c r="Q361" s="5">
        <v>-1.0000000000000007E-3</v>
      </c>
      <c r="R361" s="5">
        <f>VLOOKUP(D361,'[1]DESIGN LOAD'!AC:AF,2,FALSE)</f>
        <v>295</v>
      </c>
      <c r="S361" s="7">
        <f>VLOOKUP(D361,'[1]DESIGN LOAD'!AC:AF,3,FALSE)</f>
        <v>190</v>
      </c>
      <c r="T361">
        <f>VLOOKUP(D361,'[1]DESIGN LOAD'!AC:AF,4,FALSE)</f>
        <v>485</v>
      </c>
    </row>
    <row r="362" spans="1:20" x14ac:dyDescent="0.3">
      <c r="A362" s="6">
        <v>2024</v>
      </c>
      <c r="B362" s="6">
        <v>7</v>
      </c>
      <c r="C362" s="6">
        <v>16</v>
      </c>
      <c r="D362" s="6">
        <v>6</v>
      </c>
      <c r="E362" s="6" t="str">
        <f t="shared" si="20"/>
        <v>Tuesday</v>
      </c>
      <c r="F362" s="6" t="str">
        <f t="shared" si="23"/>
        <v>Week-day</v>
      </c>
      <c r="G362" s="6" t="str">
        <f>_xlfn.XLOOKUP(B362,'[1]VLOOKUP DATA'!$A$3:$A$14,'[1]VLOOKUP DATA'!$C$3:$C$14)</f>
        <v>High-demand</v>
      </c>
      <c r="H362" s="6" t="str" cm="1">
        <f t="array" ref="H362">_xlfn.XLOOKUP(1,('[1]VLOOKUP DATA'!$I$2:$I$337=[1]DATA!G362)*('[1]VLOOKUP DATA'!$J$2:$J$337=[1]DATA!D362)*('[1]VLOOKUP DATA'!$K$2:$K$337=[1]DATA!E362),'[1]VLOOKUP DATA'!$L$2:$L$337)</f>
        <v>Peak</v>
      </c>
      <c r="I362" s="1" cm="1">
        <f t="array" ref="I362">_xlfn.XLOOKUP(B362,'[1]VLOOKUP DATA'!$A$3:$A$14,_xlfn.XLOOKUP(H362,'[1]VLOOKUP DATA'!$D$2:$F$2,'[1]VLOOKUP DATA'!$D$3:$F$14))*100</f>
        <v>653</v>
      </c>
      <c r="J362" s="2">
        <v>-6.8091499999999998</v>
      </c>
      <c r="K362" s="3">
        <f t="shared" si="21"/>
        <v>0</v>
      </c>
      <c r="L362" s="3">
        <v>98.933333333333337</v>
      </c>
      <c r="M362" s="4">
        <v>153.72599166666672</v>
      </c>
      <c r="N362" s="4">
        <v>0</v>
      </c>
      <c r="O362" s="4">
        <v>139.40442500000003</v>
      </c>
      <c r="P362" s="3">
        <f t="shared" si="22"/>
        <v>313.63673333333344</v>
      </c>
      <c r="Q362" s="5">
        <v>-1.0000000000000007E-3</v>
      </c>
      <c r="R362" s="5">
        <f>VLOOKUP(D362,'[1]DESIGN LOAD'!AC:AF,2,FALSE)</f>
        <v>295</v>
      </c>
      <c r="S362" s="7">
        <f>VLOOKUP(D362,'[1]DESIGN LOAD'!AC:AF,3,FALSE)</f>
        <v>190</v>
      </c>
      <c r="T362">
        <f>VLOOKUP(D362,'[1]DESIGN LOAD'!AC:AF,4,FALSE)</f>
        <v>485</v>
      </c>
    </row>
    <row r="363" spans="1:20" x14ac:dyDescent="0.3">
      <c r="A363" s="6">
        <v>2024</v>
      </c>
      <c r="B363" s="6">
        <v>7</v>
      </c>
      <c r="C363" s="6">
        <v>16</v>
      </c>
      <c r="D363" s="6">
        <v>7</v>
      </c>
      <c r="E363" s="6" t="str">
        <f t="shared" si="20"/>
        <v>Tuesday</v>
      </c>
      <c r="F363" s="6" t="str">
        <f t="shared" si="23"/>
        <v>Week-day</v>
      </c>
      <c r="G363" s="6" t="str">
        <f>_xlfn.XLOOKUP(B363,'[1]VLOOKUP DATA'!$A$3:$A$14,'[1]VLOOKUP DATA'!$C$3:$C$14)</f>
        <v>High-demand</v>
      </c>
      <c r="H363" s="6" t="str" cm="1">
        <f t="array" ref="H363">_xlfn.XLOOKUP(1,('[1]VLOOKUP DATA'!$I$2:$I$337=[1]DATA!G363)*('[1]VLOOKUP DATA'!$J$2:$J$337=[1]DATA!D363)*('[1]VLOOKUP DATA'!$K$2:$K$337=[1]DATA!E363),'[1]VLOOKUP DATA'!$L$2:$L$337)</f>
        <v>Peak</v>
      </c>
      <c r="I363" s="1" cm="1">
        <f t="array" ref="I363">_xlfn.XLOOKUP(B363,'[1]VLOOKUP DATA'!$A$3:$A$14,_xlfn.XLOOKUP(H363,'[1]VLOOKUP DATA'!$D$2:$F$2,'[1]VLOOKUP DATA'!$D$3:$F$14))*100</f>
        <v>653</v>
      </c>
      <c r="J363" s="2">
        <v>-11.782975</v>
      </c>
      <c r="K363" s="3">
        <f t="shared" si="21"/>
        <v>0</v>
      </c>
      <c r="L363" s="3">
        <v>99</v>
      </c>
      <c r="M363" s="4">
        <v>159.52025833333335</v>
      </c>
      <c r="N363" s="4">
        <v>0</v>
      </c>
      <c r="O363" s="4">
        <v>143.70045833333327</v>
      </c>
      <c r="P363" s="3">
        <f t="shared" si="22"/>
        <v>313.63673333333344</v>
      </c>
      <c r="Q363" s="5">
        <v>-1.0000000000000007E-3</v>
      </c>
      <c r="R363" s="5">
        <f>VLOOKUP(D363,'[1]DESIGN LOAD'!AC:AF,2,FALSE)</f>
        <v>565</v>
      </c>
      <c r="S363" s="7">
        <f>VLOOKUP(D363,'[1]DESIGN LOAD'!AC:AF,3,FALSE)</f>
        <v>690</v>
      </c>
      <c r="T363">
        <f>VLOOKUP(D363,'[1]DESIGN LOAD'!AC:AF,4,FALSE)</f>
        <v>1255</v>
      </c>
    </row>
    <row r="364" spans="1:20" x14ac:dyDescent="0.3">
      <c r="A364" s="6">
        <v>2024</v>
      </c>
      <c r="B364" s="6">
        <v>7</v>
      </c>
      <c r="C364" s="6">
        <v>16</v>
      </c>
      <c r="D364" s="6">
        <v>8</v>
      </c>
      <c r="E364" s="6" t="str">
        <f t="shared" si="20"/>
        <v>Tuesday</v>
      </c>
      <c r="F364" s="6" t="str">
        <f t="shared" si="23"/>
        <v>Week-day</v>
      </c>
      <c r="G364" s="6" t="str">
        <f>_xlfn.XLOOKUP(B364,'[1]VLOOKUP DATA'!$A$3:$A$14,'[1]VLOOKUP DATA'!$C$3:$C$14)</f>
        <v>High-demand</v>
      </c>
      <c r="H364" s="6" t="str" cm="1">
        <f t="array" ref="H364">_xlfn.XLOOKUP(1,('[1]VLOOKUP DATA'!$I$2:$I$337=[1]DATA!G364)*('[1]VLOOKUP DATA'!$J$2:$J$337=[1]DATA!D364)*('[1]VLOOKUP DATA'!$K$2:$K$337=[1]DATA!E364),'[1]VLOOKUP DATA'!$L$2:$L$337)</f>
        <v>Peak</v>
      </c>
      <c r="I364" s="1" cm="1">
        <f t="array" ref="I364">_xlfn.XLOOKUP(B364,'[1]VLOOKUP DATA'!$A$3:$A$14,_xlfn.XLOOKUP(H364,'[1]VLOOKUP DATA'!$D$2:$F$2,'[1]VLOOKUP DATA'!$D$3:$F$14))*100</f>
        <v>653</v>
      </c>
      <c r="J364" s="2">
        <v>-11.934499999999995</v>
      </c>
      <c r="K364" s="3">
        <f t="shared" si="21"/>
        <v>0</v>
      </c>
      <c r="L364" s="3">
        <v>98.974999999999994</v>
      </c>
      <c r="M364" s="4">
        <v>174.38215</v>
      </c>
      <c r="N364" s="4">
        <v>0</v>
      </c>
      <c r="O364" s="4">
        <v>152.87530833333338</v>
      </c>
      <c r="P364" s="3">
        <f t="shared" si="22"/>
        <v>313.63673333333344</v>
      </c>
      <c r="Q364" s="5">
        <v>-1.0000000000000007E-3</v>
      </c>
      <c r="R364" s="5">
        <f>VLOOKUP(D364,'[1]DESIGN LOAD'!AC:AF,2,FALSE)</f>
        <v>565</v>
      </c>
      <c r="S364" s="7">
        <f>VLOOKUP(D364,'[1]DESIGN LOAD'!AC:AF,3,FALSE)</f>
        <v>675</v>
      </c>
      <c r="T364">
        <f>VLOOKUP(D364,'[1]DESIGN LOAD'!AC:AF,4,FALSE)</f>
        <v>1240</v>
      </c>
    </row>
    <row r="365" spans="1:20" x14ac:dyDescent="0.3">
      <c r="A365" s="6">
        <v>2024</v>
      </c>
      <c r="B365" s="6">
        <v>7</v>
      </c>
      <c r="C365" s="6">
        <v>16</v>
      </c>
      <c r="D365" s="6">
        <v>9</v>
      </c>
      <c r="E365" s="6" t="str">
        <f t="shared" si="20"/>
        <v>Tuesday</v>
      </c>
      <c r="F365" s="6" t="str">
        <f t="shared" si="23"/>
        <v>Week-day</v>
      </c>
      <c r="G365" s="6" t="str">
        <f>_xlfn.XLOOKUP(B365,'[1]VLOOKUP DATA'!$A$3:$A$14,'[1]VLOOKUP DATA'!$C$3:$C$14)</f>
        <v>High-demand</v>
      </c>
      <c r="H365" s="6" t="str" cm="1">
        <f t="array" ref="H365">_xlfn.XLOOKUP(1,('[1]VLOOKUP DATA'!$I$2:$I$337=[1]DATA!G365)*('[1]VLOOKUP DATA'!$J$2:$J$337=[1]DATA!D365)*('[1]VLOOKUP DATA'!$K$2:$K$337=[1]DATA!E365),'[1]VLOOKUP DATA'!$L$2:$L$337)</f>
        <v>Standard</v>
      </c>
      <c r="I365" s="1" cm="1">
        <f t="array" ref="I365">_xlfn.XLOOKUP(B365,'[1]VLOOKUP DATA'!$A$3:$A$14,_xlfn.XLOOKUP(H365,'[1]VLOOKUP DATA'!$D$2:$F$2,'[1]VLOOKUP DATA'!$D$3:$F$14))*100</f>
        <v>198</v>
      </c>
      <c r="J365" s="2">
        <v>-5.3413666666666675</v>
      </c>
      <c r="K365" s="3">
        <f t="shared" si="21"/>
        <v>0</v>
      </c>
      <c r="L365" s="3">
        <v>98.958333333333329</v>
      </c>
      <c r="M365" s="4">
        <v>148.62567500000006</v>
      </c>
      <c r="N365" s="4">
        <v>0</v>
      </c>
      <c r="O365" s="4">
        <v>137.73986666666664</v>
      </c>
      <c r="P365" s="3">
        <f t="shared" si="22"/>
        <v>313.63673333333344</v>
      </c>
      <c r="Q365" s="5">
        <v>-1.0000000000000007E-3</v>
      </c>
      <c r="R365" s="5">
        <f>VLOOKUP(D365,'[1]DESIGN LOAD'!AC:AF,2,FALSE)</f>
        <v>565</v>
      </c>
      <c r="S365" s="7">
        <f>VLOOKUP(D365,'[1]DESIGN LOAD'!AC:AF,3,FALSE)</f>
        <v>675</v>
      </c>
      <c r="T365">
        <f>VLOOKUP(D365,'[1]DESIGN LOAD'!AC:AF,4,FALSE)</f>
        <v>1240</v>
      </c>
    </row>
    <row r="366" spans="1:20" x14ac:dyDescent="0.3">
      <c r="A366" s="6">
        <v>2024</v>
      </c>
      <c r="B366" s="6">
        <v>7</v>
      </c>
      <c r="C366" s="6">
        <v>16</v>
      </c>
      <c r="D366" s="6">
        <v>10</v>
      </c>
      <c r="E366" s="6" t="str">
        <f t="shared" si="20"/>
        <v>Tuesday</v>
      </c>
      <c r="F366" s="6" t="str">
        <f t="shared" si="23"/>
        <v>Week-day</v>
      </c>
      <c r="G366" s="6" t="str">
        <f>_xlfn.XLOOKUP(B366,'[1]VLOOKUP DATA'!$A$3:$A$14,'[1]VLOOKUP DATA'!$C$3:$C$14)</f>
        <v>High-demand</v>
      </c>
      <c r="H366" s="6" t="str" cm="1">
        <f t="array" ref="H366">_xlfn.XLOOKUP(1,('[1]VLOOKUP DATA'!$I$2:$I$337=[1]DATA!G366)*('[1]VLOOKUP DATA'!$J$2:$J$337=[1]DATA!D366)*('[1]VLOOKUP DATA'!$K$2:$K$337=[1]DATA!E366),'[1]VLOOKUP DATA'!$L$2:$L$337)</f>
        <v>Standard</v>
      </c>
      <c r="I366" s="1" cm="1">
        <f t="array" ref="I366">_xlfn.XLOOKUP(B366,'[1]VLOOKUP DATA'!$A$3:$A$14,_xlfn.XLOOKUP(H366,'[1]VLOOKUP DATA'!$D$2:$F$2,'[1]VLOOKUP DATA'!$D$3:$F$14))*100</f>
        <v>198</v>
      </c>
      <c r="J366" s="2">
        <v>-10.602316666666662</v>
      </c>
      <c r="K366" s="3">
        <f t="shared" si="21"/>
        <v>0</v>
      </c>
      <c r="L366" s="3">
        <v>98.783333333333331</v>
      </c>
      <c r="M366" s="4">
        <v>186.54951666666668</v>
      </c>
      <c r="N366" s="4">
        <v>0</v>
      </c>
      <c r="O366" s="4">
        <v>166.88725000000002</v>
      </c>
      <c r="P366" s="3">
        <f t="shared" si="22"/>
        <v>313.63673333333344</v>
      </c>
      <c r="Q366" s="5">
        <v>-1.0000000000000007E-3</v>
      </c>
      <c r="R366" s="5">
        <f>VLOOKUP(D366,'[1]DESIGN LOAD'!AC:AF,2,FALSE)</f>
        <v>565</v>
      </c>
      <c r="S366" s="7">
        <f>VLOOKUP(D366,'[1]DESIGN LOAD'!AC:AF,3,FALSE)</f>
        <v>675</v>
      </c>
      <c r="T366">
        <f>VLOOKUP(D366,'[1]DESIGN LOAD'!AC:AF,4,FALSE)</f>
        <v>1240</v>
      </c>
    </row>
    <row r="367" spans="1:20" x14ac:dyDescent="0.3">
      <c r="A367" s="6">
        <v>2024</v>
      </c>
      <c r="B367" s="6">
        <v>7</v>
      </c>
      <c r="C367" s="6">
        <v>16</v>
      </c>
      <c r="D367" s="6">
        <v>11</v>
      </c>
      <c r="E367" s="6" t="str">
        <f t="shared" si="20"/>
        <v>Tuesday</v>
      </c>
      <c r="F367" s="6" t="str">
        <f t="shared" si="23"/>
        <v>Week-day</v>
      </c>
      <c r="G367" s="6" t="str">
        <f>_xlfn.XLOOKUP(B367,'[1]VLOOKUP DATA'!$A$3:$A$14,'[1]VLOOKUP DATA'!$C$3:$C$14)</f>
        <v>High-demand</v>
      </c>
      <c r="H367" s="6" t="str" cm="1">
        <f t="array" ref="H367">_xlfn.XLOOKUP(1,('[1]VLOOKUP DATA'!$I$2:$I$337=[1]DATA!G367)*('[1]VLOOKUP DATA'!$J$2:$J$337=[1]DATA!D367)*('[1]VLOOKUP DATA'!$K$2:$K$337=[1]DATA!E367),'[1]VLOOKUP DATA'!$L$2:$L$337)</f>
        <v>Standard</v>
      </c>
      <c r="I367" s="1" cm="1">
        <f t="array" ref="I367">_xlfn.XLOOKUP(B367,'[1]VLOOKUP DATA'!$A$3:$A$14,_xlfn.XLOOKUP(H367,'[1]VLOOKUP DATA'!$D$2:$F$2,'[1]VLOOKUP DATA'!$D$3:$F$14))*100</f>
        <v>198</v>
      </c>
      <c r="J367" s="2">
        <v>-12.285125000000003</v>
      </c>
      <c r="K367" s="3">
        <f t="shared" si="21"/>
        <v>0</v>
      </c>
      <c r="L367" s="3">
        <v>99</v>
      </c>
      <c r="M367" s="4">
        <v>160.26135833333325</v>
      </c>
      <c r="N367" s="4">
        <v>0</v>
      </c>
      <c r="O367" s="4">
        <v>145.64689999999999</v>
      </c>
      <c r="P367" s="3">
        <f t="shared" si="22"/>
        <v>313.63673333333344</v>
      </c>
      <c r="Q367" s="5">
        <v>-1.0000000000000007E-3</v>
      </c>
      <c r="R367" s="5">
        <f>VLOOKUP(D367,'[1]DESIGN LOAD'!AC:AF,2,FALSE)</f>
        <v>565</v>
      </c>
      <c r="S367" s="7">
        <f>VLOOKUP(D367,'[1]DESIGN LOAD'!AC:AF,3,FALSE)</f>
        <v>675</v>
      </c>
      <c r="T367">
        <f>VLOOKUP(D367,'[1]DESIGN LOAD'!AC:AF,4,FALSE)</f>
        <v>1240</v>
      </c>
    </row>
    <row r="368" spans="1:20" x14ac:dyDescent="0.3">
      <c r="A368" s="6">
        <v>2024</v>
      </c>
      <c r="B368" s="6">
        <v>7</v>
      </c>
      <c r="C368" s="6">
        <v>16</v>
      </c>
      <c r="D368" s="6">
        <v>12</v>
      </c>
      <c r="E368" s="6" t="str">
        <f t="shared" si="20"/>
        <v>Tuesday</v>
      </c>
      <c r="F368" s="6" t="str">
        <f t="shared" si="23"/>
        <v>Week-day</v>
      </c>
      <c r="G368" s="6" t="str">
        <f>_xlfn.XLOOKUP(B368,'[1]VLOOKUP DATA'!$A$3:$A$14,'[1]VLOOKUP DATA'!$C$3:$C$14)</f>
        <v>High-demand</v>
      </c>
      <c r="H368" s="6" t="str" cm="1">
        <f t="array" ref="H368">_xlfn.XLOOKUP(1,('[1]VLOOKUP DATA'!$I$2:$I$337=[1]DATA!G368)*('[1]VLOOKUP DATA'!$J$2:$J$337=[1]DATA!D368)*('[1]VLOOKUP DATA'!$K$2:$K$337=[1]DATA!E368),'[1]VLOOKUP DATA'!$L$2:$L$337)</f>
        <v>Standard</v>
      </c>
      <c r="I368" s="1" cm="1">
        <f t="array" ref="I368">_xlfn.XLOOKUP(B368,'[1]VLOOKUP DATA'!$A$3:$A$14,_xlfn.XLOOKUP(H368,'[1]VLOOKUP DATA'!$D$2:$F$2,'[1]VLOOKUP DATA'!$D$3:$F$14))*100</f>
        <v>198</v>
      </c>
      <c r="J368" s="2">
        <v>-6.4861666666666675</v>
      </c>
      <c r="K368" s="3">
        <f t="shared" si="21"/>
        <v>0</v>
      </c>
      <c r="L368" s="3">
        <v>99</v>
      </c>
      <c r="M368" s="4">
        <v>159.45414999999991</v>
      </c>
      <c r="N368" s="4">
        <v>0</v>
      </c>
      <c r="O368" s="4">
        <v>143.58380833333328</v>
      </c>
      <c r="P368" s="3">
        <f t="shared" si="22"/>
        <v>313.63673333333344</v>
      </c>
      <c r="Q368" s="5">
        <v>-1.0000000000000007E-3</v>
      </c>
      <c r="R368" s="5">
        <f>VLOOKUP(D368,'[1]DESIGN LOAD'!AC:AF,2,FALSE)</f>
        <v>565</v>
      </c>
      <c r="S368" s="7">
        <f>VLOOKUP(D368,'[1]DESIGN LOAD'!AC:AF,3,FALSE)</f>
        <v>675</v>
      </c>
      <c r="T368">
        <f>VLOOKUP(D368,'[1]DESIGN LOAD'!AC:AF,4,FALSE)</f>
        <v>1240</v>
      </c>
    </row>
    <row r="369" spans="1:20" x14ac:dyDescent="0.3">
      <c r="A369" s="6">
        <v>2024</v>
      </c>
      <c r="B369" s="6">
        <v>7</v>
      </c>
      <c r="C369" s="6">
        <v>16</v>
      </c>
      <c r="D369" s="6">
        <v>13</v>
      </c>
      <c r="E369" s="6" t="str">
        <f t="shared" si="20"/>
        <v>Tuesday</v>
      </c>
      <c r="F369" s="6" t="str">
        <f t="shared" si="23"/>
        <v>Week-day</v>
      </c>
      <c r="G369" s="6" t="str">
        <f>_xlfn.XLOOKUP(B369,'[1]VLOOKUP DATA'!$A$3:$A$14,'[1]VLOOKUP DATA'!$C$3:$C$14)</f>
        <v>High-demand</v>
      </c>
      <c r="H369" s="6" t="str" cm="1">
        <f t="array" ref="H369">_xlfn.XLOOKUP(1,('[1]VLOOKUP DATA'!$I$2:$I$337=[1]DATA!G369)*('[1]VLOOKUP DATA'!$J$2:$J$337=[1]DATA!D369)*('[1]VLOOKUP DATA'!$K$2:$K$337=[1]DATA!E369),'[1]VLOOKUP DATA'!$L$2:$L$337)</f>
        <v>Standard</v>
      </c>
      <c r="I369" s="1" cm="1">
        <f t="array" ref="I369">_xlfn.XLOOKUP(B369,'[1]VLOOKUP DATA'!$A$3:$A$14,_xlfn.XLOOKUP(H369,'[1]VLOOKUP DATA'!$D$2:$F$2,'[1]VLOOKUP DATA'!$D$3:$F$14))*100</f>
        <v>198</v>
      </c>
      <c r="J369" s="2">
        <v>-7.2729583333333325</v>
      </c>
      <c r="K369" s="3">
        <f t="shared" si="21"/>
        <v>0</v>
      </c>
      <c r="L369" s="3">
        <v>99</v>
      </c>
      <c r="M369" s="4">
        <v>170.21050000000002</v>
      </c>
      <c r="N369" s="4">
        <v>0</v>
      </c>
      <c r="O369" s="4">
        <v>152.87797499999999</v>
      </c>
      <c r="P369" s="3">
        <f t="shared" si="22"/>
        <v>313.63673333333344</v>
      </c>
      <c r="Q369" s="5">
        <v>-1.0000000000000007E-3</v>
      </c>
      <c r="R369" s="5">
        <f>VLOOKUP(D369,'[1]DESIGN LOAD'!AC:AF,2,FALSE)</f>
        <v>565</v>
      </c>
      <c r="S369" s="7">
        <f>VLOOKUP(D369,'[1]DESIGN LOAD'!AC:AF,3,FALSE)</f>
        <v>675</v>
      </c>
      <c r="T369">
        <f>VLOOKUP(D369,'[1]DESIGN LOAD'!AC:AF,4,FALSE)</f>
        <v>1240</v>
      </c>
    </row>
    <row r="370" spans="1:20" x14ac:dyDescent="0.3">
      <c r="A370" s="6">
        <v>2024</v>
      </c>
      <c r="B370" s="6">
        <v>7</v>
      </c>
      <c r="C370" s="6">
        <v>16</v>
      </c>
      <c r="D370" s="6">
        <v>14</v>
      </c>
      <c r="E370" s="6" t="str">
        <f t="shared" si="20"/>
        <v>Tuesday</v>
      </c>
      <c r="F370" s="6" t="str">
        <f t="shared" si="23"/>
        <v>Week-day</v>
      </c>
      <c r="G370" s="6" t="str">
        <f>_xlfn.XLOOKUP(B370,'[1]VLOOKUP DATA'!$A$3:$A$14,'[1]VLOOKUP DATA'!$C$3:$C$14)</f>
        <v>High-demand</v>
      </c>
      <c r="H370" s="6" t="str" cm="1">
        <f t="array" ref="H370">_xlfn.XLOOKUP(1,('[1]VLOOKUP DATA'!$I$2:$I$337=[1]DATA!G370)*('[1]VLOOKUP DATA'!$J$2:$J$337=[1]DATA!D370)*('[1]VLOOKUP DATA'!$K$2:$K$337=[1]DATA!E370),'[1]VLOOKUP DATA'!$L$2:$L$337)</f>
        <v>Standard</v>
      </c>
      <c r="I370" s="1" cm="1">
        <f t="array" ref="I370">_xlfn.XLOOKUP(B370,'[1]VLOOKUP DATA'!$A$3:$A$14,_xlfn.XLOOKUP(H370,'[1]VLOOKUP DATA'!$D$2:$F$2,'[1]VLOOKUP DATA'!$D$3:$F$14))*100</f>
        <v>198</v>
      </c>
      <c r="J370" s="2">
        <v>-10.587283333333328</v>
      </c>
      <c r="K370" s="3">
        <f t="shared" si="21"/>
        <v>0</v>
      </c>
      <c r="L370" s="3">
        <v>98.86666666666666</v>
      </c>
      <c r="M370" s="4">
        <v>210.70076666666671</v>
      </c>
      <c r="N370" s="4">
        <v>0</v>
      </c>
      <c r="O370" s="4">
        <v>191.05258333333325</v>
      </c>
      <c r="P370" s="3">
        <f t="shared" si="22"/>
        <v>313.63673333333344</v>
      </c>
      <c r="Q370" s="5">
        <v>-1.0000000000000007E-3</v>
      </c>
      <c r="R370" s="5">
        <f>VLOOKUP(D370,'[1]DESIGN LOAD'!AC:AF,2,FALSE)</f>
        <v>565</v>
      </c>
      <c r="S370" s="7">
        <f>VLOOKUP(D370,'[1]DESIGN LOAD'!AC:AF,3,FALSE)</f>
        <v>675</v>
      </c>
      <c r="T370">
        <f>VLOOKUP(D370,'[1]DESIGN LOAD'!AC:AF,4,FALSE)</f>
        <v>1240</v>
      </c>
    </row>
    <row r="371" spans="1:20" x14ac:dyDescent="0.3">
      <c r="A371" s="6">
        <v>2024</v>
      </c>
      <c r="B371" s="6">
        <v>7</v>
      </c>
      <c r="C371" s="6">
        <v>16</v>
      </c>
      <c r="D371" s="6">
        <v>15</v>
      </c>
      <c r="E371" s="6" t="str">
        <f t="shared" si="20"/>
        <v>Tuesday</v>
      </c>
      <c r="F371" s="6" t="str">
        <f t="shared" si="23"/>
        <v>Week-day</v>
      </c>
      <c r="G371" s="6" t="str">
        <f>_xlfn.XLOOKUP(B371,'[1]VLOOKUP DATA'!$A$3:$A$14,'[1]VLOOKUP DATA'!$C$3:$C$14)</f>
        <v>High-demand</v>
      </c>
      <c r="H371" s="6" t="str" cm="1">
        <f t="array" ref="H371">_xlfn.XLOOKUP(1,('[1]VLOOKUP DATA'!$I$2:$I$337=[1]DATA!G371)*('[1]VLOOKUP DATA'!$J$2:$J$337=[1]DATA!D371)*('[1]VLOOKUP DATA'!$K$2:$K$337=[1]DATA!E371),'[1]VLOOKUP DATA'!$L$2:$L$337)</f>
        <v>Standard</v>
      </c>
      <c r="I371" s="1" cm="1">
        <f t="array" ref="I371">_xlfn.XLOOKUP(B371,'[1]VLOOKUP DATA'!$A$3:$A$14,_xlfn.XLOOKUP(H371,'[1]VLOOKUP DATA'!$D$2:$F$2,'[1]VLOOKUP DATA'!$D$3:$F$14))*100</f>
        <v>198</v>
      </c>
      <c r="J371" s="2">
        <v>-2.2766500000000018</v>
      </c>
      <c r="K371" s="3">
        <f t="shared" si="21"/>
        <v>0</v>
      </c>
      <c r="L371" s="3">
        <v>98.958333333333329</v>
      </c>
      <c r="M371" s="4">
        <v>192.53637500000005</v>
      </c>
      <c r="N371" s="4">
        <v>0</v>
      </c>
      <c r="O371" s="4">
        <v>180.09410833333322</v>
      </c>
      <c r="P371" s="3">
        <f t="shared" si="22"/>
        <v>313.63673333333344</v>
      </c>
      <c r="Q371" s="5">
        <v>-1.0000000000000007E-3</v>
      </c>
      <c r="R371" s="5">
        <f>VLOOKUP(D371,'[1]DESIGN LOAD'!AC:AF,2,FALSE)</f>
        <v>565</v>
      </c>
      <c r="S371" s="7">
        <f>VLOOKUP(D371,'[1]DESIGN LOAD'!AC:AF,3,FALSE)</f>
        <v>675</v>
      </c>
      <c r="T371">
        <f>VLOOKUP(D371,'[1]DESIGN LOAD'!AC:AF,4,FALSE)</f>
        <v>1240</v>
      </c>
    </row>
    <row r="372" spans="1:20" x14ac:dyDescent="0.3">
      <c r="A372" s="6">
        <v>2024</v>
      </c>
      <c r="B372" s="6">
        <v>7</v>
      </c>
      <c r="C372" s="6">
        <v>16</v>
      </c>
      <c r="D372" s="6">
        <v>16</v>
      </c>
      <c r="E372" s="6" t="str">
        <f t="shared" si="20"/>
        <v>Tuesday</v>
      </c>
      <c r="F372" s="6" t="str">
        <f t="shared" si="23"/>
        <v>Week-day</v>
      </c>
      <c r="G372" s="6" t="str">
        <f>_xlfn.XLOOKUP(B372,'[1]VLOOKUP DATA'!$A$3:$A$14,'[1]VLOOKUP DATA'!$C$3:$C$14)</f>
        <v>High-demand</v>
      </c>
      <c r="H372" s="6" t="str" cm="1">
        <f t="array" ref="H372">_xlfn.XLOOKUP(1,('[1]VLOOKUP DATA'!$I$2:$I$337=[1]DATA!G372)*('[1]VLOOKUP DATA'!$J$2:$J$337=[1]DATA!D372)*('[1]VLOOKUP DATA'!$K$2:$K$337=[1]DATA!E372),'[1]VLOOKUP DATA'!$L$2:$L$337)</f>
        <v>Standard</v>
      </c>
      <c r="I372" s="1" cm="1">
        <f t="array" ref="I372">_xlfn.XLOOKUP(B372,'[1]VLOOKUP DATA'!$A$3:$A$14,_xlfn.XLOOKUP(H372,'[1]VLOOKUP DATA'!$D$2:$F$2,'[1]VLOOKUP DATA'!$D$3:$F$14))*100</f>
        <v>198</v>
      </c>
      <c r="J372" s="2">
        <v>-11.618324999999997</v>
      </c>
      <c r="K372" s="3">
        <f t="shared" si="21"/>
        <v>0</v>
      </c>
      <c r="L372" s="3">
        <v>98.99166666666666</v>
      </c>
      <c r="M372" s="4">
        <v>169.30502500000009</v>
      </c>
      <c r="N372" s="4">
        <v>0</v>
      </c>
      <c r="O372" s="4">
        <v>149.41092499999996</v>
      </c>
      <c r="P372" s="3">
        <f t="shared" si="22"/>
        <v>313.63673333333344</v>
      </c>
      <c r="Q372" s="5">
        <v>-1.0000000000000007E-3</v>
      </c>
      <c r="R372" s="5">
        <f>VLOOKUP(D372,'[1]DESIGN LOAD'!AC:AF,2,FALSE)</f>
        <v>565</v>
      </c>
      <c r="S372" s="7">
        <f>VLOOKUP(D372,'[1]DESIGN LOAD'!AC:AF,3,FALSE)</f>
        <v>675</v>
      </c>
      <c r="T372">
        <f>VLOOKUP(D372,'[1]DESIGN LOAD'!AC:AF,4,FALSE)</f>
        <v>1240</v>
      </c>
    </row>
    <row r="373" spans="1:20" x14ac:dyDescent="0.3">
      <c r="A373" s="6">
        <v>2024</v>
      </c>
      <c r="B373" s="6">
        <v>7</v>
      </c>
      <c r="C373" s="6">
        <v>16</v>
      </c>
      <c r="D373" s="6">
        <v>17</v>
      </c>
      <c r="E373" s="6" t="str">
        <f t="shared" si="20"/>
        <v>Tuesday</v>
      </c>
      <c r="F373" s="6" t="str">
        <f t="shared" si="23"/>
        <v>Week-day</v>
      </c>
      <c r="G373" s="6" t="str">
        <f>_xlfn.XLOOKUP(B373,'[1]VLOOKUP DATA'!$A$3:$A$14,'[1]VLOOKUP DATA'!$C$3:$C$14)</f>
        <v>High-demand</v>
      </c>
      <c r="H373" s="6" t="str" cm="1">
        <f t="array" ref="H373">_xlfn.XLOOKUP(1,('[1]VLOOKUP DATA'!$I$2:$I$337=[1]DATA!G373)*('[1]VLOOKUP DATA'!$J$2:$J$337=[1]DATA!D373)*('[1]VLOOKUP DATA'!$K$2:$K$337=[1]DATA!E373),'[1]VLOOKUP DATA'!$L$2:$L$337)</f>
        <v>Peak</v>
      </c>
      <c r="I373" s="1" cm="1">
        <f t="array" ref="I373">_xlfn.XLOOKUP(B373,'[1]VLOOKUP DATA'!$A$3:$A$14,_xlfn.XLOOKUP(H373,'[1]VLOOKUP DATA'!$D$2:$F$2,'[1]VLOOKUP DATA'!$D$3:$F$14))*100</f>
        <v>653</v>
      </c>
      <c r="J373" s="2">
        <v>-9.6694499999999994</v>
      </c>
      <c r="K373" s="3">
        <f t="shared" si="21"/>
        <v>0</v>
      </c>
      <c r="L373" s="3">
        <v>98.99166666666666</v>
      </c>
      <c r="M373" s="4">
        <v>142.92764166666669</v>
      </c>
      <c r="N373" s="4">
        <v>0</v>
      </c>
      <c r="O373" s="4">
        <v>123.28246666666669</v>
      </c>
      <c r="P373" s="3">
        <f t="shared" si="22"/>
        <v>313.63673333333344</v>
      </c>
      <c r="Q373" s="5">
        <v>-1.0000000000000007E-3</v>
      </c>
      <c r="R373" s="5">
        <f>VLOOKUP(D373,'[1]DESIGN LOAD'!AC:AF,2,FALSE)</f>
        <v>555</v>
      </c>
      <c r="S373" s="7">
        <f>VLOOKUP(D373,'[1]DESIGN LOAD'!AC:AF,3,FALSE)</f>
        <v>675</v>
      </c>
      <c r="T373">
        <f>VLOOKUP(D373,'[1]DESIGN LOAD'!AC:AF,4,FALSE)</f>
        <v>1230</v>
      </c>
    </row>
    <row r="374" spans="1:20" x14ac:dyDescent="0.3">
      <c r="A374" s="6">
        <v>2024</v>
      </c>
      <c r="B374" s="6">
        <v>7</v>
      </c>
      <c r="C374" s="6">
        <v>16</v>
      </c>
      <c r="D374" s="6">
        <v>18</v>
      </c>
      <c r="E374" s="6" t="str">
        <f t="shared" si="20"/>
        <v>Tuesday</v>
      </c>
      <c r="F374" s="6" t="str">
        <f t="shared" si="23"/>
        <v>Week-day</v>
      </c>
      <c r="G374" s="6" t="str">
        <f>_xlfn.XLOOKUP(B374,'[1]VLOOKUP DATA'!$A$3:$A$14,'[1]VLOOKUP DATA'!$C$3:$C$14)</f>
        <v>High-demand</v>
      </c>
      <c r="H374" s="6" t="str" cm="1">
        <f t="array" ref="H374">_xlfn.XLOOKUP(1,('[1]VLOOKUP DATA'!$I$2:$I$337=[1]DATA!G374)*('[1]VLOOKUP DATA'!$J$2:$J$337=[1]DATA!D374)*('[1]VLOOKUP DATA'!$K$2:$K$337=[1]DATA!E374),'[1]VLOOKUP DATA'!$L$2:$L$337)</f>
        <v>Peak</v>
      </c>
      <c r="I374" s="1" cm="1">
        <f t="array" ref="I374">_xlfn.XLOOKUP(B374,'[1]VLOOKUP DATA'!$A$3:$A$14,_xlfn.XLOOKUP(H374,'[1]VLOOKUP DATA'!$D$2:$F$2,'[1]VLOOKUP DATA'!$D$3:$F$14))*100</f>
        <v>653</v>
      </c>
      <c r="J374" s="2">
        <v>-8.87648484848485</v>
      </c>
      <c r="K374" s="3">
        <f t="shared" si="21"/>
        <v>0</v>
      </c>
      <c r="L374" s="3">
        <v>99</v>
      </c>
      <c r="M374" s="4">
        <v>140.60273737373737</v>
      </c>
      <c r="N374" s="4">
        <v>0</v>
      </c>
      <c r="O374" s="4">
        <v>124.93514141414141</v>
      </c>
      <c r="P374" s="3">
        <f t="shared" si="22"/>
        <v>313.63673333333344</v>
      </c>
      <c r="Q374" s="5">
        <v>-1.1111111111111114E-4</v>
      </c>
      <c r="R374" s="5">
        <f>VLOOKUP(D374,'[1]DESIGN LOAD'!AC:AF,2,FALSE)</f>
        <v>485</v>
      </c>
      <c r="S374" s="7">
        <f>VLOOKUP(D374,'[1]DESIGN LOAD'!AC:AF,3,FALSE)</f>
        <v>655</v>
      </c>
      <c r="T374">
        <f>VLOOKUP(D374,'[1]DESIGN LOAD'!AC:AF,4,FALSE)</f>
        <v>1140</v>
      </c>
    </row>
    <row r="375" spans="1:20" x14ac:dyDescent="0.3">
      <c r="A375" s="6">
        <v>2024</v>
      </c>
      <c r="B375" s="6">
        <v>7</v>
      </c>
      <c r="C375" s="6">
        <v>16</v>
      </c>
      <c r="D375" s="6">
        <v>19</v>
      </c>
      <c r="E375" s="6" t="str">
        <f t="shared" si="20"/>
        <v>Tuesday</v>
      </c>
      <c r="F375" s="6" t="str">
        <f t="shared" si="23"/>
        <v>Week-day</v>
      </c>
      <c r="G375" s="6" t="str">
        <f>_xlfn.XLOOKUP(B375,'[1]VLOOKUP DATA'!$A$3:$A$14,'[1]VLOOKUP DATA'!$C$3:$C$14)</f>
        <v>High-demand</v>
      </c>
      <c r="H375" s="6" t="str" cm="1">
        <f t="array" ref="H375">_xlfn.XLOOKUP(1,('[1]VLOOKUP DATA'!$I$2:$I$337=[1]DATA!G375)*('[1]VLOOKUP DATA'!$J$2:$J$337=[1]DATA!D375)*('[1]VLOOKUP DATA'!$K$2:$K$337=[1]DATA!E375),'[1]VLOOKUP DATA'!$L$2:$L$337)</f>
        <v>Standard</v>
      </c>
      <c r="I375" s="1" cm="1">
        <f t="array" ref="I375">_xlfn.XLOOKUP(B375,'[1]VLOOKUP DATA'!$A$3:$A$14,_xlfn.XLOOKUP(H375,'[1]VLOOKUP DATA'!$D$2:$F$2,'[1]VLOOKUP DATA'!$D$3:$F$14))*100</f>
        <v>198</v>
      </c>
      <c r="J375" s="2">
        <v>-9.6956250000000015</v>
      </c>
      <c r="K375" s="3">
        <f t="shared" si="21"/>
        <v>0</v>
      </c>
      <c r="L375" s="3">
        <v>99</v>
      </c>
      <c r="M375" s="4">
        <v>125.10571666666664</v>
      </c>
      <c r="N375" s="4">
        <v>0</v>
      </c>
      <c r="O375" s="4">
        <v>108.00386666666664</v>
      </c>
      <c r="P375" s="3">
        <f t="shared" si="22"/>
        <v>313.63673333333344</v>
      </c>
      <c r="Q375" s="5">
        <v>0</v>
      </c>
      <c r="R375" s="5">
        <f>VLOOKUP(D375,'[1]DESIGN LOAD'!AC:AF,2,FALSE)</f>
        <v>295</v>
      </c>
      <c r="S375" s="7">
        <f>VLOOKUP(D375,'[1]DESIGN LOAD'!AC:AF,3,FALSE)</f>
        <v>655</v>
      </c>
      <c r="T375">
        <f>VLOOKUP(D375,'[1]DESIGN LOAD'!AC:AF,4,FALSE)</f>
        <v>950</v>
      </c>
    </row>
    <row r="376" spans="1:20" x14ac:dyDescent="0.3">
      <c r="A376" s="6">
        <v>2024</v>
      </c>
      <c r="B376" s="6">
        <v>7</v>
      </c>
      <c r="C376" s="6">
        <v>16</v>
      </c>
      <c r="D376" s="6">
        <v>20</v>
      </c>
      <c r="E376" s="6" t="str">
        <f t="shared" si="20"/>
        <v>Tuesday</v>
      </c>
      <c r="F376" s="6" t="str">
        <f t="shared" si="23"/>
        <v>Week-day</v>
      </c>
      <c r="G376" s="6" t="str">
        <f>_xlfn.XLOOKUP(B376,'[1]VLOOKUP DATA'!$A$3:$A$14,'[1]VLOOKUP DATA'!$C$3:$C$14)</f>
        <v>High-demand</v>
      </c>
      <c r="H376" s="6" t="str" cm="1">
        <f t="array" ref="H376">_xlfn.XLOOKUP(1,('[1]VLOOKUP DATA'!$I$2:$I$337=[1]DATA!G376)*('[1]VLOOKUP DATA'!$J$2:$J$337=[1]DATA!D376)*('[1]VLOOKUP DATA'!$K$2:$K$337=[1]DATA!E376),'[1]VLOOKUP DATA'!$L$2:$L$337)</f>
        <v>Standard</v>
      </c>
      <c r="I376" s="1" cm="1">
        <f t="array" ref="I376">_xlfn.XLOOKUP(B376,'[1]VLOOKUP DATA'!$A$3:$A$14,_xlfn.XLOOKUP(H376,'[1]VLOOKUP DATA'!$D$2:$F$2,'[1]VLOOKUP DATA'!$D$3:$F$14))*100</f>
        <v>198</v>
      </c>
      <c r="J376" s="2">
        <v>-8.7963583333333357</v>
      </c>
      <c r="K376" s="3">
        <f t="shared" si="21"/>
        <v>0</v>
      </c>
      <c r="L376" s="3">
        <v>99</v>
      </c>
      <c r="M376" s="4">
        <v>104.77979166666664</v>
      </c>
      <c r="N376" s="4">
        <v>0</v>
      </c>
      <c r="O376" s="4">
        <v>90.540650000000014</v>
      </c>
      <c r="P376" s="3">
        <f t="shared" si="22"/>
        <v>313.63673333333344</v>
      </c>
      <c r="Q376" s="5">
        <v>0</v>
      </c>
      <c r="R376" s="5">
        <f>VLOOKUP(D376,'[1]DESIGN LOAD'!AC:AF,2,FALSE)</f>
        <v>295</v>
      </c>
      <c r="S376" s="7">
        <f>VLOOKUP(D376,'[1]DESIGN LOAD'!AC:AF,3,FALSE)</f>
        <v>190</v>
      </c>
      <c r="T376">
        <f>VLOOKUP(D376,'[1]DESIGN LOAD'!AC:AF,4,FALSE)</f>
        <v>485</v>
      </c>
    </row>
    <row r="377" spans="1:20" x14ac:dyDescent="0.3">
      <c r="A377" s="6">
        <v>2024</v>
      </c>
      <c r="B377" s="6">
        <v>7</v>
      </c>
      <c r="C377" s="6">
        <v>16</v>
      </c>
      <c r="D377" s="6">
        <v>21</v>
      </c>
      <c r="E377" s="6" t="str">
        <f t="shared" si="20"/>
        <v>Tuesday</v>
      </c>
      <c r="F377" s="6" t="str">
        <f t="shared" si="23"/>
        <v>Week-day</v>
      </c>
      <c r="G377" s="6" t="str">
        <f>_xlfn.XLOOKUP(B377,'[1]VLOOKUP DATA'!$A$3:$A$14,'[1]VLOOKUP DATA'!$C$3:$C$14)</f>
        <v>High-demand</v>
      </c>
      <c r="H377" s="6" t="str" cm="1">
        <f t="array" ref="H377">_xlfn.XLOOKUP(1,('[1]VLOOKUP DATA'!$I$2:$I$337=[1]DATA!G377)*('[1]VLOOKUP DATA'!$J$2:$J$337=[1]DATA!D377)*('[1]VLOOKUP DATA'!$K$2:$K$337=[1]DATA!E377),'[1]VLOOKUP DATA'!$L$2:$L$337)</f>
        <v>Standard</v>
      </c>
      <c r="I377" s="1" cm="1">
        <f t="array" ref="I377">_xlfn.XLOOKUP(B377,'[1]VLOOKUP DATA'!$A$3:$A$14,_xlfn.XLOOKUP(H377,'[1]VLOOKUP DATA'!$D$2:$F$2,'[1]VLOOKUP DATA'!$D$3:$F$14))*100</f>
        <v>198</v>
      </c>
      <c r="J377" s="2">
        <v>-9.7132750000000048</v>
      </c>
      <c r="K377" s="3">
        <f t="shared" si="21"/>
        <v>0</v>
      </c>
      <c r="L377" s="3">
        <v>99</v>
      </c>
      <c r="M377" s="4">
        <v>100.27853333333334</v>
      </c>
      <c r="N377" s="4">
        <v>0</v>
      </c>
      <c r="O377" s="4">
        <v>83.736433333333324</v>
      </c>
      <c r="P377" s="3">
        <f t="shared" si="22"/>
        <v>313.63673333333344</v>
      </c>
      <c r="Q377" s="5">
        <v>0</v>
      </c>
      <c r="R377" s="5">
        <f>VLOOKUP(D377,'[1]DESIGN LOAD'!AC:AF,2,FALSE)</f>
        <v>295</v>
      </c>
      <c r="S377" s="7">
        <f>VLOOKUP(D377,'[1]DESIGN LOAD'!AC:AF,3,FALSE)</f>
        <v>190</v>
      </c>
      <c r="T377">
        <f>VLOOKUP(D377,'[1]DESIGN LOAD'!AC:AF,4,FALSE)</f>
        <v>485</v>
      </c>
    </row>
    <row r="378" spans="1:20" x14ac:dyDescent="0.3">
      <c r="A378" s="6">
        <v>2024</v>
      </c>
      <c r="B378" s="6">
        <v>7</v>
      </c>
      <c r="C378" s="6">
        <v>16</v>
      </c>
      <c r="D378" s="6">
        <v>22</v>
      </c>
      <c r="E378" s="6" t="str">
        <f t="shared" si="20"/>
        <v>Tuesday</v>
      </c>
      <c r="F378" s="6" t="str">
        <f t="shared" si="23"/>
        <v>Week-day</v>
      </c>
      <c r="G378" s="6" t="str">
        <f>_xlfn.XLOOKUP(B378,'[1]VLOOKUP DATA'!$A$3:$A$14,'[1]VLOOKUP DATA'!$C$3:$C$14)</f>
        <v>High-demand</v>
      </c>
      <c r="H378" s="6" t="str" cm="1">
        <f t="array" ref="H378">_xlfn.XLOOKUP(1,('[1]VLOOKUP DATA'!$I$2:$I$337=[1]DATA!G378)*('[1]VLOOKUP DATA'!$J$2:$J$337=[1]DATA!D378)*('[1]VLOOKUP DATA'!$K$2:$K$337=[1]DATA!E378),'[1]VLOOKUP DATA'!$L$2:$L$337)</f>
        <v>Off-Peak</v>
      </c>
      <c r="I378" s="1" cm="1">
        <f t="array" ref="I378">_xlfn.XLOOKUP(B378,'[1]VLOOKUP DATA'!$A$3:$A$14,_xlfn.XLOOKUP(H378,'[1]VLOOKUP DATA'!$D$2:$F$2,'[1]VLOOKUP DATA'!$D$3:$F$14))*100</f>
        <v>107</v>
      </c>
      <c r="J378" s="2">
        <v>-10.109875000000004</v>
      </c>
      <c r="K378" s="3">
        <f t="shared" si="21"/>
        <v>0</v>
      </c>
      <c r="L378" s="3">
        <v>99</v>
      </c>
      <c r="M378" s="4">
        <v>100.79489166666669</v>
      </c>
      <c r="N378" s="4">
        <v>0</v>
      </c>
      <c r="O378" s="4">
        <v>85.225533333333317</v>
      </c>
      <c r="P378" s="3">
        <f t="shared" si="22"/>
        <v>313.63673333333344</v>
      </c>
      <c r="Q378" s="5">
        <v>0</v>
      </c>
      <c r="R378" s="5">
        <f>VLOOKUP(D378,'[1]DESIGN LOAD'!AC:AF,2,FALSE)</f>
        <v>200</v>
      </c>
      <c r="S378" s="7">
        <f>VLOOKUP(D378,'[1]DESIGN LOAD'!AC:AF,3,FALSE)</f>
        <v>190</v>
      </c>
      <c r="T378">
        <f>VLOOKUP(D378,'[1]DESIGN LOAD'!AC:AF,4,FALSE)</f>
        <v>390</v>
      </c>
    </row>
    <row r="379" spans="1:20" x14ac:dyDescent="0.3">
      <c r="A379" s="6">
        <v>2024</v>
      </c>
      <c r="B379" s="6">
        <v>7</v>
      </c>
      <c r="C379" s="6">
        <v>16</v>
      </c>
      <c r="D379" s="6">
        <v>23</v>
      </c>
      <c r="E379" s="6" t="str">
        <f t="shared" si="20"/>
        <v>Tuesday</v>
      </c>
      <c r="F379" s="6" t="str">
        <f t="shared" si="23"/>
        <v>Week-day</v>
      </c>
      <c r="G379" s="6" t="str">
        <f>_xlfn.XLOOKUP(B379,'[1]VLOOKUP DATA'!$A$3:$A$14,'[1]VLOOKUP DATA'!$C$3:$C$14)</f>
        <v>High-demand</v>
      </c>
      <c r="H379" s="6" t="str" cm="1">
        <f t="array" ref="H379">_xlfn.XLOOKUP(1,('[1]VLOOKUP DATA'!$I$2:$I$337=[1]DATA!G379)*('[1]VLOOKUP DATA'!$J$2:$J$337=[1]DATA!D379)*('[1]VLOOKUP DATA'!$K$2:$K$337=[1]DATA!E379),'[1]VLOOKUP DATA'!$L$2:$L$337)</f>
        <v>Off-Peak</v>
      </c>
      <c r="I379" s="1" cm="1">
        <f t="array" ref="I379">_xlfn.XLOOKUP(B379,'[1]VLOOKUP DATA'!$A$3:$A$14,_xlfn.XLOOKUP(H379,'[1]VLOOKUP DATA'!$D$2:$F$2,'[1]VLOOKUP DATA'!$D$3:$F$14))*100</f>
        <v>107</v>
      </c>
      <c r="J379" s="2">
        <v>-7.6693583333333324</v>
      </c>
      <c r="K379" s="3">
        <f t="shared" si="21"/>
        <v>0</v>
      </c>
      <c r="L379" s="3">
        <v>99</v>
      </c>
      <c r="M379" s="4">
        <v>109.97101666666667</v>
      </c>
      <c r="N379" s="4">
        <v>0</v>
      </c>
      <c r="O379" s="4">
        <v>95.880775000000042</v>
      </c>
      <c r="P379" s="3">
        <f t="shared" si="22"/>
        <v>313.63673333333344</v>
      </c>
      <c r="Q379" s="5">
        <v>0</v>
      </c>
      <c r="R379" s="5">
        <f>VLOOKUP(D379,'[1]DESIGN LOAD'!AC:AF,2,FALSE)</f>
        <v>200</v>
      </c>
      <c r="S379" s="7">
        <f>VLOOKUP(D379,'[1]DESIGN LOAD'!AC:AF,3,FALSE)</f>
        <v>190</v>
      </c>
      <c r="T379">
        <f>VLOOKUP(D379,'[1]DESIGN LOAD'!AC:AF,4,FALSE)</f>
        <v>390</v>
      </c>
    </row>
    <row r="380" spans="1:20" x14ac:dyDescent="0.3">
      <c r="A380" s="6">
        <v>2024</v>
      </c>
      <c r="B380" s="6">
        <v>7</v>
      </c>
      <c r="C380" s="6">
        <v>17</v>
      </c>
      <c r="D380" s="6">
        <v>0</v>
      </c>
      <c r="E380" s="6" t="str">
        <f t="shared" si="20"/>
        <v>Wednesday</v>
      </c>
      <c r="F380" s="6" t="str">
        <f t="shared" si="23"/>
        <v>Week-day</v>
      </c>
      <c r="G380" s="6" t="str">
        <f>_xlfn.XLOOKUP(B380,'[1]VLOOKUP DATA'!$A$3:$A$14,'[1]VLOOKUP DATA'!$C$3:$C$14)</f>
        <v>High-demand</v>
      </c>
      <c r="H380" s="6" t="str" cm="1">
        <f t="array" ref="H380">_xlfn.XLOOKUP(1,('[1]VLOOKUP DATA'!$I$2:$I$337=[1]DATA!G380)*('[1]VLOOKUP DATA'!$J$2:$J$337=[1]DATA!D380)*('[1]VLOOKUP DATA'!$K$2:$K$337=[1]DATA!E380),'[1]VLOOKUP DATA'!$L$2:$L$337)</f>
        <v>Off-Peak</v>
      </c>
      <c r="I380" s="1" cm="1">
        <f t="array" ref="I380">_xlfn.XLOOKUP(B380,'[1]VLOOKUP DATA'!$A$3:$A$14,_xlfn.XLOOKUP(H380,'[1]VLOOKUP DATA'!$D$2:$F$2,'[1]VLOOKUP DATA'!$D$3:$F$14))*100</f>
        <v>107</v>
      </c>
      <c r="J380" s="2">
        <v>-11.093700000000002</v>
      </c>
      <c r="K380" s="3">
        <f t="shared" si="21"/>
        <v>0</v>
      </c>
      <c r="L380" s="3">
        <v>99</v>
      </c>
      <c r="M380" s="4">
        <v>98.210858333333306</v>
      </c>
      <c r="N380" s="4">
        <v>0</v>
      </c>
      <c r="O380" s="4">
        <v>81.411416666666639</v>
      </c>
      <c r="P380" s="3">
        <f t="shared" si="22"/>
        <v>313.63673333333344</v>
      </c>
      <c r="Q380" s="5">
        <v>0</v>
      </c>
      <c r="R380" s="5">
        <f>VLOOKUP(D380,'[1]DESIGN LOAD'!AC:AF,2,FALSE)</f>
        <v>200</v>
      </c>
      <c r="S380" s="7">
        <f>VLOOKUP(D380,'[1]DESIGN LOAD'!AC:AF,3,FALSE)</f>
        <v>190</v>
      </c>
      <c r="T380">
        <f>VLOOKUP(D380,'[1]DESIGN LOAD'!AC:AF,4,FALSE)</f>
        <v>390</v>
      </c>
    </row>
    <row r="381" spans="1:20" x14ac:dyDescent="0.3">
      <c r="A381" s="6">
        <v>2024</v>
      </c>
      <c r="B381" s="6">
        <v>7</v>
      </c>
      <c r="C381" s="6">
        <v>17</v>
      </c>
      <c r="D381" s="6">
        <v>1</v>
      </c>
      <c r="E381" s="6" t="str">
        <f t="shared" si="20"/>
        <v>Wednesday</v>
      </c>
      <c r="F381" s="6" t="str">
        <f t="shared" si="23"/>
        <v>Week-day</v>
      </c>
      <c r="G381" s="6" t="str">
        <f>_xlfn.XLOOKUP(B381,'[1]VLOOKUP DATA'!$A$3:$A$14,'[1]VLOOKUP DATA'!$C$3:$C$14)</f>
        <v>High-demand</v>
      </c>
      <c r="H381" s="6" t="str" cm="1">
        <f t="array" ref="H381">_xlfn.XLOOKUP(1,('[1]VLOOKUP DATA'!$I$2:$I$337=[1]DATA!G381)*('[1]VLOOKUP DATA'!$J$2:$J$337=[1]DATA!D381)*('[1]VLOOKUP DATA'!$K$2:$K$337=[1]DATA!E381),'[1]VLOOKUP DATA'!$L$2:$L$337)</f>
        <v>Off-Peak</v>
      </c>
      <c r="I381" s="1" cm="1">
        <f t="array" ref="I381">_xlfn.XLOOKUP(B381,'[1]VLOOKUP DATA'!$A$3:$A$14,_xlfn.XLOOKUP(H381,'[1]VLOOKUP DATA'!$D$2:$F$2,'[1]VLOOKUP DATA'!$D$3:$F$14))*100</f>
        <v>107</v>
      </c>
      <c r="J381" s="2">
        <v>-8.3253833333333329</v>
      </c>
      <c r="K381" s="3">
        <f t="shared" si="21"/>
        <v>0</v>
      </c>
      <c r="L381" s="3">
        <v>99</v>
      </c>
      <c r="M381" s="4">
        <v>106.051275</v>
      </c>
      <c r="N381" s="4">
        <v>0</v>
      </c>
      <c r="O381" s="4">
        <v>91.722941666666671</v>
      </c>
      <c r="P381" s="3">
        <f t="shared" si="22"/>
        <v>313.63673333333344</v>
      </c>
      <c r="Q381" s="5">
        <v>0</v>
      </c>
      <c r="R381" s="5">
        <f>VLOOKUP(D381,'[1]DESIGN LOAD'!AC:AF,2,FALSE)</f>
        <v>200</v>
      </c>
      <c r="S381" s="7">
        <f>VLOOKUP(D381,'[1]DESIGN LOAD'!AC:AF,3,FALSE)</f>
        <v>190</v>
      </c>
      <c r="T381">
        <f>VLOOKUP(D381,'[1]DESIGN LOAD'!AC:AF,4,FALSE)</f>
        <v>390</v>
      </c>
    </row>
    <row r="382" spans="1:20" x14ac:dyDescent="0.3">
      <c r="A382" s="6">
        <v>2024</v>
      </c>
      <c r="B382" s="6">
        <v>7</v>
      </c>
      <c r="C382" s="6">
        <v>17</v>
      </c>
      <c r="D382" s="6">
        <v>2</v>
      </c>
      <c r="E382" s="6" t="str">
        <f t="shared" si="20"/>
        <v>Wednesday</v>
      </c>
      <c r="F382" s="6" t="str">
        <f t="shared" si="23"/>
        <v>Week-day</v>
      </c>
      <c r="G382" s="6" t="str">
        <f>_xlfn.XLOOKUP(B382,'[1]VLOOKUP DATA'!$A$3:$A$14,'[1]VLOOKUP DATA'!$C$3:$C$14)</f>
        <v>High-demand</v>
      </c>
      <c r="H382" s="6" t="str" cm="1">
        <f t="array" ref="H382">_xlfn.XLOOKUP(1,('[1]VLOOKUP DATA'!$I$2:$I$337=[1]DATA!G382)*('[1]VLOOKUP DATA'!$J$2:$J$337=[1]DATA!D382)*('[1]VLOOKUP DATA'!$K$2:$K$337=[1]DATA!E382),'[1]VLOOKUP DATA'!$L$2:$L$337)</f>
        <v>Off-Peak</v>
      </c>
      <c r="I382" s="1" cm="1">
        <f t="array" ref="I382">_xlfn.XLOOKUP(B382,'[1]VLOOKUP DATA'!$A$3:$A$14,_xlfn.XLOOKUP(H382,'[1]VLOOKUP DATA'!$D$2:$F$2,'[1]VLOOKUP DATA'!$D$3:$F$14))*100</f>
        <v>107</v>
      </c>
      <c r="J382" s="2">
        <v>-8.3120166666666666</v>
      </c>
      <c r="K382" s="3">
        <f t="shared" si="21"/>
        <v>0</v>
      </c>
      <c r="L382" s="3">
        <v>99</v>
      </c>
      <c r="M382" s="4">
        <v>132.08141666666674</v>
      </c>
      <c r="N382" s="4">
        <v>0</v>
      </c>
      <c r="O382" s="4">
        <v>116.55113333333334</v>
      </c>
      <c r="P382" s="3">
        <f t="shared" si="22"/>
        <v>313.63673333333344</v>
      </c>
      <c r="Q382" s="5">
        <v>0</v>
      </c>
      <c r="R382" s="5">
        <f>VLOOKUP(D382,'[1]DESIGN LOAD'!AC:AF,2,FALSE)</f>
        <v>200</v>
      </c>
      <c r="S382" s="7">
        <f>VLOOKUP(D382,'[1]DESIGN LOAD'!AC:AF,3,FALSE)</f>
        <v>190</v>
      </c>
      <c r="T382">
        <f>VLOOKUP(D382,'[1]DESIGN LOAD'!AC:AF,4,FALSE)</f>
        <v>390</v>
      </c>
    </row>
    <row r="383" spans="1:20" x14ac:dyDescent="0.3">
      <c r="A383" s="6">
        <v>2024</v>
      </c>
      <c r="B383" s="6">
        <v>7</v>
      </c>
      <c r="C383" s="6">
        <v>17</v>
      </c>
      <c r="D383" s="6">
        <v>3</v>
      </c>
      <c r="E383" s="6" t="str">
        <f t="shared" si="20"/>
        <v>Wednesday</v>
      </c>
      <c r="F383" s="6" t="str">
        <f t="shared" si="23"/>
        <v>Week-day</v>
      </c>
      <c r="G383" s="6" t="str">
        <f>_xlfn.XLOOKUP(B383,'[1]VLOOKUP DATA'!$A$3:$A$14,'[1]VLOOKUP DATA'!$C$3:$C$14)</f>
        <v>High-demand</v>
      </c>
      <c r="H383" s="6" t="str" cm="1">
        <f t="array" ref="H383">_xlfn.XLOOKUP(1,('[1]VLOOKUP DATA'!$I$2:$I$337=[1]DATA!G383)*('[1]VLOOKUP DATA'!$J$2:$J$337=[1]DATA!D383)*('[1]VLOOKUP DATA'!$K$2:$K$337=[1]DATA!E383),'[1]VLOOKUP DATA'!$L$2:$L$337)</f>
        <v>Off-Peak</v>
      </c>
      <c r="I383" s="1" cm="1">
        <f t="array" ref="I383">_xlfn.XLOOKUP(B383,'[1]VLOOKUP DATA'!$A$3:$A$14,_xlfn.XLOOKUP(H383,'[1]VLOOKUP DATA'!$D$2:$F$2,'[1]VLOOKUP DATA'!$D$3:$F$14))*100</f>
        <v>107</v>
      </c>
      <c r="J383" s="2">
        <v>-9.9138000000000002</v>
      </c>
      <c r="K383" s="3">
        <f t="shared" si="21"/>
        <v>0</v>
      </c>
      <c r="L383" s="3">
        <v>99</v>
      </c>
      <c r="M383" s="4">
        <v>133.87246666666664</v>
      </c>
      <c r="N383" s="4">
        <v>0</v>
      </c>
      <c r="O383" s="4">
        <v>115.95631666666669</v>
      </c>
      <c r="P383" s="3">
        <f t="shared" si="22"/>
        <v>313.63673333333344</v>
      </c>
      <c r="Q383" s="5">
        <v>0</v>
      </c>
      <c r="R383" s="5">
        <f>VLOOKUP(D383,'[1]DESIGN LOAD'!AC:AF,2,FALSE)</f>
        <v>200</v>
      </c>
      <c r="S383" s="7">
        <f>VLOOKUP(D383,'[1]DESIGN LOAD'!AC:AF,3,FALSE)</f>
        <v>190</v>
      </c>
      <c r="T383">
        <f>VLOOKUP(D383,'[1]DESIGN LOAD'!AC:AF,4,FALSE)</f>
        <v>390</v>
      </c>
    </row>
    <row r="384" spans="1:20" x14ac:dyDescent="0.3">
      <c r="A384" s="6">
        <v>2024</v>
      </c>
      <c r="B384" s="6">
        <v>7</v>
      </c>
      <c r="C384" s="6">
        <v>17</v>
      </c>
      <c r="D384" s="6">
        <v>4</v>
      </c>
      <c r="E384" s="6" t="str">
        <f t="shared" si="20"/>
        <v>Wednesday</v>
      </c>
      <c r="F384" s="6" t="str">
        <f t="shared" si="23"/>
        <v>Week-day</v>
      </c>
      <c r="G384" s="6" t="str">
        <f>_xlfn.XLOOKUP(B384,'[1]VLOOKUP DATA'!$A$3:$A$14,'[1]VLOOKUP DATA'!$C$3:$C$14)</f>
        <v>High-demand</v>
      </c>
      <c r="H384" s="6" t="str" cm="1">
        <f t="array" ref="H384">_xlfn.XLOOKUP(1,('[1]VLOOKUP DATA'!$I$2:$I$337=[1]DATA!G384)*('[1]VLOOKUP DATA'!$J$2:$J$337=[1]DATA!D384)*('[1]VLOOKUP DATA'!$K$2:$K$337=[1]DATA!E384),'[1]VLOOKUP DATA'!$L$2:$L$337)</f>
        <v>Off-Peak</v>
      </c>
      <c r="I384" s="1" cm="1">
        <f t="array" ref="I384">_xlfn.XLOOKUP(B384,'[1]VLOOKUP DATA'!$A$3:$A$14,_xlfn.XLOOKUP(H384,'[1]VLOOKUP DATA'!$D$2:$F$2,'[1]VLOOKUP DATA'!$D$3:$F$14))*100</f>
        <v>107</v>
      </c>
      <c r="J384" s="2">
        <v>-9.6535583333333275</v>
      </c>
      <c r="K384" s="3">
        <f t="shared" si="21"/>
        <v>0</v>
      </c>
      <c r="L384" s="3">
        <v>99</v>
      </c>
      <c r="M384" s="4">
        <v>133.90445000000003</v>
      </c>
      <c r="N384" s="4">
        <v>0</v>
      </c>
      <c r="O384" s="4">
        <v>116.887775</v>
      </c>
      <c r="P384" s="3">
        <f t="shared" si="22"/>
        <v>313.63673333333344</v>
      </c>
      <c r="Q384" s="5">
        <v>0</v>
      </c>
      <c r="R384" s="5">
        <f>VLOOKUP(D384,'[1]DESIGN LOAD'!AC:AF,2,FALSE)</f>
        <v>295</v>
      </c>
      <c r="S384" s="7">
        <f>VLOOKUP(D384,'[1]DESIGN LOAD'!AC:AF,3,FALSE)</f>
        <v>190</v>
      </c>
      <c r="T384">
        <f>VLOOKUP(D384,'[1]DESIGN LOAD'!AC:AF,4,FALSE)</f>
        <v>485</v>
      </c>
    </row>
    <row r="385" spans="1:20" x14ac:dyDescent="0.3">
      <c r="A385" s="6">
        <v>2024</v>
      </c>
      <c r="B385" s="6">
        <v>7</v>
      </c>
      <c r="C385" s="6">
        <v>17</v>
      </c>
      <c r="D385" s="6">
        <v>5</v>
      </c>
      <c r="E385" s="6" t="str">
        <f t="shared" si="20"/>
        <v>Wednesday</v>
      </c>
      <c r="F385" s="6" t="str">
        <f t="shared" si="23"/>
        <v>Week-day</v>
      </c>
      <c r="G385" s="6" t="str">
        <f>_xlfn.XLOOKUP(B385,'[1]VLOOKUP DATA'!$A$3:$A$14,'[1]VLOOKUP DATA'!$C$3:$C$14)</f>
        <v>High-demand</v>
      </c>
      <c r="H385" s="6" t="str" cm="1">
        <f t="array" ref="H385">_xlfn.XLOOKUP(1,('[1]VLOOKUP DATA'!$I$2:$I$337=[1]DATA!G385)*('[1]VLOOKUP DATA'!$J$2:$J$337=[1]DATA!D385)*('[1]VLOOKUP DATA'!$K$2:$K$337=[1]DATA!E385),'[1]VLOOKUP DATA'!$L$2:$L$337)</f>
        <v>Off-Peak</v>
      </c>
      <c r="I385" s="1" cm="1">
        <f t="array" ref="I385">_xlfn.XLOOKUP(B385,'[1]VLOOKUP DATA'!$A$3:$A$14,_xlfn.XLOOKUP(H385,'[1]VLOOKUP DATA'!$D$2:$F$2,'[1]VLOOKUP DATA'!$D$3:$F$14))*100</f>
        <v>107</v>
      </c>
      <c r="J385" s="2">
        <v>-10.551358333333335</v>
      </c>
      <c r="K385" s="3">
        <f t="shared" si="21"/>
        <v>0</v>
      </c>
      <c r="L385" s="3">
        <v>99</v>
      </c>
      <c r="M385" s="4">
        <v>146.2335166666667</v>
      </c>
      <c r="N385" s="4">
        <v>0</v>
      </c>
      <c r="O385" s="4">
        <v>127.87106666666672</v>
      </c>
      <c r="P385" s="3">
        <f t="shared" si="22"/>
        <v>313.63673333333344</v>
      </c>
      <c r="Q385" s="5">
        <v>0</v>
      </c>
      <c r="R385" s="5">
        <f>VLOOKUP(D385,'[1]DESIGN LOAD'!AC:AF,2,FALSE)</f>
        <v>295</v>
      </c>
      <c r="S385" s="7">
        <f>VLOOKUP(D385,'[1]DESIGN LOAD'!AC:AF,3,FALSE)</f>
        <v>190</v>
      </c>
      <c r="T385">
        <f>VLOOKUP(D385,'[1]DESIGN LOAD'!AC:AF,4,FALSE)</f>
        <v>485</v>
      </c>
    </row>
    <row r="386" spans="1:20" x14ac:dyDescent="0.3">
      <c r="A386" s="6">
        <v>2024</v>
      </c>
      <c r="B386" s="6">
        <v>7</v>
      </c>
      <c r="C386" s="6">
        <v>17</v>
      </c>
      <c r="D386" s="6">
        <v>6</v>
      </c>
      <c r="E386" s="6" t="str">
        <f t="shared" ref="E386:E449" si="24">TEXT(DATE(A386, B386, C386), "dddd")</f>
        <v>Wednesday</v>
      </c>
      <c r="F386" s="6" t="str">
        <f t="shared" si="23"/>
        <v>Week-day</v>
      </c>
      <c r="G386" s="6" t="str">
        <f>_xlfn.XLOOKUP(B386,'[1]VLOOKUP DATA'!$A$3:$A$14,'[1]VLOOKUP DATA'!$C$3:$C$14)</f>
        <v>High-demand</v>
      </c>
      <c r="H386" s="6" t="str" cm="1">
        <f t="array" ref="H386">_xlfn.XLOOKUP(1,('[1]VLOOKUP DATA'!$I$2:$I$337=[1]DATA!G386)*('[1]VLOOKUP DATA'!$J$2:$J$337=[1]DATA!D386)*('[1]VLOOKUP DATA'!$K$2:$K$337=[1]DATA!E386),'[1]VLOOKUP DATA'!$L$2:$L$337)</f>
        <v>Peak</v>
      </c>
      <c r="I386" s="1" cm="1">
        <f t="array" ref="I386">_xlfn.XLOOKUP(B386,'[1]VLOOKUP DATA'!$A$3:$A$14,_xlfn.XLOOKUP(H386,'[1]VLOOKUP DATA'!$D$2:$F$2,'[1]VLOOKUP DATA'!$D$3:$F$14))*100</f>
        <v>653</v>
      </c>
      <c r="J386" s="2">
        <v>-8.9171083333333296</v>
      </c>
      <c r="K386" s="3">
        <f t="shared" ref="K386:K449" si="25">IF(J386&gt;0,J386,0)</f>
        <v>0</v>
      </c>
      <c r="L386" s="3">
        <v>99</v>
      </c>
      <c r="M386" s="4">
        <v>130.24180000000007</v>
      </c>
      <c r="N386" s="4">
        <v>0</v>
      </c>
      <c r="O386" s="4">
        <v>114.7449</v>
      </c>
      <c r="P386" s="3">
        <f t="shared" ref="P386:P449" si="26">_xlfn.MAXIFS(M:M,B:B,B386)</f>
        <v>313.63673333333344</v>
      </c>
      <c r="Q386" s="5">
        <v>0</v>
      </c>
      <c r="R386" s="5">
        <f>VLOOKUP(D386,'[1]DESIGN LOAD'!AC:AF,2,FALSE)</f>
        <v>295</v>
      </c>
      <c r="S386" s="7">
        <f>VLOOKUP(D386,'[1]DESIGN LOAD'!AC:AF,3,FALSE)</f>
        <v>190</v>
      </c>
      <c r="T386">
        <f>VLOOKUP(D386,'[1]DESIGN LOAD'!AC:AF,4,FALSE)</f>
        <v>485</v>
      </c>
    </row>
    <row r="387" spans="1:20" x14ac:dyDescent="0.3">
      <c r="A387" s="6">
        <v>2024</v>
      </c>
      <c r="B387" s="6">
        <v>7</v>
      </c>
      <c r="C387" s="6">
        <v>17</v>
      </c>
      <c r="D387" s="6">
        <v>7</v>
      </c>
      <c r="E387" s="6" t="str">
        <f t="shared" si="24"/>
        <v>Wednesday</v>
      </c>
      <c r="F387" s="6" t="str">
        <f t="shared" ref="F387:F450" si="27">IF(OR(E387="Saturday",E387="Sunday"),"Weekend","Week-day")</f>
        <v>Week-day</v>
      </c>
      <c r="G387" s="6" t="str">
        <f>_xlfn.XLOOKUP(B387,'[1]VLOOKUP DATA'!$A$3:$A$14,'[1]VLOOKUP DATA'!$C$3:$C$14)</f>
        <v>High-demand</v>
      </c>
      <c r="H387" s="6" t="str" cm="1">
        <f t="array" ref="H387">_xlfn.XLOOKUP(1,('[1]VLOOKUP DATA'!$I$2:$I$337=[1]DATA!G387)*('[1]VLOOKUP DATA'!$J$2:$J$337=[1]DATA!D387)*('[1]VLOOKUP DATA'!$K$2:$K$337=[1]DATA!E387),'[1]VLOOKUP DATA'!$L$2:$L$337)</f>
        <v>Peak</v>
      </c>
      <c r="I387" s="1" cm="1">
        <f t="array" ref="I387">_xlfn.XLOOKUP(B387,'[1]VLOOKUP DATA'!$A$3:$A$14,_xlfn.XLOOKUP(H387,'[1]VLOOKUP DATA'!$D$2:$F$2,'[1]VLOOKUP DATA'!$D$3:$F$14))*100</f>
        <v>653</v>
      </c>
      <c r="J387" s="2">
        <v>-11.114441666666668</v>
      </c>
      <c r="K387" s="3">
        <f t="shared" si="25"/>
        <v>0</v>
      </c>
      <c r="L387" s="3">
        <v>99</v>
      </c>
      <c r="M387" s="4">
        <v>147.48686666666666</v>
      </c>
      <c r="N387" s="4">
        <v>0</v>
      </c>
      <c r="O387" s="4">
        <v>128.9922500000001</v>
      </c>
      <c r="P387" s="3">
        <f t="shared" si="26"/>
        <v>313.63673333333344</v>
      </c>
      <c r="Q387" s="5">
        <v>0</v>
      </c>
      <c r="R387" s="5">
        <f>VLOOKUP(D387,'[1]DESIGN LOAD'!AC:AF,2,FALSE)</f>
        <v>565</v>
      </c>
      <c r="S387" s="7">
        <f>VLOOKUP(D387,'[1]DESIGN LOAD'!AC:AF,3,FALSE)</f>
        <v>690</v>
      </c>
      <c r="T387">
        <f>VLOOKUP(D387,'[1]DESIGN LOAD'!AC:AF,4,FALSE)</f>
        <v>1255</v>
      </c>
    </row>
    <row r="388" spans="1:20" x14ac:dyDescent="0.3">
      <c r="A388" s="6">
        <v>2024</v>
      </c>
      <c r="B388" s="6">
        <v>7</v>
      </c>
      <c r="C388" s="6">
        <v>17</v>
      </c>
      <c r="D388" s="6">
        <v>8</v>
      </c>
      <c r="E388" s="6" t="str">
        <f t="shared" si="24"/>
        <v>Wednesday</v>
      </c>
      <c r="F388" s="6" t="str">
        <f t="shared" si="27"/>
        <v>Week-day</v>
      </c>
      <c r="G388" s="6" t="str">
        <f>_xlfn.XLOOKUP(B388,'[1]VLOOKUP DATA'!$A$3:$A$14,'[1]VLOOKUP DATA'!$C$3:$C$14)</f>
        <v>High-demand</v>
      </c>
      <c r="H388" s="6" t="str" cm="1">
        <f t="array" ref="H388">_xlfn.XLOOKUP(1,('[1]VLOOKUP DATA'!$I$2:$I$337=[1]DATA!G388)*('[1]VLOOKUP DATA'!$J$2:$J$337=[1]DATA!D388)*('[1]VLOOKUP DATA'!$K$2:$K$337=[1]DATA!E388),'[1]VLOOKUP DATA'!$L$2:$L$337)</f>
        <v>Peak</v>
      </c>
      <c r="I388" s="1" cm="1">
        <f t="array" ref="I388">_xlfn.XLOOKUP(B388,'[1]VLOOKUP DATA'!$A$3:$A$14,_xlfn.XLOOKUP(H388,'[1]VLOOKUP DATA'!$D$2:$F$2,'[1]VLOOKUP DATA'!$D$3:$F$14))*100</f>
        <v>653</v>
      </c>
      <c r="J388" s="2">
        <v>-7.7222749999999998</v>
      </c>
      <c r="K388" s="3">
        <f t="shared" si="25"/>
        <v>0</v>
      </c>
      <c r="L388" s="3">
        <v>99</v>
      </c>
      <c r="M388" s="4">
        <v>138.53065833333329</v>
      </c>
      <c r="N388" s="4">
        <v>0</v>
      </c>
      <c r="O388" s="4">
        <v>123.11605833333334</v>
      </c>
      <c r="P388" s="3">
        <f t="shared" si="26"/>
        <v>313.63673333333344</v>
      </c>
      <c r="Q388" s="5">
        <v>0</v>
      </c>
      <c r="R388" s="5">
        <f>VLOOKUP(D388,'[1]DESIGN LOAD'!AC:AF,2,FALSE)</f>
        <v>565</v>
      </c>
      <c r="S388" s="7">
        <f>VLOOKUP(D388,'[1]DESIGN LOAD'!AC:AF,3,FALSE)</f>
        <v>675</v>
      </c>
      <c r="T388">
        <f>VLOOKUP(D388,'[1]DESIGN LOAD'!AC:AF,4,FALSE)</f>
        <v>1240</v>
      </c>
    </row>
    <row r="389" spans="1:20" x14ac:dyDescent="0.3">
      <c r="A389" s="6">
        <v>2024</v>
      </c>
      <c r="B389" s="6">
        <v>7</v>
      </c>
      <c r="C389" s="6">
        <v>17</v>
      </c>
      <c r="D389" s="6">
        <v>9</v>
      </c>
      <c r="E389" s="6" t="str">
        <f t="shared" si="24"/>
        <v>Wednesday</v>
      </c>
      <c r="F389" s="6" t="str">
        <f t="shared" si="27"/>
        <v>Week-day</v>
      </c>
      <c r="G389" s="6" t="str">
        <f>_xlfn.XLOOKUP(B389,'[1]VLOOKUP DATA'!$A$3:$A$14,'[1]VLOOKUP DATA'!$C$3:$C$14)</f>
        <v>High-demand</v>
      </c>
      <c r="H389" s="6" t="str" cm="1">
        <f t="array" ref="H389">_xlfn.XLOOKUP(1,('[1]VLOOKUP DATA'!$I$2:$I$337=[1]DATA!G389)*('[1]VLOOKUP DATA'!$J$2:$J$337=[1]DATA!D389)*('[1]VLOOKUP DATA'!$K$2:$K$337=[1]DATA!E389),'[1]VLOOKUP DATA'!$L$2:$L$337)</f>
        <v>Standard</v>
      </c>
      <c r="I389" s="1" cm="1">
        <f t="array" ref="I389">_xlfn.XLOOKUP(B389,'[1]VLOOKUP DATA'!$A$3:$A$14,_xlfn.XLOOKUP(H389,'[1]VLOOKUP DATA'!$D$2:$F$2,'[1]VLOOKUP DATA'!$D$3:$F$14))*100</f>
        <v>198</v>
      </c>
      <c r="J389" s="2">
        <v>-10.503233333333332</v>
      </c>
      <c r="K389" s="3">
        <f t="shared" si="25"/>
        <v>0</v>
      </c>
      <c r="L389" s="3">
        <v>99</v>
      </c>
      <c r="M389" s="4">
        <v>116.37680833333329</v>
      </c>
      <c r="N389" s="4">
        <v>0</v>
      </c>
      <c r="O389" s="4">
        <v>100.50471666666662</v>
      </c>
      <c r="P389" s="3">
        <f t="shared" si="26"/>
        <v>313.63673333333344</v>
      </c>
      <c r="Q389" s="5">
        <v>0</v>
      </c>
      <c r="R389" s="5">
        <f>VLOOKUP(D389,'[1]DESIGN LOAD'!AC:AF,2,FALSE)</f>
        <v>565</v>
      </c>
      <c r="S389" s="7">
        <f>VLOOKUP(D389,'[1]DESIGN LOAD'!AC:AF,3,FALSE)</f>
        <v>675</v>
      </c>
      <c r="T389">
        <f>VLOOKUP(D389,'[1]DESIGN LOAD'!AC:AF,4,FALSE)</f>
        <v>1240</v>
      </c>
    </row>
    <row r="390" spans="1:20" x14ac:dyDescent="0.3">
      <c r="A390" s="6">
        <v>2024</v>
      </c>
      <c r="B390" s="6">
        <v>7</v>
      </c>
      <c r="C390" s="6">
        <v>17</v>
      </c>
      <c r="D390" s="6">
        <v>10</v>
      </c>
      <c r="E390" s="6" t="str">
        <f t="shared" si="24"/>
        <v>Wednesday</v>
      </c>
      <c r="F390" s="6" t="str">
        <f t="shared" si="27"/>
        <v>Week-day</v>
      </c>
      <c r="G390" s="6" t="str">
        <f>_xlfn.XLOOKUP(B390,'[1]VLOOKUP DATA'!$A$3:$A$14,'[1]VLOOKUP DATA'!$C$3:$C$14)</f>
        <v>High-demand</v>
      </c>
      <c r="H390" s="6" t="str" cm="1">
        <f t="array" ref="H390">_xlfn.XLOOKUP(1,('[1]VLOOKUP DATA'!$I$2:$I$337=[1]DATA!G390)*('[1]VLOOKUP DATA'!$J$2:$J$337=[1]DATA!D390)*('[1]VLOOKUP DATA'!$K$2:$K$337=[1]DATA!E390),'[1]VLOOKUP DATA'!$L$2:$L$337)</f>
        <v>Standard</v>
      </c>
      <c r="I390" s="1" cm="1">
        <f t="array" ref="I390">_xlfn.XLOOKUP(B390,'[1]VLOOKUP DATA'!$A$3:$A$14,_xlfn.XLOOKUP(H390,'[1]VLOOKUP DATA'!$D$2:$F$2,'[1]VLOOKUP DATA'!$D$3:$F$14))*100</f>
        <v>198</v>
      </c>
      <c r="J390" s="2">
        <v>-9.7150166666666635</v>
      </c>
      <c r="K390" s="3">
        <f t="shared" si="25"/>
        <v>0</v>
      </c>
      <c r="L390" s="3">
        <v>99</v>
      </c>
      <c r="M390" s="4">
        <v>87.602874999999983</v>
      </c>
      <c r="N390" s="4">
        <v>0</v>
      </c>
      <c r="O390" s="4">
        <v>71.441716666666679</v>
      </c>
      <c r="P390" s="3">
        <f t="shared" si="26"/>
        <v>313.63673333333344</v>
      </c>
      <c r="Q390" s="5">
        <v>0</v>
      </c>
      <c r="R390" s="5">
        <f>VLOOKUP(D390,'[1]DESIGN LOAD'!AC:AF,2,FALSE)</f>
        <v>565</v>
      </c>
      <c r="S390" s="7">
        <f>VLOOKUP(D390,'[1]DESIGN LOAD'!AC:AF,3,FALSE)</f>
        <v>675</v>
      </c>
      <c r="T390">
        <f>VLOOKUP(D390,'[1]DESIGN LOAD'!AC:AF,4,FALSE)</f>
        <v>1240</v>
      </c>
    </row>
    <row r="391" spans="1:20" x14ac:dyDescent="0.3">
      <c r="A391" s="6">
        <v>2024</v>
      </c>
      <c r="B391" s="6">
        <v>7</v>
      </c>
      <c r="C391" s="6">
        <v>17</v>
      </c>
      <c r="D391" s="6">
        <v>11</v>
      </c>
      <c r="E391" s="6" t="str">
        <f t="shared" si="24"/>
        <v>Wednesday</v>
      </c>
      <c r="F391" s="6" t="str">
        <f t="shared" si="27"/>
        <v>Week-day</v>
      </c>
      <c r="G391" s="6" t="str">
        <f>_xlfn.XLOOKUP(B391,'[1]VLOOKUP DATA'!$A$3:$A$14,'[1]VLOOKUP DATA'!$C$3:$C$14)</f>
        <v>High-demand</v>
      </c>
      <c r="H391" s="6" t="str" cm="1">
        <f t="array" ref="H391">_xlfn.XLOOKUP(1,('[1]VLOOKUP DATA'!$I$2:$I$337=[1]DATA!G391)*('[1]VLOOKUP DATA'!$J$2:$J$337=[1]DATA!D391)*('[1]VLOOKUP DATA'!$K$2:$K$337=[1]DATA!E391),'[1]VLOOKUP DATA'!$L$2:$L$337)</f>
        <v>Standard</v>
      </c>
      <c r="I391" s="1" cm="1">
        <f t="array" ref="I391">_xlfn.XLOOKUP(B391,'[1]VLOOKUP DATA'!$A$3:$A$14,_xlfn.XLOOKUP(H391,'[1]VLOOKUP DATA'!$D$2:$F$2,'[1]VLOOKUP DATA'!$D$3:$F$14))*100</f>
        <v>198</v>
      </c>
      <c r="J391" s="2">
        <v>-8.6617333333333342</v>
      </c>
      <c r="K391" s="3">
        <f t="shared" si="25"/>
        <v>0</v>
      </c>
      <c r="L391" s="3">
        <v>99</v>
      </c>
      <c r="M391" s="4">
        <v>180.32332500000001</v>
      </c>
      <c r="N391" s="4">
        <v>0</v>
      </c>
      <c r="O391" s="4">
        <v>161.3380166666667</v>
      </c>
      <c r="P391" s="3">
        <f t="shared" si="26"/>
        <v>313.63673333333344</v>
      </c>
      <c r="Q391" s="5">
        <v>0</v>
      </c>
      <c r="R391" s="5">
        <f>VLOOKUP(D391,'[1]DESIGN LOAD'!AC:AF,2,FALSE)</f>
        <v>565</v>
      </c>
      <c r="S391" s="7">
        <f>VLOOKUP(D391,'[1]DESIGN LOAD'!AC:AF,3,FALSE)</f>
        <v>675</v>
      </c>
      <c r="T391">
        <f>VLOOKUP(D391,'[1]DESIGN LOAD'!AC:AF,4,FALSE)</f>
        <v>1240</v>
      </c>
    </row>
    <row r="392" spans="1:20" x14ac:dyDescent="0.3">
      <c r="A392" s="6">
        <v>2024</v>
      </c>
      <c r="B392" s="6">
        <v>7</v>
      </c>
      <c r="C392" s="6">
        <v>17</v>
      </c>
      <c r="D392" s="6">
        <v>12</v>
      </c>
      <c r="E392" s="6" t="str">
        <f t="shared" si="24"/>
        <v>Wednesday</v>
      </c>
      <c r="F392" s="6" t="str">
        <f t="shared" si="27"/>
        <v>Week-day</v>
      </c>
      <c r="G392" s="6" t="str">
        <f>_xlfn.XLOOKUP(B392,'[1]VLOOKUP DATA'!$A$3:$A$14,'[1]VLOOKUP DATA'!$C$3:$C$14)</f>
        <v>High-demand</v>
      </c>
      <c r="H392" s="6" t="str" cm="1">
        <f t="array" ref="H392">_xlfn.XLOOKUP(1,('[1]VLOOKUP DATA'!$I$2:$I$337=[1]DATA!G392)*('[1]VLOOKUP DATA'!$J$2:$J$337=[1]DATA!D392)*('[1]VLOOKUP DATA'!$K$2:$K$337=[1]DATA!E392),'[1]VLOOKUP DATA'!$L$2:$L$337)</f>
        <v>Standard</v>
      </c>
      <c r="I392" s="1" cm="1">
        <f t="array" ref="I392">_xlfn.XLOOKUP(B392,'[1]VLOOKUP DATA'!$A$3:$A$14,_xlfn.XLOOKUP(H392,'[1]VLOOKUP DATA'!$D$2:$F$2,'[1]VLOOKUP DATA'!$D$3:$F$14))*100</f>
        <v>198</v>
      </c>
      <c r="J392" s="2">
        <v>-9.5059666666666676</v>
      </c>
      <c r="K392" s="3">
        <f t="shared" si="25"/>
        <v>0</v>
      </c>
      <c r="L392" s="3">
        <v>99</v>
      </c>
      <c r="M392" s="4">
        <v>138.72991666666675</v>
      </c>
      <c r="N392" s="4">
        <v>0</v>
      </c>
      <c r="O392" s="4">
        <v>122.64564166666666</v>
      </c>
      <c r="P392" s="3">
        <f t="shared" si="26"/>
        <v>313.63673333333344</v>
      </c>
      <c r="Q392" s="5">
        <v>0</v>
      </c>
      <c r="R392" s="5">
        <f>VLOOKUP(D392,'[1]DESIGN LOAD'!AC:AF,2,FALSE)</f>
        <v>565</v>
      </c>
      <c r="S392" s="7">
        <f>VLOOKUP(D392,'[1]DESIGN LOAD'!AC:AF,3,FALSE)</f>
        <v>675</v>
      </c>
      <c r="T392">
        <f>VLOOKUP(D392,'[1]DESIGN LOAD'!AC:AF,4,FALSE)</f>
        <v>1240</v>
      </c>
    </row>
    <row r="393" spans="1:20" x14ac:dyDescent="0.3">
      <c r="A393" s="6">
        <v>2024</v>
      </c>
      <c r="B393" s="6">
        <v>7</v>
      </c>
      <c r="C393" s="6">
        <v>17</v>
      </c>
      <c r="D393" s="6">
        <v>13</v>
      </c>
      <c r="E393" s="6" t="str">
        <f t="shared" si="24"/>
        <v>Wednesday</v>
      </c>
      <c r="F393" s="6" t="str">
        <f t="shared" si="27"/>
        <v>Week-day</v>
      </c>
      <c r="G393" s="6" t="str">
        <f>_xlfn.XLOOKUP(B393,'[1]VLOOKUP DATA'!$A$3:$A$14,'[1]VLOOKUP DATA'!$C$3:$C$14)</f>
        <v>High-demand</v>
      </c>
      <c r="H393" s="6" t="str" cm="1">
        <f t="array" ref="H393">_xlfn.XLOOKUP(1,('[1]VLOOKUP DATA'!$I$2:$I$337=[1]DATA!G393)*('[1]VLOOKUP DATA'!$J$2:$J$337=[1]DATA!D393)*('[1]VLOOKUP DATA'!$K$2:$K$337=[1]DATA!E393),'[1]VLOOKUP DATA'!$L$2:$L$337)</f>
        <v>Standard</v>
      </c>
      <c r="I393" s="1" cm="1">
        <f t="array" ref="I393">_xlfn.XLOOKUP(B393,'[1]VLOOKUP DATA'!$A$3:$A$14,_xlfn.XLOOKUP(H393,'[1]VLOOKUP DATA'!$D$2:$F$2,'[1]VLOOKUP DATA'!$D$3:$F$14))*100</f>
        <v>198</v>
      </c>
      <c r="J393" s="2">
        <v>-3.6462166666666644</v>
      </c>
      <c r="K393" s="3">
        <f t="shared" si="25"/>
        <v>0</v>
      </c>
      <c r="L393" s="3">
        <v>99</v>
      </c>
      <c r="M393" s="4">
        <v>141.52071666666669</v>
      </c>
      <c r="N393" s="4">
        <v>0</v>
      </c>
      <c r="O393" s="4">
        <v>130.33195000000001</v>
      </c>
      <c r="P393" s="3">
        <f t="shared" si="26"/>
        <v>313.63673333333344</v>
      </c>
      <c r="Q393" s="5">
        <v>0</v>
      </c>
      <c r="R393" s="5">
        <f>VLOOKUP(D393,'[1]DESIGN LOAD'!AC:AF,2,FALSE)</f>
        <v>565</v>
      </c>
      <c r="S393" s="7">
        <f>VLOOKUP(D393,'[1]DESIGN LOAD'!AC:AF,3,FALSE)</f>
        <v>675</v>
      </c>
      <c r="T393">
        <f>VLOOKUP(D393,'[1]DESIGN LOAD'!AC:AF,4,FALSE)</f>
        <v>1240</v>
      </c>
    </row>
    <row r="394" spans="1:20" x14ac:dyDescent="0.3">
      <c r="A394" s="6">
        <v>2024</v>
      </c>
      <c r="B394" s="6">
        <v>7</v>
      </c>
      <c r="C394" s="6">
        <v>17</v>
      </c>
      <c r="D394" s="6">
        <v>14</v>
      </c>
      <c r="E394" s="6" t="str">
        <f t="shared" si="24"/>
        <v>Wednesday</v>
      </c>
      <c r="F394" s="6" t="str">
        <f t="shared" si="27"/>
        <v>Week-day</v>
      </c>
      <c r="G394" s="6" t="str">
        <f>_xlfn.XLOOKUP(B394,'[1]VLOOKUP DATA'!$A$3:$A$14,'[1]VLOOKUP DATA'!$C$3:$C$14)</f>
        <v>High-demand</v>
      </c>
      <c r="H394" s="6" t="str" cm="1">
        <f t="array" ref="H394">_xlfn.XLOOKUP(1,('[1]VLOOKUP DATA'!$I$2:$I$337=[1]DATA!G394)*('[1]VLOOKUP DATA'!$J$2:$J$337=[1]DATA!D394)*('[1]VLOOKUP DATA'!$K$2:$K$337=[1]DATA!E394),'[1]VLOOKUP DATA'!$L$2:$L$337)</f>
        <v>Standard</v>
      </c>
      <c r="I394" s="1" cm="1">
        <f t="array" ref="I394">_xlfn.XLOOKUP(B394,'[1]VLOOKUP DATA'!$A$3:$A$14,_xlfn.XLOOKUP(H394,'[1]VLOOKUP DATA'!$D$2:$F$2,'[1]VLOOKUP DATA'!$D$3:$F$14))*100</f>
        <v>198</v>
      </c>
      <c r="J394" s="2">
        <v>-14.799341666666658</v>
      </c>
      <c r="K394" s="3">
        <f t="shared" si="25"/>
        <v>0</v>
      </c>
      <c r="L394" s="3">
        <v>99</v>
      </c>
      <c r="M394" s="4">
        <v>108.92197500000003</v>
      </c>
      <c r="N394" s="4">
        <v>0</v>
      </c>
      <c r="O394" s="4">
        <v>86.083866666666637</v>
      </c>
      <c r="P394" s="3">
        <f t="shared" si="26"/>
        <v>313.63673333333344</v>
      </c>
      <c r="Q394" s="5">
        <v>0</v>
      </c>
      <c r="R394" s="5">
        <f>VLOOKUP(D394,'[1]DESIGN LOAD'!AC:AF,2,FALSE)</f>
        <v>565</v>
      </c>
      <c r="S394" s="7">
        <f>VLOOKUP(D394,'[1]DESIGN LOAD'!AC:AF,3,FALSE)</f>
        <v>675</v>
      </c>
      <c r="T394">
        <f>VLOOKUP(D394,'[1]DESIGN LOAD'!AC:AF,4,FALSE)</f>
        <v>1240</v>
      </c>
    </row>
    <row r="395" spans="1:20" x14ac:dyDescent="0.3">
      <c r="A395" s="6">
        <v>2024</v>
      </c>
      <c r="B395" s="6">
        <v>7</v>
      </c>
      <c r="C395" s="6">
        <v>17</v>
      </c>
      <c r="D395" s="6">
        <v>15</v>
      </c>
      <c r="E395" s="6" t="str">
        <f t="shared" si="24"/>
        <v>Wednesday</v>
      </c>
      <c r="F395" s="6" t="str">
        <f t="shared" si="27"/>
        <v>Week-day</v>
      </c>
      <c r="G395" s="6" t="str">
        <f>_xlfn.XLOOKUP(B395,'[1]VLOOKUP DATA'!$A$3:$A$14,'[1]VLOOKUP DATA'!$C$3:$C$14)</f>
        <v>High-demand</v>
      </c>
      <c r="H395" s="6" t="str" cm="1">
        <f t="array" ref="H395">_xlfn.XLOOKUP(1,('[1]VLOOKUP DATA'!$I$2:$I$337=[1]DATA!G395)*('[1]VLOOKUP DATA'!$J$2:$J$337=[1]DATA!D395)*('[1]VLOOKUP DATA'!$K$2:$K$337=[1]DATA!E395),'[1]VLOOKUP DATA'!$L$2:$L$337)</f>
        <v>Standard</v>
      </c>
      <c r="I395" s="1" cm="1">
        <f t="array" ref="I395">_xlfn.XLOOKUP(B395,'[1]VLOOKUP DATA'!$A$3:$A$14,_xlfn.XLOOKUP(H395,'[1]VLOOKUP DATA'!$D$2:$F$2,'[1]VLOOKUP DATA'!$D$3:$F$14))*100</f>
        <v>198</v>
      </c>
      <c r="J395" s="2">
        <v>-9.053741666666669</v>
      </c>
      <c r="K395" s="3">
        <f t="shared" si="25"/>
        <v>0</v>
      </c>
      <c r="L395" s="3">
        <v>99</v>
      </c>
      <c r="M395" s="4">
        <v>84.593525</v>
      </c>
      <c r="N395" s="4">
        <v>0</v>
      </c>
      <c r="O395" s="4">
        <v>68.625475000000023</v>
      </c>
      <c r="P395" s="3">
        <f t="shared" si="26"/>
        <v>313.63673333333344</v>
      </c>
      <c r="Q395" s="5">
        <v>0</v>
      </c>
      <c r="R395" s="5">
        <f>VLOOKUP(D395,'[1]DESIGN LOAD'!AC:AF,2,FALSE)</f>
        <v>565</v>
      </c>
      <c r="S395" s="7">
        <f>VLOOKUP(D395,'[1]DESIGN LOAD'!AC:AF,3,FALSE)</f>
        <v>675</v>
      </c>
      <c r="T395">
        <f>VLOOKUP(D395,'[1]DESIGN LOAD'!AC:AF,4,FALSE)</f>
        <v>1240</v>
      </c>
    </row>
    <row r="396" spans="1:20" x14ac:dyDescent="0.3">
      <c r="A396" s="6">
        <v>2024</v>
      </c>
      <c r="B396" s="6">
        <v>7</v>
      </c>
      <c r="C396" s="6">
        <v>17</v>
      </c>
      <c r="D396" s="6">
        <v>16</v>
      </c>
      <c r="E396" s="6" t="str">
        <f t="shared" si="24"/>
        <v>Wednesday</v>
      </c>
      <c r="F396" s="6" t="str">
        <f t="shared" si="27"/>
        <v>Week-day</v>
      </c>
      <c r="G396" s="6" t="str">
        <f>_xlfn.XLOOKUP(B396,'[1]VLOOKUP DATA'!$A$3:$A$14,'[1]VLOOKUP DATA'!$C$3:$C$14)</f>
        <v>High-demand</v>
      </c>
      <c r="H396" s="6" t="str" cm="1">
        <f t="array" ref="H396">_xlfn.XLOOKUP(1,('[1]VLOOKUP DATA'!$I$2:$I$337=[1]DATA!G396)*('[1]VLOOKUP DATA'!$J$2:$J$337=[1]DATA!D396)*('[1]VLOOKUP DATA'!$K$2:$K$337=[1]DATA!E396),'[1]VLOOKUP DATA'!$L$2:$L$337)</f>
        <v>Standard</v>
      </c>
      <c r="I396" s="1" cm="1">
        <f t="array" ref="I396">_xlfn.XLOOKUP(B396,'[1]VLOOKUP DATA'!$A$3:$A$14,_xlfn.XLOOKUP(H396,'[1]VLOOKUP DATA'!$D$2:$F$2,'[1]VLOOKUP DATA'!$D$3:$F$14))*100</f>
        <v>198</v>
      </c>
      <c r="J396" s="2">
        <v>-7.6531166666666683</v>
      </c>
      <c r="K396" s="3">
        <f t="shared" si="25"/>
        <v>0</v>
      </c>
      <c r="L396" s="3">
        <v>98.808333333333337</v>
      </c>
      <c r="M396" s="4">
        <v>204.93485833333347</v>
      </c>
      <c r="N396" s="4">
        <v>0</v>
      </c>
      <c r="O396" s="4">
        <v>187.63075833333335</v>
      </c>
      <c r="P396" s="3">
        <f t="shared" si="26"/>
        <v>313.63673333333344</v>
      </c>
      <c r="Q396" s="5">
        <v>0</v>
      </c>
      <c r="R396" s="5">
        <f>VLOOKUP(D396,'[1]DESIGN LOAD'!AC:AF,2,FALSE)</f>
        <v>565</v>
      </c>
      <c r="S396" s="7">
        <f>VLOOKUP(D396,'[1]DESIGN LOAD'!AC:AF,3,FALSE)</f>
        <v>675</v>
      </c>
      <c r="T396">
        <f>VLOOKUP(D396,'[1]DESIGN LOAD'!AC:AF,4,FALSE)</f>
        <v>1240</v>
      </c>
    </row>
    <row r="397" spans="1:20" x14ac:dyDescent="0.3">
      <c r="A397" s="6">
        <v>2024</v>
      </c>
      <c r="B397" s="6">
        <v>7</v>
      </c>
      <c r="C397" s="6">
        <v>17</v>
      </c>
      <c r="D397" s="6">
        <v>17</v>
      </c>
      <c r="E397" s="6" t="str">
        <f t="shared" si="24"/>
        <v>Wednesday</v>
      </c>
      <c r="F397" s="6" t="str">
        <f t="shared" si="27"/>
        <v>Week-day</v>
      </c>
      <c r="G397" s="6" t="str">
        <f>_xlfn.XLOOKUP(B397,'[1]VLOOKUP DATA'!$A$3:$A$14,'[1]VLOOKUP DATA'!$C$3:$C$14)</f>
        <v>High-demand</v>
      </c>
      <c r="H397" s="6" t="str" cm="1">
        <f t="array" ref="H397">_xlfn.XLOOKUP(1,('[1]VLOOKUP DATA'!$I$2:$I$337=[1]DATA!G397)*('[1]VLOOKUP DATA'!$J$2:$J$337=[1]DATA!D397)*('[1]VLOOKUP DATA'!$K$2:$K$337=[1]DATA!E397),'[1]VLOOKUP DATA'!$L$2:$L$337)</f>
        <v>Peak</v>
      </c>
      <c r="I397" s="1" cm="1">
        <f t="array" ref="I397">_xlfn.XLOOKUP(B397,'[1]VLOOKUP DATA'!$A$3:$A$14,_xlfn.XLOOKUP(H397,'[1]VLOOKUP DATA'!$D$2:$F$2,'[1]VLOOKUP DATA'!$D$3:$F$14))*100</f>
        <v>653</v>
      </c>
      <c r="J397" s="2">
        <v>-9.0187666666666715</v>
      </c>
      <c r="K397" s="3">
        <f t="shared" si="25"/>
        <v>0</v>
      </c>
      <c r="L397" s="3">
        <v>99</v>
      </c>
      <c r="M397" s="4">
        <v>150.37196666666665</v>
      </c>
      <c r="N397" s="4">
        <v>0</v>
      </c>
      <c r="O397" s="4">
        <v>133.94961666666657</v>
      </c>
      <c r="P397" s="3">
        <f t="shared" si="26"/>
        <v>313.63673333333344</v>
      </c>
      <c r="Q397" s="5">
        <v>0</v>
      </c>
      <c r="R397" s="5">
        <f>VLOOKUP(D397,'[1]DESIGN LOAD'!AC:AF,2,FALSE)</f>
        <v>555</v>
      </c>
      <c r="S397" s="7">
        <f>VLOOKUP(D397,'[1]DESIGN LOAD'!AC:AF,3,FALSE)</f>
        <v>675</v>
      </c>
      <c r="T397">
        <f>VLOOKUP(D397,'[1]DESIGN LOAD'!AC:AF,4,FALSE)</f>
        <v>1230</v>
      </c>
    </row>
    <row r="398" spans="1:20" x14ac:dyDescent="0.3">
      <c r="A398" s="6">
        <v>2024</v>
      </c>
      <c r="B398" s="6">
        <v>7</v>
      </c>
      <c r="C398" s="6">
        <v>17</v>
      </c>
      <c r="D398" s="6">
        <v>18</v>
      </c>
      <c r="E398" s="6" t="str">
        <f t="shared" si="24"/>
        <v>Wednesday</v>
      </c>
      <c r="F398" s="6" t="str">
        <f t="shared" si="27"/>
        <v>Week-day</v>
      </c>
      <c r="G398" s="6" t="str">
        <f>_xlfn.XLOOKUP(B398,'[1]VLOOKUP DATA'!$A$3:$A$14,'[1]VLOOKUP DATA'!$C$3:$C$14)</f>
        <v>High-demand</v>
      </c>
      <c r="H398" s="6" t="str" cm="1">
        <f t="array" ref="H398">_xlfn.XLOOKUP(1,('[1]VLOOKUP DATA'!$I$2:$I$337=[1]DATA!G398)*('[1]VLOOKUP DATA'!$J$2:$J$337=[1]DATA!D398)*('[1]VLOOKUP DATA'!$K$2:$K$337=[1]DATA!E398),'[1]VLOOKUP DATA'!$L$2:$L$337)</f>
        <v>Peak</v>
      </c>
      <c r="I398" s="1" cm="1">
        <f t="array" ref="I398">_xlfn.XLOOKUP(B398,'[1]VLOOKUP DATA'!$A$3:$A$14,_xlfn.XLOOKUP(H398,'[1]VLOOKUP DATA'!$D$2:$F$2,'[1]VLOOKUP DATA'!$D$3:$F$14))*100</f>
        <v>653</v>
      </c>
      <c r="J398" s="2">
        <v>-13.93772448979592</v>
      </c>
      <c r="K398" s="3">
        <f t="shared" si="25"/>
        <v>0</v>
      </c>
      <c r="L398" s="3">
        <v>99</v>
      </c>
      <c r="M398" s="4">
        <v>158.42141836734689</v>
      </c>
      <c r="N398" s="4">
        <v>0</v>
      </c>
      <c r="O398" s="4">
        <v>136.44004081632653</v>
      </c>
      <c r="P398" s="3">
        <f t="shared" si="26"/>
        <v>313.63673333333344</v>
      </c>
      <c r="Q398" s="5">
        <v>0</v>
      </c>
      <c r="R398" s="5">
        <f>VLOOKUP(D398,'[1]DESIGN LOAD'!AC:AF,2,FALSE)</f>
        <v>485</v>
      </c>
      <c r="S398" s="7">
        <f>VLOOKUP(D398,'[1]DESIGN LOAD'!AC:AF,3,FALSE)</f>
        <v>655</v>
      </c>
      <c r="T398">
        <f>VLOOKUP(D398,'[1]DESIGN LOAD'!AC:AF,4,FALSE)</f>
        <v>1140</v>
      </c>
    </row>
    <row r="399" spans="1:20" x14ac:dyDescent="0.3">
      <c r="A399" s="6">
        <v>2024</v>
      </c>
      <c r="B399" s="6">
        <v>7</v>
      </c>
      <c r="C399" s="6">
        <v>17</v>
      </c>
      <c r="D399" s="6">
        <v>19</v>
      </c>
      <c r="E399" s="6" t="str">
        <f t="shared" si="24"/>
        <v>Wednesday</v>
      </c>
      <c r="F399" s="6" t="str">
        <f t="shared" si="27"/>
        <v>Week-day</v>
      </c>
      <c r="G399" s="6" t="str">
        <f>_xlfn.XLOOKUP(B399,'[1]VLOOKUP DATA'!$A$3:$A$14,'[1]VLOOKUP DATA'!$C$3:$C$14)</f>
        <v>High-demand</v>
      </c>
      <c r="H399" s="6" t="str" cm="1">
        <f t="array" ref="H399">_xlfn.XLOOKUP(1,('[1]VLOOKUP DATA'!$I$2:$I$337=[1]DATA!G399)*('[1]VLOOKUP DATA'!$J$2:$J$337=[1]DATA!D399)*('[1]VLOOKUP DATA'!$K$2:$K$337=[1]DATA!E399),'[1]VLOOKUP DATA'!$L$2:$L$337)</f>
        <v>Standard</v>
      </c>
      <c r="I399" s="1" cm="1">
        <f t="array" ref="I399">_xlfn.XLOOKUP(B399,'[1]VLOOKUP DATA'!$A$3:$A$14,_xlfn.XLOOKUP(H399,'[1]VLOOKUP DATA'!$D$2:$F$2,'[1]VLOOKUP DATA'!$D$3:$F$14))*100</f>
        <v>198</v>
      </c>
      <c r="J399" s="2">
        <v>-9.4636583333333384</v>
      </c>
      <c r="K399" s="3">
        <f t="shared" si="25"/>
        <v>0</v>
      </c>
      <c r="L399" s="3">
        <v>99</v>
      </c>
      <c r="M399" s="4">
        <v>140.85801666666671</v>
      </c>
      <c r="N399" s="4">
        <v>0</v>
      </c>
      <c r="O399" s="4">
        <v>121.83364166666661</v>
      </c>
      <c r="P399" s="3">
        <f t="shared" si="26"/>
        <v>313.63673333333344</v>
      </c>
      <c r="Q399" s="5">
        <v>0</v>
      </c>
      <c r="R399" s="5">
        <f>VLOOKUP(D399,'[1]DESIGN LOAD'!AC:AF,2,FALSE)</f>
        <v>295</v>
      </c>
      <c r="S399" s="7">
        <f>VLOOKUP(D399,'[1]DESIGN LOAD'!AC:AF,3,FALSE)</f>
        <v>655</v>
      </c>
      <c r="T399">
        <f>VLOOKUP(D399,'[1]DESIGN LOAD'!AC:AF,4,FALSE)</f>
        <v>950</v>
      </c>
    </row>
    <row r="400" spans="1:20" x14ac:dyDescent="0.3">
      <c r="A400" s="6">
        <v>2024</v>
      </c>
      <c r="B400" s="6">
        <v>7</v>
      </c>
      <c r="C400" s="6">
        <v>17</v>
      </c>
      <c r="D400" s="6">
        <v>20</v>
      </c>
      <c r="E400" s="6" t="str">
        <f t="shared" si="24"/>
        <v>Wednesday</v>
      </c>
      <c r="F400" s="6" t="str">
        <f t="shared" si="27"/>
        <v>Week-day</v>
      </c>
      <c r="G400" s="6" t="str">
        <f>_xlfn.XLOOKUP(B400,'[1]VLOOKUP DATA'!$A$3:$A$14,'[1]VLOOKUP DATA'!$C$3:$C$14)</f>
        <v>High-demand</v>
      </c>
      <c r="H400" s="6" t="str" cm="1">
        <f t="array" ref="H400">_xlfn.XLOOKUP(1,('[1]VLOOKUP DATA'!$I$2:$I$337=[1]DATA!G400)*('[1]VLOOKUP DATA'!$J$2:$J$337=[1]DATA!D400)*('[1]VLOOKUP DATA'!$K$2:$K$337=[1]DATA!E400),'[1]VLOOKUP DATA'!$L$2:$L$337)</f>
        <v>Standard</v>
      </c>
      <c r="I400" s="1" cm="1">
        <f t="array" ref="I400">_xlfn.XLOOKUP(B400,'[1]VLOOKUP DATA'!$A$3:$A$14,_xlfn.XLOOKUP(H400,'[1]VLOOKUP DATA'!$D$2:$F$2,'[1]VLOOKUP DATA'!$D$3:$F$14))*100</f>
        <v>198</v>
      </c>
      <c r="J400" s="2">
        <v>-7.9862499999999974</v>
      </c>
      <c r="K400" s="3">
        <f t="shared" si="25"/>
        <v>0</v>
      </c>
      <c r="L400" s="3">
        <v>99</v>
      </c>
      <c r="M400" s="4">
        <v>100.52385</v>
      </c>
      <c r="N400" s="4">
        <v>0</v>
      </c>
      <c r="O400" s="4">
        <v>84.940825000000004</v>
      </c>
      <c r="P400" s="3">
        <f t="shared" si="26"/>
        <v>313.63673333333344</v>
      </c>
      <c r="Q400" s="5">
        <v>0</v>
      </c>
      <c r="R400" s="5">
        <f>VLOOKUP(D400,'[1]DESIGN LOAD'!AC:AF,2,FALSE)</f>
        <v>295</v>
      </c>
      <c r="S400" s="7">
        <f>VLOOKUP(D400,'[1]DESIGN LOAD'!AC:AF,3,FALSE)</f>
        <v>190</v>
      </c>
      <c r="T400">
        <f>VLOOKUP(D400,'[1]DESIGN LOAD'!AC:AF,4,FALSE)</f>
        <v>485</v>
      </c>
    </row>
    <row r="401" spans="1:20" x14ac:dyDescent="0.3">
      <c r="A401" s="6">
        <v>2024</v>
      </c>
      <c r="B401" s="6">
        <v>7</v>
      </c>
      <c r="C401" s="6">
        <v>17</v>
      </c>
      <c r="D401" s="6">
        <v>21</v>
      </c>
      <c r="E401" s="6" t="str">
        <f t="shared" si="24"/>
        <v>Wednesday</v>
      </c>
      <c r="F401" s="6" t="str">
        <f t="shared" si="27"/>
        <v>Week-day</v>
      </c>
      <c r="G401" s="6" t="str">
        <f>_xlfn.XLOOKUP(B401,'[1]VLOOKUP DATA'!$A$3:$A$14,'[1]VLOOKUP DATA'!$C$3:$C$14)</f>
        <v>High-demand</v>
      </c>
      <c r="H401" s="6" t="str" cm="1">
        <f t="array" ref="H401">_xlfn.XLOOKUP(1,('[1]VLOOKUP DATA'!$I$2:$I$337=[1]DATA!G401)*('[1]VLOOKUP DATA'!$J$2:$J$337=[1]DATA!D401)*('[1]VLOOKUP DATA'!$K$2:$K$337=[1]DATA!E401),'[1]VLOOKUP DATA'!$L$2:$L$337)</f>
        <v>Standard</v>
      </c>
      <c r="I401" s="1" cm="1">
        <f t="array" ref="I401">_xlfn.XLOOKUP(B401,'[1]VLOOKUP DATA'!$A$3:$A$14,_xlfn.XLOOKUP(H401,'[1]VLOOKUP DATA'!$D$2:$F$2,'[1]VLOOKUP DATA'!$D$3:$F$14))*100</f>
        <v>198</v>
      </c>
      <c r="J401" s="2">
        <v>-10.518516666666667</v>
      </c>
      <c r="K401" s="3">
        <f t="shared" si="25"/>
        <v>0</v>
      </c>
      <c r="L401" s="3">
        <v>99</v>
      </c>
      <c r="M401" s="4">
        <v>108.87751666666671</v>
      </c>
      <c r="N401" s="4">
        <v>0</v>
      </c>
      <c r="O401" s="4">
        <v>91.249541666666715</v>
      </c>
      <c r="P401" s="3">
        <f t="shared" si="26"/>
        <v>313.63673333333344</v>
      </c>
      <c r="Q401" s="5">
        <v>0</v>
      </c>
      <c r="R401" s="5">
        <f>VLOOKUP(D401,'[1]DESIGN LOAD'!AC:AF,2,FALSE)</f>
        <v>295</v>
      </c>
      <c r="S401" s="7">
        <f>VLOOKUP(D401,'[1]DESIGN LOAD'!AC:AF,3,FALSE)</f>
        <v>190</v>
      </c>
      <c r="T401">
        <f>VLOOKUP(D401,'[1]DESIGN LOAD'!AC:AF,4,FALSE)</f>
        <v>485</v>
      </c>
    </row>
    <row r="402" spans="1:20" x14ac:dyDescent="0.3">
      <c r="A402" s="6">
        <v>2024</v>
      </c>
      <c r="B402" s="6">
        <v>7</v>
      </c>
      <c r="C402" s="6">
        <v>17</v>
      </c>
      <c r="D402" s="6">
        <v>22</v>
      </c>
      <c r="E402" s="6" t="str">
        <f t="shared" si="24"/>
        <v>Wednesday</v>
      </c>
      <c r="F402" s="6" t="str">
        <f t="shared" si="27"/>
        <v>Week-day</v>
      </c>
      <c r="G402" s="6" t="str">
        <f>_xlfn.XLOOKUP(B402,'[1]VLOOKUP DATA'!$A$3:$A$14,'[1]VLOOKUP DATA'!$C$3:$C$14)</f>
        <v>High-demand</v>
      </c>
      <c r="H402" s="6" t="str" cm="1">
        <f t="array" ref="H402">_xlfn.XLOOKUP(1,('[1]VLOOKUP DATA'!$I$2:$I$337=[1]DATA!G402)*('[1]VLOOKUP DATA'!$J$2:$J$337=[1]DATA!D402)*('[1]VLOOKUP DATA'!$K$2:$K$337=[1]DATA!E402),'[1]VLOOKUP DATA'!$L$2:$L$337)</f>
        <v>Off-Peak</v>
      </c>
      <c r="I402" s="1" cm="1">
        <f t="array" ref="I402">_xlfn.XLOOKUP(B402,'[1]VLOOKUP DATA'!$A$3:$A$14,_xlfn.XLOOKUP(H402,'[1]VLOOKUP DATA'!$D$2:$F$2,'[1]VLOOKUP DATA'!$D$3:$F$14))*100</f>
        <v>107</v>
      </c>
      <c r="J402" s="2">
        <v>-6.954433333333335</v>
      </c>
      <c r="K402" s="3">
        <f t="shared" si="25"/>
        <v>0</v>
      </c>
      <c r="L402" s="3">
        <v>99</v>
      </c>
      <c r="M402" s="4">
        <v>105.6863</v>
      </c>
      <c r="N402" s="4">
        <v>0</v>
      </c>
      <c r="O402" s="4">
        <v>91.776558333333327</v>
      </c>
      <c r="P402" s="3">
        <f t="shared" si="26"/>
        <v>313.63673333333344</v>
      </c>
      <c r="Q402" s="5">
        <v>0</v>
      </c>
      <c r="R402" s="5">
        <f>VLOOKUP(D402,'[1]DESIGN LOAD'!AC:AF,2,FALSE)</f>
        <v>200</v>
      </c>
      <c r="S402" s="7">
        <f>VLOOKUP(D402,'[1]DESIGN LOAD'!AC:AF,3,FALSE)</f>
        <v>190</v>
      </c>
      <c r="T402">
        <f>VLOOKUP(D402,'[1]DESIGN LOAD'!AC:AF,4,FALSE)</f>
        <v>390</v>
      </c>
    </row>
    <row r="403" spans="1:20" x14ac:dyDescent="0.3">
      <c r="A403" s="6">
        <v>2024</v>
      </c>
      <c r="B403" s="6">
        <v>7</v>
      </c>
      <c r="C403" s="6">
        <v>17</v>
      </c>
      <c r="D403" s="6">
        <v>23</v>
      </c>
      <c r="E403" s="6" t="str">
        <f t="shared" si="24"/>
        <v>Wednesday</v>
      </c>
      <c r="F403" s="6" t="str">
        <f t="shared" si="27"/>
        <v>Week-day</v>
      </c>
      <c r="G403" s="6" t="str">
        <f>_xlfn.XLOOKUP(B403,'[1]VLOOKUP DATA'!$A$3:$A$14,'[1]VLOOKUP DATA'!$C$3:$C$14)</f>
        <v>High-demand</v>
      </c>
      <c r="H403" s="6" t="str" cm="1">
        <f t="array" ref="H403">_xlfn.XLOOKUP(1,('[1]VLOOKUP DATA'!$I$2:$I$337=[1]DATA!G403)*('[1]VLOOKUP DATA'!$J$2:$J$337=[1]DATA!D403)*('[1]VLOOKUP DATA'!$K$2:$K$337=[1]DATA!E403),'[1]VLOOKUP DATA'!$L$2:$L$337)</f>
        <v>Off-Peak</v>
      </c>
      <c r="I403" s="1" cm="1">
        <f t="array" ref="I403">_xlfn.XLOOKUP(B403,'[1]VLOOKUP DATA'!$A$3:$A$14,_xlfn.XLOOKUP(H403,'[1]VLOOKUP DATA'!$D$2:$F$2,'[1]VLOOKUP DATA'!$D$3:$F$14))*100</f>
        <v>107</v>
      </c>
      <c r="J403" s="2">
        <v>-10.660025000000003</v>
      </c>
      <c r="K403" s="3">
        <f t="shared" si="25"/>
        <v>0</v>
      </c>
      <c r="L403" s="3">
        <v>99</v>
      </c>
      <c r="M403" s="4">
        <v>110.12798333333339</v>
      </c>
      <c r="N403" s="4">
        <v>0</v>
      </c>
      <c r="O403" s="4">
        <v>91.974275000000063</v>
      </c>
      <c r="P403" s="3">
        <f t="shared" si="26"/>
        <v>313.63673333333344</v>
      </c>
      <c r="Q403" s="5">
        <v>0</v>
      </c>
      <c r="R403" s="5">
        <f>VLOOKUP(D403,'[1]DESIGN LOAD'!AC:AF,2,FALSE)</f>
        <v>200</v>
      </c>
      <c r="S403" s="7">
        <f>VLOOKUP(D403,'[1]DESIGN LOAD'!AC:AF,3,FALSE)</f>
        <v>190</v>
      </c>
      <c r="T403">
        <f>VLOOKUP(D403,'[1]DESIGN LOAD'!AC:AF,4,FALSE)</f>
        <v>390</v>
      </c>
    </row>
    <row r="404" spans="1:20" x14ac:dyDescent="0.3">
      <c r="A404" s="6">
        <v>2024</v>
      </c>
      <c r="B404" s="6">
        <v>7</v>
      </c>
      <c r="C404" s="6">
        <v>18</v>
      </c>
      <c r="D404" s="6">
        <v>0</v>
      </c>
      <c r="E404" s="6" t="str">
        <f t="shared" si="24"/>
        <v>Thursday</v>
      </c>
      <c r="F404" s="6" t="str">
        <f t="shared" si="27"/>
        <v>Week-day</v>
      </c>
      <c r="G404" s="6" t="str">
        <f>_xlfn.XLOOKUP(B404,'[1]VLOOKUP DATA'!$A$3:$A$14,'[1]VLOOKUP DATA'!$C$3:$C$14)</f>
        <v>High-demand</v>
      </c>
      <c r="H404" s="6" t="str" cm="1">
        <f t="array" ref="H404">_xlfn.XLOOKUP(1,('[1]VLOOKUP DATA'!$I$2:$I$337=[1]DATA!G404)*('[1]VLOOKUP DATA'!$J$2:$J$337=[1]DATA!D404)*('[1]VLOOKUP DATA'!$K$2:$K$337=[1]DATA!E404),'[1]VLOOKUP DATA'!$L$2:$L$337)</f>
        <v>Off-Peak</v>
      </c>
      <c r="I404" s="1" cm="1">
        <f t="array" ref="I404">_xlfn.XLOOKUP(B404,'[1]VLOOKUP DATA'!$A$3:$A$14,_xlfn.XLOOKUP(H404,'[1]VLOOKUP DATA'!$D$2:$F$2,'[1]VLOOKUP DATA'!$D$3:$F$14))*100</f>
        <v>107</v>
      </c>
      <c r="J404" s="2">
        <v>-7.8992416666666649</v>
      </c>
      <c r="K404" s="3">
        <f t="shared" si="25"/>
        <v>0</v>
      </c>
      <c r="L404" s="3">
        <v>99</v>
      </c>
      <c r="M404" s="4">
        <v>108.32056666666669</v>
      </c>
      <c r="N404" s="4">
        <v>0</v>
      </c>
      <c r="O404" s="4">
        <v>93.542158333333361</v>
      </c>
      <c r="P404" s="3">
        <f t="shared" si="26"/>
        <v>313.63673333333344</v>
      </c>
      <c r="Q404" s="5">
        <v>0</v>
      </c>
      <c r="R404" s="5">
        <f>VLOOKUP(D404,'[1]DESIGN LOAD'!AC:AF,2,FALSE)</f>
        <v>200</v>
      </c>
      <c r="S404" s="7">
        <f>VLOOKUP(D404,'[1]DESIGN LOAD'!AC:AF,3,FALSE)</f>
        <v>190</v>
      </c>
      <c r="T404">
        <f>VLOOKUP(D404,'[1]DESIGN LOAD'!AC:AF,4,FALSE)</f>
        <v>390</v>
      </c>
    </row>
    <row r="405" spans="1:20" x14ac:dyDescent="0.3">
      <c r="A405" s="6">
        <v>2024</v>
      </c>
      <c r="B405" s="6">
        <v>7</v>
      </c>
      <c r="C405" s="6">
        <v>18</v>
      </c>
      <c r="D405" s="6">
        <v>1</v>
      </c>
      <c r="E405" s="6" t="str">
        <f t="shared" si="24"/>
        <v>Thursday</v>
      </c>
      <c r="F405" s="6" t="str">
        <f t="shared" si="27"/>
        <v>Week-day</v>
      </c>
      <c r="G405" s="6" t="str">
        <f>_xlfn.XLOOKUP(B405,'[1]VLOOKUP DATA'!$A$3:$A$14,'[1]VLOOKUP DATA'!$C$3:$C$14)</f>
        <v>High-demand</v>
      </c>
      <c r="H405" s="6" t="str" cm="1">
        <f t="array" ref="H405">_xlfn.XLOOKUP(1,('[1]VLOOKUP DATA'!$I$2:$I$337=[1]DATA!G405)*('[1]VLOOKUP DATA'!$J$2:$J$337=[1]DATA!D405)*('[1]VLOOKUP DATA'!$K$2:$K$337=[1]DATA!E405),'[1]VLOOKUP DATA'!$L$2:$L$337)</f>
        <v>Off-Peak</v>
      </c>
      <c r="I405" s="1" cm="1">
        <f t="array" ref="I405">_xlfn.XLOOKUP(B405,'[1]VLOOKUP DATA'!$A$3:$A$14,_xlfn.XLOOKUP(H405,'[1]VLOOKUP DATA'!$D$2:$F$2,'[1]VLOOKUP DATA'!$D$3:$F$14))*100</f>
        <v>107</v>
      </c>
      <c r="J405" s="2">
        <v>-11.058400000000001</v>
      </c>
      <c r="K405" s="3">
        <f t="shared" si="25"/>
        <v>0</v>
      </c>
      <c r="L405" s="3">
        <v>99</v>
      </c>
      <c r="M405" s="4">
        <v>105.8664333333334</v>
      </c>
      <c r="N405" s="4">
        <v>0</v>
      </c>
      <c r="O405" s="4">
        <v>87.464574999999968</v>
      </c>
      <c r="P405" s="3">
        <f t="shared" si="26"/>
        <v>313.63673333333344</v>
      </c>
      <c r="Q405" s="5">
        <v>0</v>
      </c>
      <c r="R405" s="5">
        <f>VLOOKUP(D405,'[1]DESIGN LOAD'!AC:AF,2,FALSE)</f>
        <v>200</v>
      </c>
      <c r="S405" s="7">
        <f>VLOOKUP(D405,'[1]DESIGN LOAD'!AC:AF,3,FALSE)</f>
        <v>190</v>
      </c>
      <c r="T405">
        <f>VLOOKUP(D405,'[1]DESIGN LOAD'!AC:AF,4,FALSE)</f>
        <v>390</v>
      </c>
    </row>
    <row r="406" spans="1:20" x14ac:dyDescent="0.3">
      <c r="A406" s="6">
        <v>2024</v>
      </c>
      <c r="B406" s="6">
        <v>7</v>
      </c>
      <c r="C406" s="6">
        <v>18</v>
      </c>
      <c r="D406" s="6">
        <v>2</v>
      </c>
      <c r="E406" s="6" t="str">
        <f t="shared" si="24"/>
        <v>Thursday</v>
      </c>
      <c r="F406" s="6" t="str">
        <f t="shared" si="27"/>
        <v>Week-day</v>
      </c>
      <c r="G406" s="6" t="str">
        <f>_xlfn.XLOOKUP(B406,'[1]VLOOKUP DATA'!$A$3:$A$14,'[1]VLOOKUP DATA'!$C$3:$C$14)</f>
        <v>High-demand</v>
      </c>
      <c r="H406" s="6" t="str" cm="1">
        <f t="array" ref="H406">_xlfn.XLOOKUP(1,('[1]VLOOKUP DATA'!$I$2:$I$337=[1]DATA!G406)*('[1]VLOOKUP DATA'!$J$2:$J$337=[1]DATA!D406)*('[1]VLOOKUP DATA'!$K$2:$K$337=[1]DATA!E406),'[1]VLOOKUP DATA'!$L$2:$L$337)</f>
        <v>Off-Peak</v>
      </c>
      <c r="I406" s="1" cm="1">
        <f t="array" ref="I406">_xlfn.XLOOKUP(B406,'[1]VLOOKUP DATA'!$A$3:$A$14,_xlfn.XLOOKUP(H406,'[1]VLOOKUP DATA'!$D$2:$F$2,'[1]VLOOKUP DATA'!$D$3:$F$14))*100</f>
        <v>107</v>
      </c>
      <c r="J406" s="2">
        <v>-6.38411666666667</v>
      </c>
      <c r="K406" s="3">
        <f t="shared" si="25"/>
        <v>0</v>
      </c>
      <c r="L406" s="3">
        <v>99</v>
      </c>
      <c r="M406" s="4">
        <v>135.14929166666664</v>
      </c>
      <c r="N406" s="4">
        <v>0</v>
      </c>
      <c r="O406" s="4">
        <v>121.22676666666668</v>
      </c>
      <c r="P406" s="3">
        <f t="shared" si="26"/>
        <v>313.63673333333344</v>
      </c>
      <c r="Q406" s="5">
        <v>0</v>
      </c>
      <c r="R406" s="5">
        <f>VLOOKUP(D406,'[1]DESIGN LOAD'!AC:AF,2,FALSE)</f>
        <v>200</v>
      </c>
      <c r="S406" s="7">
        <f>VLOOKUP(D406,'[1]DESIGN LOAD'!AC:AF,3,FALSE)</f>
        <v>190</v>
      </c>
      <c r="T406">
        <f>VLOOKUP(D406,'[1]DESIGN LOAD'!AC:AF,4,FALSE)</f>
        <v>390</v>
      </c>
    </row>
    <row r="407" spans="1:20" x14ac:dyDescent="0.3">
      <c r="A407" s="6">
        <v>2024</v>
      </c>
      <c r="B407" s="6">
        <v>7</v>
      </c>
      <c r="C407" s="6">
        <v>18</v>
      </c>
      <c r="D407" s="6">
        <v>3</v>
      </c>
      <c r="E407" s="6" t="str">
        <f t="shared" si="24"/>
        <v>Thursday</v>
      </c>
      <c r="F407" s="6" t="str">
        <f t="shared" si="27"/>
        <v>Week-day</v>
      </c>
      <c r="G407" s="6" t="str">
        <f>_xlfn.XLOOKUP(B407,'[1]VLOOKUP DATA'!$A$3:$A$14,'[1]VLOOKUP DATA'!$C$3:$C$14)</f>
        <v>High-demand</v>
      </c>
      <c r="H407" s="6" t="str" cm="1">
        <f t="array" ref="H407">_xlfn.XLOOKUP(1,('[1]VLOOKUP DATA'!$I$2:$I$337=[1]DATA!G407)*('[1]VLOOKUP DATA'!$J$2:$J$337=[1]DATA!D407)*('[1]VLOOKUP DATA'!$K$2:$K$337=[1]DATA!E407),'[1]VLOOKUP DATA'!$L$2:$L$337)</f>
        <v>Off-Peak</v>
      </c>
      <c r="I407" s="1" cm="1">
        <f t="array" ref="I407">_xlfn.XLOOKUP(B407,'[1]VLOOKUP DATA'!$A$3:$A$14,_xlfn.XLOOKUP(H407,'[1]VLOOKUP DATA'!$D$2:$F$2,'[1]VLOOKUP DATA'!$D$3:$F$14))*100</f>
        <v>107</v>
      </c>
      <c r="J407" s="2">
        <v>-10.876283333333337</v>
      </c>
      <c r="K407" s="3">
        <f t="shared" si="25"/>
        <v>0</v>
      </c>
      <c r="L407" s="3">
        <v>99</v>
      </c>
      <c r="M407" s="4">
        <v>131.40491666666665</v>
      </c>
      <c r="N407" s="4">
        <v>0</v>
      </c>
      <c r="O407" s="4">
        <v>112.91704166666665</v>
      </c>
      <c r="P407" s="3">
        <f t="shared" si="26"/>
        <v>313.63673333333344</v>
      </c>
      <c r="Q407" s="5">
        <v>0</v>
      </c>
      <c r="R407" s="5">
        <f>VLOOKUP(D407,'[1]DESIGN LOAD'!AC:AF,2,FALSE)</f>
        <v>200</v>
      </c>
      <c r="S407" s="7">
        <f>VLOOKUP(D407,'[1]DESIGN LOAD'!AC:AF,3,FALSE)</f>
        <v>190</v>
      </c>
      <c r="T407">
        <f>VLOOKUP(D407,'[1]DESIGN LOAD'!AC:AF,4,FALSE)</f>
        <v>390</v>
      </c>
    </row>
    <row r="408" spans="1:20" x14ac:dyDescent="0.3">
      <c r="A408" s="6">
        <v>2024</v>
      </c>
      <c r="B408" s="6">
        <v>7</v>
      </c>
      <c r="C408" s="6">
        <v>18</v>
      </c>
      <c r="D408" s="6">
        <v>4</v>
      </c>
      <c r="E408" s="6" t="str">
        <f t="shared" si="24"/>
        <v>Thursday</v>
      </c>
      <c r="F408" s="6" t="str">
        <f t="shared" si="27"/>
        <v>Week-day</v>
      </c>
      <c r="G408" s="6" t="str">
        <f>_xlfn.XLOOKUP(B408,'[1]VLOOKUP DATA'!$A$3:$A$14,'[1]VLOOKUP DATA'!$C$3:$C$14)</f>
        <v>High-demand</v>
      </c>
      <c r="H408" s="6" t="str" cm="1">
        <f t="array" ref="H408">_xlfn.XLOOKUP(1,('[1]VLOOKUP DATA'!$I$2:$I$337=[1]DATA!G408)*('[1]VLOOKUP DATA'!$J$2:$J$337=[1]DATA!D408)*('[1]VLOOKUP DATA'!$K$2:$K$337=[1]DATA!E408),'[1]VLOOKUP DATA'!$L$2:$L$337)</f>
        <v>Off-Peak</v>
      </c>
      <c r="I408" s="1" cm="1">
        <f t="array" ref="I408">_xlfn.XLOOKUP(B408,'[1]VLOOKUP DATA'!$A$3:$A$14,_xlfn.XLOOKUP(H408,'[1]VLOOKUP DATA'!$D$2:$F$2,'[1]VLOOKUP DATA'!$D$3:$F$14))*100</f>
        <v>107</v>
      </c>
      <c r="J408" s="2">
        <v>-9.7631666666666721</v>
      </c>
      <c r="K408" s="3">
        <f t="shared" si="25"/>
        <v>0</v>
      </c>
      <c r="L408" s="3">
        <v>99</v>
      </c>
      <c r="M408" s="4">
        <v>143.70977499999998</v>
      </c>
      <c r="N408" s="4">
        <v>0</v>
      </c>
      <c r="O408" s="4">
        <v>125.92865833333336</v>
      </c>
      <c r="P408" s="3">
        <f t="shared" si="26"/>
        <v>313.63673333333344</v>
      </c>
      <c r="Q408" s="5">
        <v>0</v>
      </c>
      <c r="R408" s="5">
        <f>VLOOKUP(D408,'[1]DESIGN LOAD'!AC:AF,2,FALSE)</f>
        <v>295</v>
      </c>
      <c r="S408" s="7">
        <f>VLOOKUP(D408,'[1]DESIGN LOAD'!AC:AF,3,FALSE)</f>
        <v>190</v>
      </c>
      <c r="T408">
        <f>VLOOKUP(D408,'[1]DESIGN LOAD'!AC:AF,4,FALSE)</f>
        <v>485</v>
      </c>
    </row>
    <row r="409" spans="1:20" x14ac:dyDescent="0.3">
      <c r="A409" s="6">
        <v>2024</v>
      </c>
      <c r="B409" s="6">
        <v>7</v>
      </c>
      <c r="C409" s="6">
        <v>18</v>
      </c>
      <c r="D409" s="6">
        <v>5</v>
      </c>
      <c r="E409" s="6" t="str">
        <f t="shared" si="24"/>
        <v>Thursday</v>
      </c>
      <c r="F409" s="6" t="str">
        <f t="shared" si="27"/>
        <v>Week-day</v>
      </c>
      <c r="G409" s="6" t="str">
        <f>_xlfn.XLOOKUP(B409,'[1]VLOOKUP DATA'!$A$3:$A$14,'[1]VLOOKUP DATA'!$C$3:$C$14)</f>
        <v>High-demand</v>
      </c>
      <c r="H409" s="6" t="str" cm="1">
        <f t="array" ref="H409">_xlfn.XLOOKUP(1,('[1]VLOOKUP DATA'!$I$2:$I$337=[1]DATA!G409)*('[1]VLOOKUP DATA'!$J$2:$J$337=[1]DATA!D409)*('[1]VLOOKUP DATA'!$K$2:$K$337=[1]DATA!E409),'[1]VLOOKUP DATA'!$L$2:$L$337)</f>
        <v>Off-Peak</v>
      </c>
      <c r="I409" s="1" cm="1">
        <f t="array" ref="I409">_xlfn.XLOOKUP(B409,'[1]VLOOKUP DATA'!$A$3:$A$14,_xlfn.XLOOKUP(H409,'[1]VLOOKUP DATA'!$D$2:$F$2,'[1]VLOOKUP DATA'!$D$3:$F$14))*100</f>
        <v>107</v>
      </c>
      <c r="J409" s="2">
        <v>-8.7850000000000001</v>
      </c>
      <c r="K409" s="3">
        <f t="shared" si="25"/>
        <v>0</v>
      </c>
      <c r="L409" s="3">
        <v>99</v>
      </c>
      <c r="M409" s="4">
        <v>128.02434166666671</v>
      </c>
      <c r="N409" s="4">
        <v>0</v>
      </c>
      <c r="O409" s="4">
        <v>113.63117499999997</v>
      </c>
      <c r="P409" s="3">
        <f t="shared" si="26"/>
        <v>313.63673333333344</v>
      </c>
      <c r="Q409" s="5">
        <v>0</v>
      </c>
      <c r="R409" s="5">
        <f>VLOOKUP(D409,'[1]DESIGN LOAD'!AC:AF,2,FALSE)</f>
        <v>295</v>
      </c>
      <c r="S409" s="7">
        <f>VLOOKUP(D409,'[1]DESIGN LOAD'!AC:AF,3,FALSE)</f>
        <v>190</v>
      </c>
      <c r="T409">
        <f>VLOOKUP(D409,'[1]DESIGN LOAD'!AC:AF,4,FALSE)</f>
        <v>485</v>
      </c>
    </row>
    <row r="410" spans="1:20" x14ac:dyDescent="0.3">
      <c r="A410" s="6">
        <v>2024</v>
      </c>
      <c r="B410" s="6">
        <v>7</v>
      </c>
      <c r="C410" s="6">
        <v>18</v>
      </c>
      <c r="D410" s="6">
        <v>6</v>
      </c>
      <c r="E410" s="6" t="str">
        <f t="shared" si="24"/>
        <v>Thursday</v>
      </c>
      <c r="F410" s="6" t="str">
        <f t="shared" si="27"/>
        <v>Week-day</v>
      </c>
      <c r="G410" s="6" t="str">
        <f>_xlfn.XLOOKUP(B410,'[1]VLOOKUP DATA'!$A$3:$A$14,'[1]VLOOKUP DATA'!$C$3:$C$14)</f>
        <v>High-demand</v>
      </c>
      <c r="H410" s="6" t="str" cm="1">
        <f t="array" ref="H410">_xlfn.XLOOKUP(1,('[1]VLOOKUP DATA'!$I$2:$I$337=[1]DATA!G410)*('[1]VLOOKUP DATA'!$J$2:$J$337=[1]DATA!D410)*('[1]VLOOKUP DATA'!$K$2:$K$337=[1]DATA!E410),'[1]VLOOKUP DATA'!$L$2:$L$337)</f>
        <v>Peak</v>
      </c>
      <c r="I410" s="1" cm="1">
        <f t="array" ref="I410">_xlfn.XLOOKUP(B410,'[1]VLOOKUP DATA'!$A$3:$A$14,_xlfn.XLOOKUP(H410,'[1]VLOOKUP DATA'!$D$2:$F$2,'[1]VLOOKUP DATA'!$D$3:$F$14))*100</f>
        <v>653</v>
      </c>
      <c r="J410" s="2">
        <v>-8.4906000000000024</v>
      </c>
      <c r="K410" s="3">
        <f t="shared" si="25"/>
        <v>0</v>
      </c>
      <c r="L410" s="3">
        <v>99</v>
      </c>
      <c r="M410" s="4">
        <v>152.40831666666656</v>
      </c>
      <c r="N410" s="4">
        <v>0</v>
      </c>
      <c r="O410" s="4">
        <v>134.61597499999999</v>
      </c>
      <c r="P410" s="3">
        <f t="shared" si="26"/>
        <v>313.63673333333344</v>
      </c>
      <c r="Q410" s="5">
        <v>0</v>
      </c>
      <c r="R410" s="5">
        <f>VLOOKUP(D410,'[1]DESIGN LOAD'!AC:AF,2,FALSE)</f>
        <v>295</v>
      </c>
      <c r="S410" s="7">
        <f>VLOOKUP(D410,'[1]DESIGN LOAD'!AC:AF,3,FALSE)</f>
        <v>190</v>
      </c>
      <c r="T410">
        <f>VLOOKUP(D410,'[1]DESIGN LOAD'!AC:AF,4,FALSE)</f>
        <v>485</v>
      </c>
    </row>
    <row r="411" spans="1:20" x14ac:dyDescent="0.3">
      <c r="A411" s="6">
        <v>2024</v>
      </c>
      <c r="B411" s="6">
        <v>7</v>
      </c>
      <c r="C411" s="6">
        <v>18</v>
      </c>
      <c r="D411" s="6">
        <v>7</v>
      </c>
      <c r="E411" s="6" t="str">
        <f t="shared" si="24"/>
        <v>Thursday</v>
      </c>
      <c r="F411" s="6" t="str">
        <f t="shared" si="27"/>
        <v>Week-day</v>
      </c>
      <c r="G411" s="6" t="str">
        <f>_xlfn.XLOOKUP(B411,'[1]VLOOKUP DATA'!$A$3:$A$14,'[1]VLOOKUP DATA'!$C$3:$C$14)</f>
        <v>High-demand</v>
      </c>
      <c r="H411" s="6" t="str" cm="1">
        <f t="array" ref="H411">_xlfn.XLOOKUP(1,('[1]VLOOKUP DATA'!$I$2:$I$337=[1]DATA!G411)*('[1]VLOOKUP DATA'!$J$2:$J$337=[1]DATA!D411)*('[1]VLOOKUP DATA'!$K$2:$K$337=[1]DATA!E411),'[1]VLOOKUP DATA'!$L$2:$L$337)</f>
        <v>Peak</v>
      </c>
      <c r="I411" s="1" cm="1">
        <f t="array" ref="I411">_xlfn.XLOOKUP(B411,'[1]VLOOKUP DATA'!$A$3:$A$14,_xlfn.XLOOKUP(H411,'[1]VLOOKUP DATA'!$D$2:$F$2,'[1]VLOOKUP DATA'!$D$3:$F$14))*100</f>
        <v>653</v>
      </c>
      <c r="J411" s="2">
        <v>-10.181283333333338</v>
      </c>
      <c r="K411" s="3">
        <f t="shared" si="25"/>
        <v>0</v>
      </c>
      <c r="L411" s="3">
        <v>99</v>
      </c>
      <c r="M411" s="4">
        <v>132.94308333333333</v>
      </c>
      <c r="N411" s="4">
        <v>0</v>
      </c>
      <c r="O411" s="4">
        <v>116.75734166666669</v>
      </c>
      <c r="P411" s="3">
        <f t="shared" si="26"/>
        <v>313.63673333333344</v>
      </c>
      <c r="Q411" s="5">
        <v>0</v>
      </c>
      <c r="R411" s="5">
        <f>VLOOKUP(D411,'[1]DESIGN LOAD'!AC:AF,2,FALSE)</f>
        <v>565</v>
      </c>
      <c r="S411" s="7">
        <f>VLOOKUP(D411,'[1]DESIGN LOAD'!AC:AF,3,FALSE)</f>
        <v>690</v>
      </c>
      <c r="T411">
        <f>VLOOKUP(D411,'[1]DESIGN LOAD'!AC:AF,4,FALSE)</f>
        <v>1255</v>
      </c>
    </row>
    <row r="412" spans="1:20" x14ac:dyDescent="0.3">
      <c r="A412" s="6">
        <v>2024</v>
      </c>
      <c r="B412" s="6">
        <v>7</v>
      </c>
      <c r="C412" s="6">
        <v>18</v>
      </c>
      <c r="D412" s="6">
        <v>8</v>
      </c>
      <c r="E412" s="6" t="str">
        <f t="shared" si="24"/>
        <v>Thursday</v>
      </c>
      <c r="F412" s="6" t="str">
        <f t="shared" si="27"/>
        <v>Week-day</v>
      </c>
      <c r="G412" s="6" t="str">
        <f>_xlfn.XLOOKUP(B412,'[1]VLOOKUP DATA'!$A$3:$A$14,'[1]VLOOKUP DATA'!$C$3:$C$14)</f>
        <v>High-demand</v>
      </c>
      <c r="H412" s="6" t="str" cm="1">
        <f t="array" ref="H412">_xlfn.XLOOKUP(1,('[1]VLOOKUP DATA'!$I$2:$I$337=[1]DATA!G412)*('[1]VLOOKUP DATA'!$J$2:$J$337=[1]DATA!D412)*('[1]VLOOKUP DATA'!$K$2:$K$337=[1]DATA!E412),'[1]VLOOKUP DATA'!$L$2:$L$337)</f>
        <v>Peak</v>
      </c>
      <c r="I412" s="1" cm="1">
        <f t="array" ref="I412">_xlfn.XLOOKUP(B412,'[1]VLOOKUP DATA'!$A$3:$A$14,_xlfn.XLOOKUP(H412,'[1]VLOOKUP DATA'!$D$2:$F$2,'[1]VLOOKUP DATA'!$D$3:$F$14))*100</f>
        <v>653</v>
      </c>
      <c r="J412" s="2">
        <v>-10.238758333333335</v>
      </c>
      <c r="K412" s="3">
        <f t="shared" si="25"/>
        <v>0</v>
      </c>
      <c r="L412" s="3">
        <v>99</v>
      </c>
      <c r="M412" s="4">
        <v>153.14261666666664</v>
      </c>
      <c r="N412" s="4">
        <v>0</v>
      </c>
      <c r="O412" s="4">
        <v>133.45366666666669</v>
      </c>
      <c r="P412" s="3">
        <f t="shared" si="26"/>
        <v>313.63673333333344</v>
      </c>
      <c r="Q412" s="5">
        <v>0</v>
      </c>
      <c r="R412" s="5">
        <f>VLOOKUP(D412,'[1]DESIGN LOAD'!AC:AF,2,FALSE)</f>
        <v>565</v>
      </c>
      <c r="S412" s="7">
        <f>VLOOKUP(D412,'[1]DESIGN LOAD'!AC:AF,3,FALSE)</f>
        <v>675</v>
      </c>
      <c r="T412">
        <f>VLOOKUP(D412,'[1]DESIGN LOAD'!AC:AF,4,FALSE)</f>
        <v>1240</v>
      </c>
    </row>
    <row r="413" spans="1:20" x14ac:dyDescent="0.3">
      <c r="A413" s="6">
        <v>2024</v>
      </c>
      <c r="B413" s="6">
        <v>7</v>
      </c>
      <c r="C413" s="6">
        <v>18</v>
      </c>
      <c r="D413" s="6">
        <v>9</v>
      </c>
      <c r="E413" s="6" t="str">
        <f t="shared" si="24"/>
        <v>Thursday</v>
      </c>
      <c r="F413" s="6" t="str">
        <f t="shared" si="27"/>
        <v>Week-day</v>
      </c>
      <c r="G413" s="6" t="str">
        <f>_xlfn.XLOOKUP(B413,'[1]VLOOKUP DATA'!$A$3:$A$14,'[1]VLOOKUP DATA'!$C$3:$C$14)</f>
        <v>High-demand</v>
      </c>
      <c r="H413" s="6" t="str" cm="1">
        <f t="array" ref="H413">_xlfn.XLOOKUP(1,('[1]VLOOKUP DATA'!$I$2:$I$337=[1]DATA!G413)*('[1]VLOOKUP DATA'!$J$2:$J$337=[1]DATA!D413)*('[1]VLOOKUP DATA'!$K$2:$K$337=[1]DATA!E413),'[1]VLOOKUP DATA'!$L$2:$L$337)</f>
        <v>Standard</v>
      </c>
      <c r="I413" s="1" cm="1">
        <f t="array" ref="I413">_xlfn.XLOOKUP(B413,'[1]VLOOKUP DATA'!$A$3:$A$14,_xlfn.XLOOKUP(H413,'[1]VLOOKUP DATA'!$D$2:$F$2,'[1]VLOOKUP DATA'!$D$3:$F$14))*100</f>
        <v>198</v>
      </c>
      <c r="J413" s="2">
        <v>-9.7099749999999982</v>
      </c>
      <c r="K413" s="3">
        <f t="shared" si="25"/>
        <v>0</v>
      </c>
      <c r="L413" s="3">
        <v>99</v>
      </c>
      <c r="M413" s="4">
        <v>96.396499999999975</v>
      </c>
      <c r="N413" s="4">
        <v>0</v>
      </c>
      <c r="O413" s="4">
        <v>79.045441666666704</v>
      </c>
      <c r="P413" s="3">
        <f t="shared" si="26"/>
        <v>313.63673333333344</v>
      </c>
      <c r="Q413" s="5">
        <v>0</v>
      </c>
      <c r="R413" s="5">
        <f>VLOOKUP(D413,'[1]DESIGN LOAD'!AC:AF,2,FALSE)</f>
        <v>565</v>
      </c>
      <c r="S413" s="7">
        <f>VLOOKUP(D413,'[1]DESIGN LOAD'!AC:AF,3,FALSE)</f>
        <v>675</v>
      </c>
      <c r="T413">
        <f>VLOOKUP(D413,'[1]DESIGN LOAD'!AC:AF,4,FALSE)</f>
        <v>1240</v>
      </c>
    </row>
    <row r="414" spans="1:20" x14ac:dyDescent="0.3">
      <c r="A414" s="6">
        <v>2024</v>
      </c>
      <c r="B414" s="6">
        <v>7</v>
      </c>
      <c r="C414" s="6">
        <v>18</v>
      </c>
      <c r="D414" s="6">
        <v>10</v>
      </c>
      <c r="E414" s="6" t="str">
        <f t="shared" si="24"/>
        <v>Thursday</v>
      </c>
      <c r="F414" s="6" t="str">
        <f t="shared" si="27"/>
        <v>Week-day</v>
      </c>
      <c r="G414" s="6" t="str">
        <f>_xlfn.XLOOKUP(B414,'[1]VLOOKUP DATA'!$A$3:$A$14,'[1]VLOOKUP DATA'!$C$3:$C$14)</f>
        <v>High-demand</v>
      </c>
      <c r="H414" s="6" t="str" cm="1">
        <f t="array" ref="H414">_xlfn.XLOOKUP(1,('[1]VLOOKUP DATA'!$I$2:$I$337=[1]DATA!G414)*('[1]VLOOKUP DATA'!$J$2:$J$337=[1]DATA!D414)*('[1]VLOOKUP DATA'!$K$2:$K$337=[1]DATA!E414),'[1]VLOOKUP DATA'!$L$2:$L$337)</f>
        <v>Standard</v>
      </c>
      <c r="I414" s="1" cm="1">
        <f t="array" ref="I414">_xlfn.XLOOKUP(B414,'[1]VLOOKUP DATA'!$A$3:$A$14,_xlfn.XLOOKUP(H414,'[1]VLOOKUP DATA'!$D$2:$F$2,'[1]VLOOKUP DATA'!$D$3:$F$14))*100</f>
        <v>198</v>
      </c>
      <c r="J414" s="2">
        <v>-9.2718583333333324</v>
      </c>
      <c r="K414" s="3">
        <f t="shared" si="25"/>
        <v>0</v>
      </c>
      <c r="L414" s="3">
        <v>99</v>
      </c>
      <c r="M414" s="4">
        <v>92.224158333333406</v>
      </c>
      <c r="N414" s="4">
        <v>0</v>
      </c>
      <c r="O414" s="4">
        <v>76.470641666666708</v>
      </c>
      <c r="P414" s="3">
        <f t="shared" si="26"/>
        <v>313.63673333333344</v>
      </c>
      <c r="Q414" s="5">
        <v>0</v>
      </c>
      <c r="R414" s="5">
        <f>VLOOKUP(D414,'[1]DESIGN LOAD'!AC:AF,2,FALSE)</f>
        <v>565</v>
      </c>
      <c r="S414" s="7">
        <f>VLOOKUP(D414,'[1]DESIGN LOAD'!AC:AF,3,FALSE)</f>
        <v>675</v>
      </c>
      <c r="T414">
        <f>VLOOKUP(D414,'[1]DESIGN LOAD'!AC:AF,4,FALSE)</f>
        <v>1240</v>
      </c>
    </row>
    <row r="415" spans="1:20" x14ac:dyDescent="0.3">
      <c r="A415" s="6">
        <v>2024</v>
      </c>
      <c r="B415" s="6">
        <v>7</v>
      </c>
      <c r="C415" s="6">
        <v>18</v>
      </c>
      <c r="D415" s="6">
        <v>11</v>
      </c>
      <c r="E415" s="6" t="str">
        <f t="shared" si="24"/>
        <v>Thursday</v>
      </c>
      <c r="F415" s="6" t="str">
        <f t="shared" si="27"/>
        <v>Week-day</v>
      </c>
      <c r="G415" s="6" t="str">
        <f>_xlfn.XLOOKUP(B415,'[1]VLOOKUP DATA'!$A$3:$A$14,'[1]VLOOKUP DATA'!$C$3:$C$14)</f>
        <v>High-demand</v>
      </c>
      <c r="H415" s="6" t="str" cm="1">
        <f t="array" ref="H415">_xlfn.XLOOKUP(1,('[1]VLOOKUP DATA'!$I$2:$I$337=[1]DATA!G415)*('[1]VLOOKUP DATA'!$J$2:$J$337=[1]DATA!D415)*('[1]VLOOKUP DATA'!$K$2:$K$337=[1]DATA!E415),'[1]VLOOKUP DATA'!$L$2:$L$337)</f>
        <v>Standard</v>
      </c>
      <c r="I415" s="1" cm="1">
        <f t="array" ref="I415">_xlfn.XLOOKUP(B415,'[1]VLOOKUP DATA'!$A$3:$A$14,_xlfn.XLOOKUP(H415,'[1]VLOOKUP DATA'!$D$2:$F$2,'[1]VLOOKUP DATA'!$D$3:$F$14))*100</f>
        <v>198</v>
      </c>
      <c r="J415" s="2">
        <v>-9.1687583333333347</v>
      </c>
      <c r="K415" s="3">
        <f t="shared" si="25"/>
        <v>0</v>
      </c>
      <c r="L415" s="3">
        <v>98.958333333333329</v>
      </c>
      <c r="M415" s="4">
        <v>187.45496666666668</v>
      </c>
      <c r="N415" s="4">
        <v>0</v>
      </c>
      <c r="O415" s="4">
        <v>170.10787500000004</v>
      </c>
      <c r="P415" s="3">
        <f t="shared" si="26"/>
        <v>313.63673333333344</v>
      </c>
      <c r="Q415" s="5">
        <v>0</v>
      </c>
      <c r="R415" s="5">
        <f>VLOOKUP(D415,'[1]DESIGN LOAD'!AC:AF,2,FALSE)</f>
        <v>565</v>
      </c>
      <c r="S415" s="7">
        <f>VLOOKUP(D415,'[1]DESIGN LOAD'!AC:AF,3,FALSE)</f>
        <v>675</v>
      </c>
      <c r="T415">
        <f>VLOOKUP(D415,'[1]DESIGN LOAD'!AC:AF,4,FALSE)</f>
        <v>1240</v>
      </c>
    </row>
    <row r="416" spans="1:20" x14ac:dyDescent="0.3">
      <c r="A416" s="6">
        <v>2024</v>
      </c>
      <c r="B416" s="6">
        <v>7</v>
      </c>
      <c r="C416" s="6">
        <v>18</v>
      </c>
      <c r="D416" s="6">
        <v>12</v>
      </c>
      <c r="E416" s="6" t="str">
        <f t="shared" si="24"/>
        <v>Thursday</v>
      </c>
      <c r="F416" s="6" t="str">
        <f t="shared" si="27"/>
        <v>Week-day</v>
      </c>
      <c r="G416" s="6" t="str">
        <f>_xlfn.XLOOKUP(B416,'[1]VLOOKUP DATA'!$A$3:$A$14,'[1]VLOOKUP DATA'!$C$3:$C$14)</f>
        <v>High-demand</v>
      </c>
      <c r="H416" s="6" t="str" cm="1">
        <f t="array" ref="H416">_xlfn.XLOOKUP(1,('[1]VLOOKUP DATA'!$I$2:$I$337=[1]DATA!G416)*('[1]VLOOKUP DATA'!$J$2:$J$337=[1]DATA!D416)*('[1]VLOOKUP DATA'!$K$2:$K$337=[1]DATA!E416),'[1]VLOOKUP DATA'!$L$2:$L$337)</f>
        <v>Standard</v>
      </c>
      <c r="I416" s="1" cm="1">
        <f t="array" ref="I416">_xlfn.XLOOKUP(B416,'[1]VLOOKUP DATA'!$A$3:$A$14,_xlfn.XLOOKUP(H416,'[1]VLOOKUP DATA'!$D$2:$F$2,'[1]VLOOKUP DATA'!$D$3:$F$14))*100</f>
        <v>198</v>
      </c>
      <c r="J416" s="2">
        <v>-7.7049749999999992</v>
      </c>
      <c r="K416" s="3">
        <f t="shared" si="25"/>
        <v>0</v>
      </c>
      <c r="L416" s="3">
        <v>99</v>
      </c>
      <c r="M416" s="4">
        <v>157.14762499999992</v>
      </c>
      <c r="N416" s="4">
        <v>0</v>
      </c>
      <c r="O416" s="4">
        <v>142.74192500000001</v>
      </c>
      <c r="P416" s="3">
        <f t="shared" si="26"/>
        <v>313.63673333333344</v>
      </c>
      <c r="Q416" s="5">
        <v>0</v>
      </c>
      <c r="R416" s="5">
        <f>VLOOKUP(D416,'[1]DESIGN LOAD'!AC:AF,2,FALSE)</f>
        <v>565</v>
      </c>
      <c r="S416" s="7">
        <f>VLOOKUP(D416,'[1]DESIGN LOAD'!AC:AF,3,FALSE)</f>
        <v>675</v>
      </c>
      <c r="T416">
        <f>VLOOKUP(D416,'[1]DESIGN LOAD'!AC:AF,4,FALSE)</f>
        <v>1240</v>
      </c>
    </row>
    <row r="417" spans="1:20" x14ac:dyDescent="0.3">
      <c r="A417" s="6">
        <v>2024</v>
      </c>
      <c r="B417" s="6">
        <v>7</v>
      </c>
      <c r="C417" s="6">
        <v>18</v>
      </c>
      <c r="D417" s="6">
        <v>13</v>
      </c>
      <c r="E417" s="6" t="str">
        <f t="shared" si="24"/>
        <v>Thursday</v>
      </c>
      <c r="F417" s="6" t="str">
        <f t="shared" si="27"/>
        <v>Week-day</v>
      </c>
      <c r="G417" s="6" t="str">
        <f>_xlfn.XLOOKUP(B417,'[1]VLOOKUP DATA'!$A$3:$A$14,'[1]VLOOKUP DATA'!$C$3:$C$14)</f>
        <v>High-demand</v>
      </c>
      <c r="H417" s="6" t="str" cm="1">
        <f t="array" ref="H417">_xlfn.XLOOKUP(1,('[1]VLOOKUP DATA'!$I$2:$I$337=[1]DATA!G417)*('[1]VLOOKUP DATA'!$J$2:$J$337=[1]DATA!D417)*('[1]VLOOKUP DATA'!$K$2:$K$337=[1]DATA!E417),'[1]VLOOKUP DATA'!$L$2:$L$337)</f>
        <v>Standard</v>
      </c>
      <c r="I417" s="1" cm="1">
        <f t="array" ref="I417">_xlfn.XLOOKUP(B417,'[1]VLOOKUP DATA'!$A$3:$A$14,_xlfn.XLOOKUP(H417,'[1]VLOOKUP DATA'!$D$2:$F$2,'[1]VLOOKUP DATA'!$D$3:$F$14))*100</f>
        <v>198</v>
      </c>
      <c r="J417" s="2">
        <v>-8.5948916666666673</v>
      </c>
      <c r="K417" s="3">
        <f t="shared" si="25"/>
        <v>0</v>
      </c>
      <c r="L417" s="3">
        <v>99</v>
      </c>
      <c r="M417" s="4">
        <v>104.80335833333336</v>
      </c>
      <c r="N417" s="4">
        <v>0</v>
      </c>
      <c r="O417" s="4">
        <v>89.64007500000001</v>
      </c>
      <c r="P417" s="3">
        <f t="shared" si="26"/>
        <v>313.63673333333344</v>
      </c>
      <c r="Q417" s="5">
        <v>0</v>
      </c>
      <c r="R417" s="5">
        <f>VLOOKUP(D417,'[1]DESIGN LOAD'!AC:AF,2,FALSE)</f>
        <v>565</v>
      </c>
      <c r="S417" s="7">
        <f>VLOOKUP(D417,'[1]DESIGN LOAD'!AC:AF,3,FALSE)</f>
        <v>675</v>
      </c>
      <c r="T417">
        <f>VLOOKUP(D417,'[1]DESIGN LOAD'!AC:AF,4,FALSE)</f>
        <v>1240</v>
      </c>
    </row>
    <row r="418" spans="1:20" x14ac:dyDescent="0.3">
      <c r="A418" s="6">
        <v>2024</v>
      </c>
      <c r="B418" s="6">
        <v>7</v>
      </c>
      <c r="C418" s="6">
        <v>18</v>
      </c>
      <c r="D418" s="6">
        <v>14</v>
      </c>
      <c r="E418" s="6" t="str">
        <f t="shared" si="24"/>
        <v>Thursday</v>
      </c>
      <c r="F418" s="6" t="str">
        <f t="shared" si="27"/>
        <v>Week-day</v>
      </c>
      <c r="G418" s="6" t="str">
        <f>_xlfn.XLOOKUP(B418,'[1]VLOOKUP DATA'!$A$3:$A$14,'[1]VLOOKUP DATA'!$C$3:$C$14)</f>
        <v>High-demand</v>
      </c>
      <c r="H418" s="6" t="str" cm="1">
        <f t="array" ref="H418">_xlfn.XLOOKUP(1,('[1]VLOOKUP DATA'!$I$2:$I$337=[1]DATA!G418)*('[1]VLOOKUP DATA'!$J$2:$J$337=[1]DATA!D418)*('[1]VLOOKUP DATA'!$K$2:$K$337=[1]DATA!E418),'[1]VLOOKUP DATA'!$L$2:$L$337)</f>
        <v>Standard</v>
      </c>
      <c r="I418" s="1" cm="1">
        <f t="array" ref="I418">_xlfn.XLOOKUP(B418,'[1]VLOOKUP DATA'!$A$3:$A$14,_xlfn.XLOOKUP(H418,'[1]VLOOKUP DATA'!$D$2:$F$2,'[1]VLOOKUP DATA'!$D$3:$F$14))*100</f>
        <v>198</v>
      </c>
      <c r="J418" s="2">
        <v>-6.8975999999999988</v>
      </c>
      <c r="K418" s="3">
        <f t="shared" si="25"/>
        <v>0</v>
      </c>
      <c r="L418" s="3">
        <v>99</v>
      </c>
      <c r="M418" s="4">
        <v>191.1144166666667</v>
      </c>
      <c r="N418" s="4">
        <v>0</v>
      </c>
      <c r="O418" s="4">
        <v>174.73379166666669</v>
      </c>
      <c r="P418" s="3">
        <f t="shared" si="26"/>
        <v>313.63673333333344</v>
      </c>
      <c r="Q418" s="5">
        <v>0</v>
      </c>
      <c r="R418" s="5">
        <f>VLOOKUP(D418,'[1]DESIGN LOAD'!AC:AF,2,FALSE)</f>
        <v>565</v>
      </c>
      <c r="S418" s="7">
        <f>VLOOKUP(D418,'[1]DESIGN LOAD'!AC:AF,3,FALSE)</f>
        <v>675</v>
      </c>
      <c r="T418">
        <f>VLOOKUP(D418,'[1]DESIGN LOAD'!AC:AF,4,FALSE)</f>
        <v>1240</v>
      </c>
    </row>
    <row r="419" spans="1:20" x14ac:dyDescent="0.3">
      <c r="A419" s="6">
        <v>2024</v>
      </c>
      <c r="B419" s="6">
        <v>7</v>
      </c>
      <c r="C419" s="6">
        <v>18</v>
      </c>
      <c r="D419" s="6">
        <v>15</v>
      </c>
      <c r="E419" s="6" t="str">
        <f t="shared" si="24"/>
        <v>Thursday</v>
      </c>
      <c r="F419" s="6" t="str">
        <f t="shared" si="27"/>
        <v>Week-day</v>
      </c>
      <c r="G419" s="6" t="str">
        <f>_xlfn.XLOOKUP(B419,'[1]VLOOKUP DATA'!$A$3:$A$14,'[1]VLOOKUP DATA'!$C$3:$C$14)</f>
        <v>High-demand</v>
      </c>
      <c r="H419" s="6" t="str" cm="1">
        <f t="array" ref="H419">_xlfn.XLOOKUP(1,('[1]VLOOKUP DATA'!$I$2:$I$337=[1]DATA!G419)*('[1]VLOOKUP DATA'!$J$2:$J$337=[1]DATA!D419)*('[1]VLOOKUP DATA'!$K$2:$K$337=[1]DATA!E419),'[1]VLOOKUP DATA'!$L$2:$L$337)</f>
        <v>Standard</v>
      </c>
      <c r="I419" s="1" cm="1">
        <f t="array" ref="I419">_xlfn.XLOOKUP(B419,'[1]VLOOKUP DATA'!$A$3:$A$14,_xlfn.XLOOKUP(H419,'[1]VLOOKUP DATA'!$D$2:$F$2,'[1]VLOOKUP DATA'!$D$3:$F$14))*100</f>
        <v>198</v>
      </c>
      <c r="J419" s="2">
        <v>-11.109099999999994</v>
      </c>
      <c r="K419" s="3">
        <f t="shared" si="25"/>
        <v>0</v>
      </c>
      <c r="L419" s="3">
        <v>99</v>
      </c>
      <c r="M419" s="4">
        <v>143.03840000000002</v>
      </c>
      <c r="N419" s="4">
        <v>0</v>
      </c>
      <c r="O419" s="4">
        <v>124.00768333333333</v>
      </c>
      <c r="P419" s="3">
        <f t="shared" si="26"/>
        <v>313.63673333333344</v>
      </c>
      <c r="Q419" s="5">
        <v>0</v>
      </c>
      <c r="R419" s="5">
        <f>VLOOKUP(D419,'[1]DESIGN LOAD'!AC:AF,2,FALSE)</f>
        <v>565</v>
      </c>
      <c r="S419" s="7">
        <f>VLOOKUP(D419,'[1]DESIGN LOAD'!AC:AF,3,FALSE)</f>
        <v>675</v>
      </c>
      <c r="T419">
        <f>VLOOKUP(D419,'[1]DESIGN LOAD'!AC:AF,4,FALSE)</f>
        <v>1240</v>
      </c>
    </row>
    <row r="420" spans="1:20" x14ac:dyDescent="0.3">
      <c r="A420" s="6">
        <v>2024</v>
      </c>
      <c r="B420" s="6">
        <v>7</v>
      </c>
      <c r="C420" s="6">
        <v>18</v>
      </c>
      <c r="D420" s="6">
        <v>16</v>
      </c>
      <c r="E420" s="6" t="str">
        <f t="shared" si="24"/>
        <v>Thursday</v>
      </c>
      <c r="F420" s="6" t="str">
        <f t="shared" si="27"/>
        <v>Week-day</v>
      </c>
      <c r="G420" s="6" t="str">
        <f>_xlfn.XLOOKUP(B420,'[1]VLOOKUP DATA'!$A$3:$A$14,'[1]VLOOKUP DATA'!$C$3:$C$14)</f>
        <v>High-demand</v>
      </c>
      <c r="H420" s="6" t="str" cm="1">
        <f t="array" ref="H420">_xlfn.XLOOKUP(1,('[1]VLOOKUP DATA'!$I$2:$I$337=[1]DATA!G420)*('[1]VLOOKUP DATA'!$J$2:$J$337=[1]DATA!D420)*('[1]VLOOKUP DATA'!$K$2:$K$337=[1]DATA!E420),'[1]VLOOKUP DATA'!$L$2:$L$337)</f>
        <v>Standard</v>
      </c>
      <c r="I420" s="1" cm="1">
        <f t="array" ref="I420">_xlfn.XLOOKUP(B420,'[1]VLOOKUP DATA'!$A$3:$A$14,_xlfn.XLOOKUP(H420,'[1]VLOOKUP DATA'!$D$2:$F$2,'[1]VLOOKUP DATA'!$D$3:$F$14))*100</f>
        <v>198</v>
      </c>
      <c r="J420" s="2">
        <v>-10.874825</v>
      </c>
      <c r="K420" s="3">
        <f t="shared" si="25"/>
        <v>0</v>
      </c>
      <c r="L420" s="3">
        <v>99</v>
      </c>
      <c r="M420" s="4">
        <v>126.05016666666668</v>
      </c>
      <c r="N420" s="4">
        <v>0</v>
      </c>
      <c r="O420" s="4">
        <v>107.87905000000001</v>
      </c>
      <c r="P420" s="3">
        <f t="shared" si="26"/>
        <v>313.63673333333344</v>
      </c>
      <c r="Q420" s="5">
        <v>0</v>
      </c>
      <c r="R420" s="5">
        <f>VLOOKUP(D420,'[1]DESIGN LOAD'!AC:AF,2,FALSE)</f>
        <v>565</v>
      </c>
      <c r="S420" s="7">
        <f>VLOOKUP(D420,'[1]DESIGN LOAD'!AC:AF,3,FALSE)</f>
        <v>675</v>
      </c>
      <c r="T420">
        <f>VLOOKUP(D420,'[1]DESIGN LOAD'!AC:AF,4,FALSE)</f>
        <v>1240</v>
      </c>
    </row>
    <row r="421" spans="1:20" x14ac:dyDescent="0.3">
      <c r="A421" s="6">
        <v>2024</v>
      </c>
      <c r="B421" s="6">
        <v>7</v>
      </c>
      <c r="C421" s="6">
        <v>18</v>
      </c>
      <c r="D421" s="6">
        <v>17</v>
      </c>
      <c r="E421" s="6" t="str">
        <f t="shared" si="24"/>
        <v>Thursday</v>
      </c>
      <c r="F421" s="6" t="str">
        <f t="shared" si="27"/>
        <v>Week-day</v>
      </c>
      <c r="G421" s="6" t="str">
        <f>_xlfn.XLOOKUP(B421,'[1]VLOOKUP DATA'!$A$3:$A$14,'[1]VLOOKUP DATA'!$C$3:$C$14)</f>
        <v>High-demand</v>
      </c>
      <c r="H421" s="6" t="str" cm="1">
        <f t="array" ref="H421">_xlfn.XLOOKUP(1,('[1]VLOOKUP DATA'!$I$2:$I$337=[1]DATA!G421)*('[1]VLOOKUP DATA'!$J$2:$J$337=[1]DATA!D421)*('[1]VLOOKUP DATA'!$K$2:$K$337=[1]DATA!E421),'[1]VLOOKUP DATA'!$L$2:$L$337)</f>
        <v>Peak</v>
      </c>
      <c r="I421" s="1" cm="1">
        <f t="array" ref="I421">_xlfn.XLOOKUP(B421,'[1]VLOOKUP DATA'!$A$3:$A$14,_xlfn.XLOOKUP(H421,'[1]VLOOKUP DATA'!$D$2:$F$2,'[1]VLOOKUP DATA'!$D$3:$F$14))*100</f>
        <v>653</v>
      </c>
      <c r="J421" s="2">
        <v>-7.6547666666666698</v>
      </c>
      <c r="K421" s="3">
        <f t="shared" si="25"/>
        <v>0</v>
      </c>
      <c r="L421" s="3">
        <v>99</v>
      </c>
      <c r="M421" s="4">
        <v>175.25196666666673</v>
      </c>
      <c r="N421" s="4">
        <v>0</v>
      </c>
      <c r="O421" s="4">
        <v>157.88284999999988</v>
      </c>
      <c r="P421" s="3">
        <f t="shared" si="26"/>
        <v>313.63673333333344</v>
      </c>
      <c r="Q421" s="5">
        <v>0</v>
      </c>
      <c r="R421" s="5">
        <f>VLOOKUP(D421,'[1]DESIGN LOAD'!AC:AF,2,FALSE)</f>
        <v>555</v>
      </c>
      <c r="S421" s="7">
        <f>VLOOKUP(D421,'[1]DESIGN LOAD'!AC:AF,3,FALSE)</f>
        <v>675</v>
      </c>
      <c r="T421">
        <f>VLOOKUP(D421,'[1]DESIGN LOAD'!AC:AF,4,FALSE)</f>
        <v>1230</v>
      </c>
    </row>
    <row r="422" spans="1:20" x14ac:dyDescent="0.3">
      <c r="A422" s="6">
        <v>2024</v>
      </c>
      <c r="B422" s="6">
        <v>7</v>
      </c>
      <c r="C422" s="6">
        <v>18</v>
      </c>
      <c r="D422" s="6">
        <v>18</v>
      </c>
      <c r="E422" s="6" t="str">
        <f t="shared" si="24"/>
        <v>Thursday</v>
      </c>
      <c r="F422" s="6" t="str">
        <f t="shared" si="27"/>
        <v>Week-day</v>
      </c>
      <c r="G422" s="6" t="str">
        <f>_xlfn.XLOOKUP(B422,'[1]VLOOKUP DATA'!$A$3:$A$14,'[1]VLOOKUP DATA'!$C$3:$C$14)</f>
        <v>High-demand</v>
      </c>
      <c r="H422" s="6" t="str" cm="1">
        <f t="array" ref="H422">_xlfn.XLOOKUP(1,('[1]VLOOKUP DATA'!$I$2:$I$337=[1]DATA!G422)*('[1]VLOOKUP DATA'!$J$2:$J$337=[1]DATA!D422)*('[1]VLOOKUP DATA'!$K$2:$K$337=[1]DATA!E422),'[1]VLOOKUP DATA'!$L$2:$L$337)</f>
        <v>Peak</v>
      </c>
      <c r="I422" s="1" cm="1">
        <f t="array" ref="I422">_xlfn.XLOOKUP(B422,'[1]VLOOKUP DATA'!$A$3:$A$14,_xlfn.XLOOKUP(H422,'[1]VLOOKUP DATA'!$D$2:$F$2,'[1]VLOOKUP DATA'!$D$3:$F$14))*100</f>
        <v>653</v>
      </c>
      <c r="J422" s="2">
        <v>-16.118898989898991</v>
      </c>
      <c r="K422" s="3">
        <f t="shared" si="25"/>
        <v>0</v>
      </c>
      <c r="L422" s="3">
        <v>99</v>
      </c>
      <c r="M422" s="4">
        <v>164.88671717171718</v>
      </c>
      <c r="N422" s="4">
        <v>0</v>
      </c>
      <c r="O422" s="4">
        <v>141.43438383838384</v>
      </c>
      <c r="P422" s="3">
        <f t="shared" si="26"/>
        <v>313.63673333333344</v>
      </c>
      <c r="Q422" s="5">
        <v>0</v>
      </c>
      <c r="R422" s="5">
        <f>VLOOKUP(D422,'[1]DESIGN LOAD'!AC:AF,2,FALSE)</f>
        <v>485</v>
      </c>
      <c r="S422" s="7">
        <f>VLOOKUP(D422,'[1]DESIGN LOAD'!AC:AF,3,FALSE)</f>
        <v>655</v>
      </c>
      <c r="T422">
        <f>VLOOKUP(D422,'[1]DESIGN LOAD'!AC:AF,4,FALSE)</f>
        <v>1140</v>
      </c>
    </row>
    <row r="423" spans="1:20" x14ac:dyDescent="0.3">
      <c r="A423" s="6">
        <v>2024</v>
      </c>
      <c r="B423" s="6">
        <v>7</v>
      </c>
      <c r="C423" s="6">
        <v>18</v>
      </c>
      <c r="D423" s="6">
        <v>19</v>
      </c>
      <c r="E423" s="6" t="str">
        <f t="shared" si="24"/>
        <v>Thursday</v>
      </c>
      <c r="F423" s="6" t="str">
        <f t="shared" si="27"/>
        <v>Week-day</v>
      </c>
      <c r="G423" s="6" t="str">
        <f>_xlfn.XLOOKUP(B423,'[1]VLOOKUP DATA'!$A$3:$A$14,'[1]VLOOKUP DATA'!$C$3:$C$14)</f>
        <v>High-demand</v>
      </c>
      <c r="H423" s="6" t="str" cm="1">
        <f t="array" ref="H423">_xlfn.XLOOKUP(1,('[1]VLOOKUP DATA'!$I$2:$I$337=[1]DATA!G423)*('[1]VLOOKUP DATA'!$J$2:$J$337=[1]DATA!D423)*('[1]VLOOKUP DATA'!$K$2:$K$337=[1]DATA!E423),'[1]VLOOKUP DATA'!$L$2:$L$337)</f>
        <v>Standard</v>
      </c>
      <c r="I423" s="1" cm="1">
        <f t="array" ref="I423">_xlfn.XLOOKUP(B423,'[1]VLOOKUP DATA'!$A$3:$A$14,_xlfn.XLOOKUP(H423,'[1]VLOOKUP DATA'!$D$2:$F$2,'[1]VLOOKUP DATA'!$D$3:$F$14))*100</f>
        <v>198</v>
      </c>
      <c r="J423" s="2">
        <v>-10.272500000000004</v>
      </c>
      <c r="K423" s="3">
        <f t="shared" si="25"/>
        <v>0</v>
      </c>
      <c r="L423" s="3">
        <v>99</v>
      </c>
      <c r="M423" s="4">
        <v>145.11789999999999</v>
      </c>
      <c r="N423" s="4">
        <v>0</v>
      </c>
      <c r="O423" s="4">
        <v>127.16823333333336</v>
      </c>
      <c r="P423" s="3">
        <f t="shared" si="26"/>
        <v>313.63673333333344</v>
      </c>
      <c r="Q423" s="5">
        <v>0</v>
      </c>
      <c r="R423" s="5">
        <f>VLOOKUP(D423,'[1]DESIGN LOAD'!AC:AF,2,FALSE)</f>
        <v>295</v>
      </c>
      <c r="S423" s="7">
        <f>VLOOKUP(D423,'[1]DESIGN LOAD'!AC:AF,3,FALSE)</f>
        <v>655</v>
      </c>
      <c r="T423">
        <f>VLOOKUP(D423,'[1]DESIGN LOAD'!AC:AF,4,FALSE)</f>
        <v>950</v>
      </c>
    </row>
    <row r="424" spans="1:20" x14ac:dyDescent="0.3">
      <c r="A424" s="6">
        <v>2024</v>
      </c>
      <c r="B424" s="6">
        <v>7</v>
      </c>
      <c r="C424" s="6">
        <v>18</v>
      </c>
      <c r="D424" s="6">
        <v>20</v>
      </c>
      <c r="E424" s="6" t="str">
        <f t="shared" si="24"/>
        <v>Thursday</v>
      </c>
      <c r="F424" s="6" t="str">
        <f t="shared" si="27"/>
        <v>Week-day</v>
      </c>
      <c r="G424" s="6" t="str">
        <f>_xlfn.XLOOKUP(B424,'[1]VLOOKUP DATA'!$A$3:$A$14,'[1]VLOOKUP DATA'!$C$3:$C$14)</f>
        <v>High-demand</v>
      </c>
      <c r="H424" s="6" t="str" cm="1">
        <f t="array" ref="H424">_xlfn.XLOOKUP(1,('[1]VLOOKUP DATA'!$I$2:$I$337=[1]DATA!G424)*('[1]VLOOKUP DATA'!$J$2:$J$337=[1]DATA!D424)*('[1]VLOOKUP DATA'!$K$2:$K$337=[1]DATA!E424),'[1]VLOOKUP DATA'!$L$2:$L$337)</f>
        <v>Standard</v>
      </c>
      <c r="I424" s="1" cm="1">
        <f t="array" ref="I424">_xlfn.XLOOKUP(B424,'[1]VLOOKUP DATA'!$A$3:$A$14,_xlfn.XLOOKUP(H424,'[1]VLOOKUP DATA'!$D$2:$F$2,'[1]VLOOKUP DATA'!$D$3:$F$14))*100</f>
        <v>198</v>
      </c>
      <c r="J424" s="2">
        <v>-8.5559416666666674</v>
      </c>
      <c r="K424" s="3">
        <f t="shared" si="25"/>
        <v>0</v>
      </c>
      <c r="L424" s="3">
        <v>99</v>
      </c>
      <c r="M424" s="4">
        <v>112.91365833333333</v>
      </c>
      <c r="N424" s="4">
        <v>0</v>
      </c>
      <c r="O424" s="4">
        <v>96.835641666666632</v>
      </c>
      <c r="P424" s="3">
        <f t="shared" si="26"/>
        <v>313.63673333333344</v>
      </c>
      <c r="Q424" s="5">
        <v>0</v>
      </c>
      <c r="R424" s="5">
        <f>VLOOKUP(D424,'[1]DESIGN LOAD'!AC:AF,2,FALSE)</f>
        <v>295</v>
      </c>
      <c r="S424" s="7">
        <f>VLOOKUP(D424,'[1]DESIGN LOAD'!AC:AF,3,FALSE)</f>
        <v>190</v>
      </c>
      <c r="T424">
        <f>VLOOKUP(D424,'[1]DESIGN LOAD'!AC:AF,4,FALSE)</f>
        <v>485</v>
      </c>
    </row>
    <row r="425" spans="1:20" x14ac:dyDescent="0.3">
      <c r="A425" s="6">
        <v>2024</v>
      </c>
      <c r="B425" s="6">
        <v>7</v>
      </c>
      <c r="C425" s="6">
        <v>18</v>
      </c>
      <c r="D425" s="6">
        <v>21</v>
      </c>
      <c r="E425" s="6" t="str">
        <f t="shared" si="24"/>
        <v>Thursday</v>
      </c>
      <c r="F425" s="6" t="str">
        <f t="shared" si="27"/>
        <v>Week-day</v>
      </c>
      <c r="G425" s="6" t="str">
        <f>_xlfn.XLOOKUP(B425,'[1]VLOOKUP DATA'!$A$3:$A$14,'[1]VLOOKUP DATA'!$C$3:$C$14)</f>
        <v>High-demand</v>
      </c>
      <c r="H425" s="6" t="str" cm="1">
        <f t="array" ref="H425">_xlfn.XLOOKUP(1,('[1]VLOOKUP DATA'!$I$2:$I$337=[1]DATA!G425)*('[1]VLOOKUP DATA'!$J$2:$J$337=[1]DATA!D425)*('[1]VLOOKUP DATA'!$K$2:$K$337=[1]DATA!E425),'[1]VLOOKUP DATA'!$L$2:$L$337)</f>
        <v>Standard</v>
      </c>
      <c r="I425" s="1" cm="1">
        <f t="array" ref="I425">_xlfn.XLOOKUP(B425,'[1]VLOOKUP DATA'!$A$3:$A$14,_xlfn.XLOOKUP(H425,'[1]VLOOKUP DATA'!$D$2:$F$2,'[1]VLOOKUP DATA'!$D$3:$F$14))*100</f>
        <v>198</v>
      </c>
      <c r="J425" s="2">
        <v>-10.09581666666667</v>
      </c>
      <c r="K425" s="3">
        <f t="shared" si="25"/>
        <v>0</v>
      </c>
      <c r="L425" s="3">
        <v>99</v>
      </c>
      <c r="M425" s="4">
        <v>109.81142500000003</v>
      </c>
      <c r="N425" s="4">
        <v>0</v>
      </c>
      <c r="O425" s="4">
        <v>92.597975000000005</v>
      </c>
      <c r="P425" s="3">
        <f t="shared" si="26"/>
        <v>313.63673333333344</v>
      </c>
      <c r="Q425" s="5">
        <v>0</v>
      </c>
      <c r="R425" s="5">
        <f>VLOOKUP(D425,'[1]DESIGN LOAD'!AC:AF,2,FALSE)</f>
        <v>295</v>
      </c>
      <c r="S425" s="7">
        <f>VLOOKUP(D425,'[1]DESIGN LOAD'!AC:AF,3,FALSE)</f>
        <v>190</v>
      </c>
      <c r="T425">
        <f>VLOOKUP(D425,'[1]DESIGN LOAD'!AC:AF,4,FALSE)</f>
        <v>485</v>
      </c>
    </row>
    <row r="426" spans="1:20" x14ac:dyDescent="0.3">
      <c r="A426" s="6">
        <v>2024</v>
      </c>
      <c r="B426" s="6">
        <v>7</v>
      </c>
      <c r="C426" s="6">
        <v>18</v>
      </c>
      <c r="D426" s="6">
        <v>22</v>
      </c>
      <c r="E426" s="6" t="str">
        <f t="shared" si="24"/>
        <v>Thursday</v>
      </c>
      <c r="F426" s="6" t="str">
        <f t="shared" si="27"/>
        <v>Week-day</v>
      </c>
      <c r="G426" s="6" t="str">
        <f>_xlfn.XLOOKUP(B426,'[1]VLOOKUP DATA'!$A$3:$A$14,'[1]VLOOKUP DATA'!$C$3:$C$14)</f>
        <v>High-demand</v>
      </c>
      <c r="H426" s="6" t="str" cm="1">
        <f t="array" ref="H426">_xlfn.XLOOKUP(1,('[1]VLOOKUP DATA'!$I$2:$I$337=[1]DATA!G426)*('[1]VLOOKUP DATA'!$J$2:$J$337=[1]DATA!D426)*('[1]VLOOKUP DATA'!$K$2:$K$337=[1]DATA!E426),'[1]VLOOKUP DATA'!$L$2:$L$337)</f>
        <v>Off-Peak</v>
      </c>
      <c r="I426" s="1" cm="1">
        <f t="array" ref="I426">_xlfn.XLOOKUP(B426,'[1]VLOOKUP DATA'!$A$3:$A$14,_xlfn.XLOOKUP(H426,'[1]VLOOKUP DATA'!$D$2:$F$2,'[1]VLOOKUP DATA'!$D$3:$F$14))*100</f>
        <v>107</v>
      </c>
      <c r="J426" s="2">
        <v>-9.5361833333333355</v>
      </c>
      <c r="K426" s="3">
        <f t="shared" si="25"/>
        <v>0</v>
      </c>
      <c r="L426" s="3">
        <v>99</v>
      </c>
      <c r="M426" s="4">
        <v>120.67407499999996</v>
      </c>
      <c r="N426" s="4">
        <v>0</v>
      </c>
      <c r="O426" s="4">
        <v>103.70288333333338</v>
      </c>
      <c r="P426" s="3">
        <f t="shared" si="26"/>
        <v>313.63673333333344</v>
      </c>
      <c r="Q426" s="5">
        <v>0</v>
      </c>
      <c r="R426" s="5">
        <f>VLOOKUP(D426,'[1]DESIGN LOAD'!AC:AF,2,FALSE)</f>
        <v>200</v>
      </c>
      <c r="S426" s="7">
        <f>VLOOKUP(D426,'[1]DESIGN LOAD'!AC:AF,3,FALSE)</f>
        <v>190</v>
      </c>
      <c r="T426">
        <f>VLOOKUP(D426,'[1]DESIGN LOAD'!AC:AF,4,FALSE)</f>
        <v>390</v>
      </c>
    </row>
    <row r="427" spans="1:20" x14ac:dyDescent="0.3">
      <c r="A427" s="6">
        <v>2024</v>
      </c>
      <c r="B427" s="6">
        <v>7</v>
      </c>
      <c r="C427" s="6">
        <v>18</v>
      </c>
      <c r="D427" s="6">
        <v>23</v>
      </c>
      <c r="E427" s="6" t="str">
        <f t="shared" si="24"/>
        <v>Thursday</v>
      </c>
      <c r="F427" s="6" t="str">
        <f t="shared" si="27"/>
        <v>Week-day</v>
      </c>
      <c r="G427" s="6" t="str">
        <f>_xlfn.XLOOKUP(B427,'[1]VLOOKUP DATA'!$A$3:$A$14,'[1]VLOOKUP DATA'!$C$3:$C$14)</f>
        <v>High-demand</v>
      </c>
      <c r="H427" s="6" t="str" cm="1">
        <f t="array" ref="H427">_xlfn.XLOOKUP(1,('[1]VLOOKUP DATA'!$I$2:$I$337=[1]DATA!G427)*('[1]VLOOKUP DATA'!$J$2:$J$337=[1]DATA!D427)*('[1]VLOOKUP DATA'!$K$2:$K$337=[1]DATA!E427),'[1]VLOOKUP DATA'!$L$2:$L$337)</f>
        <v>Off-Peak</v>
      </c>
      <c r="I427" s="1" cm="1">
        <f t="array" ref="I427">_xlfn.XLOOKUP(B427,'[1]VLOOKUP DATA'!$A$3:$A$14,_xlfn.XLOOKUP(H427,'[1]VLOOKUP DATA'!$D$2:$F$2,'[1]VLOOKUP DATA'!$D$3:$F$14))*100</f>
        <v>107</v>
      </c>
      <c r="J427" s="2">
        <v>-6.568649999999999</v>
      </c>
      <c r="K427" s="3">
        <f t="shared" si="25"/>
        <v>0</v>
      </c>
      <c r="L427" s="3">
        <v>99</v>
      </c>
      <c r="M427" s="4">
        <v>115.43650000000004</v>
      </c>
      <c r="N427" s="4">
        <v>0</v>
      </c>
      <c r="O427" s="4">
        <v>101.72490000000001</v>
      </c>
      <c r="P427" s="3">
        <f t="shared" si="26"/>
        <v>313.63673333333344</v>
      </c>
      <c r="Q427" s="5">
        <v>0</v>
      </c>
      <c r="R427" s="5">
        <f>VLOOKUP(D427,'[1]DESIGN LOAD'!AC:AF,2,FALSE)</f>
        <v>200</v>
      </c>
      <c r="S427" s="7">
        <f>VLOOKUP(D427,'[1]DESIGN LOAD'!AC:AF,3,FALSE)</f>
        <v>190</v>
      </c>
      <c r="T427">
        <f>VLOOKUP(D427,'[1]DESIGN LOAD'!AC:AF,4,FALSE)</f>
        <v>390</v>
      </c>
    </row>
    <row r="428" spans="1:20" x14ac:dyDescent="0.3">
      <c r="A428" s="6">
        <v>2024</v>
      </c>
      <c r="B428" s="6">
        <v>7</v>
      </c>
      <c r="C428" s="6">
        <v>19</v>
      </c>
      <c r="D428" s="6">
        <v>0</v>
      </c>
      <c r="E428" s="6" t="str">
        <f t="shared" si="24"/>
        <v>Friday</v>
      </c>
      <c r="F428" s="6" t="str">
        <f t="shared" si="27"/>
        <v>Week-day</v>
      </c>
      <c r="G428" s="6" t="str">
        <f>_xlfn.XLOOKUP(B428,'[1]VLOOKUP DATA'!$A$3:$A$14,'[1]VLOOKUP DATA'!$C$3:$C$14)</f>
        <v>High-demand</v>
      </c>
      <c r="H428" s="6" t="str" cm="1">
        <f t="array" ref="H428">_xlfn.XLOOKUP(1,('[1]VLOOKUP DATA'!$I$2:$I$337=[1]DATA!G428)*('[1]VLOOKUP DATA'!$J$2:$J$337=[1]DATA!D428)*('[1]VLOOKUP DATA'!$K$2:$K$337=[1]DATA!E428),'[1]VLOOKUP DATA'!$L$2:$L$337)</f>
        <v>Off-Peak</v>
      </c>
      <c r="I428" s="1" cm="1">
        <f t="array" ref="I428">_xlfn.XLOOKUP(B428,'[1]VLOOKUP DATA'!$A$3:$A$14,_xlfn.XLOOKUP(H428,'[1]VLOOKUP DATA'!$D$2:$F$2,'[1]VLOOKUP DATA'!$D$3:$F$14))*100</f>
        <v>107</v>
      </c>
      <c r="J428" s="2">
        <v>-11.494724999999999</v>
      </c>
      <c r="K428" s="3">
        <f t="shared" si="25"/>
        <v>0</v>
      </c>
      <c r="L428" s="3">
        <v>99</v>
      </c>
      <c r="M428" s="4">
        <v>117.65767500000005</v>
      </c>
      <c r="N428" s="4">
        <v>0</v>
      </c>
      <c r="O428" s="4">
        <v>99.259566666666615</v>
      </c>
      <c r="P428" s="3">
        <f t="shared" si="26"/>
        <v>313.63673333333344</v>
      </c>
      <c r="Q428" s="5">
        <v>0</v>
      </c>
      <c r="R428" s="5">
        <f>VLOOKUP(D428,'[1]DESIGN LOAD'!AC:AF,2,FALSE)</f>
        <v>200</v>
      </c>
      <c r="S428" s="7">
        <f>VLOOKUP(D428,'[1]DESIGN LOAD'!AC:AF,3,FALSE)</f>
        <v>190</v>
      </c>
      <c r="T428">
        <f>VLOOKUP(D428,'[1]DESIGN LOAD'!AC:AF,4,FALSE)</f>
        <v>390</v>
      </c>
    </row>
    <row r="429" spans="1:20" x14ac:dyDescent="0.3">
      <c r="A429" s="6">
        <v>2024</v>
      </c>
      <c r="B429" s="6">
        <v>7</v>
      </c>
      <c r="C429" s="6">
        <v>19</v>
      </c>
      <c r="D429" s="6">
        <v>1</v>
      </c>
      <c r="E429" s="6" t="str">
        <f t="shared" si="24"/>
        <v>Friday</v>
      </c>
      <c r="F429" s="6" t="str">
        <f t="shared" si="27"/>
        <v>Week-day</v>
      </c>
      <c r="G429" s="6" t="str">
        <f>_xlfn.XLOOKUP(B429,'[1]VLOOKUP DATA'!$A$3:$A$14,'[1]VLOOKUP DATA'!$C$3:$C$14)</f>
        <v>High-demand</v>
      </c>
      <c r="H429" s="6" t="str" cm="1">
        <f t="array" ref="H429">_xlfn.XLOOKUP(1,('[1]VLOOKUP DATA'!$I$2:$I$337=[1]DATA!G429)*('[1]VLOOKUP DATA'!$J$2:$J$337=[1]DATA!D429)*('[1]VLOOKUP DATA'!$K$2:$K$337=[1]DATA!E429),'[1]VLOOKUP DATA'!$L$2:$L$337)</f>
        <v>Off-Peak</v>
      </c>
      <c r="I429" s="1" cm="1">
        <f t="array" ref="I429">_xlfn.XLOOKUP(B429,'[1]VLOOKUP DATA'!$A$3:$A$14,_xlfn.XLOOKUP(H429,'[1]VLOOKUP DATA'!$D$2:$F$2,'[1]VLOOKUP DATA'!$D$3:$F$14))*100</f>
        <v>107</v>
      </c>
      <c r="J429" s="2">
        <v>-7.4716249999999995</v>
      </c>
      <c r="K429" s="3">
        <f t="shared" si="25"/>
        <v>0</v>
      </c>
      <c r="L429" s="3">
        <v>99</v>
      </c>
      <c r="M429" s="4">
        <v>118.33475833333337</v>
      </c>
      <c r="N429" s="4">
        <v>0</v>
      </c>
      <c r="O429" s="4">
        <v>104.82437500000002</v>
      </c>
      <c r="P429" s="3">
        <f t="shared" si="26"/>
        <v>313.63673333333344</v>
      </c>
      <c r="Q429" s="5">
        <v>0</v>
      </c>
      <c r="R429" s="5">
        <f>VLOOKUP(D429,'[1]DESIGN LOAD'!AC:AF,2,FALSE)</f>
        <v>200</v>
      </c>
      <c r="S429" s="7">
        <f>VLOOKUP(D429,'[1]DESIGN LOAD'!AC:AF,3,FALSE)</f>
        <v>190</v>
      </c>
      <c r="T429">
        <f>VLOOKUP(D429,'[1]DESIGN LOAD'!AC:AF,4,FALSE)</f>
        <v>390</v>
      </c>
    </row>
    <row r="430" spans="1:20" x14ac:dyDescent="0.3">
      <c r="A430" s="6">
        <v>2024</v>
      </c>
      <c r="B430" s="6">
        <v>7</v>
      </c>
      <c r="C430" s="6">
        <v>19</v>
      </c>
      <c r="D430" s="6">
        <v>2</v>
      </c>
      <c r="E430" s="6" t="str">
        <f t="shared" si="24"/>
        <v>Friday</v>
      </c>
      <c r="F430" s="6" t="str">
        <f t="shared" si="27"/>
        <v>Week-day</v>
      </c>
      <c r="G430" s="6" t="str">
        <f>_xlfn.XLOOKUP(B430,'[1]VLOOKUP DATA'!$A$3:$A$14,'[1]VLOOKUP DATA'!$C$3:$C$14)</f>
        <v>High-demand</v>
      </c>
      <c r="H430" s="6" t="str" cm="1">
        <f t="array" ref="H430">_xlfn.XLOOKUP(1,('[1]VLOOKUP DATA'!$I$2:$I$337=[1]DATA!G430)*('[1]VLOOKUP DATA'!$J$2:$J$337=[1]DATA!D430)*('[1]VLOOKUP DATA'!$K$2:$K$337=[1]DATA!E430),'[1]VLOOKUP DATA'!$L$2:$L$337)</f>
        <v>Off-Peak</v>
      </c>
      <c r="I430" s="1" cm="1">
        <f t="array" ref="I430">_xlfn.XLOOKUP(B430,'[1]VLOOKUP DATA'!$A$3:$A$14,_xlfn.XLOOKUP(H430,'[1]VLOOKUP DATA'!$D$2:$F$2,'[1]VLOOKUP DATA'!$D$3:$F$14))*100</f>
        <v>107</v>
      </c>
      <c r="J430" s="2">
        <v>-9.8612666666666673</v>
      </c>
      <c r="K430" s="3">
        <f t="shared" si="25"/>
        <v>0</v>
      </c>
      <c r="L430" s="3">
        <v>99</v>
      </c>
      <c r="M430" s="4">
        <v>141.60638333333338</v>
      </c>
      <c r="N430" s="4">
        <v>0</v>
      </c>
      <c r="O430" s="4">
        <v>128.450525</v>
      </c>
      <c r="P430" s="3">
        <f t="shared" si="26"/>
        <v>313.63673333333344</v>
      </c>
      <c r="Q430" s="5">
        <v>0</v>
      </c>
      <c r="R430" s="5">
        <f>VLOOKUP(D430,'[1]DESIGN LOAD'!AC:AF,2,FALSE)</f>
        <v>200</v>
      </c>
      <c r="S430" s="7">
        <f>VLOOKUP(D430,'[1]DESIGN LOAD'!AC:AF,3,FALSE)</f>
        <v>190</v>
      </c>
      <c r="T430">
        <f>VLOOKUP(D430,'[1]DESIGN LOAD'!AC:AF,4,FALSE)</f>
        <v>390</v>
      </c>
    </row>
    <row r="431" spans="1:20" x14ac:dyDescent="0.3">
      <c r="A431" s="6">
        <v>2024</v>
      </c>
      <c r="B431" s="6">
        <v>7</v>
      </c>
      <c r="C431" s="6">
        <v>19</v>
      </c>
      <c r="D431" s="6">
        <v>3</v>
      </c>
      <c r="E431" s="6" t="str">
        <f t="shared" si="24"/>
        <v>Friday</v>
      </c>
      <c r="F431" s="6" t="str">
        <f t="shared" si="27"/>
        <v>Week-day</v>
      </c>
      <c r="G431" s="6" t="str">
        <f>_xlfn.XLOOKUP(B431,'[1]VLOOKUP DATA'!$A$3:$A$14,'[1]VLOOKUP DATA'!$C$3:$C$14)</f>
        <v>High-demand</v>
      </c>
      <c r="H431" s="6" t="str" cm="1">
        <f t="array" ref="H431">_xlfn.XLOOKUP(1,('[1]VLOOKUP DATA'!$I$2:$I$337=[1]DATA!G431)*('[1]VLOOKUP DATA'!$J$2:$J$337=[1]DATA!D431)*('[1]VLOOKUP DATA'!$K$2:$K$337=[1]DATA!E431),'[1]VLOOKUP DATA'!$L$2:$L$337)</f>
        <v>Off-Peak</v>
      </c>
      <c r="I431" s="1" cm="1">
        <f t="array" ref="I431">_xlfn.XLOOKUP(B431,'[1]VLOOKUP DATA'!$A$3:$A$14,_xlfn.XLOOKUP(H431,'[1]VLOOKUP DATA'!$D$2:$F$2,'[1]VLOOKUP DATA'!$D$3:$F$14))*100</f>
        <v>107</v>
      </c>
      <c r="J431" s="2">
        <v>-6.4306583333333318</v>
      </c>
      <c r="K431" s="3">
        <f t="shared" si="25"/>
        <v>0</v>
      </c>
      <c r="L431" s="3">
        <v>99</v>
      </c>
      <c r="M431" s="4">
        <v>147.80741666666674</v>
      </c>
      <c r="N431" s="4">
        <v>0</v>
      </c>
      <c r="O431" s="4">
        <v>135.93345833333336</v>
      </c>
      <c r="P431" s="3">
        <f t="shared" si="26"/>
        <v>313.63673333333344</v>
      </c>
      <c r="Q431" s="5">
        <v>0</v>
      </c>
      <c r="R431" s="5">
        <f>VLOOKUP(D431,'[1]DESIGN LOAD'!AC:AF,2,FALSE)</f>
        <v>200</v>
      </c>
      <c r="S431" s="7">
        <f>VLOOKUP(D431,'[1]DESIGN LOAD'!AC:AF,3,FALSE)</f>
        <v>190</v>
      </c>
      <c r="T431">
        <f>VLOOKUP(D431,'[1]DESIGN LOAD'!AC:AF,4,FALSE)</f>
        <v>390</v>
      </c>
    </row>
    <row r="432" spans="1:20" x14ac:dyDescent="0.3">
      <c r="A432" s="6">
        <v>2024</v>
      </c>
      <c r="B432" s="6">
        <v>7</v>
      </c>
      <c r="C432" s="6">
        <v>19</v>
      </c>
      <c r="D432" s="6">
        <v>4</v>
      </c>
      <c r="E432" s="6" t="str">
        <f t="shared" si="24"/>
        <v>Friday</v>
      </c>
      <c r="F432" s="6" t="str">
        <f t="shared" si="27"/>
        <v>Week-day</v>
      </c>
      <c r="G432" s="6" t="str">
        <f>_xlfn.XLOOKUP(B432,'[1]VLOOKUP DATA'!$A$3:$A$14,'[1]VLOOKUP DATA'!$C$3:$C$14)</f>
        <v>High-demand</v>
      </c>
      <c r="H432" s="6" t="str" cm="1">
        <f t="array" ref="H432">_xlfn.XLOOKUP(1,('[1]VLOOKUP DATA'!$I$2:$I$337=[1]DATA!G432)*('[1]VLOOKUP DATA'!$J$2:$J$337=[1]DATA!D432)*('[1]VLOOKUP DATA'!$K$2:$K$337=[1]DATA!E432),'[1]VLOOKUP DATA'!$L$2:$L$337)</f>
        <v>Off-Peak</v>
      </c>
      <c r="I432" s="1" cm="1">
        <f t="array" ref="I432">_xlfn.XLOOKUP(B432,'[1]VLOOKUP DATA'!$A$3:$A$14,_xlfn.XLOOKUP(H432,'[1]VLOOKUP DATA'!$D$2:$F$2,'[1]VLOOKUP DATA'!$D$3:$F$14))*100</f>
        <v>107</v>
      </c>
      <c r="J432" s="2">
        <v>-10.820816666666666</v>
      </c>
      <c r="K432" s="3">
        <f t="shared" si="25"/>
        <v>0</v>
      </c>
      <c r="L432" s="3">
        <v>99</v>
      </c>
      <c r="M432" s="4">
        <v>147.45009999999996</v>
      </c>
      <c r="N432" s="4">
        <v>0</v>
      </c>
      <c r="O432" s="4">
        <v>128.7604333333334</v>
      </c>
      <c r="P432" s="3">
        <f t="shared" si="26"/>
        <v>313.63673333333344</v>
      </c>
      <c r="Q432" s="5">
        <v>0</v>
      </c>
      <c r="R432" s="5">
        <f>VLOOKUP(D432,'[1]DESIGN LOAD'!AC:AF,2,FALSE)</f>
        <v>295</v>
      </c>
      <c r="S432" s="7">
        <f>VLOOKUP(D432,'[1]DESIGN LOAD'!AC:AF,3,FALSE)</f>
        <v>190</v>
      </c>
      <c r="T432">
        <f>VLOOKUP(D432,'[1]DESIGN LOAD'!AC:AF,4,FALSE)</f>
        <v>485</v>
      </c>
    </row>
    <row r="433" spans="1:20" x14ac:dyDescent="0.3">
      <c r="A433" s="6">
        <v>2024</v>
      </c>
      <c r="B433" s="6">
        <v>7</v>
      </c>
      <c r="C433" s="6">
        <v>19</v>
      </c>
      <c r="D433" s="6">
        <v>5</v>
      </c>
      <c r="E433" s="6" t="str">
        <f t="shared" si="24"/>
        <v>Friday</v>
      </c>
      <c r="F433" s="6" t="str">
        <f t="shared" si="27"/>
        <v>Week-day</v>
      </c>
      <c r="G433" s="6" t="str">
        <f>_xlfn.XLOOKUP(B433,'[1]VLOOKUP DATA'!$A$3:$A$14,'[1]VLOOKUP DATA'!$C$3:$C$14)</f>
        <v>High-demand</v>
      </c>
      <c r="H433" s="6" t="str" cm="1">
        <f t="array" ref="H433">_xlfn.XLOOKUP(1,('[1]VLOOKUP DATA'!$I$2:$I$337=[1]DATA!G433)*('[1]VLOOKUP DATA'!$J$2:$J$337=[1]DATA!D433)*('[1]VLOOKUP DATA'!$K$2:$K$337=[1]DATA!E433),'[1]VLOOKUP DATA'!$L$2:$L$337)</f>
        <v>Off-Peak</v>
      </c>
      <c r="I433" s="1" cm="1">
        <f t="array" ref="I433">_xlfn.XLOOKUP(B433,'[1]VLOOKUP DATA'!$A$3:$A$14,_xlfn.XLOOKUP(H433,'[1]VLOOKUP DATA'!$D$2:$F$2,'[1]VLOOKUP DATA'!$D$3:$F$14))*100</f>
        <v>107</v>
      </c>
      <c r="J433" s="2">
        <v>-9.3868833333333335</v>
      </c>
      <c r="K433" s="3">
        <f t="shared" si="25"/>
        <v>0</v>
      </c>
      <c r="L433" s="3">
        <v>99</v>
      </c>
      <c r="M433" s="4">
        <v>155.93559999999999</v>
      </c>
      <c r="N433" s="4">
        <v>0</v>
      </c>
      <c r="O433" s="4">
        <v>138.17244166666666</v>
      </c>
      <c r="P433" s="3">
        <f t="shared" si="26"/>
        <v>313.63673333333344</v>
      </c>
      <c r="Q433" s="5">
        <v>0</v>
      </c>
      <c r="R433" s="5">
        <f>VLOOKUP(D433,'[1]DESIGN LOAD'!AC:AF,2,FALSE)</f>
        <v>295</v>
      </c>
      <c r="S433" s="7">
        <f>VLOOKUP(D433,'[1]DESIGN LOAD'!AC:AF,3,FALSE)</f>
        <v>190</v>
      </c>
      <c r="T433">
        <f>VLOOKUP(D433,'[1]DESIGN LOAD'!AC:AF,4,FALSE)</f>
        <v>485</v>
      </c>
    </row>
    <row r="434" spans="1:20" x14ac:dyDescent="0.3">
      <c r="A434" s="6">
        <v>2024</v>
      </c>
      <c r="B434" s="6">
        <v>7</v>
      </c>
      <c r="C434" s="6">
        <v>19</v>
      </c>
      <c r="D434" s="6">
        <v>6</v>
      </c>
      <c r="E434" s="6" t="str">
        <f t="shared" si="24"/>
        <v>Friday</v>
      </c>
      <c r="F434" s="6" t="str">
        <f t="shared" si="27"/>
        <v>Week-day</v>
      </c>
      <c r="G434" s="6" t="str">
        <f>_xlfn.XLOOKUP(B434,'[1]VLOOKUP DATA'!$A$3:$A$14,'[1]VLOOKUP DATA'!$C$3:$C$14)</f>
        <v>High-demand</v>
      </c>
      <c r="H434" s="6" t="str" cm="1">
        <f t="array" ref="H434">_xlfn.XLOOKUP(1,('[1]VLOOKUP DATA'!$I$2:$I$337=[1]DATA!G434)*('[1]VLOOKUP DATA'!$J$2:$J$337=[1]DATA!D434)*('[1]VLOOKUP DATA'!$K$2:$K$337=[1]DATA!E434),'[1]VLOOKUP DATA'!$L$2:$L$337)</f>
        <v>Peak</v>
      </c>
      <c r="I434" s="1" cm="1">
        <f t="array" ref="I434">_xlfn.XLOOKUP(B434,'[1]VLOOKUP DATA'!$A$3:$A$14,_xlfn.XLOOKUP(H434,'[1]VLOOKUP DATA'!$D$2:$F$2,'[1]VLOOKUP DATA'!$D$3:$F$14))*100</f>
        <v>653</v>
      </c>
      <c r="J434" s="2">
        <v>-11.378174999999997</v>
      </c>
      <c r="K434" s="3">
        <f t="shared" si="25"/>
        <v>0</v>
      </c>
      <c r="L434" s="3">
        <v>99</v>
      </c>
      <c r="M434" s="4">
        <v>150.7885916666666</v>
      </c>
      <c r="N434" s="4">
        <v>0</v>
      </c>
      <c r="O434" s="4">
        <v>130.33541666666667</v>
      </c>
      <c r="P434" s="3">
        <f t="shared" si="26"/>
        <v>313.63673333333344</v>
      </c>
      <c r="Q434" s="5">
        <v>0</v>
      </c>
      <c r="R434" s="5">
        <f>VLOOKUP(D434,'[1]DESIGN LOAD'!AC:AF,2,FALSE)</f>
        <v>295</v>
      </c>
      <c r="S434" s="7">
        <f>VLOOKUP(D434,'[1]DESIGN LOAD'!AC:AF,3,FALSE)</f>
        <v>190</v>
      </c>
      <c r="T434">
        <f>VLOOKUP(D434,'[1]DESIGN LOAD'!AC:AF,4,FALSE)</f>
        <v>485</v>
      </c>
    </row>
    <row r="435" spans="1:20" x14ac:dyDescent="0.3">
      <c r="A435" s="6">
        <v>2024</v>
      </c>
      <c r="B435" s="6">
        <v>7</v>
      </c>
      <c r="C435" s="6">
        <v>19</v>
      </c>
      <c r="D435" s="6">
        <v>7</v>
      </c>
      <c r="E435" s="6" t="str">
        <f t="shared" si="24"/>
        <v>Friday</v>
      </c>
      <c r="F435" s="6" t="str">
        <f t="shared" si="27"/>
        <v>Week-day</v>
      </c>
      <c r="G435" s="6" t="str">
        <f>_xlfn.XLOOKUP(B435,'[1]VLOOKUP DATA'!$A$3:$A$14,'[1]VLOOKUP DATA'!$C$3:$C$14)</f>
        <v>High-demand</v>
      </c>
      <c r="H435" s="6" t="str" cm="1">
        <f t="array" ref="H435">_xlfn.XLOOKUP(1,('[1]VLOOKUP DATA'!$I$2:$I$337=[1]DATA!G435)*('[1]VLOOKUP DATA'!$J$2:$J$337=[1]DATA!D435)*('[1]VLOOKUP DATA'!$K$2:$K$337=[1]DATA!E435),'[1]VLOOKUP DATA'!$L$2:$L$337)</f>
        <v>Peak</v>
      </c>
      <c r="I435" s="1" cm="1">
        <f t="array" ref="I435">_xlfn.XLOOKUP(B435,'[1]VLOOKUP DATA'!$A$3:$A$14,_xlfn.XLOOKUP(H435,'[1]VLOOKUP DATA'!$D$2:$F$2,'[1]VLOOKUP DATA'!$D$3:$F$14))*100</f>
        <v>653</v>
      </c>
      <c r="J435" s="2">
        <v>-7.4571166666666668</v>
      </c>
      <c r="K435" s="3">
        <f t="shared" si="25"/>
        <v>0</v>
      </c>
      <c r="L435" s="3">
        <v>99</v>
      </c>
      <c r="M435" s="4">
        <v>157.22229999999999</v>
      </c>
      <c r="N435" s="4">
        <v>0</v>
      </c>
      <c r="O435" s="4">
        <v>142.72167499999998</v>
      </c>
      <c r="P435" s="3">
        <f t="shared" si="26"/>
        <v>313.63673333333344</v>
      </c>
      <c r="Q435" s="5">
        <v>0</v>
      </c>
      <c r="R435" s="5">
        <f>VLOOKUP(D435,'[1]DESIGN LOAD'!AC:AF,2,FALSE)</f>
        <v>565</v>
      </c>
      <c r="S435" s="7">
        <f>VLOOKUP(D435,'[1]DESIGN LOAD'!AC:AF,3,FALSE)</f>
        <v>690</v>
      </c>
      <c r="T435">
        <f>VLOOKUP(D435,'[1]DESIGN LOAD'!AC:AF,4,FALSE)</f>
        <v>1255</v>
      </c>
    </row>
    <row r="436" spans="1:20" x14ac:dyDescent="0.3">
      <c r="A436" s="6">
        <v>2024</v>
      </c>
      <c r="B436" s="6">
        <v>7</v>
      </c>
      <c r="C436" s="6">
        <v>19</v>
      </c>
      <c r="D436" s="6">
        <v>8</v>
      </c>
      <c r="E436" s="6" t="str">
        <f t="shared" si="24"/>
        <v>Friday</v>
      </c>
      <c r="F436" s="6" t="str">
        <f t="shared" si="27"/>
        <v>Week-day</v>
      </c>
      <c r="G436" s="6" t="str">
        <f>_xlfn.XLOOKUP(B436,'[1]VLOOKUP DATA'!$A$3:$A$14,'[1]VLOOKUP DATA'!$C$3:$C$14)</f>
        <v>High-demand</v>
      </c>
      <c r="H436" s="6" t="str" cm="1">
        <f t="array" ref="H436">_xlfn.XLOOKUP(1,('[1]VLOOKUP DATA'!$I$2:$I$337=[1]DATA!G436)*('[1]VLOOKUP DATA'!$J$2:$J$337=[1]DATA!D436)*('[1]VLOOKUP DATA'!$K$2:$K$337=[1]DATA!E436),'[1]VLOOKUP DATA'!$L$2:$L$337)</f>
        <v>Peak</v>
      </c>
      <c r="I436" s="1" cm="1">
        <f t="array" ref="I436">_xlfn.XLOOKUP(B436,'[1]VLOOKUP DATA'!$A$3:$A$14,_xlfn.XLOOKUP(H436,'[1]VLOOKUP DATA'!$D$2:$F$2,'[1]VLOOKUP DATA'!$D$3:$F$14))*100</f>
        <v>653</v>
      </c>
      <c r="J436" s="2">
        <v>-11.377833333333331</v>
      </c>
      <c r="K436" s="3">
        <f t="shared" si="25"/>
        <v>0</v>
      </c>
      <c r="L436" s="3">
        <v>99</v>
      </c>
      <c r="M436" s="4">
        <v>138.23378333333332</v>
      </c>
      <c r="N436" s="4">
        <v>0</v>
      </c>
      <c r="O436" s="4">
        <v>120.02634166666667</v>
      </c>
      <c r="P436" s="3">
        <f t="shared" si="26"/>
        <v>313.63673333333344</v>
      </c>
      <c r="Q436" s="5">
        <v>0</v>
      </c>
      <c r="R436" s="5">
        <f>VLOOKUP(D436,'[1]DESIGN LOAD'!AC:AF,2,FALSE)</f>
        <v>565</v>
      </c>
      <c r="S436" s="7">
        <f>VLOOKUP(D436,'[1]DESIGN LOAD'!AC:AF,3,FALSE)</f>
        <v>675</v>
      </c>
      <c r="T436">
        <f>VLOOKUP(D436,'[1]DESIGN LOAD'!AC:AF,4,FALSE)</f>
        <v>1240</v>
      </c>
    </row>
    <row r="437" spans="1:20" x14ac:dyDescent="0.3">
      <c r="A437" s="6">
        <v>2024</v>
      </c>
      <c r="B437" s="6">
        <v>7</v>
      </c>
      <c r="C437" s="6">
        <v>19</v>
      </c>
      <c r="D437" s="6">
        <v>9</v>
      </c>
      <c r="E437" s="6" t="str">
        <f t="shared" si="24"/>
        <v>Friday</v>
      </c>
      <c r="F437" s="6" t="str">
        <f t="shared" si="27"/>
        <v>Week-day</v>
      </c>
      <c r="G437" s="6" t="str">
        <f>_xlfn.XLOOKUP(B437,'[1]VLOOKUP DATA'!$A$3:$A$14,'[1]VLOOKUP DATA'!$C$3:$C$14)</f>
        <v>High-demand</v>
      </c>
      <c r="H437" s="6" t="str" cm="1">
        <f t="array" ref="H437">_xlfn.XLOOKUP(1,('[1]VLOOKUP DATA'!$I$2:$I$337=[1]DATA!G437)*('[1]VLOOKUP DATA'!$J$2:$J$337=[1]DATA!D437)*('[1]VLOOKUP DATA'!$K$2:$K$337=[1]DATA!E437),'[1]VLOOKUP DATA'!$L$2:$L$337)</f>
        <v>Standard</v>
      </c>
      <c r="I437" s="1" cm="1">
        <f t="array" ref="I437">_xlfn.XLOOKUP(B437,'[1]VLOOKUP DATA'!$A$3:$A$14,_xlfn.XLOOKUP(H437,'[1]VLOOKUP DATA'!$D$2:$F$2,'[1]VLOOKUP DATA'!$D$3:$F$14))*100</f>
        <v>198</v>
      </c>
      <c r="J437" s="2">
        <v>-8.0861416666666646</v>
      </c>
      <c r="K437" s="3">
        <f t="shared" si="25"/>
        <v>0</v>
      </c>
      <c r="L437" s="3">
        <v>99</v>
      </c>
      <c r="M437" s="4">
        <v>138.32663333333326</v>
      </c>
      <c r="N437" s="4">
        <v>0</v>
      </c>
      <c r="O437" s="4">
        <v>124.50573333333337</v>
      </c>
      <c r="P437" s="3">
        <f t="shared" si="26"/>
        <v>313.63673333333344</v>
      </c>
      <c r="Q437" s="5">
        <v>0</v>
      </c>
      <c r="R437" s="5">
        <f>VLOOKUP(D437,'[1]DESIGN LOAD'!AC:AF,2,FALSE)</f>
        <v>565</v>
      </c>
      <c r="S437" s="7">
        <f>VLOOKUP(D437,'[1]DESIGN LOAD'!AC:AF,3,FALSE)</f>
        <v>675</v>
      </c>
      <c r="T437">
        <f>VLOOKUP(D437,'[1]DESIGN LOAD'!AC:AF,4,FALSE)</f>
        <v>1240</v>
      </c>
    </row>
    <row r="438" spans="1:20" x14ac:dyDescent="0.3">
      <c r="A438" s="6">
        <v>2024</v>
      </c>
      <c r="B438" s="6">
        <v>7</v>
      </c>
      <c r="C438" s="6">
        <v>19</v>
      </c>
      <c r="D438" s="6">
        <v>10</v>
      </c>
      <c r="E438" s="6" t="str">
        <f t="shared" si="24"/>
        <v>Friday</v>
      </c>
      <c r="F438" s="6" t="str">
        <f t="shared" si="27"/>
        <v>Week-day</v>
      </c>
      <c r="G438" s="6" t="str">
        <f>_xlfn.XLOOKUP(B438,'[1]VLOOKUP DATA'!$A$3:$A$14,'[1]VLOOKUP DATA'!$C$3:$C$14)</f>
        <v>High-demand</v>
      </c>
      <c r="H438" s="6" t="str" cm="1">
        <f t="array" ref="H438">_xlfn.XLOOKUP(1,('[1]VLOOKUP DATA'!$I$2:$I$337=[1]DATA!G438)*('[1]VLOOKUP DATA'!$J$2:$J$337=[1]DATA!D438)*('[1]VLOOKUP DATA'!$K$2:$K$337=[1]DATA!E438),'[1]VLOOKUP DATA'!$L$2:$L$337)</f>
        <v>Standard</v>
      </c>
      <c r="I438" s="1" cm="1">
        <f t="array" ref="I438">_xlfn.XLOOKUP(B438,'[1]VLOOKUP DATA'!$A$3:$A$14,_xlfn.XLOOKUP(H438,'[1]VLOOKUP DATA'!$D$2:$F$2,'[1]VLOOKUP DATA'!$D$3:$F$14))*100</f>
        <v>198</v>
      </c>
      <c r="J438" s="2">
        <v>-10.419133333333331</v>
      </c>
      <c r="K438" s="3">
        <f t="shared" si="25"/>
        <v>0</v>
      </c>
      <c r="L438" s="3">
        <v>99</v>
      </c>
      <c r="M438" s="4">
        <v>155.84992499999996</v>
      </c>
      <c r="N438" s="4">
        <v>0</v>
      </c>
      <c r="O438" s="4">
        <v>138.55332499999994</v>
      </c>
      <c r="P438" s="3">
        <f t="shared" si="26"/>
        <v>313.63673333333344</v>
      </c>
      <c r="Q438" s="5">
        <v>0</v>
      </c>
      <c r="R438" s="5">
        <f>VLOOKUP(D438,'[1]DESIGN LOAD'!AC:AF,2,FALSE)</f>
        <v>565</v>
      </c>
      <c r="S438" s="7">
        <f>VLOOKUP(D438,'[1]DESIGN LOAD'!AC:AF,3,FALSE)</f>
        <v>675</v>
      </c>
      <c r="T438">
        <f>VLOOKUP(D438,'[1]DESIGN LOAD'!AC:AF,4,FALSE)</f>
        <v>1240</v>
      </c>
    </row>
    <row r="439" spans="1:20" x14ac:dyDescent="0.3">
      <c r="A439" s="6">
        <v>2024</v>
      </c>
      <c r="B439" s="6">
        <v>7</v>
      </c>
      <c r="C439" s="6">
        <v>19</v>
      </c>
      <c r="D439" s="6">
        <v>11</v>
      </c>
      <c r="E439" s="6" t="str">
        <f t="shared" si="24"/>
        <v>Friday</v>
      </c>
      <c r="F439" s="6" t="str">
        <f t="shared" si="27"/>
        <v>Week-day</v>
      </c>
      <c r="G439" s="6" t="str">
        <f>_xlfn.XLOOKUP(B439,'[1]VLOOKUP DATA'!$A$3:$A$14,'[1]VLOOKUP DATA'!$C$3:$C$14)</f>
        <v>High-demand</v>
      </c>
      <c r="H439" s="6" t="str" cm="1">
        <f t="array" ref="H439">_xlfn.XLOOKUP(1,('[1]VLOOKUP DATA'!$I$2:$I$337=[1]DATA!G439)*('[1]VLOOKUP DATA'!$J$2:$J$337=[1]DATA!D439)*('[1]VLOOKUP DATA'!$K$2:$K$337=[1]DATA!E439),'[1]VLOOKUP DATA'!$L$2:$L$337)</f>
        <v>Standard</v>
      </c>
      <c r="I439" s="1" cm="1">
        <f t="array" ref="I439">_xlfn.XLOOKUP(B439,'[1]VLOOKUP DATA'!$A$3:$A$14,_xlfn.XLOOKUP(H439,'[1]VLOOKUP DATA'!$D$2:$F$2,'[1]VLOOKUP DATA'!$D$3:$F$14))*100</f>
        <v>198</v>
      </c>
      <c r="J439" s="2">
        <v>-8.9873333333333303</v>
      </c>
      <c r="K439" s="3">
        <f t="shared" si="25"/>
        <v>0</v>
      </c>
      <c r="L439" s="3">
        <v>99</v>
      </c>
      <c r="M439" s="4">
        <v>149.59214166666663</v>
      </c>
      <c r="N439" s="4">
        <v>0</v>
      </c>
      <c r="O439" s="4">
        <v>136.17929166666667</v>
      </c>
      <c r="P439" s="3">
        <f t="shared" si="26"/>
        <v>313.63673333333344</v>
      </c>
      <c r="Q439" s="5">
        <v>0</v>
      </c>
      <c r="R439" s="5">
        <f>VLOOKUP(D439,'[1]DESIGN LOAD'!AC:AF,2,FALSE)</f>
        <v>565</v>
      </c>
      <c r="S439" s="7">
        <f>VLOOKUP(D439,'[1]DESIGN LOAD'!AC:AF,3,FALSE)</f>
        <v>675</v>
      </c>
      <c r="T439">
        <f>VLOOKUP(D439,'[1]DESIGN LOAD'!AC:AF,4,FALSE)</f>
        <v>1240</v>
      </c>
    </row>
    <row r="440" spans="1:20" x14ac:dyDescent="0.3">
      <c r="A440" s="6">
        <v>2024</v>
      </c>
      <c r="B440" s="6">
        <v>7</v>
      </c>
      <c r="C440" s="6">
        <v>19</v>
      </c>
      <c r="D440" s="6">
        <v>12</v>
      </c>
      <c r="E440" s="6" t="str">
        <f t="shared" si="24"/>
        <v>Friday</v>
      </c>
      <c r="F440" s="6" t="str">
        <f t="shared" si="27"/>
        <v>Week-day</v>
      </c>
      <c r="G440" s="6" t="str">
        <f>_xlfn.XLOOKUP(B440,'[1]VLOOKUP DATA'!$A$3:$A$14,'[1]VLOOKUP DATA'!$C$3:$C$14)</f>
        <v>High-demand</v>
      </c>
      <c r="H440" s="6" t="str" cm="1">
        <f t="array" ref="H440">_xlfn.XLOOKUP(1,('[1]VLOOKUP DATA'!$I$2:$I$337=[1]DATA!G440)*('[1]VLOOKUP DATA'!$J$2:$J$337=[1]DATA!D440)*('[1]VLOOKUP DATA'!$K$2:$K$337=[1]DATA!E440),'[1]VLOOKUP DATA'!$L$2:$L$337)</f>
        <v>Standard</v>
      </c>
      <c r="I440" s="1" cm="1">
        <f t="array" ref="I440">_xlfn.XLOOKUP(B440,'[1]VLOOKUP DATA'!$A$3:$A$14,_xlfn.XLOOKUP(H440,'[1]VLOOKUP DATA'!$D$2:$F$2,'[1]VLOOKUP DATA'!$D$3:$F$14))*100</f>
        <v>198</v>
      </c>
      <c r="J440" s="2">
        <v>-7.8238749999999984</v>
      </c>
      <c r="K440" s="3">
        <f t="shared" si="25"/>
        <v>0</v>
      </c>
      <c r="L440" s="3">
        <v>99</v>
      </c>
      <c r="M440" s="4">
        <v>142.98405</v>
      </c>
      <c r="N440" s="4">
        <v>0</v>
      </c>
      <c r="O440" s="4">
        <v>128.69430833333337</v>
      </c>
      <c r="P440" s="3">
        <f t="shared" si="26"/>
        <v>313.63673333333344</v>
      </c>
      <c r="Q440" s="5">
        <v>0</v>
      </c>
      <c r="R440" s="5">
        <f>VLOOKUP(D440,'[1]DESIGN LOAD'!AC:AF,2,FALSE)</f>
        <v>565</v>
      </c>
      <c r="S440" s="7">
        <f>VLOOKUP(D440,'[1]DESIGN LOAD'!AC:AF,3,FALSE)</f>
        <v>675</v>
      </c>
      <c r="T440">
        <f>VLOOKUP(D440,'[1]DESIGN LOAD'!AC:AF,4,FALSE)</f>
        <v>1240</v>
      </c>
    </row>
    <row r="441" spans="1:20" x14ac:dyDescent="0.3">
      <c r="A441" s="6">
        <v>2024</v>
      </c>
      <c r="B441" s="6">
        <v>7</v>
      </c>
      <c r="C441" s="6">
        <v>19</v>
      </c>
      <c r="D441" s="6">
        <v>13</v>
      </c>
      <c r="E441" s="6" t="str">
        <f t="shared" si="24"/>
        <v>Friday</v>
      </c>
      <c r="F441" s="6" t="str">
        <f t="shared" si="27"/>
        <v>Week-day</v>
      </c>
      <c r="G441" s="6" t="str">
        <f>_xlfn.XLOOKUP(B441,'[1]VLOOKUP DATA'!$A$3:$A$14,'[1]VLOOKUP DATA'!$C$3:$C$14)</f>
        <v>High-demand</v>
      </c>
      <c r="H441" s="6" t="str" cm="1">
        <f t="array" ref="H441">_xlfn.XLOOKUP(1,('[1]VLOOKUP DATA'!$I$2:$I$337=[1]DATA!G441)*('[1]VLOOKUP DATA'!$J$2:$J$337=[1]DATA!D441)*('[1]VLOOKUP DATA'!$K$2:$K$337=[1]DATA!E441),'[1]VLOOKUP DATA'!$L$2:$L$337)</f>
        <v>Standard</v>
      </c>
      <c r="I441" s="1" cm="1">
        <f t="array" ref="I441">_xlfn.XLOOKUP(B441,'[1]VLOOKUP DATA'!$A$3:$A$14,_xlfn.XLOOKUP(H441,'[1]VLOOKUP DATA'!$D$2:$F$2,'[1]VLOOKUP DATA'!$D$3:$F$14))*100</f>
        <v>198</v>
      </c>
      <c r="J441" s="2">
        <v>-9.1148166666666643</v>
      </c>
      <c r="K441" s="3">
        <f t="shared" si="25"/>
        <v>0</v>
      </c>
      <c r="L441" s="3">
        <v>99</v>
      </c>
      <c r="M441" s="4">
        <v>160.01267499999992</v>
      </c>
      <c r="N441" s="4">
        <v>0</v>
      </c>
      <c r="O441" s="4">
        <v>143.30705000000003</v>
      </c>
      <c r="P441" s="3">
        <f t="shared" si="26"/>
        <v>313.63673333333344</v>
      </c>
      <c r="Q441" s="5">
        <v>0</v>
      </c>
      <c r="R441" s="5">
        <f>VLOOKUP(D441,'[1]DESIGN LOAD'!AC:AF,2,FALSE)</f>
        <v>565</v>
      </c>
      <c r="S441" s="7">
        <f>VLOOKUP(D441,'[1]DESIGN LOAD'!AC:AF,3,FALSE)</f>
        <v>675</v>
      </c>
      <c r="T441">
        <f>VLOOKUP(D441,'[1]DESIGN LOAD'!AC:AF,4,FALSE)</f>
        <v>1240</v>
      </c>
    </row>
    <row r="442" spans="1:20" x14ac:dyDescent="0.3">
      <c r="A442" s="6">
        <v>2024</v>
      </c>
      <c r="B442" s="6">
        <v>7</v>
      </c>
      <c r="C442" s="6">
        <v>19</v>
      </c>
      <c r="D442" s="6">
        <v>14</v>
      </c>
      <c r="E442" s="6" t="str">
        <f t="shared" si="24"/>
        <v>Friday</v>
      </c>
      <c r="F442" s="6" t="str">
        <f t="shared" si="27"/>
        <v>Week-day</v>
      </c>
      <c r="G442" s="6" t="str">
        <f>_xlfn.XLOOKUP(B442,'[1]VLOOKUP DATA'!$A$3:$A$14,'[1]VLOOKUP DATA'!$C$3:$C$14)</f>
        <v>High-demand</v>
      </c>
      <c r="H442" s="6" t="str" cm="1">
        <f t="array" ref="H442">_xlfn.XLOOKUP(1,('[1]VLOOKUP DATA'!$I$2:$I$337=[1]DATA!G442)*('[1]VLOOKUP DATA'!$J$2:$J$337=[1]DATA!D442)*('[1]VLOOKUP DATA'!$K$2:$K$337=[1]DATA!E442),'[1]VLOOKUP DATA'!$L$2:$L$337)</f>
        <v>Standard</v>
      </c>
      <c r="I442" s="1" cm="1">
        <f t="array" ref="I442">_xlfn.XLOOKUP(B442,'[1]VLOOKUP DATA'!$A$3:$A$14,_xlfn.XLOOKUP(H442,'[1]VLOOKUP DATA'!$D$2:$F$2,'[1]VLOOKUP DATA'!$D$3:$F$14))*100</f>
        <v>198</v>
      </c>
      <c r="J442" s="2">
        <v>-10.315358333333327</v>
      </c>
      <c r="K442" s="3">
        <f t="shared" si="25"/>
        <v>0</v>
      </c>
      <c r="L442" s="3">
        <v>99</v>
      </c>
      <c r="M442" s="4">
        <v>161.23289999999997</v>
      </c>
      <c r="N442" s="4">
        <v>0</v>
      </c>
      <c r="O442" s="4">
        <v>141.55065000000002</v>
      </c>
      <c r="P442" s="3">
        <f t="shared" si="26"/>
        <v>313.63673333333344</v>
      </c>
      <c r="Q442" s="5">
        <v>0</v>
      </c>
      <c r="R442" s="5">
        <f>VLOOKUP(D442,'[1]DESIGN LOAD'!AC:AF,2,FALSE)</f>
        <v>565</v>
      </c>
      <c r="S442" s="7">
        <f>VLOOKUP(D442,'[1]DESIGN LOAD'!AC:AF,3,FALSE)</f>
        <v>675</v>
      </c>
      <c r="T442">
        <f>VLOOKUP(D442,'[1]DESIGN LOAD'!AC:AF,4,FALSE)</f>
        <v>1240</v>
      </c>
    </row>
    <row r="443" spans="1:20" x14ac:dyDescent="0.3">
      <c r="A443" s="6">
        <v>2024</v>
      </c>
      <c r="B443" s="6">
        <v>7</v>
      </c>
      <c r="C443" s="6">
        <v>19</v>
      </c>
      <c r="D443" s="6">
        <v>15</v>
      </c>
      <c r="E443" s="6" t="str">
        <f t="shared" si="24"/>
        <v>Friday</v>
      </c>
      <c r="F443" s="6" t="str">
        <f t="shared" si="27"/>
        <v>Week-day</v>
      </c>
      <c r="G443" s="6" t="str">
        <f>_xlfn.XLOOKUP(B443,'[1]VLOOKUP DATA'!$A$3:$A$14,'[1]VLOOKUP DATA'!$C$3:$C$14)</f>
        <v>High-demand</v>
      </c>
      <c r="H443" s="6" t="str" cm="1">
        <f t="array" ref="H443">_xlfn.XLOOKUP(1,('[1]VLOOKUP DATA'!$I$2:$I$337=[1]DATA!G443)*('[1]VLOOKUP DATA'!$J$2:$J$337=[1]DATA!D443)*('[1]VLOOKUP DATA'!$K$2:$K$337=[1]DATA!E443),'[1]VLOOKUP DATA'!$L$2:$L$337)</f>
        <v>Standard</v>
      </c>
      <c r="I443" s="1" cm="1">
        <f t="array" ref="I443">_xlfn.XLOOKUP(B443,'[1]VLOOKUP DATA'!$A$3:$A$14,_xlfn.XLOOKUP(H443,'[1]VLOOKUP DATA'!$D$2:$F$2,'[1]VLOOKUP DATA'!$D$3:$F$14))*100</f>
        <v>198</v>
      </c>
      <c r="J443" s="2">
        <v>-9.8075833333333371</v>
      </c>
      <c r="K443" s="3">
        <f t="shared" si="25"/>
        <v>0</v>
      </c>
      <c r="L443" s="3">
        <v>99</v>
      </c>
      <c r="M443" s="4">
        <v>152.55509166666673</v>
      </c>
      <c r="N443" s="4">
        <v>0</v>
      </c>
      <c r="O443" s="4">
        <v>134.8233083333333</v>
      </c>
      <c r="P443" s="3">
        <f t="shared" si="26"/>
        <v>313.63673333333344</v>
      </c>
      <c r="Q443" s="5">
        <v>0</v>
      </c>
      <c r="R443" s="5">
        <f>VLOOKUP(D443,'[1]DESIGN LOAD'!AC:AF,2,FALSE)</f>
        <v>565</v>
      </c>
      <c r="S443" s="7">
        <f>VLOOKUP(D443,'[1]DESIGN LOAD'!AC:AF,3,FALSE)</f>
        <v>675</v>
      </c>
      <c r="T443">
        <f>VLOOKUP(D443,'[1]DESIGN LOAD'!AC:AF,4,FALSE)</f>
        <v>1240</v>
      </c>
    </row>
    <row r="444" spans="1:20" x14ac:dyDescent="0.3">
      <c r="A444" s="6">
        <v>2024</v>
      </c>
      <c r="B444" s="6">
        <v>7</v>
      </c>
      <c r="C444" s="6">
        <v>19</v>
      </c>
      <c r="D444" s="6">
        <v>16</v>
      </c>
      <c r="E444" s="6" t="str">
        <f t="shared" si="24"/>
        <v>Friday</v>
      </c>
      <c r="F444" s="6" t="str">
        <f t="shared" si="27"/>
        <v>Week-day</v>
      </c>
      <c r="G444" s="6" t="str">
        <f>_xlfn.XLOOKUP(B444,'[1]VLOOKUP DATA'!$A$3:$A$14,'[1]VLOOKUP DATA'!$C$3:$C$14)</f>
        <v>High-demand</v>
      </c>
      <c r="H444" s="6" t="str" cm="1">
        <f t="array" ref="H444">_xlfn.XLOOKUP(1,('[1]VLOOKUP DATA'!$I$2:$I$337=[1]DATA!G444)*('[1]VLOOKUP DATA'!$J$2:$J$337=[1]DATA!D444)*('[1]VLOOKUP DATA'!$K$2:$K$337=[1]DATA!E444),'[1]VLOOKUP DATA'!$L$2:$L$337)</f>
        <v>Standard</v>
      </c>
      <c r="I444" s="1" cm="1">
        <f t="array" ref="I444">_xlfn.XLOOKUP(B444,'[1]VLOOKUP DATA'!$A$3:$A$14,_xlfn.XLOOKUP(H444,'[1]VLOOKUP DATA'!$D$2:$F$2,'[1]VLOOKUP DATA'!$D$3:$F$14))*100</f>
        <v>198</v>
      </c>
      <c r="J444" s="2">
        <v>-11.381725000000005</v>
      </c>
      <c r="K444" s="3">
        <f t="shared" si="25"/>
        <v>0</v>
      </c>
      <c r="L444" s="3">
        <v>99</v>
      </c>
      <c r="M444" s="4">
        <v>144.55388333333335</v>
      </c>
      <c r="N444" s="4">
        <v>0</v>
      </c>
      <c r="O444" s="4">
        <v>126.24045833333335</v>
      </c>
      <c r="P444" s="3">
        <f t="shared" si="26"/>
        <v>313.63673333333344</v>
      </c>
      <c r="Q444" s="5">
        <v>0</v>
      </c>
      <c r="R444" s="5">
        <f>VLOOKUP(D444,'[1]DESIGN LOAD'!AC:AF,2,FALSE)</f>
        <v>565</v>
      </c>
      <c r="S444" s="7">
        <f>VLOOKUP(D444,'[1]DESIGN LOAD'!AC:AF,3,FALSE)</f>
        <v>675</v>
      </c>
      <c r="T444">
        <f>VLOOKUP(D444,'[1]DESIGN LOAD'!AC:AF,4,FALSE)</f>
        <v>1240</v>
      </c>
    </row>
    <row r="445" spans="1:20" x14ac:dyDescent="0.3">
      <c r="A445" s="6">
        <v>2024</v>
      </c>
      <c r="B445" s="6">
        <v>7</v>
      </c>
      <c r="C445" s="6">
        <v>19</v>
      </c>
      <c r="D445" s="6">
        <v>17</v>
      </c>
      <c r="E445" s="6" t="str">
        <f t="shared" si="24"/>
        <v>Friday</v>
      </c>
      <c r="F445" s="6" t="str">
        <f t="shared" si="27"/>
        <v>Week-day</v>
      </c>
      <c r="G445" s="6" t="str">
        <f>_xlfn.XLOOKUP(B445,'[1]VLOOKUP DATA'!$A$3:$A$14,'[1]VLOOKUP DATA'!$C$3:$C$14)</f>
        <v>High-demand</v>
      </c>
      <c r="H445" s="6" t="str" cm="1">
        <f t="array" ref="H445">_xlfn.XLOOKUP(1,('[1]VLOOKUP DATA'!$I$2:$I$337=[1]DATA!G445)*('[1]VLOOKUP DATA'!$J$2:$J$337=[1]DATA!D445)*('[1]VLOOKUP DATA'!$K$2:$K$337=[1]DATA!E445),'[1]VLOOKUP DATA'!$L$2:$L$337)</f>
        <v>Peak</v>
      </c>
      <c r="I445" s="1" cm="1">
        <f t="array" ref="I445">_xlfn.XLOOKUP(B445,'[1]VLOOKUP DATA'!$A$3:$A$14,_xlfn.XLOOKUP(H445,'[1]VLOOKUP DATA'!$D$2:$F$2,'[1]VLOOKUP DATA'!$D$3:$F$14))*100</f>
        <v>653</v>
      </c>
      <c r="J445" s="2">
        <v>-7.3165583333333331</v>
      </c>
      <c r="K445" s="3">
        <f t="shared" si="25"/>
        <v>0</v>
      </c>
      <c r="L445" s="3">
        <v>99</v>
      </c>
      <c r="M445" s="4">
        <v>153.06999999999996</v>
      </c>
      <c r="N445" s="4">
        <v>0</v>
      </c>
      <c r="O445" s="4">
        <v>138.3783</v>
      </c>
      <c r="P445" s="3">
        <f t="shared" si="26"/>
        <v>313.63673333333344</v>
      </c>
      <c r="Q445" s="5">
        <v>0</v>
      </c>
      <c r="R445" s="5">
        <f>VLOOKUP(D445,'[1]DESIGN LOAD'!AC:AF,2,FALSE)</f>
        <v>555</v>
      </c>
      <c r="S445" s="7">
        <f>VLOOKUP(D445,'[1]DESIGN LOAD'!AC:AF,3,FALSE)</f>
        <v>675</v>
      </c>
      <c r="T445">
        <f>VLOOKUP(D445,'[1]DESIGN LOAD'!AC:AF,4,FALSE)</f>
        <v>1230</v>
      </c>
    </row>
    <row r="446" spans="1:20" x14ac:dyDescent="0.3">
      <c r="A446" s="6">
        <v>2024</v>
      </c>
      <c r="B446" s="6">
        <v>7</v>
      </c>
      <c r="C446" s="6">
        <v>19</v>
      </c>
      <c r="D446" s="6">
        <v>18</v>
      </c>
      <c r="E446" s="6" t="str">
        <f t="shared" si="24"/>
        <v>Friday</v>
      </c>
      <c r="F446" s="6" t="str">
        <f t="shared" si="27"/>
        <v>Week-day</v>
      </c>
      <c r="G446" s="6" t="str">
        <f>_xlfn.XLOOKUP(B446,'[1]VLOOKUP DATA'!$A$3:$A$14,'[1]VLOOKUP DATA'!$C$3:$C$14)</f>
        <v>High-demand</v>
      </c>
      <c r="H446" s="6" t="str" cm="1">
        <f t="array" ref="H446">_xlfn.XLOOKUP(1,('[1]VLOOKUP DATA'!$I$2:$I$337=[1]DATA!G446)*('[1]VLOOKUP DATA'!$J$2:$J$337=[1]DATA!D446)*('[1]VLOOKUP DATA'!$K$2:$K$337=[1]DATA!E446),'[1]VLOOKUP DATA'!$L$2:$L$337)</f>
        <v>Peak</v>
      </c>
      <c r="I446" s="1" cm="1">
        <f t="array" ref="I446">_xlfn.XLOOKUP(B446,'[1]VLOOKUP DATA'!$A$3:$A$14,_xlfn.XLOOKUP(H446,'[1]VLOOKUP DATA'!$D$2:$F$2,'[1]VLOOKUP DATA'!$D$3:$F$14))*100</f>
        <v>653</v>
      </c>
      <c r="J446" s="2">
        <v>-10.485530612244897</v>
      </c>
      <c r="K446" s="3">
        <f t="shared" si="25"/>
        <v>0</v>
      </c>
      <c r="L446" s="3">
        <v>99</v>
      </c>
      <c r="M446" s="4">
        <v>127.87677551020404</v>
      </c>
      <c r="N446" s="4">
        <v>0</v>
      </c>
      <c r="O446" s="4">
        <v>110.20071428571427</v>
      </c>
      <c r="P446" s="3">
        <f t="shared" si="26"/>
        <v>313.63673333333344</v>
      </c>
      <c r="Q446" s="5">
        <v>0</v>
      </c>
      <c r="R446" s="5">
        <f>VLOOKUP(D446,'[1]DESIGN LOAD'!AC:AF,2,FALSE)</f>
        <v>485</v>
      </c>
      <c r="S446" s="7">
        <f>VLOOKUP(D446,'[1]DESIGN LOAD'!AC:AF,3,FALSE)</f>
        <v>655</v>
      </c>
      <c r="T446">
        <f>VLOOKUP(D446,'[1]DESIGN LOAD'!AC:AF,4,FALSE)</f>
        <v>1140</v>
      </c>
    </row>
    <row r="447" spans="1:20" x14ac:dyDescent="0.3">
      <c r="A447" s="6">
        <v>2024</v>
      </c>
      <c r="B447" s="6">
        <v>7</v>
      </c>
      <c r="C447" s="6">
        <v>19</v>
      </c>
      <c r="D447" s="6">
        <v>19</v>
      </c>
      <c r="E447" s="6" t="str">
        <f t="shared" si="24"/>
        <v>Friday</v>
      </c>
      <c r="F447" s="6" t="str">
        <f t="shared" si="27"/>
        <v>Week-day</v>
      </c>
      <c r="G447" s="6" t="str">
        <f>_xlfn.XLOOKUP(B447,'[1]VLOOKUP DATA'!$A$3:$A$14,'[1]VLOOKUP DATA'!$C$3:$C$14)</f>
        <v>High-demand</v>
      </c>
      <c r="H447" s="6" t="str" cm="1">
        <f t="array" ref="H447">_xlfn.XLOOKUP(1,('[1]VLOOKUP DATA'!$I$2:$I$337=[1]DATA!G447)*('[1]VLOOKUP DATA'!$J$2:$J$337=[1]DATA!D447)*('[1]VLOOKUP DATA'!$K$2:$K$337=[1]DATA!E447),'[1]VLOOKUP DATA'!$L$2:$L$337)</f>
        <v>Standard</v>
      </c>
      <c r="I447" s="1" cm="1">
        <f t="array" ref="I447">_xlfn.XLOOKUP(B447,'[1]VLOOKUP DATA'!$A$3:$A$14,_xlfn.XLOOKUP(H447,'[1]VLOOKUP DATA'!$D$2:$F$2,'[1]VLOOKUP DATA'!$D$3:$F$14))*100</f>
        <v>198</v>
      </c>
      <c r="J447" s="2">
        <v>-9.7786999999999953</v>
      </c>
      <c r="K447" s="3">
        <f t="shared" si="25"/>
        <v>0</v>
      </c>
      <c r="L447" s="3">
        <v>99</v>
      </c>
      <c r="M447" s="4">
        <v>118.70402499999999</v>
      </c>
      <c r="N447" s="4">
        <v>0</v>
      </c>
      <c r="O447" s="4">
        <v>102.39267500000001</v>
      </c>
      <c r="P447" s="3">
        <f t="shared" si="26"/>
        <v>313.63673333333344</v>
      </c>
      <c r="Q447" s="5">
        <v>0</v>
      </c>
      <c r="R447" s="5">
        <f>VLOOKUP(D447,'[1]DESIGN LOAD'!AC:AF,2,FALSE)</f>
        <v>295</v>
      </c>
      <c r="S447" s="7">
        <f>VLOOKUP(D447,'[1]DESIGN LOAD'!AC:AF,3,FALSE)</f>
        <v>655</v>
      </c>
      <c r="T447">
        <f>VLOOKUP(D447,'[1]DESIGN LOAD'!AC:AF,4,FALSE)</f>
        <v>950</v>
      </c>
    </row>
    <row r="448" spans="1:20" x14ac:dyDescent="0.3">
      <c r="A448" s="6">
        <v>2024</v>
      </c>
      <c r="B448" s="6">
        <v>7</v>
      </c>
      <c r="C448" s="6">
        <v>19</v>
      </c>
      <c r="D448" s="6">
        <v>20</v>
      </c>
      <c r="E448" s="6" t="str">
        <f t="shared" si="24"/>
        <v>Friday</v>
      </c>
      <c r="F448" s="6" t="str">
        <f t="shared" si="27"/>
        <v>Week-day</v>
      </c>
      <c r="G448" s="6" t="str">
        <f>_xlfn.XLOOKUP(B448,'[1]VLOOKUP DATA'!$A$3:$A$14,'[1]VLOOKUP DATA'!$C$3:$C$14)</f>
        <v>High-demand</v>
      </c>
      <c r="H448" s="6" t="str" cm="1">
        <f t="array" ref="H448">_xlfn.XLOOKUP(1,('[1]VLOOKUP DATA'!$I$2:$I$337=[1]DATA!G448)*('[1]VLOOKUP DATA'!$J$2:$J$337=[1]DATA!D448)*('[1]VLOOKUP DATA'!$K$2:$K$337=[1]DATA!E448),'[1]VLOOKUP DATA'!$L$2:$L$337)</f>
        <v>Standard</v>
      </c>
      <c r="I448" s="1" cm="1">
        <f t="array" ref="I448">_xlfn.XLOOKUP(B448,'[1]VLOOKUP DATA'!$A$3:$A$14,_xlfn.XLOOKUP(H448,'[1]VLOOKUP DATA'!$D$2:$F$2,'[1]VLOOKUP DATA'!$D$3:$F$14))*100</f>
        <v>198</v>
      </c>
      <c r="J448" s="2">
        <v>-10.234891666666666</v>
      </c>
      <c r="K448" s="3">
        <f t="shared" si="25"/>
        <v>0</v>
      </c>
      <c r="L448" s="3">
        <v>99</v>
      </c>
      <c r="M448" s="4">
        <v>95.903100000000023</v>
      </c>
      <c r="N448" s="4">
        <v>0</v>
      </c>
      <c r="O448" s="4">
        <v>78.921866666666659</v>
      </c>
      <c r="P448" s="3">
        <f t="shared" si="26"/>
        <v>313.63673333333344</v>
      </c>
      <c r="Q448" s="5">
        <v>0</v>
      </c>
      <c r="R448" s="5">
        <f>VLOOKUP(D448,'[1]DESIGN LOAD'!AC:AF,2,FALSE)</f>
        <v>295</v>
      </c>
      <c r="S448" s="7">
        <f>VLOOKUP(D448,'[1]DESIGN LOAD'!AC:AF,3,FALSE)</f>
        <v>190</v>
      </c>
      <c r="T448">
        <f>VLOOKUP(D448,'[1]DESIGN LOAD'!AC:AF,4,FALSE)</f>
        <v>485</v>
      </c>
    </row>
    <row r="449" spans="1:20" x14ac:dyDescent="0.3">
      <c r="A449" s="6">
        <v>2024</v>
      </c>
      <c r="B449" s="6">
        <v>7</v>
      </c>
      <c r="C449" s="6">
        <v>19</v>
      </c>
      <c r="D449" s="6">
        <v>21</v>
      </c>
      <c r="E449" s="6" t="str">
        <f t="shared" si="24"/>
        <v>Friday</v>
      </c>
      <c r="F449" s="6" t="str">
        <f t="shared" si="27"/>
        <v>Week-day</v>
      </c>
      <c r="G449" s="6" t="str">
        <f>_xlfn.XLOOKUP(B449,'[1]VLOOKUP DATA'!$A$3:$A$14,'[1]VLOOKUP DATA'!$C$3:$C$14)</f>
        <v>High-demand</v>
      </c>
      <c r="H449" s="6" t="str" cm="1">
        <f t="array" ref="H449">_xlfn.XLOOKUP(1,('[1]VLOOKUP DATA'!$I$2:$I$337=[1]DATA!G449)*('[1]VLOOKUP DATA'!$J$2:$J$337=[1]DATA!D449)*('[1]VLOOKUP DATA'!$K$2:$K$337=[1]DATA!E449),'[1]VLOOKUP DATA'!$L$2:$L$337)</f>
        <v>Standard</v>
      </c>
      <c r="I449" s="1" cm="1">
        <f t="array" ref="I449">_xlfn.XLOOKUP(B449,'[1]VLOOKUP DATA'!$A$3:$A$14,_xlfn.XLOOKUP(H449,'[1]VLOOKUP DATA'!$D$2:$F$2,'[1]VLOOKUP DATA'!$D$3:$F$14))*100</f>
        <v>198</v>
      </c>
      <c r="J449" s="2">
        <v>-9.1551999999999971</v>
      </c>
      <c r="K449" s="3">
        <f t="shared" si="25"/>
        <v>0</v>
      </c>
      <c r="L449" s="3">
        <v>99</v>
      </c>
      <c r="M449" s="4">
        <v>92.331058333333374</v>
      </c>
      <c r="N449" s="4">
        <v>0</v>
      </c>
      <c r="O449" s="4">
        <v>77.44401666666667</v>
      </c>
      <c r="P449" s="3">
        <f t="shared" si="26"/>
        <v>313.63673333333344</v>
      </c>
      <c r="Q449" s="5">
        <v>0</v>
      </c>
      <c r="R449" s="5">
        <f>VLOOKUP(D449,'[1]DESIGN LOAD'!AC:AF,2,FALSE)</f>
        <v>295</v>
      </c>
      <c r="S449" s="7">
        <f>VLOOKUP(D449,'[1]DESIGN LOAD'!AC:AF,3,FALSE)</f>
        <v>190</v>
      </c>
      <c r="T449">
        <f>VLOOKUP(D449,'[1]DESIGN LOAD'!AC:AF,4,FALSE)</f>
        <v>485</v>
      </c>
    </row>
    <row r="450" spans="1:20" x14ac:dyDescent="0.3">
      <c r="A450" s="6">
        <v>2024</v>
      </c>
      <c r="B450" s="6">
        <v>7</v>
      </c>
      <c r="C450" s="6">
        <v>19</v>
      </c>
      <c r="D450" s="6">
        <v>22</v>
      </c>
      <c r="E450" s="6" t="str">
        <f t="shared" ref="E450:E513" si="28">TEXT(DATE(A450, B450, C450), "dddd")</f>
        <v>Friday</v>
      </c>
      <c r="F450" s="6" t="str">
        <f t="shared" si="27"/>
        <v>Week-day</v>
      </c>
      <c r="G450" s="6" t="str">
        <f>_xlfn.XLOOKUP(B450,'[1]VLOOKUP DATA'!$A$3:$A$14,'[1]VLOOKUP DATA'!$C$3:$C$14)</f>
        <v>High-demand</v>
      </c>
      <c r="H450" s="6" t="str" cm="1">
        <f t="array" ref="H450">_xlfn.XLOOKUP(1,('[1]VLOOKUP DATA'!$I$2:$I$337=[1]DATA!G450)*('[1]VLOOKUP DATA'!$J$2:$J$337=[1]DATA!D450)*('[1]VLOOKUP DATA'!$K$2:$K$337=[1]DATA!E450),'[1]VLOOKUP DATA'!$L$2:$L$337)</f>
        <v>Off-Peak</v>
      </c>
      <c r="I450" s="1" cm="1">
        <f t="array" ref="I450">_xlfn.XLOOKUP(B450,'[1]VLOOKUP DATA'!$A$3:$A$14,_xlfn.XLOOKUP(H450,'[1]VLOOKUP DATA'!$D$2:$F$2,'[1]VLOOKUP DATA'!$D$3:$F$14))*100</f>
        <v>107</v>
      </c>
      <c r="J450" s="2">
        <v>-10.555958333333335</v>
      </c>
      <c r="K450" s="3">
        <f t="shared" ref="K450:K513" si="29">IF(J450&gt;0,J450,0)</f>
        <v>0</v>
      </c>
      <c r="L450" s="3">
        <v>99</v>
      </c>
      <c r="M450" s="4">
        <v>94.820199999999957</v>
      </c>
      <c r="N450" s="4">
        <v>0</v>
      </c>
      <c r="O450" s="4">
        <v>78.131550000000047</v>
      </c>
      <c r="P450" s="3">
        <f t="shared" ref="P450:P513" si="30">_xlfn.MAXIFS(M:M,B:B,B450)</f>
        <v>313.63673333333344</v>
      </c>
      <c r="Q450" s="5">
        <v>0</v>
      </c>
      <c r="R450" s="5">
        <f>VLOOKUP(D450,'[1]DESIGN LOAD'!AC:AF,2,FALSE)</f>
        <v>200</v>
      </c>
      <c r="S450" s="7">
        <f>VLOOKUP(D450,'[1]DESIGN LOAD'!AC:AF,3,FALSE)</f>
        <v>190</v>
      </c>
      <c r="T450">
        <f>VLOOKUP(D450,'[1]DESIGN LOAD'!AC:AF,4,FALSE)</f>
        <v>390</v>
      </c>
    </row>
    <row r="451" spans="1:20" x14ac:dyDescent="0.3">
      <c r="A451" s="6">
        <v>2024</v>
      </c>
      <c r="B451" s="6">
        <v>7</v>
      </c>
      <c r="C451" s="6">
        <v>19</v>
      </c>
      <c r="D451" s="6">
        <v>23</v>
      </c>
      <c r="E451" s="6" t="str">
        <f t="shared" si="28"/>
        <v>Friday</v>
      </c>
      <c r="F451" s="6" t="str">
        <f t="shared" ref="F451:F514" si="31">IF(OR(E451="Saturday",E451="Sunday"),"Weekend","Week-day")</f>
        <v>Week-day</v>
      </c>
      <c r="G451" s="6" t="str">
        <f>_xlfn.XLOOKUP(B451,'[1]VLOOKUP DATA'!$A$3:$A$14,'[1]VLOOKUP DATA'!$C$3:$C$14)</f>
        <v>High-demand</v>
      </c>
      <c r="H451" s="6" t="str" cm="1">
        <f t="array" ref="H451">_xlfn.XLOOKUP(1,('[1]VLOOKUP DATA'!$I$2:$I$337=[1]DATA!G451)*('[1]VLOOKUP DATA'!$J$2:$J$337=[1]DATA!D451)*('[1]VLOOKUP DATA'!$K$2:$K$337=[1]DATA!E451),'[1]VLOOKUP DATA'!$L$2:$L$337)</f>
        <v>Off-Peak</v>
      </c>
      <c r="I451" s="1" cm="1">
        <f t="array" ref="I451">_xlfn.XLOOKUP(B451,'[1]VLOOKUP DATA'!$A$3:$A$14,_xlfn.XLOOKUP(H451,'[1]VLOOKUP DATA'!$D$2:$F$2,'[1]VLOOKUP DATA'!$D$3:$F$14))*100</f>
        <v>107</v>
      </c>
      <c r="J451" s="2">
        <v>-10.20404166666667</v>
      </c>
      <c r="K451" s="3">
        <f t="shared" si="29"/>
        <v>0</v>
      </c>
      <c r="L451" s="3">
        <v>99</v>
      </c>
      <c r="M451" s="4">
        <v>95.934649999999991</v>
      </c>
      <c r="N451" s="4">
        <v>0</v>
      </c>
      <c r="O451" s="4">
        <v>79.307766666666666</v>
      </c>
      <c r="P451" s="3">
        <f t="shared" si="30"/>
        <v>313.63673333333344</v>
      </c>
      <c r="Q451" s="5">
        <v>0</v>
      </c>
      <c r="R451" s="5">
        <f>VLOOKUP(D451,'[1]DESIGN LOAD'!AC:AF,2,FALSE)</f>
        <v>200</v>
      </c>
      <c r="S451" s="7">
        <f>VLOOKUP(D451,'[1]DESIGN LOAD'!AC:AF,3,FALSE)</f>
        <v>190</v>
      </c>
      <c r="T451">
        <f>VLOOKUP(D451,'[1]DESIGN LOAD'!AC:AF,4,FALSE)</f>
        <v>390</v>
      </c>
    </row>
    <row r="452" spans="1:20" x14ac:dyDescent="0.3">
      <c r="A452" s="6">
        <v>2024</v>
      </c>
      <c r="B452" s="6">
        <v>7</v>
      </c>
      <c r="C452" s="6">
        <v>20</v>
      </c>
      <c r="D452" s="6">
        <v>0</v>
      </c>
      <c r="E452" s="6" t="str">
        <f t="shared" si="28"/>
        <v>Saturday</v>
      </c>
      <c r="F452" s="6" t="str">
        <f t="shared" si="31"/>
        <v>Weekend</v>
      </c>
      <c r="G452" s="6" t="str">
        <f>_xlfn.XLOOKUP(B452,'[1]VLOOKUP DATA'!$A$3:$A$14,'[1]VLOOKUP DATA'!$C$3:$C$14)</f>
        <v>High-demand</v>
      </c>
      <c r="H452" s="6" t="str" cm="1">
        <f t="array" ref="H452">_xlfn.XLOOKUP(1,('[1]VLOOKUP DATA'!$I$2:$I$337=[1]DATA!G452)*('[1]VLOOKUP DATA'!$J$2:$J$337=[1]DATA!D452)*('[1]VLOOKUP DATA'!$K$2:$K$337=[1]DATA!E452),'[1]VLOOKUP DATA'!$L$2:$L$337)</f>
        <v>Off-Peak</v>
      </c>
      <c r="I452" s="1" cm="1">
        <f t="array" ref="I452">_xlfn.XLOOKUP(B452,'[1]VLOOKUP DATA'!$A$3:$A$14,_xlfn.XLOOKUP(H452,'[1]VLOOKUP DATA'!$D$2:$F$2,'[1]VLOOKUP DATA'!$D$3:$F$14))*100</f>
        <v>107</v>
      </c>
      <c r="J452" s="2">
        <v>-8.9225000000000012</v>
      </c>
      <c r="K452" s="3">
        <f t="shared" si="29"/>
        <v>0</v>
      </c>
      <c r="L452" s="3">
        <v>99</v>
      </c>
      <c r="M452" s="4">
        <v>94.126116666666618</v>
      </c>
      <c r="N452" s="4">
        <v>0</v>
      </c>
      <c r="O452" s="4">
        <v>77.786583333333326</v>
      </c>
      <c r="P452" s="3">
        <f t="shared" si="30"/>
        <v>313.63673333333344</v>
      </c>
      <c r="Q452" s="5">
        <v>0</v>
      </c>
      <c r="R452" s="5">
        <f>VLOOKUP(D452,'[1]DESIGN LOAD'!AC:AF,2,FALSE)</f>
        <v>200</v>
      </c>
      <c r="S452" s="7">
        <f>VLOOKUP(D452,'[1]DESIGN LOAD'!AC:AF,3,FALSE)</f>
        <v>190</v>
      </c>
      <c r="T452">
        <f>VLOOKUP(D452,'[1]DESIGN LOAD'!AC:AF,4,FALSE)</f>
        <v>390</v>
      </c>
    </row>
    <row r="453" spans="1:20" x14ac:dyDescent="0.3">
      <c r="A453" s="6">
        <v>2024</v>
      </c>
      <c r="B453" s="6">
        <v>7</v>
      </c>
      <c r="C453" s="6">
        <v>20</v>
      </c>
      <c r="D453" s="6">
        <v>1</v>
      </c>
      <c r="E453" s="6" t="str">
        <f t="shared" si="28"/>
        <v>Saturday</v>
      </c>
      <c r="F453" s="6" t="str">
        <f t="shared" si="31"/>
        <v>Weekend</v>
      </c>
      <c r="G453" s="6" t="str">
        <f>_xlfn.XLOOKUP(B453,'[1]VLOOKUP DATA'!$A$3:$A$14,'[1]VLOOKUP DATA'!$C$3:$C$14)</f>
        <v>High-demand</v>
      </c>
      <c r="H453" s="6" t="str" cm="1">
        <f t="array" ref="H453">_xlfn.XLOOKUP(1,('[1]VLOOKUP DATA'!$I$2:$I$337=[1]DATA!G453)*('[1]VLOOKUP DATA'!$J$2:$J$337=[1]DATA!D453)*('[1]VLOOKUP DATA'!$K$2:$K$337=[1]DATA!E453),'[1]VLOOKUP DATA'!$L$2:$L$337)</f>
        <v>Off-Peak</v>
      </c>
      <c r="I453" s="1" cm="1">
        <f t="array" ref="I453">_xlfn.XLOOKUP(B453,'[1]VLOOKUP DATA'!$A$3:$A$14,_xlfn.XLOOKUP(H453,'[1]VLOOKUP DATA'!$D$2:$F$2,'[1]VLOOKUP DATA'!$D$3:$F$14))*100</f>
        <v>107</v>
      </c>
      <c r="J453" s="2">
        <v>-9.5571083333333267</v>
      </c>
      <c r="K453" s="3">
        <f t="shared" si="29"/>
        <v>0</v>
      </c>
      <c r="L453" s="3">
        <v>99</v>
      </c>
      <c r="M453" s="4">
        <v>93.751283333333376</v>
      </c>
      <c r="N453" s="4">
        <v>0</v>
      </c>
      <c r="O453" s="4">
        <v>78.183958333333337</v>
      </c>
      <c r="P453" s="3">
        <f t="shared" si="30"/>
        <v>313.63673333333344</v>
      </c>
      <c r="Q453" s="5">
        <v>0</v>
      </c>
      <c r="R453" s="5">
        <f>VLOOKUP(D453,'[1]DESIGN LOAD'!AC:AF,2,FALSE)</f>
        <v>200</v>
      </c>
      <c r="S453" s="7">
        <f>VLOOKUP(D453,'[1]DESIGN LOAD'!AC:AF,3,FALSE)</f>
        <v>190</v>
      </c>
      <c r="T453">
        <f>VLOOKUP(D453,'[1]DESIGN LOAD'!AC:AF,4,FALSE)</f>
        <v>390</v>
      </c>
    </row>
    <row r="454" spans="1:20" x14ac:dyDescent="0.3">
      <c r="A454" s="6">
        <v>2024</v>
      </c>
      <c r="B454" s="6">
        <v>7</v>
      </c>
      <c r="C454" s="6">
        <v>20</v>
      </c>
      <c r="D454" s="6">
        <v>2</v>
      </c>
      <c r="E454" s="6" t="str">
        <f t="shared" si="28"/>
        <v>Saturday</v>
      </c>
      <c r="F454" s="6" t="str">
        <f t="shared" si="31"/>
        <v>Weekend</v>
      </c>
      <c r="G454" s="6" t="str">
        <f>_xlfn.XLOOKUP(B454,'[1]VLOOKUP DATA'!$A$3:$A$14,'[1]VLOOKUP DATA'!$C$3:$C$14)</f>
        <v>High-demand</v>
      </c>
      <c r="H454" s="6" t="str" cm="1">
        <f t="array" ref="H454">_xlfn.XLOOKUP(1,('[1]VLOOKUP DATA'!$I$2:$I$337=[1]DATA!G454)*('[1]VLOOKUP DATA'!$J$2:$J$337=[1]DATA!D454)*('[1]VLOOKUP DATA'!$K$2:$K$337=[1]DATA!E454),'[1]VLOOKUP DATA'!$L$2:$L$337)</f>
        <v>Off-Peak</v>
      </c>
      <c r="I454" s="1" cm="1">
        <f t="array" ref="I454">_xlfn.XLOOKUP(B454,'[1]VLOOKUP DATA'!$A$3:$A$14,_xlfn.XLOOKUP(H454,'[1]VLOOKUP DATA'!$D$2:$F$2,'[1]VLOOKUP DATA'!$D$3:$F$14))*100</f>
        <v>107</v>
      </c>
      <c r="J454" s="2">
        <v>-7.6307000000000009</v>
      </c>
      <c r="K454" s="3">
        <f t="shared" si="29"/>
        <v>0</v>
      </c>
      <c r="L454" s="3">
        <v>99</v>
      </c>
      <c r="M454" s="4">
        <v>118.94604166666666</v>
      </c>
      <c r="N454" s="4">
        <v>0</v>
      </c>
      <c r="O454" s="4">
        <v>105.02743333333332</v>
      </c>
      <c r="P454" s="3">
        <f t="shared" si="30"/>
        <v>313.63673333333344</v>
      </c>
      <c r="Q454" s="5">
        <v>0</v>
      </c>
      <c r="R454" s="5">
        <f>VLOOKUP(D454,'[1]DESIGN LOAD'!AC:AF,2,FALSE)</f>
        <v>200</v>
      </c>
      <c r="S454" s="7">
        <f>VLOOKUP(D454,'[1]DESIGN LOAD'!AC:AF,3,FALSE)</f>
        <v>190</v>
      </c>
      <c r="T454">
        <f>VLOOKUP(D454,'[1]DESIGN LOAD'!AC:AF,4,FALSE)</f>
        <v>390</v>
      </c>
    </row>
    <row r="455" spans="1:20" x14ac:dyDescent="0.3">
      <c r="A455" s="6">
        <v>2024</v>
      </c>
      <c r="B455" s="6">
        <v>7</v>
      </c>
      <c r="C455" s="6">
        <v>20</v>
      </c>
      <c r="D455" s="6">
        <v>3</v>
      </c>
      <c r="E455" s="6" t="str">
        <f t="shared" si="28"/>
        <v>Saturday</v>
      </c>
      <c r="F455" s="6" t="str">
        <f t="shared" si="31"/>
        <v>Weekend</v>
      </c>
      <c r="G455" s="6" t="str">
        <f>_xlfn.XLOOKUP(B455,'[1]VLOOKUP DATA'!$A$3:$A$14,'[1]VLOOKUP DATA'!$C$3:$C$14)</f>
        <v>High-demand</v>
      </c>
      <c r="H455" s="6" t="str" cm="1">
        <f t="array" ref="H455">_xlfn.XLOOKUP(1,('[1]VLOOKUP DATA'!$I$2:$I$337=[1]DATA!G455)*('[1]VLOOKUP DATA'!$J$2:$J$337=[1]DATA!D455)*('[1]VLOOKUP DATA'!$K$2:$K$337=[1]DATA!E455),'[1]VLOOKUP DATA'!$L$2:$L$337)</f>
        <v>Off-Peak</v>
      </c>
      <c r="I455" s="1" cm="1">
        <f t="array" ref="I455">_xlfn.XLOOKUP(B455,'[1]VLOOKUP DATA'!$A$3:$A$14,_xlfn.XLOOKUP(H455,'[1]VLOOKUP DATA'!$D$2:$F$2,'[1]VLOOKUP DATA'!$D$3:$F$14))*100</f>
        <v>107</v>
      </c>
      <c r="J455" s="2">
        <v>-10.335450000000002</v>
      </c>
      <c r="K455" s="3">
        <f t="shared" si="29"/>
        <v>0</v>
      </c>
      <c r="L455" s="3">
        <v>99</v>
      </c>
      <c r="M455" s="4">
        <v>127.87315</v>
      </c>
      <c r="N455" s="4">
        <v>0</v>
      </c>
      <c r="O455" s="4">
        <v>110.88345</v>
      </c>
      <c r="P455" s="3">
        <f t="shared" si="30"/>
        <v>313.63673333333344</v>
      </c>
      <c r="Q455" s="5">
        <v>0</v>
      </c>
      <c r="R455" s="5">
        <f>VLOOKUP(D455,'[1]DESIGN LOAD'!AC:AF,2,FALSE)</f>
        <v>200</v>
      </c>
      <c r="S455" s="7">
        <f>VLOOKUP(D455,'[1]DESIGN LOAD'!AC:AF,3,FALSE)</f>
        <v>190</v>
      </c>
      <c r="T455">
        <f>VLOOKUP(D455,'[1]DESIGN LOAD'!AC:AF,4,FALSE)</f>
        <v>390</v>
      </c>
    </row>
    <row r="456" spans="1:20" x14ac:dyDescent="0.3">
      <c r="A456" s="6">
        <v>2024</v>
      </c>
      <c r="B456" s="6">
        <v>7</v>
      </c>
      <c r="C456" s="6">
        <v>20</v>
      </c>
      <c r="D456" s="6">
        <v>4</v>
      </c>
      <c r="E456" s="6" t="str">
        <f t="shared" si="28"/>
        <v>Saturday</v>
      </c>
      <c r="F456" s="6" t="str">
        <f t="shared" si="31"/>
        <v>Weekend</v>
      </c>
      <c r="G456" s="6" t="str">
        <f>_xlfn.XLOOKUP(B456,'[1]VLOOKUP DATA'!$A$3:$A$14,'[1]VLOOKUP DATA'!$C$3:$C$14)</f>
        <v>High-demand</v>
      </c>
      <c r="H456" s="6" t="str" cm="1">
        <f t="array" ref="H456">_xlfn.XLOOKUP(1,('[1]VLOOKUP DATA'!$I$2:$I$337=[1]DATA!G456)*('[1]VLOOKUP DATA'!$J$2:$J$337=[1]DATA!D456)*('[1]VLOOKUP DATA'!$K$2:$K$337=[1]DATA!E456),'[1]VLOOKUP DATA'!$L$2:$L$337)</f>
        <v>Off-Peak</v>
      </c>
      <c r="I456" s="1" cm="1">
        <f t="array" ref="I456">_xlfn.XLOOKUP(B456,'[1]VLOOKUP DATA'!$A$3:$A$14,_xlfn.XLOOKUP(H456,'[1]VLOOKUP DATA'!$D$2:$F$2,'[1]VLOOKUP DATA'!$D$3:$F$14))*100</f>
        <v>107</v>
      </c>
      <c r="J456" s="2">
        <v>-7.3644999999999987</v>
      </c>
      <c r="K456" s="3">
        <f t="shared" si="29"/>
        <v>0</v>
      </c>
      <c r="L456" s="3">
        <v>99</v>
      </c>
      <c r="M456" s="4">
        <v>124.32127500000003</v>
      </c>
      <c r="N456" s="4">
        <v>0</v>
      </c>
      <c r="O456" s="4">
        <v>109.86047500000002</v>
      </c>
      <c r="P456" s="3">
        <f t="shared" si="30"/>
        <v>313.63673333333344</v>
      </c>
      <c r="Q456" s="5">
        <v>0</v>
      </c>
      <c r="R456" s="5">
        <f>VLOOKUP(D456,'[1]DESIGN LOAD'!AC:AF,2,FALSE)</f>
        <v>295</v>
      </c>
      <c r="S456" s="7">
        <f>VLOOKUP(D456,'[1]DESIGN LOAD'!AC:AF,3,FALSE)</f>
        <v>190</v>
      </c>
      <c r="T456">
        <f>VLOOKUP(D456,'[1]DESIGN LOAD'!AC:AF,4,FALSE)</f>
        <v>485</v>
      </c>
    </row>
    <row r="457" spans="1:20" x14ac:dyDescent="0.3">
      <c r="A457" s="6">
        <v>2024</v>
      </c>
      <c r="B457" s="6">
        <v>7</v>
      </c>
      <c r="C457" s="6">
        <v>20</v>
      </c>
      <c r="D457" s="6">
        <v>5</v>
      </c>
      <c r="E457" s="6" t="str">
        <f t="shared" si="28"/>
        <v>Saturday</v>
      </c>
      <c r="F457" s="6" t="str">
        <f t="shared" si="31"/>
        <v>Weekend</v>
      </c>
      <c r="G457" s="6" t="str">
        <f>_xlfn.XLOOKUP(B457,'[1]VLOOKUP DATA'!$A$3:$A$14,'[1]VLOOKUP DATA'!$C$3:$C$14)</f>
        <v>High-demand</v>
      </c>
      <c r="H457" s="6" t="str" cm="1">
        <f t="array" ref="H457">_xlfn.XLOOKUP(1,('[1]VLOOKUP DATA'!$I$2:$I$337=[1]DATA!G457)*('[1]VLOOKUP DATA'!$J$2:$J$337=[1]DATA!D457)*('[1]VLOOKUP DATA'!$K$2:$K$337=[1]DATA!E457),'[1]VLOOKUP DATA'!$L$2:$L$337)</f>
        <v>Off-Peak</v>
      </c>
      <c r="I457" s="1" cm="1">
        <f t="array" ref="I457">_xlfn.XLOOKUP(B457,'[1]VLOOKUP DATA'!$A$3:$A$14,_xlfn.XLOOKUP(H457,'[1]VLOOKUP DATA'!$D$2:$F$2,'[1]VLOOKUP DATA'!$D$3:$F$14))*100</f>
        <v>107</v>
      </c>
      <c r="J457" s="2">
        <v>-11.741016666666665</v>
      </c>
      <c r="K457" s="3">
        <f t="shared" si="29"/>
        <v>0</v>
      </c>
      <c r="L457" s="3">
        <v>99</v>
      </c>
      <c r="M457" s="4">
        <v>122.81337499999998</v>
      </c>
      <c r="N457" s="4">
        <v>0</v>
      </c>
      <c r="O457" s="4">
        <v>104.41499166666669</v>
      </c>
      <c r="P457" s="3">
        <f t="shared" si="30"/>
        <v>313.63673333333344</v>
      </c>
      <c r="Q457" s="5">
        <v>0</v>
      </c>
      <c r="R457" s="5">
        <f>VLOOKUP(D457,'[1]DESIGN LOAD'!AC:AF,2,FALSE)</f>
        <v>295</v>
      </c>
      <c r="S457" s="7">
        <f>VLOOKUP(D457,'[1]DESIGN LOAD'!AC:AF,3,FALSE)</f>
        <v>190</v>
      </c>
      <c r="T457">
        <f>VLOOKUP(D457,'[1]DESIGN LOAD'!AC:AF,4,FALSE)</f>
        <v>485</v>
      </c>
    </row>
    <row r="458" spans="1:20" x14ac:dyDescent="0.3">
      <c r="A458" s="6">
        <v>2024</v>
      </c>
      <c r="B458" s="6">
        <v>7</v>
      </c>
      <c r="C458" s="6">
        <v>20</v>
      </c>
      <c r="D458" s="6">
        <v>6</v>
      </c>
      <c r="E458" s="6" t="str">
        <f t="shared" si="28"/>
        <v>Saturday</v>
      </c>
      <c r="F458" s="6" t="str">
        <f t="shared" si="31"/>
        <v>Weekend</v>
      </c>
      <c r="G458" s="6" t="str">
        <f>_xlfn.XLOOKUP(B458,'[1]VLOOKUP DATA'!$A$3:$A$14,'[1]VLOOKUP DATA'!$C$3:$C$14)</f>
        <v>High-demand</v>
      </c>
      <c r="H458" s="6" t="str" cm="1">
        <f t="array" ref="H458">_xlfn.XLOOKUP(1,('[1]VLOOKUP DATA'!$I$2:$I$337=[1]DATA!G458)*('[1]VLOOKUP DATA'!$J$2:$J$337=[1]DATA!D458)*('[1]VLOOKUP DATA'!$K$2:$K$337=[1]DATA!E458),'[1]VLOOKUP DATA'!$L$2:$L$337)</f>
        <v>Off-Peak</v>
      </c>
      <c r="I458" s="1" cm="1">
        <f t="array" ref="I458">_xlfn.XLOOKUP(B458,'[1]VLOOKUP DATA'!$A$3:$A$14,_xlfn.XLOOKUP(H458,'[1]VLOOKUP DATA'!$D$2:$F$2,'[1]VLOOKUP DATA'!$D$3:$F$14))*100</f>
        <v>107</v>
      </c>
      <c r="J458" s="2">
        <v>-9.0252583333333334</v>
      </c>
      <c r="K458" s="3">
        <f t="shared" si="29"/>
        <v>0</v>
      </c>
      <c r="L458" s="3">
        <v>99</v>
      </c>
      <c r="M458" s="4">
        <v>128.40579166666666</v>
      </c>
      <c r="N458" s="4">
        <v>0</v>
      </c>
      <c r="O458" s="4">
        <v>112.32137500000005</v>
      </c>
      <c r="P458" s="3">
        <f t="shared" si="30"/>
        <v>313.63673333333344</v>
      </c>
      <c r="Q458" s="5">
        <v>0</v>
      </c>
      <c r="R458" s="5">
        <f>VLOOKUP(D458,'[1]DESIGN LOAD'!AC:AF,2,FALSE)</f>
        <v>295</v>
      </c>
      <c r="S458" s="7">
        <f>VLOOKUP(D458,'[1]DESIGN LOAD'!AC:AF,3,FALSE)</f>
        <v>190</v>
      </c>
      <c r="T458">
        <f>VLOOKUP(D458,'[1]DESIGN LOAD'!AC:AF,4,FALSE)</f>
        <v>485</v>
      </c>
    </row>
    <row r="459" spans="1:20" x14ac:dyDescent="0.3">
      <c r="A459" s="6">
        <v>2024</v>
      </c>
      <c r="B459" s="6">
        <v>7</v>
      </c>
      <c r="C459" s="6">
        <v>20</v>
      </c>
      <c r="D459" s="6">
        <v>7</v>
      </c>
      <c r="E459" s="6" t="str">
        <f t="shared" si="28"/>
        <v>Saturday</v>
      </c>
      <c r="F459" s="6" t="str">
        <f t="shared" si="31"/>
        <v>Weekend</v>
      </c>
      <c r="G459" s="6" t="str">
        <f>_xlfn.XLOOKUP(B459,'[1]VLOOKUP DATA'!$A$3:$A$14,'[1]VLOOKUP DATA'!$C$3:$C$14)</f>
        <v>High-demand</v>
      </c>
      <c r="H459" s="6" t="str" cm="1">
        <f t="array" ref="H459">_xlfn.XLOOKUP(1,('[1]VLOOKUP DATA'!$I$2:$I$337=[1]DATA!G459)*('[1]VLOOKUP DATA'!$J$2:$J$337=[1]DATA!D459)*('[1]VLOOKUP DATA'!$K$2:$K$337=[1]DATA!E459),'[1]VLOOKUP DATA'!$L$2:$L$337)</f>
        <v>Standard</v>
      </c>
      <c r="I459" s="1" cm="1">
        <f t="array" ref="I459">_xlfn.XLOOKUP(B459,'[1]VLOOKUP DATA'!$A$3:$A$14,_xlfn.XLOOKUP(H459,'[1]VLOOKUP DATA'!$D$2:$F$2,'[1]VLOOKUP DATA'!$D$3:$F$14))*100</f>
        <v>198</v>
      </c>
      <c r="J459" s="2">
        <v>-9.1505583333333327</v>
      </c>
      <c r="K459" s="3">
        <f t="shared" si="29"/>
        <v>0</v>
      </c>
      <c r="L459" s="3">
        <v>99</v>
      </c>
      <c r="M459" s="4">
        <v>129.75499166666663</v>
      </c>
      <c r="N459" s="4">
        <v>0</v>
      </c>
      <c r="O459" s="4">
        <v>113.48983333333339</v>
      </c>
      <c r="P459" s="3">
        <f t="shared" si="30"/>
        <v>313.63673333333344</v>
      </c>
      <c r="Q459" s="5">
        <v>0</v>
      </c>
      <c r="R459" s="5">
        <f>VLOOKUP(D459,'[1]DESIGN LOAD'!AC:AF,2,FALSE)</f>
        <v>565</v>
      </c>
      <c r="S459" s="7">
        <f>VLOOKUP(D459,'[1]DESIGN LOAD'!AC:AF,3,FALSE)</f>
        <v>690</v>
      </c>
      <c r="T459">
        <f>VLOOKUP(D459,'[1]DESIGN LOAD'!AC:AF,4,FALSE)</f>
        <v>1255</v>
      </c>
    </row>
    <row r="460" spans="1:20" x14ac:dyDescent="0.3">
      <c r="A460" s="6">
        <v>2024</v>
      </c>
      <c r="B460" s="6">
        <v>7</v>
      </c>
      <c r="C460" s="6">
        <v>20</v>
      </c>
      <c r="D460" s="6">
        <v>8</v>
      </c>
      <c r="E460" s="6" t="str">
        <f t="shared" si="28"/>
        <v>Saturday</v>
      </c>
      <c r="F460" s="6" t="str">
        <f t="shared" si="31"/>
        <v>Weekend</v>
      </c>
      <c r="G460" s="6" t="str">
        <f>_xlfn.XLOOKUP(B460,'[1]VLOOKUP DATA'!$A$3:$A$14,'[1]VLOOKUP DATA'!$C$3:$C$14)</f>
        <v>High-demand</v>
      </c>
      <c r="H460" s="6" t="str" cm="1">
        <f t="array" ref="H460">_xlfn.XLOOKUP(1,('[1]VLOOKUP DATA'!$I$2:$I$337=[1]DATA!G460)*('[1]VLOOKUP DATA'!$J$2:$J$337=[1]DATA!D460)*('[1]VLOOKUP DATA'!$K$2:$K$337=[1]DATA!E460),'[1]VLOOKUP DATA'!$L$2:$L$337)</f>
        <v>Standard</v>
      </c>
      <c r="I460" s="1" cm="1">
        <f t="array" ref="I460">_xlfn.XLOOKUP(B460,'[1]VLOOKUP DATA'!$A$3:$A$14,_xlfn.XLOOKUP(H460,'[1]VLOOKUP DATA'!$D$2:$F$2,'[1]VLOOKUP DATA'!$D$3:$F$14))*100</f>
        <v>198</v>
      </c>
      <c r="J460" s="2">
        <v>-9.5652833333333316</v>
      </c>
      <c r="K460" s="3">
        <f t="shared" si="29"/>
        <v>0</v>
      </c>
      <c r="L460" s="3">
        <v>99</v>
      </c>
      <c r="M460" s="4">
        <v>139.49003333333329</v>
      </c>
      <c r="N460" s="4">
        <v>0</v>
      </c>
      <c r="O460" s="4">
        <v>123.82143333333327</v>
      </c>
      <c r="P460" s="3">
        <f t="shared" si="30"/>
        <v>313.63673333333344</v>
      </c>
      <c r="Q460" s="5">
        <v>0</v>
      </c>
      <c r="R460" s="5">
        <f>VLOOKUP(D460,'[1]DESIGN LOAD'!AC:AF,2,FALSE)</f>
        <v>565</v>
      </c>
      <c r="S460" s="7">
        <f>VLOOKUP(D460,'[1]DESIGN LOAD'!AC:AF,3,FALSE)</f>
        <v>675</v>
      </c>
      <c r="T460">
        <f>VLOOKUP(D460,'[1]DESIGN LOAD'!AC:AF,4,FALSE)</f>
        <v>1240</v>
      </c>
    </row>
    <row r="461" spans="1:20" x14ac:dyDescent="0.3">
      <c r="A461" s="6">
        <v>2024</v>
      </c>
      <c r="B461" s="6">
        <v>7</v>
      </c>
      <c r="C461" s="6">
        <v>20</v>
      </c>
      <c r="D461" s="6">
        <v>9</v>
      </c>
      <c r="E461" s="6" t="str">
        <f t="shared" si="28"/>
        <v>Saturday</v>
      </c>
      <c r="F461" s="6" t="str">
        <f t="shared" si="31"/>
        <v>Weekend</v>
      </c>
      <c r="G461" s="6" t="str">
        <f>_xlfn.XLOOKUP(B461,'[1]VLOOKUP DATA'!$A$3:$A$14,'[1]VLOOKUP DATA'!$C$3:$C$14)</f>
        <v>High-demand</v>
      </c>
      <c r="H461" s="6" t="str" cm="1">
        <f t="array" ref="H461">_xlfn.XLOOKUP(1,('[1]VLOOKUP DATA'!$I$2:$I$337=[1]DATA!G461)*('[1]VLOOKUP DATA'!$J$2:$J$337=[1]DATA!D461)*('[1]VLOOKUP DATA'!$K$2:$K$337=[1]DATA!E461),'[1]VLOOKUP DATA'!$L$2:$L$337)</f>
        <v>Standard</v>
      </c>
      <c r="I461" s="1" cm="1">
        <f t="array" ref="I461">_xlfn.XLOOKUP(B461,'[1]VLOOKUP DATA'!$A$3:$A$14,_xlfn.XLOOKUP(H461,'[1]VLOOKUP DATA'!$D$2:$F$2,'[1]VLOOKUP DATA'!$D$3:$F$14))*100</f>
        <v>198</v>
      </c>
      <c r="J461" s="2">
        <v>-10.740325000000004</v>
      </c>
      <c r="K461" s="3">
        <f t="shared" si="29"/>
        <v>0</v>
      </c>
      <c r="L461" s="3">
        <v>99</v>
      </c>
      <c r="M461" s="4">
        <v>127.6266833333333</v>
      </c>
      <c r="N461" s="4">
        <v>0</v>
      </c>
      <c r="O461" s="4">
        <v>109.50063333333331</v>
      </c>
      <c r="P461" s="3">
        <f t="shared" si="30"/>
        <v>313.63673333333344</v>
      </c>
      <c r="Q461" s="5">
        <v>0</v>
      </c>
      <c r="R461" s="5">
        <f>VLOOKUP(D461,'[1]DESIGN LOAD'!AC:AF,2,FALSE)</f>
        <v>565</v>
      </c>
      <c r="S461" s="7">
        <f>VLOOKUP(D461,'[1]DESIGN LOAD'!AC:AF,3,FALSE)</f>
        <v>675</v>
      </c>
      <c r="T461">
        <f>VLOOKUP(D461,'[1]DESIGN LOAD'!AC:AF,4,FALSE)</f>
        <v>1240</v>
      </c>
    </row>
    <row r="462" spans="1:20" x14ac:dyDescent="0.3">
      <c r="A462" s="6">
        <v>2024</v>
      </c>
      <c r="B462" s="6">
        <v>7</v>
      </c>
      <c r="C462" s="6">
        <v>20</v>
      </c>
      <c r="D462" s="6">
        <v>10</v>
      </c>
      <c r="E462" s="6" t="str">
        <f t="shared" si="28"/>
        <v>Saturday</v>
      </c>
      <c r="F462" s="6" t="str">
        <f t="shared" si="31"/>
        <v>Weekend</v>
      </c>
      <c r="G462" s="6" t="str">
        <f>_xlfn.XLOOKUP(B462,'[1]VLOOKUP DATA'!$A$3:$A$14,'[1]VLOOKUP DATA'!$C$3:$C$14)</f>
        <v>High-demand</v>
      </c>
      <c r="H462" s="6" t="str" cm="1">
        <f t="array" ref="H462">_xlfn.XLOOKUP(1,('[1]VLOOKUP DATA'!$I$2:$I$337=[1]DATA!G462)*('[1]VLOOKUP DATA'!$J$2:$J$337=[1]DATA!D462)*('[1]VLOOKUP DATA'!$K$2:$K$337=[1]DATA!E462),'[1]VLOOKUP DATA'!$L$2:$L$337)</f>
        <v>Standard</v>
      </c>
      <c r="I462" s="1" cm="1">
        <f t="array" ref="I462">_xlfn.XLOOKUP(B462,'[1]VLOOKUP DATA'!$A$3:$A$14,_xlfn.XLOOKUP(H462,'[1]VLOOKUP DATA'!$D$2:$F$2,'[1]VLOOKUP DATA'!$D$3:$F$14))*100</f>
        <v>198</v>
      </c>
      <c r="J462" s="2">
        <v>-7.7480166666666666</v>
      </c>
      <c r="K462" s="3">
        <f t="shared" si="29"/>
        <v>0</v>
      </c>
      <c r="L462" s="3">
        <v>99</v>
      </c>
      <c r="M462" s="4">
        <v>137.84961666666661</v>
      </c>
      <c r="N462" s="4">
        <v>0</v>
      </c>
      <c r="O462" s="4">
        <v>123.57159166666673</v>
      </c>
      <c r="P462" s="3">
        <f t="shared" si="30"/>
        <v>313.63673333333344</v>
      </c>
      <c r="Q462" s="5">
        <v>0</v>
      </c>
      <c r="R462" s="5">
        <f>VLOOKUP(D462,'[1]DESIGN LOAD'!AC:AF,2,FALSE)</f>
        <v>565</v>
      </c>
      <c r="S462" s="7">
        <f>VLOOKUP(D462,'[1]DESIGN LOAD'!AC:AF,3,FALSE)</f>
        <v>675</v>
      </c>
      <c r="T462">
        <f>VLOOKUP(D462,'[1]DESIGN LOAD'!AC:AF,4,FALSE)</f>
        <v>1240</v>
      </c>
    </row>
    <row r="463" spans="1:20" x14ac:dyDescent="0.3">
      <c r="A463" s="6">
        <v>2024</v>
      </c>
      <c r="B463" s="6">
        <v>7</v>
      </c>
      <c r="C463" s="6">
        <v>20</v>
      </c>
      <c r="D463" s="6">
        <v>11</v>
      </c>
      <c r="E463" s="6" t="str">
        <f t="shared" si="28"/>
        <v>Saturday</v>
      </c>
      <c r="F463" s="6" t="str">
        <f t="shared" si="31"/>
        <v>Weekend</v>
      </c>
      <c r="G463" s="6" t="str">
        <f>_xlfn.XLOOKUP(B463,'[1]VLOOKUP DATA'!$A$3:$A$14,'[1]VLOOKUP DATA'!$C$3:$C$14)</f>
        <v>High-demand</v>
      </c>
      <c r="H463" s="6" t="str" cm="1">
        <f t="array" ref="H463">_xlfn.XLOOKUP(1,('[1]VLOOKUP DATA'!$I$2:$I$337=[1]DATA!G463)*('[1]VLOOKUP DATA'!$J$2:$J$337=[1]DATA!D463)*('[1]VLOOKUP DATA'!$K$2:$K$337=[1]DATA!E463),'[1]VLOOKUP DATA'!$L$2:$L$337)</f>
        <v>Standard</v>
      </c>
      <c r="I463" s="1" cm="1">
        <f t="array" ref="I463">_xlfn.XLOOKUP(B463,'[1]VLOOKUP DATA'!$A$3:$A$14,_xlfn.XLOOKUP(H463,'[1]VLOOKUP DATA'!$D$2:$F$2,'[1]VLOOKUP DATA'!$D$3:$F$14))*100</f>
        <v>198</v>
      </c>
      <c r="J463" s="2">
        <v>-10.667391666666671</v>
      </c>
      <c r="K463" s="3">
        <f t="shared" si="29"/>
        <v>0</v>
      </c>
      <c r="L463" s="3">
        <v>99</v>
      </c>
      <c r="M463" s="4">
        <v>147.02328333333332</v>
      </c>
      <c r="N463" s="4">
        <v>0</v>
      </c>
      <c r="O463" s="4">
        <v>128.6573166666667</v>
      </c>
      <c r="P463" s="3">
        <f t="shared" si="30"/>
        <v>313.63673333333344</v>
      </c>
      <c r="Q463" s="5">
        <v>0</v>
      </c>
      <c r="R463" s="5">
        <f>VLOOKUP(D463,'[1]DESIGN LOAD'!AC:AF,2,FALSE)</f>
        <v>565</v>
      </c>
      <c r="S463" s="7">
        <f>VLOOKUP(D463,'[1]DESIGN LOAD'!AC:AF,3,FALSE)</f>
        <v>675</v>
      </c>
      <c r="T463">
        <f>VLOOKUP(D463,'[1]DESIGN LOAD'!AC:AF,4,FALSE)</f>
        <v>1240</v>
      </c>
    </row>
    <row r="464" spans="1:20" x14ac:dyDescent="0.3">
      <c r="A464" s="6">
        <v>2024</v>
      </c>
      <c r="B464" s="6">
        <v>7</v>
      </c>
      <c r="C464" s="6">
        <v>20</v>
      </c>
      <c r="D464" s="6">
        <v>12</v>
      </c>
      <c r="E464" s="6" t="str">
        <f t="shared" si="28"/>
        <v>Saturday</v>
      </c>
      <c r="F464" s="6" t="str">
        <f t="shared" si="31"/>
        <v>Weekend</v>
      </c>
      <c r="G464" s="6" t="str">
        <f>_xlfn.XLOOKUP(B464,'[1]VLOOKUP DATA'!$A$3:$A$14,'[1]VLOOKUP DATA'!$C$3:$C$14)</f>
        <v>High-demand</v>
      </c>
      <c r="H464" s="6" t="str" cm="1">
        <f t="array" ref="H464">_xlfn.XLOOKUP(1,('[1]VLOOKUP DATA'!$I$2:$I$337=[1]DATA!G464)*('[1]VLOOKUP DATA'!$J$2:$J$337=[1]DATA!D464)*('[1]VLOOKUP DATA'!$K$2:$K$337=[1]DATA!E464),'[1]VLOOKUP DATA'!$L$2:$L$337)</f>
        <v>Off-Peak</v>
      </c>
      <c r="I464" s="1" cm="1">
        <f t="array" ref="I464">_xlfn.XLOOKUP(B464,'[1]VLOOKUP DATA'!$A$3:$A$14,_xlfn.XLOOKUP(H464,'[1]VLOOKUP DATA'!$D$2:$F$2,'[1]VLOOKUP DATA'!$D$3:$F$14))*100</f>
        <v>107</v>
      </c>
      <c r="J464" s="2">
        <v>-10.640474999999999</v>
      </c>
      <c r="K464" s="3">
        <f t="shared" si="29"/>
        <v>0</v>
      </c>
      <c r="L464" s="3">
        <v>99</v>
      </c>
      <c r="M464" s="4">
        <v>174.65107500000002</v>
      </c>
      <c r="N464" s="4">
        <v>0</v>
      </c>
      <c r="O464" s="4">
        <v>153.55908333333338</v>
      </c>
      <c r="P464" s="3">
        <f t="shared" si="30"/>
        <v>313.63673333333344</v>
      </c>
      <c r="Q464" s="5">
        <v>0</v>
      </c>
      <c r="R464" s="5">
        <f>VLOOKUP(D464,'[1]DESIGN LOAD'!AC:AF,2,FALSE)</f>
        <v>565</v>
      </c>
      <c r="S464" s="7">
        <f>VLOOKUP(D464,'[1]DESIGN LOAD'!AC:AF,3,FALSE)</f>
        <v>675</v>
      </c>
      <c r="T464">
        <f>VLOOKUP(D464,'[1]DESIGN LOAD'!AC:AF,4,FALSE)</f>
        <v>1240</v>
      </c>
    </row>
    <row r="465" spans="1:20" x14ac:dyDescent="0.3">
      <c r="A465" s="6">
        <v>2024</v>
      </c>
      <c r="B465" s="6">
        <v>7</v>
      </c>
      <c r="C465" s="6">
        <v>20</v>
      </c>
      <c r="D465" s="6">
        <v>13</v>
      </c>
      <c r="E465" s="6" t="str">
        <f t="shared" si="28"/>
        <v>Saturday</v>
      </c>
      <c r="F465" s="6" t="str">
        <f t="shared" si="31"/>
        <v>Weekend</v>
      </c>
      <c r="G465" s="6" t="str">
        <f>_xlfn.XLOOKUP(B465,'[1]VLOOKUP DATA'!$A$3:$A$14,'[1]VLOOKUP DATA'!$C$3:$C$14)</f>
        <v>High-demand</v>
      </c>
      <c r="H465" s="6" t="str" cm="1">
        <f t="array" ref="H465">_xlfn.XLOOKUP(1,('[1]VLOOKUP DATA'!$I$2:$I$337=[1]DATA!G465)*('[1]VLOOKUP DATA'!$J$2:$J$337=[1]DATA!D465)*('[1]VLOOKUP DATA'!$K$2:$K$337=[1]DATA!E465),'[1]VLOOKUP DATA'!$L$2:$L$337)</f>
        <v>Off-Peak</v>
      </c>
      <c r="I465" s="1" cm="1">
        <f t="array" ref="I465">_xlfn.XLOOKUP(B465,'[1]VLOOKUP DATA'!$A$3:$A$14,_xlfn.XLOOKUP(H465,'[1]VLOOKUP DATA'!$D$2:$F$2,'[1]VLOOKUP DATA'!$D$3:$F$14))*100</f>
        <v>107</v>
      </c>
      <c r="J465" s="2">
        <v>-6.2777333333333321</v>
      </c>
      <c r="K465" s="3">
        <f t="shared" si="29"/>
        <v>0</v>
      </c>
      <c r="L465" s="3">
        <v>99</v>
      </c>
      <c r="M465" s="4">
        <v>133.97059166666665</v>
      </c>
      <c r="N465" s="4">
        <v>0</v>
      </c>
      <c r="O465" s="4">
        <v>120.51739166666665</v>
      </c>
      <c r="P465" s="3">
        <f t="shared" si="30"/>
        <v>313.63673333333344</v>
      </c>
      <c r="Q465" s="5">
        <v>0</v>
      </c>
      <c r="R465" s="5">
        <f>VLOOKUP(D465,'[1]DESIGN LOAD'!AC:AF,2,FALSE)</f>
        <v>565</v>
      </c>
      <c r="S465" s="7">
        <f>VLOOKUP(D465,'[1]DESIGN LOAD'!AC:AF,3,FALSE)</f>
        <v>675</v>
      </c>
      <c r="T465">
        <f>VLOOKUP(D465,'[1]DESIGN LOAD'!AC:AF,4,FALSE)</f>
        <v>1240</v>
      </c>
    </row>
    <row r="466" spans="1:20" x14ac:dyDescent="0.3">
      <c r="A466" s="6">
        <v>2024</v>
      </c>
      <c r="B466" s="6">
        <v>7</v>
      </c>
      <c r="C466" s="6">
        <v>20</v>
      </c>
      <c r="D466" s="6">
        <v>14</v>
      </c>
      <c r="E466" s="6" t="str">
        <f t="shared" si="28"/>
        <v>Saturday</v>
      </c>
      <c r="F466" s="6" t="str">
        <f t="shared" si="31"/>
        <v>Weekend</v>
      </c>
      <c r="G466" s="6" t="str">
        <f>_xlfn.XLOOKUP(B466,'[1]VLOOKUP DATA'!$A$3:$A$14,'[1]VLOOKUP DATA'!$C$3:$C$14)</f>
        <v>High-demand</v>
      </c>
      <c r="H466" s="6" t="str" cm="1">
        <f t="array" ref="H466">_xlfn.XLOOKUP(1,('[1]VLOOKUP DATA'!$I$2:$I$337=[1]DATA!G466)*('[1]VLOOKUP DATA'!$J$2:$J$337=[1]DATA!D466)*('[1]VLOOKUP DATA'!$K$2:$K$337=[1]DATA!E466),'[1]VLOOKUP DATA'!$L$2:$L$337)</f>
        <v>Off-Peak</v>
      </c>
      <c r="I466" s="1" cm="1">
        <f t="array" ref="I466">_xlfn.XLOOKUP(B466,'[1]VLOOKUP DATA'!$A$3:$A$14,_xlfn.XLOOKUP(H466,'[1]VLOOKUP DATA'!$D$2:$F$2,'[1]VLOOKUP DATA'!$D$3:$F$14))*100</f>
        <v>107</v>
      </c>
      <c r="J466" s="2">
        <v>-10.646041666666664</v>
      </c>
      <c r="K466" s="3">
        <f t="shared" si="29"/>
        <v>0</v>
      </c>
      <c r="L466" s="3">
        <v>99</v>
      </c>
      <c r="M466" s="4">
        <v>135.81562499999998</v>
      </c>
      <c r="N466" s="4">
        <v>0</v>
      </c>
      <c r="O466" s="4">
        <v>119.35413333333331</v>
      </c>
      <c r="P466" s="3">
        <f t="shared" si="30"/>
        <v>313.63673333333344</v>
      </c>
      <c r="Q466" s="5">
        <v>0</v>
      </c>
      <c r="R466" s="5">
        <f>VLOOKUP(D466,'[1]DESIGN LOAD'!AC:AF,2,FALSE)</f>
        <v>565</v>
      </c>
      <c r="S466" s="7">
        <f>VLOOKUP(D466,'[1]DESIGN LOAD'!AC:AF,3,FALSE)</f>
        <v>675</v>
      </c>
      <c r="T466">
        <f>VLOOKUP(D466,'[1]DESIGN LOAD'!AC:AF,4,FALSE)</f>
        <v>1240</v>
      </c>
    </row>
    <row r="467" spans="1:20" x14ac:dyDescent="0.3">
      <c r="A467" s="6">
        <v>2024</v>
      </c>
      <c r="B467" s="6">
        <v>7</v>
      </c>
      <c r="C467" s="6">
        <v>20</v>
      </c>
      <c r="D467" s="6">
        <v>15</v>
      </c>
      <c r="E467" s="6" t="str">
        <f t="shared" si="28"/>
        <v>Saturday</v>
      </c>
      <c r="F467" s="6" t="str">
        <f t="shared" si="31"/>
        <v>Weekend</v>
      </c>
      <c r="G467" s="6" t="str">
        <f>_xlfn.XLOOKUP(B467,'[1]VLOOKUP DATA'!$A$3:$A$14,'[1]VLOOKUP DATA'!$C$3:$C$14)</f>
        <v>High-demand</v>
      </c>
      <c r="H467" s="6" t="str" cm="1">
        <f t="array" ref="H467">_xlfn.XLOOKUP(1,('[1]VLOOKUP DATA'!$I$2:$I$337=[1]DATA!G467)*('[1]VLOOKUP DATA'!$J$2:$J$337=[1]DATA!D467)*('[1]VLOOKUP DATA'!$K$2:$K$337=[1]DATA!E467),'[1]VLOOKUP DATA'!$L$2:$L$337)</f>
        <v>Off-Peak</v>
      </c>
      <c r="I467" s="1" cm="1">
        <f t="array" ref="I467">_xlfn.XLOOKUP(B467,'[1]VLOOKUP DATA'!$A$3:$A$14,_xlfn.XLOOKUP(H467,'[1]VLOOKUP DATA'!$D$2:$F$2,'[1]VLOOKUP DATA'!$D$3:$F$14))*100</f>
        <v>107</v>
      </c>
      <c r="J467" s="2">
        <v>-8.1480999999999977</v>
      </c>
      <c r="K467" s="3">
        <f t="shared" si="29"/>
        <v>0</v>
      </c>
      <c r="L467" s="3">
        <v>99</v>
      </c>
      <c r="M467" s="4">
        <v>130.47617500000004</v>
      </c>
      <c r="N467" s="4">
        <v>0</v>
      </c>
      <c r="O467" s="4">
        <v>114.61062499999996</v>
      </c>
      <c r="P467" s="3">
        <f t="shared" si="30"/>
        <v>313.63673333333344</v>
      </c>
      <c r="Q467" s="5">
        <v>0</v>
      </c>
      <c r="R467" s="5">
        <f>VLOOKUP(D467,'[1]DESIGN LOAD'!AC:AF,2,FALSE)</f>
        <v>565</v>
      </c>
      <c r="S467" s="7">
        <f>VLOOKUP(D467,'[1]DESIGN LOAD'!AC:AF,3,FALSE)</f>
        <v>675</v>
      </c>
      <c r="T467">
        <f>VLOOKUP(D467,'[1]DESIGN LOAD'!AC:AF,4,FALSE)</f>
        <v>1240</v>
      </c>
    </row>
    <row r="468" spans="1:20" x14ac:dyDescent="0.3">
      <c r="A468" s="6">
        <v>2024</v>
      </c>
      <c r="B468" s="6">
        <v>7</v>
      </c>
      <c r="C468" s="6">
        <v>20</v>
      </c>
      <c r="D468" s="6">
        <v>16</v>
      </c>
      <c r="E468" s="6" t="str">
        <f t="shared" si="28"/>
        <v>Saturday</v>
      </c>
      <c r="F468" s="6" t="str">
        <f t="shared" si="31"/>
        <v>Weekend</v>
      </c>
      <c r="G468" s="6" t="str">
        <f>_xlfn.XLOOKUP(B468,'[1]VLOOKUP DATA'!$A$3:$A$14,'[1]VLOOKUP DATA'!$C$3:$C$14)</f>
        <v>High-demand</v>
      </c>
      <c r="H468" s="6" t="str" cm="1">
        <f t="array" ref="H468">_xlfn.XLOOKUP(1,('[1]VLOOKUP DATA'!$I$2:$I$337=[1]DATA!G468)*('[1]VLOOKUP DATA'!$J$2:$J$337=[1]DATA!D468)*('[1]VLOOKUP DATA'!$K$2:$K$337=[1]DATA!E468),'[1]VLOOKUP DATA'!$L$2:$L$337)</f>
        <v>Off-Peak</v>
      </c>
      <c r="I468" s="1" cm="1">
        <f t="array" ref="I468">_xlfn.XLOOKUP(B468,'[1]VLOOKUP DATA'!$A$3:$A$14,_xlfn.XLOOKUP(H468,'[1]VLOOKUP DATA'!$D$2:$F$2,'[1]VLOOKUP DATA'!$D$3:$F$14))*100</f>
        <v>107</v>
      </c>
      <c r="J468" s="2">
        <v>-8.242791666666669</v>
      </c>
      <c r="K468" s="3">
        <f t="shared" si="29"/>
        <v>0</v>
      </c>
      <c r="L468" s="3">
        <v>99</v>
      </c>
      <c r="M468" s="4">
        <v>139.30280000000002</v>
      </c>
      <c r="N468" s="4">
        <v>0</v>
      </c>
      <c r="O468" s="4">
        <v>125.01618333333332</v>
      </c>
      <c r="P468" s="3">
        <f t="shared" si="30"/>
        <v>313.63673333333344</v>
      </c>
      <c r="Q468" s="5">
        <v>0</v>
      </c>
      <c r="R468" s="5">
        <f>VLOOKUP(D468,'[1]DESIGN LOAD'!AC:AF,2,FALSE)</f>
        <v>565</v>
      </c>
      <c r="S468" s="7">
        <f>VLOOKUP(D468,'[1]DESIGN LOAD'!AC:AF,3,FALSE)</f>
        <v>675</v>
      </c>
      <c r="T468">
        <f>VLOOKUP(D468,'[1]DESIGN LOAD'!AC:AF,4,FALSE)</f>
        <v>1240</v>
      </c>
    </row>
    <row r="469" spans="1:20" x14ac:dyDescent="0.3">
      <c r="A469" s="6">
        <v>2024</v>
      </c>
      <c r="B469" s="6">
        <v>7</v>
      </c>
      <c r="C469" s="6">
        <v>20</v>
      </c>
      <c r="D469" s="6">
        <v>17</v>
      </c>
      <c r="E469" s="6" t="str">
        <f t="shared" si="28"/>
        <v>Saturday</v>
      </c>
      <c r="F469" s="6" t="str">
        <f t="shared" si="31"/>
        <v>Weekend</v>
      </c>
      <c r="G469" s="6" t="str">
        <f>_xlfn.XLOOKUP(B469,'[1]VLOOKUP DATA'!$A$3:$A$14,'[1]VLOOKUP DATA'!$C$3:$C$14)</f>
        <v>High-demand</v>
      </c>
      <c r="H469" s="6" t="str" cm="1">
        <f t="array" ref="H469">_xlfn.XLOOKUP(1,('[1]VLOOKUP DATA'!$I$2:$I$337=[1]DATA!G469)*('[1]VLOOKUP DATA'!$J$2:$J$337=[1]DATA!D469)*('[1]VLOOKUP DATA'!$K$2:$K$337=[1]DATA!E469),'[1]VLOOKUP DATA'!$L$2:$L$337)</f>
        <v>Off-Peak</v>
      </c>
      <c r="I469" s="1" cm="1">
        <f t="array" ref="I469">_xlfn.XLOOKUP(B469,'[1]VLOOKUP DATA'!$A$3:$A$14,_xlfn.XLOOKUP(H469,'[1]VLOOKUP DATA'!$D$2:$F$2,'[1]VLOOKUP DATA'!$D$3:$F$14))*100</f>
        <v>107</v>
      </c>
      <c r="J469" s="2">
        <v>-10.031050000000002</v>
      </c>
      <c r="K469" s="3">
        <f t="shared" si="29"/>
        <v>0</v>
      </c>
      <c r="L469" s="3">
        <v>99</v>
      </c>
      <c r="M469" s="4">
        <v>128.89290833333334</v>
      </c>
      <c r="N469" s="4">
        <v>0</v>
      </c>
      <c r="O469" s="4">
        <v>111.23625833333337</v>
      </c>
      <c r="P469" s="3">
        <f t="shared" si="30"/>
        <v>313.63673333333344</v>
      </c>
      <c r="Q469" s="5">
        <v>0</v>
      </c>
      <c r="R469" s="5">
        <f>VLOOKUP(D469,'[1]DESIGN LOAD'!AC:AF,2,FALSE)</f>
        <v>555</v>
      </c>
      <c r="S469" s="7">
        <f>VLOOKUP(D469,'[1]DESIGN LOAD'!AC:AF,3,FALSE)</f>
        <v>675</v>
      </c>
      <c r="T469">
        <f>VLOOKUP(D469,'[1]DESIGN LOAD'!AC:AF,4,FALSE)</f>
        <v>1230</v>
      </c>
    </row>
    <row r="470" spans="1:20" x14ac:dyDescent="0.3">
      <c r="A470" s="6">
        <v>2024</v>
      </c>
      <c r="B470" s="6">
        <v>7</v>
      </c>
      <c r="C470" s="6">
        <v>20</v>
      </c>
      <c r="D470" s="6">
        <v>18</v>
      </c>
      <c r="E470" s="6" t="str">
        <f t="shared" si="28"/>
        <v>Saturday</v>
      </c>
      <c r="F470" s="6" t="str">
        <f t="shared" si="31"/>
        <v>Weekend</v>
      </c>
      <c r="G470" s="6" t="str">
        <f>_xlfn.XLOOKUP(B470,'[1]VLOOKUP DATA'!$A$3:$A$14,'[1]VLOOKUP DATA'!$C$3:$C$14)</f>
        <v>High-demand</v>
      </c>
      <c r="H470" s="6" t="str" cm="1">
        <f t="array" ref="H470">_xlfn.XLOOKUP(1,('[1]VLOOKUP DATA'!$I$2:$I$337=[1]DATA!G470)*('[1]VLOOKUP DATA'!$J$2:$J$337=[1]DATA!D470)*('[1]VLOOKUP DATA'!$K$2:$K$337=[1]DATA!E470),'[1]VLOOKUP DATA'!$L$2:$L$337)</f>
        <v>Standard</v>
      </c>
      <c r="I470" s="1" cm="1">
        <f t="array" ref="I470">_xlfn.XLOOKUP(B470,'[1]VLOOKUP DATA'!$A$3:$A$14,_xlfn.XLOOKUP(H470,'[1]VLOOKUP DATA'!$D$2:$F$2,'[1]VLOOKUP DATA'!$D$3:$F$14))*100</f>
        <v>198</v>
      </c>
      <c r="J470" s="2">
        <v>-10.806414141414137</v>
      </c>
      <c r="K470" s="3">
        <f t="shared" si="29"/>
        <v>0</v>
      </c>
      <c r="L470" s="3">
        <v>99</v>
      </c>
      <c r="M470" s="4">
        <v>129.85220202020207</v>
      </c>
      <c r="N470" s="4">
        <v>0</v>
      </c>
      <c r="O470" s="4">
        <v>110.94554545454545</v>
      </c>
      <c r="P470" s="3">
        <f t="shared" si="30"/>
        <v>313.63673333333344</v>
      </c>
      <c r="Q470" s="5">
        <v>0</v>
      </c>
      <c r="R470" s="5">
        <f>VLOOKUP(D470,'[1]DESIGN LOAD'!AC:AF,2,FALSE)</f>
        <v>485</v>
      </c>
      <c r="S470" s="7">
        <f>VLOOKUP(D470,'[1]DESIGN LOAD'!AC:AF,3,FALSE)</f>
        <v>655</v>
      </c>
      <c r="T470">
        <f>VLOOKUP(D470,'[1]DESIGN LOAD'!AC:AF,4,FALSE)</f>
        <v>1140</v>
      </c>
    </row>
    <row r="471" spans="1:20" x14ac:dyDescent="0.3">
      <c r="A471" s="6">
        <v>2024</v>
      </c>
      <c r="B471" s="6">
        <v>7</v>
      </c>
      <c r="C471" s="6">
        <v>20</v>
      </c>
      <c r="D471" s="6">
        <v>19</v>
      </c>
      <c r="E471" s="6" t="str">
        <f t="shared" si="28"/>
        <v>Saturday</v>
      </c>
      <c r="F471" s="6" t="str">
        <f t="shared" si="31"/>
        <v>Weekend</v>
      </c>
      <c r="G471" s="6" t="str">
        <f>_xlfn.XLOOKUP(B471,'[1]VLOOKUP DATA'!$A$3:$A$14,'[1]VLOOKUP DATA'!$C$3:$C$14)</f>
        <v>High-demand</v>
      </c>
      <c r="H471" s="6" t="str" cm="1">
        <f t="array" ref="H471">_xlfn.XLOOKUP(1,('[1]VLOOKUP DATA'!$I$2:$I$337=[1]DATA!G471)*('[1]VLOOKUP DATA'!$J$2:$J$337=[1]DATA!D471)*('[1]VLOOKUP DATA'!$K$2:$K$337=[1]DATA!E471),'[1]VLOOKUP DATA'!$L$2:$L$337)</f>
        <v>Standard</v>
      </c>
      <c r="I471" s="1" cm="1">
        <f t="array" ref="I471">_xlfn.XLOOKUP(B471,'[1]VLOOKUP DATA'!$A$3:$A$14,_xlfn.XLOOKUP(H471,'[1]VLOOKUP DATA'!$D$2:$F$2,'[1]VLOOKUP DATA'!$D$3:$F$14))*100</f>
        <v>198</v>
      </c>
      <c r="J471" s="2">
        <v>-11.295825000000002</v>
      </c>
      <c r="K471" s="3">
        <f t="shared" si="29"/>
        <v>0</v>
      </c>
      <c r="L471" s="3">
        <v>99</v>
      </c>
      <c r="M471" s="4">
        <v>121.17020833333332</v>
      </c>
      <c r="N471" s="4">
        <v>0</v>
      </c>
      <c r="O471" s="4">
        <v>104.56425833333331</v>
      </c>
      <c r="P471" s="3">
        <f t="shared" si="30"/>
        <v>313.63673333333344</v>
      </c>
      <c r="Q471" s="5">
        <v>0</v>
      </c>
      <c r="R471" s="5">
        <f>VLOOKUP(D471,'[1]DESIGN LOAD'!AC:AF,2,FALSE)</f>
        <v>295</v>
      </c>
      <c r="S471" s="7">
        <f>VLOOKUP(D471,'[1]DESIGN LOAD'!AC:AF,3,FALSE)</f>
        <v>655</v>
      </c>
      <c r="T471">
        <f>VLOOKUP(D471,'[1]DESIGN LOAD'!AC:AF,4,FALSE)</f>
        <v>950</v>
      </c>
    </row>
    <row r="472" spans="1:20" x14ac:dyDescent="0.3">
      <c r="A472" s="6">
        <v>2024</v>
      </c>
      <c r="B472" s="6">
        <v>7</v>
      </c>
      <c r="C472" s="6">
        <v>20</v>
      </c>
      <c r="D472" s="6">
        <v>20</v>
      </c>
      <c r="E472" s="6" t="str">
        <f t="shared" si="28"/>
        <v>Saturday</v>
      </c>
      <c r="F472" s="6" t="str">
        <f t="shared" si="31"/>
        <v>Weekend</v>
      </c>
      <c r="G472" s="6" t="str">
        <f>_xlfn.XLOOKUP(B472,'[1]VLOOKUP DATA'!$A$3:$A$14,'[1]VLOOKUP DATA'!$C$3:$C$14)</f>
        <v>High-demand</v>
      </c>
      <c r="H472" s="6" t="str" cm="1">
        <f t="array" ref="H472">_xlfn.XLOOKUP(1,('[1]VLOOKUP DATA'!$I$2:$I$337=[1]DATA!G472)*('[1]VLOOKUP DATA'!$J$2:$J$337=[1]DATA!D472)*('[1]VLOOKUP DATA'!$K$2:$K$337=[1]DATA!E472),'[1]VLOOKUP DATA'!$L$2:$L$337)</f>
        <v>Off-Peak</v>
      </c>
      <c r="I472" s="1" cm="1">
        <f t="array" ref="I472">_xlfn.XLOOKUP(B472,'[1]VLOOKUP DATA'!$A$3:$A$14,_xlfn.XLOOKUP(H472,'[1]VLOOKUP DATA'!$D$2:$F$2,'[1]VLOOKUP DATA'!$D$3:$F$14))*100</f>
        <v>107</v>
      </c>
      <c r="J472" s="2">
        <v>-8.9748333333333292</v>
      </c>
      <c r="K472" s="3">
        <f t="shared" si="29"/>
        <v>0</v>
      </c>
      <c r="L472" s="3">
        <v>99</v>
      </c>
      <c r="M472" s="4">
        <v>105.79594166666669</v>
      </c>
      <c r="N472" s="4">
        <v>0</v>
      </c>
      <c r="O472" s="4">
        <v>89.198641666666646</v>
      </c>
      <c r="P472" s="3">
        <f t="shared" si="30"/>
        <v>313.63673333333344</v>
      </c>
      <c r="Q472" s="5">
        <v>0</v>
      </c>
      <c r="R472" s="5">
        <f>VLOOKUP(D472,'[1]DESIGN LOAD'!AC:AF,2,FALSE)</f>
        <v>295</v>
      </c>
      <c r="S472" s="7">
        <f>VLOOKUP(D472,'[1]DESIGN LOAD'!AC:AF,3,FALSE)</f>
        <v>190</v>
      </c>
      <c r="T472">
        <f>VLOOKUP(D472,'[1]DESIGN LOAD'!AC:AF,4,FALSE)</f>
        <v>485</v>
      </c>
    </row>
    <row r="473" spans="1:20" x14ac:dyDescent="0.3">
      <c r="A473" s="6">
        <v>2024</v>
      </c>
      <c r="B473" s="6">
        <v>7</v>
      </c>
      <c r="C473" s="6">
        <v>20</v>
      </c>
      <c r="D473" s="6">
        <v>21</v>
      </c>
      <c r="E473" s="6" t="str">
        <f t="shared" si="28"/>
        <v>Saturday</v>
      </c>
      <c r="F473" s="6" t="str">
        <f t="shared" si="31"/>
        <v>Weekend</v>
      </c>
      <c r="G473" s="6" t="str">
        <f>_xlfn.XLOOKUP(B473,'[1]VLOOKUP DATA'!$A$3:$A$14,'[1]VLOOKUP DATA'!$C$3:$C$14)</f>
        <v>High-demand</v>
      </c>
      <c r="H473" s="6" t="str" cm="1">
        <f t="array" ref="H473">_xlfn.XLOOKUP(1,('[1]VLOOKUP DATA'!$I$2:$I$337=[1]DATA!G473)*('[1]VLOOKUP DATA'!$J$2:$J$337=[1]DATA!D473)*('[1]VLOOKUP DATA'!$K$2:$K$337=[1]DATA!E473),'[1]VLOOKUP DATA'!$L$2:$L$337)</f>
        <v>Off-Peak</v>
      </c>
      <c r="I473" s="1" cm="1">
        <f t="array" ref="I473">_xlfn.XLOOKUP(B473,'[1]VLOOKUP DATA'!$A$3:$A$14,_xlfn.XLOOKUP(H473,'[1]VLOOKUP DATA'!$D$2:$F$2,'[1]VLOOKUP DATA'!$D$3:$F$14))*100</f>
        <v>107</v>
      </c>
      <c r="J473" s="2">
        <v>-9.344850000000001</v>
      </c>
      <c r="K473" s="3">
        <f t="shared" si="29"/>
        <v>0</v>
      </c>
      <c r="L473" s="3">
        <v>99</v>
      </c>
      <c r="M473" s="4">
        <v>102.14762500000001</v>
      </c>
      <c r="N473" s="4">
        <v>0</v>
      </c>
      <c r="O473" s="4">
        <v>86.503950000000003</v>
      </c>
      <c r="P473" s="3">
        <f t="shared" si="30"/>
        <v>313.63673333333344</v>
      </c>
      <c r="Q473" s="5">
        <v>0</v>
      </c>
      <c r="R473" s="5">
        <f>VLOOKUP(D473,'[1]DESIGN LOAD'!AC:AF,2,FALSE)</f>
        <v>295</v>
      </c>
      <c r="S473" s="7">
        <f>VLOOKUP(D473,'[1]DESIGN LOAD'!AC:AF,3,FALSE)</f>
        <v>190</v>
      </c>
      <c r="T473">
        <f>VLOOKUP(D473,'[1]DESIGN LOAD'!AC:AF,4,FALSE)</f>
        <v>485</v>
      </c>
    </row>
    <row r="474" spans="1:20" x14ac:dyDescent="0.3">
      <c r="A474" s="6">
        <v>2024</v>
      </c>
      <c r="B474" s="6">
        <v>7</v>
      </c>
      <c r="C474" s="6">
        <v>20</v>
      </c>
      <c r="D474" s="6">
        <v>22</v>
      </c>
      <c r="E474" s="6" t="str">
        <f t="shared" si="28"/>
        <v>Saturday</v>
      </c>
      <c r="F474" s="6" t="str">
        <f t="shared" si="31"/>
        <v>Weekend</v>
      </c>
      <c r="G474" s="6" t="str">
        <f>_xlfn.XLOOKUP(B474,'[1]VLOOKUP DATA'!$A$3:$A$14,'[1]VLOOKUP DATA'!$C$3:$C$14)</f>
        <v>High-demand</v>
      </c>
      <c r="H474" s="6" t="str" cm="1">
        <f t="array" ref="H474">_xlfn.XLOOKUP(1,('[1]VLOOKUP DATA'!$I$2:$I$337=[1]DATA!G474)*('[1]VLOOKUP DATA'!$J$2:$J$337=[1]DATA!D474)*('[1]VLOOKUP DATA'!$K$2:$K$337=[1]DATA!E474),'[1]VLOOKUP DATA'!$L$2:$L$337)</f>
        <v>Off-Peak</v>
      </c>
      <c r="I474" s="1" cm="1">
        <f t="array" ref="I474">_xlfn.XLOOKUP(B474,'[1]VLOOKUP DATA'!$A$3:$A$14,_xlfn.XLOOKUP(H474,'[1]VLOOKUP DATA'!$D$2:$F$2,'[1]VLOOKUP DATA'!$D$3:$F$14))*100</f>
        <v>107</v>
      </c>
      <c r="J474" s="2">
        <v>-10.04328333333333</v>
      </c>
      <c r="K474" s="3">
        <f t="shared" si="29"/>
        <v>0</v>
      </c>
      <c r="L474" s="3">
        <v>99</v>
      </c>
      <c r="M474" s="4">
        <v>103.97167499999996</v>
      </c>
      <c r="N474" s="4">
        <v>0</v>
      </c>
      <c r="O474" s="4">
        <v>87.347891666666641</v>
      </c>
      <c r="P474" s="3">
        <f t="shared" si="30"/>
        <v>313.63673333333344</v>
      </c>
      <c r="Q474" s="5">
        <v>0</v>
      </c>
      <c r="R474" s="5">
        <f>VLOOKUP(D474,'[1]DESIGN LOAD'!AC:AF,2,FALSE)</f>
        <v>200</v>
      </c>
      <c r="S474" s="7">
        <f>VLOOKUP(D474,'[1]DESIGN LOAD'!AC:AF,3,FALSE)</f>
        <v>190</v>
      </c>
      <c r="T474">
        <f>VLOOKUP(D474,'[1]DESIGN LOAD'!AC:AF,4,FALSE)</f>
        <v>390</v>
      </c>
    </row>
    <row r="475" spans="1:20" x14ac:dyDescent="0.3">
      <c r="A475" s="6">
        <v>2024</v>
      </c>
      <c r="B475" s="6">
        <v>7</v>
      </c>
      <c r="C475" s="6">
        <v>20</v>
      </c>
      <c r="D475" s="6">
        <v>23</v>
      </c>
      <c r="E475" s="6" t="str">
        <f t="shared" si="28"/>
        <v>Saturday</v>
      </c>
      <c r="F475" s="6" t="str">
        <f t="shared" si="31"/>
        <v>Weekend</v>
      </c>
      <c r="G475" s="6" t="str">
        <f>_xlfn.XLOOKUP(B475,'[1]VLOOKUP DATA'!$A$3:$A$14,'[1]VLOOKUP DATA'!$C$3:$C$14)</f>
        <v>High-demand</v>
      </c>
      <c r="H475" s="6" t="str" cm="1">
        <f t="array" ref="H475">_xlfn.XLOOKUP(1,('[1]VLOOKUP DATA'!$I$2:$I$337=[1]DATA!G475)*('[1]VLOOKUP DATA'!$J$2:$J$337=[1]DATA!D475)*('[1]VLOOKUP DATA'!$K$2:$K$337=[1]DATA!E475),'[1]VLOOKUP DATA'!$L$2:$L$337)</f>
        <v>Off-Peak</v>
      </c>
      <c r="I475" s="1" cm="1">
        <f t="array" ref="I475">_xlfn.XLOOKUP(B475,'[1]VLOOKUP DATA'!$A$3:$A$14,_xlfn.XLOOKUP(H475,'[1]VLOOKUP DATA'!$D$2:$F$2,'[1]VLOOKUP DATA'!$D$3:$F$14))*100</f>
        <v>107</v>
      </c>
      <c r="J475" s="2">
        <v>-8.650425000000002</v>
      </c>
      <c r="K475" s="3">
        <f t="shared" si="29"/>
        <v>0</v>
      </c>
      <c r="L475" s="3">
        <v>99.05</v>
      </c>
      <c r="M475" s="4">
        <v>102.46394999999998</v>
      </c>
      <c r="N475" s="4">
        <v>0</v>
      </c>
      <c r="O475" s="4">
        <v>87.467191666666679</v>
      </c>
      <c r="P475" s="3">
        <f t="shared" si="30"/>
        <v>313.63673333333344</v>
      </c>
      <c r="Q475" s="5">
        <v>0</v>
      </c>
      <c r="R475" s="5">
        <f>VLOOKUP(D475,'[1]DESIGN LOAD'!AC:AF,2,FALSE)</f>
        <v>200</v>
      </c>
      <c r="S475" s="7">
        <f>VLOOKUP(D475,'[1]DESIGN LOAD'!AC:AF,3,FALSE)</f>
        <v>190</v>
      </c>
      <c r="T475">
        <f>VLOOKUP(D475,'[1]DESIGN LOAD'!AC:AF,4,FALSE)</f>
        <v>390</v>
      </c>
    </row>
    <row r="476" spans="1:20" x14ac:dyDescent="0.3">
      <c r="A476" s="6">
        <v>2024</v>
      </c>
      <c r="B476" s="6">
        <v>7</v>
      </c>
      <c r="C476" s="6">
        <v>21</v>
      </c>
      <c r="D476" s="6">
        <v>0</v>
      </c>
      <c r="E476" s="6" t="str">
        <f t="shared" si="28"/>
        <v>Sunday</v>
      </c>
      <c r="F476" s="6" t="str">
        <f t="shared" si="31"/>
        <v>Weekend</v>
      </c>
      <c r="G476" s="6" t="str">
        <f>_xlfn.XLOOKUP(B476,'[1]VLOOKUP DATA'!$A$3:$A$14,'[1]VLOOKUP DATA'!$C$3:$C$14)</f>
        <v>High-demand</v>
      </c>
      <c r="H476" s="6" t="str" cm="1">
        <f t="array" ref="H476">_xlfn.XLOOKUP(1,('[1]VLOOKUP DATA'!$I$2:$I$337=[1]DATA!G476)*('[1]VLOOKUP DATA'!$J$2:$J$337=[1]DATA!D476)*('[1]VLOOKUP DATA'!$K$2:$K$337=[1]DATA!E476),'[1]VLOOKUP DATA'!$L$2:$L$337)</f>
        <v>Off-Peak</v>
      </c>
      <c r="I476" s="1" cm="1">
        <f t="array" ref="I476">_xlfn.XLOOKUP(B476,'[1]VLOOKUP DATA'!$A$3:$A$14,_xlfn.XLOOKUP(H476,'[1]VLOOKUP DATA'!$D$2:$F$2,'[1]VLOOKUP DATA'!$D$3:$F$14))*100</f>
        <v>107</v>
      </c>
      <c r="J476" s="2">
        <v>-10.315625000000006</v>
      </c>
      <c r="K476" s="3">
        <f t="shared" si="29"/>
        <v>0</v>
      </c>
      <c r="L476" s="3">
        <v>99.041666666666671</v>
      </c>
      <c r="M476" s="4">
        <v>110.297325</v>
      </c>
      <c r="N476" s="4">
        <v>0</v>
      </c>
      <c r="O476" s="4">
        <v>93.671583333333317</v>
      </c>
      <c r="P476" s="3">
        <f t="shared" si="30"/>
        <v>313.63673333333344</v>
      </c>
      <c r="Q476" s="5">
        <v>0</v>
      </c>
      <c r="R476" s="5">
        <f>VLOOKUP(D476,'[1]DESIGN LOAD'!AC:AF,2,FALSE)</f>
        <v>200</v>
      </c>
      <c r="S476" s="7">
        <f>VLOOKUP(D476,'[1]DESIGN LOAD'!AC:AF,3,FALSE)</f>
        <v>190</v>
      </c>
      <c r="T476">
        <f>VLOOKUP(D476,'[1]DESIGN LOAD'!AC:AF,4,FALSE)</f>
        <v>390</v>
      </c>
    </row>
    <row r="477" spans="1:20" x14ac:dyDescent="0.3">
      <c r="A477" s="6">
        <v>2024</v>
      </c>
      <c r="B477" s="6">
        <v>7</v>
      </c>
      <c r="C477" s="6">
        <v>21</v>
      </c>
      <c r="D477" s="6">
        <v>1</v>
      </c>
      <c r="E477" s="6" t="str">
        <f t="shared" si="28"/>
        <v>Sunday</v>
      </c>
      <c r="F477" s="6" t="str">
        <f t="shared" si="31"/>
        <v>Weekend</v>
      </c>
      <c r="G477" s="6" t="str">
        <f>_xlfn.XLOOKUP(B477,'[1]VLOOKUP DATA'!$A$3:$A$14,'[1]VLOOKUP DATA'!$C$3:$C$14)</f>
        <v>High-demand</v>
      </c>
      <c r="H477" s="6" t="str" cm="1">
        <f t="array" ref="H477">_xlfn.XLOOKUP(1,('[1]VLOOKUP DATA'!$I$2:$I$337=[1]DATA!G477)*('[1]VLOOKUP DATA'!$J$2:$J$337=[1]DATA!D477)*('[1]VLOOKUP DATA'!$K$2:$K$337=[1]DATA!E477),'[1]VLOOKUP DATA'!$L$2:$L$337)</f>
        <v>Off-Peak</v>
      </c>
      <c r="I477" s="1" cm="1">
        <f t="array" ref="I477">_xlfn.XLOOKUP(B477,'[1]VLOOKUP DATA'!$A$3:$A$14,_xlfn.XLOOKUP(H477,'[1]VLOOKUP DATA'!$D$2:$F$2,'[1]VLOOKUP DATA'!$D$3:$F$14))*100</f>
        <v>107</v>
      </c>
      <c r="J477" s="2">
        <v>-8.5202666666666627</v>
      </c>
      <c r="K477" s="3">
        <f t="shared" si="29"/>
        <v>0</v>
      </c>
      <c r="L477" s="3">
        <v>99.025000000000006</v>
      </c>
      <c r="M477" s="4">
        <v>105.64061666666665</v>
      </c>
      <c r="N477" s="4">
        <v>0</v>
      </c>
      <c r="O477" s="4">
        <v>90.440650000000005</v>
      </c>
      <c r="P477" s="3">
        <f t="shared" si="30"/>
        <v>313.63673333333344</v>
      </c>
      <c r="Q477" s="5">
        <v>0</v>
      </c>
      <c r="R477" s="5">
        <f>VLOOKUP(D477,'[1]DESIGN LOAD'!AC:AF,2,FALSE)</f>
        <v>200</v>
      </c>
      <c r="S477" s="7">
        <f>VLOOKUP(D477,'[1]DESIGN LOAD'!AC:AF,3,FALSE)</f>
        <v>190</v>
      </c>
      <c r="T477">
        <f>VLOOKUP(D477,'[1]DESIGN LOAD'!AC:AF,4,FALSE)</f>
        <v>390</v>
      </c>
    </row>
    <row r="478" spans="1:20" x14ac:dyDescent="0.3">
      <c r="A478" s="6">
        <v>2024</v>
      </c>
      <c r="B478" s="6">
        <v>7</v>
      </c>
      <c r="C478" s="6">
        <v>21</v>
      </c>
      <c r="D478" s="6">
        <v>2</v>
      </c>
      <c r="E478" s="6" t="str">
        <f t="shared" si="28"/>
        <v>Sunday</v>
      </c>
      <c r="F478" s="6" t="str">
        <f t="shared" si="31"/>
        <v>Weekend</v>
      </c>
      <c r="G478" s="6" t="str">
        <f>_xlfn.XLOOKUP(B478,'[1]VLOOKUP DATA'!$A$3:$A$14,'[1]VLOOKUP DATA'!$C$3:$C$14)</f>
        <v>High-demand</v>
      </c>
      <c r="H478" s="6" t="str" cm="1">
        <f t="array" ref="H478">_xlfn.XLOOKUP(1,('[1]VLOOKUP DATA'!$I$2:$I$337=[1]DATA!G478)*('[1]VLOOKUP DATA'!$J$2:$J$337=[1]DATA!D478)*('[1]VLOOKUP DATA'!$K$2:$K$337=[1]DATA!E478),'[1]VLOOKUP DATA'!$L$2:$L$337)</f>
        <v>Off-Peak</v>
      </c>
      <c r="I478" s="1" cm="1">
        <f t="array" ref="I478">_xlfn.XLOOKUP(B478,'[1]VLOOKUP DATA'!$A$3:$A$14,_xlfn.XLOOKUP(H478,'[1]VLOOKUP DATA'!$D$2:$F$2,'[1]VLOOKUP DATA'!$D$3:$F$14))*100</f>
        <v>107</v>
      </c>
      <c r="J478" s="2">
        <v>-9.064250000000003</v>
      </c>
      <c r="K478" s="3">
        <f t="shared" si="29"/>
        <v>0</v>
      </c>
      <c r="L478" s="3">
        <v>99</v>
      </c>
      <c r="M478" s="4">
        <v>134.7658083333333</v>
      </c>
      <c r="N478" s="4">
        <v>0</v>
      </c>
      <c r="O478" s="4">
        <v>119.34360833333331</v>
      </c>
      <c r="P478" s="3">
        <f t="shared" si="30"/>
        <v>313.63673333333344</v>
      </c>
      <c r="Q478" s="5">
        <v>0</v>
      </c>
      <c r="R478" s="5">
        <f>VLOOKUP(D478,'[1]DESIGN LOAD'!AC:AF,2,FALSE)</f>
        <v>200</v>
      </c>
      <c r="S478" s="7">
        <f>VLOOKUP(D478,'[1]DESIGN LOAD'!AC:AF,3,FALSE)</f>
        <v>190</v>
      </c>
      <c r="T478">
        <f>VLOOKUP(D478,'[1]DESIGN LOAD'!AC:AF,4,FALSE)</f>
        <v>390</v>
      </c>
    </row>
    <row r="479" spans="1:20" x14ac:dyDescent="0.3">
      <c r="A479" s="6">
        <v>2024</v>
      </c>
      <c r="B479" s="6">
        <v>7</v>
      </c>
      <c r="C479" s="6">
        <v>21</v>
      </c>
      <c r="D479" s="6">
        <v>3</v>
      </c>
      <c r="E479" s="6" t="str">
        <f t="shared" si="28"/>
        <v>Sunday</v>
      </c>
      <c r="F479" s="6" t="str">
        <f t="shared" si="31"/>
        <v>Weekend</v>
      </c>
      <c r="G479" s="6" t="str">
        <f>_xlfn.XLOOKUP(B479,'[1]VLOOKUP DATA'!$A$3:$A$14,'[1]VLOOKUP DATA'!$C$3:$C$14)</f>
        <v>High-demand</v>
      </c>
      <c r="H479" s="6" t="str" cm="1">
        <f t="array" ref="H479">_xlfn.XLOOKUP(1,('[1]VLOOKUP DATA'!$I$2:$I$337=[1]DATA!G479)*('[1]VLOOKUP DATA'!$J$2:$J$337=[1]DATA!D479)*('[1]VLOOKUP DATA'!$K$2:$K$337=[1]DATA!E479),'[1]VLOOKUP DATA'!$L$2:$L$337)</f>
        <v>Off-Peak</v>
      </c>
      <c r="I479" s="1" cm="1">
        <f t="array" ref="I479">_xlfn.XLOOKUP(B479,'[1]VLOOKUP DATA'!$A$3:$A$14,_xlfn.XLOOKUP(H479,'[1]VLOOKUP DATA'!$D$2:$F$2,'[1]VLOOKUP DATA'!$D$3:$F$14))*100</f>
        <v>107</v>
      </c>
      <c r="J479" s="2">
        <v>-7.8999333333333359</v>
      </c>
      <c r="K479" s="3">
        <f t="shared" si="29"/>
        <v>0</v>
      </c>
      <c r="L479" s="3">
        <v>99.025000000000006</v>
      </c>
      <c r="M479" s="4">
        <v>136.89079999999998</v>
      </c>
      <c r="N479" s="4">
        <v>0</v>
      </c>
      <c r="O479" s="4">
        <v>122.04135833333335</v>
      </c>
      <c r="P479" s="3">
        <f t="shared" si="30"/>
        <v>313.63673333333344</v>
      </c>
      <c r="Q479" s="5">
        <v>0</v>
      </c>
      <c r="R479" s="5">
        <f>VLOOKUP(D479,'[1]DESIGN LOAD'!AC:AF,2,FALSE)</f>
        <v>200</v>
      </c>
      <c r="S479" s="7">
        <f>VLOOKUP(D479,'[1]DESIGN LOAD'!AC:AF,3,FALSE)</f>
        <v>190</v>
      </c>
      <c r="T479">
        <f>VLOOKUP(D479,'[1]DESIGN LOAD'!AC:AF,4,FALSE)</f>
        <v>390</v>
      </c>
    </row>
    <row r="480" spans="1:20" x14ac:dyDescent="0.3">
      <c r="A480" s="6">
        <v>2024</v>
      </c>
      <c r="B480" s="6">
        <v>7</v>
      </c>
      <c r="C480" s="6">
        <v>21</v>
      </c>
      <c r="D480" s="6">
        <v>4</v>
      </c>
      <c r="E480" s="6" t="str">
        <f t="shared" si="28"/>
        <v>Sunday</v>
      </c>
      <c r="F480" s="6" t="str">
        <f t="shared" si="31"/>
        <v>Weekend</v>
      </c>
      <c r="G480" s="6" t="str">
        <f>_xlfn.XLOOKUP(B480,'[1]VLOOKUP DATA'!$A$3:$A$14,'[1]VLOOKUP DATA'!$C$3:$C$14)</f>
        <v>High-demand</v>
      </c>
      <c r="H480" s="6" t="str" cm="1">
        <f t="array" ref="H480">_xlfn.XLOOKUP(1,('[1]VLOOKUP DATA'!$I$2:$I$337=[1]DATA!G480)*('[1]VLOOKUP DATA'!$J$2:$J$337=[1]DATA!D480)*('[1]VLOOKUP DATA'!$K$2:$K$337=[1]DATA!E480),'[1]VLOOKUP DATA'!$L$2:$L$337)</f>
        <v>Off-Peak</v>
      </c>
      <c r="I480" s="1" cm="1">
        <f t="array" ref="I480">_xlfn.XLOOKUP(B480,'[1]VLOOKUP DATA'!$A$3:$A$14,_xlfn.XLOOKUP(H480,'[1]VLOOKUP DATA'!$D$2:$F$2,'[1]VLOOKUP DATA'!$D$3:$F$14))*100</f>
        <v>107</v>
      </c>
      <c r="J480" s="2">
        <v>-12.634183333333331</v>
      </c>
      <c r="K480" s="3">
        <f t="shared" si="29"/>
        <v>0</v>
      </c>
      <c r="L480" s="3">
        <v>99.016666666666666</v>
      </c>
      <c r="M480" s="4">
        <v>138.17535000000007</v>
      </c>
      <c r="N480" s="4">
        <v>0</v>
      </c>
      <c r="O480" s="4">
        <v>119.56358333333327</v>
      </c>
      <c r="P480" s="3">
        <f t="shared" si="30"/>
        <v>313.63673333333344</v>
      </c>
      <c r="Q480" s="5">
        <v>0</v>
      </c>
      <c r="R480" s="5">
        <f>VLOOKUP(D480,'[1]DESIGN LOAD'!AC:AF,2,FALSE)</f>
        <v>295</v>
      </c>
      <c r="S480" s="7">
        <f>VLOOKUP(D480,'[1]DESIGN LOAD'!AC:AF,3,FALSE)</f>
        <v>190</v>
      </c>
      <c r="T480">
        <f>VLOOKUP(D480,'[1]DESIGN LOAD'!AC:AF,4,FALSE)</f>
        <v>485</v>
      </c>
    </row>
    <row r="481" spans="1:20" x14ac:dyDescent="0.3">
      <c r="A481" s="6">
        <v>2024</v>
      </c>
      <c r="B481" s="6">
        <v>7</v>
      </c>
      <c r="C481" s="6">
        <v>21</v>
      </c>
      <c r="D481" s="6">
        <v>5</v>
      </c>
      <c r="E481" s="6" t="str">
        <f t="shared" si="28"/>
        <v>Sunday</v>
      </c>
      <c r="F481" s="6" t="str">
        <f t="shared" si="31"/>
        <v>Weekend</v>
      </c>
      <c r="G481" s="6" t="str">
        <f>_xlfn.XLOOKUP(B481,'[1]VLOOKUP DATA'!$A$3:$A$14,'[1]VLOOKUP DATA'!$C$3:$C$14)</f>
        <v>High-demand</v>
      </c>
      <c r="H481" s="6" t="str" cm="1">
        <f t="array" ref="H481">_xlfn.XLOOKUP(1,('[1]VLOOKUP DATA'!$I$2:$I$337=[1]DATA!G481)*('[1]VLOOKUP DATA'!$J$2:$J$337=[1]DATA!D481)*('[1]VLOOKUP DATA'!$K$2:$K$337=[1]DATA!E481),'[1]VLOOKUP DATA'!$L$2:$L$337)</f>
        <v>Off-Peak</v>
      </c>
      <c r="I481" s="1" cm="1">
        <f t="array" ref="I481">_xlfn.XLOOKUP(B481,'[1]VLOOKUP DATA'!$A$3:$A$14,_xlfn.XLOOKUP(H481,'[1]VLOOKUP DATA'!$D$2:$F$2,'[1]VLOOKUP DATA'!$D$3:$F$14))*100</f>
        <v>107</v>
      </c>
      <c r="J481" s="2">
        <v>-7.1180666666666648</v>
      </c>
      <c r="K481" s="3">
        <f t="shared" si="29"/>
        <v>0</v>
      </c>
      <c r="L481" s="3">
        <v>99.016666666666666</v>
      </c>
      <c r="M481" s="4">
        <v>142.34553333333335</v>
      </c>
      <c r="N481" s="4">
        <v>0</v>
      </c>
      <c r="O481" s="4">
        <v>125.76065000000003</v>
      </c>
      <c r="P481" s="3">
        <f t="shared" si="30"/>
        <v>313.63673333333344</v>
      </c>
      <c r="Q481" s="5">
        <v>0</v>
      </c>
      <c r="R481" s="5">
        <f>VLOOKUP(D481,'[1]DESIGN LOAD'!AC:AF,2,FALSE)</f>
        <v>295</v>
      </c>
      <c r="S481" s="7">
        <f>VLOOKUP(D481,'[1]DESIGN LOAD'!AC:AF,3,FALSE)</f>
        <v>190</v>
      </c>
      <c r="T481">
        <f>VLOOKUP(D481,'[1]DESIGN LOAD'!AC:AF,4,FALSE)</f>
        <v>485</v>
      </c>
    </row>
    <row r="482" spans="1:20" x14ac:dyDescent="0.3">
      <c r="A482" s="6">
        <v>2024</v>
      </c>
      <c r="B482" s="6">
        <v>7</v>
      </c>
      <c r="C482" s="6">
        <v>21</v>
      </c>
      <c r="D482" s="6">
        <v>6</v>
      </c>
      <c r="E482" s="6" t="str">
        <f t="shared" si="28"/>
        <v>Sunday</v>
      </c>
      <c r="F482" s="6" t="str">
        <f t="shared" si="31"/>
        <v>Weekend</v>
      </c>
      <c r="G482" s="6" t="str">
        <f>_xlfn.XLOOKUP(B482,'[1]VLOOKUP DATA'!$A$3:$A$14,'[1]VLOOKUP DATA'!$C$3:$C$14)</f>
        <v>High-demand</v>
      </c>
      <c r="H482" s="6" t="str" cm="1">
        <f t="array" ref="H482">_xlfn.XLOOKUP(1,('[1]VLOOKUP DATA'!$I$2:$I$337=[1]DATA!G482)*('[1]VLOOKUP DATA'!$J$2:$J$337=[1]DATA!D482)*('[1]VLOOKUP DATA'!$K$2:$K$337=[1]DATA!E482),'[1]VLOOKUP DATA'!$L$2:$L$337)</f>
        <v>Off-Peak</v>
      </c>
      <c r="I482" s="1" cm="1">
        <f t="array" ref="I482">_xlfn.XLOOKUP(B482,'[1]VLOOKUP DATA'!$A$3:$A$14,_xlfn.XLOOKUP(H482,'[1]VLOOKUP DATA'!$D$2:$F$2,'[1]VLOOKUP DATA'!$D$3:$F$14))*100</f>
        <v>107</v>
      </c>
      <c r="J482" s="2">
        <v>-10.59055</v>
      </c>
      <c r="K482" s="3">
        <f t="shared" si="29"/>
        <v>0</v>
      </c>
      <c r="L482" s="3">
        <v>99.033333333333331</v>
      </c>
      <c r="M482" s="4">
        <v>136.74338333333327</v>
      </c>
      <c r="N482" s="4">
        <v>0</v>
      </c>
      <c r="O482" s="4">
        <v>118.91741666666672</v>
      </c>
      <c r="P482" s="3">
        <f t="shared" si="30"/>
        <v>313.63673333333344</v>
      </c>
      <c r="Q482" s="5">
        <v>0</v>
      </c>
      <c r="R482" s="5">
        <f>VLOOKUP(D482,'[1]DESIGN LOAD'!AC:AF,2,FALSE)</f>
        <v>295</v>
      </c>
      <c r="S482" s="7">
        <f>VLOOKUP(D482,'[1]DESIGN LOAD'!AC:AF,3,FALSE)</f>
        <v>190</v>
      </c>
      <c r="T482">
        <f>VLOOKUP(D482,'[1]DESIGN LOAD'!AC:AF,4,FALSE)</f>
        <v>485</v>
      </c>
    </row>
    <row r="483" spans="1:20" x14ac:dyDescent="0.3">
      <c r="A483" s="6">
        <v>2024</v>
      </c>
      <c r="B483" s="6">
        <v>7</v>
      </c>
      <c r="C483" s="6">
        <v>21</v>
      </c>
      <c r="D483" s="6">
        <v>7</v>
      </c>
      <c r="E483" s="6" t="str">
        <f t="shared" si="28"/>
        <v>Sunday</v>
      </c>
      <c r="F483" s="6" t="str">
        <f t="shared" si="31"/>
        <v>Weekend</v>
      </c>
      <c r="G483" s="6" t="str">
        <f>_xlfn.XLOOKUP(B483,'[1]VLOOKUP DATA'!$A$3:$A$14,'[1]VLOOKUP DATA'!$C$3:$C$14)</f>
        <v>High-demand</v>
      </c>
      <c r="H483" s="6" t="str" cm="1">
        <f t="array" ref="H483">_xlfn.XLOOKUP(1,('[1]VLOOKUP DATA'!$I$2:$I$337=[1]DATA!G483)*('[1]VLOOKUP DATA'!$J$2:$J$337=[1]DATA!D483)*('[1]VLOOKUP DATA'!$K$2:$K$337=[1]DATA!E483),'[1]VLOOKUP DATA'!$L$2:$L$337)</f>
        <v>Off-Peak</v>
      </c>
      <c r="I483" s="1" cm="1">
        <f t="array" ref="I483">_xlfn.XLOOKUP(B483,'[1]VLOOKUP DATA'!$A$3:$A$14,_xlfn.XLOOKUP(H483,'[1]VLOOKUP DATA'!$D$2:$F$2,'[1]VLOOKUP DATA'!$D$3:$F$14))*100</f>
        <v>107</v>
      </c>
      <c r="J483" s="2">
        <v>-5.4599333333333346</v>
      </c>
      <c r="K483" s="3">
        <f t="shared" si="29"/>
        <v>0</v>
      </c>
      <c r="L483" s="3">
        <v>99.00833333333334</v>
      </c>
      <c r="M483" s="4">
        <v>148.58836666666673</v>
      </c>
      <c r="N483" s="4">
        <v>0</v>
      </c>
      <c r="O483" s="4">
        <v>134.31126666666665</v>
      </c>
      <c r="P483" s="3">
        <f t="shared" si="30"/>
        <v>313.63673333333344</v>
      </c>
      <c r="Q483" s="5">
        <v>0</v>
      </c>
      <c r="R483" s="5">
        <f>VLOOKUP(D483,'[1]DESIGN LOAD'!AC:AF,2,FALSE)</f>
        <v>565</v>
      </c>
      <c r="S483" s="7">
        <f>VLOOKUP(D483,'[1]DESIGN LOAD'!AC:AF,3,FALSE)</f>
        <v>690</v>
      </c>
      <c r="T483">
        <f>VLOOKUP(D483,'[1]DESIGN LOAD'!AC:AF,4,FALSE)</f>
        <v>1255</v>
      </c>
    </row>
    <row r="484" spans="1:20" x14ac:dyDescent="0.3">
      <c r="A484" s="6">
        <v>2024</v>
      </c>
      <c r="B484" s="6">
        <v>7</v>
      </c>
      <c r="C484" s="6">
        <v>21</v>
      </c>
      <c r="D484" s="6">
        <v>8</v>
      </c>
      <c r="E484" s="6" t="str">
        <f t="shared" si="28"/>
        <v>Sunday</v>
      </c>
      <c r="F484" s="6" t="str">
        <f t="shared" si="31"/>
        <v>Weekend</v>
      </c>
      <c r="G484" s="6" t="str">
        <f>_xlfn.XLOOKUP(B484,'[1]VLOOKUP DATA'!$A$3:$A$14,'[1]VLOOKUP DATA'!$C$3:$C$14)</f>
        <v>High-demand</v>
      </c>
      <c r="H484" s="6" t="str" cm="1">
        <f t="array" ref="H484">_xlfn.XLOOKUP(1,('[1]VLOOKUP DATA'!$I$2:$I$337=[1]DATA!G484)*('[1]VLOOKUP DATA'!$J$2:$J$337=[1]DATA!D484)*('[1]VLOOKUP DATA'!$K$2:$K$337=[1]DATA!E484),'[1]VLOOKUP DATA'!$L$2:$L$337)</f>
        <v>Off-Peak</v>
      </c>
      <c r="I484" s="1" cm="1">
        <f t="array" ref="I484">_xlfn.XLOOKUP(B484,'[1]VLOOKUP DATA'!$A$3:$A$14,_xlfn.XLOOKUP(H484,'[1]VLOOKUP DATA'!$D$2:$F$2,'[1]VLOOKUP DATA'!$D$3:$F$14))*100</f>
        <v>107</v>
      </c>
      <c r="J484" s="2">
        <v>-12.135133333333336</v>
      </c>
      <c r="K484" s="3">
        <f t="shared" si="29"/>
        <v>0</v>
      </c>
      <c r="L484" s="3">
        <v>99.00833333333334</v>
      </c>
      <c r="M484" s="4">
        <v>154.30735833333333</v>
      </c>
      <c r="N484" s="4">
        <v>0</v>
      </c>
      <c r="O484" s="4">
        <v>134.07699999999997</v>
      </c>
      <c r="P484" s="3">
        <f t="shared" si="30"/>
        <v>313.63673333333344</v>
      </c>
      <c r="Q484" s="5">
        <v>0</v>
      </c>
      <c r="R484" s="5">
        <f>VLOOKUP(D484,'[1]DESIGN LOAD'!AC:AF,2,FALSE)</f>
        <v>565</v>
      </c>
      <c r="S484" s="7">
        <f>VLOOKUP(D484,'[1]DESIGN LOAD'!AC:AF,3,FALSE)</f>
        <v>675</v>
      </c>
      <c r="T484">
        <f>VLOOKUP(D484,'[1]DESIGN LOAD'!AC:AF,4,FALSE)</f>
        <v>1240</v>
      </c>
    </row>
    <row r="485" spans="1:20" x14ac:dyDescent="0.3">
      <c r="A485" s="6">
        <v>2024</v>
      </c>
      <c r="B485" s="6">
        <v>7</v>
      </c>
      <c r="C485" s="6">
        <v>21</v>
      </c>
      <c r="D485" s="6">
        <v>9</v>
      </c>
      <c r="E485" s="6" t="str">
        <f t="shared" si="28"/>
        <v>Sunday</v>
      </c>
      <c r="F485" s="6" t="str">
        <f t="shared" si="31"/>
        <v>Weekend</v>
      </c>
      <c r="G485" s="6" t="str">
        <f>_xlfn.XLOOKUP(B485,'[1]VLOOKUP DATA'!$A$3:$A$14,'[1]VLOOKUP DATA'!$C$3:$C$14)</f>
        <v>High-demand</v>
      </c>
      <c r="H485" s="6" t="str" cm="1">
        <f t="array" ref="H485">_xlfn.XLOOKUP(1,('[1]VLOOKUP DATA'!$I$2:$I$337=[1]DATA!G485)*('[1]VLOOKUP DATA'!$J$2:$J$337=[1]DATA!D485)*('[1]VLOOKUP DATA'!$K$2:$K$337=[1]DATA!E485),'[1]VLOOKUP DATA'!$L$2:$L$337)</f>
        <v>Off-Peak</v>
      </c>
      <c r="I485" s="1" cm="1">
        <f t="array" ref="I485">_xlfn.XLOOKUP(B485,'[1]VLOOKUP DATA'!$A$3:$A$14,_xlfn.XLOOKUP(H485,'[1]VLOOKUP DATA'!$D$2:$F$2,'[1]VLOOKUP DATA'!$D$3:$F$14))*100</f>
        <v>107</v>
      </c>
      <c r="J485" s="2">
        <v>-9.6412833333333356</v>
      </c>
      <c r="K485" s="3">
        <f t="shared" si="29"/>
        <v>0</v>
      </c>
      <c r="L485" s="3">
        <v>99.041666666666671</v>
      </c>
      <c r="M485" s="4">
        <v>132.98809166666666</v>
      </c>
      <c r="N485" s="4">
        <v>0</v>
      </c>
      <c r="O485" s="4">
        <v>116.41859166666663</v>
      </c>
      <c r="P485" s="3">
        <f t="shared" si="30"/>
        <v>313.63673333333344</v>
      </c>
      <c r="Q485" s="5">
        <v>0</v>
      </c>
      <c r="R485" s="5">
        <f>VLOOKUP(D485,'[1]DESIGN LOAD'!AC:AF,2,FALSE)</f>
        <v>565</v>
      </c>
      <c r="S485" s="7">
        <f>VLOOKUP(D485,'[1]DESIGN LOAD'!AC:AF,3,FALSE)</f>
        <v>675</v>
      </c>
      <c r="T485">
        <f>VLOOKUP(D485,'[1]DESIGN LOAD'!AC:AF,4,FALSE)</f>
        <v>1240</v>
      </c>
    </row>
    <row r="486" spans="1:20" x14ac:dyDescent="0.3">
      <c r="A486" s="6">
        <v>2024</v>
      </c>
      <c r="B486" s="6">
        <v>7</v>
      </c>
      <c r="C486" s="6">
        <v>21</v>
      </c>
      <c r="D486" s="6">
        <v>10</v>
      </c>
      <c r="E486" s="6" t="str">
        <f t="shared" si="28"/>
        <v>Sunday</v>
      </c>
      <c r="F486" s="6" t="str">
        <f t="shared" si="31"/>
        <v>Weekend</v>
      </c>
      <c r="G486" s="6" t="str">
        <f>_xlfn.XLOOKUP(B486,'[1]VLOOKUP DATA'!$A$3:$A$14,'[1]VLOOKUP DATA'!$C$3:$C$14)</f>
        <v>High-demand</v>
      </c>
      <c r="H486" s="6" t="str" cm="1">
        <f t="array" ref="H486">_xlfn.XLOOKUP(1,('[1]VLOOKUP DATA'!$I$2:$I$337=[1]DATA!G486)*('[1]VLOOKUP DATA'!$J$2:$J$337=[1]DATA!D486)*('[1]VLOOKUP DATA'!$K$2:$K$337=[1]DATA!E486),'[1]VLOOKUP DATA'!$L$2:$L$337)</f>
        <v>Off-Peak</v>
      </c>
      <c r="I486" s="1" cm="1">
        <f t="array" ref="I486">_xlfn.XLOOKUP(B486,'[1]VLOOKUP DATA'!$A$3:$A$14,_xlfn.XLOOKUP(H486,'[1]VLOOKUP DATA'!$D$2:$F$2,'[1]VLOOKUP DATA'!$D$3:$F$14))*100</f>
        <v>107</v>
      </c>
      <c r="J486" s="2">
        <v>-8.1869750000000003</v>
      </c>
      <c r="K486" s="3">
        <f t="shared" si="29"/>
        <v>0</v>
      </c>
      <c r="L486" s="3">
        <v>99</v>
      </c>
      <c r="M486" s="4">
        <v>148.34167500000001</v>
      </c>
      <c r="N486" s="4">
        <v>0</v>
      </c>
      <c r="O486" s="4">
        <v>132.31181666666669</v>
      </c>
      <c r="P486" s="3">
        <f t="shared" si="30"/>
        <v>313.63673333333344</v>
      </c>
      <c r="Q486" s="5">
        <v>0</v>
      </c>
      <c r="R486" s="5">
        <f>VLOOKUP(D486,'[1]DESIGN LOAD'!AC:AF,2,FALSE)</f>
        <v>565</v>
      </c>
      <c r="S486" s="7">
        <f>VLOOKUP(D486,'[1]DESIGN LOAD'!AC:AF,3,FALSE)</f>
        <v>675</v>
      </c>
      <c r="T486">
        <f>VLOOKUP(D486,'[1]DESIGN LOAD'!AC:AF,4,FALSE)</f>
        <v>1240</v>
      </c>
    </row>
    <row r="487" spans="1:20" x14ac:dyDescent="0.3">
      <c r="A487" s="6">
        <v>2024</v>
      </c>
      <c r="B487" s="6">
        <v>7</v>
      </c>
      <c r="C487" s="6">
        <v>21</v>
      </c>
      <c r="D487" s="6">
        <v>11</v>
      </c>
      <c r="E487" s="6" t="str">
        <f t="shared" si="28"/>
        <v>Sunday</v>
      </c>
      <c r="F487" s="6" t="str">
        <f t="shared" si="31"/>
        <v>Weekend</v>
      </c>
      <c r="G487" s="6" t="str">
        <f>_xlfn.XLOOKUP(B487,'[1]VLOOKUP DATA'!$A$3:$A$14,'[1]VLOOKUP DATA'!$C$3:$C$14)</f>
        <v>High-demand</v>
      </c>
      <c r="H487" s="6" t="str" cm="1">
        <f t="array" ref="H487">_xlfn.XLOOKUP(1,('[1]VLOOKUP DATA'!$I$2:$I$337=[1]DATA!G487)*('[1]VLOOKUP DATA'!$J$2:$J$337=[1]DATA!D487)*('[1]VLOOKUP DATA'!$K$2:$K$337=[1]DATA!E487),'[1]VLOOKUP DATA'!$L$2:$L$337)</f>
        <v>Off-Peak</v>
      </c>
      <c r="I487" s="1" cm="1">
        <f t="array" ref="I487">_xlfn.XLOOKUP(B487,'[1]VLOOKUP DATA'!$A$3:$A$14,_xlfn.XLOOKUP(H487,'[1]VLOOKUP DATA'!$D$2:$F$2,'[1]VLOOKUP DATA'!$D$3:$F$14))*100</f>
        <v>107</v>
      </c>
      <c r="J487" s="2">
        <v>-10.444766666666663</v>
      </c>
      <c r="K487" s="3">
        <f t="shared" si="29"/>
        <v>0</v>
      </c>
      <c r="L487" s="3">
        <v>99.016666666666666</v>
      </c>
      <c r="M487" s="4">
        <v>154.8649833333333</v>
      </c>
      <c r="N487" s="4">
        <v>0</v>
      </c>
      <c r="O487" s="4">
        <v>137.99622499999998</v>
      </c>
      <c r="P487" s="3">
        <f t="shared" si="30"/>
        <v>313.63673333333344</v>
      </c>
      <c r="Q487" s="5">
        <v>0</v>
      </c>
      <c r="R487" s="5">
        <f>VLOOKUP(D487,'[1]DESIGN LOAD'!AC:AF,2,FALSE)</f>
        <v>565</v>
      </c>
      <c r="S487" s="7">
        <f>VLOOKUP(D487,'[1]DESIGN LOAD'!AC:AF,3,FALSE)</f>
        <v>675</v>
      </c>
      <c r="T487">
        <f>VLOOKUP(D487,'[1]DESIGN LOAD'!AC:AF,4,FALSE)</f>
        <v>1240</v>
      </c>
    </row>
    <row r="488" spans="1:20" x14ac:dyDescent="0.3">
      <c r="A488" s="6">
        <v>2024</v>
      </c>
      <c r="B488" s="6">
        <v>7</v>
      </c>
      <c r="C488" s="6">
        <v>21</v>
      </c>
      <c r="D488" s="6">
        <v>12</v>
      </c>
      <c r="E488" s="6" t="str">
        <f t="shared" si="28"/>
        <v>Sunday</v>
      </c>
      <c r="F488" s="6" t="str">
        <f t="shared" si="31"/>
        <v>Weekend</v>
      </c>
      <c r="G488" s="6" t="str">
        <f>_xlfn.XLOOKUP(B488,'[1]VLOOKUP DATA'!$A$3:$A$14,'[1]VLOOKUP DATA'!$C$3:$C$14)</f>
        <v>High-demand</v>
      </c>
      <c r="H488" s="6" t="str" cm="1">
        <f t="array" ref="H488">_xlfn.XLOOKUP(1,('[1]VLOOKUP DATA'!$I$2:$I$337=[1]DATA!G488)*('[1]VLOOKUP DATA'!$J$2:$J$337=[1]DATA!D488)*('[1]VLOOKUP DATA'!$K$2:$K$337=[1]DATA!E488),'[1]VLOOKUP DATA'!$L$2:$L$337)</f>
        <v>Off-Peak</v>
      </c>
      <c r="I488" s="1" cm="1">
        <f t="array" ref="I488">_xlfn.XLOOKUP(B488,'[1]VLOOKUP DATA'!$A$3:$A$14,_xlfn.XLOOKUP(H488,'[1]VLOOKUP DATA'!$D$2:$F$2,'[1]VLOOKUP DATA'!$D$3:$F$14))*100</f>
        <v>107</v>
      </c>
      <c r="J488" s="2">
        <v>-9.8186666666666618</v>
      </c>
      <c r="K488" s="3">
        <f t="shared" si="29"/>
        <v>0</v>
      </c>
      <c r="L488" s="3">
        <v>99.033333333333331</v>
      </c>
      <c r="M488" s="4">
        <v>154.50014166666659</v>
      </c>
      <c r="N488" s="4">
        <v>0</v>
      </c>
      <c r="O488" s="4">
        <v>136.7737333333333</v>
      </c>
      <c r="P488" s="3">
        <f t="shared" si="30"/>
        <v>313.63673333333344</v>
      </c>
      <c r="Q488" s="5">
        <v>0</v>
      </c>
      <c r="R488" s="5">
        <f>VLOOKUP(D488,'[1]DESIGN LOAD'!AC:AF,2,FALSE)</f>
        <v>565</v>
      </c>
      <c r="S488" s="7">
        <f>VLOOKUP(D488,'[1]DESIGN LOAD'!AC:AF,3,FALSE)</f>
        <v>675</v>
      </c>
      <c r="T488">
        <f>VLOOKUP(D488,'[1]DESIGN LOAD'!AC:AF,4,FALSE)</f>
        <v>1240</v>
      </c>
    </row>
    <row r="489" spans="1:20" x14ac:dyDescent="0.3">
      <c r="A489" s="6">
        <v>2024</v>
      </c>
      <c r="B489" s="6">
        <v>7</v>
      </c>
      <c r="C489" s="6">
        <v>21</v>
      </c>
      <c r="D489" s="6">
        <v>13</v>
      </c>
      <c r="E489" s="6" t="str">
        <f t="shared" si="28"/>
        <v>Sunday</v>
      </c>
      <c r="F489" s="6" t="str">
        <f t="shared" si="31"/>
        <v>Weekend</v>
      </c>
      <c r="G489" s="6" t="str">
        <f>_xlfn.XLOOKUP(B489,'[1]VLOOKUP DATA'!$A$3:$A$14,'[1]VLOOKUP DATA'!$C$3:$C$14)</f>
        <v>High-demand</v>
      </c>
      <c r="H489" s="6" t="str" cm="1">
        <f t="array" ref="H489">_xlfn.XLOOKUP(1,('[1]VLOOKUP DATA'!$I$2:$I$337=[1]DATA!G489)*('[1]VLOOKUP DATA'!$J$2:$J$337=[1]DATA!D489)*('[1]VLOOKUP DATA'!$K$2:$K$337=[1]DATA!E489),'[1]VLOOKUP DATA'!$L$2:$L$337)</f>
        <v>Off-Peak</v>
      </c>
      <c r="I489" s="1" cm="1">
        <f t="array" ref="I489">_xlfn.XLOOKUP(B489,'[1]VLOOKUP DATA'!$A$3:$A$14,_xlfn.XLOOKUP(H489,'[1]VLOOKUP DATA'!$D$2:$F$2,'[1]VLOOKUP DATA'!$D$3:$F$14))*100</f>
        <v>107</v>
      </c>
      <c r="J489" s="2">
        <v>-9.7449166666666649</v>
      </c>
      <c r="K489" s="3">
        <f t="shared" si="29"/>
        <v>0</v>
      </c>
      <c r="L489" s="3">
        <v>99.033333333333331</v>
      </c>
      <c r="M489" s="4">
        <v>142.35055833333325</v>
      </c>
      <c r="N489" s="4">
        <v>0</v>
      </c>
      <c r="O489" s="4">
        <v>125.72012500000001</v>
      </c>
      <c r="P489" s="3">
        <f t="shared" si="30"/>
        <v>313.63673333333344</v>
      </c>
      <c r="Q489" s="5">
        <v>0</v>
      </c>
      <c r="R489" s="5">
        <f>VLOOKUP(D489,'[1]DESIGN LOAD'!AC:AF,2,FALSE)</f>
        <v>565</v>
      </c>
      <c r="S489" s="7">
        <f>VLOOKUP(D489,'[1]DESIGN LOAD'!AC:AF,3,FALSE)</f>
        <v>675</v>
      </c>
      <c r="T489">
        <f>VLOOKUP(D489,'[1]DESIGN LOAD'!AC:AF,4,FALSE)</f>
        <v>1240</v>
      </c>
    </row>
    <row r="490" spans="1:20" x14ac:dyDescent="0.3">
      <c r="A490" s="6">
        <v>2024</v>
      </c>
      <c r="B490" s="6">
        <v>7</v>
      </c>
      <c r="C490" s="6">
        <v>21</v>
      </c>
      <c r="D490" s="6">
        <v>14</v>
      </c>
      <c r="E490" s="6" t="str">
        <f t="shared" si="28"/>
        <v>Sunday</v>
      </c>
      <c r="F490" s="6" t="str">
        <f t="shared" si="31"/>
        <v>Weekend</v>
      </c>
      <c r="G490" s="6" t="str">
        <f>_xlfn.XLOOKUP(B490,'[1]VLOOKUP DATA'!$A$3:$A$14,'[1]VLOOKUP DATA'!$C$3:$C$14)</f>
        <v>High-demand</v>
      </c>
      <c r="H490" s="6" t="str" cm="1">
        <f t="array" ref="H490">_xlfn.XLOOKUP(1,('[1]VLOOKUP DATA'!$I$2:$I$337=[1]DATA!G490)*('[1]VLOOKUP DATA'!$J$2:$J$337=[1]DATA!D490)*('[1]VLOOKUP DATA'!$K$2:$K$337=[1]DATA!E490),'[1]VLOOKUP DATA'!$L$2:$L$337)</f>
        <v>Off-Peak</v>
      </c>
      <c r="I490" s="1" cm="1">
        <f t="array" ref="I490">_xlfn.XLOOKUP(B490,'[1]VLOOKUP DATA'!$A$3:$A$14,_xlfn.XLOOKUP(H490,'[1]VLOOKUP DATA'!$D$2:$F$2,'[1]VLOOKUP DATA'!$D$3:$F$14))*100</f>
        <v>107</v>
      </c>
      <c r="J490" s="2">
        <v>-8.4719499999999996</v>
      </c>
      <c r="K490" s="3">
        <f t="shared" si="29"/>
        <v>0</v>
      </c>
      <c r="L490" s="3">
        <v>99.016666666666666</v>
      </c>
      <c r="M490" s="4">
        <v>169.19341666666665</v>
      </c>
      <c r="N490" s="4">
        <v>0</v>
      </c>
      <c r="O490" s="4">
        <v>152.62475833333335</v>
      </c>
      <c r="P490" s="3">
        <f t="shared" si="30"/>
        <v>313.63673333333344</v>
      </c>
      <c r="Q490" s="5">
        <v>-3.3333333333333335E-5</v>
      </c>
      <c r="R490" s="5">
        <f>VLOOKUP(D490,'[1]DESIGN LOAD'!AC:AF,2,FALSE)</f>
        <v>565</v>
      </c>
      <c r="S490" s="7">
        <f>VLOOKUP(D490,'[1]DESIGN LOAD'!AC:AF,3,FALSE)</f>
        <v>675</v>
      </c>
      <c r="T490">
        <f>VLOOKUP(D490,'[1]DESIGN LOAD'!AC:AF,4,FALSE)</f>
        <v>1240</v>
      </c>
    </row>
    <row r="491" spans="1:20" x14ac:dyDescent="0.3">
      <c r="A491" s="6">
        <v>2024</v>
      </c>
      <c r="B491" s="6">
        <v>7</v>
      </c>
      <c r="C491" s="6">
        <v>21</v>
      </c>
      <c r="D491" s="6">
        <v>15</v>
      </c>
      <c r="E491" s="6" t="str">
        <f t="shared" si="28"/>
        <v>Sunday</v>
      </c>
      <c r="F491" s="6" t="str">
        <f t="shared" si="31"/>
        <v>Weekend</v>
      </c>
      <c r="G491" s="6" t="str">
        <f>_xlfn.XLOOKUP(B491,'[1]VLOOKUP DATA'!$A$3:$A$14,'[1]VLOOKUP DATA'!$C$3:$C$14)</f>
        <v>High-demand</v>
      </c>
      <c r="H491" s="6" t="str" cm="1">
        <f t="array" ref="H491">_xlfn.XLOOKUP(1,('[1]VLOOKUP DATA'!$I$2:$I$337=[1]DATA!G491)*('[1]VLOOKUP DATA'!$J$2:$J$337=[1]DATA!D491)*('[1]VLOOKUP DATA'!$K$2:$K$337=[1]DATA!E491),'[1]VLOOKUP DATA'!$L$2:$L$337)</f>
        <v>Off-Peak</v>
      </c>
      <c r="I491" s="1" cm="1">
        <f t="array" ref="I491">_xlfn.XLOOKUP(B491,'[1]VLOOKUP DATA'!$A$3:$A$14,_xlfn.XLOOKUP(H491,'[1]VLOOKUP DATA'!$D$2:$F$2,'[1]VLOOKUP DATA'!$D$3:$F$14))*100</f>
        <v>107</v>
      </c>
      <c r="J491" s="2">
        <v>-5.4751416666666675</v>
      </c>
      <c r="K491" s="3">
        <f t="shared" si="29"/>
        <v>0</v>
      </c>
      <c r="L491" s="3">
        <v>99.016666666666666</v>
      </c>
      <c r="M491" s="4">
        <v>152.71103333333338</v>
      </c>
      <c r="N491" s="4">
        <v>0</v>
      </c>
      <c r="O491" s="4">
        <v>137.70292499999994</v>
      </c>
      <c r="P491" s="3">
        <f t="shared" si="30"/>
        <v>313.63673333333344</v>
      </c>
      <c r="Q491" s="5">
        <v>-2.0000000000000013E-3</v>
      </c>
      <c r="R491" s="5">
        <f>VLOOKUP(D491,'[1]DESIGN LOAD'!AC:AF,2,FALSE)</f>
        <v>565</v>
      </c>
      <c r="S491" s="7">
        <f>VLOOKUP(D491,'[1]DESIGN LOAD'!AC:AF,3,FALSE)</f>
        <v>675</v>
      </c>
      <c r="T491">
        <f>VLOOKUP(D491,'[1]DESIGN LOAD'!AC:AF,4,FALSE)</f>
        <v>1240</v>
      </c>
    </row>
    <row r="492" spans="1:20" x14ac:dyDescent="0.3">
      <c r="A492" s="6">
        <v>2024</v>
      </c>
      <c r="B492" s="6">
        <v>7</v>
      </c>
      <c r="C492" s="6">
        <v>21</v>
      </c>
      <c r="D492" s="6">
        <v>16</v>
      </c>
      <c r="E492" s="6" t="str">
        <f t="shared" si="28"/>
        <v>Sunday</v>
      </c>
      <c r="F492" s="6" t="str">
        <f t="shared" si="31"/>
        <v>Weekend</v>
      </c>
      <c r="G492" s="6" t="str">
        <f>_xlfn.XLOOKUP(B492,'[1]VLOOKUP DATA'!$A$3:$A$14,'[1]VLOOKUP DATA'!$C$3:$C$14)</f>
        <v>High-demand</v>
      </c>
      <c r="H492" s="6" t="str" cm="1">
        <f t="array" ref="H492">_xlfn.XLOOKUP(1,('[1]VLOOKUP DATA'!$I$2:$I$337=[1]DATA!G492)*('[1]VLOOKUP DATA'!$J$2:$J$337=[1]DATA!D492)*('[1]VLOOKUP DATA'!$K$2:$K$337=[1]DATA!E492),'[1]VLOOKUP DATA'!$L$2:$L$337)</f>
        <v>Off-Peak</v>
      </c>
      <c r="I492" s="1" cm="1">
        <f t="array" ref="I492">_xlfn.XLOOKUP(B492,'[1]VLOOKUP DATA'!$A$3:$A$14,_xlfn.XLOOKUP(H492,'[1]VLOOKUP DATA'!$D$2:$F$2,'[1]VLOOKUP DATA'!$D$3:$F$14))*100</f>
        <v>107</v>
      </c>
      <c r="J492" s="2">
        <v>-9.4329083333333319</v>
      </c>
      <c r="K492" s="3">
        <f t="shared" si="29"/>
        <v>0</v>
      </c>
      <c r="L492" s="3">
        <v>99.033333333333331</v>
      </c>
      <c r="M492" s="4">
        <v>180.30764166666671</v>
      </c>
      <c r="N492" s="4">
        <v>0</v>
      </c>
      <c r="O492" s="4">
        <v>161.51403333333334</v>
      </c>
      <c r="P492" s="3">
        <f t="shared" si="30"/>
        <v>313.63673333333344</v>
      </c>
      <c r="Q492" s="5">
        <v>-2.0000000000000013E-3</v>
      </c>
      <c r="R492" s="5">
        <f>VLOOKUP(D492,'[1]DESIGN LOAD'!AC:AF,2,FALSE)</f>
        <v>565</v>
      </c>
      <c r="S492" s="7">
        <f>VLOOKUP(D492,'[1]DESIGN LOAD'!AC:AF,3,FALSE)</f>
        <v>675</v>
      </c>
      <c r="T492">
        <f>VLOOKUP(D492,'[1]DESIGN LOAD'!AC:AF,4,FALSE)</f>
        <v>1240</v>
      </c>
    </row>
    <row r="493" spans="1:20" x14ac:dyDescent="0.3">
      <c r="A493" s="6">
        <v>2024</v>
      </c>
      <c r="B493" s="6">
        <v>7</v>
      </c>
      <c r="C493" s="6">
        <v>21</v>
      </c>
      <c r="D493" s="6">
        <v>17</v>
      </c>
      <c r="E493" s="6" t="str">
        <f t="shared" si="28"/>
        <v>Sunday</v>
      </c>
      <c r="F493" s="6" t="str">
        <f t="shared" si="31"/>
        <v>Weekend</v>
      </c>
      <c r="G493" s="6" t="str">
        <f>_xlfn.XLOOKUP(B493,'[1]VLOOKUP DATA'!$A$3:$A$14,'[1]VLOOKUP DATA'!$C$3:$C$14)</f>
        <v>High-demand</v>
      </c>
      <c r="H493" s="6" t="str" cm="1">
        <f t="array" ref="H493">_xlfn.XLOOKUP(1,('[1]VLOOKUP DATA'!$I$2:$I$337=[1]DATA!G493)*('[1]VLOOKUP DATA'!$J$2:$J$337=[1]DATA!D493)*('[1]VLOOKUP DATA'!$K$2:$K$337=[1]DATA!E493),'[1]VLOOKUP DATA'!$L$2:$L$337)</f>
        <v>Off-Peak</v>
      </c>
      <c r="I493" s="1" cm="1">
        <f t="array" ref="I493">_xlfn.XLOOKUP(B493,'[1]VLOOKUP DATA'!$A$3:$A$14,_xlfn.XLOOKUP(H493,'[1]VLOOKUP DATA'!$D$2:$F$2,'[1]VLOOKUP DATA'!$D$3:$F$14))*100</f>
        <v>107</v>
      </c>
      <c r="J493" s="2">
        <v>-11.495091666666669</v>
      </c>
      <c r="K493" s="3">
        <f t="shared" si="29"/>
        <v>0</v>
      </c>
      <c r="L493" s="3">
        <v>99.033333333333331</v>
      </c>
      <c r="M493" s="4">
        <v>139.58064999999996</v>
      </c>
      <c r="N493" s="4">
        <v>0</v>
      </c>
      <c r="O493" s="4">
        <v>120.20855000000002</v>
      </c>
      <c r="P493" s="3">
        <f t="shared" si="30"/>
        <v>313.63673333333344</v>
      </c>
      <c r="Q493" s="5">
        <v>-2.0000000000000013E-3</v>
      </c>
      <c r="R493" s="5">
        <f>VLOOKUP(D493,'[1]DESIGN LOAD'!AC:AF,2,FALSE)</f>
        <v>555</v>
      </c>
      <c r="S493" s="7">
        <f>VLOOKUP(D493,'[1]DESIGN LOAD'!AC:AF,3,FALSE)</f>
        <v>675</v>
      </c>
      <c r="T493">
        <f>VLOOKUP(D493,'[1]DESIGN LOAD'!AC:AF,4,FALSE)</f>
        <v>1230</v>
      </c>
    </row>
    <row r="494" spans="1:20" x14ac:dyDescent="0.3">
      <c r="A494" s="6">
        <v>2024</v>
      </c>
      <c r="B494" s="6">
        <v>7</v>
      </c>
      <c r="C494" s="6">
        <v>21</v>
      </c>
      <c r="D494" s="6">
        <v>18</v>
      </c>
      <c r="E494" s="6" t="str">
        <f t="shared" si="28"/>
        <v>Sunday</v>
      </c>
      <c r="F494" s="6" t="str">
        <f t="shared" si="31"/>
        <v>Weekend</v>
      </c>
      <c r="G494" s="6" t="str">
        <f>_xlfn.XLOOKUP(B494,'[1]VLOOKUP DATA'!$A$3:$A$14,'[1]VLOOKUP DATA'!$C$3:$C$14)</f>
        <v>High-demand</v>
      </c>
      <c r="H494" s="6" t="str" cm="1">
        <f t="array" ref="H494">_xlfn.XLOOKUP(1,('[1]VLOOKUP DATA'!$I$2:$I$337=[1]DATA!G494)*('[1]VLOOKUP DATA'!$J$2:$J$337=[1]DATA!D494)*('[1]VLOOKUP DATA'!$K$2:$K$337=[1]DATA!E494),'[1]VLOOKUP DATA'!$L$2:$L$337)</f>
        <v>Off-Peak</v>
      </c>
      <c r="I494" s="1" cm="1">
        <f t="array" ref="I494">_xlfn.XLOOKUP(B494,'[1]VLOOKUP DATA'!$A$3:$A$14,_xlfn.XLOOKUP(H494,'[1]VLOOKUP DATA'!$D$2:$F$2,'[1]VLOOKUP DATA'!$D$3:$F$14))*100</f>
        <v>107</v>
      </c>
      <c r="J494" s="2">
        <v>-12.924755102040814</v>
      </c>
      <c r="K494" s="3">
        <f t="shared" si="29"/>
        <v>0</v>
      </c>
      <c r="L494" s="3">
        <v>99.051020408163268</v>
      </c>
      <c r="M494" s="4">
        <v>136.50602040816324</v>
      </c>
      <c r="N494" s="4">
        <v>0</v>
      </c>
      <c r="O494" s="4">
        <v>117.32254081632652</v>
      </c>
      <c r="P494" s="3">
        <f t="shared" si="30"/>
        <v>313.63673333333344</v>
      </c>
      <c r="Q494" s="5">
        <v>-3.673469387755104E-4</v>
      </c>
      <c r="R494" s="5">
        <f>VLOOKUP(D494,'[1]DESIGN LOAD'!AC:AF,2,FALSE)</f>
        <v>485</v>
      </c>
      <c r="S494" s="7">
        <f>VLOOKUP(D494,'[1]DESIGN LOAD'!AC:AF,3,FALSE)</f>
        <v>655</v>
      </c>
      <c r="T494">
        <f>VLOOKUP(D494,'[1]DESIGN LOAD'!AC:AF,4,FALSE)</f>
        <v>1140</v>
      </c>
    </row>
    <row r="495" spans="1:20" x14ac:dyDescent="0.3">
      <c r="A495" s="6">
        <v>2024</v>
      </c>
      <c r="B495" s="6">
        <v>7</v>
      </c>
      <c r="C495" s="6">
        <v>21</v>
      </c>
      <c r="D495" s="6">
        <v>19</v>
      </c>
      <c r="E495" s="6" t="str">
        <f t="shared" si="28"/>
        <v>Sunday</v>
      </c>
      <c r="F495" s="6" t="str">
        <f t="shared" si="31"/>
        <v>Weekend</v>
      </c>
      <c r="G495" s="6" t="str">
        <f>_xlfn.XLOOKUP(B495,'[1]VLOOKUP DATA'!$A$3:$A$14,'[1]VLOOKUP DATA'!$C$3:$C$14)</f>
        <v>High-demand</v>
      </c>
      <c r="H495" s="6" t="str" cm="1">
        <f t="array" ref="H495">_xlfn.XLOOKUP(1,('[1]VLOOKUP DATA'!$I$2:$I$337=[1]DATA!G495)*('[1]VLOOKUP DATA'!$J$2:$J$337=[1]DATA!D495)*('[1]VLOOKUP DATA'!$K$2:$K$337=[1]DATA!E495),'[1]VLOOKUP DATA'!$L$2:$L$337)</f>
        <v>Off-Peak</v>
      </c>
      <c r="I495" s="1" cm="1">
        <f t="array" ref="I495">_xlfn.XLOOKUP(B495,'[1]VLOOKUP DATA'!$A$3:$A$14,_xlfn.XLOOKUP(H495,'[1]VLOOKUP DATA'!$D$2:$F$2,'[1]VLOOKUP DATA'!$D$3:$F$14))*100</f>
        <v>107</v>
      </c>
      <c r="J495" s="2">
        <v>-10.362649999999993</v>
      </c>
      <c r="K495" s="3">
        <f t="shared" si="29"/>
        <v>0</v>
      </c>
      <c r="L495" s="3">
        <v>99.05</v>
      </c>
      <c r="M495" s="4">
        <v>121.26806666666666</v>
      </c>
      <c r="N495" s="4">
        <v>0</v>
      </c>
      <c r="O495" s="4">
        <v>103.25584166666668</v>
      </c>
      <c r="P495" s="3">
        <f t="shared" si="30"/>
        <v>313.63673333333344</v>
      </c>
      <c r="Q495" s="5">
        <v>0</v>
      </c>
      <c r="R495" s="5">
        <f>VLOOKUP(D495,'[1]DESIGN LOAD'!AC:AF,2,FALSE)</f>
        <v>295</v>
      </c>
      <c r="S495" s="7">
        <f>VLOOKUP(D495,'[1]DESIGN LOAD'!AC:AF,3,FALSE)</f>
        <v>655</v>
      </c>
      <c r="T495">
        <f>VLOOKUP(D495,'[1]DESIGN LOAD'!AC:AF,4,FALSE)</f>
        <v>950</v>
      </c>
    </row>
    <row r="496" spans="1:20" x14ac:dyDescent="0.3">
      <c r="A496" s="6">
        <v>2024</v>
      </c>
      <c r="B496" s="6">
        <v>7</v>
      </c>
      <c r="C496" s="6">
        <v>21</v>
      </c>
      <c r="D496" s="6">
        <v>20</v>
      </c>
      <c r="E496" s="6" t="str">
        <f t="shared" si="28"/>
        <v>Sunday</v>
      </c>
      <c r="F496" s="6" t="str">
        <f t="shared" si="31"/>
        <v>Weekend</v>
      </c>
      <c r="G496" s="6" t="str">
        <f>_xlfn.XLOOKUP(B496,'[1]VLOOKUP DATA'!$A$3:$A$14,'[1]VLOOKUP DATA'!$C$3:$C$14)</f>
        <v>High-demand</v>
      </c>
      <c r="H496" s="6" t="str" cm="1">
        <f t="array" ref="H496">_xlfn.XLOOKUP(1,('[1]VLOOKUP DATA'!$I$2:$I$337=[1]DATA!G496)*('[1]VLOOKUP DATA'!$J$2:$J$337=[1]DATA!D496)*('[1]VLOOKUP DATA'!$K$2:$K$337=[1]DATA!E496),'[1]VLOOKUP DATA'!$L$2:$L$337)</f>
        <v>Off-Peak</v>
      </c>
      <c r="I496" s="1" cm="1">
        <f t="array" ref="I496">_xlfn.XLOOKUP(B496,'[1]VLOOKUP DATA'!$A$3:$A$14,_xlfn.XLOOKUP(H496,'[1]VLOOKUP DATA'!$D$2:$F$2,'[1]VLOOKUP DATA'!$D$3:$F$14))*100</f>
        <v>107</v>
      </c>
      <c r="J496" s="2">
        <v>-9.349400000000001</v>
      </c>
      <c r="K496" s="3">
        <f t="shared" si="29"/>
        <v>0</v>
      </c>
      <c r="L496" s="3">
        <v>99.016666666666666</v>
      </c>
      <c r="M496" s="4">
        <v>100.55781666666667</v>
      </c>
      <c r="N496" s="4">
        <v>0</v>
      </c>
      <c r="O496" s="4">
        <v>84.106741666666693</v>
      </c>
      <c r="P496" s="3">
        <f t="shared" si="30"/>
        <v>313.63673333333344</v>
      </c>
      <c r="Q496" s="5">
        <v>0</v>
      </c>
      <c r="R496" s="5">
        <f>VLOOKUP(D496,'[1]DESIGN LOAD'!AC:AF,2,FALSE)</f>
        <v>295</v>
      </c>
      <c r="S496" s="7">
        <f>VLOOKUP(D496,'[1]DESIGN LOAD'!AC:AF,3,FALSE)</f>
        <v>190</v>
      </c>
      <c r="T496">
        <f>VLOOKUP(D496,'[1]DESIGN LOAD'!AC:AF,4,FALSE)</f>
        <v>485</v>
      </c>
    </row>
    <row r="497" spans="1:20" x14ac:dyDescent="0.3">
      <c r="A497" s="6">
        <v>2024</v>
      </c>
      <c r="B497" s="6">
        <v>7</v>
      </c>
      <c r="C497" s="6">
        <v>21</v>
      </c>
      <c r="D497" s="6">
        <v>21</v>
      </c>
      <c r="E497" s="6" t="str">
        <f t="shared" si="28"/>
        <v>Sunday</v>
      </c>
      <c r="F497" s="6" t="str">
        <f t="shared" si="31"/>
        <v>Weekend</v>
      </c>
      <c r="G497" s="6" t="str">
        <f>_xlfn.XLOOKUP(B497,'[1]VLOOKUP DATA'!$A$3:$A$14,'[1]VLOOKUP DATA'!$C$3:$C$14)</f>
        <v>High-demand</v>
      </c>
      <c r="H497" s="6" t="str" cm="1">
        <f t="array" ref="H497">_xlfn.XLOOKUP(1,('[1]VLOOKUP DATA'!$I$2:$I$337=[1]DATA!G497)*('[1]VLOOKUP DATA'!$J$2:$J$337=[1]DATA!D497)*('[1]VLOOKUP DATA'!$K$2:$K$337=[1]DATA!E497),'[1]VLOOKUP DATA'!$L$2:$L$337)</f>
        <v>Off-Peak</v>
      </c>
      <c r="I497" s="1" cm="1">
        <f t="array" ref="I497">_xlfn.XLOOKUP(B497,'[1]VLOOKUP DATA'!$A$3:$A$14,_xlfn.XLOOKUP(H497,'[1]VLOOKUP DATA'!$D$2:$F$2,'[1]VLOOKUP DATA'!$D$3:$F$14))*100</f>
        <v>107</v>
      </c>
      <c r="J497" s="2">
        <v>-10.852416666666667</v>
      </c>
      <c r="K497" s="3">
        <f t="shared" si="29"/>
        <v>0</v>
      </c>
      <c r="L497" s="3">
        <v>99.066666666666663</v>
      </c>
      <c r="M497" s="4">
        <v>98.451708333333343</v>
      </c>
      <c r="N497" s="4">
        <v>0</v>
      </c>
      <c r="O497" s="4">
        <v>81.300441666666657</v>
      </c>
      <c r="P497" s="3">
        <f t="shared" si="30"/>
        <v>313.63673333333344</v>
      </c>
      <c r="Q497" s="5">
        <v>0</v>
      </c>
      <c r="R497" s="5">
        <f>VLOOKUP(D497,'[1]DESIGN LOAD'!AC:AF,2,FALSE)</f>
        <v>295</v>
      </c>
      <c r="S497" s="7">
        <f>VLOOKUP(D497,'[1]DESIGN LOAD'!AC:AF,3,FALSE)</f>
        <v>190</v>
      </c>
      <c r="T497">
        <f>VLOOKUP(D497,'[1]DESIGN LOAD'!AC:AF,4,FALSE)</f>
        <v>485</v>
      </c>
    </row>
    <row r="498" spans="1:20" x14ac:dyDescent="0.3">
      <c r="A498" s="6">
        <v>2024</v>
      </c>
      <c r="B498" s="6">
        <v>7</v>
      </c>
      <c r="C498" s="6">
        <v>21</v>
      </c>
      <c r="D498" s="6">
        <v>22</v>
      </c>
      <c r="E498" s="6" t="str">
        <f t="shared" si="28"/>
        <v>Sunday</v>
      </c>
      <c r="F498" s="6" t="str">
        <f t="shared" si="31"/>
        <v>Weekend</v>
      </c>
      <c r="G498" s="6" t="str">
        <f>_xlfn.XLOOKUP(B498,'[1]VLOOKUP DATA'!$A$3:$A$14,'[1]VLOOKUP DATA'!$C$3:$C$14)</f>
        <v>High-demand</v>
      </c>
      <c r="H498" s="6" t="str" cm="1">
        <f t="array" ref="H498">_xlfn.XLOOKUP(1,('[1]VLOOKUP DATA'!$I$2:$I$337=[1]DATA!G498)*('[1]VLOOKUP DATA'!$J$2:$J$337=[1]DATA!D498)*('[1]VLOOKUP DATA'!$K$2:$K$337=[1]DATA!E498),'[1]VLOOKUP DATA'!$L$2:$L$337)</f>
        <v>Off-Peak</v>
      </c>
      <c r="I498" s="1" cm="1">
        <f t="array" ref="I498">_xlfn.XLOOKUP(B498,'[1]VLOOKUP DATA'!$A$3:$A$14,_xlfn.XLOOKUP(H498,'[1]VLOOKUP DATA'!$D$2:$F$2,'[1]VLOOKUP DATA'!$D$3:$F$14))*100</f>
        <v>107</v>
      </c>
      <c r="J498" s="2">
        <v>-8.865241666666666</v>
      </c>
      <c r="K498" s="3">
        <f t="shared" si="29"/>
        <v>0</v>
      </c>
      <c r="L498" s="3">
        <v>99.00833333333334</v>
      </c>
      <c r="M498" s="4">
        <v>98.564333333333309</v>
      </c>
      <c r="N498" s="4">
        <v>0</v>
      </c>
      <c r="O498" s="4">
        <v>83.065174999999968</v>
      </c>
      <c r="P498" s="3">
        <f t="shared" si="30"/>
        <v>313.63673333333344</v>
      </c>
      <c r="Q498" s="5">
        <v>0</v>
      </c>
      <c r="R498" s="5">
        <f>VLOOKUP(D498,'[1]DESIGN LOAD'!AC:AF,2,FALSE)</f>
        <v>200</v>
      </c>
      <c r="S498" s="7">
        <f>VLOOKUP(D498,'[1]DESIGN LOAD'!AC:AF,3,FALSE)</f>
        <v>190</v>
      </c>
      <c r="T498">
        <f>VLOOKUP(D498,'[1]DESIGN LOAD'!AC:AF,4,FALSE)</f>
        <v>390</v>
      </c>
    </row>
    <row r="499" spans="1:20" x14ac:dyDescent="0.3">
      <c r="A499" s="6">
        <v>2024</v>
      </c>
      <c r="B499" s="6">
        <v>7</v>
      </c>
      <c r="C499" s="6">
        <v>21</v>
      </c>
      <c r="D499" s="6">
        <v>23</v>
      </c>
      <c r="E499" s="6" t="str">
        <f t="shared" si="28"/>
        <v>Sunday</v>
      </c>
      <c r="F499" s="6" t="str">
        <f t="shared" si="31"/>
        <v>Weekend</v>
      </c>
      <c r="G499" s="6" t="str">
        <f>_xlfn.XLOOKUP(B499,'[1]VLOOKUP DATA'!$A$3:$A$14,'[1]VLOOKUP DATA'!$C$3:$C$14)</f>
        <v>High-demand</v>
      </c>
      <c r="H499" s="6" t="str" cm="1">
        <f t="array" ref="H499">_xlfn.XLOOKUP(1,('[1]VLOOKUP DATA'!$I$2:$I$337=[1]DATA!G499)*('[1]VLOOKUP DATA'!$J$2:$J$337=[1]DATA!D499)*('[1]VLOOKUP DATA'!$K$2:$K$337=[1]DATA!E499),'[1]VLOOKUP DATA'!$L$2:$L$337)</f>
        <v>Off-Peak</v>
      </c>
      <c r="I499" s="1" cm="1">
        <f t="array" ref="I499">_xlfn.XLOOKUP(B499,'[1]VLOOKUP DATA'!$A$3:$A$14,_xlfn.XLOOKUP(H499,'[1]VLOOKUP DATA'!$D$2:$F$2,'[1]VLOOKUP DATA'!$D$3:$F$14))*100</f>
        <v>107</v>
      </c>
      <c r="J499" s="2">
        <v>-10.068333333333326</v>
      </c>
      <c r="K499" s="3">
        <f t="shared" si="29"/>
        <v>0</v>
      </c>
      <c r="L499" s="3">
        <v>99.025000000000006</v>
      </c>
      <c r="M499" s="4">
        <v>96.371499999999955</v>
      </c>
      <c r="N499" s="4">
        <v>0</v>
      </c>
      <c r="O499" s="4">
        <v>79.391249999999971</v>
      </c>
      <c r="P499" s="3">
        <f t="shared" si="30"/>
        <v>313.63673333333344</v>
      </c>
      <c r="Q499" s="5">
        <v>0</v>
      </c>
      <c r="R499" s="5">
        <f>VLOOKUP(D499,'[1]DESIGN LOAD'!AC:AF,2,FALSE)</f>
        <v>200</v>
      </c>
      <c r="S499" s="7">
        <f>VLOOKUP(D499,'[1]DESIGN LOAD'!AC:AF,3,FALSE)</f>
        <v>190</v>
      </c>
      <c r="T499">
        <f>VLOOKUP(D499,'[1]DESIGN LOAD'!AC:AF,4,FALSE)</f>
        <v>390</v>
      </c>
    </row>
    <row r="500" spans="1:20" x14ac:dyDescent="0.3">
      <c r="A500" s="6">
        <v>2024</v>
      </c>
      <c r="B500" s="6">
        <v>7</v>
      </c>
      <c r="C500" s="6">
        <v>22</v>
      </c>
      <c r="D500" s="6">
        <v>0</v>
      </c>
      <c r="E500" s="6" t="str">
        <f t="shared" si="28"/>
        <v>Monday</v>
      </c>
      <c r="F500" s="6" t="str">
        <f t="shared" si="31"/>
        <v>Week-day</v>
      </c>
      <c r="G500" s="6" t="str">
        <f>_xlfn.XLOOKUP(B500,'[1]VLOOKUP DATA'!$A$3:$A$14,'[1]VLOOKUP DATA'!$C$3:$C$14)</f>
        <v>High-demand</v>
      </c>
      <c r="H500" s="6" t="str" cm="1">
        <f t="array" ref="H500">_xlfn.XLOOKUP(1,('[1]VLOOKUP DATA'!$I$2:$I$337=[1]DATA!G500)*('[1]VLOOKUP DATA'!$J$2:$J$337=[1]DATA!D500)*('[1]VLOOKUP DATA'!$K$2:$K$337=[1]DATA!E500),'[1]VLOOKUP DATA'!$L$2:$L$337)</f>
        <v>Off-Peak</v>
      </c>
      <c r="I500" s="1" cm="1">
        <f t="array" ref="I500">_xlfn.XLOOKUP(B500,'[1]VLOOKUP DATA'!$A$3:$A$14,_xlfn.XLOOKUP(H500,'[1]VLOOKUP DATA'!$D$2:$F$2,'[1]VLOOKUP DATA'!$D$3:$F$14))*100</f>
        <v>107</v>
      </c>
      <c r="J500" s="2">
        <v>-9.4477999999999973</v>
      </c>
      <c r="K500" s="3">
        <f t="shared" si="29"/>
        <v>0</v>
      </c>
      <c r="L500" s="3">
        <v>99.041666666666671</v>
      </c>
      <c r="M500" s="4">
        <v>104.48854166666665</v>
      </c>
      <c r="N500" s="4">
        <v>0</v>
      </c>
      <c r="O500" s="4">
        <v>89.019800000000018</v>
      </c>
      <c r="P500" s="3">
        <f t="shared" si="30"/>
        <v>313.63673333333344</v>
      </c>
      <c r="Q500" s="5">
        <v>0</v>
      </c>
      <c r="R500" s="5">
        <f>VLOOKUP(D500,'[1]DESIGN LOAD'!AC:AF,2,FALSE)</f>
        <v>200</v>
      </c>
      <c r="S500" s="7">
        <f>VLOOKUP(D500,'[1]DESIGN LOAD'!AC:AF,3,FALSE)</f>
        <v>190</v>
      </c>
      <c r="T500">
        <f>VLOOKUP(D500,'[1]DESIGN LOAD'!AC:AF,4,FALSE)</f>
        <v>390</v>
      </c>
    </row>
    <row r="501" spans="1:20" x14ac:dyDescent="0.3">
      <c r="A501" s="6">
        <v>2024</v>
      </c>
      <c r="B501" s="6">
        <v>7</v>
      </c>
      <c r="C501" s="6">
        <v>22</v>
      </c>
      <c r="D501" s="6">
        <v>1</v>
      </c>
      <c r="E501" s="6" t="str">
        <f t="shared" si="28"/>
        <v>Monday</v>
      </c>
      <c r="F501" s="6" t="str">
        <f t="shared" si="31"/>
        <v>Week-day</v>
      </c>
      <c r="G501" s="6" t="str">
        <f>_xlfn.XLOOKUP(B501,'[1]VLOOKUP DATA'!$A$3:$A$14,'[1]VLOOKUP DATA'!$C$3:$C$14)</f>
        <v>High-demand</v>
      </c>
      <c r="H501" s="6" t="str" cm="1">
        <f t="array" ref="H501">_xlfn.XLOOKUP(1,('[1]VLOOKUP DATA'!$I$2:$I$337=[1]DATA!G501)*('[1]VLOOKUP DATA'!$J$2:$J$337=[1]DATA!D501)*('[1]VLOOKUP DATA'!$K$2:$K$337=[1]DATA!E501),'[1]VLOOKUP DATA'!$L$2:$L$337)</f>
        <v>Off-Peak</v>
      </c>
      <c r="I501" s="1" cm="1">
        <f t="array" ref="I501">_xlfn.XLOOKUP(B501,'[1]VLOOKUP DATA'!$A$3:$A$14,_xlfn.XLOOKUP(H501,'[1]VLOOKUP DATA'!$D$2:$F$2,'[1]VLOOKUP DATA'!$D$3:$F$14))*100</f>
        <v>107</v>
      </c>
      <c r="J501" s="2">
        <v>-9.5790666666666713</v>
      </c>
      <c r="K501" s="3">
        <f t="shared" si="29"/>
        <v>0</v>
      </c>
      <c r="L501" s="3">
        <v>99.033333333333331</v>
      </c>
      <c r="M501" s="4">
        <v>93.373883333333325</v>
      </c>
      <c r="N501" s="4">
        <v>0</v>
      </c>
      <c r="O501" s="4">
        <v>76.864750000000015</v>
      </c>
      <c r="P501" s="3">
        <f t="shared" si="30"/>
        <v>313.63673333333344</v>
      </c>
      <c r="Q501" s="5">
        <v>0</v>
      </c>
      <c r="R501" s="5">
        <f>VLOOKUP(D501,'[1]DESIGN LOAD'!AC:AF,2,FALSE)</f>
        <v>200</v>
      </c>
      <c r="S501" s="7">
        <f>VLOOKUP(D501,'[1]DESIGN LOAD'!AC:AF,3,FALSE)</f>
        <v>190</v>
      </c>
      <c r="T501">
        <f>VLOOKUP(D501,'[1]DESIGN LOAD'!AC:AF,4,FALSE)</f>
        <v>390</v>
      </c>
    </row>
    <row r="502" spans="1:20" x14ac:dyDescent="0.3">
      <c r="A502" s="6">
        <v>2024</v>
      </c>
      <c r="B502" s="6">
        <v>7</v>
      </c>
      <c r="C502" s="6">
        <v>22</v>
      </c>
      <c r="D502" s="6">
        <v>2</v>
      </c>
      <c r="E502" s="6" t="str">
        <f t="shared" si="28"/>
        <v>Monday</v>
      </c>
      <c r="F502" s="6" t="str">
        <f t="shared" si="31"/>
        <v>Week-day</v>
      </c>
      <c r="G502" s="6" t="str">
        <f>_xlfn.XLOOKUP(B502,'[1]VLOOKUP DATA'!$A$3:$A$14,'[1]VLOOKUP DATA'!$C$3:$C$14)</f>
        <v>High-demand</v>
      </c>
      <c r="H502" s="6" t="str" cm="1">
        <f t="array" ref="H502">_xlfn.XLOOKUP(1,('[1]VLOOKUP DATA'!$I$2:$I$337=[1]DATA!G502)*('[1]VLOOKUP DATA'!$J$2:$J$337=[1]DATA!D502)*('[1]VLOOKUP DATA'!$K$2:$K$337=[1]DATA!E502),'[1]VLOOKUP DATA'!$L$2:$L$337)</f>
        <v>Off-Peak</v>
      </c>
      <c r="I502" s="1" cm="1">
        <f t="array" ref="I502">_xlfn.XLOOKUP(B502,'[1]VLOOKUP DATA'!$A$3:$A$14,_xlfn.XLOOKUP(H502,'[1]VLOOKUP DATA'!$D$2:$F$2,'[1]VLOOKUP DATA'!$D$3:$F$14))*100</f>
        <v>107</v>
      </c>
      <c r="J502" s="2">
        <v>-8.3004916666666588</v>
      </c>
      <c r="K502" s="3">
        <f t="shared" si="29"/>
        <v>0</v>
      </c>
      <c r="L502" s="3">
        <v>99</v>
      </c>
      <c r="M502" s="4">
        <v>130.33590833333329</v>
      </c>
      <c r="N502" s="4">
        <v>0</v>
      </c>
      <c r="O502" s="4">
        <v>115.23179166666667</v>
      </c>
      <c r="P502" s="3">
        <f t="shared" si="30"/>
        <v>313.63673333333344</v>
      </c>
      <c r="Q502" s="5">
        <v>0</v>
      </c>
      <c r="R502" s="5">
        <f>VLOOKUP(D502,'[1]DESIGN LOAD'!AC:AF,2,FALSE)</f>
        <v>200</v>
      </c>
      <c r="S502" s="7">
        <f>VLOOKUP(D502,'[1]DESIGN LOAD'!AC:AF,3,FALSE)</f>
        <v>190</v>
      </c>
      <c r="T502">
        <f>VLOOKUP(D502,'[1]DESIGN LOAD'!AC:AF,4,FALSE)</f>
        <v>390</v>
      </c>
    </row>
    <row r="503" spans="1:20" x14ac:dyDescent="0.3">
      <c r="A503" s="6">
        <v>2024</v>
      </c>
      <c r="B503" s="6">
        <v>7</v>
      </c>
      <c r="C503" s="6">
        <v>22</v>
      </c>
      <c r="D503" s="6">
        <v>3</v>
      </c>
      <c r="E503" s="6" t="str">
        <f t="shared" si="28"/>
        <v>Monday</v>
      </c>
      <c r="F503" s="6" t="str">
        <f t="shared" si="31"/>
        <v>Week-day</v>
      </c>
      <c r="G503" s="6" t="str">
        <f>_xlfn.XLOOKUP(B503,'[1]VLOOKUP DATA'!$A$3:$A$14,'[1]VLOOKUP DATA'!$C$3:$C$14)</f>
        <v>High-demand</v>
      </c>
      <c r="H503" s="6" t="str" cm="1">
        <f t="array" ref="H503">_xlfn.XLOOKUP(1,('[1]VLOOKUP DATA'!$I$2:$I$337=[1]DATA!G503)*('[1]VLOOKUP DATA'!$J$2:$J$337=[1]DATA!D503)*('[1]VLOOKUP DATA'!$K$2:$K$337=[1]DATA!E503),'[1]VLOOKUP DATA'!$L$2:$L$337)</f>
        <v>Off-Peak</v>
      </c>
      <c r="I503" s="1" cm="1">
        <f t="array" ref="I503">_xlfn.XLOOKUP(B503,'[1]VLOOKUP DATA'!$A$3:$A$14,_xlfn.XLOOKUP(H503,'[1]VLOOKUP DATA'!$D$2:$F$2,'[1]VLOOKUP DATA'!$D$3:$F$14))*100</f>
        <v>107</v>
      </c>
      <c r="J503" s="2">
        <v>-12.396925000000001</v>
      </c>
      <c r="K503" s="3">
        <f t="shared" si="29"/>
        <v>0</v>
      </c>
      <c r="L503" s="3">
        <v>99.016666666666666</v>
      </c>
      <c r="M503" s="4">
        <v>132.82118333333332</v>
      </c>
      <c r="N503" s="4">
        <v>0</v>
      </c>
      <c r="O503" s="4">
        <v>114.55107499999995</v>
      </c>
      <c r="P503" s="3">
        <f t="shared" si="30"/>
        <v>313.63673333333344</v>
      </c>
      <c r="Q503" s="5">
        <v>0</v>
      </c>
      <c r="R503" s="5">
        <f>VLOOKUP(D503,'[1]DESIGN LOAD'!AC:AF,2,FALSE)</f>
        <v>200</v>
      </c>
      <c r="S503" s="7">
        <f>VLOOKUP(D503,'[1]DESIGN LOAD'!AC:AF,3,FALSE)</f>
        <v>190</v>
      </c>
      <c r="T503">
        <f>VLOOKUP(D503,'[1]DESIGN LOAD'!AC:AF,4,FALSE)</f>
        <v>390</v>
      </c>
    </row>
    <row r="504" spans="1:20" x14ac:dyDescent="0.3">
      <c r="A504" s="6">
        <v>2024</v>
      </c>
      <c r="B504" s="6">
        <v>7</v>
      </c>
      <c r="C504" s="6">
        <v>22</v>
      </c>
      <c r="D504" s="6">
        <v>4</v>
      </c>
      <c r="E504" s="6" t="str">
        <f t="shared" si="28"/>
        <v>Monday</v>
      </c>
      <c r="F504" s="6" t="str">
        <f t="shared" si="31"/>
        <v>Week-day</v>
      </c>
      <c r="G504" s="6" t="str">
        <f>_xlfn.XLOOKUP(B504,'[1]VLOOKUP DATA'!$A$3:$A$14,'[1]VLOOKUP DATA'!$C$3:$C$14)</f>
        <v>High-demand</v>
      </c>
      <c r="H504" s="6" t="str" cm="1">
        <f t="array" ref="H504">_xlfn.XLOOKUP(1,('[1]VLOOKUP DATA'!$I$2:$I$337=[1]DATA!G504)*('[1]VLOOKUP DATA'!$J$2:$J$337=[1]DATA!D504)*('[1]VLOOKUP DATA'!$K$2:$K$337=[1]DATA!E504),'[1]VLOOKUP DATA'!$L$2:$L$337)</f>
        <v>Off-Peak</v>
      </c>
      <c r="I504" s="1" cm="1">
        <f t="array" ref="I504">_xlfn.XLOOKUP(B504,'[1]VLOOKUP DATA'!$A$3:$A$14,_xlfn.XLOOKUP(H504,'[1]VLOOKUP DATA'!$D$2:$F$2,'[1]VLOOKUP DATA'!$D$3:$F$14))*100</f>
        <v>107</v>
      </c>
      <c r="J504" s="2">
        <v>-8.3528666666666673</v>
      </c>
      <c r="K504" s="3">
        <f t="shared" si="29"/>
        <v>0</v>
      </c>
      <c r="L504" s="3">
        <v>99.033333333333331</v>
      </c>
      <c r="M504" s="4">
        <v>124.85129166666667</v>
      </c>
      <c r="N504" s="4">
        <v>0</v>
      </c>
      <c r="O504" s="4">
        <v>110.39651666666667</v>
      </c>
      <c r="P504" s="3">
        <f t="shared" si="30"/>
        <v>313.63673333333344</v>
      </c>
      <c r="Q504" s="5">
        <v>0</v>
      </c>
      <c r="R504" s="5">
        <f>VLOOKUP(D504,'[1]DESIGN LOAD'!AC:AF,2,FALSE)</f>
        <v>295</v>
      </c>
      <c r="S504" s="7">
        <f>VLOOKUP(D504,'[1]DESIGN LOAD'!AC:AF,3,FALSE)</f>
        <v>190</v>
      </c>
      <c r="T504">
        <f>VLOOKUP(D504,'[1]DESIGN LOAD'!AC:AF,4,FALSE)</f>
        <v>485</v>
      </c>
    </row>
    <row r="505" spans="1:20" x14ac:dyDescent="0.3">
      <c r="A505" s="6">
        <v>2024</v>
      </c>
      <c r="B505" s="6">
        <v>7</v>
      </c>
      <c r="C505" s="6">
        <v>22</v>
      </c>
      <c r="D505" s="6">
        <v>5</v>
      </c>
      <c r="E505" s="6" t="str">
        <f t="shared" si="28"/>
        <v>Monday</v>
      </c>
      <c r="F505" s="6" t="str">
        <f t="shared" si="31"/>
        <v>Week-day</v>
      </c>
      <c r="G505" s="6" t="str">
        <f>_xlfn.XLOOKUP(B505,'[1]VLOOKUP DATA'!$A$3:$A$14,'[1]VLOOKUP DATA'!$C$3:$C$14)</f>
        <v>High-demand</v>
      </c>
      <c r="H505" s="6" t="str" cm="1">
        <f t="array" ref="H505">_xlfn.XLOOKUP(1,('[1]VLOOKUP DATA'!$I$2:$I$337=[1]DATA!G505)*('[1]VLOOKUP DATA'!$J$2:$J$337=[1]DATA!D505)*('[1]VLOOKUP DATA'!$K$2:$K$337=[1]DATA!E505),'[1]VLOOKUP DATA'!$L$2:$L$337)</f>
        <v>Off-Peak</v>
      </c>
      <c r="I505" s="1" cm="1">
        <f t="array" ref="I505">_xlfn.XLOOKUP(B505,'[1]VLOOKUP DATA'!$A$3:$A$14,_xlfn.XLOOKUP(H505,'[1]VLOOKUP DATA'!$D$2:$F$2,'[1]VLOOKUP DATA'!$D$3:$F$14))*100</f>
        <v>107</v>
      </c>
      <c r="J505" s="2">
        <v>-7.9436500000000025</v>
      </c>
      <c r="K505" s="3">
        <f t="shared" si="29"/>
        <v>0</v>
      </c>
      <c r="L505" s="3">
        <v>99.016666666666666</v>
      </c>
      <c r="M505" s="4">
        <v>157.16556666666659</v>
      </c>
      <c r="N505" s="4">
        <v>0</v>
      </c>
      <c r="O505" s="4">
        <v>138.04174166666664</v>
      </c>
      <c r="P505" s="3">
        <f t="shared" si="30"/>
        <v>313.63673333333344</v>
      </c>
      <c r="Q505" s="5">
        <v>0</v>
      </c>
      <c r="R505" s="5">
        <f>VLOOKUP(D505,'[1]DESIGN LOAD'!AC:AF,2,FALSE)</f>
        <v>295</v>
      </c>
      <c r="S505" s="7">
        <f>VLOOKUP(D505,'[1]DESIGN LOAD'!AC:AF,3,FALSE)</f>
        <v>190</v>
      </c>
      <c r="T505">
        <f>VLOOKUP(D505,'[1]DESIGN LOAD'!AC:AF,4,FALSE)</f>
        <v>485</v>
      </c>
    </row>
    <row r="506" spans="1:20" x14ac:dyDescent="0.3">
      <c r="A506" s="6">
        <v>2024</v>
      </c>
      <c r="B506" s="6">
        <v>7</v>
      </c>
      <c r="C506" s="6">
        <v>22</v>
      </c>
      <c r="D506" s="6">
        <v>6</v>
      </c>
      <c r="E506" s="6" t="str">
        <f t="shared" si="28"/>
        <v>Monday</v>
      </c>
      <c r="F506" s="6" t="str">
        <f t="shared" si="31"/>
        <v>Week-day</v>
      </c>
      <c r="G506" s="6" t="str">
        <f>_xlfn.XLOOKUP(B506,'[1]VLOOKUP DATA'!$A$3:$A$14,'[1]VLOOKUP DATA'!$C$3:$C$14)</f>
        <v>High-demand</v>
      </c>
      <c r="H506" s="6" t="str" cm="1">
        <f t="array" ref="H506">_xlfn.XLOOKUP(1,('[1]VLOOKUP DATA'!$I$2:$I$337=[1]DATA!G506)*('[1]VLOOKUP DATA'!$J$2:$J$337=[1]DATA!D506)*('[1]VLOOKUP DATA'!$K$2:$K$337=[1]DATA!E506),'[1]VLOOKUP DATA'!$L$2:$L$337)</f>
        <v>Peak</v>
      </c>
      <c r="I506" s="1" cm="1">
        <f t="array" ref="I506">_xlfn.XLOOKUP(B506,'[1]VLOOKUP DATA'!$A$3:$A$14,_xlfn.XLOOKUP(H506,'[1]VLOOKUP DATA'!$D$2:$F$2,'[1]VLOOKUP DATA'!$D$3:$F$14))*100</f>
        <v>653</v>
      </c>
      <c r="J506" s="2">
        <v>-11.828958333333327</v>
      </c>
      <c r="K506" s="3">
        <f t="shared" si="29"/>
        <v>0</v>
      </c>
      <c r="L506" s="3">
        <v>99.041666666666671</v>
      </c>
      <c r="M506" s="4">
        <v>136.06674166666667</v>
      </c>
      <c r="N506" s="4">
        <v>0</v>
      </c>
      <c r="O506" s="4">
        <v>118.89945833333334</v>
      </c>
      <c r="P506" s="3">
        <f t="shared" si="30"/>
        <v>313.63673333333344</v>
      </c>
      <c r="Q506" s="5">
        <v>0</v>
      </c>
      <c r="R506" s="5">
        <f>VLOOKUP(D506,'[1]DESIGN LOAD'!AC:AF,2,FALSE)</f>
        <v>295</v>
      </c>
      <c r="S506" s="7">
        <f>VLOOKUP(D506,'[1]DESIGN LOAD'!AC:AF,3,FALSE)</f>
        <v>190</v>
      </c>
      <c r="T506">
        <f>VLOOKUP(D506,'[1]DESIGN LOAD'!AC:AF,4,FALSE)</f>
        <v>485</v>
      </c>
    </row>
    <row r="507" spans="1:20" x14ac:dyDescent="0.3">
      <c r="A507" s="6">
        <v>2024</v>
      </c>
      <c r="B507" s="6">
        <v>7</v>
      </c>
      <c r="C507" s="6">
        <v>22</v>
      </c>
      <c r="D507" s="6">
        <v>7</v>
      </c>
      <c r="E507" s="6" t="str">
        <f t="shared" si="28"/>
        <v>Monday</v>
      </c>
      <c r="F507" s="6" t="str">
        <f t="shared" si="31"/>
        <v>Week-day</v>
      </c>
      <c r="G507" s="6" t="str">
        <f>_xlfn.XLOOKUP(B507,'[1]VLOOKUP DATA'!$A$3:$A$14,'[1]VLOOKUP DATA'!$C$3:$C$14)</f>
        <v>High-demand</v>
      </c>
      <c r="H507" s="6" t="str" cm="1">
        <f t="array" ref="H507">_xlfn.XLOOKUP(1,('[1]VLOOKUP DATA'!$I$2:$I$337=[1]DATA!G507)*('[1]VLOOKUP DATA'!$J$2:$J$337=[1]DATA!D507)*('[1]VLOOKUP DATA'!$K$2:$K$337=[1]DATA!E507),'[1]VLOOKUP DATA'!$L$2:$L$337)</f>
        <v>Peak</v>
      </c>
      <c r="I507" s="1" cm="1">
        <f t="array" ref="I507">_xlfn.XLOOKUP(B507,'[1]VLOOKUP DATA'!$A$3:$A$14,_xlfn.XLOOKUP(H507,'[1]VLOOKUP DATA'!$D$2:$F$2,'[1]VLOOKUP DATA'!$D$3:$F$14))*100</f>
        <v>653</v>
      </c>
      <c r="J507" s="2">
        <v>-5.9810666666666661</v>
      </c>
      <c r="K507" s="3">
        <f t="shared" si="29"/>
        <v>0</v>
      </c>
      <c r="L507" s="3">
        <v>99.016666666666666</v>
      </c>
      <c r="M507" s="4">
        <v>131.66109166666666</v>
      </c>
      <c r="N507" s="4">
        <v>0</v>
      </c>
      <c r="O507" s="4">
        <v>118.58665833333329</v>
      </c>
      <c r="P507" s="3">
        <f t="shared" si="30"/>
        <v>313.63673333333344</v>
      </c>
      <c r="Q507" s="5">
        <v>0</v>
      </c>
      <c r="R507" s="5">
        <f>VLOOKUP(D507,'[1]DESIGN LOAD'!AC:AF,2,FALSE)</f>
        <v>565</v>
      </c>
      <c r="S507" s="7">
        <f>VLOOKUP(D507,'[1]DESIGN LOAD'!AC:AF,3,FALSE)</f>
        <v>690</v>
      </c>
      <c r="T507">
        <f>VLOOKUP(D507,'[1]DESIGN LOAD'!AC:AF,4,FALSE)</f>
        <v>1255</v>
      </c>
    </row>
    <row r="508" spans="1:20" x14ac:dyDescent="0.3">
      <c r="A508" s="6">
        <v>2024</v>
      </c>
      <c r="B508" s="6">
        <v>7</v>
      </c>
      <c r="C508" s="6">
        <v>22</v>
      </c>
      <c r="D508" s="6">
        <v>8</v>
      </c>
      <c r="E508" s="6" t="str">
        <f t="shared" si="28"/>
        <v>Monday</v>
      </c>
      <c r="F508" s="6" t="str">
        <f t="shared" si="31"/>
        <v>Week-day</v>
      </c>
      <c r="G508" s="6" t="str">
        <f>_xlfn.XLOOKUP(B508,'[1]VLOOKUP DATA'!$A$3:$A$14,'[1]VLOOKUP DATA'!$C$3:$C$14)</f>
        <v>High-demand</v>
      </c>
      <c r="H508" s="6" t="str" cm="1">
        <f t="array" ref="H508">_xlfn.XLOOKUP(1,('[1]VLOOKUP DATA'!$I$2:$I$337=[1]DATA!G508)*('[1]VLOOKUP DATA'!$J$2:$J$337=[1]DATA!D508)*('[1]VLOOKUP DATA'!$K$2:$K$337=[1]DATA!E508),'[1]VLOOKUP DATA'!$L$2:$L$337)</f>
        <v>Peak</v>
      </c>
      <c r="I508" s="1" cm="1">
        <f t="array" ref="I508">_xlfn.XLOOKUP(B508,'[1]VLOOKUP DATA'!$A$3:$A$14,_xlfn.XLOOKUP(H508,'[1]VLOOKUP DATA'!$D$2:$F$2,'[1]VLOOKUP DATA'!$D$3:$F$14))*100</f>
        <v>653</v>
      </c>
      <c r="J508" s="2">
        <v>-11.555558333333334</v>
      </c>
      <c r="K508" s="3">
        <f t="shared" si="29"/>
        <v>0</v>
      </c>
      <c r="L508" s="3">
        <v>99</v>
      </c>
      <c r="M508" s="4">
        <v>143.7157</v>
      </c>
      <c r="N508" s="4">
        <v>0</v>
      </c>
      <c r="O508" s="4">
        <v>127.54742500000002</v>
      </c>
      <c r="P508" s="3">
        <f t="shared" si="30"/>
        <v>313.63673333333344</v>
      </c>
      <c r="Q508" s="5">
        <v>0</v>
      </c>
      <c r="R508" s="5">
        <f>VLOOKUP(D508,'[1]DESIGN LOAD'!AC:AF,2,FALSE)</f>
        <v>565</v>
      </c>
      <c r="S508" s="7">
        <f>VLOOKUP(D508,'[1]DESIGN LOAD'!AC:AF,3,FALSE)</f>
        <v>675</v>
      </c>
      <c r="T508">
        <f>VLOOKUP(D508,'[1]DESIGN LOAD'!AC:AF,4,FALSE)</f>
        <v>1240</v>
      </c>
    </row>
    <row r="509" spans="1:20" x14ac:dyDescent="0.3">
      <c r="A509" s="6">
        <v>2024</v>
      </c>
      <c r="B509" s="6">
        <v>7</v>
      </c>
      <c r="C509" s="6">
        <v>22</v>
      </c>
      <c r="D509" s="6">
        <v>9</v>
      </c>
      <c r="E509" s="6" t="str">
        <f t="shared" si="28"/>
        <v>Monday</v>
      </c>
      <c r="F509" s="6" t="str">
        <f t="shared" si="31"/>
        <v>Week-day</v>
      </c>
      <c r="G509" s="6" t="str">
        <f>_xlfn.XLOOKUP(B509,'[1]VLOOKUP DATA'!$A$3:$A$14,'[1]VLOOKUP DATA'!$C$3:$C$14)</f>
        <v>High-demand</v>
      </c>
      <c r="H509" s="6" t="str" cm="1">
        <f t="array" ref="H509">_xlfn.XLOOKUP(1,('[1]VLOOKUP DATA'!$I$2:$I$337=[1]DATA!G509)*('[1]VLOOKUP DATA'!$J$2:$J$337=[1]DATA!D509)*('[1]VLOOKUP DATA'!$K$2:$K$337=[1]DATA!E509),'[1]VLOOKUP DATA'!$L$2:$L$337)</f>
        <v>Standard</v>
      </c>
      <c r="I509" s="1" cm="1">
        <f t="array" ref="I509">_xlfn.XLOOKUP(B509,'[1]VLOOKUP DATA'!$A$3:$A$14,_xlfn.XLOOKUP(H509,'[1]VLOOKUP DATA'!$D$2:$F$2,'[1]VLOOKUP DATA'!$D$3:$F$14))*100</f>
        <v>198</v>
      </c>
      <c r="J509" s="2">
        <v>-10.80731666666667</v>
      </c>
      <c r="K509" s="3">
        <f t="shared" si="29"/>
        <v>0</v>
      </c>
      <c r="L509" s="3">
        <v>99.05</v>
      </c>
      <c r="M509" s="4">
        <v>133.89567499999998</v>
      </c>
      <c r="N509" s="4">
        <v>0</v>
      </c>
      <c r="O509" s="4">
        <v>118.22137499999991</v>
      </c>
      <c r="P509" s="3">
        <f t="shared" si="30"/>
        <v>313.63673333333344</v>
      </c>
      <c r="Q509" s="5">
        <v>0</v>
      </c>
      <c r="R509" s="5">
        <f>VLOOKUP(D509,'[1]DESIGN LOAD'!AC:AF,2,FALSE)</f>
        <v>565</v>
      </c>
      <c r="S509" s="7">
        <f>VLOOKUP(D509,'[1]DESIGN LOAD'!AC:AF,3,FALSE)</f>
        <v>675</v>
      </c>
      <c r="T509">
        <f>VLOOKUP(D509,'[1]DESIGN LOAD'!AC:AF,4,FALSE)</f>
        <v>1240</v>
      </c>
    </row>
    <row r="510" spans="1:20" x14ac:dyDescent="0.3">
      <c r="A510" s="6">
        <v>2024</v>
      </c>
      <c r="B510" s="6">
        <v>7</v>
      </c>
      <c r="C510" s="6">
        <v>22</v>
      </c>
      <c r="D510" s="6">
        <v>10</v>
      </c>
      <c r="E510" s="6" t="str">
        <f t="shared" si="28"/>
        <v>Monday</v>
      </c>
      <c r="F510" s="6" t="str">
        <f t="shared" si="31"/>
        <v>Week-day</v>
      </c>
      <c r="G510" s="6" t="str">
        <f>_xlfn.XLOOKUP(B510,'[1]VLOOKUP DATA'!$A$3:$A$14,'[1]VLOOKUP DATA'!$C$3:$C$14)</f>
        <v>High-demand</v>
      </c>
      <c r="H510" s="6" t="str" cm="1">
        <f t="array" ref="H510">_xlfn.XLOOKUP(1,('[1]VLOOKUP DATA'!$I$2:$I$337=[1]DATA!G510)*('[1]VLOOKUP DATA'!$J$2:$J$337=[1]DATA!D510)*('[1]VLOOKUP DATA'!$K$2:$K$337=[1]DATA!E510),'[1]VLOOKUP DATA'!$L$2:$L$337)</f>
        <v>Standard</v>
      </c>
      <c r="I510" s="1" cm="1">
        <f t="array" ref="I510">_xlfn.XLOOKUP(B510,'[1]VLOOKUP DATA'!$A$3:$A$14,_xlfn.XLOOKUP(H510,'[1]VLOOKUP DATA'!$D$2:$F$2,'[1]VLOOKUP DATA'!$D$3:$F$14))*100</f>
        <v>198</v>
      </c>
      <c r="J510" s="2">
        <v>-6.4658583333333333</v>
      </c>
      <c r="K510" s="3">
        <f t="shared" si="29"/>
        <v>0</v>
      </c>
      <c r="L510" s="3">
        <v>99</v>
      </c>
      <c r="M510" s="4">
        <v>134.55122499999999</v>
      </c>
      <c r="N510" s="4">
        <v>0</v>
      </c>
      <c r="O510" s="4">
        <v>119.00177500000001</v>
      </c>
      <c r="P510" s="3">
        <f t="shared" si="30"/>
        <v>313.63673333333344</v>
      </c>
      <c r="Q510" s="5">
        <v>0</v>
      </c>
      <c r="R510" s="5">
        <f>VLOOKUP(D510,'[1]DESIGN LOAD'!AC:AF,2,FALSE)</f>
        <v>565</v>
      </c>
      <c r="S510" s="7">
        <f>VLOOKUP(D510,'[1]DESIGN LOAD'!AC:AF,3,FALSE)</f>
        <v>675</v>
      </c>
      <c r="T510">
        <f>VLOOKUP(D510,'[1]DESIGN LOAD'!AC:AF,4,FALSE)</f>
        <v>1240</v>
      </c>
    </row>
    <row r="511" spans="1:20" x14ac:dyDescent="0.3">
      <c r="A511" s="6">
        <v>2024</v>
      </c>
      <c r="B511" s="6">
        <v>7</v>
      </c>
      <c r="C511" s="6">
        <v>22</v>
      </c>
      <c r="D511" s="6">
        <v>11</v>
      </c>
      <c r="E511" s="6" t="str">
        <f t="shared" si="28"/>
        <v>Monday</v>
      </c>
      <c r="F511" s="6" t="str">
        <f t="shared" si="31"/>
        <v>Week-day</v>
      </c>
      <c r="G511" s="6" t="str">
        <f>_xlfn.XLOOKUP(B511,'[1]VLOOKUP DATA'!$A$3:$A$14,'[1]VLOOKUP DATA'!$C$3:$C$14)</f>
        <v>High-demand</v>
      </c>
      <c r="H511" s="6" t="str" cm="1">
        <f t="array" ref="H511">_xlfn.XLOOKUP(1,('[1]VLOOKUP DATA'!$I$2:$I$337=[1]DATA!G511)*('[1]VLOOKUP DATA'!$J$2:$J$337=[1]DATA!D511)*('[1]VLOOKUP DATA'!$K$2:$K$337=[1]DATA!E511),'[1]VLOOKUP DATA'!$L$2:$L$337)</f>
        <v>Standard</v>
      </c>
      <c r="I511" s="1" cm="1">
        <f t="array" ref="I511">_xlfn.XLOOKUP(B511,'[1]VLOOKUP DATA'!$A$3:$A$14,_xlfn.XLOOKUP(H511,'[1]VLOOKUP DATA'!$D$2:$F$2,'[1]VLOOKUP DATA'!$D$3:$F$14))*100</f>
        <v>198</v>
      </c>
      <c r="J511" s="2">
        <v>-7.1243583333333316</v>
      </c>
      <c r="K511" s="3">
        <f t="shared" si="29"/>
        <v>0</v>
      </c>
      <c r="L511" s="3">
        <v>99.016666666666666</v>
      </c>
      <c r="M511" s="4">
        <v>151.55698333333342</v>
      </c>
      <c r="N511" s="4">
        <v>0</v>
      </c>
      <c r="O511" s="4">
        <v>138.00618333333333</v>
      </c>
      <c r="P511" s="3">
        <f t="shared" si="30"/>
        <v>313.63673333333344</v>
      </c>
      <c r="Q511" s="5">
        <v>0</v>
      </c>
      <c r="R511" s="5">
        <f>VLOOKUP(D511,'[1]DESIGN LOAD'!AC:AF,2,FALSE)</f>
        <v>565</v>
      </c>
      <c r="S511" s="7">
        <f>VLOOKUP(D511,'[1]DESIGN LOAD'!AC:AF,3,FALSE)</f>
        <v>675</v>
      </c>
      <c r="T511">
        <f>VLOOKUP(D511,'[1]DESIGN LOAD'!AC:AF,4,FALSE)</f>
        <v>1240</v>
      </c>
    </row>
    <row r="512" spans="1:20" x14ac:dyDescent="0.3">
      <c r="A512" s="6">
        <v>2024</v>
      </c>
      <c r="B512" s="6">
        <v>7</v>
      </c>
      <c r="C512" s="6">
        <v>22</v>
      </c>
      <c r="D512" s="6">
        <v>12</v>
      </c>
      <c r="E512" s="6" t="str">
        <f t="shared" si="28"/>
        <v>Monday</v>
      </c>
      <c r="F512" s="6" t="str">
        <f t="shared" si="31"/>
        <v>Week-day</v>
      </c>
      <c r="G512" s="6" t="str">
        <f>_xlfn.XLOOKUP(B512,'[1]VLOOKUP DATA'!$A$3:$A$14,'[1]VLOOKUP DATA'!$C$3:$C$14)</f>
        <v>High-demand</v>
      </c>
      <c r="H512" s="6" t="str" cm="1">
        <f t="array" ref="H512">_xlfn.XLOOKUP(1,('[1]VLOOKUP DATA'!$I$2:$I$337=[1]DATA!G512)*('[1]VLOOKUP DATA'!$J$2:$J$337=[1]DATA!D512)*('[1]VLOOKUP DATA'!$K$2:$K$337=[1]DATA!E512),'[1]VLOOKUP DATA'!$L$2:$L$337)</f>
        <v>Standard</v>
      </c>
      <c r="I512" s="1" cm="1">
        <f t="array" ref="I512">_xlfn.XLOOKUP(B512,'[1]VLOOKUP DATA'!$A$3:$A$14,_xlfn.XLOOKUP(H512,'[1]VLOOKUP DATA'!$D$2:$F$2,'[1]VLOOKUP DATA'!$D$3:$F$14))*100</f>
        <v>198</v>
      </c>
      <c r="J512" s="2">
        <v>-10.616183333333336</v>
      </c>
      <c r="K512" s="3">
        <f t="shared" si="29"/>
        <v>0</v>
      </c>
      <c r="L512" s="3">
        <v>99</v>
      </c>
      <c r="M512" s="4">
        <v>160.89269999999999</v>
      </c>
      <c r="N512" s="4">
        <v>0</v>
      </c>
      <c r="O512" s="4">
        <v>142.41749166666668</v>
      </c>
      <c r="P512" s="3">
        <f t="shared" si="30"/>
        <v>313.63673333333344</v>
      </c>
      <c r="Q512" s="5">
        <v>0</v>
      </c>
      <c r="R512" s="5">
        <f>VLOOKUP(D512,'[1]DESIGN LOAD'!AC:AF,2,FALSE)</f>
        <v>565</v>
      </c>
      <c r="S512" s="7">
        <f>VLOOKUP(D512,'[1]DESIGN LOAD'!AC:AF,3,FALSE)</f>
        <v>675</v>
      </c>
      <c r="T512">
        <f>VLOOKUP(D512,'[1]DESIGN LOAD'!AC:AF,4,FALSE)</f>
        <v>1240</v>
      </c>
    </row>
    <row r="513" spans="1:20" x14ac:dyDescent="0.3">
      <c r="A513" s="6">
        <v>2024</v>
      </c>
      <c r="B513" s="6">
        <v>7</v>
      </c>
      <c r="C513" s="6">
        <v>22</v>
      </c>
      <c r="D513" s="6">
        <v>13</v>
      </c>
      <c r="E513" s="6" t="str">
        <f t="shared" si="28"/>
        <v>Monday</v>
      </c>
      <c r="F513" s="6" t="str">
        <f t="shared" si="31"/>
        <v>Week-day</v>
      </c>
      <c r="G513" s="6" t="str">
        <f>_xlfn.XLOOKUP(B513,'[1]VLOOKUP DATA'!$A$3:$A$14,'[1]VLOOKUP DATA'!$C$3:$C$14)</f>
        <v>High-demand</v>
      </c>
      <c r="H513" s="6" t="str" cm="1">
        <f t="array" ref="H513">_xlfn.XLOOKUP(1,('[1]VLOOKUP DATA'!$I$2:$I$337=[1]DATA!G513)*('[1]VLOOKUP DATA'!$J$2:$J$337=[1]DATA!D513)*('[1]VLOOKUP DATA'!$K$2:$K$337=[1]DATA!E513),'[1]VLOOKUP DATA'!$L$2:$L$337)</f>
        <v>Standard</v>
      </c>
      <c r="I513" s="1" cm="1">
        <f t="array" ref="I513">_xlfn.XLOOKUP(B513,'[1]VLOOKUP DATA'!$A$3:$A$14,_xlfn.XLOOKUP(H513,'[1]VLOOKUP DATA'!$D$2:$F$2,'[1]VLOOKUP DATA'!$D$3:$F$14))*100</f>
        <v>198</v>
      </c>
      <c r="J513" s="2">
        <v>-8.4321999999999999</v>
      </c>
      <c r="K513" s="3">
        <f t="shared" si="29"/>
        <v>0</v>
      </c>
      <c r="L513" s="3">
        <v>99</v>
      </c>
      <c r="M513" s="4">
        <v>183.62977499999994</v>
      </c>
      <c r="N513" s="4">
        <v>0</v>
      </c>
      <c r="O513" s="4">
        <v>167.52094166666663</v>
      </c>
      <c r="P513" s="3">
        <f t="shared" si="30"/>
        <v>313.63673333333344</v>
      </c>
      <c r="Q513" s="5">
        <v>0</v>
      </c>
      <c r="R513" s="5">
        <f>VLOOKUP(D513,'[1]DESIGN LOAD'!AC:AF,2,FALSE)</f>
        <v>565</v>
      </c>
      <c r="S513" s="7">
        <f>VLOOKUP(D513,'[1]DESIGN LOAD'!AC:AF,3,FALSE)</f>
        <v>675</v>
      </c>
      <c r="T513">
        <f>VLOOKUP(D513,'[1]DESIGN LOAD'!AC:AF,4,FALSE)</f>
        <v>1240</v>
      </c>
    </row>
    <row r="514" spans="1:20" x14ac:dyDescent="0.3">
      <c r="A514" s="6">
        <v>2024</v>
      </c>
      <c r="B514" s="6">
        <v>7</v>
      </c>
      <c r="C514" s="6">
        <v>22</v>
      </c>
      <c r="D514" s="6">
        <v>14</v>
      </c>
      <c r="E514" s="6" t="str">
        <f t="shared" ref="E514:E577" si="32">TEXT(DATE(A514, B514, C514), "dddd")</f>
        <v>Monday</v>
      </c>
      <c r="F514" s="6" t="str">
        <f t="shared" si="31"/>
        <v>Week-day</v>
      </c>
      <c r="G514" s="6" t="str">
        <f>_xlfn.XLOOKUP(B514,'[1]VLOOKUP DATA'!$A$3:$A$14,'[1]VLOOKUP DATA'!$C$3:$C$14)</f>
        <v>High-demand</v>
      </c>
      <c r="H514" s="6" t="str" cm="1">
        <f t="array" ref="H514">_xlfn.XLOOKUP(1,('[1]VLOOKUP DATA'!$I$2:$I$337=[1]DATA!G514)*('[1]VLOOKUP DATA'!$J$2:$J$337=[1]DATA!D514)*('[1]VLOOKUP DATA'!$K$2:$K$337=[1]DATA!E514),'[1]VLOOKUP DATA'!$L$2:$L$337)</f>
        <v>Standard</v>
      </c>
      <c r="I514" s="1" cm="1">
        <f t="array" ref="I514">_xlfn.XLOOKUP(B514,'[1]VLOOKUP DATA'!$A$3:$A$14,_xlfn.XLOOKUP(H514,'[1]VLOOKUP DATA'!$D$2:$F$2,'[1]VLOOKUP DATA'!$D$3:$F$14))*100</f>
        <v>198</v>
      </c>
      <c r="J514" s="2">
        <v>-8.5415333333333354</v>
      </c>
      <c r="K514" s="3">
        <f t="shared" ref="K514:K577" si="33">IF(J514&gt;0,J514,0)</f>
        <v>0</v>
      </c>
      <c r="L514" s="3">
        <v>99.033333333333331</v>
      </c>
      <c r="M514" s="4">
        <v>151.1761333333333</v>
      </c>
      <c r="N514" s="4">
        <v>0</v>
      </c>
      <c r="O514" s="4">
        <v>134.77913333333336</v>
      </c>
      <c r="P514" s="3">
        <f t="shared" ref="P514:P577" si="34">_xlfn.MAXIFS(M:M,B:B,B514)</f>
        <v>313.63673333333344</v>
      </c>
      <c r="Q514" s="5">
        <v>0</v>
      </c>
      <c r="R514" s="5">
        <f>VLOOKUP(D514,'[1]DESIGN LOAD'!AC:AF,2,FALSE)</f>
        <v>565</v>
      </c>
      <c r="S514" s="7">
        <f>VLOOKUP(D514,'[1]DESIGN LOAD'!AC:AF,3,FALSE)</f>
        <v>675</v>
      </c>
      <c r="T514">
        <f>VLOOKUP(D514,'[1]DESIGN LOAD'!AC:AF,4,FALSE)</f>
        <v>1240</v>
      </c>
    </row>
    <row r="515" spans="1:20" x14ac:dyDescent="0.3">
      <c r="A515" s="6">
        <v>2024</v>
      </c>
      <c r="B515" s="6">
        <v>7</v>
      </c>
      <c r="C515" s="6">
        <v>22</v>
      </c>
      <c r="D515" s="6">
        <v>15</v>
      </c>
      <c r="E515" s="6" t="str">
        <f t="shared" si="32"/>
        <v>Monday</v>
      </c>
      <c r="F515" s="6" t="str">
        <f t="shared" ref="F515:F578" si="35">IF(OR(E515="Saturday",E515="Sunday"),"Weekend","Week-day")</f>
        <v>Week-day</v>
      </c>
      <c r="G515" s="6" t="str">
        <f>_xlfn.XLOOKUP(B515,'[1]VLOOKUP DATA'!$A$3:$A$14,'[1]VLOOKUP DATA'!$C$3:$C$14)</f>
        <v>High-demand</v>
      </c>
      <c r="H515" s="6" t="str" cm="1">
        <f t="array" ref="H515">_xlfn.XLOOKUP(1,('[1]VLOOKUP DATA'!$I$2:$I$337=[1]DATA!G515)*('[1]VLOOKUP DATA'!$J$2:$J$337=[1]DATA!D515)*('[1]VLOOKUP DATA'!$K$2:$K$337=[1]DATA!E515),'[1]VLOOKUP DATA'!$L$2:$L$337)</f>
        <v>Standard</v>
      </c>
      <c r="I515" s="1" cm="1">
        <f t="array" ref="I515">_xlfn.XLOOKUP(B515,'[1]VLOOKUP DATA'!$A$3:$A$14,_xlfn.XLOOKUP(H515,'[1]VLOOKUP DATA'!$D$2:$F$2,'[1]VLOOKUP DATA'!$D$3:$F$14))*100</f>
        <v>198</v>
      </c>
      <c r="J515" s="2">
        <v>-7.9052083333333325</v>
      </c>
      <c r="K515" s="3">
        <f t="shared" si="33"/>
        <v>0</v>
      </c>
      <c r="L515" s="3">
        <v>99.033333333333331</v>
      </c>
      <c r="M515" s="4">
        <v>154.09388333333325</v>
      </c>
      <c r="N515" s="4">
        <v>0</v>
      </c>
      <c r="O515" s="4">
        <v>138.5791416666666</v>
      </c>
      <c r="P515" s="3">
        <f t="shared" si="34"/>
        <v>313.63673333333344</v>
      </c>
      <c r="Q515" s="5">
        <v>0</v>
      </c>
      <c r="R515" s="5">
        <f>VLOOKUP(D515,'[1]DESIGN LOAD'!AC:AF,2,FALSE)</f>
        <v>565</v>
      </c>
      <c r="S515" s="7">
        <f>VLOOKUP(D515,'[1]DESIGN LOAD'!AC:AF,3,FALSE)</f>
        <v>675</v>
      </c>
      <c r="T515">
        <f>VLOOKUP(D515,'[1]DESIGN LOAD'!AC:AF,4,FALSE)</f>
        <v>1240</v>
      </c>
    </row>
    <row r="516" spans="1:20" x14ac:dyDescent="0.3">
      <c r="A516" s="6">
        <v>2024</v>
      </c>
      <c r="B516" s="6">
        <v>7</v>
      </c>
      <c r="C516" s="6">
        <v>22</v>
      </c>
      <c r="D516" s="6">
        <v>16</v>
      </c>
      <c r="E516" s="6" t="str">
        <f t="shared" si="32"/>
        <v>Monday</v>
      </c>
      <c r="F516" s="6" t="str">
        <f t="shared" si="35"/>
        <v>Week-day</v>
      </c>
      <c r="G516" s="6" t="str">
        <f>_xlfn.XLOOKUP(B516,'[1]VLOOKUP DATA'!$A$3:$A$14,'[1]VLOOKUP DATA'!$C$3:$C$14)</f>
        <v>High-demand</v>
      </c>
      <c r="H516" s="6" t="str" cm="1">
        <f t="array" ref="H516">_xlfn.XLOOKUP(1,('[1]VLOOKUP DATA'!$I$2:$I$337=[1]DATA!G516)*('[1]VLOOKUP DATA'!$J$2:$J$337=[1]DATA!D516)*('[1]VLOOKUP DATA'!$K$2:$K$337=[1]DATA!E516),'[1]VLOOKUP DATA'!$L$2:$L$337)</f>
        <v>Standard</v>
      </c>
      <c r="I516" s="1" cm="1">
        <f t="array" ref="I516">_xlfn.XLOOKUP(B516,'[1]VLOOKUP DATA'!$A$3:$A$14,_xlfn.XLOOKUP(H516,'[1]VLOOKUP DATA'!$D$2:$F$2,'[1]VLOOKUP DATA'!$D$3:$F$14))*100</f>
        <v>198</v>
      </c>
      <c r="J516" s="2">
        <v>-11.371441666666662</v>
      </c>
      <c r="K516" s="3">
        <f t="shared" si="33"/>
        <v>0</v>
      </c>
      <c r="L516" s="3">
        <v>99.058333333333337</v>
      </c>
      <c r="M516" s="4">
        <v>174.00204999999991</v>
      </c>
      <c r="N516" s="4">
        <v>0</v>
      </c>
      <c r="O516" s="4">
        <v>155.1587833333333</v>
      </c>
      <c r="P516" s="3">
        <f t="shared" si="34"/>
        <v>313.63673333333344</v>
      </c>
      <c r="Q516" s="5">
        <v>0</v>
      </c>
      <c r="R516" s="5">
        <f>VLOOKUP(D516,'[1]DESIGN LOAD'!AC:AF,2,FALSE)</f>
        <v>565</v>
      </c>
      <c r="S516" s="7">
        <f>VLOOKUP(D516,'[1]DESIGN LOAD'!AC:AF,3,FALSE)</f>
        <v>675</v>
      </c>
      <c r="T516">
        <f>VLOOKUP(D516,'[1]DESIGN LOAD'!AC:AF,4,FALSE)</f>
        <v>1240</v>
      </c>
    </row>
    <row r="517" spans="1:20" x14ac:dyDescent="0.3">
      <c r="A517" s="6">
        <v>2024</v>
      </c>
      <c r="B517" s="6">
        <v>7</v>
      </c>
      <c r="C517" s="6">
        <v>22</v>
      </c>
      <c r="D517" s="6">
        <v>17</v>
      </c>
      <c r="E517" s="6" t="str">
        <f t="shared" si="32"/>
        <v>Monday</v>
      </c>
      <c r="F517" s="6" t="str">
        <f t="shared" si="35"/>
        <v>Week-day</v>
      </c>
      <c r="G517" s="6" t="str">
        <f>_xlfn.XLOOKUP(B517,'[1]VLOOKUP DATA'!$A$3:$A$14,'[1]VLOOKUP DATA'!$C$3:$C$14)</f>
        <v>High-demand</v>
      </c>
      <c r="H517" s="6" t="str" cm="1">
        <f t="array" ref="H517">_xlfn.XLOOKUP(1,('[1]VLOOKUP DATA'!$I$2:$I$337=[1]DATA!G517)*('[1]VLOOKUP DATA'!$J$2:$J$337=[1]DATA!D517)*('[1]VLOOKUP DATA'!$K$2:$K$337=[1]DATA!E517),'[1]VLOOKUP DATA'!$L$2:$L$337)</f>
        <v>Peak</v>
      </c>
      <c r="I517" s="1" cm="1">
        <f t="array" ref="I517">_xlfn.XLOOKUP(B517,'[1]VLOOKUP DATA'!$A$3:$A$14,_xlfn.XLOOKUP(H517,'[1]VLOOKUP DATA'!$D$2:$F$2,'[1]VLOOKUP DATA'!$D$3:$F$14))*100</f>
        <v>653</v>
      </c>
      <c r="J517" s="2">
        <v>-10.264249999999993</v>
      </c>
      <c r="K517" s="3">
        <f t="shared" si="33"/>
        <v>0</v>
      </c>
      <c r="L517" s="3">
        <v>99.016666666666666</v>
      </c>
      <c r="M517" s="4">
        <v>147.03744166666672</v>
      </c>
      <c r="N517" s="4">
        <v>0</v>
      </c>
      <c r="O517" s="4">
        <v>128.22254999999996</v>
      </c>
      <c r="P517" s="3">
        <f t="shared" si="34"/>
        <v>313.63673333333344</v>
      </c>
      <c r="Q517" s="5">
        <v>0</v>
      </c>
      <c r="R517" s="5">
        <f>VLOOKUP(D517,'[1]DESIGN LOAD'!AC:AF,2,FALSE)</f>
        <v>555</v>
      </c>
      <c r="S517" s="7">
        <f>VLOOKUP(D517,'[1]DESIGN LOAD'!AC:AF,3,FALSE)</f>
        <v>675</v>
      </c>
      <c r="T517">
        <f>VLOOKUP(D517,'[1]DESIGN LOAD'!AC:AF,4,FALSE)</f>
        <v>1230</v>
      </c>
    </row>
    <row r="518" spans="1:20" x14ac:dyDescent="0.3">
      <c r="A518" s="6">
        <v>2024</v>
      </c>
      <c r="B518" s="6">
        <v>7</v>
      </c>
      <c r="C518" s="6">
        <v>22</v>
      </c>
      <c r="D518" s="6">
        <v>18</v>
      </c>
      <c r="E518" s="6" t="str">
        <f t="shared" si="32"/>
        <v>Monday</v>
      </c>
      <c r="F518" s="6" t="str">
        <f t="shared" si="35"/>
        <v>Week-day</v>
      </c>
      <c r="G518" s="6" t="str">
        <f>_xlfn.XLOOKUP(B518,'[1]VLOOKUP DATA'!$A$3:$A$14,'[1]VLOOKUP DATA'!$C$3:$C$14)</f>
        <v>High-demand</v>
      </c>
      <c r="H518" s="6" t="str" cm="1">
        <f t="array" ref="H518">_xlfn.XLOOKUP(1,('[1]VLOOKUP DATA'!$I$2:$I$337=[1]DATA!G518)*('[1]VLOOKUP DATA'!$J$2:$J$337=[1]DATA!D518)*('[1]VLOOKUP DATA'!$K$2:$K$337=[1]DATA!E518),'[1]VLOOKUP DATA'!$L$2:$L$337)</f>
        <v>Peak</v>
      </c>
      <c r="I518" s="1" cm="1">
        <f t="array" ref="I518">_xlfn.XLOOKUP(B518,'[1]VLOOKUP DATA'!$A$3:$A$14,_xlfn.XLOOKUP(H518,'[1]VLOOKUP DATA'!$D$2:$F$2,'[1]VLOOKUP DATA'!$D$3:$F$14))*100</f>
        <v>653</v>
      </c>
      <c r="J518" s="2">
        <v>-12.022424242424238</v>
      </c>
      <c r="K518" s="3">
        <f t="shared" si="33"/>
        <v>0</v>
      </c>
      <c r="L518" s="3">
        <v>99.030303030303031</v>
      </c>
      <c r="M518" s="4">
        <v>159.96298989898986</v>
      </c>
      <c r="N518" s="4">
        <v>0</v>
      </c>
      <c r="O518" s="4">
        <v>139.53177777777779</v>
      </c>
      <c r="P518" s="3">
        <f t="shared" si="34"/>
        <v>313.63673333333344</v>
      </c>
      <c r="Q518" s="5">
        <v>0</v>
      </c>
      <c r="R518" s="5">
        <f>VLOOKUP(D518,'[1]DESIGN LOAD'!AC:AF,2,FALSE)</f>
        <v>485</v>
      </c>
      <c r="S518" s="7">
        <f>VLOOKUP(D518,'[1]DESIGN LOAD'!AC:AF,3,FALSE)</f>
        <v>655</v>
      </c>
      <c r="T518">
        <f>VLOOKUP(D518,'[1]DESIGN LOAD'!AC:AF,4,FALSE)</f>
        <v>1140</v>
      </c>
    </row>
    <row r="519" spans="1:20" x14ac:dyDescent="0.3">
      <c r="A519" s="6">
        <v>2024</v>
      </c>
      <c r="B519" s="6">
        <v>7</v>
      </c>
      <c r="C519" s="6">
        <v>22</v>
      </c>
      <c r="D519" s="6">
        <v>19</v>
      </c>
      <c r="E519" s="6" t="str">
        <f t="shared" si="32"/>
        <v>Monday</v>
      </c>
      <c r="F519" s="6" t="str">
        <f t="shared" si="35"/>
        <v>Week-day</v>
      </c>
      <c r="G519" s="6" t="str">
        <f>_xlfn.XLOOKUP(B519,'[1]VLOOKUP DATA'!$A$3:$A$14,'[1]VLOOKUP DATA'!$C$3:$C$14)</f>
        <v>High-demand</v>
      </c>
      <c r="H519" s="6" t="str" cm="1">
        <f t="array" ref="H519">_xlfn.XLOOKUP(1,('[1]VLOOKUP DATA'!$I$2:$I$337=[1]DATA!G519)*('[1]VLOOKUP DATA'!$J$2:$J$337=[1]DATA!D519)*('[1]VLOOKUP DATA'!$K$2:$K$337=[1]DATA!E519),'[1]VLOOKUP DATA'!$L$2:$L$337)</f>
        <v>Standard</v>
      </c>
      <c r="I519" s="1" cm="1">
        <f t="array" ref="I519">_xlfn.XLOOKUP(B519,'[1]VLOOKUP DATA'!$A$3:$A$14,_xlfn.XLOOKUP(H519,'[1]VLOOKUP DATA'!$D$2:$F$2,'[1]VLOOKUP DATA'!$D$3:$F$14))*100</f>
        <v>198</v>
      </c>
      <c r="J519" s="2">
        <v>-12.989758333333334</v>
      </c>
      <c r="K519" s="3">
        <f t="shared" si="33"/>
        <v>0</v>
      </c>
      <c r="L519" s="3">
        <v>99.05</v>
      </c>
      <c r="M519" s="4">
        <v>180.3446583333334</v>
      </c>
      <c r="N519" s="4">
        <v>0</v>
      </c>
      <c r="O519" s="4">
        <v>155.73679166666662</v>
      </c>
      <c r="P519" s="3">
        <f t="shared" si="34"/>
        <v>313.63673333333344</v>
      </c>
      <c r="Q519" s="5">
        <v>0</v>
      </c>
      <c r="R519" s="5">
        <f>VLOOKUP(D519,'[1]DESIGN LOAD'!AC:AF,2,FALSE)</f>
        <v>295</v>
      </c>
      <c r="S519" s="7">
        <f>VLOOKUP(D519,'[1]DESIGN LOAD'!AC:AF,3,FALSE)</f>
        <v>655</v>
      </c>
      <c r="T519">
        <f>VLOOKUP(D519,'[1]DESIGN LOAD'!AC:AF,4,FALSE)</f>
        <v>950</v>
      </c>
    </row>
    <row r="520" spans="1:20" x14ac:dyDescent="0.3">
      <c r="A520" s="6">
        <v>2024</v>
      </c>
      <c r="B520" s="6">
        <v>7</v>
      </c>
      <c r="C520" s="6">
        <v>22</v>
      </c>
      <c r="D520" s="6">
        <v>20</v>
      </c>
      <c r="E520" s="6" t="str">
        <f t="shared" si="32"/>
        <v>Monday</v>
      </c>
      <c r="F520" s="6" t="str">
        <f t="shared" si="35"/>
        <v>Week-day</v>
      </c>
      <c r="G520" s="6" t="str">
        <f>_xlfn.XLOOKUP(B520,'[1]VLOOKUP DATA'!$A$3:$A$14,'[1]VLOOKUP DATA'!$C$3:$C$14)</f>
        <v>High-demand</v>
      </c>
      <c r="H520" s="6" t="str" cm="1">
        <f t="array" ref="H520">_xlfn.XLOOKUP(1,('[1]VLOOKUP DATA'!$I$2:$I$337=[1]DATA!G520)*('[1]VLOOKUP DATA'!$J$2:$J$337=[1]DATA!D520)*('[1]VLOOKUP DATA'!$K$2:$K$337=[1]DATA!E520),'[1]VLOOKUP DATA'!$L$2:$L$337)</f>
        <v>Standard</v>
      </c>
      <c r="I520" s="1" cm="1">
        <f t="array" ref="I520">_xlfn.XLOOKUP(B520,'[1]VLOOKUP DATA'!$A$3:$A$14,_xlfn.XLOOKUP(H520,'[1]VLOOKUP DATA'!$D$2:$F$2,'[1]VLOOKUP DATA'!$D$3:$F$14))*100</f>
        <v>198</v>
      </c>
      <c r="J520" s="2">
        <v>-5.1937916666666686</v>
      </c>
      <c r="K520" s="3">
        <f t="shared" si="33"/>
        <v>0</v>
      </c>
      <c r="L520" s="3">
        <v>99.05</v>
      </c>
      <c r="M520" s="4">
        <v>153.74467499999997</v>
      </c>
      <c r="N520" s="4">
        <v>0</v>
      </c>
      <c r="O520" s="4">
        <v>139.66140833333338</v>
      </c>
      <c r="P520" s="3">
        <f t="shared" si="34"/>
        <v>313.63673333333344</v>
      </c>
      <c r="Q520" s="5">
        <v>0</v>
      </c>
      <c r="R520" s="5">
        <f>VLOOKUP(D520,'[1]DESIGN LOAD'!AC:AF,2,FALSE)</f>
        <v>295</v>
      </c>
      <c r="S520" s="7">
        <f>VLOOKUP(D520,'[1]DESIGN LOAD'!AC:AF,3,FALSE)</f>
        <v>190</v>
      </c>
      <c r="T520">
        <f>VLOOKUP(D520,'[1]DESIGN LOAD'!AC:AF,4,FALSE)</f>
        <v>485</v>
      </c>
    </row>
    <row r="521" spans="1:20" x14ac:dyDescent="0.3">
      <c r="A521" s="6">
        <v>2024</v>
      </c>
      <c r="B521" s="6">
        <v>7</v>
      </c>
      <c r="C521" s="6">
        <v>22</v>
      </c>
      <c r="D521" s="6">
        <v>21</v>
      </c>
      <c r="E521" s="6" t="str">
        <f t="shared" si="32"/>
        <v>Monday</v>
      </c>
      <c r="F521" s="6" t="str">
        <f t="shared" si="35"/>
        <v>Week-day</v>
      </c>
      <c r="G521" s="6" t="str">
        <f>_xlfn.XLOOKUP(B521,'[1]VLOOKUP DATA'!$A$3:$A$14,'[1]VLOOKUP DATA'!$C$3:$C$14)</f>
        <v>High-demand</v>
      </c>
      <c r="H521" s="6" t="str" cm="1">
        <f t="array" ref="H521">_xlfn.XLOOKUP(1,('[1]VLOOKUP DATA'!$I$2:$I$337=[1]DATA!G521)*('[1]VLOOKUP DATA'!$J$2:$J$337=[1]DATA!D521)*('[1]VLOOKUP DATA'!$K$2:$K$337=[1]DATA!E521),'[1]VLOOKUP DATA'!$L$2:$L$337)</f>
        <v>Standard</v>
      </c>
      <c r="I521" s="1" cm="1">
        <f t="array" ref="I521">_xlfn.XLOOKUP(B521,'[1]VLOOKUP DATA'!$A$3:$A$14,_xlfn.XLOOKUP(H521,'[1]VLOOKUP DATA'!$D$2:$F$2,'[1]VLOOKUP DATA'!$D$3:$F$14))*100</f>
        <v>198</v>
      </c>
      <c r="J521" s="2">
        <v>-11.914733333333333</v>
      </c>
      <c r="K521" s="3">
        <f t="shared" si="33"/>
        <v>0</v>
      </c>
      <c r="L521" s="3">
        <v>99.033333333333331</v>
      </c>
      <c r="M521" s="4">
        <v>167.48160833333333</v>
      </c>
      <c r="N521" s="4">
        <v>0</v>
      </c>
      <c r="O521" s="4">
        <v>144.36765833333337</v>
      </c>
      <c r="P521" s="3">
        <f t="shared" si="34"/>
        <v>313.63673333333344</v>
      </c>
      <c r="Q521" s="5">
        <v>0</v>
      </c>
      <c r="R521" s="5">
        <f>VLOOKUP(D521,'[1]DESIGN LOAD'!AC:AF,2,FALSE)</f>
        <v>295</v>
      </c>
      <c r="S521" s="7">
        <f>VLOOKUP(D521,'[1]DESIGN LOAD'!AC:AF,3,FALSE)</f>
        <v>190</v>
      </c>
      <c r="T521">
        <f>VLOOKUP(D521,'[1]DESIGN LOAD'!AC:AF,4,FALSE)</f>
        <v>485</v>
      </c>
    </row>
    <row r="522" spans="1:20" x14ac:dyDescent="0.3">
      <c r="A522" s="6">
        <v>2024</v>
      </c>
      <c r="B522" s="6">
        <v>7</v>
      </c>
      <c r="C522" s="6">
        <v>22</v>
      </c>
      <c r="D522" s="6">
        <v>22</v>
      </c>
      <c r="E522" s="6" t="str">
        <f t="shared" si="32"/>
        <v>Monday</v>
      </c>
      <c r="F522" s="6" t="str">
        <f t="shared" si="35"/>
        <v>Week-day</v>
      </c>
      <c r="G522" s="6" t="str">
        <f>_xlfn.XLOOKUP(B522,'[1]VLOOKUP DATA'!$A$3:$A$14,'[1]VLOOKUP DATA'!$C$3:$C$14)</f>
        <v>High-demand</v>
      </c>
      <c r="H522" s="6" t="str" cm="1">
        <f t="array" ref="H522">_xlfn.XLOOKUP(1,('[1]VLOOKUP DATA'!$I$2:$I$337=[1]DATA!G522)*('[1]VLOOKUP DATA'!$J$2:$J$337=[1]DATA!D522)*('[1]VLOOKUP DATA'!$K$2:$K$337=[1]DATA!E522),'[1]VLOOKUP DATA'!$L$2:$L$337)</f>
        <v>Off-Peak</v>
      </c>
      <c r="I522" s="1" cm="1">
        <f t="array" ref="I522">_xlfn.XLOOKUP(B522,'[1]VLOOKUP DATA'!$A$3:$A$14,_xlfn.XLOOKUP(H522,'[1]VLOOKUP DATA'!$D$2:$F$2,'[1]VLOOKUP DATA'!$D$3:$F$14))*100</f>
        <v>107</v>
      </c>
      <c r="J522" s="2">
        <v>-7.0952666666666655</v>
      </c>
      <c r="K522" s="3">
        <f t="shared" si="33"/>
        <v>0</v>
      </c>
      <c r="L522" s="3">
        <v>99.041666666666671</v>
      </c>
      <c r="M522" s="4">
        <v>127.01715833333336</v>
      </c>
      <c r="N522" s="4">
        <v>0</v>
      </c>
      <c r="O522" s="4">
        <v>113.09574166666668</v>
      </c>
      <c r="P522" s="3">
        <f t="shared" si="34"/>
        <v>313.63673333333344</v>
      </c>
      <c r="Q522" s="5">
        <v>0</v>
      </c>
      <c r="R522" s="5">
        <f>VLOOKUP(D522,'[1]DESIGN LOAD'!AC:AF,2,FALSE)</f>
        <v>200</v>
      </c>
      <c r="S522" s="7">
        <f>VLOOKUP(D522,'[1]DESIGN LOAD'!AC:AF,3,FALSE)</f>
        <v>190</v>
      </c>
      <c r="T522">
        <f>VLOOKUP(D522,'[1]DESIGN LOAD'!AC:AF,4,FALSE)</f>
        <v>390</v>
      </c>
    </row>
    <row r="523" spans="1:20" x14ac:dyDescent="0.3">
      <c r="A523" s="6">
        <v>2024</v>
      </c>
      <c r="B523" s="6">
        <v>7</v>
      </c>
      <c r="C523" s="6">
        <v>22</v>
      </c>
      <c r="D523" s="6">
        <v>23</v>
      </c>
      <c r="E523" s="6" t="str">
        <f t="shared" si="32"/>
        <v>Monday</v>
      </c>
      <c r="F523" s="6" t="str">
        <f t="shared" si="35"/>
        <v>Week-day</v>
      </c>
      <c r="G523" s="6" t="str">
        <f>_xlfn.XLOOKUP(B523,'[1]VLOOKUP DATA'!$A$3:$A$14,'[1]VLOOKUP DATA'!$C$3:$C$14)</f>
        <v>High-demand</v>
      </c>
      <c r="H523" s="6" t="str" cm="1">
        <f t="array" ref="H523">_xlfn.XLOOKUP(1,('[1]VLOOKUP DATA'!$I$2:$I$337=[1]DATA!G523)*('[1]VLOOKUP DATA'!$J$2:$J$337=[1]DATA!D523)*('[1]VLOOKUP DATA'!$K$2:$K$337=[1]DATA!E523),'[1]VLOOKUP DATA'!$L$2:$L$337)</f>
        <v>Off-Peak</v>
      </c>
      <c r="I523" s="1" cm="1">
        <f t="array" ref="I523">_xlfn.XLOOKUP(B523,'[1]VLOOKUP DATA'!$A$3:$A$14,_xlfn.XLOOKUP(H523,'[1]VLOOKUP DATA'!$D$2:$F$2,'[1]VLOOKUP DATA'!$D$3:$F$14))*100</f>
        <v>107</v>
      </c>
      <c r="J523" s="2">
        <v>-11.151783333333329</v>
      </c>
      <c r="K523" s="3">
        <f t="shared" si="33"/>
        <v>0</v>
      </c>
      <c r="L523" s="3">
        <v>99.041666666666671</v>
      </c>
      <c r="M523" s="4">
        <v>127.61384166666669</v>
      </c>
      <c r="N523" s="4">
        <v>0</v>
      </c>
      <c r="O523" s="4">
        <v>109.06872500000001</v>
      </c>
      <c r="P523" s="3">
        <f t="shared" si="34"/>
        <v>313.63673333333344</v>
      </c>
      <c r="Q523" s="5">
        <v>0</v>
      </c>
      <c r="R523" s="5">
        <f>VLOOKUP(D523,'[1]DESIGN LOAD'!AC:AF,2,FALSE)</f>
        <v>200</v>
      </c>
      <c r="S523" s="7">
        <f>VLOOKUP(D523,'[1]DESIGN LOAD'!AC:AF,3,FALSE)</f>
        <v>190</v>
      </c>
      <c r="T523">
        <f>VLOOKUP(D523,'[1]DESIGN LOAD'!AC:AF,4,FALSE)</f>
        <v>390</v>
      </c>
    </row>
    <row r="524" spans="1:20" x14ac:dyDescent="0.3">
      <c r="A524" s="6">
        <v>2024</v>
      </c>
      <c r="B524" s="6">
        <v>7</v>
      </c>
      <c r="C524" s="6">
        <v>23</v>
      </c>
      <c r="D524" s="6">
        <v>0</v>
      </c>
      <c r="E524" s="6" t="str">
        <f t="shared" si="32"/>
        <v>Tuesday</v>
      </c>
      <c r="F524" s="6" t="str">
        <f t="shared" si="35"/>
        <v>Week-day</v>
      </c>
      <c r="G524" s="6" t="str">
        <f>_xlfn.XLOOKUP(B524,'[1]VLOOKUP DATA'!$A$3:$A$14,'[1]VLOOKUP DATA'!$C$3:$C$14)</f>
        <v>High-demand</v>
      </c>
      <c r="H524" s="6" t="str" cm="1">
        <f t="array" ref="H524">_xlfn.XLOOKUP(1,('[1]VLOOKUP DATA'!$I$2:$I$337=[1]DATA!G524)*('[1]VLOOKUP DATA'!$J$2:$J$337=[1]DATA!D524)*('[1]VLOOKUP DATA'!$K$2:$K$337=[1]DATA!E524),'[1]VLOOKUP DATA'!$L$2:$L$337)</f>
        <v>Off-Peak</v>
      </c>
      <c r="I524" s="1" cm="1">
        <f t="array" ref="I524">_xlfn.XLOOKUP(B524,'[1]VLOOKUP DATA'!$A$3:$A$14,_xlfn.XLOOKUP(H524,'[1]VLOOKUP DATA'!$D$2:$F$2,'[1]VLOOKUP DATA'!$D$3:$F$14))*100</f>
        <v>107</v>
      </c>
      <c r="J524" s="2">
        <v>-7.5648000000000017</v>
      </c>
      <c r="K524" s="3">
        <f t="shared" si="33"/>
        <v>0</v>
      </c>
      <c r="L524" s="3">
        <v>99.025000000000006</v>
      </c>
      <c r="M524" s="4">
        <v>133.22237500000003</v>
      </c>
      <c r="N524" s="4">
        <v>0</v>
      </c>
      <c r="O524" s="4">
        <v>118.69794999999998</v>
      </c>
      <c r="P524" s="3">
        <f t="shared" si="34"/>
        <v>313.63673333333344</v>
      </c>
      <c r="Q524" s="5">
        <v>0</v>
      </c>
      <c r="R524" s="5">
        <f>VLOOKUP(D524,'[1]DESIGN LOAD'!AC:AF,2,FALSE)</f>
        <v>200</v>
      </c>
      <c r="S524" s="7">
        <f>VLOOKUP(D524,'[1]DESIGN LOAD'!AC:AF,3,FALSE)</f>
        <v>190</v>
      </c>
      <c r="T524">
        <f>VLOOKUP(D524,'[1]DESIGN LOAD'!AC:AF,4,FALSE)</f>
        <v>390</v>
      </c>
    </row>
    <row r="525" spans="1:20" x14ac:dyDescent="0.3">
      <c r="A525" s="6">
        <v>2024</v>
      </c>
      <c r="B525" s="6">
        <v>7</v>
      </c>
      <c r="C525" s="6">
        <v>23</v>
      </c>
      <c r="D525" s="6">
        <v>1</v>
      </c>
      <c r="E525" s="6" t="str">
        <f t="shared" si="32"/>
        <v>Tuesday</v>
      </c>
      <c r="F525" s="6" t="str">
        <f t="shared" si="35"/>
        <v>Week-day</v>
      </c>
      <c r="G525" s="6" t="str">
        <f>_xlfn.XLOOKUP(B525,'[1]VLOOKUP DATA'!$A$3:$A$14,'[1]VLOOKUP DATA'!$C$3:$C$14)</f>
        <v>High-demand</v>
      </c>
      <c r="H525" s="6" t="str" cm="1">
        <f t="array" ref="H525">_xlfn.XLOOKUP(1,('[1]VLOOKUP DATA'!$I$2:$I$337=[1]DATA!G525)*('[1]VLOOKUP DATA'!$J$2:$J$337=[1]DATA!D525)*('[1]VLOOKUP DATA'!$K$2:$K$337=[1]DATA!E525),'[1]VLOOKUP DATA'!$L$2:$L$337)</f>
        <v>Off-Peak</v>
      </c>
      <c r="I525" s="1" cm="1">
        <f t="array" ref="I525">_xlfn.XLOOKUP(B525,'[1]VLOOKUP DATA'!$A$3:$A$14,_xlfn.XLOOKUP(H525,'[1]VLOOKUP DATA'!$D$2:$F$2,'[1]VLOOKUP DATA'!$D$3:$F$14))*100</f>
        <v>107</v>
      </c>
      <c r="J525" s="2">
        <v>-10.696800000000005</v>
      </c>
      <c r="K525" s="3">
        <f t="shared" si="33"/>
        <v>0</v>
      </c>
      <c r="L525" s="3">
        <v>99.033333333333331</v>
      </c>
      <c r="M525" s="4">
        <v>124.8500833333334</v>
      </c>
      <c r="N525" s="4">
        <v>0</v>
      </c>
      <c r="O525" s="4">
        <v>107.86075833333334</v>
      </c>
      <c r="P525" s="3">
        <f t="shared" si="34"/>
        <v>313.63673333333344</v>
      </c>
      <c r="Q525" s="5">
        <v>0</v>
      </c>
      <c r="R525" s="5">
        <f>VLOOKUP(D525,'[1]DESIGN LOAD'!AC:AF,2,FALSE)</f>
        <v>200</v>
      </c>
      <c r="S525" s="7">
        <f>VLOOKUP(D525,'[1]DESIGN LOAD'!AC:AF,3,FALSE)</f>
        <v>190</v>
      </c>
      <c r="T525">
        <f>VLOOKUP(D525,'[1]DESIGN LOAD'!AC:AF,4,FALSE)</f>
        <v>390</v>
      </c>
    </row>
    <row r="526" spans="1:20" x14ac:dyDescent="0.3">
      <c r="A526" s="6">
        <v>2024</v>
      </c>
      <c r="B526" s="6">
        <v>7</v>
      </c>
      <c r="C526" s="6">
        <v>23</v>
      </c>
      <c r="D526" s="6">
        <v>2</v>
      </c>
      <c r="E526" s="6" t="str">
        <f t="shared" si="32"/>
        <v>Tuesday</v>
      </c>
      <c r="F526" s="6" t="str">
        <f t="shared" si="35"/>
        <v>Week-day</v>
      </c>
      <c r="G526" s="6" t="str">
        <f>_xlfn.XLOOKUP(B526,'[1]VLOOKUP DATA'!$A$3:$A$14,'[1]VLOOKUP DATA'!$C$3:$C$14)</f>
        <v>High-demand</v>
      </c>
      <c r="H526" s="6" t="str" cm="1">
        <f t="array" ref="H526">_xlfn.XLOOKUP(1,('[1]VLOOKUP DATA'!$I$2:$I$337=[1]DATA!G526)*('[1]VLOOKUP DATA'!$J$2:$J$337=[1]DATA!D526)*('[1]VLOOKUP DATA'!$K$2:$K$337=[1]DATA!E526),'[1]VLOOKUP DATA'!$L$2:$L$337)</f>
        <v>Off-Peak</v>
      </c>
      <c r="I526" s="1" cm="1">
        <f t="array" ref="I526">_xlfn.XLOOKUP(B526,'[1]VLOOKUP DATA'!$A$3:$A$14,_xlfn.XLOOKUP(H526,'[1]VLOOKUP DATA'!$D$2:$F$2,'[1]VLOOKUP DATA'!$D$3:$F$14))*100</f>
        <v>107</v>
      </c>
      <c r="J526" s="2">
        <v>-6.3599916666666649</v>
      </c>
      <c r="K526" s="3">
        <f t="shared" si="33"/>
        <v>0</v>
      </c>
      <c r="L526" s="3">
        <v>99</v>
      </c>
      <c r="M526" s="4">
        <v>165.43465833333329</v>
      </c>
      <c r="N526" s="4">
        <v>0</v>
      </c>
      <c r="O526" s="4">
        <v>149.83726666666664</v>
      </c>
      <c r="P526" s="3">
        <f t="shared" si="34"/>
        <v>313.63673333333344</v>
      </c>
      <c r="Q526" s="5">
        <v>6.1333333333333344E-3</v>
      </c>
      <c r="R526" s="5">
        <f>VLOOKUP(D526,'[1]DESIGN LOAD'!AC:AF,2,FALSE)</f>
        <v>200</v>
      </c>
      <c r="S526" s="7">
        <f>VLOOKUP(D526,'[1]DESIGN LOAD'!AC:AF,3,FALSE)</f>
        <v>190</v>
      </c>
      <c r="T526">
        <f>VLOOKUP(D526,'[1]DESIGN LOAD'!AC:AF,4,FALSE)</f>
        <v>390</v>
      </c>
    </row>
    <row r="527" spans="1:20" x14ac:dyDescent="0.3">
      <c r="A527" s="6">
        <v>2024</v>
      </c>
      <c r="B527" s="6">
        <v>7</v>
      </c>
      <c r="C527" s="6">
        <v>23</v>
      </c>
      <c r="D527" s="6">
        <v>3</v>
      </c>
      <c r="E527" s="6" t="str">
        <f t="shared" si="32"/>
        <v>Tuesday</v>
      </c>
      <c r="F527" s="6" t="str">
        <f t="shared" si="35"/>
        <v>Week-day</v>
      </c>
      <c r="G527" s="6" t="str">
        <f>_xlfn.XLOOKUP(B527,'[1]VLOOKUP DATA'!$A$3:$A$14,'[1]VLOOKUP DATA'!$C$3:$C$14)</f>
        <v>High-demand</v>
      </c>
      <c r="H527" s="6" t="str" cm="1">
        <f t="array" ref="H527">_xlfn.XLOOKUP(1,('[1]VLOOKUP DATA'!$I$2:$I$337=[1]DATA!G527)*('[1]VLOOKUP DATA'!$J$2:$J$337=[1]DATA!D527)*('[1]VLOOKUP DATA'!$K$2:$K$337=[1]DATA!E527),'[1]VLOOKUP DATA'!$L$2:$L$337)</f>
        <v>Off-Peak</v>
      </c>
      <c r="I527" s="1" cm="1">
        <f t="array" ref="I527">_xlfn.XLOOKUP(B527,'[1]VLOOKUP DATA'!$A$3:$A$14,_xlfn.XLOOKUP(H527,'[1]VLOOKUP DATA'!$D$2:$F$2,'[1]VLOOKUP DATA'!$D$3:$F$14))*100</f>
        <v>107</v>
      </c>
      <c r="J527" s="2">
        <v>-11.878400000000005</v>
      </c>
      <c r="K527" s="3">
        <f t="shared" si="33"/>
        <v>0</v>
      </c>
      <c r="L527" s="3">
        <v>99.00833333333334</v>
      </c>
      <c r="M527" s="4">
        <v>158.80012500000001</v>
      </c>
      <c r="N527" s="4">
        <v>0</v>
      </c>
      <c r="O527" s="4">
        <v>138.90141666666665</v>
      </c>
      <c r="P527" s="3">
        <f t="shared" si="34"/>
        <v>313.63673333333344</v>
      </c>
      <c r="Q527" s="5">
        <v>4.600000000000002E-2</v>
      </c>
      <c r="R527" s="5">
        <f>VLOOKUP(D527,'[1]DESIGN LOAD'!AC:AF,2,FALSE)</f>
        <v>200</v>
      </c>
      <c r="S527" s="7">
        <f>VLOOKUP(D527,'[1]DESIGN LOAD'!AC:AF,3,FALSE)</f>
        <v>190</v>
      </c>
      <c r="T527">
        <f>VLOOKUP(D527,'[1]DESIGN LOAD'!AC:AF,4,FALSE)</f>
        <v>390</v>
      </c>
    </row>
    <row r="528" spans="1:20" x14ac:dyDescent="0.3">
      <c r="A528" s="6">
        <v>2024</v>
      </c>
      <c r="B528" s="6">
        <v>7</v>
      </c>
      <c r="C528" s="6">
        <v>23</v>
      </c>
      <c r="D528" s="6">
        <v>4</v>
      </c>
      <c r="E528" s="6" t="str">
        <f t="shared" si="32"/>
        <v>Tuesday</v>
      </c>
      <c r="F528" s="6" t="str">
        <f t="shared" si="35"/>
        <v>Week-day</v>
      </c>
      <c r="G528" s="6" t="str">
        <f>_xlfn.XLOOKUP(B528,'[1]VLOOKUP DATA'!$A$3:$A$14,'[1]VLOOKUP DATA'!$C$3:$C$14)</f>
        <v>High-demand</v>
      </c>
      <c r="H528" s="6" t="str" cm="1">
        <f t="array" ref="H528">_xlfn.XLOOKUP(1,('[1]VLOOKUP DATA'!$I$2:$I$337=[1]DATA!G528)*('[1]VLOOKUP DATA'!$J$2:$J$337=[1]DATA!D528)*('[1]VLOOKUP DATA'!$K$2:$K$337=[1]DATA!E528),'[1]VLOOKUP DATA'!$L$2:$L$337)</f>
        <v>Off-Peak</v>
      </c>
      <c r="I528" s="1" cm="1">
        <f t="array" ref="I528">_xlfn.XLOOKUP(B528,'[1]VLOOKUP DATA'!$A$3:$A$14,_xlfn.XLOOKUP(H528,'[1]VLOOKUP DATA'!$D$2:$F$2,'[1]VLOOKUP DATA'!$D$3:$F$14))*100</f>
        <v>107</v>
      </c>
      <c r="J528" s="2">
        <v>-10.608041666666669</v>
      </c>
      <c r="K528" s="3">
        <f t="shared" si="33"/>
        <v>0</v>
      </c>
      <c r="L528" s="3">
        <v>99.016666666666666</v>
      </c>
      <c r="M528" s="4">
        <v>170.08725833333335</v>
      </c>
      <c r="N528" s="4">
        <v>0</v>
      </c>
      <c r="O528" s="4">
        <v>151.07197500000001</v>
      </c>
      <c r="P528" s="3">
        <f t="shared" si="34"/>
        <v>313.63673333333344</v>
      </c>
      <c r="Q528" s="5">
        <v>4.600000000000002E-2</v>
      </c>
      <c r="R528" s="5">
        <f>VLOOKUP(D528,'[1]DESIGN LOAD'!AC:AF,2,FALSE)</f>
        <v>295</v>
      </c>
      <c r="S528" s="7">
        <f>VLOOKUP(D528,'[1]DESIGN LOAD'!AC:AF,3,FALSE)</f>
        <v>190</v>
      </c>
      <c r="T528">
        <f>VLOOKUP(D528,'[1]DESIGN LOAD'!AC:AF,4,FALSE)</f>
        <v>485</v>
      </c>
    </row>
    <row r="529" spans="1:20" x14ac:dyDescent="0.3">
      <c r="A529" s="6">
        <v>2024</v>
      </c>
      <c r="B529" s="6">
        <v>7</v>
      </c>
      <c r="C529" s="6">
        <v>23</v>
      </c>
      <c r="D529" s="6">
        <v>5</v>
      </c>
      <c r="E529" s="6" t="str">
        <f t="shared" si="32"/>
        <v>Tuesday</v>
      </c>
      <c r="F529" s="6" t="str">
        <f t="shared" si="35"/>
        <v>Week-day</v>
      </c>
      <c r="G529" s="6" t="str">
        <f>_xlfn.XLOOKUP(B529,'[1]VLOOKUP DATA'!$A$3:$A$14,'[1]VLOOKUP DATA'!$C$3:$C$14)</f>
        <v>High-demand</v>
      </c>
      <c r="H529" s="6" t="str" cm="1">
        <f t="array" ref="H529">_xlfn.XLOOKUP(1,('[1]VLOOKUP DATA'!$I$2:$I$337=[1]DATA!G529)*('[1]VLOOKUP DATA'!$J$2:$J$337=[1]DATA!D529)*('[1]VLOOKUP DATA'!$K$2:$K$337=[1]DATA!E529),'[1]VLOOKUP DATA'!$L$2:$L$337)</f>
        <v>Off-Peak</v>
      </c>
      <c r="I529" s="1" cm="1">
        <f t="array" ref="I529">_xlfn.XLOOKUP(B529,'[1]VLOOKUP DATA'!$A$3:$A$14,_xlfn.XLOOKUP(H529,'[1]VLOOKUP DATA'!$D$2:$F$2,'[1]VLOOKUP DATA'!$D$3:$F$14))*100</f>
        <v>107</v>
      </c>
      <c r="J529" s="2">
        <v>-6.3556916666666643</v>
      </c>
      <c r="K529" s="3">
        <f t="shared" si="33"/>
        <v>0</v>
      </c>
      <c r="L529" s="3">
        <v>99.016666666666666</v>
      </c>
      <c r="M529" s="4">
        <v>162.60575</v>
      </c>
      <c r="N529" s="4">
        <v>0</v>
      </c>
      <c r="O529" s="4">
        <v>148.81291666666667</v>
      </c>
      <c r="P529" s="3">
        <f t="shared" si="34"/>
        <v>313.63673333333344</v>
      </c>
      <c r="Q529" s="5">
        <v>4.600000000000002E-2</v>
      </c>
      <c r="R529" s="5">
        <f>VLOOKUP(D529,'[1]DESIGN LOAD'!AC:AF,2,FALSE)</f>
        <v>295</v>
      </c>
      <c r="S529" s="7">
        <f>VLOOKUP(D529,'[1]DESIGN LOAD'!AC:AF,3,FALSE)</f>
        <v>190</v>
      </c>
      <c r="T529">
        <f>VLOOKUP(D529,'[1]DESIGN LOAD'!AC:AF,4,FALSE)</f>
        <v>485</v>
      </c>
    </row>
    <row r="530" spans="1:20" x14ac:dyDescent="0.3">
      <c r="A530" s="6">
        <v>2024</v>
      </c>
      <c r="B530" s="6">
        <v>7</v>
      </c>
      <c r="C530" s="6">
        <v>23</v>
      </c>
      <c r="D530" s="6">
        <v>6</v>
      </c>
      <c r="E530" s="6" t="str">
        <f t="shared" si="32"/>
        <v>Tuesday</v>
      </c>
      <c r="F530" s="6" t="str">
        <f t="shared" si="35"/>
        <v>Week-day</v>
      </c>
      <c r="G530" s="6" t="str">
        <f>_xlfn.XLOOKUP(B530,'[1]VLOOKUP DATA'!$A$3:$A$14,'[1]VLOOKUP DATA'!$C$3:$C$14)</f>
        <v>High-demand</v>
      </c>
      <c r="H530" s="6" t="str" cm="1">
        <f t="array" ref="H530">_xlfn.XLOOKUP(1,('[1]VLOOKUP DATA'!$I$2:$I$337=[1]DATA!G530)*('[1]VLOOKUP DATA'!$J$2:$J$337=[1]DATA!D530)*('[1]VLOOKUP DATA'!$K$2:$K$337=[1]DATA!E530),'[1]VLOOKUP DATA'!$L$2:$L$337)</f>
        <v>Peak</v>
      </c>
      <c r="I530" s="1" cm="1">
        <f t="array" ref="I530">_xlfn.XLOOKUP(B530,'[1]VLOOKUP DATA'!$A$3:$A$14,_xlfn.XLOOKUP(H530,'[1]VLOOKUP DATA'!$D$2:$F$2,'[1]VLOOKUP DATA'!$D$3:$F$14))*100</f>
        <v>653</v>
      </c>
      <c r="J530" s="2">
        <v>-10.694258333333336</v>
      </c>
      <c r="K530" s="3">
        <f t="shared" si="33"/>
        <v>0</v>
      </c>
      <c r="L530" s="3">
        <v>99.016666666666666</v>
      </c>
      <c r="M530" s="4">
        <v>174.15367500000008</v>
      </c>
      <c r="N530" s="4">
        <v>0</v>
      </c>
      <c r="O530" s="4">
        <v>156.92899166666669</v>
      </c>
      <c r="P530" s="3">
        <f t="shared" si="34"/>
        <v>313.63673333333344</v>
      </c>
      <c r="Q530" s="5">
        <v>4.600000000000002E-2</v>
      </c>
      <c r="R530" s="5">
        <f>VLOOKUP(D530,'[1]DESIGN LOAD'!AC:AF,2,FALSE)</f>
        <v>295</v>
      </c>
      <c r="S530" s="7">
        <f>VLOOKUP(D530,'[1]DESIGN LOAD'!AC:AF,3,FALSE)</f>
        <v>190</v>
      </c>
      <c r="T530">
        <f>VLOOKUP(D530,'[1]DESIGN LOAD'!AC:AF,4,FALSE)</f>
        <v>485</v>
      </c>
    </row>
    <row r="531" spans="1:20" x14ac:dyDescent="0.3">
      <c r="A531" s="6">
        <v>2024</v>
      </c>
      <c r="B531" s="6">
        <v>7</v>
      </c>
      <c r="C531" s="6">
        <v>23</v>
      </c>
      <c r="D531" s="6">
        <v>7</v>
      </c>
      <c r="E531" s="6" t="str">
        <f t="shared" si="32"/>
        <v>Tuesday</v>
      </c>
      <c r="F531" s="6" t="str">
        <f t="shared" si="35"/>
        <v>Week-day</v>
      </c>
      <c r="G531" s="6" t="str">
        <f>_xlfn.XLOOKUP(B531,'[1]VLOOKUP DATA'!$A$3:$A$14,'[1]VLOOKUP DATA'!$C$3:$C$14)</f>
        <v>High-demand</v>
      </c>
      <c r="H531" s="6" t="str" cm="1">
        <f t="array" ref="H531">_xlfn.XLOOKUP(1,('[1]VLOOKUP DATA'!$I$2:$I$337=[1]DATA!G531)*('[1]VLOOKUP DATA'!$J$2:$J$337=[1]DATA!D531)*('[1]VLOOKUP DATA'!$K$2:$K$337=[1]DATA!E531),'[1]VLOOKUP DATA'!$L$2:$L$337)</f>
        <v>Peak</v>
      </c>
      <c r="I531" s="1" cm="1">
        <f t="array" ref="I531">_xlfn.XLOOKUP(B531,'[1]VLOOKUP DATA'!$A$3:$A$14,_xlfn.XLOOKUP(H531,'[1]VLOOKUP DATA'!$D$2:$F$2,'[1]VLOOKUP DATA'!$D$3:$F$14))*100</f>
        <v>653</v>
      </c>
      <c r="J531" s="2">
        <v>-3.0795249999999976</v>
      </c>
      <c r="K531" s="3">
        <f t="shared" si="33"/>
        <v>0</v>
      </c>
      <c r="L531" s="3">
        <v>99.025000000000006</v>
      </c>
      <c r="M531" s="4">
        <v>160.40395833333335</v>
      </c>
      <c r="N531" s="4">
        <v>0</v>
      </c>
      <c r="O531" s="4">
        <v>149.48774166666664</v>
      </c>
      <c r="P531" s="3">
        <f t="shared" si="34"/>
        <v>313.63673333333344</v>
      </c>
      <c r="Q531" s="5">
        <v>4.600000000000002E-2</v>
      </c>
      <c r="R531" s="5">
        <f>VLOOKUP(D531,'[1]DESIGN LOAD'!AC:AF,2,FALSE)</f>
        <v>565</v>
      </c>
      <c r="S531" s="7">
        <f>VLOOKUP(D531,'[1]DESIGN LOAD'!AC:AF,3,FALSE)</f>
        <v>690</v>
      </c>
      <c r="T531">
        <f>VLOOKUP(D531,'[1]DESIGN LOAD'!AC:AF,4,FALSE)</f>
        <v>1255</v>
      </c>
    </row>
    <row r="532" spans="1:20" x14ac:dyDescent="0.3">
      <c r="A532" s="6">
        <v>2024</v>
      </c>
      <c r="B532" s="6">
        <v>7</v>
      </c>
      <c r="C532" s="6">
        <v>23</v>
      </c>
      <c r="D532" s="6">
        <v>8</v>
      </c>
      <c r="E532" s="6" t="str">
        <f t="shared" si="32"/>
        <v>Tuesday</v>
      </c>
      <c r="F532" s="6" t="str">
        <f t="shared" si="35"/>
        <v>Week-day</v>
      </c>
      <c r="G532" s="6" t="str">
        <f>_xlfn.XLOOKUP(B532,'[1]VLOOKUP DATA'!$A$3:$A$14,'[1]VLOOKUP DATA'!$C$3:$C$14)</f>
        <v>High-demand</v>
      </c>
      <c r="H532" s="6" t="str" cm="1">
        <f t="array" ref="H532">_xlfn.XLOOKUP(1,('[1]VLOOKUP DATA'!$I$2:$I$337=[1]DATA!G532)*('[1]VLOOKUP DATA'!$J$2:$J$337=[1]DATA!D532)*('[1]VLOOKUP DATA'!$K$2:$K$337=[1]DATA!E532),'[1]VLOOKUP DATA'!$L$2:$L$337)</f>
        <v>Peak</v>
      </c>
      <c r="I532" s="1" cm="1">
        <f t="array" ref="I532">_xlfn.XLOOKUP(B532,'[1]VLOOKUP DATA'!$A$3:$A$14,_xlfn.XLOOKUP(H532,'[1]VLOOKUP DATA'!$D$2:$F$2,'[1]VLOOKUP DATA'!$D$3:$F$14))*100</f>
        <v>653</v>
      </c>
      <c r="J532" s="2">
        <v>-14.67343333333333</v>
      </c>
      <c r="K532" s="3">
        <f t="shared" si="33"/>
        <v>0</v>
      </c>
      <c r="L532" s="3">
        <v>99.00833333333334</v>
      </c>
      <c r="M532" s="4">
        <v>188.41705833333339</v>
      </c>
      <c r="N532" s="4">
        <v>0</v>
      </c>
      <c r="O532" s="4">
        <v>164.97701666666657</v>
      </c>
      <c r="P532" s="3">
        <f t="shared" si="34"/>
        <v>313.63673333333344</v>
      </c>
      <c r="Q532" s="5">
        <v>4.600000000000002E-2</v>
      </c>
      <c r="R532" s="5">
        <f>VLOOKUP(D532,'[1]DESIGN LOAD'!AC:AF,2,FALSE)</f>
        <v>565</v>
      </c>
      <c r="S532" s="7">
        <f>VLOOKUP(D532,'[1]DESIGN LOAD'!AC:AF,3,FALSE)</f>
        <v>675</v>
      </c>
      <c r="T532">
        <f>VLOOKUP(D532,'[1]DESIGN LOAD'!AC:AF,4,FALSE)</f>
        <v>1240</v>
      </c>
    </row>
    <row r="533" spans="1:20" x14ac:dyDescent="0.3">
      <c r="A533" s="6">
        <v>2024</v>
      </c>
      <c r="B533" s="6">
        <v>7</v>
      </c>
      <c r="C533" s="6">
        <v>23</v>
      </c>
      <c r="D533" s="6">
        <v>9</v>
      </c>
      <c r="E533" s="6" t="str">
        <f t="shared" si="32"/>
        <v>Tuesday</v>
      </c>
      <c r="F533" s="6" t="str">
        <f t="shared" si="35"/>
        <v>Week-day</v>
      </c>
      <c r="G533" s="6" t="str">
        <f>_xlfn.XLOOKUP(B533,'[1]VLOOKUP DATA'!$A$3:$A$14,'[1]VLOOKUP DATA'!$C$3:$C$14)</f>
        <v>High-demand</v>
      </c>
      <c r="H533" s="6" t="str" cm="1">
        <f t="array" ref="H533">_xlfn.XLOOKUP(1,('[1]VLOOKUP DATA'!$I$2:$I$337=[1]DATA!G533)*('[1]VLOOKUP DATA'!$J$2:$J$337=[1]DATA!D533)*('[1]VLOOKUP DATA'!$K$2:$K$337=[1]DATA!E533),'[1]VLOOKUP DATA'!$L$2:$L$337)</f>
        <v>Standard</v>
      </c>
      <c r="I533" s="1" cm="1">
        <f t="array" ref="I533">_xlfn.XLOOKUP(B533,'[1]VLOOKUP DATA'!$A$3:$A$14,_xlfn.XLOOKUP(H533,'[1]VLOOKUP DATA'!$D$2:$F$2,'[1]VLOOKUP DATA'!$D$3:$F$14))*100</f>
        <v>198</v>
      </c>
      <c r="J533" s="2">
        <v>-1.1712583333333355</v>
      </c>
      <c r="K533" s="3">
        <f t="shared" si="33"/>
        <v>0</v>
      </c>
      <c r="L533" s="3">
        <v>99.016666666666666</v>
      </c>
      <c r="M533" s="4">
        <v>201.28635833333337</v>
      </c>
      <c r="N533" s="4">
        <v>0</v>
      </c>
      <c r="O533" s="4">
        <v>190.99621666666675</v>
      </c>
      <c r="P533" s="3">
        <f t="shared" si="34"/>
        <v>313.63673333333344</v>
      </c>
      <c r="Q533" s="5">
        <v>4.600000000000002E-2</v>
      </c>
      <c r="R533" s="5">
        <f>VLOOKUP(D533,'[1]DESIGN LOAD'!AC:AF,2,FALSE)</f>
        <v>565</v>
      </c>
      <c r="S533" s="7">
        <f>VLOOKUP(D533,'[1]DESIGN LOAD'!AC:AF,3,FALSE)</f>
        <v>675</v>
      </c>
      <c r="T533">
        <f>VLOOKUP(D533,'[1]DESIGN LOAD'!AC:AF,4,FALSE)</f>
        <v>1240</v>
      </c>
    </row>
    <row r="534" spans="1:20" x14ac:dyDescent="0.3">
      <c r="A534" s="6">
        <v>2024</v>
      </c>
      <c r="B534" s="6">
        <v>7</v>
      </c>
      <c r="C534" s="6">
        <v>23</v>
      </c>
      <c r="D534" s="6">
        <v>10</v>
      </c>
      <c r="E534" s="6" t="str">
        <f t="shared" si="32"/>
        <v>Tuesday</v>
      </c>
      <c r="F534" s="6" t="str">
        <f t="shared" si="35"/>
        <v>Week-day</v>
      </c>
      <c r="G534" s="6" t="str">
        <f>_xlfn.XLOOKUP(B534,'[1]VLOOKUP DATA'!$A$3:$A$14,'[1]VLOOKUP DATA'!$C$3:$C$14)</f>
        <v>High-demand</v>
      </c>
      <c r="H534" s="6" t="str" cm="1">
        <f t="array" ref="H534">_xlfn.XLOOKUP(1,('[1]VLOOKUP DATA'!$I$2:$I$337=[1]DATA!G534)*('[1]VLOOKUP DATA'!$J$2:$J$337=[1]DATA!D534)*('[1]VLOOKUP DATA'!$K$2:$K$337=[1]DATA!E534),'[1]VLOOKUP DATA'!$L$2:$L$337)</f>
        <v>Standard</v>
      </c>
      <c r="I534" s="1" cm="1">
        <f t="array" ref="I534">_xlfn.XLOOKUP(B534,'[1]VLOOKUP DATA'!$A$3:$A$14,_xlfn.XLOOKUP(H534,'[1]VLOOKUP DATA'!$D$2:$F$2,'[1]VLOOKUP DATA'!$D$3:$F$14))*100</f>
        <v>198</v>
      </c>
      <c r="J534" s="2">
        <v>-17.31345833333334</v>
      </c>
      <c r="K534" s="3">
        <f t="shared" si="33"/>
        <v>0</v>
      </c>
      <c r="L534" s="3">
        <v>99</v>
      </c>
      <c r="M534" s="4">
        <v>240.03238333333337</v>
      </c>
      <c r="N534" s="4">
        <v>0</v>
      </c>
      <c r="O534" s="4">
        <v>214.52383333333336</v>
      </c>
      <c r="P534" s="3">
        <f t="shared" si="34"/>
        <v>313.63673333333344</v>
      </c>
      <c r="Q534" s="5">
        <v>4.600000000000002E-2</v>
      </c>
      <c r="R534" s="5">
        <f>VLOOKUP(D534,'[1]DESIGN LOAD'!AC:AF,2,FALSE)</f>
        <v>565</v>
      </c>
      <c r="S534" s="7">
        <f>VLOOKUP(D534,'[1]DESIGN LOAD'!AC:AF,3,FALSE)</f>
        <v>675</v>
      </c>
      <c r="T534">
        <f>VLOOKUP(D534,'[1]DESIGN LOAD'!AC:AF,4,FALSE)</f>
        <v>1240</v>
      </c>
    </row>
    <row r="535" spans="1:20" x14ac:dyDescent="0.3">
      <c r="A535" s="6">
        <v>2024</v>
      </c>
      <c r="B535" s="6">
        <v>7</v>
      </c>
      <c r="C535" s="6">
        <v>23</v>
      </c>
      <c r="D535" s="6">
        <v>11</v>
      </c>
      <c r="E535" s="6" t="str">
        <f t="shared" si="32"/>
        <v>Tuesday</v>
      </c>
      <c r="F535" s="6" t="str">
        <f t="shared" si="35"/>
        <v>Week-day</v>
      </c>
      <c r="G535" s="6" t="str">
        <f>_xlfn.XLOOKUP(B535,'[1]VLOOKUP DATA'!$A$3:$A$14,'[1]VLOOKUP DATA'!$C$3:$C$14)</f>
        <v>High-demand</v>
      </c>
      <c r="H535" s="6" t="str" cm="1">
        <f t="array" ref="H535">_xlfn.XLOOKUP(1,('[1]VLOOKUP DATA'!$I$2:$I$337=[1]DATA!G535)*('[1]VLOOKUP DATA'!$J$2:$J$337=[1]DATA!D535)*('[1]VLOOKUP DATA'!$K$2:$K$337=[1]DATA!E535),'[1]VLOOKUP DATA'!$L$2:$L$337)</f>
        <v>Standard</v>
      </c>
      <c r="I535" s="1" cm="1">
        <f t="array" ref="I535">_xlfn.XLOOKUP(B535,'[1]VLOOKUP DATA'!$A$3:$A$14,_xlfn.XLOOKUP(H535,'[1]VLOOKUP DATA'!$D$2:$F$2,'[1]VLOOKUP DATA'!$D$3:$F$14))*100</f>
        <v>198</v>
      </c>
      <c r="J535" s="2">
        <v>-4.6574583333333326</v>
      </c>
      <c r="K535" s="3">
        <f t="shared" si="33"/>
        <v>0</v>
      </c>
      <c r="L535" s="3">
        <v>99.025000000000006</v>
      </c>
      <c r="M535" s="4">
        <v>201.40744166666676</v>
      </c>
      <c r="N535" s="4">
        <v>0</v>
      </c>
      <c r="O535" s="4">
        <v>180.00095000000005</v>
      </c>
      <c r="P535" s="3">
        <f t="shared" si="34"/>
        <v>313.63673333333344</v>
      </c>
      <c r="Q535" s="5">
        <v>4.600000000000002E-2</v>
      </c>
      <c r="R535" s="5">
        <f>VLOOKUP(D535,'[1]DESIGN LOAD'!AC:AF,2,FALSE)</f>
        <v>565</v>
      </c>
      <c r="S535" s="7">
        <f>VLOOKUP(D535,'[1]DESIGN LOAD'!AC:AF,3,FALSE)</f>
        <v>675</v>
      </c>
      <c r="T535">
        <f>VLOOKUP(D535,'[1]DESIGN LOAD'!AC:AF,4,FALSE)</f>
        <v>1240</v>
      </c>
    </row>
    <row r="536" spans="1:20" x14ac:dyDescent="0.3">
      <c r="A536" s="6">
        <v>2024</v>
      </c>
      <c r="B536" s="6">
        <v>7</v>
      </c>
      <c r="C536" s="6">
        <v>23</v>
      </c>
      <c r="D536" s="6">
        <v>12</v>
      </c>
      <c r="E536" s="6" t="str">
        <f t="shared" si="32"/>
        <v>Tuesday</v>
      </c>
      <c r="F536" s="6" t="str">
        <f t="shared" si="35"/>
        <v>Week-day</v>
      </c>
      <c r="G536" s="6" t="str">
        <f>_xlfn.XLOOKUP(B536,'[1]VLOOKUP DATA'!$A$3:$A$14,'[1]VLOOKUP DATA'!$C$3:$C$14)</f>
        <v>High-demand</v>
      </c>
      <c r="H536" s="6" t="str" cm="1">
        <f t="array" ref="H536">_xlfn.XLOOKUP(1,('[1]VLOOKUP DATA'!$I$2:$I$337=[1]DATA!G536)*('[1]VLOOKUP DATA'!$J$2:$J$337=[1]DATA!D536)*('[1]VLOOKUP DATA'!$K$2:$K$337=[1]DATA!E536),'[1]VLOOKUP DATA'!$L$2:$L$337)</f>
        <v>Standard</v>
      </c>
      <c r="I536" s="1" cm="1">
        <f t="array" ref="I536">_xlfn.XLOOKUP(B536,'[1]VLOOKUP DATA'!$A$3:$A$14,_xlfn.XLOOKUP(H536,'[1]VLOOKUP DATA'!$D$2:$F$2,'[1]VLOOKUP DATA'!$D$3:$F$14))*100</f>
        <v>198</v>
      </c>
      <c r="J536" s="2">
        <v>-10.155016666666663</v>
      </c>
      <c r="K536" s="3">
        <f t="shared" si="33"/>
        <v>0</v>
      </c>
      <c r="L536" s="3">
        <v>99</v>
      </c>
      <c r="M536" s="4">
        <v>194.52066666666659</v>
      </c>
      <c r="N536" s="4">
        <v>0</v>
      </c>
      <c r="O536" s="4">
        <v>174.4588916666666</v>
      </c>
      <c r="P536" s="3">
        <f t="shared" si="34"/>
        <v>313.63673333333344</v>
      </c>
      <c r="Q536" s="5">
        <v>4.600000000000002E-2</v>
      </c>
      <c r="R536" s="5">
        <f>VLOOKUP(D536,'[1]DESIGN LOAD'!AC:AF,2,FALSE)</f>
        <v>565</v>
      </c>
      <c r="S536" s="7">
        <f>VLOOKUP(D536,'[1]DESIGN LOAD'!AC:AF,3,FALSE)</f>
        <v>675</v>
      </c>
      <c r="T536">
        <f>VLOOKUP(D536,'[1]DESIGN LOAD'!AC:AF,4,FALSE)</f>
        <v>1240</v>
      </c>
    </row>
    <row r="537" spans="1:20" x14ac:dyDescent="0.3">
      <c r="A537" s="6">
        <v>2024</v>
      </c>
      <c r="B537" s="6">
        <v>7</v>
      </c>
      <c r="C537" s="6">
        <v>23</v>
      </c>
      <c r="D537" s="6">
        <v>13</v>
      </c>
      <c r="E537" s="6" t="str">
        <f t="shared" si="32"/>
        <v>Tuesday</v>
      </c>
      <c r="F537" s="6" t="str">
        <f t="shared" si="35"/>
        <v>Week-day</v>
      </c>
      <c r="G537" s="6" t="str">
        <f>_xlfn.XLOOKUP(B537,'[1]VLOOKUP DATA'!$A$3:$A$14,'[1]VLOOKUP DATA'!$C$3:$C$14)</f>
        <v>High-demand</v>
      </c>
      <c r="H537" s="6" t="str" cm="1">
        <f t="array" ref="H537">_xlfn.XLOOKUP(1,('[1]VLOOKUP DATA'!$I$2:$I$337=[1]DATA!G537)*('[1]VLOOKUP DATA'!$J$2:$J$337=[1]DATA!D537)*('[1]VLOOKUP DATA'!$K$2:$K$337=[1]DATA!E537),'[1]VLOOKUP DATA'!$L$2:$L$337)</f>
        <v>Standard</v>
      </c>
      <c r="I537" s="1" cm="1">
        <f t="array" ref="I537">_xlfn.XLOOKUP(B537,'[1]VLOOKUP DATA'!$A$3:$A$14,_xlfn.XLOOKUP(H537,'[1]VLOOKUP DATA'!$D$2:$F$2,'[1]VLOOKUP DATA'!$D$3:$F$14))*100</f>
        <v>198</v>
      </c>
      <c r="J537" s="2">
        <v>-9.3376083333333337</v>
      </c>
      <c r="K537" s="3">
        <f t="shared" si="33"/>
        <v>0</v>
      </c>
      <c r="L537" s="3">
        <v>99.058333333333337</v>
      </c>
      <c r="M537" s="4">
        <v>204.30550833333348</v>
      </c>
      <c r="N537" s="4">
        <v>0</v>
      </c>
      <c r="O537" s="4">
        <v>184.77912500000002</v>
      </c>
      <c r="P537" s="3">
        <f t="shared" si="34"/>
        <v>313.63673333333344</v>
      </c>
      <c r="Q537" s="5">
        <v>4.600000000000002E-2</v>
      </c>
      <c r="R537" s="5">
        <f>VLOOKUP(D537,'[1]DESIGN LOAD'!AC:AF,2,FALSE)</f>
        <v>565</v>
      </c>
      <c r="S537" s="7">
        <f>VLOOKUP(D537,'[1]DESIGN LOAD'!AC:AF,3,FALSE)</f>
        <v>675</v>
      </c>
      <c r="T537">
        <f>VLOOKUP(D537,'[1]DESIGN LOAD'!AC:AF,4,FALSE)</f>
        <v>1240</v>
      </c>
    </row>
    <row r="538" spans="1:20" x14ac:dyDescent="0.3">
      <c r="A538" s="6">
        <v>2024</v>
      </c>
      <c r="B538" s="6">
        <v>7</v>
      </c>
      <c r="C538" s="6">
        <v>23</v>
      </c>
      <c r="D538" s="6">
        <v>14</v>
      </c>
      <c r="E538" s="6" t="str">
        <f t="shared" si="32"/>
        <v>Tuesday</v>
      </c>
      <c r="F538" s="6" t="str">
        <f t="shared" si="35"/>
        <v>Week-day</v>
      </c>
      <c r="G538" s="6" t="str">
        <f>_xlfn.XLOOKUP(B538,'[1]VLOOKUP DATA'!$A$3:$A$14,'[1]VLOOKUP DATA'!$C$3:$C$14)</f>
        <v>High-demand</v>
      </c>
      <c r="H538" s="6" t="str" cm="1">
        <f t="array" ref="H538">_xlfn.XLOOKUP(1,('[1]VLOOKUP DATA'!$I$2:$I$337=[1]DATA!G538)*('[1]VLOOKUP DATA'!$J$2:$J$337=[1]DATA!D538)*('[1]VLOOKUP DATA'!$K$2:$K$337=[1]DATA!E538),'[1]VLOOKUP DATA'!$L$2:$L$337)</f>
        <v>Standard</v>
      </c>
      <c r="I538" s="1" cm="1">
        <f t="array" ref="I538">_xlfn.XLOOKUP(B538,'[1]VLOOKUP DATA'!$A$3:$A$14,_xlfn.XLOOKUP(H538,'[1]VLOOKUP DATA'!$D$2:$F$2,'[1]VLOOKUP DATA'!$D$3:$F$14))*100</f>
        <v>198</v>
      </c>
      <c r="J538" s="2">
        <v>-6.9306999999999963</v>
      </c>
      <c r="K538" s="3">
        <f t="shared" si="33"/>
        <v>0</v>
      </c>
      <c r="L538" s="3">
        <v>99.016666666666666</v>
      </c>
      <c r="M538" s="4">
        <v>195.46340833333335</v>
      </c>
      <c r="N538" s="4">
        <v>0</v>
      </c>
      <c r="O538" s="4">
        <v>178.03004166666668</v>
      </c>
      <c r="P538" s="3">
        <f t="shared" si="34"/>
        <v>313.63673333333344</v>
      </c>
      <c r="Q538" s="5">
        <v>4.600000000000002E-2</v>
      </c>
      <c r="R538" s="5">
        <f>VLOOKUP(D538,'[1]DESIGN LOAD'!AC:AF,2,FALSE)</f>
        <v>565</v>
      </c>
      <c r="S538" s="7">
        <f>VLOOKUP(D538,'[1]DESIGN LOAD'!AC:AF,3,FALSE)</f>
        <v>675</v>
      </c>
      <c r="T538">
        <f>VLOOKUP(D538,'[1]DESIGN LOAD'!AC:AF,4,FALSE)</f>
        <v>1240</v>
      </c>
    </row>
    <row r="539" spans="1:20" x14ac:dyDescent="0.3">
      <c r="A539" s="6">
        <v>2024</v>
      </c>
      <c r="B539" s="6">
        <v>7</v>
      </c>
      <c r="C539" s="6">
        <v>23</v>
      </c>
      <c r="D539" s="6">
        <v>15</v>
      </c>
      <c r="E539" s="6" t="str">
        <f t="shared" si="32"/>
        <v>Tuesday</v>
      </c>
      <c r="F539" s="6" t="str">
        <f t="shared" si="35"/>
        <v>Week-day</v>
      </c>
      <c r="G539" s="6" t="str">
        <f>_xlfn.XLOOKUP(B539,'[1]VLOOKUP DATA'!$A$3:$A$14,'[1]VLOOKUP DATA'!$C$3:$C$14)</f>
        <v>High-demand</v>
      </c>
      <c r="H539" s="6" t="str" cm="1">
        <f t="array" ref="H539">_xlfn.XLOOKUP(1,('[1]VLOOKUP DATA'!$I$2:$I$337=[1]DATA!G539)*('[1]VLOOKUP DATA'!$J$2:$J$337=[1]DATA!D539)*('[1]VLOOKUP DATA'!$K$2:$K$337=[1]DATA!E539),'[1]VLOOKUP DATA'!$L$2:$L$337)</f>
        <v>Standard</v>
      </c>
      <c r="I539" s="1" cm="1">
        <f t="array" ref="I539">_xlfn.XLOOKUP(B539,'[1]VLOOKUP DATA'!$A$3:$A$14,_xlfn.XLOOKUP(H539,'[1]VLOOKUP DATA'!$D$2:$F$2,'[1]VLOOKUP DATA'!$D$3:$F$14))*100</f>
        <v>198</v>
      </c>
      <c r="J539" s="2">
        <v>-11.506916666666665</v>
      </c>
      <c r="K539" s="3">
        <f t="shared" si="33"/>
        <v>0</v>
      </c>
      <c r="L539" s="3">
        <v>99.016666666666666</v>
      </c>
      <c r="M539" s="4">
        <v>196.25165833333341</v>
      </c>
      <c r="N539" s="4">
        <v>0</v>
      </c>
      <c r="O539" s="4">
        <v>178.46781666666664</v>
      </c>
      <c r="P539" s="3">
        <f t="shared" si="34"/>
        <v>313.63673333333344</v>
      </c>
      <c r="Q539" s="5">
        <v>4.600000000000002E-2</v>
      </c>
      <c r="R539" s="5">
        <f>VLOOKUP(D539,'[1]DESIGN LOAD'!AC:AF,2,FALSE)</f>
        <v>565</v>
      </c>
      <c r="S539" s="7">
        <f>VLOOKUP(D539,'[1]DESIGN LOAD'!AC:AF,3,FALSE)</f>
        <v>675</v>
      </c>
      <c r="T539">
        <f>VLOOKUP(D539,'[1]DESIGN LOAD'!AC:AF,4,FALSE)</f>
        <v>1240</v>
      </c>
    </row>
    <row r="540" spans="1:20" x14ac:dyDescent="0.3">
      <c r="A540" s="6">
        <v>2024</v>
      </c>
      <c r="B540" s="6">
        <v>7</v>
      </c>
      <c r="C540" s="6">
        <v>23</v>
      </c>
      <c r="D540" s="6">
        <v>16</v>
      </c>
      <c r="E540" s="6" t="str">
        <f t="shared" si="32"/>
        <v>Tuesday</v>
      </c>
      <c r="F540" s="6" t="str">
        <f t="shared" si="35"/>
        <v>Week-day</v>
      </c>
      <c r="G540" s="6" t="str">
        <f>_xlfn.XLOOKUP(B540,'[1]VLOOKUP DATA'!$A$3:$A$14,'[1]VLOOKUP DATA'!$C$3:$C$14)</f>
        <v>High-demand</v>
      </c>
      <c r="H540" s="6" t="str" cm="1">
        <f t="array" ref="H540">_xlfn.XLOOKUP(1,('[1]VLOOKUP DATA'!$I$2:$I$337=[1]DATA!G540)*('[1]VLOOKUP DATA'!$J$2:$J$337=[1]DATA!D540)*('[1]VLOOKUP DATA'!$K$2:$K$337=[1]DATA!E540),'[1]VLOOKUP DATA'!$L$2:$L$337)</f>
        <v>Standard</v>
      </c>
      <c r="I540" s="1" cm="1">
        <f t="array" ref="I540">_xlfn.XLOOKUP(B540,'[1]VLOOKUP DATA'!$A$3:$A$14,_xlfn.XLOOKUP(H540,'[1]VLOOKUP DATA'!$D$2:$F$2,'[1]VLOOKUP DATA'!$D$3:$F$14))*100</f>
        <v>198</v>
      </c>
      <c r="J540" s="2">
        <v>-8.0240750000000016</v>
      </c>
      <c r="K540" s="3">
        <f t="shared" si="33"/>
        <v>0</v>
      </c>
      <c r="L540" s="3">
        <v>99.016666666666666</v>
      </c>
      <c r="M540" s="4">
        <v>192.72944999999984</v>
      </c>
      <c r="N540" s="4">
        <v>0</v>
      </c>
      <c r="O540" s="4">
        <v>178.51144166666668</v>
      </c>
      <c r="P540" s="3">
        <f t="shared" si="34"/>
        <v>313.63673333333344</v>
      </c>
      <c r="Q540" s="5">
        <v>4.600000000000002E-2</v>
      </c>
      <c r="R540" s="5">
        <f>VLOOKUP(D540,'[1]DESIGN LOAD'!AC:AF,2,FALSE)</f>
        <v>565</v>
      </c>
      <c r="S540" s="7">
        <f>VLOOKUP(D540,'[1]DESIGN LOAD'!AC:AF,3,FALSE)</f>
        <v>675</v>
      </c>
      <c r="T540">
        <f>VLOOKUP(D540,'[1]DESIGN LOAD'!AC:AF,4,FALSE)</f>
        <v>1240</v>
      </c>
    </row>
    <row r="541" spans="1:20" x14ac:dyDescent="0.3">
      <c r="A541" s="6">
        <v>2024</v>
      </c>
      <c r="B541" s="6">
        <v>7</v>
      </c>
      <c r="C541" s="6">
        <v>23</v>
      </c>
      <c r="D541" s="6">
        <v>17</v>
      </c>
      <c r="E541" s="6" t="str">
        <f t="shared" si="32"/>
        <v>Tuesday</v>
      </c>
      <c r="F541" s="6" t="str">
        <f t="shared" si="35"/>
        <v>Week-day</v>
      </c>
      <c r="G541" s="6" t="str">
        <f>_xlfn.XLOOKUP(B541,'[1]VLOOKUP DATA'!$A$3:$A$14,'[1]VLOOKUP DATA'!$C$3:$C$14)</f>
        <v>High-demand</v>
      </c>
      <c r="H541" s="6" t="str" cm="1">
        <f t="array" ref="H541">_xlfn.XLOOKUP(1,('[1]VLOOKUP DATA'!$I$2:$I$337=[1]DATA!G541)*('[1]VLOOKUP DATA'!$J$2:$J$337=[1]DATA!D541)*('[1]VLOOKUP DATA'!$K$2:$K$337=[1]DATA!E541),'[1]VLOOKUP DATA'!$L$2:$L$337)</f>
        <v>Peak</v>
      </c>
      <c r="I541" s="1" cm="1">
        <f t="array" ref="I541">_xlfn.XLOOKUP(B541,'[1]VLOOKUP DATA'!$A$3:$A$14,_xlfn.XLOOKUP(H541,'[1]VLOOKUP DATA'!$D$2:$F$2,'[1]VLOOKUP DATA'!$D$3:$F$14))*100</f>
        <v>653</v>
      </c>
      <c r="J541" s="2">
        <v>-8.495375000000001</v>
      </c>
      <c r="K541" s="3">
        <f t="shared" si="33"/>
        <v>0</v>
      </c>
      <c r="L541" s="3">
        <v>99.00833333333334</v>
      </c>
      <c r="M541" s="4">
        <v>185.47565</v>
      </c>
      <c r="N541" s="4">
        <v>0</v>
      </c>
      <c r="O541" s="4">
        <v>169.35220833333332</v>
      </c>
      <c r="P541" s="3">
        <f t="shared" si="34"/>
        <v>313.63673333333344</v>
      </c>
      <c r="Q541" s="5">
        <v>4.600000000000002E-2</v>
      </c>
      <c r="R541" s="5">
        <f>VLOOKUP(D541,'[1]DESIGN LOAD'!AC:AF,2,FALSE)</f>
        <v>555</v>
      </c>
      <c r="S541" s="7">
        <f>VLOOKUP(D541,'[1]DESIGN LOAD'!AC:AF,3,FALSE)</f>
        <v>675</v>
      </c>
      <c r="T541">
        <f>VLOOKUP(D541,'[1]DESIGN LOAD'!AC:AF,4,FALSE)</f>
        <v>1230</v>
      </c>
    </row>
    <row r="542" spans="1:20" x14ac:dyDescent="0.3">
      <c r="A542" s="6">
        <v>2024</v>
      </c>
      <c r="B542" s="6">
        <v>7</v>
      </c>
      <c r="C542" s="6">
        <v>23</v>
      </c>
      <c r="D542" s="6">
        <v>18</v>
      </c>
      <c r="E542" s="6" t="str">
        <f t="shared" si="32"/>
        <v>Tuesday</v>
      </c>
      <c r="F542" s="6" t="str">
        <f t="shared" si="35"/>
        <v>Week-day</v>
      </c>
      <c r="G542" s="6" t="str">
        <f>_xlfn.XLOOKUP(B542,'[1]VLOOKUP DATA'!$A$3:$A$14,'[1]VLOOKUP DATA'!$C$3:$C$14)</f>
        <v>High-demand</v>
      </c>
      <c r="H542" s="6" t="str" cm="1">
        <f t="array" ref="H542">_xlfn.XLOOKUP(1,('[1]VLOOKUP DATA'!$I$2:$I$337=[1]DATA!G542)*('[1]VLOOKUP DATA'!$J$2:$J$337=[1]DATA!D542)*('[1]VLOOKUP DATA'!$K$2:$K$337=[1]DATA!E542),'[1]VLOOKUP DATA'!$L$2:$L$337)</f>
        <v>Peak</v>
      </c>
      <c r="I542" s="1" cm="1">
        <f t="array" ref="I542">_xlfn.XLOOKUP(B542,'[1]VLOOKUP DATA'!$A$3:$A$14,_xlfn.XLOOKUP(H542,'[1]VLOOKUP DATA'!$D$2:$F$2,'[1]VLOOKUP DATA'!$D$3:$F$14))*100</f>
        <v>653</v>
      </c>
      <c r="J542" s="2">
        <v>-13.79190816326531</v>
      </c>
      <c r="K542" s="3">
        <f t="shared" si="33"/>
        <v>0</v>
      </c>
      <c r="L542" s="3">
        <v>99.010204081632651</v>
      </c>
      <c r="M542" s="4">
        <v>208.02428571428575</v>
      </c>
      <c r="N542" s="4">
        <v>0</v>
      </c>
      <c r="O542" s="4">
        <v>179.56689795918365</v>
      </c>
      <c r="P542" s="3">
        <f t="shared" si="34"/>
        <v>313.63673333333344</v>
      </c>
      <c r="Q542" s="5">
        <v>9.8571428571428595E-3</v>
      </c>
      <c r="R542" s="5">
        <f>VLOOKUP(D542,'[1]DESIGN LOAD'!AC:AF,2,FALSE)</f>
        <v>485</v>
      </c>
      <c r="S542" s="7">
        <f>VLOOKUP(D542,'[1]DESIGN LOAD'!AC:AF,3,FALSE)</f>
        <v>655</v>
      </c>
      <c r="T542">
        <f>VLOOKUP(D542,'[1]DESIGN LOAD'!AC:AF,4,FALSE)</f>
        <v>1140</v>
      </c>
    </row>
    <row r="543" spans="1:20" x14ac:dyDescent="0.3">
      <c r="A543" s="6">
        <v>2024</v>
      </c>
      <c r="B543" s="6">
        <v>7</v>
      </c>
      <c r="C543" s="6">
        <v>23</v>
      </c>
      <c r="D543" s="6">
        <v>19</v>
      </c>
      <c r="E543" s="6" t="str">
        <f t="shared" si="32"/>
        <v>Tuesday</v>
      </c>
      <c r="F543" s="6" t="str">
        <f t="shared" si="35"/>
        <v>Week-day</v>
      </c>
      <c r="G543" s="6" t="str">
        <f>_xlfn.XLOOKUP(B543,'[1]VLOOKUP DATA'!$A$3:$A$14,'[1]VLOOKUP DATA'!$C$3:$C$14)</f>
        <v>High-demand</v>
      </c>
      <c r="H543" s="6" t="str" cm="1">
        <f t="array" ref="H543">_xlfn.XLOOKUP(1,('[1]VLOOKUP DATA'!$I$2:$I$337=[1]DATA!G543)*('[1]VLOOKUP DATA'!$J$2:$J$337=[1]DATA!D543)*('[1]VLOOKUP DATA'!$K$2:$K$337=[1]DATA!E543),'[1]VLOOKUP DATA'!$L$2:$L$337)</f>
        <v>Standard</v>
      </c>
      <c r="I543" s="1" cm="1">
        <f t="array" ref="I543">_xlfn.XLOOKUP(B543,'[1]VLOOKUP DATA'!$A$3:$A$14,_xlfn.XLOOKUP(H543,'[1]VLOOKUP DATA'!$D$2:$F$2,'[1]VLOOKUP DATA'!$D$3:$F$14))*100</f>
        <v>198</v>
      </c>
      <c r="J543" s="2">
        <v>-13.529433333333335</v>
      </c>
      <c r="K543" s="3">
        <f t="shared" si="33"/>
        <v>0</v>
      </c>
      <c r="L543" s="3">
        <v>99.033333333333331</v>
      </c>
      <c r="M543" s="4">
        <v>203.84445833333334</v>
      </c>
      <c r="N543" s="4">
        <v>0</v>
      </c>
      <c r="O543" s="4">
        <v>182.31946666666661</v>
      </c>
      <c r="P543" s="3">
        <f t="shared" si="34"/>
        <v>313.63673333333344</v>
      </c>
      <c r="Q543" s="5">
        <v>0</v>
      </c>
      <c r="R543" s="5">
        <f>VLOOKUP(D543,'[1]DESIGN LOAD'!AC:AF,2,FALSE)</f>
        <v>295</v>
      </c>
      <c r="S543" s="7">
        <f>VLOOKUP(D543,'[1]DESIGN LOAD'!AC:AF,3,FALSE)</f>
        <v>655</v>
      </c>
      <c r="T543">
        <f>VLOOKUP(D543,'[1]DESIGN LOAD'!AC:AF,4,FALSE)</f>
        <v>950</v>
      </c>
    </row>
    <row r="544" spans="1:20" x14ac:dyDescent="0.3">
      <c r="A544" s="6">
        <v>2024</v>
      </c>
      <c r="B544" s="6">
        <v>7</v>
      </c>
      <c r="C544" s="6">
        <v>23</v>
      </c>
      <c r="D544" s="6">
        <v>20</v>
      </c>
      <c r="E544" s="6" t="str">
        <f t="shared" si="32"/>
        <v>Tuesday</v>
      </c>
      <c r="F544" s="6" t="str">
        <f t="shared" si="35"/>
        <v>Week-day</v>
      </c>
      <c r="G544" s="6" t="str">
        <f>_xlfn.XLOOKUP(B544,'[1]VLOOKUP DATA'!$A$3:$A$14,'[1]VLOOKUP DATA'!$C$3:$C$14)</f>
        <v>High-demand</v>
      </c>
      <c r="H544" s="6" t="str" cm="1">
        <f t="array" ref="H544">_xlfn.XLOOKUP(1,('[1]VLOOKUP DATA'!$I$2:$I$337=[1]DATA!G544)*('[1]VLOOKUP DATA'!$J$2:$J$337=[1]DATA!D544)*('[1]VLOOKUP DATA'!$K$2:$K$337=[1]DATA!E544),'[1]VLOOKUP DATA'!$L$2:$L$337)</f>
        <v>Standard</v>
      </c>
      <c r="I544" s="1" cm="1">
        <f t="array" ref="I544">_xlfn.XLOOKUP(B544,'[1]VLOOKUP DATA'!$A$3:$A$14,_xlfn.XLOOKUP(H544,'[1]VLOOKUP DATA'!$D$2:$F$2,'[1]VLOOKUP DATA'!$D$3:$F$14))*100</f>
        <v>198</v>
      </c>
      <c r="J544" s="2">
        <v>-6.987824999999992</v>
      </c>
      <c r="K544" s="3">
        <f t="shared" si="33"/>
        <v>0</v>
      </c>
      <c r="L544" s="3">
        <v>99.05</v>
      </c>
      <c r="M544" s="4">
        <v>142.91507499999997</v>
      </c>
      <c r="N544" s="4">
        <v>0</v>
      </c>
      <c r="O544" s="4">
        <v>127.79874166666669</v>
      </c>
      <c r="P544" s="3">
        <f t="shared" si="34"/>
        <v>313.63673333333344</v>
      </c>
      <c r="Q544" s="5">
        <v>0</v>
      </c>
      <c r="R544" s="5">
        <f>VLOOKUP(D544,'[1]DESIGN LOAD'!AC:AF,2,FALSE)</f>
        <v>295</v>
      </c>
      <c r="S544" s="7">
        <f>VLOOKUP(D544,'[1]DESIGN LOAD'!AC:AF,3,FALSE)</f>
        <v>190</v>
      </c>
      <c r="T544">
        <f>VLOOKUP(D544,'[1]DESIGN LOAD'!AC:AF,4,FALSE)</f>
        <v>485</v>
      </c>
    </row>
    <row r="545" spans="1:20" x14ac:dyDescent="0.3">
      <c r="A545" s="6">
        <v>2024</v>
      </c>
      <c r="B545" s="6">
        <v>7</v>
      </c>
      <c r="C545" s="6">
        <v>23</v>
      </c>
      <c r="D545" s="6">
        <v>21</v>
      </c>
      <c r="E545" s="6" t="str">
        <f t="shared" si="32"/>
        <v>Tuesday</v>
      </c>
      <c r="F545" s="6" t="str">
        <f t="shared" si="35"/>
        <v>Week-day</v>
      </c>
      <c r="G545" s="6" t="str">
        <f>_xlfn.XLOOKUP(B545,'[1]VLOOKUP DATA'!$A$3:$A$14,'[1]VLOOKUP DATA'!$C$3:$C$14)</f>
        <v>High-demand</v>
      </c>
      <c r="H545" s="6" t="str" cm="1">
        <f t="array" ref="H545">_xlfn.XLOOKUP(1,('[1]VLOOKUP DATA'!$I$2:$I$337=[1]DATA!G545)*('[1]VLOOKUP DATA'!$J$2:$J$337=[1]DATA!D545)*('[1]VLOOKUP DATA'!$K$2:$K$337=[1]DATA!E545),'[1]VLOOKUP DATA'!$L$2:$L$337)</f>
        <v>Standard</v>
      </c>
      <c r="I545" s="1" cm="1">
        <f t="array" ref="I545">_xlfn.XLOOKUP(B545,'[1]VLOOKUP DATA'!$A$3:$A$14,_xlfn.XLOOKUP(H545,'[1]VLOOKUP DATA'!$D$2:$F$2,'[1]VLOOKUP DATA'!$D$3:$F$14))*100</f>
        <v>198</v>
      </c>
      <c r="J545" s="2">
        <v>-9.306733333333332</v>
      </c>
      <c r="K545" s="3">
        <f t="shared" si="33"/>
        <v>0</v>
      </c>
      <c r="L545" s="3">
        <v>99.033333333333331</v>
      </c>
      <c r="M545" s="4">
        <v>172.61937500000005</v>
      </c>
      <c r="N545" s="4">
        <v>0</v>
      </c>
      <c r="O545" s="4">
        <v>153.16848333333337</v>
      </c>
      <c r="P545" s="3">
        <f t="shared" si="34"/>
        <v>313.63673333333344</v>
      </c>
      <c r="Q545" s="5">
        <v>0</v>
      </c>
      <c r="R545" s="5">
        <f>VLOOKUP(D545,'[1]DESIGN LOAD'!AC:AF,2,FALSE)</f>
        <v>295</v>
      </c>
      <c r="S545" s="7">
        <f>VLOOKUP(D545,'[1]DESIGN LOAD'!AC:AF,3,FALSE)</f>
        <v>190</v>
      </c>
      <c r="T545">
        <f>VLOOKUP(D545,'[1]DESIGN LOAD'!AC:AF,4,FALSE)</f>
        <v>485</v>
      </c>
    </row>
    <row r="546" spans="1:20" x14ac:dyDescent="0.3">
      <c r="A546" s="6">
        <v>2024</v>
      </c>
      <c r="B546" s="6">
        <v>7</v>
      </c>
      <c r="C546" s="6">
        <v>23</v>
      </c>
      <c r="D546" s="6">
        <v>22</v>
      </c>
      <c r="E546" s="6" t="str">
        <f t="shared" si="32"/>
        <v>Tuesday</v>
      </c>
      <c r="F546" s="6" t="str">
        <f t="shared" si="35"/>
        <v>Week-day</v>
      </c>
      <c r="G546" s="6" t="str">
        <f>_xlfn.XLOOKUP(B546,'[1]VLOOKUP DATA'!$A$3:$A$14,'[1]VLOOKUP DATA'!$C$3:$C$14)</f>
        <v>High-demand</v>
      </c>
      <c r="H546" s="6" t="str" cm="1">
        <f t="array" ref="H546">_xlfn.XLOOKUP(1,('[1]VLOOKUP DATA'!$I$2:$I$337=[1]DATA!G546)*('[1]VLOOKUP DATA'!$J$2:$J$337=[1]DATA!D546)*('[1]VLOOKUP DATA'!$K$2:$K$337=[1]DATA!E546),'[1]VLOOKUP DATA'!$L$2:$L$337)</f>
        <v>Off-Peak</v>
      </c>
      <c r="I546" s="1" cm="1">
        <f t="array" ref="I546">_xlfn.XLOOKUP(B546,'[1]VLOOKUP DATA'!$A$3:$A$14,_xlfn.XLOOKUP(H546,'[1]VLOOKUP DATA'!$D$2:$F$2,'[1]VLOOKUP DATA'!$D$3:$F$14))*100</f>
        <v>107</v>
      </c>
      <c r="J546" s="2">
        <v>-4.3348249999999968</v>
      </c>
      <c r="K546" s="3">
        <f t="shared" si="33"/>
        <v>0</v>
      </c>
      <c r="L546" s="3">
        <v>99</v>
      </c>
      <c r="M546" s="4">
        <v>167.85004166666667</v>
      </c>
      <c r="N546" s="4">
        <v>0</v>
      </c>
      <c r="O546" s="4">
        <v>152.47185000000002</v>
      </c>
      <c r="P546" s="3">
        <f t="shared" si="34"/>
        <v>313.63673333333344</v>
      </c>
      <c r="Q546" s="5">
        <v>0</v>
      </c>
      <c r="R546" s="5">
        <f>VLOOKUP(D546,'[1]DESIGN LOAD'!AC:AF,2,FALSE)</f>
        <v>200</v>
      </c>
      <c r="S546" s="7">
        <f>VLOOKUP(D546,'[1]DESIGN LOAD'!AC:AF,3,FALSE)</f>
        <v>190</v>
      </c>
      <c r="T546">
        <f>VLOOKUP(D546,'[1]DESIGN LOAD'!AC:AF,4,FALSE)</f>
        <v>390</v>
      </c>
    </row>
    <row r="547" spans="1:20" x14ac:dyDescent="0.3">
      <c r="A547" s="6">
        <v>2024</v>
      </c>
      <c r="B547" s="6">
        <v>7</v>
      </c>
      <c r="C547" s="6">
        <v>23</v>
      </c>
      <c r="D547" s="6">
        <v>23</v>
      </c>
      <c r="E547" s="6" t="str">
        <f t="shared" si="32"/>
        <v>Tuesday</v>
      </c>
      <c r="F547" s="6" t="str">
        <f t="shared" si="35"/>
        <v>Week-day</v>
      </c>
      <c r="G547" s="6" t="str">
        <f>_xlfn.XLOOKUP(B547,'[1]VLOOKUP DATA'!$A$3:$A$14,'[1]VLOOKUP DATA'!$C$3:$C$14)</f>
        <v>High-demand</v>
      </c>
      <c r="H547" s="6" t="str" cm="1">
        <f t="array" ref="H547">_xlfn.XLOOKUP(1,('[1]VLOOKUP DATA'!$I$2:$I$337=[1]DATA!G547)*('[1]VLOOKUP DATA'!$J$2:$J$337=[1]DATA!D547)*('[1]VLOOKUP DATA'!$K$2:$K$337=[1]DATA!E547),'[1]VLOOKUP DATA'!$L$2:$L$337)</f>
        <v>Off-Peak</v>
      </c>
      <c r="I547" s="1" cm="1">
        <f t="array" ref="I547">_xlfn.XLOOKUP(B547,'[1]VLOOKUP DATA'!$A$3:$A$14,_xlfn.XLOOKUP(H547,'[1]VLOOKUP DATA'!$D$2:$F$2,'[1]VLOOKUP DATA'!$D$3:$F$14))*100</f>
        <v>107</v>
      </c>
      <c r="J547" s="2">
        <v>-15.705508333333338</v>
      </c>
      <c r="K547" s="3">
        <f t="shared" si="33"/>
        <v>0</v>
      </c>
      <c r="L547" s="3">
        <v>99.025000000000006</v>
      </c>
      <c r="M547" s="4">
        <v>170.27709166666668</v>
      </c>
      <c r="N547" s="4">
        <v>0</v>
      </c>
      <c r="O547" s="4">
        <v>149.30480833333334</v>
      </c>
      <c r="P547" s="3">
        <f t="shared" si="34"/>
        <v>313.63673333333344</v>
      </c>
      <c r="Q547" s="5">
        <v>0</v>
      </c>
      <c r="R547" s="5">
        <f>VLOOKUP(D547,'[1]DESIGN LOAD'!AC:AF,2,FALSE)</f>
        <v>200</v>
      </c>
      <c r="S547" s="7">
        <f>VLOOKUP(D547,'[1]DESIGN LOAD'!AC:AF,3,FALSE)</f>
        <v>190</v>
      </c>
      <c r="T547">
        <f>VLOOKUP(D547,'[1]DESIGN LOAD'!AC:AF,4,FALSE)</f>
        <v>390</v>
      </c>
    </row>
    <row r="548" spans="1:20" x14ac:dyDescent="0.3">
      <c r="A548" s="6">
        <v>2024</v>
      </c>
      <c r="B548" s="6">
        <v>7</v>
      </c>
      <c r="C548" s="6">
        <v>24</v>
      </c>
      <c r="D548" s="6">
        <v>0</v>
      </c>
      <c r="E548" s="6" t="str">
        <f t="shared" si="32"/>
        <v>Wednesday</v>
      </c>
      <c r="F548" s="6" t="str">
        <f t="shared" si="35"/>
        <v>Week-day</v>
      </c>
      <c r="G548" s="6" t="str">
        <f>_xlfn.XLOOKUP(B548,'[1]VLOOKUP DATA'!$A$3:$A$14,'[1]VLOOKUP DATA'!$C$3:$C$14)</f>
        <v>High-demand</v>
      </c>
      <c r="H548" s="6" t="str" cm="1">
        <f t="array" ref="H548">_xlfn.XLOOKUP(1,('[1]VLOOKUP DATA'!$I$2:$I$337=[1]DATA!G548)*('[1]VLOOKUP DATA'!$J$2:$J$337=[1]DATA!D548)*('[1]VLOOKUP DATA'!$K$2:$K$337=[1]DATA!E548),'[1]VLOOKUP DATA'!$L$2:$L$337)</f>
        <v>Off-Peak</v>
      </c>
      <c r="I548" s="1" cm="1">
        <f t="array" ref="I548">_xlfn.XLOOKUP(B548,'[1]VLOOKUP DATA'!$A$3:$A$14,_xlfn.XLOOKUP(H548,'[1]VLOOKUP DATA'!$D$2:$F$2,'[1]VLOOKUP DATA'!$D$3:$F$14))*100</f>
        <v>107</v>
      </c>
      <c r="J548" s="2">
        <v>-7.4490166666666671</v>
      </c>
      <c r="K548" s="3">
        <f t="shared" si="33"/>
        <v>0</v>
      </c>
      <c r="L548" s="3">
        <v>99.041666666666671</v>
      </c>
      <c r="M548" s="4">
        <v>140.04270833333334</v>
      </c>
      <c r="N548" s="4">
        <v>0</v>
      </c>
      <c r="O548" s="4">
        <v>126.67041666666661</v>
      </c>
      <c r="P548" s="3">
        <f t="shared" si="34"/>
        <v>313.63673333333344</v>
      </c>
      <c r="Q548" s="5">
        <v>0</v>
      </c>
      <c r="R548" s="5">
        <f>VLOOKUP(D548,'[1]DESIGN LOAD'!AC:AF,2,FALSE)</f>
        <v>200</v>
      </c>
      <c r="S548" s="7">
        <f>VLOOKUP(D548,'[1]DESIGN LOAD'!AC:AF,3,FALSE)</f>
        <v>190</v>
      </c>
      <c r="T548">
        <f>VLOOKUP(D548,'[1]DESIGN LOAD'!AC:AF,4,FALSE)</f>
        <v>390</v>
      </c>
    </row>
    <row r="549" spans="1:20" x14ac:dyDescent="0.3">
      <c r="A549" s="6">
        <v>2024</v>
      </c>
      <c r="B549" s="6">
        <v>7</v>
      </c>
      <c r="C549" s="6">
        <v>24</v>
      </c>
      <c r="D549" s="6">
        <v>1</v>
      </c>
      <c r="E549" s="6" t="str">
        <f t="shared" si="32"/>
        <v>Wednesday</v>
      </c>
      <c r="F549" s="6" t="str">
        <f t="shared" si="35"/>
        <v>Week-day</v>
      </c>
      <c r="G549" s="6" t="str">
        <f>_xlfn.XLOOKUP(B549,'[1]VLOOKUP DATA'!$A$3:$A$14,'[1]VLOOKUP DATA'!$C$3:$C$14)</f>
        <v>High-demand</v>
      </c>
      <c r="H549" s="6" t="str" cm="1">
        <f t="array" ref="H549">_xlfn.XLOOKUP(1,('[1]VLOOKUP DATA'!$I$2:$I$337=[1]DATA!G549)*('[1]VLOOKUP DATA'!$J$2:$J$337=[1]DATA!D549)*('[1]VLOOKUP DATA'!$K$2:$K$337=[1]DATA!E549),'[1]VLOOKUP DATA'!$L$2:$L$337)</f>
        <v>Off-Peak</v>
      </c>
      <c r="I549" s="1" cm="1">
        <f t="array" ref="I549">_xlfn.XLOOKUP(B549,'[1]VLOOKUP DATA'!$A$3:$A$14,_xlfn.XLOOKUP(H549,'[1]VLOOKUP DATA'!$D$2:$F$2,'[1]VLOOKUP DATA'!$D$3:$F$14))*100</f>
        <v>107</v>
      </c>
      <c r="J549" s="2">
        <v>-12.768808333333332</v>
      </c>
      <c r="K549" s="3">
        <f t="shared" si="33"/>
        <v>0</v>
      </c>
      <c r="L549" s="3">
        <v>99.041666666666671</v>
      </c>
      <c r="M549" s="4">
        <v>137.93498333333326</v>
      </c>
      <c r="N549" s="4">
        <v>0</v>
      </c>
      <c r="O549" s="4">
        <v>118.26988333333333</v>
      </c>
      <c r="P549" s="3">
        <f t="shared" si="34"/>
        <v>313.63673333333344</v>
      </c>
      <c r="Q549" s="5">
        <v>0</v>
      </c>
      <c r="R549" s="5">
        <f>VLOOKUP(D549,'[1]DESIGN LOAD'!AC:AF,2,FALSE)</f>
        <v>200</v>
      </c>
      <c r="S549" s="7">
        <f>VLOOKUP(D549,'[1]DESIGN LOAD'!AC:AF,3,FALSE)</f>
        <v>190</v>
      </c>
      <c r="T549">
        <f>VLOOKUP(D549,'[1]DESIGN LOAD'!AC:AF,4,FALSE)</f>
        <v>390</v>
      </c>
    </row>
    <row r="550" spans="1:20" x14ac:dyDescent="0.3">
      <c r="A550" s="6">
        <v>2024</v>
      </c>
      <c r="B550" s="6">
        <v>7</v>
      </c>
      <c r="C550" s="6">
        <v>24</v>
      </c>
      <c r="D550" s="6">
        <v>2</v>
      </c>
      <c r="E550" s="6" t="str">
        <f t="shared" si="32"/>
        <v>Wednesday</v>
      </c>
      <c r="F550" s="6" t="str">
        <f t="shared" si="35"/>
        <v>Week-day</v>
      </c>
      <c r="G550" s="6" t="str">
        <f>_xlfn.XLOOKUP(B550,'[1]VLOOKUP DATA'!$A$3:$A$14,'[1]VLOOKUP DATA'!$C$3:$C$14)</f>
        <v>High-demand</v>
      </c>
      <c r="H550" s="6" t="str" cm="1">
        <f t="array" ref="H550">_xlfn.XLOOKUP(1,('[1]VLOOKUP DATA'!$I$2:$I$337=[1]DATA!G550)*('[1]VLOOKUP DATA'!$J$2:$J$337=[1]DATA!D550)*('[1]VLOOKUP DATA'!$K$2:$K$337=[1]DATA!E550),'[1]VLOOKUP DATA'!$L$2:$L$337)</f>
        <v>Off-Peak</v>
      </c>
      <c r="I550" s="1" cm="1">
        <f t="array" ref="I550">_xlfn.XLOOKUP(B550,'[1]VLOOKUP DATA'!$A$3:$A$14,_xlfn.XLOOKUP(H550,'[1]VLOOKUP DATA'!$D$2:$F$2,'[1]VLOOKUP DATA'!$D$3:$F$14))*100</f>
        <v>107</v>
      </c>
      <c r="J550" s="2">
        <v>-9.4293416666666676</v>
      </c>
      <c r="K550" s="3">
        <f t="shared" si="33"/>
        <v>0</v>
      </c>
      <c r="L550" s="3">
        <v>99</v>
      </c>
      <c r="M550" s="4">
        <v>167.35714999999993</v>
      </c>
      <c r="N550" s="4">
        <v>0</v>
      </c>
      <c r="O550" s="4">
        <v>149.67001666666664</v>
      </c>
      <c r="P550" s="3">
        <f t="shared" si="34"/>
        <v>313.63673333333344</v>
      </c>
      <c r="Q550" s="5">
        <v>0</v>
      </c>
      <c r="R550" s="5">
        <f>VLOOKUP(D550,'[1]DESIGN LOAD'!AC:AF,2,FALSE)</f>
        <v>200</v>
      </c>
      <c r="S550" s="7">
        <f>VLOOKUP(D550,'[1]DESIGN LOAD'!AC:AF,3,FALSE)</f>
        <v>190</v>
      </c>
      <c r="T550">
        <f>VLOOKUP(D550,'[1]DESIGN LOAD'!AC:AF,4,FALSE)</f>
        <v>390</v>
      </c>
    </row>
    <row r="551" spans="1:20" x14ac:dyDescent="0.3">
      <c r="A551" s="6">
        <v>2024</v>
      </c>
      <c r="B551" s="6">
        <v>7</v>
      </c>
      <c r="C551" s="6">
        <v>24</v>
      </c>
      <c r="D551" s="6">
        <v>3</v>
      </c>
      <c r="E551" s="6" t="str">
        <f t="shared" si="32"/>
        <v>Wednesday</v>
      </c>
      <c r="F551" s="6" t="str">
        <f t="shared" si="35"/>
        <v>Week-day</v>
      </c>
      <c r="G551" s="6" t="str">
        <f>_xlfn.XLOOKUP(B551,'[1]VLOOKUP DATA'!$A$3:$A$14,'[1]VLOOKUP DATA'!$C$3:$C$14)</f>
        <v>High-demand</v>
      </c>
      <c r="H551" s="6" t="str" cm="1">
        <f t="array" ref="H551">_xlfn.XLOOKUP(1,('[1]VLOOKUP DATA'!$I$2:$I$337=[1]DATA!G551)*('[1]VLOOKUP DATA'!$J$2:$J$337=[1]DATA!D551)*('[1]VLOOKUP DATA'!$K$2:$K$337=[1]DATA!E551),'[1]VLOOKUP DATA'!$L$2:$L$337)</f>
        <v>Off-Peak</v>
      </c>
      <c r="I551" s="1" cm="1">
        <f t="array" ref="I551">_xlfn.XLOOKUP(B551,'[1]VLOOKUP DATA'!$A$3:$A$14,_xlfn.XLOOKUP(H551,'[1]VLOOKUP DATA'!$D$2:$F$2,'[1]VLOOKUP DATA'!$D$3:$F$14))*100</f>
        <v>107</v>
      </c>
      <c r="J551" s="2">
        <v>-11.202908333333333</v>
      </c>
      <c r="K551" s="3">
        <f t="shared" si="33"/>
        <v>0</v>
      </c>
      <c r="L551" s="3">
        <v>99</v>
      </c>
      <c r="M551" s="4">
        <v>180.22314999999995</v>
      </c>
      <c r="N551" s="4">
        <v>0</v>
      </c>
      <c r="O551" s="4">
        <v>158.17066666666668</v>
      </c>
      <c r="P551" s="3">
        <f t="shared" si="34"/>
        <v>313.63673333333344</v>
      </c>
      <c r="Q551" s="5">
        <v>0</v>
      </c>
      <c r="R551" s="5">
        <f>VLOOKUP(D551,'[1]DESIGN LOAD'!AC:AF,2,FALSE)</f>
        <v>200</v>
      </c>
      <c r="S551" s="7">
        <f>VLOOKUP(D551,'[1]DESIGN LOAD'!AC:AF,3,FALSE)</f>
        <v>190</v>
      </c>
      <c r="T551">
        <f>VLOOKUP(D551,'[1]DESIGN LOAD'!AC:AF,4,FALSE)</f>
        <v>390</v>
      </c>
    </row>
    <row r="552" spans="1:20" x14ac:dyDescent="0.3">
      <c r="A552" s="6">
        <v>2024</v>
      </c>
      <c r="B552" s="6">
        <v>7</v>
      </c>
      <c r="C552" s="6">
        <v>24</v>
      </c>
      <c r="D552" s="6">
        <v>4</v>
      </c>
      <c r="E552" s="6" t="str">
        <f t="shared" si="32"/>
        <v>Wednesday</v>
      </c>
      <c r="F552" s="6" t="str">
        <f t="shared" si="35"/>
        <v>Week-day</v>
      </c>
      <c r="G552" s="6" t="str">
        <f>_xlfn.XLOOKUP(B552,'[1]VLOOKUP DATA'!$A$3:$A$14,'[1]VLOOKUP DATA'!$C$3:$C$14)</f>
        <v>High-demand</v>
      </c>
      <c r="H552" s="6" t="str" cm="1">
        <f t="array" ref="H552">_xlfn.XLOOKUP(1,('[1]VLOOKUP DATA'!$I$2:$I$337=[1]DATA!G552)*('[1]VLOOKUP DATA'!$J$2:$J$337=[1]DATA!D552)*('[1]VLOOKUP DATA'!$K$2:$K$337=[1]DATA!E552),'[1]VLOOKUP DATA'!$L$2:$L$337)</f>
        <v>Off-Peak</v>
      </c>
      <c r="I552" s="1" cm="1">
        <f t="array" ref="I552">_xlfn.XLOOKUP(B552,'[1]VLOOKUP DATA'!$A$3:$A$14,_xlfn.XLOOKUP(H552,'[1]VLOOKUP DATA'!$D$2:$F$2,'[1]VLOOKUP DATA'!$D$3:$F$14))*100</f>
        <v>107</v>
      </c>
      <c r="J552" s="2">
        <v>-8.8751083333333352</v>
      </c>
      <c r="K552" s="3">
        <f t="shared" si="33"/>
        <v>0</v>
      </c>
      <c r="L552" s="3">
        <v>99</v>
      </c>
      <c r="M552" s="4">
        <v>170.77076666666656</v>
      </c>
      <c r="N552" s="4">
        <v>0</v>
      </c>
      <c r="O552" s="4">
        <v>154.08245833333328</v>
      </c>
      <c r="P552" s="3">
        <f t="shared" si="34"/>
        <v>313.63673333333344</v>
      </c>
      <c r="Q552" s="5">
        <v>0</v>
      </c>
      <c r="R552" s="5">
        <f>VLOOKUP(D552,'[1]DESIGN LOAD'!AC:AF,2,FALSE)</f>
        <v>295</v>
      </c>
      <c r="S552" s="7">
        <f>VLOOKUP(D552,'[1]DESIGN LOAD'!AC:AF,3,FALSE)</f>
        <v>190</v>
      </c>
      <c r="T552">
        <f>VLOOKUP(D552,'[1]DESIGN LOAD'!AC:AF,4,FALSE)</f>
        <v>485</v>
      </c>
    </row>
    <row r="553" spans="1:20" x14ac:dyDescent="0.3">
      <c r="A553" s="6">
        <v>2024</v>
      </c>
      <c r="B553" s="6">
        <v>7</v>
      </c>
      <c r="C553" s="6">
        <v>24</v>
      </c>
      <c r="D553" s="6">
        <v>5</v>
      </c>
      <c r="E553" s="6" t="str">
        <f t="shared" si="32"/>
        <v>Wednesday</v>
      </c>
      <c r="F553" s="6" t="str">
        <f t="shared" si="35"/>
        <v>Week-day</v>
      </c>
      <c r="G553" s="6" t="str">
        <f>_xlfn.XLOOKUP(B553,'[1]VLOOKUP DATA'!$A$3:$A$14,'[1]VLOOKUP DATA'!$C$3:$C$14)</f>
        <v>High-demand</v>
      </c>
      <c r="H553" s="6" t="str" cm="1">
        <f t="array" ref="H553">_xlfn.XLOOKUP(1,('[1]VLOOKUP DATA'!$I$2:$I$337=[1]DATA!G553)*('[1]VLOOKUP DATA'!$J$2:$J$337=[1]DATA!D553)*('[1]VLOOKUP DATA'!$K$2:$K$337=[1]DATA!E553),'[1]VLOOKUP DATA'!$L$2:$L$337)</f>
        <v>Off-Peak</v>
      </c>
      <c r="I553" s="1" cm="1">
        <f t="array" ref="I553">_xlfn.XLOOKUP(B553,'[1]VLOOKUP DATA'!$A$3:$A$14,_xlfn.XLOOKUP(H553,'[1]VLOOKUP DATA'!$D$2:$F$2,'[1]VLOOKUP DATA'!$D$3:$F$14))*100</f>
        <v>107</v>
      </c>
      <c r="J553" s="2">
        <v>-8.6216166666666663</v>
      </c>
      <c r="K553" s="3">
        <f t="shared" si="33"/>
        <v>0</v>
      </c>
      <c r="L553" s="3">
        <v>99</v>
      </c>
      <c r="M553" s="4">
        <v>167.38693333333339</v>
      </c>
      <c r="N553" s="4">
        <v>0</v>
      </c>
      <c r="O553" s="4">
        <v>151.04837499999996</v>
      </c>
      <c r="P553" s="3">
        <f t="shared" si="34"/>
        <v>313.63673333333344</v>
      </c>
      <c r="Q553" s="5">
        <v>0</v>
      </c>
      <c r="R553" s="5">
        <f>VLOOKUP(D553,'[1]DESIGN LOAD'!AC:AF,2,FALSE)</f>
        <v>295</v>
      </c>
      <c r="S553" s="7">
        <f>VLOOKUP(D553,'[1]DESIGN LOAD'!AC:AF,3,FALSE)</f>
        <v>190</v>
      </c>
      <c r="T553">
        <f>VLOOKUP(D553,'[1]DESIGN LOAD'!AC:AF,4,FALSE)</f>
        <v>485</v>
      </c>
    </row>
    <row r="554" spans="1:20" x14ac:dyDescent="0.3">
      <c r="A554" s="6">
        <v>2024</v>
      </c>
      <c r="B554" s="6">
        <v>7</v>
      </c>
      <c r="C554" s="6">
        <v>24</v>
      </c>
      <c r="D554" s="6">
        <v>6</v>
      </c>
      <c r="E554" s="6" t="str">
        <f t="shared" si="32"/>
        <v>Wednesday</v>
      </c>
      <c r="F554" s="6" t="str">
        <f t="shared" si="35"/>
        <v>Week-day</v>
      </c>
      <c r="G554" s="6" t="str">
        <f>_xlfn.XLOOKUP(B554,'[1]VLOOKUP DATA'!$A$3:$A$14,'[1]VLOOKUP DATA'!$C$3:$C$14)</f>
        <v>High-demand</v>
      </c>
      <c r="H554" s="6" t="str" cm="1">
        <f t="array" ref="H554">_xlfn.XLOOKUP(1,('[1]VLOOKUP DATA'!$I$2:$I$337=[1]DATA!G554)*('[1]VLOOKUP DATA'!$J$2:$J$337=[1]DATA!D554)*('[1]VLOOKUP DATA'!$K$2:$K$337=[1]DATA!E554),'[1]VLOOKUP DATA'!$L$2:$L$337)</f>
        <v>Peak</v>
      </c>
      <c r="I554" s="1" cm="1">
        <f t="array" ref="I554">_xlfn.XLOOKUP(B554,'[1]VLOOKUP DATA'!$A$3:$A$14,_xlfn.XLOOKUP(H554,'[1]VLOOKUP DATA'!$D$2:$F$2,'[1]VLOOKUP DATA'!$D$3:$F$14))*100</f>
        <v>653</v>
      </c>
      <c r="J554" s="2">
        <v>-11.289833333333338</v>
      </c>
      <c r="K554" s="3">
        <f t="shared" si="33"/>
        <v>0</v>
      </c>
      <c r="L554" s="3">
        <v>99.00833333333334</v>
      </c>
      <c r="M554" s="4">
        <v>172.63888333333327</v>
      </c>
      <c r="N554" s="4">
        <v>0</v>
      </c>
      <c r="O554" s="4">
        <v>152.13854999999998</v>
      </c>
      <c r="P554" s="3">
        <f t="shared" si="34"/>
        <v>313.63673333333344</v>
      </c>
      <c r="Q554" s="5">
        <v>0</v>
      </c>
      <c r="R554" s="5">
        <f>VLOOKUP(D554,'[1]DESIGN LOAD'!AC:AF,2,FALSE)</f>
        <v>295</v>
      </c>
      <c r="S554" s="7">
        <f>VLOOKUP(D554,'[1]DESIGN LOAD'!AC:AF,3,FALSE)</f>
        <v>190</v>
      </c>
      <c r="T554">
        <f>VLOOKUP(D554,'[1]DESIGN LOAD'!AC:AF,4,FALSE)</f>
        <v>485</v>
      </c>
    </row>
    <row r="555" spans="1:20" x14ac:dyDescent="0.3">
      <c r="A555" s="6">
        <v>2024</v>
      </c>
      <c r="B555" s="6">
        <v>7</v>
      </c>
      <c r="C555" s="6">
        <v>24</v>
      </c>
      <c r="D555" s="6">
        <v>7</v>
      </c>
      <c r="E555" s="6" t="str">
        <f t="shared" si="32"/>
        <v>Wednesday</v>
      </c>
      <c r="F555" s="6" t="str">
        <f t="shared" si="35"/>
        <v>Week-day</v>
      </c>
      <c r="G555" s="6" t="str">
        <f>_xlfn.XLOOKUP(B555,'[1]VLOOKUP DATA'!$A$3:$A$14,'[1]VLOOKUP DATA'!$C$3:$C$14)</f>
        <v>High-demand</v>
      </c>
      <c r="H555" s="6" t="str" cm="1">
        <f t="array" ref="H555">_xlfn.XLOOKUP(1,('[1]VLOOKUP DATA'!$I$2:$I$337=[1]DATA!G555)*('[1]VLOOKUP DATA'!$J$2:$J$337=[1]DATA!D555)*('[1]VLOOKUP DATA'!$K$2:$K$337=[1]DATA!E555),'[1]VLOOKUP DATA'!$L$2:$L$337)</f>
        <v>Peak</v>
      </c>
      <c r="I555" s="1" cm="1">
        <f t="array" ref="I555">_xlfn.XLOOKUP(B555,'[1]VLOOKUP DATA'!$A$3:$A$14,_xlfn.XLOOKUP(H555,'[1]VLOOKUP DATA'!$D$2:$F$2,'[1]VLOOKUP DATA'!$D$3:$F$14))*100</f>
        <v>653</v>
      </c>
      <c r="J555" s="2">
        <v>-8.7109999999999967</v>
      </c>
      <c r="K555" s="3">
        <f t="shared" si="33"/>
        <v>0</v>
      </c>
      <c r="L555" s="3">
        <v>99</v>
      </c>
      <c r="M555" s="4">
        <v>180.01810000000003</v>
      </c>
      <c r="N555" s="4">
        <v>0</v>
      </c>
      <c r="O555" s="4">
        <v>164.45153333333337</v>
      </c>
      <c r="P555" s="3">
        <f t="shared" si="34"/>
        <v>313.63673333333344</v>
      </c>
      <c r="Q555" s="5">
        <v>0</v>
      </c>
      <c r="R555" s="5">
        <f>VLOOKUP(D555,'[1]DESIGN LOAD'!AC:AF,2,FALSE)</f>
        <v>565</v>
      </c>
      <c r="S555" s="7">
        <f>VLOOKUP(D555,'[1]DESIGN LOAD'!AC:AF,3,FALSE)</f>
        <v>690</v>
      </c>
      <c r="T555">
        <f>VLOOKUP(D555,'[1]DESIGN LOAD'!AC:AF,4,FALSE)</f>
        <v>1255</v>
      </c>
    </row>
    <row r="556" spans="1:20" x14ac:dyDescent="0.3">
      <c r="A556" s="6">
        <v>2024</v>
      </c>
      <c r="B556" s="6">
        <v>7</v>
      </c>
      <c r="C556" s="6">
        <v>24</v>
      </c>
      <c r="D556" s="6">
        <v>8</v>
      </c>
      <c r="E556" s="6" t="str">
        <f t="shared" si="32"/>
        <v>Wednesday</v>
      </c>
      <c r="F556" s="6" t="str">
        <f t="shared" si="35"/>
        <v>Week-day</v>
      </c>
      <c r="G556" s="6" t="str">
        <f>_xlfn.XLOOKUP(B556,'[1]VLOOKUP DATA'!$A$3:$A$14,'[1]VLOOKUP DATA'!$C$3:$C$14)</f>
        <v>High-demand</v>
      </c>
      <c r="H556" s="6" t="str" cm="1">
        <f t="array" ref="H556">_xlfn.XLOOKUP(1,('[1]VLOOKUP DATA'!$I$2:$I$337=[1]DATA!G556)*('[1]VLOOKUP DATA'!$J$2:$J$337=[1]DATA!D556)*('[1]VLOOKUP DATA'!$K$2:$K$337=[1]DATA!E556),'[1]VLOOKUP DATA'!$L$2:$L$337)</f>
        <v>Peak</v>
      </c>
      <c r="I556" s="1" cm="1">
        <f t="array" ref="I556">_xlfn.XLOOKUP(B556,'[1]VLOOKUP DATA'!$A$3:$A$14,_xlfn.XLOOKUP(H556,'[1]VLOOKUP DATA'!$D$2:$F$2,'[1]VLOOKUP DATA'!$D$3:$F$14))*100</f>
        <v>653</v>
      </c>
      <c r="J556" s="2">
        <v>-11.28003333333333</v>
      </c>
      <c r="K556" s="3">
        <f t="shared" si="33"/>
        <v>0</v>
      </c>
      <c r="L556" s="3">
        <v>99.033333333333331</v>
      </c>
      <c r="M556" s="4">
        <v>186.79042499999994</v>
      </c>
      <c r="N556" s="4">
        <v>0</v>
      </c>
      <c r="O556" s="4">
        <v>165.32979166666664</v>
      </c>
      <c r="P556" s="3">
        <f t="shared" si="34"/>
        <v>313.63673333333344</v>
      </c>
      <c r="Q556" s="5">
        <v>0</v>
      </c>
      <c r="R556" s="5">
        <f>VLOOKUP(D556,'[1]DESIGN LOAD'!AC:AF,2,FALSE)</f>
        <v>565</v>
      </c>
      <c r="S556" s="7">
        <f>VLOOKUP(D556,'[1]DESIGN LOAD'!AC:AF,3,FALSE)</f>
        <v>675</v>
      </c>
      <c r="T556">
        <f>VLOOKUP(D556,'[1]DESIGN LOAD'!AC:AF,4,FALSE)</f>
        <v>1240</v>
      </c>
    </row>
    <row r="557" spans="1:20" x14ac:dyDescent="0.3">
      <c r="A557" s="6">
        <v>2024</v>
      </c>
      <c r="B557" s="6">
        <v>7</v>
      </c>
      <c r="C557" s="6">
        <v>24</v>
      </c>
      <c r="D557" s="6">
        <v>9</v>
      </c>
      <c r="E557" s="6" t="str">
        <f t="shared" si="32"/>
        <v>Wednesday</v>
      </c>
      <c r="F557" s="6" t="str">
        <f t="shared" si="35"/>
        <v>Week-day</v>
      </c>
      <c r="G557" s="6" t="str">
        <f>_xlfn.XLOOKUP(B557,'[1]VLOOKUP DATA'!$A$3:$A$14,'[1]VLOOKUP DATA'!$C$3:$C$14)</f>
        <v>High-demand</v>
      </c>
      <c r="H557" s="6" t="str" cm="1">
        <f t="array" ref="H557">_xlfn.XLOOKUP(1,('[1]VLOOKUP DATA'!$I$2:$I$337=[1]DATA!G557)*('[1]VLOOKUP DATA'!$J$2:$J$337=[1]DATA!D557)*('[1]VLOOKUP DATA'!$K$2:$K$337=[1]DATA!E557),'[1]VLOOKUP DATA'!$L$2:$L$337)</f>
        <v>Standard</v>
      </c>
      <c r="I557" s="1" cm="1">
        <f t="array" ref="I557">_xlfn.XLOOKUP(B557,'[1]VLOOKUP DATA'!$A$3:$A$14,_xlfn.XLOOKUP(H557,'[1]VLOOKUP DATA'!$D$2:$F$2,'[1]VLOOKUP DATA'!$D$3:$F$14))*100</f>
        <v>198</v>
      </c>
      <c r="J557" s="2">
        <v>-7.9991083333333357</v>
      </c>
      <c r="K557" s="3">
        <f t="shared" si="33"/>
        <v>0</v>
      </c>
      <c r="L557" s="3">
        <v>99.00833333333334</v>
      </c>
      <c r="M557" s="4">
        <v>175.89267499999994</v>
      </c>
      <c r="N557" s="4">
        <v>0</v>
      </c>
      <c r="O557" s="4">
        <v>160.98423333333329</v>
      </c>
      <c r="P557" s="3">
        <f t="shared" si="34"/>
        <v>313.63673333333344</v>
      </c>
      <c r="Q557" s="5">
        <v>0</v>
      </c>
      <c r="R557" s="5">
        <f>VLOOKUP(D557,'[1]DESIGN LOAD'!AC:AF,2,FALSE)</f>
        <v>565</v>
      </c>
      <c r="S557" s="7">
        <f>VLOOKUP(D557,'[1]DESIGN LOAD'!AC:AF,3,FALSE)</f>
        <v>675</v>
      </c>
      <c r="T557">
        <f>VLOOKUP(D557,'[1]DESIGN LOAD'!AC:AF,4,FALSE)</f>
        <v>1240</v>
      </c>
    </row>
    <row r="558" spans="1:20" x14ac:dyDescent="0.3">
      <c r="A558" s="6">
        <v>2024</v>
      </c>
      <c r="B558" s="6">
        <v>7</v>
      </c>
      <c r="C558" s="6">
        <v>24</v>
      </c>
      <c r="D558" s="6">
        <v>10</v>
      </c>
      <c r="E558" s="6" t="str">
        <f t="shared" si="32"/>
        <v>Wednesday</v>
      </c>
      <c r="F558" s="6" t="str">
        <f t="shared" si="35"/>
        <v>Week-day</v>
      </c>
      <c r="G558" s="6" t="str">
        <f>_xlfn.XLOOKUP(B558,'[1]VLOOKUP DATA'!$A$3:$A$14,'[1]VLOOKUP DATA'!$C$3:$C$14)</f>
        <v>High-demand</v>
      </c>
      <c r="H558" s="6" t="str" cm="1">
        <f t="array" ref="H558">_xlfn.XLOOKUP(1,('[1]VLOOKUP DATA'!$I$2:$I$337=[1]DATA!G558)*('[1]VLOOKUP DATA'!$J$2:$J$337=[1]DATA!D558)*('[1]VLOOKUP DATA'!$K$2:$K$337=[1]DATA!E558),'[1]VLOOKUP DATA'!$L$2:$L$337)</f>
        <v>Standard</v>
      </c>
      <c r="I558" s="1" cm="1">
        <f t="array" ref="I558">_xlfn.XLOOKUP(B558,'[1]VLOOKUP DATA'!$A$3:$A$14,_xlfn.XLOOKUP(H558,'[1]VLOOKUP DATA'!$D$2:$F$2,'[1]VLOOKUP DATA'!$D$3:$F$14))*100</f>
        <v>198</v>
      </c>
      <c r="J558" s="2">
        <v>-3.9660333333333346</v>
      </c>
      <c r="K558" s="3">
        <f t="shared" si="33"/>
        <v>0</v>
      </c>
      <c r="L558" s="3">
        <v>99</v>
      </c>
      <c r="M558" s="4">
        <v>171.14166666666657</v>
      </c>
      <c r="N558" s="4">
        <v>0</v>
      </c>
      <c r="O558" s="4">
        <v>157.04834166666663</v>
      </c>
      <c r="P558" s="3">
        <f t="shared" si="34"/>
        <v>313.63673333333344</v>
      </c>
      <c r="Q558" s="5">
        <v>0</v>
      </c>
      <c r="R558" s="5">
        <f>VLOOKUP(D558,'[1]DESIGN LOAD'!AC:AF,2,FALSE)</f>
        <v>565</v>
      </c>
      <c r="S558" s="7">
        <f>VLOOKUP(D558,'[1]DESIGN LOAD'!AC:AF,3,FALSE)</f>
        <v>675</v>
      </c>
      <c r="T558">
        <f>VLOOKUP(D558,'[1]DESIGN LOAD'!AC:AF,4,FALSE)</f>
        <v>1240</v>
      </c>
    </row>
    <row r="559" spans="1:20" x14ac:dyDescent="0.3">
      <c r="A559" s="6">
        <v>2024</v>
      </c>
      <c r="B559" s="6">
        <v>7</v>
      </c>
      <c r="C559" s="6">
        <v>24</v>
      </c>
      <c r="D559" s="6">
        <v>11</v>
      </c>
      <c r="E559" s="6" t="str">
        <f t="shared" si="32"/>
        <v>Wednesday</v>
      </c>
      <c r="F559" s="6" t="str">
        <f t="shared" si="35"/>
        <v>Week-day</v>
      </c>
      <c r="G559" s="6" t="str">
        <f>_xlfn.XLOOKUP(B559,'[1]VLOOKUP DATA'!$A$3:$A$14,'[1]VLOOKUP DATA'!$C$3:$C$14)</f>
        <v>High-demand</v>
      </c>
      <c r="H559" s="6" t="str" cm="1">
        <f t="array" ref="H559">_xlfn.XLOOKUP(1,('[1]VLOOKUP DATA'!$I$2:$I$337=[1]DATA!G559)*('[1]VLOOKUP DATA'!$J$2:$J$337=[1]DATA!D559)*('[1]VLOOKUP DATA'!$K$2:$K$337=[1]DATA!E559),'[1]VLOOKUP DATA'!$L$2:$L$337)</f>
        <v>Standard</v>
      </c>
      <c r="I559" s="1" cm="1">
        <f t="array" ref="I559">_xlfn.XLOOKUP(B559,'[1]VLOOKUP DATA'!$A$3:$A$14,_xlfn.XLOOKUP(H559,'[1]VLOOKUP DATA'!$D$2:$F$2,'[1]VLOOKUP DATA'!$D$3:$F$14))*100</f>
        <v>198</v>
      </c>
      <c r="J559" s="2">
        <v>-13.982774999999997</v>
      </c>
      <c r="K559" s="3">
        <f t="shared" si="33"/>
        <v>0</v>
      </c>
      <c r="L559" s="3">
        <v>99.025000000000006</v>
      </c>
      <c r="M559" s="4">
        <v>176.09504166666662</v>
      </c>
      <c r="N559" s="4">
        <v>0</v>
      </c>
      <c r="O559" s="4">
        <v>154.71419166666661</v>
      </c>
      <c r="P559" s="3">
        <f t="shared" si="34"/>
        <v>313.63673333333344</v>
      </c>
      <c r="Q559" s="5">
        <v>0</v>
      </c>
      <c r="R559" s="5">
        <f>VLOOKUP(D559,'[1]DESIGN LOAD'!AC:AF,2,FALSE)</f>
        <v>565</v>
      </c>
      <c r="S559" s="7">
        <f>VLOOKUP(D559,'[1]DESIGN LOAD'!AC:AF,3,FALSE)</f>
        <v>675</v>
      </c>
      <c r="T559">
        <f>VLOOKUP(D559,'[1]DESIGN LOAD'!AC:AF,4,FALSE)</f>
        <v>1240</v>
      </c>
    </row>
    <row r="560" spans="1:20" x14ac:dyDescent="0.3">
      <c r="A560" s="6">
        <v>2024</v>
      </c>
      <c r="B560" s="6">
        <v>7</v>
      </c>
      <c r="C560" s="6">
        <v>24</v>
      </c>
      <c r="D560" s="6">
        <v>12</v>
      </c>
      <c r="E560" s="6" t="str">
        <f t="shared" si="32"/>
        <v>Wednesday</v>
      </c>
      <c r="F560" s="6" t="str">
        <f t="shared" si="35"/>
        <v>Week-day</v>
      </c>
      <c r="G560" s="6" t="str">
        <f>_xlfn.XLOOKUP(B560,'[1]VLOOKUP DATA'!$A$3:$A$14,'[1]VLOOKUP DATA'!$C$3:$C$14)</f>
        <v>High-demand</v>
      </c>
      <c r="H560" s="6" t="str" cm="1">
        <f t="array" ref="H560">_xlfn.XLOOKUP(1,('[1]VLOOKUP DATA'!$I$2:$I$337=[1]DATA!G560)*('[1]VLOOKUP DATA'!$J$2:$J$337=[1]DATA!D560)*('[1]VLOOKUP DATA'!$K$2:$K$337=[1]DATA!E560),'[1]VLOOKUP DATA'!$L$2:$L$337)</f>
        <v>Standard</v>
      </c>
      <c r="I560" s="1" cm="1">
        <f t="array" ref="I560">_xlfn.XLOOKUP(B560,'[1]VLOOKUP DATA'!$A$3:$A$14,_xlfn.XLOOKUP(H560,'[1]VLOOKUP DATA'!$D$2:$F$2,'[1]VLOOKUP DATA'!$D$3:$F$14))*100</f>
        <v>198</v>
      </c>
      <c r="J560" s="2">
        <v>-1.3332999999999999</v>
      </c>
      <c r="K560" s="3">
        <f t="shared" si="33"/>
        <v>0</v>
      </c>
      <c r="L560" s="3">
        <v>99.00833333333334</v>
      </c>
      <c r="M560" s="4">
        <v>177.19927499999997</v>
      </c>
      <c r="N560" s="4">
        <v>0</v>
      </c>
      <c r="O560" s="4">
        <v>161.47011666666666</v>
      </c>
      <c r="P560" s="3">
        <f t="shared" si="34"/>
        <v>313.63673333333344</v>
      </c>
      <c r="Q560" s="5">
        <v>0</v>
      </c>
      <c r="R560" s="5">
        <f>VLOOKUP(D560,'[1]DESIGN LOAD'!AC:AF,2,FALSE)</f>
        <v>565</v>
      </c>
      <c r="S560" s="7">
        <f>VLOOKUP(D560,'[1]DESIGN LOAD'!AC:AF,3,FALSE)</f>
        <v>675</v>
      </c>
      <c r="T560">
        <f>VLOOKUP(D560,'[1]DESIGN LOAD'!AC:AF,4,FALSE)</f>
        <v>1240</v>
      </c>
    </row>
    <row r="561" spans="1:20" x14ac:dyDescent="0.3">
      <c r="A561" s="6">
        <v>2024</v>
      </c>
      <c r="B561" s="6">
        <v>7</v>
      </c>
      <c r="C561" s="6">
        <v>24</v>
      </c>
      <c r="D561" s="6">
        <v>13</v>
      </c>
      <c r="E561" s="6" t="str">
        <f t="shared" si="32"/>
        <v>Wednesday</v>
      </c>
      <c r="F561" s="6" t="str">
        <f t="shared" si="35"/>
        <v>Week-day</v>
      </c>
      <c r="G561" s="6" t="str">
        <f>_xlfn.XLOOKUP(B561,'[1]VLOOKUP DATA'!$A$3:$A$14,'[1]VLOOKUP DATA'!$C$3:$C$14)</f>
        <v>High-demand</v>
      </c>
      <c r="H561" s="6" t="str" cm="1">
        <f t="array" ref="H561">_xlfn.XLOOKUP(1,('[1]VLOOKUP DATA'!$I$2:$I$337=[1]DATA!G561)*('[1]VLOOKUP DATA'!$J$2:$J$337=[1]DATA!D561)*('[1]VLOOKUP DATA'!$K$2:$K$337=[1]DATA!E561),'[1]VLOOKUP DATA'!$L$2:$L$337)</f>
        <v>Standard</v>
      </c>
      <c r="I561" s="1" cm="1">
        <f t="array" ref="I561">_xlfn.XLOOKUP(B561,'[1]VLOOKUP DATA'!$A$3:$A$14,_xlfn.XLOOKUP(H561,'[1]VLOOKUP DATA'!$D$2:$F$2,'[1]VLOOKUP DATA'!$D$3:$F$14))*100</f>
        <v>198</v>
      </c>
      <c r="J561" s="2">
        <v>-11.939558333333338</v>
      </c>
      <c r="K561" s="3">
        <f t="shared" si="33"/>
        <v>0</v>
      </c>
      <c r="L561" s="3">
        <v>99</v>
      </c>
      <c r="M561" s="4">
        <v>187.39478333333338</v>
      </c>
      <c r="N561" s="4">
        <v>0</v>
      </c>
      <c r="O561" s="4">
        <v>167.75880000000009</v>
      </c>
      <c r="P561" s="3">
        <f t="shared" si="34"/>
        <v>313.63673333333344</v>
      </c>
      <c r="Q561" s="5">
        <v>0</v>
      </c>
      <c r="R561" s="5">
        <f>VLOOKUP(D561,'[1]DESIGN LOAD'!AC:AF,2,FALSE)</f>
        <v>565</v>
      </c>
      <c r="S561" s="7">
        <f>VLOOKUP(D561,'[1]DESIGN LOAD'!AC:AF,3,FALSE)</f>
        <v>675</v>
      </c>
      <c r="T561">
        <f>VLOOKUP(D561,'[1]DESIGN LOAD'!AC:AF,4,FALSE)</f>
        <v>1240</v>
      </c>
    </row>
    <row r="562" spans="1:20" x14ac:dyDescent="0.3">
      <c r="A562" s="6">
        <v>2024</v>
      </c>
      <c r="B562" s="6">
        <v>7</v>
      </c>
      <c r="C562" s="6">
        <v>24</v>
      </c>
      <c r="D562" s="6">
        <v>14</v>
      </c>
      <c r="E562" s="6" t="str">
        <f t="shared" si="32"/>
        <v>Wednesday</v>
      </c>
      <c r="F562" s="6" t="str">
        <f t="shared" si="35"/>
        <v>Week-day</v>
      </c>
      <c r="G562" s="6" t="str">
        <f>_xlfn.XLOOKUP(B562,'[1]VLOOKUP DATA'!$A$3:$A$14,'[1]VLOOKUP DATA'!$C$3:$C$14)</f>
        <v>High-demand</v>
      </c>
      <c r="H562" s="6" t="str" cm="1">
        <f t="array" ref="H562">_xlfn.XLOOKUP(1,('[1]VLOOKUP DATA'!$I$2:$I$337=[1]DATA!G562)*('[1]VLOOKUP DATA'!$J$2:$J$337=[1]DATA!D562)*('[1]VLOOKUP DATA'!$K$2:$K$337=[1]DATA!E562),'[1]VLOOKUP DATA'!$L$2:$L$337)</f>
        <v>Standard</v>
      </c>
      <c r="I562" s="1" cm="1">
        <f t="array" ref="I562">_xlfn.XLOOKUP(B562,'[1]VLOOKUP DATA'!$A$3:$A$14,_xlfn.XLOOKUP(H562,'[1]VLOOKUP DATA'!$D$2:$F$2,'[1]VLOOKUP DATA'!$D$3:$F$14))*100</f>
        <v>198</v>
      </c>
      <c r="J562" s="2">
        <v>-7.9021500000000033</v>
      </c>
      <c r="K562" s="3">
        <f t="shared" si="33"/>
        <v>0</v>
      </c>
      <c r="L562" s="3">
        <v>99.00833333333334</v>
      </c>
      <c r="M562" s="4">
        <v>204.37946666666664</v>
      </c>
      <c r="N562" s="4">
        <v>0</v>
      </c>
      <c r="O562" s="4">
        <v>188.16547499999993</v>
      </c>
      <c r="P562" s="3">
        <f t="shared" si="34"/>
        <v>313.63673333333344</v>
      </c>
      <c r="Q562" s="5">
        <v>0</v>
      </c>
      <c r="R562" s="5">
        <f>VLOOKUP(D562,'[1]DESIGN LOAD'!AC:AF,2,FALSE)</f>
        <v>565</v>
      </c>
      <c r="S562" s="7">
        <f>VLOOKUP(D562,'[1]DESIGN LOAD'!AC:AF,3,FALSE)</f>
        <v>675</v>
      </c>
      <c r="T562">
        <f>VLOOKUP(D562,'[1]DESIGN LOAD'!AC:AF,4,FALSE)</f>
        <v>1240</v>
      </c>
    </row>
    <row r="563" spans="1:20" x14ac:dyDescent="0.3">
      <c r="A563" s="6">
        <v>2024</v>
      </c>
      <c r="B563" s="6">
        <v>7</v>
      </c>
      <c r="C563" s="6">
        <v>24</v>
      </c>
      <c r="D563" s="6">
        <v>15</v>
      </c>
      <c r="E563" s="6" t="str">
        <f t="shared" si="32"/>
        <v>Wednesday</v>
      </c>
      <c r="F563" s="6" t="str">
        <f t="shared" si="35"/>
        <v>Week-day</v>
      </c>
      <c r="G563" s="6" t="str">
        <f>_xlfn.XLOOKUP(B563,'[1]VLOOKUP DATA'!$A$3:$A$14,'[1]VLOOKUP DATA'!$C$3:$C$14)</f>
        <v>High-demand</v>
      </c>
      <c r="H563" s="6" t="str" cm="1">
        <f t="array" ref="H563">_xlfn.XLOOKUP(1,('[1]VLOOKUP DATA'!$I$2:$I$337=[1]DATA!G563)*('[1]VLOOKUP DATA'!$J$2:$J$337=[1]DATA!D563)*('[1]VLOOKUP DATA'!$K$2:$K$337=[1]DATA!E563),'[1]VLOOKUP DATA'!$L$2:$L$337)</f>
        <v>Standard</v>
      </c>
      <c r="I563" s="1" cm="1">
        <f t="array" ref="I563">_xlfn.XLOOKUP(B563,'[1]VLOOKUP DATA'!$A$3:$A$14,_xlfn.XLOOKUP(H563,'[1]VLOOKUP DATA'!$D$2:$F$2,'[1]VLOOKUP DATA'!$D$3:$F$14))*100</f>
        <v>198</v>
      </c>
      <c r="J563" s="2">
        <v>-6.9697166666666615</v>
      </c>
      <c r="K563" s="3">
        <f t="shared" si="33"/>
        <v>0</v>
      </c>
      <c r="L563" s="3">
        <v>99</v>
      </c>
      <c r="M563" s="4">
        <v>225.19213333333326</v>
      </c>
      <c r="N563" s="4">
        <v>0</v>
      </c>
      <c r="O563" s="4">
        <v>206.67596666666682</v>
      </c>
      <c r="P563" s="3">
        <f t="shared" si="34"/>
        <v>313.63673333333344</v>
      </c>
      <c r="Q563" s="5">
        <v>0</v>
      </c>
      <c r="R563" s="5">
        <f>VLOOKUP(D563,'[1]DESIGN LOAD'!AC:AF,2,FALSE)</f>
        <v>565</v>
      </c>
      <c r="S563" s="7">
        <f>VLOOKUP(D563,'[1]DESIGN LOAD'!AC:AF,3,FALSE)</f>
        <v>675</v>
      </c>
      <c r="T563">
        <f>VLOOKUP(D563,'[1]DESIGN LOAD'!AC:AF,4,FALSE)</f>
        <v>1240</v>
      </c>
    </row>
    <row r="564" spans="1:20" x14ac:dyDescent="0.3">
      <c r="A564" s="6">
        <v>2024</v>
      </c>
      <c r="B564" s="6">
        <v>7</v>
      </c>
      <c r="C564" s="6">
        <v>24</v>
      </c>
      <c r="D564" s="6">
        <v>16</v>
      </c>
      <c r="E564" s="6" t="str">
        <f t="shared" si="32"/>
        <v>Wednesday</v>
      </c>
      <c r="F564" s="6" t="str">
        <f t="shared" si="35"/>
        <v>Week-day</v>
      </c>
      <c r="G564" s="6" t="str">
        <f>_xlfn.XLOOKUP(B564,'[1]VLOOKUP DATA'!$A$3:$A$14,'[1]VLOOKUP DATA'!$C$3:$C$14)</f>
        <v>High-demand</v>
      </c>
      <c r="H564" s="6" t="str" cm="1">
        <f t="array" ref="H564">_xlfn.XLOOKUP(1,('[1]VLOOKUP DATA'!$I$2:$I$337=[1]DATA!G564)*('[1]VLOOKUP DATA'!$J$2:$J$337=[1]DATA!D564)*('[1]VLOOKUP DATA'!$K$2:$K$337=[1]DATA!E564),'[1]VLOOKUP DATA'!$L$2:$L$337)</f>
        <v>Standard</v>
      </c>
      <c r="I564" s="1" cm="1">
        <f t="array" ref="I564">_xlfn.XLOOKUP(B564,'[1]VLOOKUP DATA'!$A$3:$A$14,_xlfn.XLOOKUP(H564,'[1]VLOOKUP DATA'!$D$2:$F$2,'[1]VLOOKUP DATA'!$D$3:$F$14))*100</f>
        <v>198</v>
      </c>
      <c r="J564" s="2">
        <v>-7.0720083333333328</v>
      </c>
      <c r="K564" s="3">
        <f t="shared" si="33"/>
        <v>0</v>
      </c>
      <c r="L564" s="3">
        <v>99.016666666666666</v>
      </c>
      <c r="M564" s="4">
        <v>186.43297500000006</v>
      </c>
      <c r="N564" s="4">
        <v>0</v>
      </c>
      <c r="O564" s="4">
        <v>170.00293333333332</v>
      </c>
      <c r="P564" s="3">
        <f t="shared" si="34"/>
        <v>313.63673333333344</v>
      </c>
      <c r="Q564" s="5">
        <v>0</v>
      </c>
      <c r="R564" s="5">
        <f>VLOOKUP(D564,'[1]DESIGN LOAD'!AC:AF,2,FALSE)</f>
        <v>565</v>
      </c>
      <c r="S564" s="7">
        <f>VLOOKUP(D564,'[1]DESIGN LOAD'!AC:AF,3,FALSE)</f>
        <v>675</v>
      </c>
      <c r="T564">
        <f>VLOOKUP(D564,'[1]DESIGN LOAD'!AC:AF,4,FALSE)</f>
        <v>1240</v>
      </c>
    </row>
    <row r="565" spans="1:20" x14ac:dyDescent="0.3">
      <c r="A565" s="6">
        <v>2024</v>
      </c>
      <c r="B565" s="6">
        <v>7</v>
      </c>
      <c r="C565" s="6">
        <v>24</v>
      </c>
      <c r="D565" s="6">
        <v>17</v>
      </c>
      <c r="E565" s="6" t="str">
        <f t="shared" si="32"/>
        <v>Wednesday</v>
      </c>
      <c r="F565" s="6" t="str">
        <f t="shared" si="35"/>
        <v>Week-day</v>
      </c>
      <c r="G565" s="6" t="str">
        <f>_xlfn.XLOOKUP(B565,'[1]VLOOKUP DATA'!$A$3:$A$14,'[1]VLOOKUP DATA'!$C$3:$C$14)</f>
        <v>High-demand</v>
      </c>
      <c r="H565" s="6" t="str" cm="1">
        <f t="array" ref="H565">_xlfn.XLOOKUP(1,('[1]VLOOKUP DATA'!$I$2:$I$337=[1]DATA!G565)*('[1]VLOOKUP DATA'!$J$2:$J$337=[1]DATA!D565)*('[1]VLOOKUP DATA'!$K$2:$K$337=[1]DATA!E565),'[1]VLOOKUP DATA'!$L$2:$L$337)</f>
        <v>Peak</v>
      </c>
      <c r="I565" s="1" cm="1">
        <f t="array" ref="I565">_xlfn.XLOOKUP(B565,'[1]VLOOKUP DATA'!$A$3:$A$14,_xlfn.XLOOKUP(H565,'[1]VLOOKUP DATA'!$D$2:$F$2,'[1]VLOOKUP DATA'!$D$3:$F$14))*100</f>
        <v>653</v>
      </c>
      <c r="J565" s="2">
        <v>-7.5050500000000024</v>
      </c>
      <c r="K565" s="3">
        <f t="shared" si="33"/>
        <v>0</v>
      </c>
      <c r="L565" s="3">
        <v>99</v>
      </c>
      <c r="M565" s="4">
        <v>197.91599166666668</v>
      </c>
      <c r="N565" s="4">
        <v>0</v>
      </c>
      <c r="O565" s="4">
        <v>182.18954166666671</v>
      </c>
      <c r="P565" s="3">
        <f t="shared" si="34"/>
        <v>313.63673333333344</v>
      </c>
      <c r="Q565" s="5">
        <v>0</v>
      </c>
      <c r="R565" s="5">
        <f>VLOOKUP(D565,'[1]DESIGN LOAD'!AC:AF,2,FALSE)</f>
        <v>555</v>
      </c>
      <c r="S565" s="7">
        <f>VLOOKUP(D565,'[1]DESIGN LOAD'!AC:AF,3,FALSE)</f>
        <v>675</v>
      </c>
      <c r="T565">
        <f>VLOOKUP(D565,'[1]DESIGN LOAD'!AC:AF,4,FALSE)</f>
        <v>1230</v>
      </c>
    </row>
    <row r="566" spans="1:20" x14ac:dyDescent="0.3">
      <c r="A566" s="6">
        <v>2024</v>
      </c>
      <c r="B566" s="6">
        <v>7</v>
      </c>
      <c r="C566" s="6">
        <v>24</v>
      </c>
      <c r="D566" s="6">
        <v>18</v>
      </c>
      <c r="E566" s="6" t="str">
        <f t="shared" si="32"/>
        <v>Wednesday</v>
      </c>
      <c r="F566" s="6" t="str">
        <f t="shared" si="35"/>
        <v>Week-day</v>
      </c>
      <c r="G566" s="6" t="str">
        <f>_xlfn.XLOOKUP(B566,'[1]VLOOKUP DATA'!$A$3:$A$14,'[1]VLOOKUP DATA'!$C$3:$C$14)</f>
        <v>High-demand</v>
      </c>
      <c r="H566" s="6" t="str" cm="1">
        <f t="array" ref="H566">_xlfn.XLOOKUP(1,('[1]VLOOKUP DATA'!$I$2:$I$337=[1]DATA!G566)*('[1]VLOOKUP DATA'!$J$2:$J$337=[1]DATA!D566)*('[1]VLOOKUP DATA'!$K$2:$K$337=[1]DATA!E566),'[1]VLOOKUP DATA'!$L$2:$L$337)</f>
        <v>Peak</v>
      </c>
      <c r="I566" s="1" cm="1">
        <f t="array" ref="I566">_xlfn.XLOOKUP(B566,'[1]VLOOKUP DATA'!$A$3:$A$14,_xlfn.XLOOKUP(H566,'[1]VLOOKUP DATA'!$D$2:$F$2,'[1]VLOOKUP DATA'!$D$3:$F$14))*100</f>
        <v>653</v>
      </c>
      <c r="J566" s="2">
        <v>-5.2486060606060612</v>
      </c>
      <c r="K566" s="3">
        <f t="shared" si="33"/>
        <v>0</v>
      </c>
      <c r="L566" s="3">
        <v>99.01010101010101</v>
      </c>
      <c r="M566" s="4">
        <v>223.12714141414148</v>
      </c>
      <c r="N566" s="4">
        <v>0</v>
      </c>
      <c r="O566" s="4">
        <v>209.12903030303025</v>
      </c>
      <c r="P566" s="3">
        <f t="shared" si="34"/>
        <v>313.63673333333344</v>
      </c>
      <c r="Q566" s="5">
        <v>0</v>
      </c>
      <c r="R566" s="5">
        <f>VLOOKUP(D566,'[1]DESIGN LOAD'!AC:AF,2,FALSE)</f>
        <v>485</v>
      </c>
      <c r="S566" s="7">
        <f>VLOOKUP(D566,'[1]DESIGN LOAD'!AC:AF,3,FALSE)</f>
        <v>655</v>
      </c>
      <c r="T566">
        <f>VLOOKUP(D566,'[1]DESIGN LOAD'!AC:AF,4,FALSE)</f>
        <v>1140</v>
      </c>
    </row>
    <row r="567" spans="1:20" x14ac:dyDescent="0.3">
      <c r="A567" s="6">
        <v>2024</v>
      </c>
      <c r="B567" s="6">
        <v>7</v>
      </c>
      <c r="C567" s="6">
        <v>24</v>
      </c>
      <c r="D567" s="6">
        <v>19</v>
      </c>
      <c r="E567" s="6" t="str">
        <f t="shared" si="32"/>
        <v>Wednesday</v>
      </c>
      <c r="F567" s="6" t="str">
        <f t="shared" si="35"/>
        <v>Week-day</v>
      </c>
      <c r="G567" s="6" t="str">
        <f>_xlfn.XLOOKUP(B567,'[1]VLOOKUP DATA'!$A$3:$A$14,'[1]VLOOKUP DATA'!$C$3:$C$14)</f>
        <v>High-demand</v>
      </c>
      <c r="H567" s="6" t="str" cm="1">
        <f t="array" ref="H567">_xlfn.XLOOKUP(1,('[1]VLOOKUP DATA'!$I$2:$I$337=[1]DATA!G567)*('[1]VLOOKUP DATA'!$J$2:$J$337=[1]DATA!D567)*('[1]VLOOKUP DATA'!$K$2:$K$337=[1]DATA!E567),'[1]VLOOKUP DATA'!$L$2:$L$337)</f>
        <v>Standard</v>
      </c>
      <c r="I567" s="1" cm="1">
        <f t="array" ref="I567">_xlfn.XLOOKUP(B567,'[1]VLOOKUP DATA'!$A$3:$A$14,_xlfn.XLOOKUP(H567,'[1]VLOOKUP DATA'!$D$2:$F$2,'[1]VLOOKUP DATA'!$D$3:$F$14))*100</f>
        <v>198</v>
      </c>
      <c r="J567" s="2">
        <v>-11.831208333333336</v>
      </c>
      <c r="K567" s="3">
        <f t="shared" si="33"/>
        <v>0</v>
      </c>
      <c r="L567" s="3">
        <v>99.00833333333334</v>
      </c>
      <c r="M567" s="4">
        <v>199.65817499999997</v>
      </c>
      <c r="N567" s="4">
        <v>0</v>
      </c>
      <c r="O567" s="4">
        <v>177.23405833333339</v>
      </c>
      <c r="P567" s="3">
        <f t="shared" si="34"/>
        <v>313.63673333333344</v>
      </c>
      <c r="Q567" s="5">
        <v>0</v>
      </c>
      <c r="R567" s="5">
        <f>VLOOKUP(D567,'[1]DESIGN LOAD'!AC:AF,2,FALSE)</f>
        <v>295</v>
      </c>
      <c r="S567" s="7">
        <f>VLOOKUP(D567,'[1]DESIGN LOAD'!AC:AF,3,FALSE)</f>
        <v>655</v>
      </c>
      <c r="T567">
        <f>VLOOKUP(D567,'[1]DESIGN LOAD'!AC:AF,4,FALSE)</f>
        <v>950</v>
      </c>
    </row>
    <row r="568" spans="1:20" x14ac:dyDescent="0.3">
      <c r="A568" s="6">
        <v>2024</v>
      </c>
      <c r="B568" s="6">
        <v>7</v>
      </c>
      <c r="C568" s="6">
        <v>24</v>
      </c>
      <c r="D568" s="6">
        <v>20</v>
      </c>
      <c r="E568" s="6" t="str">
        <f t="shared" si="32"/>
        <v>Wednesday</v>
      </c>
      <c r="F568" s="6" t="str">
        <f t="shared" si="35"/>
        <v>Week-day</v>
      </c>
      <c r="G568" s="6" t="str">
        <f>_xlfn.XLOOKUP(B568,'[1]VLOOKUP DATA'!$A$3:$A$14,'[1]VLOOKUP DATA'!$C$3:$C$14)</f>
        <v>High-demand</v>
      </c>
      <c r="H568" s="6" t="str" cm="1">
        <f t="array" ref="H568">_xlfn.XLOOKUP(1,('[1]VLOOKUP DATA'!$I$2:$I$337=[1]DATA!G568)*('[1]VLOOKUP DATA'!$J$2:$J$337=[1]DATA!D568)*('[1]VLOOKUP DATA'!$K$2:$K$337=[1]DATA!E568),'[1]VLOOKUP DATA'!$L$2:$L$337)</f>
        <v>Standard</v>
      </c>
      <c r="I568" s="1" cm="1">
        <f t="array" ref="I568">_xlfn.XLOOKUP(B568,'[1]VLOOKUP DATA'!$A$3:$A$14,_xlfn.XLOOKUP(H568,'[1]VLOOKUP DATA'!$D$2:$F$2,'[1]VLOOKUP DATA'!$D$3:$F$14))*100</f>
        <v>198</v>
      </c>
      <c r="J568" s="2">
        <v>-9.1434083333333369</v>
      </c>
      <c r="K568" s="3">
        <f t="shared" si="33"/>
        <v>0</v>
      </c>
      <c r="L568" s="3">
        <v>99.033333333333331</v>
      </c>
      <c r="M568" s="4">
        <v>179.61878333333334</v>
      </c>
      <c r="N568" s="4">
        <v>0</v>
      </c>
      <c r="O568" s="4">
        <v>160.65344166666665</v>
      </c>
      <c r="P568" s="3">
        <f t="shared" si="34"/>
        <v>313.63673333333344</v>
      </c>
      <c r="Q568" s="5">
        <v>0</v>
      </c>
      <c r="R568" s="5">
        <f>VLOOKUP(D568,'[1]DESIGN LOAD'!AC:AF,2,FALSE)</f>
        <v>295</v>
      </c>
      <c r="S568" s="7">
        <f>VLOOKUP(D568,'[1]DESIGN LOAD'!AC:AF,3,FALSE)</f>
        <v>190</v>
      </c>
      <c r="T568">
        <f>VLOOKUP(D568,'[1]DESIGN LOAD'!AC:AF,4,FALSE)</f>
        <v>485</v>
      </c>
    </row>
    <row r="569" spans="1:20" x14ac:dyDescent="0.3">
      <c r="A569" s="6">
        <v>2024</v>
      </c>
      <c r="B569" s="6">
        <v>7</v>
      </c>
      <c r="C569" s="6">
        <v>24</v>
      </c>
      <c r="D569" s="6">
        <v>21</v>
      </c>
      <c r="E569" s="6" t="str">
        <f t="shared" si="32"/>
        <v>Wednesday</v>
      </c>
      <c r="F569" s="6" t="str">
        <f t="shared" si="35"/>
        <v>Week-day</v>
      </c>
      <c r="G569" s="6" t="str">
        <f>_xlfn.XLOOKUP(B569,'[1]VLOOKUP DATA'!$A$3:$A$14,'[1]VLOOKUP DATA'!$C$3:$C$14)</f>
        <v>High-demand</v>
      </c>
      <c r="H569" s="6" t="str" cm="1">
        <f t="array" ref="H569">_xlfn.XLOOKUP(1,('[1]VLOOKUP DATA'!$I$2:$I$337=[1]DATA!G569)*('[1]VLOOKUP DATA'!$J$2:$J$337=[1]DATA!D569)*('[1]VLOOKUP DATA'!$K$2:$K$337=[1]DATA!E569),'[1]VLOOKUP DATA'!$L$2:$L$337)</f>
        <v>Standard</v>
      </c>
      <c r="I569" s="1" cm="1">
        <f t="array" ref="I569">_xlfn.XLOOKUP(B569,'[1]VLOOKUP DATA'!$A$3:$A$14,_xlfn.XLOOKUP(H569,'[1]VLOOKUP DATA'!$D$2:$F$2,'[1]VLOOKUP DATA'!$D$3:$F$14))*100</f>
        <v>198</v>
      </c>
      <c r="J569" s="2">
        <v>-8.6385833333333348</v>
      </c>
      <c r="K569" s="3">
        <f t="shared" si="33"/>
        <v>0</v>
      </c>
      <c r="L569" s="3">
        <v>99.016666666666666</v>
      </c>
      <c r="M569" s="4">
        <v>188.46904166666675</v>
      </c>
      <c r="N569" s="4">
        <v>0</v>
      </c>
      <c r="O569" s="4">
        <v>170.9693583333333</v>
      </c>
      <c r="P569" s="3">
        <f t="shared" si="34"/>
        <v>313.63673333333344</v>
      </c>
      <c r="Q569" s="5">
        <v>0</v>
      </c>
      <c r="R569" s="5">
        <f>VLOOKUP(D569,'[1]DESIGN LOAD'!AC:AF,2,FALSE)</f>
        <v>295</v>
      </c>
      <c r="S569" s="7">
        <f>VLOOKUP(D569,'[1]DESIGN LOAD'!AC:AF,3,FALSE)</f>
        <v>190</v>
      </c>
      <c r="T569">
        <f>VLOOKUP(D569,'[1]DESIGN LOAD'!AC:AF,4,FALSE)</f>
        <v>485</v>
      </c>
    </row>
    <row r="570" spans="1:20" x14ac:dyDescent="0.3">
      <c r="A570" s="6">
        <v>2024</v>
      </c>
      <c r="B570" s="6">
        <v>7</v>
      </c>
      <c r="C570" s="6">
        <v>24</v>
      </c>
      <c r="D570" s="6">
        <v>22</v>
      </c>
      <c r="E570" s="6" t="str">
        <f t="shared" si="32"/>
        <v>Wednesday</v>
      </c>
      <c r="F570" s="6" t="str">
        <f t="shared" si="35"/>
        <v>Week-day</v>
      </c>
      <c r="G570" s="6" t="str">
        <f>_xlfn.XLOOKUP(B570,'[1]VLOOKUP DATA'!$A$3:$A$14,'[1]VLOOKUP DATA'!$C$3:$C$14)</f>
        <v>High-demand</v>
      </c>
      <c r="H570" s="6" t="str" cm="1">
        <f t="array" ref="H570">_xlfn.XLOOKUP(1,('[1]VLOOKUP DATA'!$I$2:$I$337=[1]DATA!G570)*('[1]VLOOKUP DATA'!$J$2:$J$337=[1]DATA!D570)*('[1]VLOOKUP DATA'!$K$2:$K$337=[1]DATA!E570),'[1]VLOOKUP DATA'!$L$2:$L$337)</f>
        <v>Off-Peak</v>
      </c>
      <c r="I570" s="1" cm="1">
        <f t="array" ref="I570">_xlfn.XLOOKUP(B570,'[1]VLOOKUP DATA'!$A$3:$A$14,_xlfn.XLOOKUP(H570,'[1]VLOOKUP DATA'!$D$2:$F$2,'[1]VLOOKUP DATA'!$D$3:$F$14))*100</f>
        <v>107</v>
      </c>
      <c r="J570" s="2">
        <v>-12.000933333333336</v>
      </c>
      <c r="K570" s="3">
        <f t="shared" si="33"/>
        <v>0</v>
      </c>
      <c r="L570" s="3">
        <v>99.016666666666666</v>
      </c>
      <c r="M570" s="4">
        <v>198.94956666666673</v>
      </c>
      <c r="N570" s="4">
        <v>0</v>
      </c>
      <c r="O570" s="4">
        <v>177.92445833333332</v>
      </c>
      <c r="P570" s="3">
        <f t="shared" si="34"/>
        <v>313.63673333333344</v>
      </c>
      <c r="Q570" s="5">
        <v>0</v>
      </c>
      <c r="R570" s="5">
        <f>VLOOKUP(D570,'[1]DESIGN LOAD'!AC:AF,2,FALSE)</f>
        <v>200</v>
      </c>
      <c r="S570" s="7">
        <f>VLOOKUP(D570,'[1]DESIGN LOAD'!AC:AF,3,FALSE)</f>
        <v>190</v>
      </c>
      <c r="T570">
        <f>VLOOKUP(D570,'[1]DESIGN LOAD'!AC:AF,4,FALSE)</f>
        <v>390</v>
      </c>
    </row>
    <row r="571" spans="1:20" x14ac:dyDescent="0.3">
      <c r="A571" s="6">
        <v>2024</v>
      </c>
      <c r="B571" s="6">
        <v>7</v>
      </c>
      <c r="C571" s="6">
        <v>24</v>
      </c>
      <c r="D571" s="6">
        <v>23</v>
      </c>
      <c r="E571" s="6" t="str">
        <f t="shared" si="32"/>
        <v>Wednesday</v>
      </c>
      <c r="F571" s="6" t="str">
        <f t="shared" si="35"/>
        <v>Week-day</v>
      </c>
      <c r="G571" s="6" t="str">
        <f>_xlfn.XLOOKUP(B571,'[1]VLOOKUP DATA'!$A$3:$A$14,'[1]VLOOKUP DATA'!$C$3:$C$14)</f>
        <v>High-demand</v>
      </c>
      <c r="H571" s="6" t="str" cm="1">
        <f t="array" ref="H571">_xlfn.XLOOKUP(1,('[1]VLOOKUP DATA'!$I$2:$I$337=[1]DATA!G571)*('[1]VLOOKUP DATA'!$J$2:$J$337=[1]DATA!D571)*('[1]VLOOKUP DATA'!$K$2:$K$337=[1]DATA!E571),'[1]VLOOKUP DATA'!$L$2:$L$337)</f>
        <v>Off-Peak</v>
      </c>
      <c r="I571" s="1" cm="1">
        <f t="array" ref="I571">_xlfn.XLOOKUP(B571,'[1]VLOOKUP DATA'!$A$3:$A$14,_xlfn.XLOOKUP(H571,'[1]VLOOKUP DATA'!$D$2:$F$2,'[1]VLOOKUP DATA'!$D$3:$F$14))*100</f>
        <v>107</v>
      </c>
      <c r="J571" s="2">
        <v>-8.5128249999999994</v>
      </c>
      <c r="K571" s="3">
        <f t="shared" si="33"/>
        <v>0</v>
      </c>
      <c r="L571" s="3">
        <v>99.033333333333331</v>
      </c>
      <c r="M571" s="4">
        <v>178.54096666666675</v>
      </c>
      <c r="N571" s="4">
        <v>0</v>
      </c>
      <c r="O571" s="4">
        <v>161.59598333333332</v>
      </c>
      <c r="P571" s="3">
        <f t="shared" si="34"/>
        <v>313.63673333333344</v>
      </c>
      <c r="Q571" s="5">
        <v>0</v>
      </c>
      <c r="R571" s="5">
        <f>VLOOKUP(D571,'[1]DESIGN LOAD'!AC:AF,2,FALSE)</f>
        <v>200</v>
      </c>
      <c r="S571" s="7">
        <f>VLOOKUP(D571,'[1]DESIGN LOAD'!AC:AF,3,FALSE)</f>
        <v>190</v>
      </c>
      <c r="T571">
        <f>VLOOKUP(D571,'[1]DESIGN LOAD'!AC:AF,4,FALSE)</f>
        <v>390</v>
      </c>
    </row>
    <row r="572" spans="1:20" x14ac:dyDescent="0.3">
      <c r="A572" s="6">
        <v>2024</v>
      </c>
      <c r="B572" s="6">
        <v>7</v>
      </c>
      <c r="C572" s="6">
        <v>25</v>
      </c>
      <c r="D572" s="6">
        <v>0</v>
      </c>
      <c r="E572" s="6" t="str">
        <f t="shared" si="32"/>
        <v>Thursday</v>
      </c>
      <c r="F572" s="6" t="str">
        <f t="shared" si="35"/>
        <v>Week-day</v>
      </c>
      <c r="G572" s="6" t="str">
        <f>_xlfn.XLOOKUP(B572,'[1]VLOOKUP DATA'!$A$3:$A$14,'[1]VLOOKUP DATA'!$C$3:$C$14)</f>
        <v>High-demand</v>
      </c>
      <c r="H572" s="6" t="str" cm="1">
        <f t="array" ref="H572">_xlfn.XLOOKUP(1,('[1]VLOOKUP DATA'!$I$2:$I$337=[1]DATA!G572)*('[1]VLOOKUP DATA'!$J$2:$J$337=[1]DATA!D572)*('[1]VLOOKUP DATA'!$K$2:$K$337=[1]DATA!E572),'[1]VLOOKUP DATA'!$L$2:$L$337)</f>
        <v>Off-Peak</v>
      </c>
      <c r="I572" s="1" cm="1">
        <f t="array" ref="I572">_xlfn.XLOOKUP(B572,'[1]VLOOKUP DATA'!$A$3:$A$14,_xlfn.XLOOKUP(H572,'[1]VLOOKUP DATA'!$D$2:$F$2,'[1]VLOOKUP DATA'!$D$3:$F$14))*100</f>
        <v>107</v>
      </c>
      <c r="J572" s="2">
        <v>-6.5064916666666717</v>
      </c>
      <c r="K572" s="3">
        <f t="shared" si="33"/>
        <v>0</v>
      </c>
      <c r="L572" s="3">
        <v>99.016666666666666</v>
      </c>
      <c r="M572" s="4">
        <v>193.46927500000001</v>
      </c>
      <c r="N572" s="4">
        <v>0</v>
      </c>
      <c r="O572" s="4">
        <v>178.10870833333334</v>
      </c>
      <c r="P572" s="3">
        <f t="shared" si="34"/>
        <v>313.63673333333344</v>
      </c>
      <c r="Q572" s="5">
        <v>0</v>
      </c>
      <c r="R572" s="5">
        <f>VLOOKUP(D572,'[1]DESIGN LOAD'!AC:AF,2,FALSE)</f>
        <v>200</v>
      </c>
      <c r="S572" s="7">
        <f>VLOOKUP(D572,'[1]DESIGN LOAD'!AC:AF,3,FALSE)</f>
        <v>190</v>
      </c>
      <c r="T572">
        <f>VLOOKUP(D572,'[1]DESIGN LOAD'!AC:AF,4,FALSE)</f>
        <v>390</v>
      </c>
    </row>
    <row r="573" spans="1:20" x14ac:dyDescent="0.3">
      <c r="A573" s="6">
        <v>2024</v>
      </c>
      <c r="B573" s="6">
        <v>7</v>
      </c>
      <c r="C573" s="6">
        <v>25</v>
      </c>
      <c r="D573" s="6">
        <v>1</v>
      </c>
      <c r="E573" s="6" t="str">
        <f t="shared" si="32"/>
        <v>Thursday</v>
      </c>
      <c r="F573" s="6" t="str">
        <f t="shared" si="35"/>
        <v>Week-day</v>
      </c>
      <c r="G573" s="6" t="str">
        <f>_xlfn.XLOOKUP(B573,'[1]VLOOKUP DATA'!$A$3:$A$14,'[1]VLOOKUP DATA'!$C$3:$C$14)</f>
        <v>High-demand</v>
      </c>
      <c r="H573" s="6" t="str" cm="1">
        <f t="array" ref="H573">_xlfn.XLOOKUP(1,('[1]VLOOKUP DATA'!$I$2:$I$337=[1]DATA!G573)*('[1]VLOOKUP DATA'!$J$2:$J$337=[1]DATA!D573)*('[1]VLOOKUP DATA'!$K$2:$K$337=[1]DATA!E573),'[1]VLOOKUP DATA'!$L$2:$L$337)</f>
        <v>Off-Peak</v>
      </c>
      <c r="I573" s="1" cm="1">
        <f t="array" ref="I573">_xlfn.XLOOKUP(B573,'[1]VLOOKUP DATA'!$A$3:$A$14,_xlfn.XLOOKUP(H573,'[1]VLOOKUP DATA'!$D$2:$F$2,'[1]VLOOKUP DATA'!$D$3:$F$14))*100</f>
        <v>107</v>
      </c>
      <c r="J573" s="2">
        <v>-17.573916666666666</v>
      </c>
      <c r="K573" s="3">
        <f t="shared" si="33"/>
        <v>0</v>
      </c>
      <c r="L573" s="3">
        <v>99.025000000000006</v>
      </c>
      <c r="M573" s="4">
        <v>185.30774999999991</v>
      </c>
      <c r="N573" s="4">
        <v>0</v>
      </c>
      <c r="O573" s="4">
        <v>160.1343916666666</v>
      </c>
      <c r="P573" s="3">
        <f t="shared" si="34"/>
        <v>313.63673333333344</v>
      </c>
      <c r="Q573" s="5">
        <v>0</v>
      </c>
      <c r="R573" s="5">
        <f>VLOOKUP(D573,'[1]DESIGN LOAD'!AC:AF,2,FALSE)</f>
        <v>200</v>
      </c>
      <c r="S573" s="7">
        <f>VLOOKUP(D573,'[1]DESIGN LOAD'!AC:AF,3,FALSE)</f>
        <v>190</v>
      </c>
      <c r="T573">
        <f>VLOOKUP(D573,'[1]DESIGN LOAD'!AC:AF,4,FALSE)</f>
        <v>390</v>
      </c>
    </row>
    <row r="574" spans="1:20" x14ac:dyDescent="0.3">
      <c r="A574" s="6">
        <v>2024</v>
      </c>
      <c r="B574" s="6">
        <v>7</v>
      </c>
      <c r="C574" s="6">
        <v>25</v>
      </c>
      <c r="D574" s="6">
        <v>2</v>
      </c>
      <c r="E574" s="6" t="str">
        <f t="shared" si="32"/>
        <v>Thursday</v>
      </c>
      <c r="F574" s="6" t="str">
        <f t="shared" si="35"/>
        <v>Week-day</v>
      </c>
      <c r="G574" s="6" t="str">
        <f>_xlfn.XLOOKUP(B574,'[1]VLOOKUP DATA'!$A$3:$A$14,'[1]VLOOKUP DATA'!$C$3:$C$14)</f>
        <v>High-demand</v>
      </c>
      <c r="H574" s="6" t="str" cm="1">
        <f t="array" ref="H574">_xlfn.XLOOKUP(1,('[1]VLOOKUP DATA'!$I$2:$I$337=[1]DATA!G574)*('[1]VLOOKUP DATA'!$J$2:$J$337=[1]DATA!D574)*('[1]VLOOKUP DATA'!$K$2:$K$337=[1]DATA!E574),'[1]VLOOKUP DATA'!$L$2:$L$337)</f>
        <v>Off-Peak</v>
      </c>
      <c r="I574" s="1" cm="1">
        <f t="array" ref="I574">_xlfn.XLOOKUP(B574,'[1]VLOOKUP DATA'!$A$3:$A$14,_xlfn.XLOOKUP(H574,'[1]VLOOKUP DATA'!$D$2:$F$2,'[1]VLOOKUP DATA'!$D$3:$F$14))*100</f>
        <v>107</v>
      </c>
      <c r="J574" s="2">
        <v>-5.9271416666666674</v>
      </c>
      <c r="K574" s="3">
        <f t="shared" si="33"/>
        <v>0</v>
      </c>
      <c r="L574" s="3">
        <v>99</v>
      </c>
      <c r="M574" s="4">
        <v>208.49149166666658</v>
      </c>
      <c r="N574" s="4">
        <v>0</v>
      </c>
      <c r="O574" s="4">
        <v>191.82032499999994</v>
      </c>
      <c r="P574" s="3">
        <f t="shared" si="34"/>
        <v>313.63673333333344</v>
      </c>
      <c r="Q574" s="5">
        <v>0</v>
      </c>
      <c r="R574" s="5">
        <f>VLOOKUP(D574,'[1]DESIGN LOAD'!AC:AF,2,FALSE)</f>
        <v>200</v>
      </c>
      <c r="S574" s="7">
        <f>VLOOKUP(D574,'[1]DESIGN LOAD'!AC:AF,3,FALSE)</f>
        <v>190</v>
      </c>
      <c r="T574">
        <f>VLOOKUP(D574,'[1]DESIGN LOAD'!AC:AF,4,FALSE)</f>
        <v>390</v>
      </c>
    </row>
    <row r="575" spans="1:20" x14ac:dyDescent="0.3">
      <c r="A575" s="6">
        <v>2024</v>
      </c>
      <c r="B575" s="6">
        <v>7</v>
      </c>
      <c r="C575" s="6">
        <v>25</v>
      </c>
      <c r="D575" s="6">
        <v>3</v>
      </c>
      <c r="E575" s="6" t="str">
        <f t="shared" si="32"/>
        <v>Thursday</v>
      </c>
      <c r="F575" s="6" t="str">
        <f t="shared" si="35"/>
        <v>Week-day</v>
      </c>
      <c r="G575" s="6" t="str">
        <f>_xlfn.XLOOKUP(B575,'[1]VLOOKUP DATA'!$A$3:$A$14,'[1]VLOOKUP DATA'!$C$3:$C$14)</f>
        <v>High-demand</v>
      </c>
      <c r="H575" s="6" t="str" cm="1">
        <f t="array" ref="H575">_xlfn.XLOOKUP(1,('[1]VLOOKUP DATA'!$I$2:$I$337=[1]DATA!G575)*('[1]VLOOKUP DATA'!$J$2:$J$337=[1]DATA!D575)*('[1]VLOOKUP DATA'!$K$2:$K$337=[1]DATA!E575),'[1]VLOOKUP DATA'!$L$2:$L$337)</f>
        <v>Off-Peak</v>
      </c>
      <c r="I575" s="1" cm="1">
        <f t="array" ref="I575">_xlfn.XLOOKUP(B575,'[1]VLOOKUP DATA'!$A$3:$A$14,_xlfn.XLOOKUP(H575,'[1]VLOOKUP DATA'!$D$2:$F$2,'[1]VLOOKUP DATA'!$D$3:$F$14))*100</f>
        <v>107</v>
      </c>
      <c r="J575" s="2">
        <v>-11.982641666666659</v>
      </c>
      <c r="K575" s="3">
        <f t="shared" si="33"/>
        <v>0</v>
      </c>
      <c r="L575" s="3">
        <v>99.00833333333334</v>
      </c>
      <c r="M575" s="4">
        <v>200.47572500000004</v>
      </c>
      <c r="N575" s="4">
        <v>0</v>
      </c>
      <c r="O575" s="4">
        <v>180.24849166666664</v>
      </c>
      <c r="P575" s="3">
        <f t="shared" si="34"/>
        <v>313.63673333333344</v>
      </c>
      <c r="Q575" s="5">
        <v>-6.5000000000000019E-4</v>
      </c>
      <c r="R575" s="5">
        <f>VLOOKUP(D575,'[1]DESIGN LOAD'!AC:AF,2,FALSE)</f>
        <v>200</v>
      </c>
      <c r="S575" s="7">
        <f>VLOOKUP(D575,'[1]DESIGN LOAD'!AC:AF,3,FALSE)</f>
        <v>190</v>
      </c>
      <c r="T575">
        <f>VLOOKUP(D575,'[1]DESIGN LOAD'!AC:AF,4,FALSE)</f>
        <v>390</v>
      </c>
    </row>
    <row r="576" spans="1:20" x14ac:dyDescent="0.3">
      <c r="A576" s="6">
        <v>2024</v>
      </c>
      <c r="B576" s="6">
        <v>7</v>
      </c>
      <c r="C576" s="6">
        <v>25</v>
      </c>
      <c r="D576" s="6">
        <v>4</v>
      </c>
      <c r="E576" s="6" t="str">
        <f t="shared" si="32"/>
        <v>Thursday</v>
      </c>
      <c r="F576" s="6" t="str">
        <f t="shared" si="35"/>
        <v>Week-day</v>
      </c>
      <c r="G576" s="6" t="str">
        <f>_xlfn.XLOOKUP(B576,'[1]VLOOKUP DATA'!$A$3:$A$14,'[1]VLOOKUP DATA'!$C$3:$C$14)</f>
        <v>High-demand</v>
      </c>
      <c r="H576" s="6" t="str" cm="1">
        <f t="array" ref="H576">_xlfn.XLOOKUP(1,('[1]VLOOKUP DATA'!$I$2:$I$337=[1]DATA!G576)*('[1]VLOOKUP DATA'!$J$2:$J$337=[1]DATA!D576)*('[1]VLOOKUP DATA'!$K$2:$K$337=[1]DATA!E576),'[1]VLOOKUP DATA'!$L$2:$L$337)</f>
        <v>Off-Peak</v>
      </c>
      <c r="I576" s="1" cm="1">
        <f t="array" ref="I576">_xlfn.XLOOKUP(B576,'[1]VLOOKUP DATA'!$A$3:$A$14,_xlfn.XLOOKUP(H576,'[1]VLOOKUP DATA'!$D$2:$F$2,'[1]VLOOKUP DATA'!$D$3:$F$14))*100</f>
        <v>107</v>
      </c>
      <c r="J576" s="2">
        <v>-3.7069916666666645</v>
      </c>
      <c r="K576" s="3">
        <f t="shared" si="33"/>
        <v>0</v>
      </c>
      <c r="L576" s="3">
        <v>99</v>
      </c>
      <c r="M576" s="4">
        <v>190.78247499999989</v>
      </c>
      <c r="N576" s="4">
        <v>0</v>
      </c>
      <c r="O576" s="4">
        <v>180.81395000000003</v>
      </c>
      <c r="P576" s="3">
        <f t="shared" si="34"/>
        <v>313.63673333333344</v>
      </c>
      <c r="Q576" s="5">
        <v>-3.0000000000000022E-3</v>
      </c>
      <c r="R576" s="5">
        <f>VLOOKUP(D576,'[1]DESIGN LOAD'!AC:AF,2,FALSE)</f>
        <v>295</v>
      </c>
      <c r="S576" s="7">
        <f>VLOOKUP(D576,'[1]DESIGN LOAD'!AC:AF,3,FALSE)</f>
        <v>190</v>
      </c>
      <c r="T576">
        <f>VLOOKUP(D576,'[1]DESIGN LOAD'!AC:AF,4,FALSE)</f>
        <v>485</v>
      </c>
    </row>
    <row r="577" spans="1:20" x14ac:dyDescent="0.3">
      <c r="A577" s="6">
        <v>2024</v>
      </c>
      <c r="B577" s="6">
        <v>7</v>
      </c>
      <c r="C577" s="6">
        <v>25</v>
      </c>
      <c r="D577" s="6">
        <v>5</v>
      </c>
      <c r="E577" s="6" t="str">
        <f t="shared" si="32"/>
        <v>Thursday</v>
      </c>
      <c r="F577" s="6" t="str">
        <f t="shared" si="35"/>
        <v>Week-day</v>
      </c>
      <c r="G577" s="6" t="str">
        <f>_xlfn.XLOOKUP(B577,'[1]VLOOKUP DATA'!$A$3:$A$14,'[1]VLOOKUP DATA'!$C$3:$C$14)</f>
        <v>High-demand</v>
      </c>
      <c r="H577" s="6" t="str" cm="1">
        <f t="array" ref="H577">_xlfn.XLOOKUP(1,('[1]VLOOKUP DATA'!$I$2:$I$337=[1]DATA!G577)*('[1]VLOOKUP DATA'!$J$2:$J$337=[1]DATA!D577)*('[1]VLOOKUP DATA'!$K$2:$K$337=[1]DATA!E577),'[1]VLOOKUP DATA'!$L$2:$L$337)</f>
        <v>Off-Peak</v>
      </c>
      <c r="I577" s="1" cm="1">
        <f t="array" ref="I577">_xlfn.XLOOKUP(B577,'[1]VLOOKUP DATA'!$A$3:$A$14,_xlfn.XLOOKUP(H577,'[1]VLOOKUP DATA'!$D$2:$F$2,'[1]VLOOKUP DATA'!$D$3:$F$14))*100</f>
        <v>107</v>
      </c>
      <c r="J577" s="2">
        <v>-14.579966666666669</v>
      </c>
      <c r="K577" s="3">
        <f t="shared" si="33"/>
        <v>0</v>
      </c>
      <c r="L577" s="3">
        <v>99</v>
      </c>
      <c r="M577" s="4">
        <v>213.82613333333336</v>
      </c>
      <c r="N577" s="4">
        <v>0</v>
      </c>
      <c r="O577" s="4">
        <v>186.44501666666656</v>
      </c>
      <c r="P577" s="3">
        <f t="shared" si="34"/>
        <v>313.63673333333344</v>
      </c>
      <c r="Q577" s="5">
        <v>-3.0000000000000022E-3</v>
      </c>
      <c r="R577" s="5">
        <f>VLOOKUP(D577,'[1]DESIGN LOAD'!AC:AF,2,FALSE)</f>
        <v>295</v>
      </c>
      <c r="S577" s="7">
        <f>VLOOKUP(D577,'[1]DESIGN LOAD'!AC:AF,3,FALSE)</f>
        <v>190</v>
      </c>
      <c r="T577">
        <f>VLOOKUP(D577,'[1]DESIGN LOAD'!AC:AF,4,FALSE)</f>
        <v>485</v>
      </c>
    </row>
    <row r="578" spans="1:20" x14ac:dyDescent="0.3">
      <c r="A578" s="6">
        <v>2024</v>
      </c>
      <c r="B578" s="6">
        <v>7</v>
      </c>
      <c r="C578" s="6">
        <v>25</v>
      </c>
      <c r="D578" s="6">
        <v>6</v>
      </c>
      <c r="E578" s="6" t="str">
        <f t="shared" ref="E578:E641" si="36">TEXT(DATE(A578, B578, C578), "dddd")</f>
        <v>Thursday</v>
      </c>
      <c r="F578" s="6" t="str">
        <f t="shared" si="35"/>
        <v>Week-day</v>
      </c>
      <c r="G578" s="6" t="str">
        <f>_xlfn.XLOOKUP(B578,'[1]VLOOKUP DATA'!$A$3:$A$14,'[1]VLOOKUP DATA'!$C$3:$C$14)</f>
        <v>High-demand</v>
      </c>
      <c r="H578" s="6" t="str" cm="1">
        <f t="array" ref="H578">_xlfn.XLOOKUP(1,('[1]VLOOKUP DATA'!$I$2:$I$337=[1]DATA!G578)*('[1]VLOOKUP DATA'!$J$2:$J$337=[1]DATA!D578)*('[1]VLOOKUP DATA'!$K$2:$K$337=[1]DATA!E578),'[1]VLOOKUP DATA'!$L$2:$L$337)</f>
        <v>Peak</v>
      </c>
      <c r="I578" s="1" cm="1">
        <f t="array" ref="I578">_xlfn.XLOOKUP(B578,'[1]VLOOKUP DATA'!$A$3:$A$14,_xlfn.XLOOKUP(H578,'[1]VLOOKUP DATA'!$D$2:$F$2,'[1]VLOOKUP DATA'!$D$3:$F$14))*100</f>
        <v>653</v>
      </c>
      <c r="J578" s="2">
        <v>-7.4500166666666683</v>
      </c>
      <c r="K578" s="3">
        <f t="shared" ref="K578:K641" si="37">IF(J578&gt;0,J578,0)</f>
        <v>0</v>
      </c>
      <c r="L578" s="3">
        <v>99.00833333333334</v>
      </c>
      <c r="M578" s="4">
        <v>207.6128333333333</v>
      </c>
      <c r="N578" s="4">
        <v>0</v>
      </c>
      <c r="O578" s="4">
        <v>190.79773333333333</v>
      </c>
      <c r="P578" s="3">
        <f t="shared" ref="P578:P641" si="38">_xlfn.MAXIFS(M:M,B:B,B578)</f>
        <v>313.63673333333344</v>
      </c>
      <c r="Q578" s="5">
        <v>-3.0000000000000022E-3</v>
      </c>
      <c r="R578" s="5">
        <f>VLOOKUP(D578,'[1]DESIGN LOAD'!AC:AF,2,FALSE)</f>
        <v>295</v>
      </c>
      <c r="S578" s="7">
        <f>VLOOKUP(D578,'[1]DESIGN LOAD'!AC:AF,3,FALSE)</f>
        <v>190</v>
      </c>
      <c r="T578">
        <f>VLOOKUP(D578,'[1]DESIGN LOAD'!AC:AF,4,FALSE)</f>
        <v>485</v>
      </c>
    </row>
    <row r="579" spans="1:20" x14ac:dyDescent="0.3">
      <c r="A579" s="6">
        <v>2024</v>
      </c>
      <c r="B579" s="6">
        <v>7</v>
      </c>
      <c r="C579" s="6">
        <v>25</v>
      </c>
      <c r="D579" s="6">
        <v>7</v>
      </c>
      <c r="E579" s="6" t="str">
        <f t="shared" si="36"/>
        <v>Thursday</v>
      </c>
      <c r="F579" s="6" t="str">
        <f t="shared" ref="F579:F642" si="39">IF(OR(E579="Saturday",E579="Sunday"),"Weekend","Week-day")</f>
        <v>Week-day</v>
      </c>
      <c r="G579" s="6" t="str">
        <f>_xlfn.XLOOKUP(B579,'[1]VLOOKUP DATA'!$A$3:$A$14,'[1]VLOOKUP DATA'!$C$3:$C$14)</f>
        <v>High-demand</v>
      </c>
      <c r="H579" s="6" t="str" cm="1">
        <f t="array" ref="H579">_xlfn.XLOOKUP(1,('[1]VLOOKUP DATA'!$I$2:$I$337=[1]DATA!G579)*('[1]VLOOKUP DATA'!$J$2:$J$337=[1]DATA!D579)*('[1]VLOOKUP DATA'!$K$2:$K$337=[1]DATA!E579),'[1]VLOOKUP DATA'!$L$2:$L$337)</f>
        <v>Peak</v>
      </c>
      <c r="I579" s="1" cm="1">
        <f t="array" ref="I579">_xlfn.XLOOKUP(B579,'[1]VLOOKUP DATA'!$A$3:$A$14,_xlfn.XLOOKUP(H579,'[1]VLOOKUP DATA'!$D$2:$F$2,'[1]VLOOKUP DATA'!$D$3:$F$14))*100</f>
        <v>653</v>
      </c>
      <c r="J579" s="2">
        <v>-8.9836749999999981</v>
      </c>
      <c r="K579" s="3">
        <f t="shared" si="37"/>
        <v>0</v>
      </c>
      <c r="L579" s="3">
        <v>99</v>
      </c>
      <c r="M579" s="4">
        <v>238.07185000000001</v>
      </c>
      <c r="N579" s="4">
        <v>0</v>
      </c>
      <c r="O579" s="4">
        <v>217.33500833333352</v>
      </c>
      <c r="P579" s="3">
        <f t="shared" si="38"/>
        <v>313.63673333333344</v>
      </c>
      <c r="Q579" s="5">
        <v>-3.0000000000000022E-3</v>
      </c>
      <c r="R579" s="5">
        <f>VLOOKUP(D579,'[1]DESIGN LOAD'!AC:AF,2,FALSE)</f>
        <v>565</v>
      </c>
      <c r="S579" s="7">
        <f>VLOOKUP(D579,'[1]DESIGN LOAD'!AC:AF,3,FALSE)</f>
        <v>690</v>
      </c>
      <c r="T579">
        <f>VLOOKUP(D579,'[1]DESIGN LOAD'!AC:AF,4,FALSE)</f>
        <v>1255</v>
      </c>
    </row>
    <row r="580" spans="1:20" x14ac:dyDescent="0.3">
      <c r="A580" s="6">
        <v>2024</v>
      </c>
      <c r="B580" s="6">
        <v>7</v>
      </c>
      <c r="C580" s="6">
        <v>25</v>
      </c>
      <c r="D580" s="6">
        <v>8</v>
      </c>
      <c r="E580" s="6" t="str">
        <f t="shared" si="36"/>
        <v>Thursday</v>
      </c>
      <c r="F580" s="6" t="str">
        <f t="shared" si="39"/>
        <v>Week-day</v>
      </c>
      <c r="G580" s="6" t="str">
        <f>_xlfn.XLOOKUP(B580,'[1]VLOOKUP DATA'!$A$3:$A$14,'[1]VLOOKUP DATA'!$C$3:$C$14)</f>
        <v>High-demand</v>
      </c>
      <c r="H580" s="6" t="str" cm="1">
        <f t="array" ref="H580">_xlfn.XLOOKUP(1,('[1]VLOOKUP DATA'!$I$2:$I$337=[1]DATA!G580)*('[1]VLOOKUP DATA'!$J$2:$J$337=[1]DATA!D580)*('[1]VLOOKUP DATA'!$K$2:$K$337=[1]DATA!E580),'[1]VLOOKUP DATA'!$L$2:$L$337)</f>
        <v>Peak</v>
      </c>
      <c r="I580" s="1" cm="1">
        <f t="array" ref="I580">_xlfn.XLOOKUP(B580,'[1]VLOOKUP DATA'!$A$3:$A$14,_xlfn.XLOOKUP(H580,'[1]VLOOKUP DATA'!$D$2:$F$2,'[1]VLOOKUP DATA'!$D$3:$F$14))*100</f>
        <v>653</v>
      </c>
      <c r="J580" s="2">
        <v>-0.83043333333333225</v>
      </c>
      <c r="K580" s="3">
        <f t="shared" si="37"/>
        <v>0</v>
      </c>
      <c r="L580" s="3">
        <v>99</v>
      </c>
      <c r="M580" s="4">
        <v>226.30289999999997</v>
      </c>
      <c r="N580" s="4">
        <v>0</v>
      </c>
      <c r="O580" s="4">
        <v>212.15876666666674</v>
      </c>
      <c r="P580" s="3">
        <f t="shared" si="38"/>
        <v>313.63673333333344</v>
      </c>
      <c r="Q580" s="5">
        <v>-3.0000000000000022E-3</v>
      </c>
      <c r="R580" s="5">
        <f>VLOOKUP(D580,'[1]DESIGN LOAD'!AC:AF,2,FALSE)</f>
        <v>565</v>
      </c>
      <c r="S580" s="7">
        <f>VLOOKUP(D580,'[1]DESIGN LOAD'!AC:AF,3,FALSE)</f>
        <v>675</v>
      </c>
      <c r="T580">
        <f>VLOOKUP(D580,'[1]DESIGN LOAD'!AC:AF,4,FALSE)</f>
        <v>1240</v>
      </c>
    </row>
    <row r="581" spans="1:20" x14ac:dyDescent="0.3">
      <c r="A581" s="6">
        <v>2024</v>
      </c>
      <c r="B581" s="6">
        <v>7</v>
      </c>
      <c r="C581" s="6">
        <v>25</v>
      </c>
      <c r="D581" s="6">
        <v>9</v>
      </c>
      <c r="E581" s="6" t="str">
        <f t="shared" si="36"/>
        <v>Thursday</v>
      </c>
      <c r="F581" s="6" t="str">
        <f t="shared" si="39"/>
        <v>Week-day</v>
      </c>
      <c r="G581" s="6" t="str">
        <f>_xlfn.XLOOKUP(B581,'[1]VLOOKUP DATA'!$A$3:$A$14,'[1]VLOOKUP DATA'!$C$3:$C$14)</f>
        <v>High-demand</v>
      </c>
      <c r="H581" s="6" t="str" cm="1">
        <f t="array" ref="H581">_xlfn.XLOOKUP(1,('[1]VLOOKUP DATA'!$I$2:$I$337=[1]DATA!G581)*('[1]VLOOKUP DATA'!$J$2:$J$337=[1]DATA!D581)*('[1]VLOOKUP DATA'!$K$2:$K$337=[1]DATA!E581),'[1]VLOOKUP DATA'!$L$2:$L$337)</f>
        <v>Standard</v>
      </c>
      <c r="I581" s="1" cm="1">
        <f t="array" ref="I581">_xlfn.XLOOKUP(B581,'[1]VLOOKUP DATA'!$A$3:$A$14,_xlfn.XLOOKUP(H581,'[1]VLOOKUP DATA'!$D$2:$F$2,'[1]VLOOKUP DATA'!$D$3:$F$14))*100</f>
        <v>198</v>
      </c>
      <c r="J581" s="2">
        <v>-14.69225833333333</v>
      </c>
      <c r="K581" s="3">
        <f t="shared" si="37"/>
        <v>0</v>
      </c>
      <c r="L581" s="3">
        <v>99.00833333333334</v>
      </c>
      <c r="M581" s="4">
        <v>233.50085833333324</v>
      </c>
      <c r="N581" s="4">
        <v>0</v>
      </c>
      <c r="O581" s="4">
        <v>209.23599166666659</v>
      </c>
      <c r="P581" s="3">
        <f t="shared" si="38"/>
        <v>313.63673333333344</v>
      </c>
      <c r="Q581" s="5">
        <v>-3.0000000000000022E-3</v>
      </c>
      <c r="R581" s="5">
        <f>VLOOKUP(D581,'[1]DESIGN LOAD'!AC:AF,2,FALSE)</f>
        <v>565</v>
      </c>
      <c r="S581" s="7">
        <f>VLOOKUP(D581,'[1]DESIGN LOAD'!AC:AF,3,FALSE)</f>
        <v>675</v>
      </c>
      <c r="T581">
        <f>VLOOKUP(D581,'[1]DESIGN LOAD'!AC:AF,4,FALSE)</f>
        <v>1240</v>
      </c>
    </row>
    <row r="582" spans="1:20" x14ac:dyDescent="0.3">
      <c r="A582" s="6">
        <v>2024</v>
      </c>
      <c r="B582" s="6">
        <v>7</v>
      </c>
      <c r="C582" s="6">
        <v>25</v>
      </c>
      <c r="D582" s="6">
        <v>10</v>
      </c>
      <c r="E582" s="6" t="str">
        <f t="shared" si="36"/>
        <v>Thursday</v>
      </c>
      <c r="F582" s="6" t="str">
        <f t="shared" si="39"/>
        <v>Week-day</v>
      </c>
      <c r="G582" s="6" t="str">
        <f>_xlfn.XLOOKUP(B582,'[1]VLOOKUP DATA'!$A$3:$A$14,'[1]VLOOKUP DATA'!$C$3:$C$14)</f>
        <v>High-demand</v>
      </c>
      <c r="H582" s="6" t="str" cm="1">
        <f t="array" ref="H582">_xlfn.XLOOKUP(1,('[1]VLOOKUP DATA'!$I$2:$I$337=[1]DATA!G582)*('[1]VLOOKUP DATA'!$J$2:$J$337=[1]DATA!D582)*('[1]VLOOKUP DATA'!$K$2:$K$337=[1]DATA!E582),'[1]VLOOKUP DATA'!$L$2:$L$337)</f>
        <v>Standard</v>
      </c>
      <c r="I582" s="1" cm="1">
        <f t="array" ref="I582">_xlfn.XLOOKUP(B582,'[1]VLOOKUP DATA'!$A$3:$A$14,_xlfn.XLOOKUP(H582,'[1]VLOOKUP DATA'!$D$2:$F$2,'[1]VLOOKUP DATA'!$D$3:$F$14))*100</f>
        <v>198</v>
      </c>
      <c r="J582" s="2">
        <v>-11.758816666666661</v>
      </c>
      <c r="K582" s="3">
        <f t="shared" si="37"/>
        <v>0</v>
      </c>
      <c r="L582" s="3">
        <v>99</v>
      </c>
      <c r="M582" s="4">
        <v>184.31462500000004</v>
      </c>
      <c r="N582" s="4">
        <v>0</v>
      </c>
      <c r="O582" s="4">
        <v>162.51610833333334</v>
      </c>
      <c r="P582" s="3">
        <f t="shared" si="38"/>
        <v>313.63673333333344</v>
      </c>
      <c r="Q582" s="5">
        <v>-6.4000000000000046E-3</v>
      </c>
      <c r="R582" s="5">
        <f>VLOOKUP(D582,'[1]DESIGN LOAD'!AC:AF,2,FALSE)</f>
        <v>565</v>
      </c>
      <c r="S582" s="7">
        <f>VLOOKUP(D582,'[1]DESIGN LOAD'!AC:AF,3,FALSE)</f>
        <v>675</v>
      </c>
      <c r="T582">
        <f>VLOOKUP(D582,'[1]DESIGN LOAD'!AC:AF,4,FALSE)</f>
        <v>1240</v>
      </c>
    </row>
    <row r="583" spans="1:20" x14ac:dyDescent="0.3">
      <c r="A583" s="6">
        <v>2024</v>
      </c>
      <c r="B583" s="6">
        <v>7</v>
      </c>
      <c r="C583" s="6">
        <v>25</v>
      </c>
      <c r="D583" s="6">
        <v>11</v>
      </c>
      <c r="E583" s="6" t="str">
        <f t="shared" si="36"/>
        <v>Thursday</v>
      </c>
      <c r="F583" s="6" t="str">
        <f t="shared" si="39"/>
        <v>Week-day</v>
      </c>
      <c r="G583" s="6" t="str">
        <f>_xlfn.XLOOKUP(B583,'[1]VLOOKUP DATA'!$A$3:$A$14,'[1]VLOOKUP DATA'!$C$3:$C$14)</f>
        <v>High-demand</v>
      </c>
      <c r="H583" s="6" t="str" cm="1">
        <f t="array" ref="H583">_xlfn.XLOOKUP(1,('[1]VLOOKUP DATA'!$I$2:$I$337=[1]DATA!G583)*('[1]VLOOKUP DATA'!$J$2:$J$337=[1]DATA!D583)*('[1]VLOOKUP DATA'!$K$2:$K$337=[1]DATA!E583),'[1]VLOOKUP DATA'!$L$2:$L$337)</f>
        <v>Standard</v>
      </c>
      <c r="I583" s="1" cm="1">
        <f t="array" ref="I583">_xlfn.XLOOKUP(B583,'[1]VLOOKUP DATA'!$A$3:$A$14,_xlfn.XLOOKUP(H583,'[1]VLOOKUP DATA'!$D$2:$F$2,'[1]VLOOKUP DATA'!$D$3:$F$14))*100</f>
        <v>198</v>
      </c>
      <c r="J583" s="2">
        <v>-8.3650333333333329</v>
      </c>
      <c r="K583" s="3">
        <f t="shared" si="37"/>
        <v>0</v>
      </c>
      <c r="L583" s="3">
        <v>99</v>
      </c>
      <c r="M583" s="4">
        <v>181.60491666666667</v>
      </c>
      <c r="N583" s="4">
        <v>0</v>
      </c>
      <c r="O583" s="4">
        <v>164.52076666666659</v>
      </c>
      <c r="P583" s="3">
        <f t="shared" si="38"/>
        <v>313.63673333333344</v>
      </c>
      <c r="Q583" s="5">
        <v>-7.0000000000000053E-3</v>
      </c>
      <c r="R583" s="5">
        <f>VLOOKUP(D583,'[1]DESIGN LOAD'!AC:AF,2,FALSE)</f>
        <v>565</v>
      </c>
      <c r="S583" s="7">
        <f>VLOOKUP(D583,'[1]DESIGN LOAD'!AC:AF,3,FALSE)</f>
        <v>675</v>
      </c>
      <c r="T583">
        <f>VLOOKUP(D583,'[1]DESIGN LOAD'!AC:AF,4,FALSE)</f>
        <v>1240</v>
      </c>
    </row>
    <row r="584" spans="1:20" x14ac:dyDescent="0.3">
      <c r="A584" s="6">
        <v>2024</v>
      </c>
      <c r="B584" s="6">
        <v>7</v>
      </c>
      <c r="C584" s="6">
        <v>25</v>
      </c>
      <c r="D584" s="6">
        <v>12</v>
      </c>
      <c r="E584" s="6" t="str">
        <f t="shared" si="36"/>
        <v>Thursday</v>
      </c>
      <c r="F584" s="6" t="str">
        <f t="shared" si="39"/>
        <v>Week-day</v>
      </c>
      <c r="G584" s="6" t="str">
        <f>_xlfn.XLOOKUP(B584,'[1]VLOOKUP DATA'!$A$3:$A$14,'[1]VLOOKUP DATA'!$C$3:$C$14)</f>
        <v>High-demand</v>
      </c>
      <c r="H584" s="6" t="str" cm="1">
        <f t="array" ref="H584">_xlfn.XLOOKUP(1,('[1]VLOOKUP DATA'!$I$2:$I$337=[1]DATA!G584)*('[1]VLOOKUP DATA'!$J$2:$J$337=[1]DATA!D584)*('[1]VLOOKUP DATA'!$K$2:$K$337=[1]DATA!E584),'[1]VLOOKUP DATA'!$L$2:$L$337)</f>
        <v>Standard</v>
      </c>
      <c r="I584" s="1" cm="1">
        <f t="array" ref="I584">_xlfn.XLOOKUP(B584,'[1]VLOOKUP DATA'!$A$3:$A$14,_xlfn.XLOOKUP(H584,'[1]VLOOKUP DATA'!$D$2:$F$2,'[1]VLOOKUP DATA'!$D$3:$F$14))*100</f>
        <v>198</v>
      </c>
      <c r="J584" s="2">
        <v>-7.0728083333333327</v>
      </c>
      <c r="K584" s="3">
        <f t="shared" si="37"/>
        <v>0</v>
      </c>
      <c r="L584" s="3">
        <v>99</v>
      </c>
      <c r="M584" s="4">
        <v>168.27970000000002</v>
      </c>
      <c r="N584" s="4">
        <v>0</v>
      </c>
      <c r="O584" s="4">
        <v>148.98847499999994</v>
      </c>
      <c r="P584" s="3">
        <f t="shared" si="38"/>
        <v>313.63673333333344</v>
      </c>
      <c r="Q584" s="5">
        <v>-7.0000000000000053E-3</v>
      </c>
      <c r="R584" s="5">
        <f>VLOOKUP(D584,'[1]DESIGN LOAD'!AC:AF,2,FALSE)</f>
        <v>565</v>
      </c>
      <c r="S584" s="7">
        <f>VLOOKUP(D584,'[1]DESIGN LOAD'!AC:AF,3,FALSE)</f>
        <v>675</v>
      </c>
      <c r="T584">
        <f>VLOOKUP(D584,'[1]DESIGN LOAD'!AC:AF,4,FALSE)</f>
        <v>1240</v>
      </c>
    </row>
    <row r="585" spans="1:20" x14ac:dyDescent="0.3">
      <c r="A585" s="6">
        <v>2024</v>
      </c>
      <c r="B585" s="6">
        <v>7</v>
      </c>
      <c r="C585" s="6">
        <v>25</v>
      </c>
      <c r="D585" s="6">
        <v>13</v>
      </c>
      <c r="E585" s="6" t="str">
        <f t="shared" si="36"/>
        <v>Thursday</v>
      </c>
      <c r="F585" s="6" t="str">
        <f t="shared" si="39"/>
        <v>Week-day</v>
      </c>
      <c r="G585" s="6" t="str">
        <f>_xlfn.XLOOKUP(B585,'[1]VLOOKUP DATA'!$A$3:$A$14,'[1]VLOOKUP DATA'!$C$3:$C$14)</f>
        <v>High-demand</v>
      </c>
      <c r="H585" s="6" t="str" cm="1">
        <f t="array" ref="H585">_xlfn.XLOOKUP(1,('[1]VLOOKUP DATA'!$I$2:$I$337=[1]DATA!G585)*('[1]VLOOKUP DATA'!$J$2:$J$337=[1]DATA!D585)*('[1]VLOOKUP DATA'!$K$2:$K$337=[1]DATA!E585),'[1]VLOOKUP DATA'!$L$2:$L$337)</f>
        <v>Standard</v>
      </c>
      <c r="I585" s="1" cm="1">
        <f t="array" ref="I585">_xlfn.XLOOKUP(B585,'[1]VLOOKUP DATA'!$A$3:$A$14,_xlfn.XLOOKUP(H585,'[1]VLOOKUP DATA'!$D$2:$F$2,'[1]VLOOKUP DATA'!$D$3:$F$14))*100</f>
        <v>198</v>
      </c>
      <c r="J585" s="2">
        <v>-9.3886749999999957</v>
      </c>
      <c r="K585" s="3">
        <f t="shared" si="37"/>
        <v>0</v>
      </c>
      <c r="L585" s="3">
        <v>99</v>
      </c>
      <c r="M585" s="4">
        <v>202.25812500000001</v>
      </c>
      <c r="N585" s="4">
        <v>0</v>
      </c>
      <c r="O585" s="4">
        <v>185.96104166666672</v>
      </c>
      <c r="P585" s="3">
        <f t="shared" si="38"/>
        <v>313.63673333333344</v>
      </c>
      <c r="Q585" s="5">
        <v>-7.0000000000000053E-3</v>
      </c>
      <c r="R585" s="5">
        <f>VLOOKUP(D585,'[1]DESIGN LOAD'!AC:AF,2,FALSE)</f>
        <v>565</v>
      </c>
      <c r="S585" s="7">
        <f>VLOOKUP(D585,'[1]DESIGN LOAD'!AC:AF,3,FALSE)</f>
        <v>675</v>
      </c>
      <c r="T585">
        <f>VLOOKUP(D585,'[1]DESIGN LOAD'!AC:AF,4,FALSE)</f>
        <v>1240</v>
      </c>
    </row>
    <row r="586" spans="1:20" x14ac:dyDescent="0.3">
      <c r="A586" s="6">
        <v>2024</v>
      </c>
      <c r="B586" s="6">
        <v>7</v>
      </c>
      <c r="C586" s="6">
        <v>25</v>
      </c>
      <c r="D586" s="6">
        <v>14</v>
      </c>
      <c r="E586" s="6" t="str">
        <f t="shared" si="36"/>
        <v>Thursday</v>
      </c>
      <c r="F586" s="6" t="str">
        <f t="shared" si="39"/>
        <v>Week-day</v>
      </c>
      <c r="G586" s="6" t="str">
        <f>_xlfn.XLOOKUP(B586,'[1]VLOOKUP DATA'!$A$3:$A$14,'[1]VLOOKUP DATA'!$C$3:$C$14)</f>
        <v>High-demand</v>
      </c>
      <c r="H586" s="6" t="str" cm="1">
        <f t="array" ref="H586">_xlfn.XLOOKUP(1,('[1]VLOOKUP DATA'!$I$2:$I$337=[1]DATA!G586)*('[1]VLOOKUP DATA'!$J$2:$J$337=[1]DATA!D586)*('[1]VLOOKUP DATA'!$K$2:$K$337=[1]DATA!E586),'[1]VLOOKUP DATA'!$L$2:$L$337)</f>
        <v>Standard</v>
      </c>
      <c r="I586" s="1" cm="1">
        <f t="array" ref="I586">_xlfn.XLOOKUP(B586,'[1]VLOOKUP DATA'!$A$3:$A$14,_xlfn.XLOOKUP(H586,'[1]VLOOKUP DATA'!$D$2:$F$2,'[1]VLOOKUP DATA'!$D$3:$F$14))*100</f>
        <v>198</v>
      </c>
      <c r="J586" s="2">
        <v>-7.6266083333333317</v>
      </c>
      <c r="K586" s="3">
        <f t="shared" si="37"/>
        <v>0</v>
      </c>
      <c r="L586" s="3">
        <v>99</v>
      </c>
      <c r="M586" s="4">
        <v>204.74962500000004</v>
      </c>
      <c r="N586" s="4">
        <v>0</v>
      </c>
      <c r="O586" s="4">
        <v>192.59499166666671</v>
      </c>
      <c r="P586" s="3">
        <f t="shared" si="38"/>
        <v>313.63673333333344</v>
      </c>
      <c r="Q586" s="5">
        <v>-7.0000000000000053E-3</v>
      </c>
      <c r="R586" s="5">
        <f>VLOOKUP(D586,'[1]DESIGN LOAD'!AC:AF,2,FALSE)</f>
        <v>565</v>
      </c>
      <c r="S586" s="7">
        <f>VLOOKUP(D586,'[1]DESIGN LOAD'!AC:AF,3,FALSE)</f>
        <v>675</v>
      </c>
      <c r="T586">
        <f>VLOOKUP(D586,'[1]DESIGN LOAD'!AC:AF,4,FALSE)</f>
        <v>1240</v>
      </c>
    </row>
    <row r="587" spans="1:20" x14ac:dyDescent="0.3">
      <c r="A587" s="6">
        <v>2024</v>
      </c>
      <c r="B587" s="6">
        <v>7</v>
      </c>
      <c r="C587" s="6">
        <v>25</v>
      </c>
      <c r="D587" s="6">
        <v>15</v>
      </c>
      <c r="E587" s="6" t="str">
        <f t="shared" si="36"/>
        <v>Thursday</v>
      </c>
      <c r="F587" s="6" t="str">
        <f t="shared" si="39"/>
        <v>Week-day</v>
      </c>
      <c r="G587" s="6" t="str">
        <f>_xlfn.XLOOKUP(B587,'[1]VLOOKUP DATA'!$A$3:$A$14,'[1]VLOOKUP DATA'!$C$3:$C$14)</f>
        <v>High-demand</v>
      </c>
      <c r="H587" s="6" t="str" cm="1">
        <f t="array" ref="H587">_xlfn.XLOOKUP(1,('[1]VLOOKUP DATA'!$I$2:$I$337=[1]DATA!G587)*('[1]VLOOKUP DATA'!$J$2:$J$337=[1]DATA!D587)*('[1]VLOOKUP DATA'!$K$2:$K$337=[1]DATA!E587),'[1]VLOOKUP DATA'!$L$2:$L$337)</f>
        <v>Standard</v>
      </c>
      <c r="I587" s="1" cm="1">
        <f t="array" ref="I587">_xlfn.XLOOKUP(B587,'[1]VLOOKUP DATA'!$A$3:$A$14,_xlfn.XLOOKUP(H587,'[1]VLOOKUP DATA'!$D$2:$F$2,'[1]VLOOKUP DATA'!$D$3:$F$14))*100</f>
        <v>198</v>
      </c>
      <c r="J587" s="2">
        <v>0.27600833333333591</v>
      </c>
      <c r="K587" s="3">
        <f t="shared" si="37"/>
        <v>0.27600833333333591</v>
      </c>
      <c r="L587" s="3">
        <v>99</v>
      </c>
      <c r="M587" s="4">
        <v>206.4168416666667</v>
      </c>
      <c r="N587" s="4">
        <v>0</v>
      </c>
      <c r="O587" s="4">
        <v>199.07935000000009</v>
      </c>
      <c r="P587" s="3">
        <f t="shared" si="38"/>
        <v>313.63673333333344</v>
      </c>
      <c r="Q587" s="5">
        <v>-7.0000000000000053E-3</v>
      </c>
      <c r="R587" s="5">
        <f>VLOOKUP(D587,'[1]DESIGN LOAD'!AC:AF,2,FALSE)</f>
        <v>565</v>
      </c>
      <c r="S587" s="7">
        <f>VLOOKUP(D587,'[1]DESIGN LOAD'!AC:AF,3,FALSE)</f>
        <v>675</v>
      </c>
      <c r="T587">
        <f>VLOOKUP(D587,'[1]DESIGN LOAD'!AC:AF,4,FALSE)</f>
        <v>1240</v>
      </c>
    </row>
    <row r="588" spans="1:20" x14ac:dyDescent="0.3">
      <c r="A588" s="6">
        <v>2024</v>
      </c>
      <c r="B588" s="6">
        <v>7</v>
      </c>
      <c r="C588" s="6">
        <v>25</v>
      </c>
      <c r="D588" s="6">
        <v>16</v>
      </c>
      <c r="E588" s="6" t="str">
        <f t="shared" si="36"/>
        <v>Thursday</v>
      </c>
      <c r="F588" s="6" t="str">
        <f t="shared" si="39"/>
        <v>Week-day</v>
      </c>
      <c r="G588" s="6" t="str">
        <f>_xlfn.XLOOKUP(B588,'[1]VLOOKUP DATA'!$A$3:$A$14,'[1]VLOOKUP DATA'!$C$3:$C$14)</f>
        <v>High-demand</v>
      </c>
      <c r="H588" s="6" t="str" cm="1">
        <f t="array" ref="H588">_xlfn.XLOOKUP(1,('[1]VLOOKUP DATA'!$I$2:$I$337=[1]DATA!G588)*('[1]VLOOKUP DATA'!$J$2:$J$337=[1]DATA!D588)*('[1]VLOOKUP DATA'!$K$2:$K$337=[1]DATA!E588),'[1]VLOOKUP DATA'!$L$2:$L$337)</f>
        <v>Standard</v>
      </c>
      <c r="I588" s="1" cm="1">
        <f t="array" ref="I588">_xlfn.XLOOKUP(B588,'[1]VLOOKUP DATA'!$A$3:$A$14,_xlfn.XLOOKUP(H588,'[1]VLOOKUP DATA'!$D$2:$F$2,'[1]VLOOKUP DATA'!$D$3:$F$14))*100</f>
        <v>198</v>
      </c>
      <c r="J588" s="2">
        <v>-15.64138333333333</v>
      </c>
      <c r="K588" s="3">
        <f t="shared" si="37"/>
        <v>0</v>
      </c>
      <c r="L588" s="3">
        <v>99.00833333333334</v>
      </c>
      <c r="M588" s="4">
        <v>243.95079166666662</v>
      </c>
      <c r="N588" s="4">
        <v>0</v>
      </c>
      <c r="O588" s="4">
        <v>221.18622499999995</v>
      </c>
      <c r="P588" s="3">
        <f t="shared" si="38"/>
        <v>313.63673333333344</v>
      </c>
      <c r="Q588" s="5">
        <v>-7.0000000000000053E-3</v>
      </c>
      <c r="R588" s="5">
        <f>VLOOKUP(D588,'[1]DESIGN LOAD'!AC:AF,2,FALSE)</f>
        <v>565</v>
      </c>
      <c r="S588" s="7">
        <f>VLOOKUP(D588,'[1]DESIGN LOAD'!AC:AF,3,FALSE)</f>
        <v>675</v>
      </c>
      <c r="T588">
        <f>VLOOKUP(D588,'[1]DESIGN LOAD'!AC:AF,4,FALSE)</f>
        <v>1240</v>
      </c>
    </row>
    <row r="589" spans="1:20" x14ac:dyDescent="0.3">
      <c r="A589" s="6">
        <v>2024</v>
      </c>
      <c r="B589" s="6">
        <v>7</v>
      </c>
      <c r="C589" s="6">
        <v>25</v>
      </c>
      <c r="D589" s="6">
        <v>17</v>
      </c>
      <c r="E589" s="6" t="str">
        <f t="shared" si="36"/>
        <v>Thursday</v>
      </c>
      <c r="F589" s="6" t="str">
        <f t="shared" si="39"/>
        <v>Week-day</v>
      </c>
      <c r="G589" s="6" t="str">
        <f>_xlfn.XLOOKUP(B589,'[1]VLOOKUP DATA'!$A$3:$A$14,'[1]VLOOKUP DATA'!$C$3:$C$14)</f>
        <v>High-demand</v>
      </c>
      <c r="H589" s="6" t="str" cm="1">
        <f t="array" ref="H589">_xlfn.XLOOKUP(1,('[1]VLOOKUP DATA'!$I$2:$I$337=[1]DATA!G589)*('[1]VLOOKUP DATA'!$J$2:$J$337=[1]DATA!D589)*('[1]VLOOKUP DATA'!$K$2:$K$337=[1]DATA!E589),'[1]VLOOKUP DATA'!$L$2:$L$337)</f>
        <v>Peak</v>
      </c>
      <c r="I589" s="1" cm="1">
        <f t="array" ref="I589">_xlfn.XLOOKUP(B589,'[1]VLOOKUP DATA'!$A$3:$A$14,_xlfn.XLOOKUP(H589,'[1]VLOOKUP DATA'!$D$2:$F$2,'[1]VLOOKUP DATA'!$D$3:$F$14))*100</f>
        <v>653</v>
      </c>
      <c r="J589" s="2">
        <v>-3.5714166666666642</v>
      </c>
      <c r="K589" s="3">
        <f t="shared" si="37"/>
        <v>0</v>
      </c>
      <c r="L589" s="3">
        <v>99</v>
      </c>
      <c r="M589" s="4">
        <v>252.63538333333341</v>
      </c>
      <c r="N589" s="4">
        <v>0</v>
      </c>
      <c r="O589" s="4">
        <v>235.44933333333327</v>
      </c>
      <c r="P589" s="3">
        <f t="shared" si="38"/>
        <v>313.63673333333344</v>
      </c>
      <c r="Q589" s="5">
        <v>-7.0000000000000053E-3</v>
      </c>
      <c r="R589" s="5">
        <f>VLOOKUP(D589,'[1]DESIGN LOAD'!AC:AF,2,FALSE)</f>
        <v>555</v>
      </c>
      <c r="S589" s="7">
        <f>VLOOKUP(D589,'[1]DESIGN LOAD'!AC:AF,3,FALSE)</f>
        <v>675</v>
      </c>
      <c r="T589">
        <f>VLOOKUP(D589,'[1]DESIGN LOAD'!AC:AF,4,FALSE)</f>
        <v>1230</v>
      </c>
    </row>
    <row r="590" spans="1:20" x14ac:dyDescent="0.3">
      <c r="A590" s="6">
        <v>2024</v>
      </c>
      <c r="B590" s="6">
        <v>7</v>
      </c>
      <c r="C590" s="6">
        <v>25</v>
      </c>
      <c r="D590" s="6">
        <v>18</v>
      </c>
      <c r="E590" s="6" t="str">
        <f t="shared" si="36"/>
        <v>Thursday</v>
      </c>
      <c r="F590" s="6" t="str">
        <f t="shared" si="39"/>
        <v>Week-day</v>
      </c>
      <c r="G590" s="6" t="str">
        <f>_xlfn.XLOOKUP(B590,'[1]VLOOKUP DATA'!$A$3:$A$14,'[1]VLOOKUP DATA'!$C$3:$C$14)</f>
        <v>High-demand</v>
      </c>
      <c r="H590" s="6" t="str" cm="1">
        <f t="array" ref="H590">_xlfn.XLOOKUP(1,('[1]VLOOKUP DATA'!$I$2:$I$337=[1]DATA!G590)*('[1]VLOOKUP DATA'!$J$2:$J$337=[1]DATA!D590)*('[1]VLOOKUP DATA'!$K$2:$K$337=[1]DATA!E590),'[1]VLOOKUP DATA'!$L$2:$L$337)</f>
        <v>Peak</v>
      </c>
      <c r="I590" s="1" cm="1">
        <f t="array" ref="I590">_xlfn.XLOOKUP(B590,'[1]VLOOKUP DATA'!$A$3:$A$14,_xlfn.XLOOKUP(H590,'[1]VLOOKUP DATA'!$D$2:$F$2,'[1]VLOOKUP DATA'!$D$3:$F$14))*100</f>
        <v>653</v>
      </c>
      <c r="J590" s="2">
        <v>-20.24276530612245</v>
      </c>
      <c r="K590" s="3">
        <f t="shared" si="37"/>
        <v>0</v>
      </c>
      <c r="L590" s="3">
        <v>99</v>
      </c>
      <c r="M590" s="4">
        <v>297.74490816326534</v>
      </c>
      <c r="N590" s="4">
        <v>0</v>
      </c>
      <c r="O590" s="4">
        <v>270.46893877551014</v>
      </c>
      <c r="P590" s="3">
        <f t="shared" si="38"/>
        <v>313.63673333333344</v>
      </c>
      <c r="Q590" s="5">
        <v>-1.7142857142857153E-3</v>
      </c>
      <c r="R590" s="5">
        <f>VLOOKUP(D590,'[1]DESIGN LOAD'!AC:AF,2,FALSE)</f>
        <v>485</v>
      </c>
      <c r="S590" s="7">
        <f>VLOOKUP(D590,'[1]DESIGN LOAD'!AC:AF,3,FALSE)</f>
        <v>655</v>
      </c>
      <c r="T590">
        <f>VLOOKUP(D590,'[1]DESIGN LOAD'!AC:AF,4,FALSE)</f>
        <v>1140</v>
      </c>
    </row>
    <row r="591" spans="1:20" x14ac:dyDescent="0.3">
      <c r="A591" s="6">
        <v>2024</v>
      </c>
      <c r="B591" s="6">
        <v>7</v>
      </c>
      <c r="C591" s="6">
        <v>25</v>
      </c>
      <c r="D591" s="6">
        <v>19</v>
      </c>
      <c r="E591" s="6" t="str">
        <f t="shared" si="36"/>
        <v>Thursday</v>
      </c>
      <c r="F591" s="6" t="str">
        <f t="shared" si="39"/>
        <v>Week-day</v>
      </c>
      <c r="G591" s="6" t="str">
        <f>_xlfn.XLOOKUP(B591,'[1]VLOOKUP DATA'!$A$3:$A$14,'[1]VLOOKUP DATA'!$C$3:$C$14)</f>
        <v>High-demand</v>
      </c>
      <c r="H591" s="6" t="str" cm="1">
        <f t="array" ref="H591">_xlfn.XLOOKUP(1,('[1]VLOOKUP DATA'!$I$2:$I$337=[1]DATA!G591)*('[1]VLOOKUP DATA'!$J$2:$J$337=[1]DATA!D591)*('[1]VLOOKUP DATA'!$K$2:$K$337=[1]DATA!E591),'[1]VLOOKUP DATA'!$L$2:$L$337)</f>
        <v>Standard</v>
      </c>
      <c r="I591" s="1" cm="1">
        <f t="array" ref="I591">_xlfn.XLOOKUP(B591,'[1]VLOOKUP DATA'!$A$3:$A$14,_xlfn.XLOOKUP(H591,'[1]VLOOKUP DATA'!$D$2:$F$2,'[1]VLOOKUP DATA'!$D$3:$F$14))*100</f>
        <v>198</v>
      </c>
      <c r="J591" s="2">
        <v>-7.5641833333333297</v>
      </c>
      <c r="K591" s="3">
        <f t="shared" si="37"/>
        <v>0</v>
      </c>
      <c r="L591" s="3">
        <v>99</v>
      </c>
      <c r="M591" s="4">
        <v>306.78489999999988</v>
      </c>
      <c r="N591" s="4">
        <v>0</v>
      </c>
      <c r="O591" s="4">
        <v>279.9092083333332</v>
      </c>
      <c r="P591" s="3">
        <f t="shared" si="38"/>
        <v>313.63673333333344</v>
      </c>
      <c r="Q591" s="5">
        <v>0</v>
      </c>
      <c r="R591" s="5">
        <f>VLOOKUP(D591,'[1]DESIGN LOAD'!AC:AF,2,FALSE)</f>
        <v>295</v>
      </c>
      <c r="S591" s="7">
        <f>VLOOKUP(D591,'[1]DESIGN LOAD'!AC:AF,3,FALSE)</f>
        <v>655</v>
      </c>
      <c r="T591">
        <f>VLOOKUP(D591,'[1]DESIGN LOAD'!AC:AF,4,FALSE)</f>
        <v>950</v>
      </c>
    </row>
    <row r="592" spans="1:20" x14ac:dyDescent="0.3">
      <c r="A592" s="6">
        <v>2024</v>
      </c>
      <c r="B592" s="6">
        <v>7</v>
      </c>
      <c r="C592" s="6">
        <v>25</v>
      </c>
      <c r="D592" s="6">
        <v>20</v>
      </c>
      <c r="E592" s="6" t="str">
        <f t="shared" si="36"/>
        <v>Thursday</v>
      </c>
      <c r="F592" s="6" t="str">
        <f t="shared" si="39"/>
        <v>Week-day</v>
      </c>
      <c r="G592" s="6" t="str">
        <f>_xlfn.XLOOKUP(B592,'[1]VLOOKUP DATA'!$A$3:$A$14,'[1]VLOOKUP DATA'!$C$3:$C$14)</f>
        <v>High-demand</v>
      </c>
      <c r="H592" s="6" t="str" cm="1">
        <f t="array" ref="H592">_xlfn.XLOOKUP(1,('[1]VLOOKUP DATA'!$I$2:$I$337=[1]DATA!G592)*('[1]VLOOKUP DATA'!$J$2:$J$337=[1]DATA!D592)*('[1]VLOOKUP DATA'!$K$2:$K$337=[1]DATA!E592),'[1]VLOOKUP DATA'!$L$2:$L$337)</f>
        <v>Standard</v>
      </c>
      <c r="I592" s="1" cm="1">
        <f t="array" ref="I592">_xlfn.XLOOKUP(B592,'[1]VLOOKUP DATA'!$A$3:$A$14,_xlfn.XLOOKUP(H592,'[1]VLOOKUP DATA'!$D$2:$F$2,'[1]VLOOKUP DATA'!$D$3:$F$14))*100</f>
        <v>198</v>
      </c>
      <c r="J592" s="2">
        <v>-11.357316666666671</v>
      </c>
      <c r="K592" s="3">
        <f t="shared" si="37"/>
        <v>0</v>
      </c>
      <c r="L592" s="3">
        <v>99.00833333333334</v>
      </c>
      <c r="M592" s="4">
        <v>287.62629166666659</v>
      </c>
      <c r="N592" s="4">
        <v>0</v>
      </c>
      <c r="O592" s="4">
        <v>257.57176666666658</v>
      </c>
      <c r="P592" s="3">
        <f t="shared" si="38"/>
        <v>313.63673333333344</v>
      </c>
      <c r="Q592" s="5">
        <v>0</v>
      </c>
      <c r="R592" s="5">
        <f>VLOOKUP(D592,'[1]DESIGN LOAD'!AC:AF,2,FALSE)</f>
        <v>295</v>
      </c>
      <c r="S592" s="7">
        <f>VLOOKUP(D592,'[1]DESIGN LOAD'!AC:AF,3,FALSE)</f>
        <v>190</v>
      </c>
      <c r="T592">
        <f>VLOOKUP(D592,'[1]DESIGN LOAD'!AC:AF,4,FALSE)</f>
        <v>485</v>
      </c>
    </row>
    <row r="593" spans="1:20" x14ac:dyDescent="0.3">
      <c r="A593" s="6">
        <v>2024</v>
      </c>
      <c r="B593" s="6">
        <v>7</v>
      </c>
      <c r="C593" s="6">
        <v>25</v>
      </c>
      <c r="D593" s="6">
        <v>21</v>
      </c>
      <c r="E593" s="6" t="str">
        <f t="shared" si="36"/>
        <v>Thursday</v>
      </c>
      <c r="F593" s="6" t="str">
        <f t="shared" si="39"/>
        <v>Week-day</v>
      </c>
      <c r="G593" s="6" t="str">
        <f>_xlfn.XLOOKUP(B593,'[1]VLOOKUP DATA'!$A$3:$A$14,'[1]VLOOKUP DATA'!$C$3:$C$14)</f>
        <v>High-demand</v>
      </c>
      <c r="H593" s="6" t="str" cm="1">
        <f t="array" ref="H593">_xlfn.XLOOKUP(1,('[1]VLOOKUP DATA'!$I$2:$I$337=[1]DATA!G593)*('[1]VLOOKUP DATA'!$J$2:$J$337=[1]DATA!D593)*('[1]VLOOKUP DATA'!$K$2:$K$337=[1]DATA!E593),'[1]VLOOKUP DATA'!$L$2:$L$337)</f>
        <v>Standard</v>
      </c>
      <c r="I593" s="1" cm="1">
        <f t="array" ref="I593">_xlfn.XLOOKUP(B593,'[1]VLOOKUP DATA'!$A$3:$A$14,_xlfn.XLOOKUP(H593,'[1]VLOOKUP DATA'!$D$2:$F$2,'[1]VLOOKUP DATA'!$D$3:$F$14))*100</f>
        <v>198</v>
      </c>
      <c r="J593" s="2">
        <v>-10.768858333333329</v>
      </c>
      <c r="K593" s="3">
        <f t="shared" si="37"/>
        <v>0</v>
      </c>
      <c r="L593" s="3">
        <v>99.016666666666666</v>
      </c>
      <c r="M593" s="4">
        <v>269.63849999999996</v>
      </c>
      <c r="N593" s="4">
        <v>0</v>
      </c>
      <c r="O593" s="4">
        <v>250.75611666666666</v>
      </c>
      <c r="P593" s="3">
        <f t="shared" si="38"/>
        <v>313.63673333333344</v>
      </c>
      <c r="Q593" s="5">
        <v>0</v>
      </c>
      <c r="R593" s="5">
        <f>VLOOKUP(D593,'[1]DESIGN LOAD'!AC:AF,2,FALSE)</f>
        <v>295</v>
      </c>
      <c r="S593" s="7">
        <f>VLOOKUP(D593,'[1]DESIGN LOAD'!AC:AF,3,FALSE)</f>
        <v>190</v>
      </c>
      <c r="T593">
        <f>VLOOKUP(D593,'[1]DESIGN LOAD'!AC:AF,4,FALSE)</f>
        <v>485</v>
      </c>
    </row>
    <row r="594" spans="1:20" x14ac:dyDescent="0.3">
      <c r="A594" s="6">
        <v>2024</v>
      </c>
      <c r="B594" s="6">
        <v>7</v>
      </c>
      <c r="C594" s="6">
        <v>25</v>
      </c>
      <c r="D594" s="6">
        <v>22</v>
      </c>
      <c r="E594" s="6" t="str">
        <f t="shared" si="36"/>
        <v>Thursday</v>
      </c>
      <c r="F594" s="6" t="str">
        <f t="shared" si="39"/>
        <v>Week-day</v>
      </c>
      <c r="G594" s="6" t="str">
        <f>_xlfn.XLOOKUP(B594,'[1]VLOOKUP DATA'!$A$3:$A$14,'[1]VLOOKUP DATA'!$C$3:$C$14)</f>
        <v>High-demand</v>
      </c>
      <c r="H594" s="6" t="str" cm="1">
        <f t="array" ref="H594">_xlfn.XLOOKUP(1,('[1]VLOOKUP DATA'!$I$2:$I$337=[1]DATA!G594)*('[1]VLOOKUP DATA'!$J$2:$J$337=[1]DATA!D594)*('[1]VLOOKUP DATA'!$K$2:$K$337=[1]DATA!E594),'[1]VLOOKUP DATA'!$L$2:$L$337)</f>
        <v>Off-Peak</v>
      </c>
      <c r="I594" s="1" cm="1">
        <f t="array" ref="I594">_xlfn.XLOOKUP(B594,'[1]VLOOKUP DATA'!$A$3:$A$14,_xlfn.XLOOKUP(H594,'[1]VLOOKUP DATA'!$D$2:$F$2,'[1]VLOOKUP DATA'!$D$3:$F$14))*100</f>
        <v>107</v>
      </c>
      <c r="J594" s="2">
        <v>-10.269291666666662</v>
      </c>
      <c r="K594" s="3">
        <f t="shared" si="37"/>
        <v>0</v>
      </c>
      <c r="L594" s="3">
        <v>99.00833333333334</v>
      </c>
      <c r="M594" s="4">
        <v>266.98831666666672</v>
      </c>
      <c r="N594" s="4">
        <v>0</v>
      </c>
      <c r="O594" s="4">
        <v>246.29694166666661</v>
      </c>
      <c r="P594" s="3">
        <f t="shared" si="38"/>
        <v>313.63673333333344</v>
      </c>
      <c r="Q594" s="5">
        <v>0</v>
      </c>
      <c r="R594" s="5">
        <f>VLOOKUP(D594,'[1]DESIGN LOAD'!AC:AF,2,FALSE)</f>
        <v>200</v>
      </c>
      <c r="S594" s="7">
        <f>VLOOKUP(D594,'[1]DESIGN LOAD'!AC:AF,3,FALSE)</f>
        <v>190</v>
      </c>
      <c r="T594">
        <f>VLOOKUP(D594,'[1]DESIGN LOAD'!AC:AF,4,FALSE)</f>
        <v>390</v>
      </c>
    </row>
    <row r="595" spans="1:20" x14ac:dyDescent="0.3">
      <c r="A595" s="6">
        <v>2024</v>
      </c>
      <c r="B595" s="6">
        <v>7</v>
      </c>
      <c r="C595" s="6">
        <v>25</v>
      </c>
      <c r="D595" s="6">
        <v>23</v>
      </c>
      <c r="E595" s="6" t="str">
        <f t="shared" si="36"/>
        <v>Thursday</v>
      </c>
      <c r="F595" s="6" t="str">
        <f t="shared" si="39"/>
        <v>Week-day</v>
      </c>
      <c r="G595" s="6" t="str">
        <f>_xlfn.XLOOKUP(B595,'[1]VLOOKUP DATA'!$A$3:$A$14,'[1]VLOOKUP DATA'!$C$3:$C$14)</f>
        <v>High-demand</v>
      </c>
      <c r="H595" s="6" t="str" cm="1">
        <f t="array" ref="H595">_xlfn.XLOOKUP(1,('[1]VLOOKUP DATA'!$I$2:$I$337=[1]DATA!G595)*('[1]VLOOKUP DATA'!$J$2:$J$337=[1]DATA!D595)*('[1]VLOOKUP DATA'!$K$2:$K$337=[1]DATA!E595),'[1]VLOOKUP DATA'!$L$2:$L$337)</f>
        <v>Off-Peak</v>
      </c>
      <c r="I595" s="1" cm="1">
        <f t="array" ref="I595">_xlfn.XLOOKUP(B595,'[1]VLOOKUP DATA'!$A$3:$A$14,_xlfn.XLOOKUP(H595,'[1]VLOOKUP DATA'!$D$2:$F$2,'[1]VLOOKUP DATA'!$D$3:$F$14))*100</f>
        <v>107</v>
      </c>
      <c r="J595" s="2">
        <v>-9.9390500000000017</v>
      </c>
      <c r="K595" s="3">
        <f t="shared" si="37"/>
        <v>0</v>
      </c>
      <c r="L595" s="3">
        <v>99.00833333333334</v>
      </c>
      <c r="M595" s="4">
        <v>267.02520833333347</v>
      </c>
      <c r="N595" s="4">
        <v>0</v>
      </c>
      <c r="O595" s="4">
        <v>246.62038333333336</v>
      </c>
      <c r="P595" s="3">
        <f t="shared" si="38"/>
        <v>313.63673333333344</v>
      </c>
      <c r="Q595" s="5">
        <v>0</v>
      </c>
      <c r="R595" s="5">
        <f>VLOOKUP(D595,'[1]DESIGN LOAD'!AC:AF,2,FALSE)</f>
        <v>200</v>
      </c>
      <c r="S595" s="7">
        <f>VLOOKUP(D595,'[1]DESIGN LOAD'!AC:AF,3,FALSE)</f>
        <v>190</v>
      </c>
      <c r="T595">
        <f>VLOOKUP(D595,'[1]DESIGN LOAD'!AC:AF,4,FALSE)</f>
        <v>390</v>
      </c>
    </row>
    <row r="596" spans="1:20" x14ac:dyDescent="0.3">
      <c r="A596" s="6">
        <v>2024</v>
      </c>
      <c r="B596" s="6">
        <v>7</v>
      </c>
      <c r="C596" s="6">
        <v>26</v>
      </c>
      <c r="D596" s="6">
        <v>0</v>
      </c>
      <c r="E596" s="6" t="str">
        <f t="shared" si="36"/>
        <v>Friday</v>
      </c>
      <c r="F596" s="6" t="str">
        <f t="shared" si="39"/>
        <v>Week-day</v>
      </c>
      <c r="G596" s="6" t="str">
        <f>_xlfn.XLOOKUP(B596,'[1]VLOOKUP DATA'!$A$3:$A$14,'[1]VLOOKUP DATA'!$C$3:$C$14)</f>
        <v>High-demand</v>
      </c>
      <c r="H596" s="6" t="str" cm="1">
        <f t="array" ref="H596">_xlfn.XLOOKUP(1,('[1]VLOOKUP DATA'!$I$2:$I$337=[1]DATA!G596)*('[1]VLOOKUP DATA'!$J$2:$J$337=[1]DATA!D596)*('[1]VLOOKUP DATA'!$K$2:$K$337=[1]DATA!E596),'[1]VLOOKUP DATA'!$L$2:$L$337)</f>
        <v>Off-Peak</v>
      </c>
      <c r="I596" s="1" cm="1">
        <f t="array" ref="I596">_xlfn.XLOOKUP(B596,'[1]VLOOKUP DATA'!$A$3:$A$14,_xlfn.XLOOKUP(H596,'[1]VLOOKUP DATA'!$D$2:$F$2,'[1]VLOOKUP DATA'!$D$3:$F$14))*100</f>
        <v>107</v>
      </c>
      <c r="J596" s="2">
        <v>-8.901625000000001</v>
      </c>
      <c r="K596" s="3">
        <f t="shared" si="37"/>
        <v>0</v>
      </c>
      <c r="L596" s="3">
        <v>99.00833333333334</v>
      </c>
      <c r="M596" s="4">
        <v>272.18033333333341</v>
      </c>
      <c r="N596" s="4">
        <v>0</v>
      </c>
      <c r="O596" s="4">
        <v>247.22557499999999</v>
      </c>
      <c r="P596" s="3">
        <f t="shared" si="38"/>
        <v>313.63673333333344</v>
      </c>
      <c r="Q596" s="5">
        <v>0</v>
      </c>
      <c r="R596" s="5">
        <f>VLOOKUP(D596,'[1]DESIGN LOAD'!AC:AF,2,FALSE)</f>
        <v>200</v>
      </c>
      <c r="S596" s="7">
        <f>VLOOKUP(D596,'[1]DESIGN LOAD'!AC:AF,3,FALSE)</f>
        <v>190</v>
      </c>
      <c r="T596">
        <f>VLOOKUP(D596,'[1]DESIGN LOAD'!AC:AF,4,FALSE)</f>
        <v>390</v>
      </c>
    </row>
    <row r="597" spans="1:20" x14ac:dyDescent="0.3">
      <c r="A597" s="6">
        <v>2024</v>
      </c>
      <c r="B597" s="6">
        <v>7</v>
      </c>
      <c r="C597" s="6">
        <v>26</v>
      </c>
      <c r="D597" s="6">
        <v>1</v>
      </c>
      <c r="E597" s="6" t="str">
        <f t="shared" si="36"/>
        <v>Friday</v>
      </c>
      <c r="F597" s="6" t="str">
        <f t="shared" si="39"/>
        <v>Week-day</v>
      </c>
      <c r="G597" s="6" t="str">
        <f>_xlfn.XLOOKUP(B597,'[1]VLOOKUP DATA'!$A$3:$A$14,'[1]VLOOKUP DATA'!$C$3:$C$14)</f>
        <v>High-demand</v>
      </c>
      <c r="H597" s="6" t="str" cm="1">
        <f t="array" ref="H597">_xlfn.XLOOKUP(1,('[1]VLOOKUP DATA'!$I$2:$I$337=[1]DATA!G597)*('[1]VLOOKUP DATA'!$J$2:$J$337=[1]DATA!D597)*('[1]VLOOKUP DATA'!$K$2:$K$337=[1]DATA!E597),'[1]VLOOKUP DATA'!$L$2:$L$337)</f>
        <v>Off-Peak</v>
      </c>
      <c r="I597" s="1" cm="1">
        <f t="array" ref="I597">_xlfn.XLOOKUP(B597,'[1]VLOOKUP DATA'!$A$3:$A$14,_xlfn.XLOOKUP(H597,'[1]VLOOKUP DATA'!$D$2:$F$2,'[1]VLOOKUP DATA'!$D$3:$F$14))*100</f>
        <v>107</v>
      </c>
      <c r="J597" s="2">
        <v>-8.7520666666666695</v>
      </c>
      <c r="K597" s="3">
        <f t="shared" si="37"/>
        <v>0</v>
      </c>
      <c r="L597" s="3">
        <v>99.00833333333334</v>
      </c>
      <c r="M597" s="4">
        <v>268.34868333333327</v>
      </c>
      <c r="N597" s="4">
        <v>0</v>
      </c>
      <c r="O597" s="4">
        <v>247.38450833333329</v>
      </c>
      <c r="P597" s="3">
        <f t="shared" si="38"/>
        <v>313.63673333333344</v>
      </c>
      <c r="Q597" s="5">
        <v>0</v>
      </c>
      <c r="R597" s="5">
        <f>VLOOKUP(D597,'[1]DESIGN LOAD'!AC:AF,2,FALSE)</f>
        <v>200</v>
      </c>
      <c r="S597" s="7">
        <f>VLOOKUP(D597,'[1]DESIGN LOAD'!AC:AF,3,FALSE)</f>
        <v>190</v>
      </c>
      <c r="T597">
        <f>VLOOKUP(D597,'[1]DESIGN LOAD'!AC:AF,4,FALSE)</f>
        <v>390</v>
      </c>
    </row>
    <row r="598" spans="1:20" x14ac:dyDescent="0.3">
      <c r="A598" s="6">
        <v>2024</v>
      </c>
      <c r="B598" s="6">
        <v>7</v>
      </c>
      <c r="C598" s="6">
        <v>26</v>
      </c>
      <c r="D598" s="6">
        <v>2</v>
      </c>
      <c r="E598" s="6" t="str">
        <f t="shared" si="36"/>
        <v>Friday</v>
      </c>
      <c r="F598" s="6" t="str">
        <f t="shared" si="39"/>
        <v>Week-day</v>
      </c>
      <c r="G598" s="6" t="str">
        <f>_xlfn.XLOOKUP(B598,'[1]VLOOKUP DATA'!$A$3:$A$14,'[1]VLOOKUP DATA'!$C$3:$C$14)</f>
        <v>High-demand</v>
      </c>
      <c r="H598" s="6" t="str" cm="1">
        <f t="array" ref="H598">_xlfn.XLOOKUP(1,('[1]VLOOKUP DATA'!$I$2:$I$337=[1]DATA!G598)*('[1]VLOOKUP DATA'!$J$2:$J$337=[1]DATA!D598)*('[1]VLOOKUP DATA'!$K$2:$K$337=[1]DATA!E598),'[1]VLOOKUP DATA'!$L$2:$L$337)</f>
        <v>Off-Peak</v>
      </c>
      <c r="I598" s="1" cm="1">
        <f t="array" ref="I598">_xlfn.XLOOKUP(B598,'[1]VLOOKUP DATA'!$A$3:$A$14,_xlfn.XLOOKUP(H598,'[1]VLOOKUP DATA'!$D$2:$F$2,'[1]VLOOKUP DATA'!$D$3:$F$14))*100</f>
        <v>107</v>
      </c>
      <c r="J598" s="2">
        <v>-8.0670833333333327</v>
      </c>
      <c r="K598" s="3">
        <f t="shared" si="37"/>
        <v>0</v>
      </c>
      <c r="L598" s="3">
        <v>99</v>
      </c>
      <c r="M598" s="4">
        <v>289.79492500000003</v>
      </c>
      <c r="N598" s="4">
        <v>0</v>
      </c>
      <c r="O598" s="4">
        <v>273.21892499999996</v>
      </c>
      <c r="P598" s="3">
        <f t="shared" si="38"/>
        <v>313.63673333333344</v>
      </c>
      <c r="Q598" s="5">
        <v>0</v>
      </c>
      <c r="R598" s="5">
        <f>VLOOKUP(D598,'[1]DESIGN LOAD'!AC:AF,2,FALSE)</f>
        <v>200</v>
      </c>
      <c r="S598" s="7">
        <f>VLOOKUP(D598,'[1]DESIGN LOAD'!AC:AF,3,FALSE)</f>
        <v>190</v>
      </c>
      <c r="T598">
        <f>VLOOKUP(D598,'[1]DESIGN LOAD'!AC:AF,4,FALSE)</f>
        <v>390</v>
      </c>
    </row>
    <row r="599" spans="1:20" x14ac:dyDescent="0.3">
      <c r="A599" s="6">
        <v>2024</v>
      </c>
      <c r="B599" s="6">
        <v>7</v>
      </c>
      <c r="C599" s="6">
        <v>26</v>
      </c>
      <c r="D599" s="6">
        <v>3</v>
      </c>
      <c r="E599" s="6" t="str">
        <f t="shared" si="36"/>
        <v>Friday</v>
      </c>
      <c r="F599" s="6" t="str">
        <f t="shared" si="39"/>
        <v>Week-day</v>
      </c>
      <c r="G599" s="6" t="str">
        <f>_xlfn.XLOOKUP(B599,'[1]VLOOKUP DATA'!$A$3:$A$14,'[1]VLOOKUP DATA'!$C$3:$C$14)</f>
        <v>High-demand</v>
      </c>
      <c r="H599" s="6" t="str" cm="1">
        <f t="array" ref="H599">_xlfn.XLOOKUP(1,('[1]VLOOKUP DATA'!$I$2:$I$337=[1]DATA!G599)*('[1]VLOOKUP DATA'!$J$2:$J$337=[1]DATA!D599)*('[1]VLOOKUP DATA'!$K$2:$K$337=[1]DATA!E599),'[1]VLOOKUP DATA'!$L$2:$L$337)</f>
        <v>Off-Peak</v>
      </c>
      <c r="I599" s="1" cm="1">
        <f t="array" ref="I599">_xlfn.XLOOKUP(B599,'[1]VLOOKUP DATA'!$A$3:$A$14,_xlfn.XLOOKUP(H599,'[1]VLOOKUP DATA'!$D$2:$F$2,'[1]VLOOKUP DATA'!$D$3:$F$14))*100</f>
        <v>107</v>
      </c>
      <c r="J599" s="2">
        <v>-8.7765749999999976</v>
      </c>
      <c r="K599" s="3">
        <f t="shared" si="37"/>
        <v>0</v>
      </c>
      <c r="L599" s="3">
        <v>99.025000000000006</v>
      </c>
      <c r="M599" s="4">
        <v>301.19050833333318</v>
      </c>
      <c r="N599" s="4">
        <v>0</v>
      </c>
      <c r="O599" s="4">
        <v>279.32010833333334</v>
      </c>
      <c r="P599" s="3">
        <f t="shared" si="38"/>
        <v>313.63673333333344</v>
      </c>
      <c r="Q599" s="5">
        <v>0</v>
      </c>
      <c r="R599" s="5">
        <f>VLOOKUP(D599,'[1]DESIGN LOAD'!AC:AF,2,FALSE)</f>
        <v>200</v>
      </c>
      <c r="S599" s="7">
        <f>VLOOKUP(D599,'[1]DESIGN LOAD'!AC:AF,3,FALSE)</f>
        <v>190</v>
      </c>
      <c r="T599">
        <f>VLOOKUP(D599,'[1]DESIGN LOAD'!AC:AF,4,FALSE)</f>
        <v>390</v>
      </c>
    </row>
    <row r="600" spans="1:20" x14ac:dyDescent="0.3">
      <c r="A600" s="6">
        <v>2024</v>
      </c>
      <c r="B600" s="6">
        <v>7</v>
      </c>
      <c r="C600" s="6">
        <v>26</v>
      </c>
      <c r="D600" s="6">
        <v>4</v>
      </c>
      <c r="E600" s="6" t="str">
        <f t="shared" si="36"/>
        <v>Friday</v>
      </c>
      <c r="F600" s="6" t="str">
        <f t="shared" si="39"/>
        <v>Week-day</v>
      </c>
      <c r="G600" s="6" t="str">
        <f>_xlfn.XLOOKUP(B600,'[1]VLOOKUP DATA'!$A$3:$A$14,'[1]VLOOKUP DATA'!$C$3:$C$14)</f>
        <v>High-demand</v>
      </c>
      <c r="H600" s="6" t="str" cm="1">
        <f t="array" ref="H600">_xlfn.XLOOKUP(1,('[1]VLOOKUP DATA'!$I$2:$I$337=[1]DATA!G600)*('[1]VLOOKUP DATA'!$J$2:$J$337=[1]DATA!D600)*('[1]VLOOKUP DATA'!$K$2:$K$337=[1]DATA!E600),'[1]VLOOKUP DATA'!$L$2:$L$337)</f>
        <v>Off-Peak</v>
      </c>
      <c r="I600" s="1" cm="1">
        <f t="array" ref="I600">_xlfn.XLOOKUP(B600,'[1]VLOOKUP DATA'!$A$3:$A$14,_xlfn.XLOOKUP(H600,'[1]VLOOKUP DATA'!$D$2:$F$2,'[1]VLOOKUP DATA'!$D$3:$F$14))*100</f>
        <v>107</v>
      </c>
      <c r="J600" s="2">
        <v>-5.9715499999999988</v>
      </c>
      <c r="K600" s="3">
        <f t="shared" si="37"/>
        <v>0</v>
      </c>
      <c r="L600" s="3">
        <v>99.075000000000003</v>
      </c>
      <c r="M600" s="4">
        <v>300.30645833333341</v>
      </c>
      <c r="N600" s="4">
        <v>0</v>
      </c>
      <c r="O600" s="4">
        <v>281.50020833333343</v>
      </c>
      <c r="P600" s="3">
        <f t="shared" si="38"/>
        <v>313.63673333333344</v>
      </c>
      <c r="Q600" s="5">
        <v>0</v>
      </c>
      <c r="R600" s="5">
        <f>VLOOKUP(D600,'[1]DESIGN LOAD'!AC:AF,2,FALSE)</f>
        <v>295</v>
      </c>
      <c r="S600" s="7">
        <f>VLOOKUP(D600,'[1]DESIGN LOAD'!AC:AF,3,FALSE)</f>
        <v>190</v>
      </c>
      <c r="T600">
        <f>VLOOKUP(D600,'[1]DESIGN LOAD'!AC:AF,4,FALSE)</f>
        <v>485</v>
      </c>
    </row>
    <row r="601" spans="1:20" x14ac:dyDescent="0.3">
      <c r="A601" s="6">
        <v>2024</v>
      </c>
      <c r="B601" s="6">
        <v>7</v>
      </c>
      <c r="C601" s="6">
        <v>26</v>
      </c>
      <c r="D601" s="6">
        <v>5</v>
      </c>
      <c r="E601" s="6" t="str">
        <f t="shared" si="36"/>
        <v>Friday</v>
      </c>
      <c r="F601" s="6" t="str">
        <f t="shared" si="39"/>
        <v>Week-day</v>
      </c>
      <c r="G601" s="6" t="str">
        <f>_xlfn.XLOOKUP(B601,'[1]VLOOKUP DATA'!$A$3:$A$14,'[1]VLOOKUP DATA'!$C$3:$C$14)</f>
        <v>High-demand</v>
      </c>
      <c r="H601" s="6" t="str" cm="1">
        <f t="array" ref="H601">_xlfn.XLOOKUP(1,('[1]VLOOKUP DATA'!$I$2:$I$337=[1]DATA!G601)*('[1]VLOOKUP DATA'!$J$2:$J$337=[1]DATA!D601)*('[1]VLOOKUP DATA'!$K$2:$K$337=[1]DATA!E601),'[1]VLOOKUP DATA'!$L$2:$L$337)</f>
        <v>Off-Peak</v>
      </c>
      <c r="I601" s="1" cm="1">
        <f t="array" ref="I601">_xlfn.XLOOKUP(B601,'[1]VLOOKUP DATA'!$A$3:$A$14,_xlfn.XLOOKUP(H601,'[1]VLOOKUP DATA'!$D$2:$F$2,'[1]VLOOKUP DATA'!$D$3:$F$14))*100</f>
        <v>107</v>
      </c>
      <c r="J601" s="2">
        <v>-10.918574999999999</v>
      </c>
      <c r="K601" s="3">
        <f t="shared" si="37"/>
        <v>0</v>
      </c>
      <c r="L601" s="3">
        <v>99.033333333333331</v>
      </c>
      <c r="M601" s="4">
        <v>306.73116666666652</v>
      </c>
      <c r="N601" s="4">
        <v>0</v>
      </c>
      <c r="O601" s="4">
        <v>282.74020833333333</v>
      </c>
      <c r="P601" s="3">
        <f t="shared" si="38"/>
        <v>313.63673333333344</v>
      </c>
      <c r="Q601" s="5">
        <v>0</v>
      </c>
      <c r="R601" s="5">
        <f>VLOOKUP(D601,'[1]DESIGN LOAD'!AC:AF,2,FALSE)</f>
        <v>295</v>
      </c>
      <c r="S601" s="7">
        <f>VLOOKUP(D601,'[1]DESIGN LOAD'!AC:AF,3,FALSE)</f>
        <v>190</v>
      </c>
      <c r="T601">
        <f>VLOOKUP(D601,'[1]DESIGN LOAD'!AC:AF,4,FALSE)</f>
        <v>485</v>
      </c>
    </row>
    <row r="602" spans="1:20" x14ac:dyDescent="0.3">
      <c r="A602" s="6">
        <v>2024</v>
      </c>
      <c r="B602" s="6">
        <v>7</v>
      </c>
      <c r="C602" s="6">
        <v>26</v>
      </c>
      <c r="D602" s="6">
        <v>6</v>
      </c>
      <c r="E602" s="6" t="str">
        <f t="shared" si="36"/>
        <v>Friday</v>
      </c>
      <c r="F602" s="6" t="str">
        <f t="shared" si="39"/>
        <v>Week-day</v>
      </c>
      <c r="G602" s="6" t="str">
        <f>_xlfn.XLOOKUP(B602,'[1]VLOOKUP DATA'!$A$3:$A$14,'[1]VLOOKUP DATA'!$C$3:$C$14)</f>
        <v>High-demand</v>
      </c>
      <c r="H602" s="6" t="str" cm="1">
        <f t="array" ref="H602">_xlfn.XLOOKUP(1,('[1]VLOOKUP DATA'!$I$2:$I$337=[1]DATA!G602)*('[1]VLOOKUP DATA'!$J$2:$J$337=[1]DATA!D602)*('[1]VLOOKUP DATA'!$K$2:$K$337=[1]DATA!E602),'[1]VLOOKUP DATA'!$L$2:$L$337)</f>
        <v>Peak</v>
      </c>
      <c r="I602" s="1" cm="1">
        <f t="array" ref="I602">_xlfn.XLOOKUP(B602,'[1]VLOOKUP DATA'!$A$3:$A$14,_xlfn.XLOOKUP(H602,'[1]VLOOKUP DATA'!$D$2:$F$2,'[1]VLOOKUP DATA'!$D$3:$F$14))*100</f>
        <v>653</v>
      </c>
      <c r="J602" s="2">
        <v>-7.3851999999999975</v>
      </c>
      <c r="K602" s="3">
        <f t="shared" si="37"/>
        <v>0</v>
      </c>
      <c r="L602" s="3">
        <v>99.058333333333337</v>
      </c>
      <c r="M602" s="4">
        <v>300.33524999999997</v>
      </c>
      <c r="N602" s="4">
        <v>0</v>
      </c>
      <c r="O602" s="4">
        <v>280.08534999999995</v>
      </c>
      <c r="P602" s="3">
        <f t="shared" si="38"/>
        <v>313.63673333333344</v>
      </c>
      <c r="Q602" s="5">
        <v>0</v>
      </c>
      <c r="R602" s="5">
        <f>VLOOKUP(D602,'[1]DESIGN LOAD'!AC:AF,2,FALSE)</f>
        <v>295</v>
      </c>
      <c r="S602" s="7">
        <f>VLOOKUP(D602,'[1]DESIGN LOAD'!AC:AF,3,FALSE)</f>
        <v>190</v>
      </c>
      <c r="T602">
        <f>VLOOKUP(D602,'[1]DESIGN LOAD'!AC:AF,4,FALSE)</f>
        <v>485</v>
      </c>
    </row>
    <row r="603" spans="1:20" x14ac:dyDescent="0.3">
      <c r="A603" s="6">
        <v>2024</v>
      </c>
      <c r="B603" s="6">
        <v>7</v>
      </c>
      <c r="C603" s="6">
        <v>26</v>
      </c>
      <c r="D603" s="6">
        <v>7</v>
      </c>
      <c r="E603" s="6" t="str">
        <f t="shared" si="36"/>
        <v>Friday</v>
      </c>
      <c r="F603" s="6" t="str">
        <f t="shared" si="39"/>
        <v>Week-day</v>
      </c>
      <c r="G603" s="6" t="str">
        <f>_xlfn.XLOOKUP(B603,'[1]VLOOKUP DATA'!$A$3:$A$14,'[1]VLOOKUP DATA'!$C$3:$C$14)</f>
        <v>High-demand</v>
      </c>
      <c r="H603" s="6" t="str" cm="1">
        <f t="array" ref="H603">_xlfn.XLOOKUP(1,('[1]VLOOKUP DATA'!$I$2:$I$337=[1]DATA!G603)*('[1]VLOOKUP DATA'!$J$2:$J$337=[1]DATA!D603)*('[1]VLOOKUP DATA'!$K$2:$K$337=[1]DATA!E603),'[1]VLOOKUP DATA'!$L$2:$L$337)</f>
        <v>Peak</v>
      </c>
      <c r="I603" s="1" cm="1">
        <f t="array" ref="I603">_xlfn.XLOOKUP(B603,'[1]VLOOKUP DATA'!$A$3:$A$14,_xlfn.XLOOKUP(H603,'[1]VLOOKUP DATA'!$D$2:$F$2,'[1]VLOOKUP DATA'!$D$3:$F$14))*100</f>
        <v>653</v>
      </c>
      <c r="J603" s="2">
        <v>-9.0940249999999949</v>
      </c>
      <c r="K603" s="3">
        <f t="shared" si="37"/>
        <v>0</v>
      </c>
      <c r="L603" s="3">
        <v>99.033333333333331</v>
      </c>
      <c r="M603" s="4">
        <v>304.18074166666679</v>
      </c>
      <c r="N603" s="4">
        <v>0</v>
      </c>
      <c r="O603" s="4">
        <v>284.56476666666669</v>
      </c>
      <c r="P603" s="3">
        <f t="shared" si="38"/>
        <v>313.63673333333344</v>
      </c>
      <c r="Q603" s="5">
        <v>0</v>
      </c>
      <c r="R603" s="5">
        <f>VLOOKUP(D603,'[1]DESIGN LOAD'!AC:AF,2,FALSE)</f>
        <v>565</v>
      </c>
      <c r="S603" s="7">
        <f>VLOOKUP(D603,'[1]DESIGN LOAD'!AC:AF,3,FALSE)</f>
        <v>690</v>
      </c>
      <c r="T603">
        <f>VLOOKUP(D603,'[1]DESIGN LOAD'!AC:AF,4,FALSE)</f>
        <v>1255</v>
      </c>
    </row>
    <row r="604" spans="1:20" x14ac:dyDescent="0.3">
      <c r="A604" s="6">
        <v>2024</v>
      </c>
      <c r="B604" s="6">
        <v>7</v>
      </c>
      <c r="C604" s="6">
        <v>26</v>
      </c>
      <c r="D604" s="6">
        <v>8</v>
      </c>
      <c r="E604" s="6" t="str">
        <f t="shared" si="36"/>
        <v>Friday</v>
      </c>
      <c r="F604" s="6" t="str">
        <f t="shared" si="39"/>
        <v>Week-day</v>
      </c>
      <c r="G604" s="6" t="str">
        <f>_xlfn.XLOOKUP(B604,'[1]VLOOKUP DATA'!$A$3:$A$14,'[1]VLOOKUP DATA'!$C$3:$C$14)</f>
        <v>High-demand</v>
      </c>
      <c r="H604" s="6" t="str" cm="1">
        <f t="array" ref="H604">_xlfn.XLOOKUP(1,('[1]VLOOKUP DATA'!$I$2:$I$337=[1]DATA!G604)*('[1]VLOOKUP DATA'!$J$2:$J$337=[1]DATA!D604)*('[1]VLOOKUP DATA'!$K$2:$K$337=[1]DATA!E604),'[1]VLOOKUP DATA'!$L$2:$L$337)</f>
        <v>Peak</v>
      </c>
      <c r="I604" s="1" cm="1">
        <f t="array" ref="I604">_xlfn.XLOOKUP(B604,'[1]VLOOKUP DATA'!$A$3:$A$14,_xlfn.XLOOKUP(H604,'[1]VLOOKUP DATA'!$D$2:$F$2,'[1]VLOOKUP DATA'!$D$3:$F$14))*100</f>
        <v>653</v>
      </c>
      <c r="J604" s="2">
        <v>-10.649658333333337</v>
      </c>
      <c r="K604" s="3">
        <f t="shared" si="37"/>
        <v>0</v>
      </c>
      <c r="L604" s="3">
        <v>99.075000000000003</v>
      </c>
      <c r="M604" s="4">
        <v>306.71010000000018</v>
      </c>
      <c r="N604" s="4">
        <v>0</v>
      </c>
      <c r="O604" s="4">
        <v>283.00585000000007</v>
      </c>
      <c r="P604" s="3">
        <f t="shared" si="38"/>
        <v>313.63673333333344</v>
      </c>
      <c r="Q604" s="5">
        <v>0</v>
      </c>
      <c r="R604" s="5">
        <f>VLOOKUP(D604,'[1]DESIGN LOAD'!AC:AF,2,FALSE)</f>
        <v>565</v>
      </c>
      <c r="S604" s="7">
        <f>VLOOKUP(D604,'[1]DESIGN LOAD'!AC:AF,3,FALSE)</f>
        <v>675</v>
      </c>
      <c r="T604">
        <f>VLOOKUP(D604,'[1]DESIGN LOAD'!AC:AF,4,FALSE)</f>
        <v>1240</v>
      </c>
    </row>
    <row r="605" spans="1:20" x14ac:dyDescent="0.3">
      <c r="A605" s="6">
        <v>2024</v>
      </c>
      <c r="B605" s="6">
        <v>7</v>
      </c>
      <c r="C605" s="6">
        <v>26</v>
      </c>
      <c r="D605" s="6">
        <v>9</v>
      </c>
      <c r="E605" s="6" t="str">
        <f t="shared" si="36"/>
        <v>Friday</v>
      </c>
      <c r="F605" s="6" t="str">
        <f t="shared" si="39"/>
        <v>Week-day</v>
      </c>
      <c r="G605" s="6" t="str">
        <f>_xlfn.XLOOKUP(B605,'[1]VLOOKUP DATA'!$A$3:$A$14,'[1]VLOOKUP DATA'!$C$3:$C$14)</f>
        <v>High-demand</v>
      </c>
      <c r="H605" s="6" t="str" cm="1">
        <f t="array" ref="H605">_xlfn.XLOOKUP(1,('[1]VLOOKUP DATA'!$I$2:$I$337=[1]DATA!G605)*('[1]VLOOKUP DATA'!$J$2:$J$337=[1]DATA!D605)*('[1]VLOOKUP DATA'!$K$2:$K$337=[1]DATA!E605),'[1]VLOOKUP DATA'!$L$2:$L$337)</f>
        <v>Standard</v>
      </c>
      <c r="I605" s="1" cm="1">
        <f t="array" ref="I605">_xlfn.XLOOKUP(B605,'[1]VLOOKUP DATA'!$A$3:$A$14,_xlfn.XLOOKUP(H605,'[1]VLOOKUP DATA'!$D$2:$F$2,'[1]VLOOKUP DATA'!$D$3:$F$14))*100</f>
        <v>198</v>
      </c>
      <c r="J605" s="2">
        <v>-10.853216666666668</v>
      </c>
      <c r="K605" s="3">
        <f t="shared" si="37"/>
        <v>0</v>
      </c>
      <c r="L605" s="3">
        <v>99</v>
      </c>
      <c r="M605" s="4">
        <v>313.19143333333335</v>
      </c>
      <c r="N605" s="4">
        <v>0</v>
      </c>
      <c r="O605" s="4">
        <v>288.99144999999982</v>
      </c>
      <c r="P605" s="3">
        <f t="shared" si="38"/>
        <v>313.63673333333344</v>
      </c>
      <c r="Q605" s="5">
        <v>0</v>
      </c>
      <c r="R605" s="5">
        <f>VLOOKUP(D605,'[1]DESIGN LOAD'!AC:AF,2,FALSE)</f>
        <v>565</v>
      </c>
      <c r="S605" s="7">
        <f>VLOOKUP(D605,'[1]DESIGN LOAD'!AC:AF,3,FALSE)</f>
        <v>675</v>
      </c>
      <c r="T605">
        <f>VLOOKUP(D605,'[1]DESIGN LOAD'!AC:AF,4,FALSE)</f>
        <v>1240</v>
      </c>
    </row>
    <row r="606" spans="1:20" x14ac:dyDescent="0.3">
      <c r="A606" s="6">
        <v>2024</v>
      </c>
      <c r="B606" s="6">
        <v>7</v>
      </c>
      <c r="C606" s="6">
        <v>26</v>
      </c>
      <c r="D606" s="6">
        <v>10</v>
      </c>
      <c r="E606" s="6" t="str">
        <f t="shared" si="36"/>
        <v>Friday</v>
      </c>
      <c r="F606" s="6" t="str">
        <f t="shared" si="39"/>
        <v>Week-day</v>
      </c>
      <c r="G606" s="6" t="str">
        <f>_xlfn.XLOOKUP(B606,'[1]VLOOKUP DATA'!$A$3:$A$14,'[1]VLOOKUP DATA'!$C$3:$C$14)</f>
        <v>High-demand</v>
      </c>
      <c r="H606" s="6" t="str" cm="1">
        <f t="array" ref="H606">_xlfn.XLOOKUP(1,('[1]VLOOKUP DATA'!$I$2:$I$337=[1]DATA!G606)*('[1]VLOOKUP DATA'!$J$2:$J$337=[1]DATA!D606)*('[1]VLOOKUP DATA'!$K$2:$K$337=[1]DATA!E606),'[1]VLOOKUP DATA'!$L$2:$L$337)</f>
        <v>Standard</v>
      </c>
      <c r="I606" s="1" cm="1">
        <f t="array" ref="I606">_xlfn.XLOOKUP(B606,'[1]VLOOKUP DATA'!$A$3:$A$14,_xlfn.XLOOKUP(H606,'[1]VLOOKUP DATA'!$D$2:$F$2,'[1]VLOOKUP DATA'!$D$3:$F$14))*100</f>
        <v>198</v>
      </c>
      <c r="J606" s="2">
        <v>-3.0492666666666679</v>
      </c>
      <c r="K606" s="3">
        <f t="shared" si="37"/>
        <v>0</v>
      </c>
      <c r="L606" s="3">
        <v>99.174999999999997</v>
      </c>
      <c r="M606" s="4">
        <v>306.79650000000015</v>
      </c>
      <c r="N606" s="4">
        <v>0</v>
      </c>
      <c r="O606" s="4">
        <v>290.61028333333326</v>
      </c>
      <c r="P606" s="3">
        <f t="shared" si="38"/>
        <v>313.63673333333344</v>
      </c>
      <c r="Q606" s="5">
        <v>0</v>
      </c>
      <c r="R606" s="5">
        <f>VLOOKUP(D606,'[1]DESIGN LOAD'!AC:AF,2,FALSE)</f>
        <v>565</v>
      </c>
      <c r="S606" s="7">
        <f>VLOOKUP(D606,'[1]DESIGN LOAD'!AC:AF,3,FALSE)</f>
        <v>675</v>
      </c>
      <c r="T606">
        <f>VLOOKUP(D606,'[1]DESIGN LOAD'!AC:AF,4,FALSE)</f>
        <v>1240</v>
      </c>
    </row>
    <row r="607" spans="1:20" x14ac:dyDescent="0.3">
      <c r="A607" s="6">
        <v>2024</v>
      </c>
      <c r="B607" s="6">
        <v>7</v>
      </c>
      <c r="C607" s="6">
        <v>26</v>
      </c>
      <c r="D607" s="6">
        <v>11</v>
      </c>
      <c r="E607" s="6" t="str">
        <f t="shared" si="36"/>
        <v>Friday</v>
      </c>
      <c r="F607" s="6" t="str">
        <f t="shared" si="39"/>
        <v>Week-day</v>
      </c>
      <c r="G607" s="6" t="str">
        <f>_xlfn.XLOOKUP(B607,'[1]VLOOKUP DATA'!$A$3:$A$14,'[1]VLOOKUP DATA'!$C$3:$C$14)</f>
        <v>High-demand</v>
      </c>
      <c r="H607" s="6" t="str" cm="1">
        <f t="array" ref="H607">_xlfn.XLOOKUP(1,('[1]VLOOKUP DATA'!$I$2:$I$337=[1]DATA!G607)*('[1]VLOOKUP DATA'!$J$2:$J$337=[1]DATA!D607)*('[1]VLOOKUP DATA'!$K$2:$K$337=[1]DATA!E607),'[1]VLOOKUP DATA'!$L$2:$L$337)</f>
        <v>Standard</v>
      </c>
      <c r="I607" s="1" cm="1">
        <f t="array" ref="I607">_xlfn.XLOOKUP(B607,'[1]VLOOKUP DATA'!$A$3:$A$14,_xlfn.XLOOKUP(H607,'[1]VLOOKUP DATA'!$D$2:$F$2,'[1]VLOOKUP DATA'!$D$3:$F$14))*100</f>
        <v>198</v>
      </c>
      <c r="J607" s="2">
        <v>-14.146683333333335</v>
      </c>
      <c r="K607" s="3">
        <f t="shared" si="37"/>
        <v>0</v>
      </c>
      <c r="L607" s="3">
        <v>99.041666666666671</v>
      </c>
      <c r="M607" s="4">
        <v>295.24500833333343</v>
      </c>
      <c r="N607" s="4">
        <v>0</v>
      </c>
      <c r="O607" s="4">
        <v>268.3802583333333</v>
      </c>
      <c r="P607" s="3">
        <f t="shared" si="38"/>
        <v>313.63673333333344</v>
      </c>
      <c r="Q607" s="5">
        <v>0</v>
      </c>
      <c r="R607" s="5">
        <f>VLOOKUP(D607,'[1]DESIGN LOAD'!AC:AF,2,FALSE)</f>
        <v>565</v>
      </c>
      <c r="S607" s="7">
        <f>VLOOKUP(D607,'[1]DESIGN LOAD'!AC:AF,3,FALSE)</f>
        <v>675</v>
      </c>
      <c r="T607">
        <f>VLOOKUP(D607,'[1]DESIGN LOAD'!AC:AF,4,FALSE)</f>
        <v>1240</v>
      </c>
    </row>
    <row r="608" spans="1:20" x14ac:dyDescent="0.3">
      <c r="A608" s="6">
        <v>2024</v>
      </c>
      <c r="B608" s="6">
        <v>7</v>
      </c>
      <c r="C608" s="6">
        <v>26</v>
      </c>
      <c r="D608" s="6">
        <v>12</v>
      </c>
      <c r="E608" s="6" t="str">
        <f t="shared" si="36"/>
        <v>Friday</v>
      </c>
      <c r="F608" s="6" t="str">
        <f t="shared" si="39"/>
        <v>Week-day</v>
      </c>
      <c r="G608" s="6" t="str">
        <f>_xlfn.XLOOKUP(B608,'[1]VLOOKUP DATA'!$A$3:$A$14,'[1]VLOOKUP DATA'!$C$3:$C$14)</f>
        <v>High-demand</v>
      </c>
      <c r="H608" s="6" t="str" cm="1">
        <f t="array" ref="H608">_xlfn.XLOOKUP(1,('[1]VLOOKUP DATA'!$I$2:$I$337=[1]DATA!G608)*('[1]VLOOKUP DATA'!$J$2:$J$337=[1]DATA!D608)*('[1]VLOOKUP DATA'!$K$2:$K$337=[1]DATA!E608),'[1]VLOOKUP DATA'!$L$2:$L$337)</f>
        <v>Standard</v>
      </c>
      <c r="I608" s="1" cm="1">
        <f t="array" ref="I608">_xlfn.XLOOKUP(B608,'[1]VLOOKUP DATA'!$A$3:$A$14,_xlfn.XLOOKUP(H608,'[1]VLOOKUP DATA'!$D$2:$F$2,'[1]VLOOKUP DATA'!$D$3:$F$14))*100</f>
        <v>198</v>
      </c>
      <c r="J608" s="2">
        <v>-5.6592249999999931</v>
      </c>
      <c r="K608" s="3">
        <f t="shared" si="37"/>
        <v>0</v>
      </c>
      <c r="L608" s="3">
        <v>99.00833333333334</v>
      </c>
      <c r="M608" s="4">
        <v>281.07854999999995</v>
      </c>
      <c r="N608" s="4">
        <v>0</v>
      </c>
      <c r="O608" s="4">
        <v>262.03536666666656</v>
      </c>
      <c r="P608" s="3">
        <f t="shared" si="38"/>
        <v>313.63673333333344</v>
      </c>
      <c r="Q608" s="5">
        <v>0</v>
      </c>
      <c r="R608" s="5">
        <f>VLOOKUP(D608,'[1]DESIGN LOAD'!AC:AF,2,FALSE)</f>
        <v>565</v>
      </c>
      <c r="S608" s="7">
        <f>VLOOKUP(D608,'[1]DESIGN LOAD'!AC:AF,3,FALSE)</f>
        <v>675</v>
      </c>
      <c r="T608">
        <f>VLOOKUP(D608,'[1]DESIGN LOAD'!AC:AF,4,FALSE)</f>
        <v>1240</v>
      </c>
    </row>
    <row r="609" spans="1:20" x14ac:dyDescent="0.3">
      <c r="A609" s="6">
        <v>2024</v>
      </c>
      <c r="B609" s="6">
        <v>7</v>
      </c>
      <c r="C609" s="6">
        <v>26</v>
      </c>
      <c r="D609" s="6">
        <v>13</v>
      </c>
      <c r="E609" s="6" t="str">
        <f t="shared" si="36"/>
        <v>Friday</v>
      </c>
      <c r="F609" s="6" t="str">
        <f t="shared" si="39"/>
        <v>Week-day</v>
      </c>
      <c r="G609" s="6" t="str">
        <f>_xlfn.XLOOKUP(B609,'[1]VLOOKUP DATA'!$A$3:$A$14,'[1]VLOOKUP DATA'!$C$3:$C$14)</f>
        <v>High-demand</v>
      </c>
      <c r="H609" s="6" t="str" cm="1">
        <f t="array" ref="H609">_xlfn.XLOOKUP(1,('[1]VLOOKUP DATA'!$I$2:$I$337=[1]DATA!G609)*('[1]VLOOKUP DATA'!$J$2:$J$337=[1]DATA!D609)*('[1]VLOOKUP DATA'!$K$2:$K$337=[1]DATA!E609),'[1]VLOOKUP DATA'!$L$2:$L$337)</f>
        <v>Standard</v>
      </c>
      <c r="I609" s="1" cm="1">
        <f t="array" ref="I609">_xlfn.XLOOKUP(B609,'[1]VLOOKUP DATA'!$A$3:$A$14,_xlfn.XLOOKUP(H609,'[1]VLOOKUP DATA'!$D$2:$F$2,'[1]VLOOKUP DATA'!$D$3:$F$14))*100</f>
        <v>198</v>
      </c>
      <c r="J609" s="2">
        <v>-12.265325000000008</v>
      </c>
      <c r="K609" s="3">
        <f t="shared" si="37"/>
        <v>0</v>
      </c>
      <c r="L609" s="3">
        <v>99.016666666666666</v>
      </c>
      <c r="M609" s="4">
        <v>273.52530833333333</v>
      </c>
      <c r="N609" s="4">
        <v>0</v>
      </c>
      <c r="O609" s="4">
        <v>250.47284166666665</v>
      </c>
      <c r="P609" s="3">
        <f t="shared" si="38"/>
        <v>313.63673333333344</v>
      </c>
      <c r="Q609" s="5">
        <v>0</v>
      </c>
      <c r="R609" s="5">
        <f>VLOOKUP(D609,'[1]DESIGN LOAD'!AC:AF,2,FALSE)</f>
        <v>565</v>
      </c>
      <c r="S609" s="7">
        <f>VLOOKUP(D609,'[1]DESIGN LOAD'!AC:AF,3,FALSE)</f>
        <v>675</v>
      </c>
      <c r="T609">
        <f>VLOOKUP(D609,'[1]DESIGN LOAD'!AC:AF,4,FALSE)</f>
        <v>1240</v>
      </c>
    </row>
    <row r="610" spans="1:20" x14ac:dyDescent="0.3">
      <c r="A610" s="6">
        <v>2024</v>
      </c>
      <c r="B610" s="6">
        <v>7</v>
      </c>
      <c r="C610" s="6">
        <v>26</v>
      </c>
      <c r="D610" s="6">
        <v>14</v>
      </c>
      <c r="E610" s="6" t="str">
        <f t="shared" si="36"/>
        <v>Friday</v>
      </c>
      <c r="F610" s="6" t="str">
        <f t="shared" si="39"/>
        <v>Week-day</v>
      </c>
      <c r="G610" s="6" t="str">
        <f>_xlfn.XLOOKUP(B610,'[1]VLOOKUP DATA'!$A$3:$A$14,'[1]VLOOKUP DATA'!$C$3:$C$14)</f>
        <v>High-demand</v>
      </c>
      <c r="H610" s="6" t="str" cm="1">
        <f t="array" ref="H610">_xlfn.XLOOKUP(1,('[1]VLOOKUP DATA'!$I$2:$I$337=[1]DATA!G610)*('[1]VLOOKUP DATA'!$J$2:$J$337=[1]DATA!D610)*('[1]VLOOKUP DATA'!$K$2:$K$337=[1]DATA!E610),'[1]VLOOKUP DATA'!$L$2:$L$337)</f>
        <v>Standard</v>
      </c>
      <c r="I610" s="1" cm="1">
        <f t="array" ref="I610">_xlfn.XLOOKUP(B610,'[1]VLOOKUP DATA'!$A$3:$A$14,_xlfn.XLOOKUP(H610,'[1]VLOOKUP DATA'!$D$2:$F$2,'[1]VLOOKUP DATA'!$D$3:$F$14))*100</f>
        <v>198</v>
      </c>
      <c r="J610" s="2">
        <v>-12.081299999999997</v>
      </c>
      <c r="K610" s="3">
        <f t="shared" si="37"/>
        <v>0</v>
      </c>
      <c r="L610" s="3">
        <v>99.016666666666666</v>
      </c>
      <c r="M610" s="4">
        <v>287.47468333333342</v>
      </c>
      <c r="N610" s="4">
        <v>0</v>
      </c>
      <c r="O610" s="4">
        <v>261.78804999999994</v>
      </c>
      <c r="P610" s="3">
        <f t="shared" si="38"/>
        <v>313.63673333333344</v>
      </c>
      <c r="Q610" s="5">
        <v>0</v>
      </c>
      <c r="R610" s="5">
        <f>VLOOKUP(D610,'[1]DESIGN LOAD'!AC:AF,2,FALSE)</f>
        <v>565</v>
      </c>
      <c r="S610" s="7">
        <f>VLOOKUP(D610,'[1]DESIGN LOAD'!AC:AF,3,FALSE)</f>
        <v>675</v>
      </c>
      <c r="T610">
        <f>VLOOKUP(D610,'[1]DESIGN LOAD'!AC:AF,4,FALSE)</f>
        <v>1240</v>
      </c>
    </row>
    <row r="611" spans="1:20" x14ac:dyDescent="0.3">
      <c r="A611" s="6">
        <v>2024</v>
      </c>
      <c r="B611" s="6">
        <v>7</v>
      </c>
      <c r="C611" s="6">
        <v>26</v>
      </c>
      <c r="D611" s="6">
        <v>15</v>
      </c>
      <c r="E611" s="6" t="str">
        <f t="shared" si="36"/>
        <v>Friday</v>
      </c>
      <c r="F611" s="6" t="str">
        <f t="shared" si="39"/>
        <v>Week-day</v>
      </c>
      <c r="G611" s="6" t="str">
        <f>_xlfn.XLOOKUP(B611,'[1]VLOOKUP DATA'!$A$3:$A$14,'[1]VLOOKUP DATA'!$C$3:$C$14)</f>
        <v>High-demand</v>
      </c>
      <c r="H611" s="6" t="str" cm="1">
        <f t="array" ref="H611">_xlfn.XLOOKUP(1,('[1]VLOOKUP DATA'!$I$2:$I$337=[1]DATA!G611)*('[1]VLOOKUP DATA'!$J$2:$J$337=[1]DATA!D611)*('[1]VLOOKUP DATA'!$K$2:$K$337=[1]DATA!E611),'[1]VLOOKUP DATA'!$L$2:$L$337)</f>
        <v>Standard</v>
      </c>
      <c r="I611" s="1" cm="1">
        <f t="array" ref="I611">_xlfn.XLOOKUP(B611,'[1]VLOOKUP DATA'!$A$3:$A$14,_xlfn.XLOOKUP(H611,'[1]VLOOKUP DATA'!$D$2:$F$2,'[1]VLOOKUP DATA'!$D$3:$F$14))*100</f>
        <v>198</v>
      </c>
      <c r="J611" s="2">
        <v>-2.4377999999999989</v>
      </c>
      <c r="K611" s="3">
        <f t="shared" si="37"/>
        <v>0</v>
      </c>
      <c r="L611" s="3">
        <v>99</v>
      </c>
      <c r="M611" s="4">
        <v>237.93373333333332</v>
      </c>
      <c r="N611" s="4">
        <v>0</v>
      </c>
      <c r="O611" s="4">
        <v>220.72671666666665</v>
      </c>
      <c r="P611" s="3">
        <f t="shared" si="38"/>
        <v>313.63673333333344</v>
      </c>
      <c r="Q611" s="5">
        <v>0</v>
      </c>
      <c r="R611" s="5">
        <f>VLOOKUP(D611,'[1]DESIGN LOAD'!AC:AF,2,FALSE)</f>
        <v>565</v>
      </c>
      <c r="S611" s="7">
        <f>VLOOKUP(D611,'[1]DESIGN LOAD'!AC:AF,3,FALSE)</f>
        <v>675</v>
      </c>
      <c r="T611">
        <f>VLOOKUP(D611,'[1]DESIGN LOAD'!AC:AF,4,FALSE)</f>
        <v>1240</v>
      </c>
    </row>
    <row r="612" spans="1:20" x14ac:dyDescent="0.3">
      <c r="A612" s="6">
        <v>2024</v>
      </c>
      <c r="B612" s="6">
        <v>7</v>
      </c>
      <c r="C612" s="6">
        <v>26</v>
      </c>
      <c r="D612" s="6">
        <v>16</v>
      </c>
      <c r="E612" s="6" t="str">
        <f t="shared" si="36"/>
        <v>Friday</v>
      </c>
      <c r="F612" s="6" t="str">
        <f t="shared" si="39"/>
        <v>Week-day</v>
      </c>
      <c r="G612" s="6" t="str">
        <f>_xlfn.XLOOKUP(B612,'[1]VLOOKUP DATA'!$A$3:$A$14,'[1]VLOOKUP DATA'!$C$3:$C$14)</f>
        <v>High-demand</v>
      </c>
      <c r="H612" s="6" t="str" cm="1">
        <f t="array" ref="H612">_xlfn.XLOOKUP(1,('[1]VLOOKUP DATA'!$I$2:$I$337=[1]DATA!G612)*('[1]VLOOKUP DATA'!$J$2:$J$337=[1]DATA!D612)*('[1]VLOOKUP DATA'!$K$2:$K$337=[1]DATA!E612),'[1]VLOOKUP DATA'!$L$2:$L$337)</f>
        <v>Standard</v>
      </c>
      <c r="I612" s="1" cm="1">
        <f t="array" ref="I612">_xlfn.XLOOKUP(B612,'[1]VLOOKUP DATA'!$A$3:$A$14,_xlfn.XLOOKUP(H612,'[1]VLOOKUP DATA'!$D$2:$F$2,'[1]VLOOKUP DATA'!$D$3:$F$14))*100</f>
        <v>198</v>
      </c>
      <c r="J612" s="2">
        <v>-9.2486250000000005</v>
      </c>
      <c r="K612" s="3">
        <f t="shared" si="37"/>
        <v>0</v>
      </c>
      <c r="L612" s="3">
        <v>99.00833333333334</v>
      </c>
      <c r="M612" s="4">
        <v>259.64654999999999</v>
      </c>
      <c r="N612" s="4">
        <v>0</v>
      </c>
      <c r="O612" s="4">
        <v>246.12034166666669</v>
      </c>
      <c r="P612" s="3">
        <f t="shared" si="38"/>
        <v>313.63673333333344</v>
      </c>
      <c r="Q612" s="5">
        <v>0</v>
      </c>
      <c r="R612" s="5">
        <f>VLOOKUP(D612,'[1]DESIGN LOAD'!AC:AF,2,FALSE)</f>
        <v>565</v>
      </c>
      <c r="S612" s="7">
        <f>VLOOKUP(D612,'[1]DESIGN LOAD'!AC:AF,3,FALSE)</f>
        <v>675</v>
      </c>
      <c r="T612">
        <f>VLOOKUP(D612,'[1]DESIGN LOAD'!AC:AF,4,FALSE)</f>
        <v>1240</v>
      </c>
    </row>
    <row r="613" spans="1:20" x14ac:dyDescent="0.3">
      <c r="A613" s="6">
        <v>2024</v>
      </c>
      <c r="B613" s="6">
        <v>7</v>
      </c>
      <c r="C613" s="6">
        <v>26</v>
      </c>
      <c r="D613" s="6">
        <v>17</v>
      </c>
      <c r="E613" s="6" t="str">
        <f t="shared" si="36"/>
        <v>Friday</v>
      </c>
      <c r="F613" s="6" t="str">
        <f t="shared" si="39"/>
        <v>Week-day</v>
      </c>
      <c r="G613" s="6" t="str">
        <f>_xlfn.XLOOKUP(B613,'[1]VLOOKUP DATA'!$A$3:$A$14,'[1]VLOOKUP DATA'!$C$3:$C$14)</f>
        <v>High-demand</v>
      </c>
      <c r="H613" s="6" t="str" cm="1">
        <f t="array" ref="H613">_xlfn.XLOOKUP(1,('[1]VLOOKUP DATA'!$I$2:$I$337=[1]DATA!G613)*('[1]VLOOKUP DATA'!$J$2:$J$337=[1]DATA!D613)*('[1]VLOOKUP DATA'!$K$2:$K$337=[1]DATA!E613),'[1]VLOOKUP DATA'!$L$2:$L$337)</f>
        <v>Peak</v>
      </c>
      <c r="I613" s="1" cm="1">
        <f t="array" ref="I613">_xlfn.XLOOKUP(B613,'[1]VLOOKUP DATA'!$A$3:$A$14,_xlfn.XLOOKUP(H613,'[1]VLOOKUP DATA'!$D$2:$F$2,'[1]VLOOKUP DATA'!$D$3:$F$14))*100</f>
        <v>653</v>
      </c>
      <c r="J613" s="2">
        <v>-9.1072333333333333</v>
      </c>
      <c r="K613" s="3">
        <f t="shared" si="37"/>
        <v>0</v>
      </c>
      <c r="L613" s="3">
        <v>99</v>
      </c>
      <c r="M613" s="4">
        <v>254.14086666666677</v>
      </c>
      <c r="N613" s="4">
        <v>0</v>
      </c>
      <c r="O613" s="4">
        <v>235.07015000000004</v>
      </c>
      <c r="P613" s="3">
        <f t="shared" si="38"/>
        <v>313.63673333333344</v>
      </c>
      <c r="Q613" s="5">
        <v>0</v>
      </c>
      <c r="R613" s="5">
        <f>VLOOKUP(D613,'[1]DESIGN LOAD'!AC:AF,2,FALSE)</f>
        <v>555</v>
      </c>
      <c r="S613" s="7">
        <f>VLOOKUP(D613,'[1]DESIGN LOAD'!AC:AF,3,FALSE)</f>
        <v>675</v>
      </c>
      <c r="T613">
        <f>VLOOKUP(D613,'[1]DESIGN LOAD'!AC:AF,4,FALSE)</f>
        <v>1230</v>
      </c>
    </row>
    <row r="614" spans="1:20" x14ac:dyDescent="0.3">
      <c r="A614" s="6">
        <v>2024</v>
      </c>
      <c r="B614" s="6">
        <v>7</v>
      </c>
      <c r="C614" s="6">
        <v>26</v>
      </c>
      <c r="D614" s="6">
        <v>18</v>
      </c>
      <c r="E614" s="6" t="str">
        <f t="shared" si="36"/>
        <v>Friday</v>
      </c>
      <c r="F614" s="6" t="str">
        <f t="shared" si="39"/>
        <v>Week-day</v>
      </c>
      <c r="G614" s="6" t="str">
        <f>_xlfn.XLOOKUP(B614,'[1]VLOOKUP DATA'!$A$3:$A$14,'[1]VLOOKUP DATA'!$C$3:$C$14)</f>
        <v>High-demand</v>
      </c>
      <c r="H614" s="6" t="str" cm="1">
        <f t="array" ref="H614">_xlfn.XLOOKUP(1,('[1]VLOOKUP DATA'!$I$2:$I$337=[1]DATA!G614)*('[1]VLOOKUP DATA'!$J$2:$J$337=[1]DATA!D614)*('[1]VLOOKUP DATA'!$K$2:$K$337=[1]DATA!E614),'[1]VLOOKUP DATA'!$L$2:$L$337)</f>
        <v>Peak</v>
      </c>
      <c r="I614" s="1" cm="1">
        <f t="array" ref="I614">_xlfn.XLOOKUP(B614,'[1]VLOOKUP DATA'!$A$3:$A$14,_xlfn.XLOOKUP(H614,'[1]VLOOKUP DATA'!$D$2:$F$2,'[1]VLOOKUP DATA'!$D$3:$F$14))*100</f>
        <v>653</v>
      </c>
      <c r="J614" s="2">
        <v>-9.7652626262626274</v>
      </c>
      <c r="K614" s="3">
        <f t="shared" si="37"/>
        <v>0</v>
      </c>
      <c r="L614" s="3">
        <v>98.959595959595958</v>
      </c>
      <c r="M614" s="4">
        <v>289.54246464646468</v>
      </c>
      <c r="N614" s="4">
        <v>0</v>
      </c>
      <c r="O614" s="4">
        <v>268.390505050505</v>
      </c>
      <c r="P614" s="3">
        <f t="shared" si="38"/>
        <v>313.63673333333344</v>
      </c>
      <c r="Q614" s="5">
        <v>0</v>
      </c>
      <c r="R614" s="5">
        <f>VLOOKUP(D614,'[1]DESIGN LOAD'!AC:AF,2,FALSE)</f>
        <v>485</v>
      </c>
      <c r="S614" s="7">
        <f>VLOOKUP(D614,'[1]DESIGN LOAD'!AC:AF,3,FALSE)</f>
        <v>655</v>
      </c>
      <c r="T614">
        <f>VLOOKUP(D614,'[1]DESIGN LOAD'!AC:AF,4,FALSE)</f>
        <v>1140</v>
      </c>
    </row>
    <row r="615" spans="1:20" x14ac:dyDescent="0.3">
      <c r="A615" s="6">
        <v>2024</v>
      </c>
      <c r="B615" s="6">
        <v>7</v>
      </c>
      <c r="C615" s="6">
        <v>26</v>
      </c>
      <c r="D615" s="6">
        <v>19</v>
      </c>
      <c r="E615" s="6" t="str">
        <f t="shared" si="36"/>
        <v>Friday</v>
      </c>
      <c r="F615" s="6" t="str">
        <f t="shared" si="39"/>
        <v>Week-day</v>
      </c>
      <c r="G615" s="6" t="str">
        <f>_xlfn.XLOOKUP(B615,'[1]VLOOKUP DATA'!$A$3:$A$14,'[1]VLOOKUP DATA'!$C$3:$C$14)</f>
        <v>High-demand</v>
      </c>
      <c r="H615" s="6" t="str" cm="1">
        <f t="array" ref="H615">_xlfn.XLOOKUP(1,('[1]VLOOKUP DATA'!$I$2:$I$337=[1]DATA!G615)*('[1]VLOOKUP DATA'!$J$2:$J$337=[1]DATA!D615)*('[1]VLOOKUP DATA'!$K$2:$K$337=[1]DATA!E615),'[1]VLOOKUP DATA'!$L$2:$L$337)</f>
        <v>Standard</v>
      </c>
      <c r="I615" s="1" cm="1">
        <f t="array" ref="I615">_xlfn.XLOOKUP(B615,'[1]VLOOKUP DATA'!$A$3:$A$14,_xlfn.XLOOKUP(H615,'[1]VLOOKUP DATA'!$D$2:$F$2,'[1]VLOOKUP DATA'!$D$3:$F$14))*100</f>
        <v>198</v>
      </c>
      <c r="J615" s="2">
        <v>-11.943849999999999</v>
      </c>
      <c r="K615" s="3">
        <f t="shared" si="37"/>
        <v>0</v>
      </c>
      <c r="L615" s="3">
        <v>99</v>
      </c>
      <c r="M615" s="4">
        <v>300.34200833333364</v>
      </c>
      <c r="N615" s="4">
        <v>0</v>
      </c>
      <c r="O615" s="4">
        <v>275.52788333333331</v>
      </c>
      <c r="P615" s="3">
        <f t="shared" si="38"/>
        <v>313.63673333333344</v>
      </c>
      <c r="Q615" s="5">
        <v>0</v>
      </c>
      <c r="R615" s="5">
        <f>VLOOKUP(D615,'[1]DESIGN LOAD'!AC:AF,2,FALSE)</f>
        <v>295</v>
      </c>
      <c r="S615" s="7">
        <f>VLOOKUP(D615,'[1]DESIGN LOAD'!AC:AF,3,FALSE)</f>
        <v>655</v>
      </c>
      <c r="T615">
        <f>VLOOKUP(D615,'[1]DESIGN LOAD'!AC:AF,4,FALSE)</f>
        <v>950</v>
      </c>
    </row>
    <row r="616" spans="1:20" x14ac:dyDescent="0.3">
      <c r="A616" s="6">
        <v>2024</v>
      </c>
      <c r="B616" s="6">
        <v>7</v>
      </c>
      <c r="C616" s="6">
        <v>26</v>
      </c>
      <c r="D616" s="6">
        <v>20</v>
      </c>
      <c r="E616" s="6" t="str">
        <f t="shared" si="36"/>
        <v>Friday</v>
      </c>
      <c r="F616" s="6" t="str">
        <f t="shared" si="39"/>
        <v>Week-day</v>
      </c>
      <c r="G616" s="6" t="str">
        <f>_xlfn.XLOOKUP(B616,'[1]VLOOKUP DATA'!$A$3:$A$14,'[1]VLOOKUP DATA'!$C$3:$C$14)</f>
        <v>High-demand</v>
      </c>
      <c r="H616" s="6" t="str" cm="1">
        <f t="array" ref="H616">_xlfn.XLOOKUP(1,('[1]VLOOKUP DATA'!$I$2:$I$337=[1]DATA!G616)*('[1]VLOOKUP DATA'!$J$2:$J$337=[1]DATA!D616)*('[1]VLOOKUP DATA'!$K$2:$K$337=[1]DATA!E616),'[1]VLOOKUP DATA'!$L$2:$L$337)</f>
        <v>Standard</v>
      </c>
      <c r="I616" s="1" cm="1">
        <f t="array" ref="I616">_xlfn.XLOOKUP(B616,'[1]VLOOKUP DATA'!$A$3:$A$14,_xlfn.XLOOKUP(H616,'[1]VLOOKUP DATA'!$D$2:$F$2,'[1]VLOOKUP DATA'!$D$3:$F$14))*100</f>
        <v>198</v>
      </c>
      <c r="J616" s="2">
        <v>-14.008141666666679</v>
      </c>
      <c r="K616" s="3">
        <f t="shared" si="37"/>
        <v>0</v>
      </c>
      <c r="L616" s="3">
        <v>99.00833333333334</v>
      </c>
      <c r="M616" s="4">
        <v>286.17881666666653</v>
      </c>
      <c r="N616" s="4">
        <v>0</v>
      </c>
      <c r="O616" s="4">
        <v>261.10508333333331</v>
      </c>
      <c r="P616" s="3">
        <f t="shared" si="38"/>
        <v>313.63673333333344</v>
      </c>
      <c r="Q616" s="5">
        <v>0</v>
      </c>
      <c r="R616" s="5">
        <f>VLOOKUP(D616,'[1]DESIGN LOAD'!AC:AF,2,FALSE)</f>
        <v>295</v>
      </c>
      <c r="S616" s="7">
        <f>VLOOKUP(D616,'[1]DESIGN LOAD'!AC:AF,3,FALSE)</f>
        <v>190</v>
      </c>
      <c r="T616">
        <f>VLOOKUP(D616,'[1]DESIGN LOAD'!AC:AF,4,FALSE)</f>
        <v>485</v>
      </c>
    </row>
    <row r="617" spans="1:20" x14ac:dyDescent="0.3">
      <c r="A617" s="6">
        <v>2024</v>
      </c>
      <c r="B617" s="6">
        <v>7</v>
      </c>
      <c r="C617" s="6">
        <v>26</v>
      </c>
      <c r="D617" s="6">
        <v>21</v>
      </c>
      <c r="E617" s="6" t="str">
        <f t="shared" si="36"/>
        <v>Friday</v>
      </c>
      <c r="F617" s="6" t="str">
        <f t="shared" si="39"/>
        <v>Week-day</v>
      </c>
      <c r="G617" s="6" t="str">
        <f>_xlfn.XLOOKUP(B617,'[1]VLOOKUP DATA'!$A$3:$A$14,'[1]VLOOKUP DATA'!$C$3:$C$14)</f>
        <v>High-demand</v>
      </c>
      <c r="H617" s="6" t="str" cm="1">
        <f t="array" ref="H617">_xlfn.XLOOKUP(1,('[1]VLOOKUP DATA'!$I$2:$I$337=[1]DATA!G617)*('[1]VLOOKUP DATA'!$J$2:$J$337=[1]DATA!D617)*('[1]VLOOKUP DATA'!$K$2:$K$337=[1]DATA!E617),'[1]VLOOKUP DATA'!$L$2:$L$337)</f>
        <v>Standard</v>
      </c>
      <c r="I617" s="1" cm="1">
        <f t="array" ref="I617">_xlfn.XLOOKUP(B617,'[1]VLOOKUP DATA'!$A$3:$A$14,_xlfn.XLOOKUP(H617,'[1]VLOOKUP DATA'!$D$2:$F$2,'[1]VLOOKUP DATA'!$D$3:$F$14))*100</f>
        <v>198</v>
      </c>
      <c r="J617" s="2">
        <v>-8.6520666666666681</v>
      </c>
      <c r="K617" s="3">
        <f t="shared" si="37"/>
        <v>0</v>
      </c>
      <c r="L617" s="3">
        <v>99.00833333333334</v>
      </c>
      <c r="M617" s="4">
        <v>284.90775000000002</v>
      </c>
      <c r="N617" s="4">
        <v>0</v>
      </c>
      <c r="O617" s="4">
        <v>261.50512499999996</v>
      </c>
      <c r="P617" s="3">
        <f t="shared" si="38"/>
        <v>313.63673333333344</v>
      </c>
      <c r="Q617" s="5">
        <v>0</v>
      </c>
      <c r="R617" s="5">
        <f>VLOOKUP(D617,'[1]DESIGN LOAD'!AC:AF,2,FALSE)</f>
        <v>295</v>
      </c>
      <c r="S617" s="7">
        <f>VLOOKUP(D617,'[1]DESIGN LOAD'!AC:AF,3,FALSE)</f>
        <v>190</v>
      </c>
      <c r="T617">
        <f>VLOOKUP(D617,'[1]DESIGN LOAD'!AC:AF,4,FALSE)</f>
        <v>485</v>
      </c>
    </row>
    <row r="618" spans="1:20" x14ac:dyDescent="0.3">
      <c r="A618" s="6">
        <v>2024</v>
      </c>
      <c r="B618" s="6">
        <v>7</v>
      </c>
      <c r="C618" s="6">
        <v>26</v>
      </c>
      <c r="D618" s="6">
        <v>22</v>
      </c>
      <c r="E618" s="6" t="str">
        <f t="shared" si="36"/>
        <v>Friday</v>
      </c>
      <c r="F618" s="6" t="str">
        <f t="shared" si="39"/>
        <v>Week-day</v>
      </c>
      <c r="G618" s="6" t="str">
        <f>_xlfn.XLOOKUP(B618,'[1]VLOOKUP DATA'!$A$3:$A$14,'[1]VLOOKUP DATA'!$C$3:$C$14)</f>
        <v>High-demand</v>
      </c>
      <c r="H618" s="6" t="str" cm="1">
        <f t="array" ref="H618">_xlfn.XLOOKUP(1,('[1]VLOOKUP DATA'!$I$2:$I$337=[1]DATA!G618)*('[1]VLOOKUP DATA'!$J$2:$J$337=[1]DATA!D618)*('[1]VLOOKUP DATA'!$K$2:$K$337=[1]DATA!E618),'[1]VLOOKUP DATA'!$L$2:$L$337)</f>
        <v>Off-Peak</v>
      </c>
      <c r="I618" s="1" cm="1">
        <f t="array" ref="I618">_xlfn.XLOOKUP(B618,'[1]VLOOKUP DATA'!$A$3:$A$14,_xlfn.XLOOKUP(H618,'[1]VLOOKUP DATA'!$D$2:$F$2,'[1]VLOOKUP DATA'!$D$3:$F$14))*100</f>
        <v>107</v>
      </c>
      <c r="J618" s="2">
        <v>-5.7297083333333321</v>
      </c>
      <c r="K618" s="3">
        <f t="shared" si="37"/>
        <v>0</v>
      </c>
      <c r="L618" s="3">
        <v>99</v>
      </c>
      <c r="M618" s="4">
        <v>252.90132500000013</v>
      </c>
      <c r="N618" s="4">
        <v>0</v>
      </c>
      <c r="O618" s="4">
        <v>236.81173333333334</v>
      </c>
      <c r="P618" s="3">
        <f t="shared" si="38"/>
        <v>313.63673333333344</v>
      </c>
      <c r="Q618" s="5">
        <v>0</v>
      </c>
      <c r="R618" s="5">
        <f>VLOOKUP(D618,'[1]DESIGN LOAD'!AC:AF,2,FALSE)</f>
        <v>200</v>
      </c>
      <c r="S618" s="7">
        <f>VLOOKUP(D618,'[1]DESIGN LOAD'!AC:AF,3,FALSE)</f>
        <v>190</v>
      </c>
      <c r="T618">
        <f>VLOOKUP(D618,'[1]DESIGN LOAD'!AC:AF,4,FALSE)</f>
        <v>390</v>
      </c>
    </row>
    <row r="619" spans="1:20" x14ac:dyDescent="0.3">
      <c r="A619" s="6">
        <v>2024</v>
      </c>
      <c r="B619" s="6">
        <v>7</v>
      </c>
      <c r="C619" s="6">
        <v>26</v>
      </c>
      <c r="D619" s="6">
        <v>23</v>
      </c>
      <c r="E619" s="6" t="str">
        <f t="shared" si="36"/>
        <v>Friday</v>
      </c>
      <c r="F619" s="6" t="str">
        <f t="shared" si="39"/>
        <v>Week-day</v>
      </c>
      <c r="G619" s="6" t="str">
        <f>_xlfn.XLOOKUP(B619,'[1]VLOOKUP DATA'!$A$3:$A$14,'[1]VLOOKUP DATA'!$C$3:$C$14)</f>
        <v>High-demand</v>
      </c>
      <c r="H619" s="6" t="str" cm="1">
        <f t="array" ref="H619">_xlfn.XLOOKUP(1,('[1]VLOOKUP DATA'!$I$2:$I$337=[1]DATA!G619)*('[1]VLOOKUP DATA'!$J$2:$J$337=[1]DATA!D619)*('[1]VLOOKUP DATA'!$K$2:$K$337=[1]DATA!E619),'[1]VLOOKUP DATA'!$L$2:$L$337)</f>
        <v>Off-Peak</v>
      </c>
      <c r="I619" s="1" cm="1">
        <f t="array" ref="I619">_xlfn.XLOOKUP(B619,'[1]VLOOKUP DATA'!$A$3:$A$14,_xlfn.XLOOKUP(H619,'[1]VLOOKUP DATA'!$D$2:$F$2,'[1]VLOOKUP DATA'!$D$3:$F$14))*100</f>
        <v>107</v>
      </c>
      <c r="J619" s="2">
        <v>-10.279383333333328</v>
      </c>
      <c r="K619" s="3">
        <f t="shared" si="37"/>
        <v>0</v>
      </c>
      <c r="L619" s="3">
        <v>99</v>
      </c>
      <c r="M619" s="4">
        <v>257.47385833333334</v>
      </c>
      <c r="N619" s="4">
        <v>0</v>
      </c>
      <c r="O619" s="4">
        <v>231.4467250000001</v>
      </c>
      <c r="P619" s="3">
        <f t="shared" si="38"/>
        <v>313.63673333333344</v>
      </c>
      <c r="Q619" s="5">
        <v>0</v>
      </c>
      <c r="R619" s="5">
        <f>VLOOKUP(D619,'[1]DESIGN LOAD'!AC:AF,2,FALSE)</f>
        <v>200</v>
      </c>
      <c r="S619" s="7">
        <f>VLOOKUP(D619,'[1]DESIGN LOAD'!AC:AF,3,FALSE)</f>
        <v>190</v>
      </c>
      <c r="T619">
        <f>VLOOKUP(D619,'[1]DESIGN LOAD'!AC:AF,4,FALSE)</f>
        <v>390</v>
      </c>
    </row>
    <row r="620" spans="1:20" x14ac:dyDescent="0.3">
      <c r="A620" s="6">
        <v>2024</v>
      </c>
      <c r="B620" s="6">
        <v>7</v>
      </c>
      <c r="C620" s="6">
        <v>27</v>
      </c>
      <c r="D620" s="6">
        <v>0</v>
      </c>
      <c r="E620" s="6" t="str">
        <f t="shared" si="36"/>
        <v>Saturday</v>
      </c>
      <c r="F620" s="6" t="str">
        <f t="shared" si="39"/>
        <v>Weekend</v>
      </c>
      <c r="G620" s="6" t="str">
        <f>_xlfn.XLOOKUP(B620,'[1]VLOOKUP DATA'!$A$3:$A$14,'[1]VLOOKUP DATA'!$C$3:$C$14)</f>
        <v>High-demand</v>
      </c>
      <c r="H620" s="6" t="str" cm="1">
        <f t="array" ref="H620">_xlfn.XLOOKUP(1,('[1]VLOOKUP DATA'!$I$2:$I$337=[1]DATA!G620)*('[1]VLOOKUP DATA'!$J$2:$J$337=[1]DATA!D620)*('[1]VLOOKUP DATA'!$K$2:$K$337=[1]DATA!E620),'[1]VLOOKUP DATA'!$L$2:$L$337)</f>
        <v>Off-Peak</v>
      </c>
      <c r="I620" s="1" cm="1">
        <f t="array" ref="I620">_xlfn.XLOOKUP(B620,'[1]VLOOKUP DATA'!$A$3:$A$14,_xlfn.XLOOKUP(H620,'[1]VLOOKUP DATA'!$D$2:$F$2,'[1]VLOOKUP DATA'!$D$3:$F$14))*100</f>
        <v>107</v>
      </c>
      <c r="J620" s="2">
        <v>-9.2461833333333345</v>
      </c>
      <c r="K620" s="3">
        <f t="shared" si="37"/>
        <v>0</v>
      </c>
      <c r="L620" s="3">
        <v>99</v>
      </c>
      <c r="M620" s="4">
        <v>291.22379166666656</v>
      </c>
      <c r="N620" s="4">
        <v>0</v>
      </c>
      <c r="O620" s="4">
        <v>272.02923333333342</v>
      </c>
      <c r="P620" s="3">
        <f t="shared" si="38"/>
        <v>313.63673333333344</v>
      </c>
      <c r="Q620" s="5">
        <v>0</v>
      </c>
      <c r="R620" s="5">
        <f>VLOOKUP(D620,'[1]DESIGN LOAD'!AC:AF,2,FALSE)</f>
        <v>200</v>
      </c>
      <c r="S620" s="7">
        <f>VLOOKUP(D620,'[1]DESIGN LOAD'!AC:AF,3,FALSE)</f>
        <v>190</v>
      </c>
      <c r="T620">
        <f>VLOOKUP(D620,'[1]DESIGN LOAD'!AC:AF,4,FALSE)</f>
        <v>390</v>
      </c>
    </row>
    <row r="621" spans="1:20" x14ac:dyDescent="0.3">
      <c r="A621" s="6">
        <v>2024</v>
      </c>
      <c r="B621" s="6">
        <v>7</v>
      </c>
      <c r="C621" s="6">
        <v>27</v>
      </c>
      <c r="D621" s="6">
        <v>1</v>
      </c>
      <c r="E621" s="6" t="str">
        <f t="shared" si="36"/>
        <v>Saturday</v>
      </c>
      <c r="F621" s="6" t="str">
        <f t="shared" si="39"/>
        <v>Weekend</v>
      </c>
      <c r="G621" s="6" t="str">
        <f>_xlfn.XLOOKUP(B621,'[1]VLOOKUP DATA'!$A$3:$A$14,'[1]VLOOKUP DATA'!$C$3:$C$14)</f>
        <v>High-demand</v>
      </c>
      <c r="H621" s="6" t="str" cm="1">
        <f t="array" ref="H621">_xlfn.XLOOKUP(1,('[1]VLOOKUP DATA'!$I$2:$I$337=[1]DATA!G621)*('[1]VLOOKUP DATA'!$J$2:$J$337=[1]DATA!D621)*('[1]VLOOKUP DATA'!$K$2:$K$337=[1]DATA!E621),'[1]VLOOKUP DATA'!$L$2:$L$337)</f>
        <v>Off-Peak</v>
      </c>
      <c r="I621" s="1" cm="1">
        <f t="array" ref="I621">_xlfn.XLOOKUP(B621,'[1]VLOOKUP DATA'!$A$3:$A$14,_xlfn.XLOOKUP(H621,'[1]VLOOKUP DATA'!$D$2:$F$2,'[1]VLOOKUP DATA'!$D$3:$F$14))*100</f>
        <v>107</v>
      </c>
      <c r="J621" s="2">
        <v>-10.016899999999998</v>
      </c>
      <c r="K621" s="3">
        <f t="shared" si="37"/>
        <v>0</v>
      </c>
      <c r="L621" s="3">
        <v>99.00833333333334</v>
      </c>
      <c r="M621" s="4">
        <v>250.36879166666671</v>
      </c>
      <c r="N621" s="4">
        <v>0</v>
      </c>
      <c r="O621" s="4">
        <v>229.31724166666663</v>
      </c>
      <c r="P621" s="3">
        <f t="shared" si="38"/>
        <v>313.63673333333344</v>
      </c>
      <c r="Q621" s="5">
        <v>0</v>
      </c>
      <c r="R621" s="5">
        <f>VLOOKUP(D621,'[1]DESIGN LOAD'!AC:AF,2,FALSE)</f>
        <v>200</v>
      </c>
      <c r="S621" s="7">
        <f>VLOOKUP(D621,'[1]DESIGN LOAD'!AC:AF,3,FALSE)</f>
        <v>190</v>
      </c>
      <c r="T621">
        <f>VLOOKUP(D621,'[1]DESIGN LOAD'!AC:AF,4,FALSE)</f>
        <v>390</v>
      </c>
    </row>
    <row r="622" spans="1:20" x14ac:dyDescent="0.3">
      <c r="A622" s="6">
        <v>2024</v>
      </c>
      <c r="B622" s="6">
        <v>7</v>
      </c>
      <c r="C622" s="6">
        <v>27</v>
      </c>
      <c r="D622" s="6">
        <v>2</v>
      </c>
      <c r="E622" s="6" t="str">
        <f t="shared" si="36"/>
        <v>Saturday</v>
      </c>
      <c r="F622" s="6" t="str">
        <f t="shared" si="39"/>
        <v>Weekend</v>
      </c>
      <c r="G622" s="6" t="str">
        <f>_xlfn.XLOOKUP(B622,'[1]VLOOKUP DATA'!$A$3:$A$14,'[1]VLOOKUP DATA'!$C$3:$C$14)</f>
        <v>High-demand</v>
      </c>
      <c r="H622" s="6" t="str" cm="1">
        <f t="array" ref="H622">_xlfn.XLOOKUP(1,('[1]VLOOKUP DATA'!$I$2:$I$337=[1]DATA!G622)*('[1]VLOOKUP DATA'!$J$2:$J$337=[1]DATA!D622)*('[1]VLOOKUP DATA'!$K$2:$K$337=[1]DATA!E622),'[1]VLOOKUP DATA'!$L$2:$L$337)</f>
        <v>Off-Peak</v>
      </c>
      <c r="I622" s="1" cm="1">
        <f t="array" ref="I622">_xlfn.XLOOKUP(B622,'[1]VLOOKUP DATA'!$A$3:$A$14,_xlfn.XLOOKUP(H622,'[1]VLOOKUP DATA'!$D$2:$F$2,'[1]VLOOKUP DATA'!$D$3:$F$14))*100</f>
        <v>107</v>
      </c>
      <c r="J622" s="2">
        <v>-10.805274999999996</v>
      </c>
      <c r="K622" s="3">
        <f t="shared" si="37"/>
        <v>0</v>
      </c>
      <c r="L622" s="3">
        <v>99</v>
      </c>
      <c r="M622" s="4">
        <v>277.08826666666675</v>
      </c>
      <c r="N622" s="4">
        <v>0</v>
      </c>
      <c r="O622" s="4">
        <v>251.9278333333333</v>
      </c>
      <c r="P622" s="3">
        <f t="shared" si="38"/>
        <v>313.63673333333344</v>
      </c>
      <c r="Q622" s="5">
        <v>0</v>
      </c>
      <c r="R622" s="5">
        <f>VLOOKUP(D622,'[1]DESIGN LOAD'!AC:AF,2,FALSE)</f>
        <v>200</v>
      </c>
      <c r="S622" s="7">
        <f>VLOOKUP(D622,'[1]DESIGN LOAD'!AC:AF,3,FALSE)</f>
        <v>190</v>
      </c>
      <c r="T622">
        <f>VLOOKUP(D622,'[1]DESIGN LOAD'!AC:AF,4,FALSE)</f>
        <v>390</v>
      </c>
    </row>
    <row r="623" spans="1:20" x14ac:dyDescent="0.3">
      <c r="A623" s="6">
        <v>2024</v>
      </c>
      <c r="B623" s="6">
        <v>7</v>
      </c>
      <c r="C623" s="6">
        <v>27</v>
      </c>
      <c r="D623" s="6">
        <v>3</v>
      </c>
      <c r="E623" s="6" t="str">
        <f t="shared" si="36"/>
        <v>Saturday</v>
      </c>
      <c r="F623" s="6" t="str">
        <f t="shared" si="39"/>
        <v>Weekend</v>
      </c>
      <c r="G623" s="6" t="str">
        <f>_xlfn.XLOOKUP(B623,'[1]VLOOKUP DATA'!$A$3:$A$14,'[1]VLOOKUP DATA'!$C$3:$C$14)</f>
        <v>High-demand</v>
      </c>
      <c r="H623" s="6" t="str" cm="1">
        <f t="array" ref="H623">_xlfn.XLOOKUP(1,('[1]VLOOKUP DATA'!$I$2:$I$337=[1]DATA!G623)*('[1]VLOOKUP DATA'!$J$2:$J$337=[1]DATA!D623)*('[1]VLOOKUP DATA'!$K$2:$K$337=[1]DATA!E623),'[1]VLOOKUP DATA'!$L$2:$L$337)</f>
        <v>Off-Peak</v>
      </c>
      <c r="I623" s="1" cm="1">
        <f t="array" ref="I623">_xlfn.XLOOKUP(B623,'[1]VLOOKUP DATA'!$A$3:$A$14,_xlfn.XLOOKUP(H623,'[1]VLOOKUP DATA'!$D$2:$F$2,'[1]VLOOKUP DATA'!$D$3:$F$14))*100</f>
        <v>107</v>
      </c>
      <c r="J623" s="2">
        <v>-5.9234416666666663</v>
      </c>
      <c r="K623" s="3">
        <f t="shared" si="37"/>
        <v>0</v>
      </c>
      <c r="L623" s="3">
        <v>99.00833333333334</v>
      </c>
      <c r="M623" s="4">
        <v>286.07688333333334</v>
      </c>
      <c r="N623" s="4">
        <v>0</v>
      </c>
      <c r="O623" s="4">
        <v>269.18499166666669</v>
      </c>
      <c r="P623" s="3">
        <f t="shared" si="38"/>
        <v>313.63673333333344</v>
      </c>
      <c r="Q623" s="5">
        <v>0</v>
      </c>
      <c r="R623" s="5">
        <f>VLOOKUP(D623,'[1]DESIGN LOAD'!AC:AF,2,FALSE)</f>
        <v>200</v>
      </c>
      <c r="S623" s="7">
        <f>VLOOKUP(D623,'[1]DESIGN LOAD'!AC:AF,3,FALSE)</f>
        <v>190</v>
      </c>
      <c r="T623">
        <f>VLOOKUP(D623,'[1]DESIGN LOAD'!AC:AF,4,FALSE)</f>
        <v>390</v>
      </c>
    </row>
    <row r="624" spans="1:20" x14ac:dyDescent="0.3">
      <c r="A624" s="6">
        <v>2024</v>
      </c>
      <c r="B624" s="6">
        <v>7</v>
      </c>
      <c r="C624" s="6">
        <v>27</v>
      </c>
      <c r="D624" s="6">
        <v>4</v>
      </c>
      <c r="E624" s="6" t="str">
        <f t="shared" si="36"/>
        <v>Saturday</v>
      </c>
      <c r="F624" s="6" t="str">
        <f t="shared" si="39"/>
        <v>Weekend</v>
      </c>
      <c r="G624" s="6" t="str">
        <f>_xlfn.XLOOKUP(B624,'[1]VLOOKUP DATA'!$A$3:$A$14,'[1]VLOOKUP DATA'!$C$3:$C$14)</f>
        <v>High-demand</v>
      </c>
      <c r="H624" s="6" t="str" cm="1">
        <f t="array" ref="H624">_xlfn.XLOOKUP(1,('[1]VLOOKUP DATA'!$I$2:$I$337=[1]DATA!G624)*('[1]VLOOKUP DATA'!$J$2:$J$337=[1]DATA!D624)*('[1]VLOOKUP DATA'!$K$2:$K$337=[1]DATA!E624),'[1]VLOOKUP DATA'!$L$2:$L$337)</f>
        <v>Off-Peak</v>
      </c>
      <c r="I624" s="1" cm="1">
        <f t="array" ref="I624">_xlfn.XLOOKUP(B624,'[1]VLOOKUP DATA'!$A$3:$A$14,_xlfn.XLOOKUP(H624,'[1]VLOOKUP DATA'!$D$2:$F$2,'[1]VLOOKUP DATA'!$D$3:$F$14))*100</f>
        <v>107</v>
      </c>
      <c r="J624" s="2">
        <v>-4.9331416666666712</v>
      </c>
      <c r="K624" s="3">
        <f t="shared" si="37"/>
        <v>0</v>
      </c>
      <c r="L624" s="3">
        <v>99</v>
      </c>
      <c r="M624" s="4">
        <v>312.96798333333334</v>
      </c>
      <c r="N624" s="4">
        <v>0</v>
      </c>
      <c r="O624" s="4">
        <v>294.90744999999987</v>
      </c>
      <c r="P624" s="3">
        <f t="shared" si="38"/>
        <v>313.63673333333344</v>
      </c>
      <c r="Q624" s="5">
        <v>0</v>
      </c>
      <c r="R624" s="5">
        <f>VLOOKUP(D624,'[1]DESIGN LOAD'!AC:AF,2,FALSE)</f>
        <v>295</v>
      </c>
      <c r="S624" s="7">
        <f>VLOOKUP(D624,'[1]DESIGN LOAD'!AC:AF,3,FALSE)</f>
        <v>190</v>
      </c>
      <c r="T624">
        <f>VLOOKUP(D624,'[1]DESIGN LOAD'!AC:AF,4,FALSE)</f>
        <v>485</v>
      </c>
    </row>
    <row r="625" spans="1:20" x14ac:dyDescent="0.3">
      <c r="A625" s="6">
        <v>2024</v>
      </c>
      <c r="B625" s="6">
        <v>7</v>
      </c>
      <c r="C625" s="6">
        <v>27</v>
      </c>
      <c r="D625" s="6">
        <v>5</v>
      </c>
      <c r="E625" s="6" t="str">
        <f t="shared" si="36"/>
        <v>Saturday</v>
      </c>
      <c r="F625" s="6" t="str">
        <f t="shared" si="39"/>
        <v>Weekend</v>
      </c>
      <c r="G625" s="6" t="str">
        <f>_xlfn.XLOOKUP(B625,'[1]VLOOKUP DATA'!$A$3:$A$14,'[1]VLOOKUP DATA'!$C$3:$C$14)</f>
        <v>High-demand</v>
      </c>
      <c r="H625" s="6" t="str" cm="1">
        <f t="array" ref="H625">_xlfn.XLOOKUP(1,('[1]VLOOKUP DATA'!$I$2:$I$337=[1]DATA!G625)*('[1]VLOOKUP DATA'!$J$2:$J$337=[1]DATA!D625)*('[1]VLOOKUP DATA'!$K$2:$K$337=[1]DATA!E625),'[1]VLOOKUP DATA'!$L$2:$L$337)</f>
        <v>Off-Peak</v>
      </c>
      <c r="I625" s="1" cm="1">
        <f t="array" ref="I625">_xlfn.XLOOKUP(B625,'[1]VLOOKUP DATA'!$A$3:$A$14,_xlfn.XLOOKUP(H625,'[1]VLOOKUP DATA'!$D$2:$F$2,'[1]VLOOKUP DATA'!$D$3:$F$14))*100</f>
        <v>107</v>
      </c>
      <c r="J625" s="2">
        <v>-3.0760250000000005</v>
      </c>
      <c r="K625" s="3">
        <f t="shared" si="37"/>
        <v>0</v>
      </c>
      <c r="L625" s="3">
        <v>99</v>
      </c>
      <c r="M625" s="4">
        <v>313.06404166666664</v>
      </c>
      <c r="N625" s="4">
        <v>0</v>
      </c>
      <c r="O625" s="4">
        <v>296.76633333333314</v>
      </c>
      <c r="P625" s="3">
        <f t="shared" si="38"/>
        <v>313.63673333333344</v>
      </c>
      <c r="Q625" s="5">
        <v>0</v>
      </c>
      <c r="R625" s="5">
        <f>VLOOKUP(D625,'[1]DESIGN LOAD'!AC:AF,2,FALSE)</f>
        <v>295</v>
      </c>
      <c r="S625" s="7">
        <f>VLOOKUP(D625,'[1]DESIGN LOAD'!AC:AF,3,FALSE)</f>
        <v>190</v>
      </c>
      <c r="T625">
        <f>VLOOKUP(D625,'[1]DESIGN LOAD'!AC:AF,4,FALSE)</f>
        <v>485</v>
      </c>
    </row>
    <row r="626" spans="1:20" x14ac:dyDescent="0.3">
      <c r="A626" s="6">
        <v>2024</v>
      </c>
      <c r="B626" s="6">
        <v>7</v>
      </c>
      <c r="C626" s="6">
        <v>27</v>
      </c>
      <c r="D626" s="6">
        <v>6</v>
      </c>
      <c r="E626" s="6" t="str">
        <f t="shared" si="36"/>
        <v>Saturday</v>
      </c>
      <c r="F626" s="6" t="str">
        <f t="shared" si="39"/>
        <v>Weekend</v>
      </c>
      <c r="G626" s="6" t="str">
        <f>_xlfn.XLOOKUP(B626,'[1]VLOOKUP DATA'!$A$3:$A$14,'[1]VLOOKUP DATA'!$C$3:$C$14)</f>
        <v>High-demand</v>
      </c>
      <c r="H626" s="6" t="str" cm="1">
        <f t="array" ref="H626">_xlfn.XLOOKUP(1,('[1]VLOOKUP DATA'!$I$2:$I$337=[1]DATA!G626)*('[1]VLOOKUP DATA'!$J$2:$J$337=[1]DATA!D626)*('[1]VLOOKUP DATA'!$K$2:$K$337=[1]DATA!E626),'[1]VLOOKUP DATA'!$L$2:$L$337)</f>
        <v>Off-Peak</v>
      </c>
      <c r="I626" s="1" cm="1">
        <f t="array" ref="I626">_xlfn.XLOOKUP(B626,'[1]VLOOKUP DATA'!$A$3:$A$14,_xlfn.XLOOKUP(H626,'[1]VLOOKUP DATA'!$D$2:$F$2,'[1]VLOOKUP DATA'!$D$3:$F$14))*100</f>
        <v>107</v>
      </c>
      <c r="J626" s="2">
        <v>-16.302733333333336</v>
      </c>
      <c r="K626" s="3">
        <f t="shared" si="37"/>
        <v>0</v>
      </c>
      <c r="L626" s="3">
        <v>99</v>
      </c>
      <c r="M626" s="4">
        <v>305.37929166666675</v>
      </c>
      <c r="N626" s="4">
        <v>0</v>
      </c>
      <c r="O626" s="4">
        <v>277.34219166666668</v>
      </c>
      <c r="P626" s="3">
        <f t="shared" si="38"/>
        <v>313.63673333333344</v>
      </c>
      <c r="Q626" s="5">
        <v>0</v>
      </c>
      <c r="R626" s="5">
        <f>VLOOKUP(D626,'[1]DESIGN LOAD'!AC:AF,2,FALSE)</f>
        <v>295</v>
      </c>
      <c r="S626" s="7">
        <f>VLOOKUP(D626,'[1]DESIGN LOAD'!AC:AF,3,FALSE)</f>
        <v>190</v>
      </c>
      <c r="T626">
        <f>VLOOKUP(D626,'[1]DESIGN LOAD'!AC:AF,4,FALSE)</f>
        <v>485</v>
      </c>
    </row>
    <row r="627" spans="1:20" x14ac:dyDescent="0.3">
      <c r="A627" s="6">
        <v>2024</v>
      </c>
      <c r="B627" s="6">
        <v>7</v>
      </c>
      <c r="C627" s="6">
        <v>27</v>
      </c>
      <c r="D627" s="6">
        <v>7</v>
      </c>
      <c r="E627" s="6" t="str">
        <f t="shared" si="36"/>
        <v>Saturday</v>
      </c>
      <c r="F627" s="6" t="str">
        <f t="shared" si="39"/>
        <v>Weekend</v>
      </c>
      <c r="G627" s="6" t="str">
        <f>_xlfn.XLOOKUP(B627,'[1]VLOOKUP DATA'!$A$3:$A$14,'[1]VLOOKUP DATA'!$C$3:$C$14)</f>
        <v>High-demand</v>
      </c>
      <c r="H627" s="6" t="str" cm="1">
        <f t="array" ref="H627">_xlfn.XLOOKUP(1,('[1]VLOOKUP DATA'!$I$2:$I$337=[1]DATA!G627)*('[1]VLOOKUP DATA'!$J$2:$J$337=[1]DATA!D627)*('[1]VLOOKUP DATA'!$K$2:$K$337=[1]DATA!E627),'[1]VLOOKUP DATA'!$L$2:$L$337)</f>
        <v>Standard</v>
      </c>
      <c r="I627" s="1" cm="1">
        <f t="array" ref="I627">_xlfn.XLOOKUP(B627,'[1]VLOOKUP DATA'!$A$3:$A$14,_xlfn.XLOOKUP(H627,'[1]VLOOKUP DATA'!$D$2:$F$2,'[1]VLOOKUP DATA'!$D$3:$F$14))*100</f>
        <v>198</v>
      </c>
      <c r="J627" s="2">
        <v>-8.3568833333333323</v>
      </c>
      <c r="K627" s="3">
        <f t="shared" si="37"/>
        <v>0</v>
      </c>
      <c r="L627" s="3">
        <v>99</v>
      </c>
      <c r="M627" s="4">
        <v>308.03770833333334</v>
      </c>
      <c r="N627" s="4">
        <v>0</v>
      </c>
      <c r="O627" s="4">
        <v>285.29772500000007</v>
      </c>
      <c r="P627" s="3">
        <f t="shared" si="38"/>
        <v>313.63673333333344</v>
      </c>
      <c r="Q627" s="5">
        <v>0</v>
      </c>
      <c r="R627" s="5">
        <f>VLOOKUP(D627,'[1]DESIGN LOAD'!AC:AF,2,FALSE)</f>
        <v>565</v>
      </c>
      <c r="S627" s="7">
        <f>VLOOKUP(D627,'[1]DESIGN LOAD'!AC:AF,3,FALSE)</f>
        <v>690</v>
      </c>
      <c r="T627">
        <f>VLOOKUP(D627,'[1]DESIGN LOAD'!AC:AF,4,FALSE)</f>
        <v>1255</v>
      </c>
    </row>
    <row r="628" spans="1:20" x14ac:dyDescent="0.3">
      <c r="A628" s="6">
        <v>2024</v>
      </c>
      <c r="B628" s="6">
        <v>7</v>
      </c>
      <c r="C628" s="6">
        <v>27</v>
      </c>
      <c r="D628" s="6">
        <v>8</v>
      </c>
      <c r="E628" s="6" t="str">
        <f t="shared" si="36"/>
        <v>Saturday</v>
      </c>
      <c r="F628" s="6" t="str">
        <f t="shared" si="39"/>
        <v>Weekend</v>
      </c>
      <c r="G628" s="6" t="str">
        <f>_xlfn.XLOOKUP(B628,'[1]VLOOKUP DATA'!$A$3:$A$14,'[1]VLOOKUP DATA'!$C$3:$C$14)</f>
        <v>High-demand</v>
      </c>
      <c r="H628" s="6" t="str" cm="1">
        <f t="array" ref="H628">_xlfn.XLOOKUP(1,('[1]VLOOKUP DATA'!$I$2:$I$337=[1]DATA!G628)*('[1]VLOOKUP DATA'!$J$2:$J$337=[1]DATA!D628)*('[1]VLOOKUP DATA'!$K$2:$K$337=[1]DATA!E628),'[1]VLOOKUP DATA'!$L$2:$L$337)</f>
        <v>Standard</v>
      </c>
      <c r="I628" s="1" cm="1">
        <f t="array" ref="I628">_xlfn.XLOOKUP(B628,'[1]VLOOKUP DATA'!$A$3:$A$14,_xlfn.XLOOKUP(H628,'[1]VLOOKUP DATA'!$D$2:$F$2,'[1]VLOOKUP DATA'!$D$3:$F$14))*100</f>
        <v>198</v>
      </c>
      <c r="J628" s="2">
        <v>-11.9329</v>
      </c>
      <c r="K628" s="3">
        <f t="shared" si="37"/>
        <v>0</v>
      </c>
      <c r="L628" s="3">
        <v>99</v>
      </c>
      <c r="M628" s="4">
        <v>297.81420833333351</v>
      </c>
      <c r="N628" s="4">
        <v>0</v>
      </c>
      <c r="O628" s="4">
        <v>275.53128333333353</v>
      </c>
      <c r="P628" s="3">
        <f t="shared" si="38"/>
        <v>313.63673333333344</v>
      </c>
      <c r="Q628" s="5">
        <v>0</v>
      </c>
      <c r="R628" s="5">
        <f>VLOOKUP(D628,'[1]DESIGN LOAD'!AC:AF,2,FALSE)</f>
        <v>565</v>
      </c>
      <c r="S628" s="7">
        <f>VLOOKUP(D628,'[1]DESIGN LOAD'!AC:AF,3,FALSE)</f>
        <v>675</v>
      </c>
      <c r="T628">
        <f>VLOOKUP(D628,'[1]DESIGN LOAD'!AC:AF,4,FALSE)</f>
        <v>1240</v>
      </c>
    </row>
    <row r="629" spans="1:20" x14ac:dyDescent="0.3">
      <c r="A629" s="6">
        <v>2024</v>
      </c>
      <c r="B629" s="6">
        <v>7</v>
      </c>
      <c r="C629" s="6">
        <v>27</v>
      </c>
      <c r="D629" s="6">
        <v>9</v>
      </c>
      <c r="E629" s="6" t="str">
        <f t="shared" si="36"/>
        <v>Saturday</v>
      </c>
      <c r="F629" s="6" t="str">
        <f t="shared" si="39"/>
        <v>Weekend</v>
      </c>
      <c r="G629" s="6" t="str">
        <f>_xlfn.XLOOKUP(B629,'[1]VLOOKUP DATA'!$A$3:$A$14,'[1]VLOOKUP DATA'!$C$3:$C$14)</f>
        <v>High-demand</v>
      </c>
      <c r="H629" s="6" t="str" cm="1">
        <f t="array" ref="H629">_xlfn.XLOOKUP(1,('[1]VLOOKUP DATA'!$I$2:$I$337=[1]DATA!G629)*('[1]VLOOKUP DATA'!$J$2:$J$337=[1]DATA!D629)*('[1]VLOOKUP DATA'!$K$2:$K$337=[1]DATA!E629),'[1]VLOOKUP DATA'!$L$2:$L$337)</f>
        <v>Standard</v>
      </c>
      <c r="I629" s="1" cm="1">
        <f t="array" ref="I629">_xlfn.XLOOKUP(B629,'[1]VLOOKUP DATA'!$A$3:$A$14,_xlfn.XLOOKUP(H629,'[1]VLOOKUP DATA'!$D$2:$F$2,'[1]VLOOKUP DATA'!$D$3:$F$14))*100</f>
        <v>198</v>
      </c>
      <c r="J629" s="2">
        <v>-12.494925</v>
      </c>
      <c r="K629" s="3">
        <f t="shared" si="37"/>
        <v>0</v>
      </c>
      <c r="L629" s="3">
        <v>99</v>
      </c>
      <c r="M629" s="4">
        <v>287.51348333333334</v>
      </c>
      <c r="N629" s="4">
        <v>0</v>
      </c>
      <c r="O629" s="4">
        <v>263.66061666666667</v>
      </c>
      <c r="P629" s="3">
        <f t="shared" si="38"/>
        <v>313.63673333333344</v>
      </c>
      <c r="Q629" s="5">
        <v>0</v>
      </c>
      <c r="R629" s="5">
        <f>VLOOKUP(D629,'[1]DESIGN LOAD'!AC:AF,2,FALSE)</f>
        <v>565</v>
      </c>
      <c r="S629" s="7">
        <f>VLOOKUP(D629,'[1]DESIGN LOAD'!AC:AF,3,FALSE)</f>
        <v>675</v>
      </c>
      <c r="T629">
        <f>VLOOKUP(D629,'[1]DESIGN LOAD'!AC:AF,4,FALSE)</f>
        <v>1240</v>
      </c>
    </row>
    <row r="630" spans="1:20" x14ac:dyDescent="0.3">
      <c r="A630" s="6">
        <v>2024</v>
      </c>
      <c r="B630" s="6">
        <v>7</v>
      </c>
      <c r="C630" s="6">
        <v>27</v>
      </c>
      <c r="D630" s="6">
        <v>10</v>
      </c>
      <c r="E630" s="6" t="str">
        <f t="shared" si="36"/>
        <v>Saturday</v>
      </c>
      <c r="F630" s="6" t="str">
        <f t="shared" si="39"/>
        <v>Weekend</v>
      </c>
      <c r="G630" s="6" t="str">
        <f>_xlfn.XLOOKUP(B630,'[1]VLOOKUP DATA'!$A$3:$A$14,'[1]VLOOKUP DATA'!$C$3:$C$14)</f>
        <v>High-demand</v>
      </c>
      <c r="H630" s="6" t="str" cm="1">
        <f t="array" ref="H630">_xlfn.XLOOKUP(1,('[1]VLOOKUP DATA'!$I$2:$I$337=[1]DATA!G630)*('[1]VLOOKUP DATA'!$J$2:$J$337=[1]DATA!D630)*('[1]VLOOKUP DATA'!$K$2:$K$337=[1]DATA!E630),'[1]VLOOKUP DATA'!$L$2:$L$337)</f>
        <v>Standard</v>
      </c>
      <c r="I630" s="1" cm="1">
        <f t="array" ref="I630">_xlfn.XLOOKUP(B630,'[1]VLOOKUP DATA'!$A$3:$A$14,_xlfn.XLOOKUP(H630,'[1]VLOOKUP DATA'!$D$2:$F$2,'[1]VLOOKUP DATA'!$D$3:$F$14))*100</f>
        <v>198</v>
      </c>
      <c r="J630" s="2">
        <v>-8.7483833333333347</v>
      </c>
      <c r="K630" s="3">
        <f t="shared" si="37"/>
        <v>0</v>
      </c>
      <c r="L630" s="3">
        <v>99.016666666666666</v>
      </c>
      <c r="M630" s="4">
        <v>260.88018333333315</v>
      </c>
      <c r="N630" s="4">
        <v>0</v>
      </c>
      <c r="O630" s="4">
        <v>237.74713333333327</v>
      </c>
      <c r="P630" s="3">
        <f t="shared" si="38"/>
        <v>313.63673333333344</v>
      </c>
      <c r="Q630" s="5">
        <v>0</v>
      </c>
      <c r="R630" s="5">
        <f>VLOOKUP(D630,'[1]DESIGN LOAD'!AC:AF,2,FALSE)</f>
        <v>565</v>
      </c>
      <c r="S630" s="7">
        <f>VLOOKUP(D630,'[1]DESIGN LOAD'!AC:AF,3,FALSE)</f>
        <v>675</v>
      </c>
      <c r="T630">
        <f>VLOOKUP(D630,'[1]DESIGN LOAD'!AC:AF,4,FALSE)</f>
        <v>1240</v>
      </c>
    </row>
    <row r="631" spans="1:20" x14ac:dyDescent="0.3">
      <c r="A631" s="6">
        <v>2024</v>
      </c>
      <c r="B631" s="6">
        <v>7</v>
      </c>
      <c r="C631" s="6">
        <v>27</v>
      </c>
      <c r="D631" s="6">
        <v>11</v>
      </c>
      <c r="E631" s="6" t="str">
        <f t="shared" si="36"/>
        <v>Saturday</v>
      </c>
      <c r="F631" s="6" t="str">
        <f t="shared" si="39"/>
        <v>Weekend</v>
      </c>
      <c r="G631" s="6" t="str">
        <f>_xlfn.XLOOKUP(B631,'[1]VLOOKUP DATA'!$A$3:$A$14,'[1]VLOOKUP DATA'!$C$3:$C$14)</f>
        <v>High-demand</v>
      </c>
      <c r="H631" s="6" t="str" cm="1">
        <f t="array" ref="H631">_xlfn.XLOOKUP(1,('[1]VLOOKUP DATA'!$I$2:$I$337=[1]DATA!G631)*('[1]VLOOKUP DATA'!$J$2:$J$337=[1]DATA!D631)*('[1]VLOOKUP DATA'!$K$2:$K$337=[1]DATA!E631),'[1]VLOOKUP DATA'!$L$2:$L$337)</f>
        <v>Standard</v>
      </c>
      <c r="I631" s="1" cm="1">
        <f t="array" ref="I631">_xlfn.XLOOKUP(B631,'[1]VLOOKUP DATA'!$A$3:$A$14,_xlfn.XLOOKUP(H631,'[1]VLOOKUP DATA'!$D$2:$F$2,'[1]VLOOKUP DATA'!$D$3:$F$14))*100</f>
        <v>198</v>
      </c>
      <c r="J631" s="2">
        <v>-10.146416666666672</v>
      </c>
      <c r="K631" s="3">
        <f t="shared" si="37"/>
        <v>0</v>
      </c>
      <c r="L631" s="3">
        <v>99</v>
      </c>
      <c r="M631" s="4">
        <v>261.7589083333333</v>
      </c>
      <c r="N631" s="4">
        <v>0</v>
      </c>
      <c r="O631" s="4">
        <v>244.01171666666673</v>
      </c>
      <c r="P631" s="3">
        <f t="shared" si="38"/>
        <v>313.63673333333344</v>
      </c>
      <c r="Q631" s="5">
        <v>0</v>
      </c>
      <c r="R631" s="5">
        <f>VLOOKUP(D631,'[1]DESIGN LOAD'!AC:AF,2,FALSE)</f>
        <v>565</v>
      </c>
      <c r="S631" s="7">
        <f>VLOOKUP(D631,'[1]DESIGN LOAD'!AC:AF,3,FALSE)</f>
        <v>675</v>
      </c>
      <c r="T631">
        <f>VLOOKUP(D631,'[1]DESIGN LOAD'!AC:AF,4,FALSE)</f>
        <v>1240</v>
      </c>
    </row>
    <row r="632" spans="1:20" x14ac:dyDescent="0.3">
      <c r="A632" s="6">
        <v>2024</v>
      </c>
      <c r="B632" s="6">
        <v>7</v>
      </c>
      <c r="C632" s="6">
        <v>27</v>
      </c>
      <c r="D632" s="6">
        <v>12</v>
      </c>
      <c r="E632" s="6" t="str">
        <f t="shared" si="36"/>
        <v>Saturday</v>
      </c>
      <c r="F632" s="6" t="str">
        <f t="shared" si="39"/>
        <v>Weekend</v>
      </c>
      <c r="G632" s="6" t="str">
        <f>_xlfn.XLOOKUP(B632,'[1]VLOOKUP DATA'!$A$3:$A$14,'[1]VLOOKUP DATA'!$C$3:$C$14)</f>
        <v>High-demand</v>
      </c>
      <c r="H632" s="6" t="str" cm="1">
        <f t="array" ref="H632">_xlfn.XLOOKUP(1,('[1]VLOOKUP DATA'!$I$2:$I$337=[1]DATA!G632)*('[1]VLOOKUP DATA'!$J$2:$J$337=[1]DATA!D632)*('[1]VLOOKUP DATA'!$K$2:$K$337=[1]DATA!E632),'[1]VLOOKUP DATA'!$L$2:$L$337)</f>
        <v>Off-Peak</v>
      </c>
      <c r="I632" s="1" cm="1">
        <f t="array" ref="I632">_xlfn.XLOOKUP(B632,'[1]VLOOKUP DATA'!$A$3:$A$14,_xlfn.XLOOKUP(H632,'[1]VLOOKUP DATA'!$D$2:$F$2,'[1]VLOOKUP DATA'!$D$3:$F$14))*100</f>
        <v>107</v>
      </c>
      <c r="J632" s="2">
        <v>-10.895358333333336</v>
      </c>
      <c r="K632" s="3">
        <f t="shared" si="37"/>
        <v>0</v>
      </c>
      <c r="L632" s="3">
        <v>99.00833333333334</v>
      </c>
      <c r="M632" s="4">
        <v>266.82490833333327</v>
      </c>
      <c r="N632" s="4">
        <v>0</v>
      </c>
      <c r="O632" s="4">
        <v>246.41710000000015</v>
      </c>
      <c r="P632" s="3">
        <f t="shared" si="38"/>
        <v>313.63673333333344</v>
      </c>
      <c r="Q632" s="5">
        <v>0</v>
      </c>
      <c r="R632" s="5">
        <f>VLOOKUP(D632,'[1]DESIGN LOAD'!AC:AF,2,FALSE)</f>
        <v>565</v>
      </c>
      <c r="S632" s="7">
        <f>VLOOKUP(D632,'[1]DESIGN LOAD'!AC:AF,3,FALSE)</f>
        <v>675</v>
      </c>
      <c r="T632">
        <f>VLOOKUP(D632,'[1]DESIGN LOAD'!AC:AF,4,FALSE)</f>
        <v>1240</v>
      </c>
    </row>
    <row r="633" spans="1:20" x14ac:dyDescent="0.3">
      <c r="A633" s="6">
        <v>2024</v>
      </c>
      <c r="B633" s="6">
        <v>7</v>
      </c>
      <c r="C633" s="6">
        <v>27</v>
      </c>
      <c r="D633" s="6">
        <v>13</v>
      </c>
      <c r="E633" s="6" t="str">
        <f t="shared" si="36"/>
        <v>Saturday</v>
      </c>
      <c r="F633" s="6" t="str">
        <f t="shared" si="39"/>
        <v>Weekend</v>
      </c>
      <c r="G633" s="6" t="str">
        <f>_xlfn.XLOOKUP(B633,'[1]VLOOKUP DATA'!$A$3:$A$14,'[1]VLOOKUP DATA'!$C$3:$C$14)</f>
        <v>High-demand</v>
      </c>
      <c r="H633" s="6" t="str" cm="1">
        <f t="array" ref="H633">_xlfn.XLOOKUP(1,('[1]VLOOKUP DATA'!$I$2:$I$337=[1]DATA!G633)*('[1]VLOOKUP DATA'!$J$2:$J$337=[1]DATA!D633)*('[1]VLOOKUP DATA'!$K$2:$K$337=[1]DATA!E633),'[1]VLOOKUP DATA'!$L$2:$L$337)</f>
        <v>Off-Peak</v>
      </c>
      <c r="I633" s="1" cm="1">
        <f t="array" ref="I633">_xlfn.XLOOKUP(B633,'[1]VLOOKUP DATA'!$A$3:$A$14,_xlfn.XLOOKUP(H633,'[1]VLOOKUP DATA'!$D$2:$F$2,'[1]VLOOKUP DATA'!$D$3:$F$14))*100</f>
        <v>107</v>
      </c>
      <c r="J633" s="2">
        <v>-5.3919416666666642</v>
      </c>
      <c r="K633" s="3">
        <f t="shared" si="37"/>
        <v>0</v>
      </c>
      <c r="L633" s="3">
        <v>99.00833333333334</v>
      </c>
      <c r="M633" s="4">
        <v>263.10034166666657</v>
      </c>
      <c r="N633" s="4">
        <v>0</v>
      </c>
      <c r="O633" s="4">
        <v>244.98203333333336</v>
      </c>
      <c r="P633" s="3">
        <f t="shared" si="38"/>
        <v>313.63673333333344</v>
      </c>
      <c r="Q633" s="5">
        <v>0</v>
      </c>
      <c r="R633" s="5">
        <f>VLOOKUP(D633,'[1]DESIGN LOAD'!AC:AF,2,FALSE)</f>
        <v>565</v>
      </c>
      <c r="S633" s="7">
        <f>VLOOKUP(D633,'[1]DESIGN LOAD'!AC:AF,3,FALSE)</f>
        <v>675</v>
      </c>
      <c r="T633">
        <f>VLOOKUP(D633,'[1]DESIGN LOAD'!AC:AF,4,FALSE)</f>
        <v>1240</v>
      </c>
    </row>
    <row r="634" spans="1:20" x14ac:dyDescent="0.3">
      <c r="A634" s="6">
        <v>2024</v>
      </c>
      <c r="B634" s="6">
        <v>7</v>
      </c>
      <c r="C634" s="6">
        <v>27</v>
      </c>
      <c r="D634" s="6">
        <v>14</v>
      </c>
      <c r="E634" s="6" t="str">
        <f t="shared" si="36"/>
        <v>Saturday</v>
      </c>
      <c r="F634" s="6" t="str">
        <f t="shared" si="39"/>
        <v>Weekend</v>
      </c>
      <c r="G634" s="6" t="str">
        <f>_xlfn.XLOOKUP(B634,'[1]VLOOKUP DATA'!$A$3:$A$14,'[1]VLOOKUP DATA'!$C$3:$C$14)</f>
        <v>High-demand</v>
      </c>
      <c r="H634" s="6" t="str" cm="1">
        <f t="array" ref="H634">_xlfn.XLOOKUP(1,('[1]VLOOKUP DATA'!$I$2:$I$337=[1]DATA!G634)*('[1]VLOOKUP DATA'!$J$2:$J$337=[1]DATA!D634)*('[1]VLOOKUP DATA'!$K$2:$K$337=[1]DATA!E634),'[1]VLOOKUP DATA'!$L$2:$L$337)</f>
        <v>Off-Peak</v>
      </c>
      <c r="I634" s="1" cm="1">
        <f t="array" ref="I634">_xlfn.XLOOKUP(B634,'[1]VLOOKUP DATA'!$A$3:$A$14,_xlfn.XLOOKUP(H634,'[1]VLOOKUP DATA'!$D$2:$F$2,'[1]VLOOKUP DATA'!$D$3:$F$14))*100</f>
        <v>107</v>
      </c>
      <c r="J634" s="2">
        <v>-9.2626583333333432</v>
      </c>
      <c r="K634" s="3">
        <f t="shared" si="37"/>
        <v>0</v>
      </c>
      <c r="L634" s="3">
        <v>99.00833333333334</v>
      </c>
      <c r="M634" s="4">
        <v>264.08090000000004</v>
      </c>
      <c r="N634" s="4">
        <v>0</v>
      </c>
      <c r="O634" s="4">
        <v>239.8772750000002</v>
      </c>
      <c r="P634" s="3">
        <f t="shared" si="38"/>
        <v>313.63673333333344</v>
      </c>
      <c r="Q634" s="5">
        <v>0</v>
      </c>
      <c r="R634" s="5">
        <f>VLOOKUP(D634,'[1]DESIGN LOAD'!AC:AF,2,FALSE)</f>
        <v>565</v>
      </c>
      <c r="S634" s="7">
        <f>VLOOKUP(D634,'[1]DESIGN LOAD'!AC:AF,3,FALSE)</f>
        <v>675</v>
      </c>
      <c r="T634">
        <f>VLOOKUP(D634,'[1]DESIGN LOAD'!AC:AF,4,FALSE)</f>
        <v>1240</v>
      </c>
    </row>
    <row r="635" spans="1:20" x14ac:dyDescent="0.3">
      <c r="A635" s="6">
        <v>2024</v>
      </c>
      <c r="B635" s="6">
        <v>7</v>
      </c>
      <c r="C635" s="6">
        <v>27</v>
      </c>
      <c r="D635" s="6">
        <v>15</v>
      </c>
      <c r="E635" s="6" t="str">
        <f t="shared" si="36"/>
        <v>Saturday</v>
      </c>
      <c r="F635" s="6" t="str">
        <f t="shared" si="39"/>
        <v>Weekend</v>
      </c>
      <c r="G635" s="6" t="str">
        <f>_xlfn.XLOOKUP(B635,'[1]VLOOKUP DATA'!$A$3:$A$14,'[1]VLOOKUP DATA'!$C$3:$C$14)</f>
        <v>High-demand</v>
      </c>
      <c r="H635" s="6" t="str" cm="1">
        <f t="array" ref="H635">_xlfn.XLOOKUP(1,('[1]VLOOKUP DATA'!$I$2:$I$337=[1]DATA!G635)*('[1]VLOOKUP DATA'!$J$2:$J$337=[1]DATA!D635)*('[1]VLOOKUP DATA'!$K$2:$K$337=[1]DATA!E635),'[1]VLOOKUP DATA'!$L$2:$L$337)</f>
        <v>Off-Peak</v>
      </c>
      <c r="I635" s="1" cm="1">
        <f t="array" ref="I635">_xlfn.XLOOKUP(B635,'[1]VLOOKUP DATA'!$A$3:$A$14,_xlfn.XLOOKUP(H635,'[1]VLOOKUP DATA'!$D$2:$F$2,'[1]VLOOKUP DATA'!$D$3:$F$14))*100</f>
        <v>107</v>
      </c>
      <c r="J635" s="2">
        <v>-10.286024999999999</v>
      </c>
      <c r="K635" s="3">
        <f t="shared" si="37"/>
        <v>0</v>
      </c>
      <c r="L635" s="3">
        <v>99.00833333333334</v>
      </c>
      <c r="M635" s="4">
        <v>266.91962500000005</v>
      </c>
      <c r="N635" s="4">
        <v>0</v>
      </c>
      <c r="O635" s="4">
        <v>246.24340833333332</v>
      </c>
      <c r="P635" s="3">
        <f t="shared" si="38"/>
        <v>313.63673333333344</v>
      </c>
      <c r="Q635" s="5">
        <v>0</v>
      </c>
      <c r="R635" s="5">
        <f>VLOOKUP(D635,'[1]DESIGN LOAD'!AC:AF,2,FALSE)</f>
        <v>565</v>
      </c>
      <c r="S635" s="7">
        <f>VLOOKUP(D635,'[1]DESIGN LOAD'!AC:AF,3,FALSE)</f>
        <v>675</v>
      </c>
      <c r="T635">
        <f>VLOOKUP(D635,'[1]DESIGN LOAD'!AC:AF,4,FALSE)</f>
        <v>1240</v>
      </c>
    </row>
    <row r="636" spans="1:20" x14ac:dyDescent="0.3">
      <c r="A636" s="6">
        <v>2024</v>
      </c>
      <c r="B636" s="6">
        <v>7</v>
      </c>
      <c r="C636" s="6">
        <v>27</v>
      </c>
      <c r="D636" s="6">
        <v>16</v>
      </c>
      <c r="E636" s="6" t="str">
        <f t="shared" si="36"/>
        <v>Saturday</v>
      </c>
      <c r="F636" s="6" t="str">
        <f t="shared" si="39"/>
        <v>Weekend</v>
      </c>
      <c r="G636" s="6" t="str">
        <f>_xlfn.XLOOKUP(B636,'[1]VLOOKUP DATA'!$A$3:$A$14,'[1]VLOOKUP DATA'!$C$3:$C$14)</f>
        <v>High-demand</v>
      </c>
      <c r="H636" s="6" t="str" cm="1">
        <f t="array" ref="H636">_xlfn.XLOOKUP(1,('[1]VLOOKUP DATA'!$I$2:$I$337=[1]DATA!G636)*('[1]VLOOKUP DATA'!$J$2:$J$337=[1]DATA!D636)*('[1]VLOOKUP DATA'!$K$2:$K$337=[1]DATA!E636),'[1]VLOOKUP DATA'!$L$2:$L$337)</f>
        <v>Off-Peak</v>
      </c>
      <c r="I636" s="1" cm="1">
        <f t="array" ref="I636">_xlfn.XLOOKUP(B636,'[1]VLOOKUP DATA'!$A$3:$A$14,_xlfn.XLOOKUP(H636,'[1]VLOOKUP DATA'!$D$2:$F$2,'[1]VLOOKUP DATA'!$D$3:$F$14))*100</f>
        <v>107</v>
      </c>
      <c r="J636" s="2">
        <v>-7.6637666666666657</v>
      </c>
      <c r="K636" s="3">
        <f t="shared" si="37"/>
        <v>0</v>
      </c>
      <c r="L636" s="3">
        <v>99</v>
      </c>
      <c r="M636" s="4">
        <v>287.4235833333334</v>
      </c>
      <c r="N636" s="4">
        <v>0</v>
      </c>
      <c r="O636" s="4">
        <v>268.22275833333339</v>
      </c>
      <c r="P636" s="3">
        <f t="shared" si="38"/>
        <v>313.63673333333344</v>
      </c>
      <c r="Q636" s="5">
        <v>0</v>
      </c>
      <c r="R636" s="5">
        <f>VLOOKUP(D636,'[1]DESIGN LOAD'!AC:AF,2,FALSE)</f>
        <v>565</v>
      </c>
      <c r="S636" s="7">
        <f>VLOOKUP(D636,'[1]DESIGN LOAD'!AC:AF,3,FALSE)</f>
        <v>675</v>
      </c>
      <c r="T636">
        <f>VLOOKUP(D636,'[1]DESIGN LOAD'!AC:AF,4,FALSE)</f>
        <v>1240</v>
      </c>
    </row>
    <row r="637" spans="1:20" x14ac:dyDescent="0.3">
      <c r="A637" s="6">
        <v>2024</v>
      </c>
      <c r="B637" s="6">
        <v>7</v>
      </c>
      <c r="C637" s="6">
        <v>27</v>
      </c>
      <c r="D637" s="6">
        <v>17</v>
      </c>
      <c r="E637" s="6" t="str">
        <f t="shared" si="36"/>
        <v>Saturday</v>
      </c>
      <c r="F637" s="6" t="str">
        <f t="shared" si="39"/>
        <v>Weekend</v>
      </c>
      <c r="G637" s="6" t="str">
        <f>_xlfn.XLOOKUP(B637,'[1]VLOOKUP DATA'!$A$3:$A$14,'[1]VLOOKUP DATA'!$C$3:$C$14)</f>
        <v>High-demand</v>
      </c>
      <c r="H637" s="6" t="str" cm="1">
        <f t="array" ref="H637">_xlfn.XLOOKUP(1,('[1]VLOOKUP DATA'!$I$2:$I$337=[1]DATA!G637)*('[1]VLOOKUP DATA'!$J$2:$J$337=[1]DATA!D637)*('[1]VLOOKUP DATA'!$K$2:$K$337=[1]DATA!E637),'[1]VLOOKUP DATA'!$L$2:$L$337)</f>
        <v>Off-Peak</v>
      </c>
      <c r="I637" s="1" cm="1">
        <f t="array" ref="I637">_xlfn.XLOOKUP(B637,'[1]VLOOKUP DATA'!$A$3:$A$14,_xlfn.XLOOKUP(H637,'[1]VLOOKUP DATA'!$D$2:$F$2,'[1]VLOOKUP DATA'!$D$3:$F$14))*100</f>
        <v>107</v>
      </c>
      <c r="J637" s="2">
        <v>22.852858333333348</v>
      </c>
      <c r="K637" s="3">
        <f t="shared" si="37"/>
        <v>22.852858333333348</v>
      </c>
      <c r="L637" s="3">
        <v>98.575000000000003</v>
      </c>
      <c r="M637" s="4">
        <v>313.16446666666667</v>
      </c>
      <c r="N637" s="4">
        <v>0</v>
      </c>
      <c r="O637" s="4">
        <v>322.6865416666667</v>
      </c>
      <c r="P637" s="3">
        <f t="shared" si="38"/>
        <v>313.63673333333344</v>
      </c>
      <c r="Q637" s="5">
        <v>0</v>
      </c>
      <c r="R637" s="5">
        <f>VLOOKUP(D637,'[1]DESIGN LOAD'!AC:AF,2,FALSE)</f>
        <v>555</v>
      </c>
      <c r="S637" s="7">
        <f>VLOOKUP(D637,'[1]DESIGN LOAD'!AC:AF,3,FALSE)</f>
        <v>675</v>
      </c>
      <c r="T637">
        <f>VLOOKUP(D637,'[1]DESIGN LOAD'!AC:AF,4,FALSE)</f>
        <v>1230</v>
      </c>
    </row>
    <row r="638" spans="1:20" x14ac:dyDescent="0.3">
      <c r="A638" s="6">
        <v>2024</v>
      </c>
      <c r="B638" s="6">
        <v>7</v>
      </c>
      <c r="C638" s="6">
        <v>27</v>
      </c>
      <c r="D638" s="6">
        <v>18</v>
      </c>
      <c r="E638" s="6" t="str">
        <f t="shared" si="36"/>
        <v>Saturday</v>
      </c>
      <c r="F638" s="6" t="str">
        <f t="shared" si="39"/>
        <v>Weekend</v>
      </c>
      <c r="G638" s="6" t="str">
        <f>_xlfn.XLOOKUP(B638,'[1]VLOOKUP DATA'!$A$3:$A$14,'[1]VLOOKUP DATA'!$C$3:$C$14)</f>
        <v>High-demand</v>
      </c>
      <c r="H638" s="6" t="str" cm="1">
        <f t="array" ref="H638">_xlfn.XLOOKUP(1,('[1]VLOOKUP DATA'!$I$2:$I$337=[1]DATA!G638)*('[1]VLOOKUP DATA'!$J$2:$J$337=[1]DATA!D638)*('[1]VLOOKUP DATA'!$K$2:$K$337=[1]DATA!E638),'[1]VLOOKUP DATA'!$L$2:$L$337)</f>
        <v>Standard</v>
      </c>
      <c r="I638" s="1" cm="1">
        <f t="array" ref="I638">_xlfn.XLOOKUP(B638,'[1]VLOOKUP DATA'!$A$3:$A$14,_xlfn.XLOOKUP(H638,'[1]VLOOKUP DATA'!$D$2:$F$2,'[1]VLOOKUP DATA'!$D$3:$F$14))*100</f>
        <v>198</v>
      </c>
      <c r="J638" s="2">
        <v>6.9965204081632608</v>
      </c>
      <c r="K638" s="3">
        <f t="shared" si="37"/>
        <v>6.9965204081632608</v>
      </c>
      <c r="L638" s="3">
        <v>96.908163265306129</v>
      </c>
      <c r="M638" s="4">
        <v>303.62496938775519</v>
      </c>
      <c r="N638" s="4">
        <v>0</v>
      </c>
      <c r="O638" s="4">
        <v>299.21943877551035</v>
      </c>
      <c r="P638" s="3">
        <f t="shared" si="38"/>
        <v>313.63673333333344</v>
      </c>
      <c r="Q638" s="5">
        <v>0</v>
      </c>
      <c r="R638" s="5">
        <f>VLOOKUP(D638,'[1]DESIGN LOAD'!AC:AF,2,FALSE)</f>
        <v>485</v>
      </c>
      <c r="S638" s="7">
        <f>VLOOKUP(D638,'[1]DESIGN LOAD'!AC:AF,3,FALSE)</f>
        <v>655</v>
      </c>
      <c r="T638">
        <f>VLOOKUP(D638,'[1]DESIGN LOAD'!AC:AF,4,FALSE)</f>
        <v>1140</v>
      </c>
    </row>
    <row r="639" spans="1:20" x14ac:dyDescent="0.3">
      <c r="A639" s="6">
        <v>2024</v>
      </c>
      <c r="B639" s="6">
        <v>7</v>
      </c>
      <c r="C639" s="6">
        <v>27</v>
      </c>
      <c r="D639" s="6">
        <v>19</v>
      </c>
      <c r="E639" s="6" t="str">
        <f t="shared" si="36"/>
        <v>Saturday</v>
      </c>
      <c r="F639" s="6" t="str">
        <f t="shared" si="39"/>
        <v>Weekend</v>
      </c>
      <c r="G639" s="6" t="str">
        <f>_xlfn.XLOOKUP(B639,'[1]VLOOKUP DATA'!$A$3:$A$14,'[1]VLOOKUP DATA'!$C$3:$C$14)</f>
        <v>High-demand</v>
      </c>
      <c r="H639" s="6" t="str" cm="1">
        <f t="array" ref="H639">_xlfn.XLOOKUP(1,('[1]VLOOKUP DATA'!$I$2:$I$337=[1]DATA!G639)*('[1]VLOOKUP DATA'!$J$2:$J$337=[1]DATA!D639)*('[1]VLOOKUP DATA'!$K$2:$K$337=[1]DATA!E639),'[1]VLOOKUP DATA'!$L$2:$L$337)</f>
        <v>Standard</v>
      </c>
      <c r="I639" s="1" cm="1">
        <f t="array" ref="I639">_xlfn.XLOOKUP(B639,'[1]VLOOKUP DATA'!$A$3:$A$14,_xlfn.XLOOKUP(H639,'[1]VLOOKUP DATA'!$D$2:$F$2,'[1]VLOOKUP DATA'!$D$3:$F$14))*100</f>
        <v>198</v>
      </c>
      <c r="J639" s="2">
        <v>-6.9702999999999982</v>
      </c>
      <c r="K639" s="3">
        <f t="shared" si="37"/>
        <v>0</v>
      </c>
      <c r="L639" s="3">
        <v>97</v>
      </c>
      <c r="M639" s="4">
        <v>313.14094166666661</v>
      </c>
      <c r="N639" s="4">
        <v>0</v>
      </c>
      <c r="O639" s="4">
        <v>292.86571666666663</v>
      </c>
      <c r="P639" s="3">
        <f t="shared" si="38"/>
        <v>313.63673333333344</v>
      </c>
      <c r="Q639" s="5">
        <v>0</v>
      </c>
      <c r="R639" s="5">
        <f>VLOOKUP(D639,'[1]DESIGN LOAD'!AC:AF,2,FALSE)</f>
        <v>295</v>
      </c>
      <c r="S639" s="7">
        <f>VLOOKUP(D639,'[1]DESIGN LOAD'!AC:AF,3,FALSE)</f>
        <v>655</v>
      </c>
      <c r="T639">
        <f>VLOOKUP(D639,'[1]DESIGN LOAD'!AC:AF,4,FALSE)</f>
        <v>950</v>
      </c>
    </row>
    <row r="640" spans="1:20" x14ac:dyDescent="0.3">
      <c r="A640" s="6">
        <v>2024</v>
      </c>
      <c r="B640" s="6">
        <v>7</v>
      </c>
      <c r="C640" s="6">
        <v>27</v>
      </c>
      <c r="D640" s="6">
        <v>20</v>
      </c>
      <c r="E640" s="6" t="str">
        <f t="shared" si="36"/>
        <v>Saturday</v>
      </c>
      <c r="F640" s="6" t="str">
        <f t="shared" si="39"/>
        <v>Weekend</v>
      </c>
      <c r="G640" s="6" t="str">
        <f>_xlfn.XLOOKUP(B640,'[1]VLOOKUP DATA'!$A$3:$A$14,'[1]VLOOKUP DATA'!$C$3:$C$14)</f>
        <v>High-demand</v>
      </c>
      <c r="H640" s="6" t="str" cm="1">
        <f t="array" ref="H640">_xlfn.XLOOKUP(1,('[1]VLOOKUP DATA'!$I$2:$I$337=[1]DATA!G640)*('[1]VLOOKUP DATA'!$J$2:$J$337=[1]DATA!D640)*('[1]VLOOKUP DATA'!$K$2:$K$337=[1]DATA!E640),'[1]VLOOKUP DATA'!$L$2:$L$337)</f>
        <v>Off-Peak</v>
      </c>
      <c r="I640" s="1" cm="1">
        <f t="array" ref="I640">_xlfn.XLOOKUP(B640,'[1]VLOOKUP DATA'!$A$3:$A$14,_xlfn.XLOOKUP(H640,'[1]VLOOKUP DATA'!$D$2:$F$2,'[1]VLOOKUP DATA'!$D$3:$F$14))*100</f>
        <v>107</v>
      </c>
      <c r="J640" s="2">
        <v>-44.671741666666676</v>
      </c>
      <c r="K640" s="3">
        <f t="shared" si="37"/>
        <v>0</v>
      </c>
      <c r="L640" s="3">
        <v>97.575000000000003</v>
      </c>
      <c r="M640" s="4">
        <v>286.10538333333335</v>
      </c>
      <c r="N640" s="4">
        <v>0</v>
      </c>
      <c r="O640" s="4">
        <v>231.19367500000001</v>
      </c>
      <c r="P640" s="3">
        <f t="shared" si="38"/>
        <v>313.63673333333344</v>
      </c>
      <c r="Q640" s="5">
        <v>0</v>
      </c>
      <c r="R640" s="5">
        <f>VLOOKUP(D640,'[1]DESIGN LOAD'!AC:AF,2,FALSE)</f>
        <v>295</v>
      </c>
      <c r="S640" s="7">
        <f>VLOOKUP(D640,'[1]DESIGN LOAD'!AC:AF,3,FALSE)</f>
        <v>190</v>
      </c>
      <c r="T640">
        <f>VLOOKUP(D640,'[1]DESIGN LOAD'!AC:AF,4,FALSE)</f>
        <v>485</v>
      </c>
    </row>
    <row r="641" spans="1:20" x14ac:dyDescent="0.3">
      <c r="A641" s="6">
        <v>2024</v>
      </c>
      <c r="B641" s="6">
        <v>7</v>
      </c>
      <c r="C641" s="6">
        <v>27</v>
      </c>
      <c r="D641" s="6">
        <v>21</v>
      </c>
      <c r="E641" s="6" t="str">
        <f t="shared" si="36"/>
        <v>Saturday</v>
      </c>
      <c r="F641" s="6" t="str">
        <f t="shared" si="39"/>
        <v>Weekend</v>
      </c>
      <c r="G641" s="6" t="str">
        <f>_xlfn.XLOOKUP(B641,'[1]VLOOKUP DATA'!$A$3:$A$14,'[1]VLOOKUP DATA'!$C$3:$C$14)</f>
        <v>High-demand</v>
      </c>
      <c r="H641" s="6" t="str" cm="1">
        <f t="array" ref="H641">_xlfn.XLOOKUP(1,('[1]VLOOKUP DATA'!$I$2:$I$337=[1]DATA!G641)*('[1]VLOOKUP DATA'!$J$2:$J$337=[1]DATA!D641)*('[1]VLOOKUP DATA'!$K$2:$K$337=[1]DATA!E641),'[1]VLOOKUP DATA'!$L$2:$L$337)</f>
        <v>Off-Peak</v>
      </c>
      <c r="I641" s="1" cm="1">
        <f t="array" ref="I641">_xlfn.XLOOKUP(B641,'[1]VLOOKUP DATA'!$A$3:$A$14,_xlfn.XLOOKUP(H641,'[1]VLOOKUP DATA'!$D$2:$F$2,'[1]VLOOKUP DATA'!$D$3:$F$14))*100</f>
        <v>107</v>
      </c>
      <c r="J641" s="2">
        <v>-15.617558333333331</v>
      </c>
      <c r="K641" s="3">
        <f t="shared" si="37"/>
        <v>0</v>
      </c>
      <c r="L641" s="3">
        <v>98.583333333333329</v>
      </c>
      <c r="M641" s="4">
        <v>257.7606416666668</v>
      </c>
      <c r="N641" s="4">
        <v>0</v>
      </c>
      <c r="O641" s="4">
        <v>234.61744999999988</v>
      </c>
      <c r="P641" s="3">
        <f t="shared" si="38"/>
        <v>313.63673333333344</v>
      </c>
      <c r="Q641" s="5">
        <v>0</v>
      </c>
      <c r="R641" s="5">
        <f>VLOOKUP(D641,'[1]DESIGN LOAD'!AC:AF,2,FALSE)</f>
        <v>295</v>
      </c>
      <c r="S641" s="7">
        <f>VLOOKUP(D641,'[1]DESIGN LOAD'!AC:AF,3,FALSE)</f>
        <v>190</v>
      </c>
      <c r="T641">
        <f>VLOOKUP(D641,'[1]DESIGN LOAD'!AC:AF,4,FALSE)</f>
        <v>485</v>
      </c>
    </row>
    <row r="642" spans="1:20" x14ac:dyDescent="0.3">
      <c r="A642" s="6">
        <v>2024</v>
      </c>
      <c r="B642" s="6">
        <v>7</v>
      </c>
      <c r="C642" s="6">
        <v>27</v>
      </c>
      <c r="D642" s="6">
        <v>22</v>
      </c>
      <c r="E642" s="6" t="str">
        <f t="shared" ref="E642:E705" si="40">TEXT(DATE(A642, B642, C642), "dddd")</f>
        <v>Saturday</v>
      </c>
      <c r="F642" s="6" t="str">
        <f t="shared" si="39"/>
        <v>Weekend</v>
      </c>
      <c r="G642" s="6" t="str">
        <f>_xlfn.XLOOKUP(B642,'[1]VLOOKUP DATA'!$A$3:$A$14,'[1]VLOOKUP DATA'!$C$3:$C$14)</f>
        <v>High-demand</v>
      </c>
      <c r="H642" s="6" t="str" cm="1">
        <f t="array" ref="H642">_xlfn.XLOOKUP(1,('[1]VLOOKUP DATA'!$I$2:$I$337=[1]DATA!G642)*('[1]VLOOKUP DATA'!$J$2:$J$337=[1]DATA!D642)*('[1]VLOOKUP DATA'!$K$2:$K$337=[1]DATA!E642),'[1]VLOOKUP DATA'!$L$2:$L$337)</f>
        <v>Off-Peak</v>
      </c>
      <c r="I642" s="1" cm="1">
        <f t="array" ref="I642">_xlfn.XLOOKUP(B642,'[1]VLOOKUP DATA'!$A$3:$A$14,_xlfn.XLOOKUP(H642,'[1]VLOOKUP DATA'!$D$2:$F$2,'[1]VLOOKUP DATA'!$D$3:$F$14))*100</f>
        <v>107</v>
      </c>
      <c r="J642" s="2">
        <v>-9.8112499999999994</v>
      </c>
      <c r="K642" s="3">
        <f t="shared" ref="K642:K705" si="41">IF(J642&gt;0,J642,0)</f>
        <v>0</v>
      </c>
      <c r="L642" s="3">
        <v>99</v>
      </c>
      <c r="M642" s="4">
        <v>270.09434999999996</v>
      </c>
      <c r="N642" s="4">
        <v>0</v>
      </c>
      <c r="O642" s="4">
        <v>245.78983333333338</v>
      </c>
      <c r="P642" s="3">
        <f t="shared" ref="P642:P705" si="42">_xlfn.MAXIFS(M:M,B:B,B642)</f>
        <v>313.63673333333344</v>
      </c>
      <c r="Q642" s="5">
        <v>0</v>
      </c>
      <c r="R642" s="5">
        <f>VLOOKUP(D642,'[1]DESIGN LOAD'!AC:AF,2,FALSE)</f>
        <v>200</v>
      </c>
      <c r="S642" s="7">
        <f>VLOOKUP(D642,'[1]DESIGN LOAD'!AC:AF,3,FALSE)</f>
        <v>190</v>
      </c>
      <c r="T642">
        <f>VLOOKUP(D642,'[1]DESIGN LOAD'!AC:AF,4,FALSE)</f>
        <v>390</v>
      </c>
    </row>
    <row r="643" spans="1:20" x14ac:dyDescent="0.3">
      <c r="A643" s="6">
        <v>2024</v>
      </c>
      <c r="B643" s="6">
        <v>7</v>
      </c>
      <c r="C643" s="6">
        <v>27</v>
      </c>
      <c r="D643" s="6">
        <v>23</v>
      </c>
      <c r="E643" s="6" t="str">
        <f t="shared" si="40"/>
        <v>Saturday</v>
      </c>
      <c r="F643" s="6" t="str">
        <f t="shared" ref="F643:F706" si="43">IF(OR(E643="Saturday",E643="Sunday"),"Weekend","Week-day")</f>
        <v>Weekend</v>
      </c>
      <c r="G643" s="6" t="str">
        <f>_xlfn.XLOOKUP(B643,'[1]VLOOKUP DATA'!$A$3:$A$14,'[1]VLOOKUP DATA'!$C$3:$C$14)</f>
        <v>High-demand</v>
      </c>
      <c r="H643" s="6" t="str" cm="1">
        <f t="array" ref="H643">_xlfn.XLOOKUP(1,('[1]VLOOKUP DATA'!$I$2:$I$337=[1]DATA!G643)*('[1]VLOOKUP DATA'!$J$2:$J$337=[1]DATA!D643)*('[1]VLOOKUP DATA'!$K$2:$K$337=[1]DATA!E643),'[1]VLOOKUP DATA'!$L$2:$L$337)</f>
        <v>Off-Peak</v>
      </c>
      <c r="I643" s="1" cm="1">
        <f t="array" ref="I643">_xlfn.XLOOKUP(B643,'[1]VLOOKUP DATA'!$A$3:$A$14,_xlfn.XLOOKUP(H643,'[1]VLOOKUP DATA'!$D$2:$F$2,'[1]VLOOKUP DATA'!$D$3:$F$14))*100</f>
        <v>107</v>
      </c>
      <c r="J643" s="2">
        <v>-14.092816666666664</v>
      </c>
      <c r="K643" s="3">
        <f t="shared" si="41"/>
        <v>0</v>
      </c>
      <c r="L643" s="3">
        <v>99</v>
      </c>
      <c r="M643" s="4">
        <v>261.60987500000022</v>
      </c>
      <c r="N643" s="4">
        <v>0</v>
      </c>
      <c r="O643" s="4">
        <v>236.14090000000013</v>
      </c>
      <c r="P643" s="3">
        <f t="shared" si="42"/>
        <v>313.63673333333344</v>
      </c>
      <c r="Q643" s="5">
        <v>0</v>
      </c>
      <c r="R643" s="5">
        <f>VLOOKUP(D643,'[1]DESIGN LOAD'!AC:AF,2,FALSE)</f>
        <v>200</v>
      </c>
      <c r="S643" s="7">
        <f>VLOOKUP(D643,'[1]DESIGN LOAD'!AC:AF,3,FALSE)</f>
        <v>190</v>
      </c>
      <c r="T643">
        <f>VLOOKUP(D643,'[1]DESIGN LOAD'!AC:AF,4,FALSE)</f>
        <v>390</v>
      </c>
    </row>
    <row r="644" spans="1:20" x14ac:dyDescent="0.3">
      <c r="A644" s="6">
        <v>2024</v>
      </c>
      <c r="B644" s="6">
        <v>7</v>
      </c>
      <c r="C644" s="6">
        <v>28</v>
      </c>
      <c r="D644" s="6">
        <v>0</v>
      </c>
      <c r="E644" s="6" t="str">
        <f t="shared" si="40"/>
        <v>Sunday</v>
      </c>
      <c r="F644" s="6" t="str">
        <f t="shared" si="43"/>
        <v>Weekend</v>
      </c>
      <c r="G644" s="6" t="str">
        <f>_xlfn.XLOOKUP(B644,'[1]VLOOKUP DATA'!$A$3:$A$14,'[1]VLOOKUP DATA'!$C$3:$C$14)</f>
        <v>High-demand</v>
      </c>
      <c r="H644" s="6" t="str" cm="1">
        <f t="array" ref="H644">_xlfn.XLOOKUP(1,('[1]VLOOKUP DATA'!$I$2:$I$337=[1]DATA!G644)*('[1]VLOOKUP DATA'!$J$2:$J$337=[1]DATA!D644)*('[1]VLOOKUP DATA'!$K$2:$K$337=[1]DATA!E644),'[1]VLOOKUP DATA'!$L$2:$L$337)</f>
        <v>Off-Peak</v>
      </c>
      <c r="I644" s="1" cm="1">
        <f t="array" ref="I644">_xlfn.XLOOKUP(B644,'[1]VLOOKUP DATA'!$A$3:$A$14,_xlfn.XLOOKUP(H644,'[1]VLOOKUP DATA'!$D$2:$F$2,'[1]VLOOKUP DATA'!$D$3:$F$14))*100</f>
        <v>107</v>
      </c>
      <c r="J644" s="2">
        <v>-11.976058333333333</v>
      </c>
      <c r="K644" s="3">
        <f t="shared" si="41"/>
        <v>0</v>
      </c>
      <c r="L644" s="3">
        <v>99</v>
      </c>
      <c r="M644" s="4">
        <v>259.07519166666657</v>
      </c>
      <c r="N644" s="4">
        <v>0</v>
      </c>
      <c r="O644" s="4">
        <v>232.07416666666666</v>
      </c>
      <c r="P644" s="3">
        <f t="shared" si="42"/>
        <v>313.63673333333344</v>
      </c>
      <c r="Q644" s="5">
        <v>0</v>
      </c>
      <c r="R644" s="5">
        <f>VLOOKUP(D644,'[1]DESIGN LOAD'!AC:AF,2,FALSE)</f>
        <v>200</v>
      </c>
      <c r="S644" s="7">
        <f>VLOOKUP(D644,'[1]DESIGN LOAD'!AC:AF,3,FALSE)</f>
        <v>190</v>
      </c>
      <c r="T644">
        <f>VLOOKUP(D644,'[1]DESIGN LOAD'!AC:AF,4,FALSE)</f>
        <v>390</v>
      </c>
    </row>
    <row r="645" spans="1:20" x14ac:dyDescent="0.3">
      <c r="A645" s="6">
        <v>2024</v>
      </c>
      <c r="B645" s="6">
        <v>7</v>
      </c>
      <c r="C645" s="6">
        <v>28</v>
      </c>
      <c r="D645" s="6">
        <v>1</v>
      </c>
      <c r="E645" s="6" t="str">
        <f t="shared" si="40"/>
        <v>Sunday</v>
      </c>
      <c r="F645" s="6" t="str">
        <f t="shared" si="43"/>
        <v>Weekend</v>
      </c>
      <c r="G645" s="6" t="str">
        <f>_xlfn.XLOOKUP(B645,'[1]VLOOKUP DATA'!$A$3:$A$14,'[1]VLOOKUP DATA'!$C$3:$C$14)</f>
        <v>High-demand</v>
      </c>
      <c r="H645" s="6" t="str" cm="1">
        <f t="array" ref="H645">_xlfn.XLOOKUP(1,('[1]VLOOKUP DATA'!$I$2:$I$337=[1]DATA!G645)*('[1]VLOOKUP DATA'!$J$2:$J$337=[1]DATA!D645)*('[1]VLOOKUP DATA'!$K$2:$K$337=[1]DATA!E645),'[1]VLOOKUP DATA'!$L$2:$L$337)</f>
        <v>Off-Peak</v>
      </c>
      <c r="I645" s="1" cm="1">
        <f t="array" ref="I645">_xlfn.XLOOKUP(B645,'[1]VLOOKUP DATA'!$A$3:$A$14,_xlfn.XLOOKUP(H645,'[1]VLOOKUP DATA'!$D$2:$F$2,'[1]VLOOKUP DATA'!$D$3:$F$14))*100</f>
        <v>107</v>
      </c>
      <c r="J645" s="2">
        <v>-8.2952666666666701</v>
      </c>
      <c r="K645" s="3">
        <f t="shared" si="41"/>
        <v>0</v>
      </c>
      <c r="L645" s="3">
        <v>99</v>
      </c>
      <c r="M645" s="4">
        <v>257.89316666666662</v>
      </c>
      <c r="N645" s="4">
        <v>0</v>
      </c>
      <c r="O645" s="4">
        <v>234.87234166666656</v>
      </c>
      <c r="P645" s="3">
        <f t="shared" si="42"/>
        <v>313.63673333333344</v>
      </c>
      <c r="Q645" s="5">
        <v>0</v>
      </c>
      <c r="R645" s="5">
        <f>VLOOKUP(D645,'[1]DESIGN LOAD'!AC:AF,2,FALSE)</f>
        <v>200</v>
      </c>
      <c r="S645" s="7">
        <f>VLOOKUP(D645,'[1]DESIGN LOAD'!AC:AF,3,FALSE)</f>
        <v>190</v>
      </c>
      <c r="T645">
        <f>VLOOKUP(D645,'[1]DESIGN LOAD'!AC:AF,4,FALSE)</f>
        <v>390</v>
      </c>
    </row>
    <row r="646" spans="1:20" x14ac:dyDescent="0.3">
      <c r="A646" s="6">
        <v>2024</v>
      </c>
      <c r="B646" s="6">
        <v>7</v>
      </c>
      <c r="C646" s="6">
        <v>28</v>
      </c>
      <c r="D646" s="6">
        <v>2</v>
      </c>
      <c r="E646" s="6" t="str">
        <f t="shared" si="40"/>
        <v>Sunday</v>
      </c>
      <c r="F646" s="6" t="str">
        <f t="shared" si="43"/>
        <v>Weekend</v>
      </c>
      <c r="G646" s="6" t="str">
        <f>_xlfn.XLOOKUP(B646,'[1]VLOOKUP DATA'!$A$3:$A$14,'[1]VLOOKUP DATA'!$C$3:$C$14)</f>
        <v>High-demand</v>
      </c>
      <c r="H646" s="6" t="str" cm="1">
        <f t="array" ref="H646">_xlfn.XLOOKUP(1,('[1]VLOOKUP DATA'!$I$2:$I$337=[1]DATA!G646)*('[1]VLOOKUP DATA'!$J$2:$J$337=[1]DATA!D646)*('[1]VLOOKUP DATA'!$K$2:$K$337=[1]DATA!E646),'[1]VLOOKUP DATA'!$L$2:$L$337)</f>
        <v>Off-Peak</v>
      </c>
      <c r="I646" s="1" cm="1">
        <f t="array" ref="I646">_xlfn.XLOOKUP(B646,'[1]VLOOKUP DATA'!$A$3:$A$14,_xlfn.XLOOKUP(H646,'[1]VLOOKUP DATA'!$D$2:$F$2,'[1]VLOOKUP DATA'!$D$3:$F$14))*100</f>
        <v>107</v>
      </c>
      <c r="J646" s="2">
        <v>-9.7634083333333308</v>
      </c>
      <c r="K646" s="3">
        <f t="shared" si="41"/>
        <v>0</v>
      </c>
      <c r="L646" s="3">
        <v>99</v>
      </c>
      <c r="M646" s="4">
        <v>282.04537500000021</v>
      </c>
      <c r="N646" s="4">
        <v>0</v>
      </c>
      <c r="O646" s="4">
        <v>259.10787499999986</v>
      </c>
      <c r="P646" s="3">
        <f t="shared" si="42"/>
        <v>313.63673333333344</v>
      </c>
      <c r="Q646" s="5">
        <v>0</v>
      </c>
      <c r="R646" s="5">
        <f>VLOOKUP(D646,'[1]DESIGN LOAD'!AC:AF,2,FALSE)</f>
        <v>200</v>
      </c>
      <c r="S646" s="7">
        <f>VLOOKUP(D646,'[1]DESIGN LOAD'!AC:AF,3,FALSE)</f>
        <v>190</v>
      </c>
      <c r="T646">
        <f>VLOOKUP(D646,'[1]DESIGN LOAD'!AC:AF,4,FALSE)</f>
        <v>390</v>
      </c>
    </row>
    <row r="647" spans="1:20" x14ac:dyDescent="0.3">
      <c r="A647" s="6">
        <v>2024</v>
      </c>
      <c r="B647" s="6">
        <v>7</v>
      </c>
      <c r="C647" s="6">
        <v>28</v>
      </c>
      <c r="D647" s="6">
        <v>3</v>
      </c>
      <c r="E647" s="6" t="str">
        <f t="shared" si="40"/>
        <v>Sunday</v>
      </c>
      <c r="F647" s="6" t="str">
        <f t="shared" si="43"/>
        <v>Weekend</v>
      </c>
      <c r="G647" s="6" t="str">
        <f>_xlfn.XLOOKUP(B647,'[1]VLOOKUP DATA'!$A$3:$A$14,'[1]VLOOKUP DATA'!$C$3:$C$14)</f>
        <v>High-demand</v>
      </c>
      <c r="H647" s="6" t="str" cm="1">
        <f t="array" ref="H647">_xlfn.XLOOKUP(1,('[1]VLOOKUP DATA'!$I$2:$I$337=[1]DATA!G647)*('[1]VLOOKUP DATA'!$J$2:$J$337=[1]DATA!D647)*('[1]VLOOKUP DATA'!$K$2:$K$337=[1]DATA!E647),'[1]VLOOKUP DATA'!$L$2:$L$337)</f>
        <v>Off-Peak</v>
      </c>
      <c r="I647" s="1" cm="1">
        <f t="array" ref="I647">_xlfn.XLOOKUP(B647,'[1]VLOOKUP DATA'!$A$3:$A$14,_xlfn.XLOOKUP(H647,'[1]VLOOKUP DATA'!$D$2:$F$2,'[1]VLOOKUP DATA'!$D$3:$F$14))*100</f>
        <v>107</v>
      </c>
      <c r="J647" s="2">
        <v>-8.3129583333333379</v>
      </c>
      <c r="K647" s="3">
        <f t="shared" si="41"/>
        <v>0</v>
      </c>
      <c r="L647" s="3">
        <v>99</v>
      </c>
      <c r="M647" s="4">
        <v>282.21212500000001</v>
      </c>
      <c r="N647" s="4">
        <v>0</v>
      </c>
      <c r="O647" s="4">
        <v>260.55668333333318</v>
      </c>
      <c r="P647" s="3">
        <f t="shared" si="42"/>
        <v>313.63673333333344</v>
      </c>
      <c r="Q647" s="5">
        <v>0</v>
      </c>
      <c r="R647" s="5">
        <f>VLOOKUP(D647,'[1]DESIGN LOAD'!AC:AF,2,FALSE)</f>
        <v>200</v>
      </c>
      <c r="S647" s="7">
        <f>VLOOKUP(D647,'[1]DESIGN LOAD'!AC:AF,3,FALSE)</f>
        <v>190</v>
      </c>
      <c r="T647">
        <f>VLOOKUP(D647,'[1]DESIGN LOAD'!AC:AF,4,FALSE)</f>
        <v>390</v>
      </c>
    </row>
    <row r="648" spans="1:20" x14ac:dyDescent="0.3">
      <c r="A648" s="6">
        <v>2024</v>
      </c>
      <c r="B648" s="6">
        <v>7</v>
      </c>
      <c r="C648" s="6">
        <v>28</v>
      </c>
      <c r="D648" s="6">
        <v>4</v>
      </c>
      <c r="E648" s="6" t="str">
        <f t="shared" si="40"/>
        <v>Sunday</v>
      </c>
      <c r="F648" s="6" t="str">
        <f t="shared" si="43"/>
        <v>Weekend</v>
      </c>
      <c r="G648" s="6" t="str">
        <f>_xlfn.XLOOKUP(B648,'[1]VLOOKUP DATA'!$A$3:$A$14,'[1]VLOOKUP DATA'!$C$3:$C$14)</f>
        <v>High-demand</v>
      </c>
      <c r="H648" s="6" t="str" cm="1">
        <f t="array" ref="H648">_xlfn.XLOOKUP(1,('[1]VLOOKUP DATA'!$I$2:$I$337=[1]DATA!G648)*('[1]VLOOKUP DATA'!$J$2:$J$337=[1]DATA!D648)*('[1]VLOOKUP DATA'!$K$2:$K$337=[1]DATA!E648),'[1]VLOOKUP DATA'!$L$2:$L$337)</f>
        <v>Off-Peak</v>
      </c>
      <c r="I648" s="1" cm="1">
        <f t="array" ref="I648">_xlfn.XLOOKUP(B648,'[1]VLOOKUP DATA'!$A$3:$A$14,_xlfn.XLOOKUP(H648,'[1]VLOOKUP DATA'!$D$2:$F$2,'[1]VLOOKUP DATA'!$D$3:$F$14))*100</f>
        <v>107</v>
      </c>
      <c r="J648" s="2">
        <v>-9.126708333333335</v>
      </c>
      <c r="K648" s="3">
        <f t="shared" si="41"/>
        <v>0</v>
      </c>
      <c r="L648" s="3">
        <v>99</v>
      </c>
      <c r="M648" s="4">
        <v>282.17224166666688</v>
      </c>
      <c r="N648" s="4">
        <v>0</v>
      </c>
      <c r="O648" s="4">
        <v>264.96275833333334</v>
      </c>
      <c r="P648" s="3">
        <f t="shared" si="42"/>
        <v>313.63673333333344</v>
      </c>
      <c r="Q648" s="5">
        <v>0</v>
      </c>
      <c r="R648" s="5">
        <f>VLOOKUP(D648,'[1]DESIGN LOAD'!AC:AF,2,FALSE)</f>
        <v>295</v>
      </c>
      <c r="S648" s="7">
        <f>VLOOKUP(D648,'[1]DESIGN LOAD'!AC:AF,3,FALSE)</f>
        <v>190</v>
      </c>
      <c r="T648">
        <f>VLOOKUP(D648,'[1]DESIGN LOAD'!AC:AF,4,FALSE)</f>
        <v>485</v>
      </c>
    </row>
    <row r="649" spans="1:20" x14ac:dyDescent="0.3">
      <c r="A649" s="6">
        <v>2024</v>
      </c>
      <c r="B649" s="6">
        <v>7</v>
      </c>
      <c r="C649" s="6">
        <v>28</v>
      </c>
      <c r="D649" s="6">
        <v>5</v>
      </c>
      <c r="E649" s="6" t="str">
        <f t="shared" si="40"/>
        <v>Sunday</v>
      </c>
      <c r="F649" s="6" t="str">
        <f t="shared" si="43"/>
        <v>Weekend</v>
      </c>
      <c r="G649" s="6" t="str">
        <f>_xlfn.XLOOKUP(B649,'[1]VLOOKUP DATA'!$A$3:$A$14,'[1]VLOOKUP DATA'!$C$3:$C$14)</f>
        <v>High-demand</v>
      </c>
      <c r="H649" s="6" t="str" cm="1">
        <f t="array" ref="H649">_xlfn.XLOOKUP(1,('[1]VLOOKUP DATA'!$I$2:$I$337=[1]DATA!G649)*('[1]VLOOKUP DATA'!$J$2:$J$337=[1]DATA!D649)*('[1]VLOOKUP DATA'!$K$2:$K$337=[1]DATA!E649),'[1]VLOOKUP DATA'!$L$2:$L$337)</f>
        <v>Off-Peak</v>
      </c>
      <c r="I649" s="1" cm="1">
        <f t="array" ref="I649">_xlfn.XLOOKUP(B649,'[1]VLOOKUP DATA'!$A$3:$A$14,_xlfn.XLOOKUP(H649,'[1]VLOOKUP DATA'!$D$2:$F$2,'[1]VLOOKUP DATA'!$D$3:$F$14))*100</f>
        <v>107</v>
      </c>
      <c r="J649" s="2">
        <v>-8.0996583333333323</v>
      </c>
      <c r="K649" s="3">
        <f t="shared" si="41"/>
        <v>0</v>
      </c>
      <c r="L649" s="3">
        <v>99</v>
      </c>
      <c r="M649" s="4">
        <v>282.19062499999995</v>
      </c>
      <c r="N649" s="4">
        <v>0</v>
      </c>
      <c r="O649" s="4">
        <v>260.76152499999989</v>
      </c>
      <c r="P649" s="3">
        <f t="shared" si="42"/>
        <v>313.63673333333344</v>
      </c>
      <c r="Q649" s="5">
        <v>0</v>
      </c>
      <c r="R649" s="5">
        <f>VLOOKUP(D649,'[1]DESIGN LOAD'!AC:AF,2,FALSE)</f>
        <v>295</v>
      </c>
      <c r="S649" s="7">
        <f>VLOOKUP(D649,'[1]DESIGN LOAD'!AC:AF,3,FALSE)</f>
        <v>190</v>
      </c>
      <c r="T649">
        <f>VLOOKUP(D649,'[1]DESIGN LOAD'!AC:AF,4,FALSE)</f>
        <v>485</v>
      </c>
    </row>
    <row r="650" spans="1:20" x14ac:dyDescent="0.3">
      <c r="A650" s="6">
        <v>2024</v>
      </c>
      <c r="B650" s="6">
        <v>7</v>
      </c>
      <c r="C650" s="6">
        <v>28</v>
      </c>
      <c r="D650" s="6">
        <v>6</v>
      </c>
      <c r="E650" s="6" t="str">
        <f t="shared" si="40"/>
        <v>Sunday</v>
      </c>
      <c r="F650" s="6" t="str">
        <f t="shared" si="43"/>
        <v>Weekend</v>
      </c>
      <c r="G650" s="6" t="str">
        <f>_xlfn.XLOOKUP(B650,'[1]VLOOKUP DATA'!$A$3:$A$14,'[1]VLOOKUP DATA'!$C$3:$C$14)</f>
        <v>High-demand</v>
      </c>
      <c r="H650" s="6" t="str" cm="1">
        <f t="array" ref="H650">_xlfn.XLOOKUP(1,('[1]VLOOKUP DATA'!$I$2:$I$337=[1]DATA!G650)*('[1]VLOOKUP DATA'!$J$2:$J$337=[1]DATA!D650)*('[1]VLOOKUP DATA'!$K$2:$K$337=[1]DATA!E650),'[1]VLOOKUP DATA'!$L$2:$L$337)</f>
        <v>Off-Peak</v>
      </c>
      <c r="I650" s="1" cm="1">
        <f t="array" ref="I650">_xlfn.XLOOKUP(B650,'[1]VLOOKUP DATA'!$A$3:$A$14,_xlfn.XLOOKUP(H650,'[1]VLOOKUP DATA'!$D$2:$F$2,'[1]VLOOKUP DATA'!$D$3:$F$14))*100</f>
        <v>107</v>
      </c>
      <c r="J650" s="2">
        <v>-10.854224999999996</v>
      </c>
      <c r="K650" s="3">
        <f t="shared" si="41"/>
        <v>0</v>
      </c>
      <c r="L650" s="3">
        <v>99</v>
      </c>
      <c r="M650" s="4">
        <v>283.20741666666675</v>
      </c>
      <c r="N650" s="4">
        <v>0</v>
      </c>
      <c r="O650" s="4">
        <v>264.16191666666674</v>
      </c>
      <c r="P650" s="3">
        <f t="shared" si="42"/>
        <v>313.63673333333344</v>
      </c>
      <c r="Q650" s="5">
        <v>0</v>
      </c>
      <c r="R650" s="5">
        <f>VLOOKUP(D650,'[1]DESIGN LOAD'!AC:AF,2,FALSE)</f>
        <v>295</v>
      </c>
      <c r="S650" s="7">
        <f>VLOOKUP(D650,'[1]DESIGN LOAD'!AC:AF,3,FALSE)</f>
        <v>190</v>
      </c>
      <c r="T650">
        <f>VLOOKUP(D650,'[1]DESIGN LOAD'!AC:AF,4,FALSE)</f>
        <v>485</v>
      </c>
    </row>
    <row r="651" spans="1:20" x14ac:dyDescent="0.3">
      <c r="A651" s="6">
        <v>2024</v>
      </c>
      <c r="B651" s="6">
        <v>7</v>
      </c>
      <c r="C651" s="6">
        <v>28</v>
      </c>
      <c r="D651" s="6">
        <v>7</v>
      </c>
      <c r="E651" s="6" t="str">
        <f t="shared" si="40"/>
        <v>Sunday</v>
      </c>
      <c r="F651" s="6" t="str">
        <f t="shared" si="43"/>
        <v>Weekend</v>
      </c>
      <c r="G651" s="6" t="str">
        <f>_xlfn.XLOOKUP(B651,'[1]VLOOKUP DATA'!$A$3:$A$14,'[1]VLOOKUP DATA'!$C$3:$C$14)</f>
        <v>High-demand</v>
      </c>
      <c r="H651" s="6" t="str" cm="1">
        <f t="array" ref="H651">_xlfn.XLOOKUP(1,('[1]VLOOKUP DATA'!$I$2:$I$337=[1]DATA!G651)*('[1]VLOOKUP DATA'!$J$2:$J$337=[1]DATA!D651)*('[1]VLOOKUP DATA'!$K$2:$K$337=[1]DATA!E651),'[1]VLOOKUP DATA'!$L$2:$L$337)</f>
        <v>Off-Peak</v>
      </c>
      <c r="I651" s="1" cm="1">
        <f t="array" ref="I651">_xlfn.XLOOKUP(B651,'[1]VLOOKUP DATA'!$A$3:$A$14,_xlfn.XLOOKUP(H651,'[1]VLOOKUP DATA'!$D$2:$F$2,'[1]VLOOKUP DATA'!$D$3:$F$14))*100</f>
        <v>107</v>
      </c>
      <c r="J651" s="2">
        <v>-8.8523249999999969</v>
      </c>
      <c r="K651" s="3">
        <f t="shared" si="41"/>
        <v>0</v>
      </c>
      <c r="L651" s="3">
        <v>99</v>
      </c>
      <c r="M651" s="4">
        <v>286.02968333333337</v>
      </c>
      <c r="N651" s="4">
        <v>0</v>
      </c>
      <c r="O651" s="4">
        <v>266.20705000000015</v>
      </c>
      <c r="P651" s="3">
        <f t="shared" si="42"/>
        <v>313.63673333333344</v>
      </c>
      <c r="Q651" s="5">
        <v>0</v>
      </c>
      <c r="R651" s="5">
        <f>VLOOKUP(D651,'[1]DESIGN LOAD'!AC:AF,2,FALSE)</f>
        <v>565</v>
      </c>
      <c r="S651" s="7">
        <f>VLOOKUP(D651,'[1]DESIGN LOAD'!AC:AF,3,FALSE)</f>
        <v>690</v>
      </c>
      <c r="T651">
        <f>VLOOKUP(D651,'[1]DESIGN LOAD'!AC:AF,4,FALSE)</f>
        <v>1255</v>
      </c>
    </row>
    <row r="652" spans="1:20" x14ac:dyDescent="0.3">
      <c r="A652" s="6">
        <v>2024</v>
      </c>
      <c r="B652" s="6">
        <v>7</v>
      </c>
      <c r="C652" s="6">
        <v>28</v>
      </c>
      <c r="D652" s="6">
        <v>8</v>
      </c>
      <c r="E652" s="6" t="str">
        <f t="shared" si="40"/>
        <v>Sunday</v>
      </c>
      <c r="F652" s="6" t="str">
        <f t="shared" si="43"/>
        <v>Weekend</v>
      </c>
      <c r="G652" s="6" t="str">
        <f>_xlfn.XLOOKUP(B652,'[1]VLOOKUP DATA'!$A$3:$A$14,'[1]VLOOKUP DATA'!$C$3:$C$14)</f>
        <v>High-demand</v>
      </c>
      <c r="H652" s="6" t="str" cm="1">
        <f t="array" ref="H652">_xlfn.XLOOKUP(1,('[1]VLOOKUP DATA'!$I$2:$I$337=[1]DATA!G652)*('[1]VLOOKUP DATA'!$J$2:$J$337=[1]DATA!D652)*('[1]VLOOKUP DATA'!$K$2:$K$337=[1]DATA!E652),'[1]VLOOKUP DATA'!$L$2:$L$337)</f>
        <v>Off-Peak</v>
      </c>
      <c r="I652" s="1" cm="1">
        <f t="array" ref="I652">_xlfn.XLOOKUP(B652,'[1]VLOOKUP DATA'!$A$3:$A$14,_xlfn.XLOOKUP(H652,'[1]VLOOKUP DATA'!$D$2:$F$2,'[1]VLOOKUP DATA'!$D$3:$F$14))*100</f>
        <v>107</v>
      </c>
      <c r="J652" s="2">
        <v>-9.1043583333333338</v>
      </c>
      <c r="K652" s="3">
        <f t="shared" si="41"/>
        <v>0</v>
      </c>
      <c r="L652" s="3">
        <v>99</v>
      </c>
      <c r="M652" s="4">
        <v>289.54273333333333</v>
      </c>
      <c r="N652" s="4">
        <v>0</v>
      </c>
      <c r="O652" s="4">
        <v>264.42847500000005</v>
      </c>
      <c r="P652" s="3">
        <f t="shared" si="42"/>
        <v>313.63673333333344</v>
      </c>
      <c r="Q652" s="5">
        <v>0</v>
      </c>
      <c r="R652" s="5">
        <f>VLOOKUP(D652,'[1]DESIGN LOAD'!AC:AF,2,FALSE)</f>
        <v>565</v>
      </c>
      <c r="S652" s="7">
        <f>VLOOKUP(D652,'[1]DESIGN LOAD'!AC:AF,3,FALSE)</f>
        <v>675</v>
      </c>
      <c r="T652">
        <f>VLOOKUP(D652,'[1]DESIGN LOAD'!AC:AF,4,FALSE)</f>
        <v>1240</v>
      </c>
    </row>
    <row r="653" spans="1:20" x14ac:dyDescent="0.3">
      <c r="A653" s="6">
        <v>2024</v>
      </c>
      <c r="B653" s="6">
        <v>7</v>
      </c>
      <c r="C653" s="6">
        <v>28</v>
      </c>
      <c r="D653" s="6">
        <v>9</v>
      </c>
      <c r="E653" s="6" t="str">
        <f t="shared" si="40"/>
        <v>Sunday</v>
      </c>
      <c r="F653" s="6" t="str">
        <f t="shared" si="43"/>
        <v>Weekend</v>
      </c>
      <c r="G653" s="6" t="str">
        <f>_xlfn.XLOOKUP(B653,'[1]VLOOKUP DATA'!$A$3:$A$14,'[1]VLOOKUP DATA'!$C$3:$C$14)</f>
        <v>High-demand</v>
      </c>
      <c r="H653" s="6" t="str" cm="1">
        <f t="array" ref="H653">_xlfn.XLOOKUP(1,('[1]VLOOKUP DATA'!$I$2:$I$337=[1]DATA!G653)*('[1]VLOOKUP DATA'!$J$2:$J$337=[1]DATA!D653)*('[1]VLOOKUP DATA'!$K$2:$K$337=[1]DATA!E653),'[1]VLOOKUP DATA'!$L$2:$L$337)</f>
        <v>Off-Peak</v>
      </c>
      <c r="I653" s="1" cm="1">
        <f t="array" ref="I653">_xlfn.XLOOKUP(B653,'[1]VLOOKUP DATA'!$A$3:$A$14,_xlfn.XLOOKUP(H653,'[1]VLOOKUP DATA'!$D$2:$F$2,'[1]VLOOKUP DATA'!$D$3:$F$14))*100</f>
        <v>107</v>
      </c>
      <c r="J653" s="2">
        <v>-8.4146749999999955</v>
      </c>
      <c r="K653" s="3">
        <f t="shared" si="41"/>
        <v>0</v>
      </c>
      <c r="L653" s="3">
        <v>99</v>
      </c>
      <c r="M653" s="4">
        <v>300.20850833333327</v>
      </c>
      <c r="N653" s="4">
        <v>0</v>
      </c>
      <c r="O653" s="4">
        <v>279.04152500000015</v>
      </c>
      <c r="P653" s="3">
        <f t="shared" si="42"/>
        <v>313.63673333333344</v>
      </c>
      <c r="Q653" s="5">
        <v>0</v>
      </c>
      <c r="R653" s="5">
        <f>VLOOKUP(D653,'[1]DESIGN LOAD'!AC:AF,2,FALSE)</f>
        <v>565</v>
      </c>
      <c r="S653" s="7">
        <f>VLOOKUP(D653,'[1]DESIGN LOAD'!AC:AF,3,FALSE)</f>
        <v>675</v>
      </c>
      <c r="T653">
        <f>VLOOKUP(D653,'[1]DESIGN LOAD'!AC:AF,4,FALSE)</f>
        <v>1240</v>
      </c>
    </row>
    <row r="654" spans="1:20" x14ac:dyDescent="0.3">
      <c r="A654" s="6">
        <v>2024</v>
      </c>
      <c r="B654" s="6">
        <v>7</v>
      </c>
      <c r="C654" s="6">
        <v>28</v>
      </c>
      <c r="D654" s="6">
        <v>10</v>
      </c>
      <c r="E654" s="6" t="str">
        <f t="shared" si="40"/>
        <v>Sunday</v>
      </c>
      <c r="F654" s="6" t="str">
        <f t="shared" si="43"/>
        <v>Weekend</v>
      </c>
      <c r="G654" s="6" t="str">
        <f>_xlfn.XLOOKUP(B654,'[1]VLOOKUP DATA'!$A$3:$A$14,'[1]VLOOKUP DATA'!$C$3:$C$14)</f>
        <v>High-demand</v>
      </c>
      <c r="H654" s="6" t="str" cm="1">
        <f t="array" ref="H654">_xlfn.XLOOKUP(1,('[1]VLOOKUP DATA'!$I$2:$I$337=[1]DATA!G654)*('[1]VLOOKUP DATA'!$J$2:$J$337=[1]DATA!D654)*('[1]VLOOKUP DATA'!$K$2:$K$337=[1]DATA!E654),'[1]VLOOKUP DATA'!$L$2:$L$337)</f>
        <v>Off-Peak</v>
      </c>
      <c r="I654" s="1" cm="1">
        <f t="array" ref="I654">_xlfn.XLOOKUP(B654,'[1]VLOOKUP DATA'!$A$3:$A$14,_xlfn.XLOOKUP(H654,'[1]VLOOKUP DATA'!$D$2:$F$2,'[1]VLOOKUP DATA'!$D$3:$F$14))*100</f>
        <v>107</v>
      </c>
      <c r="J654" s="2">
        <v>5.4382500000000009</v>
      </c>
      <c r="K654" s="3">
        <f t="shared" si="41"/>
        <v>5.4382500000000009</v>
      </c>
      <c r="L654" s="3">
        <v>99</v>
      </c>
      <c r="M654" s="4">
        <v>313.17419999999987</v>
      </c>
      <c r="N654" s="4">
        <v>0</v>
      </c>
      <c r="O654" s="4">
        <v>305.29025833333333</v>
      </c>
      <c r="P654" s="3">
        <f t="shared" si="42"/>
        <v>313.63673333333344</v>
      </c>
      <c r="Q654" s="5">
        <v>0</v>
      </c>
      <c r="R654" s="5">
        <f>VLOOKUP(D654,'[1]DESIGN LOAD'!AC:AF,2,FALSE)</f>
        <v>565</v>
      </c>
      <c r="S654" s="7">
        <f>VLOOKUP(D654,'[1]DESIGN LOAD'!AC:AF,3,FALSE)</f>
        <v>675</v>
      </c>
      <c r="T654">
        <f>VLOOKUP(D654,'[1]DESIGN LOAD'!AC:AF,4,FALSE)</f>
        <v>1240</v>
      </c>
    </row>
    <row r="655" spans="1:20" x14ac:dyDescent="0.3">
      <c r="A655" s="6">
        <v>2024</v>
      </c>
      <c r="B655" s="6">
        <v>7</v>
      </c>
      <c r="C655" s="6">
        <v>28</v>
      </c>
      <c r="D655" s="6">
        <v>11</v>
      </c>
      <c r="E655" s="6" t="str">
        <f t="shared" si="40"/>
        <v>Sunday</v>
      </c>
      <c r="F655" s="6" t="str">
        <f t="shared" si="43"/>
        <v>Weekend</v>
      </c>
      <c r="G655" s="6" t="str">
        <f>_xlfn.XLOOKUP(B655,'[1]VLOOKUP DATA'!$A$3:$A$14,'[1]VLOOKUP DATA'!$C$3:$C$14)</f>
        <v>High-demand</v>
      </c>
      <c r="H655" s="6" t="str" cm="1">
        <f t="array" ref="H655">_xlfn.XLOOKUP(1,('[1]VLOOKUP DATA'!$I$2:$I$337=[1]DATA!G655)*('[1]VLOOKUP DATA'!$J$2:$J$337=[1]DATA!D655)*('[1]VLOOKUP DATA'!$K$2:$K$337=[1]DATA!E655),'[1]VLOOKUP DATA'!$L$2:$L$337)</f>
        <v>Off-Peak</v>
      </c>
      <c r="I655" s="1" cm="1">
        <f t="array" ref="I655">_xlfn.XLOOKUP(B655,'[1]VLOOKUP DATA'!$A$3:$A$14,_xlfn.XLOOKUP(H655,'[1]VLOOKUP DATA'!$D$2:$F$2,'[1]VLOOKUP DATA'!$D$3:$F$14))*100</f>
        <v>107</v>
      </c>
      <c r="J655" s="2">
        <v>-16.723374999999997</v>
      </c>
      <c r="K655" s="3">
        <f t="shared" si="41"/>
        <v>0</v>
      </c>
      <c r="L655" s="3">
        <v>98.275000000000006</v>
      </c>
      <c r="M655" s="4">
        <v>313.10524999999996</v>
      </c>
      <c r="N655" s="4">
        <v>0</v>
      </c>
      <c r="O655" s="4">
        <v>283.10714166666662</v>
      </c>
      <c r="P655" s="3">
        <f t="shared" si="42"/>
        <v>313.63673333333344</v>
      </c>
      <c r="Q655" s="5">
        <v>0</v>
      </c>
      <c r="R655" s="5">
        <f>VLOOKUP(D655,'[1]DESIGN LOAD'!AC:AF,2,FALSE)</f>
        <v>565</v>
      </c>
      <c r="S655" s="7">
        <f>VLOOKUP(D655,'[1]DESIGN LOAD'!AC:AF,3,FALSE)</f>
        <v>675</v>
      </c>
      <c r="T655">
        <f>VLOOKUP(D655,'[1]DESIGN LOAD'!AC:AF,4,FALSE)</f>
        <v>1240</v>
      </c>
    </row>
    <row r="656" spans="1:20" x14ac:dyDescent="0.3">
      <c r="A656" s="6">
        <v>2024</v>
      </c>
      <c r="B656" s="6">
        <v>7</v>
      </c>
      <c r="C656" s="6">
        <v>28</v>
      </c>
      <c r="D656" s="6">
        <v>12</v>
      </c>
      <c r="E656" s="6" t="str">
        <f t="shared" si="40"/>
        <v>Sunday</v>
      </c>
      <c r="F656" s="6" t="str">
        <f t="shared" si="43"/>
        <v>Weekend</v>
      </c>
      <c r="G656" s="6" t="str">
        <f>_xlfn.XLOOKUP(B656,'[1]VLOOKUP DATA'!$A$3:$A$14,'[1]VLOOKUP DATA'!$C$3:$C$14)</f>
        <v>High-demand</v>
      </c>
      <c r="H656" s="6" t="str" cm="1">
        <f t="array" ref="H656">_xlfn.XLOOKUP(1,('[1]VLOOKUP DATA'!$I$2:$I$337=[1]DATA!G656)*('[1]VLOOKUP DATA'!$J$2:$J$337=[1]DATA!D656)*('[1]VLOOKUP DATA'!$K$2:$K$337=[1]DATA!E656),'[1]VLOOKUP DATA'!$L$2:$L$337)</f>
        <v>Off-Peak</v>
      </c>
      <c r="I656" s="1" cm="1">
        <f t="array" ref="I656">_xlfn.XLOOKUP(B656,'[1]VLOOKUP DATA'!$A$3:$A$14,_xlfn.XLOOKUP(H656,'[1]VLOOKUP DATA'!$D$2:$F$2,'[1]VLOOKUP DATA'!$D$3:$F$14))*100</f>
        <v>107</v>
      </c>
      <c r="J656" s="2">
        <v>-14.615150000000003</v>
      </c>
      <c r="K656" s="3">
        <f t="shared" si="41"/>
        <v>0</v>
      </c>
      <c r="L656" s="3">
        <v>99</v>
      </c>
      <c r="M656" s="4">
        <v>271.84780833333321</v>
      </c>
      <c r="N656" s="4">
        <v>0</v>
      </c>
      <c r="O656" s="4">
        <v>247.99085833333325</v>
      </c>
      <c r="P656" s="3">
        <f t="shared" si="42"/>
        <v>313.63673333333344</v>
      </c>
      <c r="Q656" s="5">
        <v>0</v>
      </c>
      <c r="R656" s="5">
        <f>VLOOKUP(D656,'[1]DESIGN LOAD'!AC:AF,2,FALSE)</f>
        <v>565</v>
      </c>
      <c r="S656" s="7">
        <f>VLOOKUP(D656,'[1]DESIGN LOAD'!AC:AF,3,FALSE)</f>
        <v>675</v>
      </c>
      <c r="T656">
        <f>VLOOKUP(D656,'[1]DESIGN LOAD'!AC:AF,4,FALSE)</f>
        <v>1240</v>
      </c>
    </row>
    <row r="657" spans="1:20" x14ac:dyDescent="0.3">
      <c r="A657" s="6">
        <v>2024</v>
      </c>
      <c r="B657" s="6">
        <v>7</v>
      </c>
      <c r="C657" s="6">
        <v>28</v>
      </c>
      <c r="D657" s="6">
        <v>13</v>
      </c>
      <c r="E657" s="6" t="str">
        <f t="shared" si="40"/>
        <v>Sunday</v>
      </c>
      <c r="F657" s="6" t="str">
        <f t="shared" si="43"/>
        <v>Weekend</v>
      </c>
      <c r="G657" s="6" t="str">
        <f>_xlfn.XLOOKUP(B657,'[1]VLOOKUP DATA'!$A$3:$A$14,'[1]VLOOKUP DATA'!$C$3:$C$14)</f>
        <v>High-demand</v>
      </c>
      <c r="H657" s="6" t="str" cm="1">
        <f t="array" ref="H657">_xlfn.XLOOKUP(1,('[1]VLOOKUP DATA'!$I$2:$I$337=[1]DATA!G657)*('[1]VLOOKUP DATA'!$J$2:$J$337=[1]DATA!D657)*('[1]VLOOKUP DATA'!$K$2:$K$337=[1]DATA!E657),'[1]VLOOKUP DATA'!$L$2:$L$337)</f>
        <v>Off-Peak</v>
      </c>
      <c r="I657" s="1" cm="1">
        <f t="array" ref="I657">_xlfn.XLOOKUP(B657,'[1]VLOOKUP DATA'!$A$3:$A$14,_xlfn.XLOOKUP(H657,'[1]VLOOKUP DATA'!$D$2:$F$2,'[1]VLOOKUP DATA'!$D$3:$F$14))*100</f>
        <v>107</v>
      </c>
      <c r="J657" s="2">
        <v>-14.370016666666659</v>
      </c>
      <c r="K657" s="3">
        <f t="shared" si="41"/>
        <v>0</v>
      </c>
      <c r="L657" s="3">
        <v>99</v>
      </c>
      <c r="M657" s="4">
        <v>248.91199166666667</v>
      </c>
      <c r="N657" s="4">
        <v>0</v>
      </c>
      <c r="O657" s="4">
        <v>222.19772499999993</v>
      </c>
      <c r="P657" s="3">
        <f t="shared" si="42"/>
        <v>313.63673333333344</v>
      </c>
      <c r="Q657" s="5">
        <v>0</v>
      </c>
      <c r="R657" s="5">
        <f>VLOOKUP(D657,'[1]DESIGN LOAD'!AC:AF,2,FALSE)</f>
        <v>565</v>
      </c>
      <c r="S657" s="7">
        <f>VLOOKUP(D657,'[1]DESIGN LOAD'!AC:AF,3,FALSE)</f>
        <v>675</v>
      </c>
      <c r="T657">
        <f>VLOOKUP(D657,'[1]DESIGN LOAD'!AC:AF,4,FALSE)</f>
        <v>1240</v>
      </c>
    </row>
    <row r="658" spans="1:20" x14ac:dyDescent="0.3">
      <c r="A658" s="6">
        <v>2024</v>
      </c>
      <c r="B658" s="6">
        <v>7</v>
      </c>
      <c r="C658" s="6">
        <v>28</v>
      </c>
      <c r="D658" s="6">
        <v>14</v>
      </c>
      <c r="E658" s="6" t="str">
        <f t="shared" si="40"/>
        <v>Sunday</v>
      </c>
      <c r="F658" s="6" t="str">
        <f t="shared" si="43"/>
        <v>Weekend</v>
      </c>
      <c r="G658" s="6" t="str">
        <f>_xlfn.XLOOKUP(B658,'[1]VLOOKUP DATA'!$A$3:$A$14,'[1]VLOOKUP DATA'!$C$3:$C$14)</f>
        <v>High-demand</v>
      </c>
      <c r="H658" s="6" t="str" cm="1">
        <f t="array" ref="H658">_xlfn.XLOOKUP(1,('[1]VLOOKUP DATA'!$I$2:$I$337=[1]DATA!G658)*('[1]VLOOKUP DATA'!$J$2:$J$337=[1]DATA!D658)*('[1]VLOOKUP DATA'!$K$2:$K$337=[1]DATA!E658),'[1]VLOOKUP DATA'!$L$2:$L$337)</f>
        <v>Off-Peak</v>
      </c>
      <c r="I658" s="1" cm="1">
        <f t="array" ref="I658">_xlfn.XLOOKUP(B658,'[1]VLOOKUP DATA'!$A$3:$A$14,_xlfn.XLOOKUP(H658,'[1]VLOOKUP DATA'!$D$2:$F$2,'[1]VLOOKUP DATA'!$D$3:$F$14))*100</f>
        <v>107</v>
      </c>
      <c r="J658" s="2">
        <v>-6.5547166666666667</v>
      </c>
      <c r="K658" s="3">
        <f t="shared" si="41"/>
        <v>0</v>
      </c>
      <c r="L658" s="3">
        <v>99</v>
      </c>
      <c r="M658" s="4">
        <v>257.82682500000016</v>
      </c>
      <c r="N658" s="4">
        <v>0</v>
      </c>
      <c r="O658" s="4">
        <v>238.71096666666662</v>
      </c>
      <c r="P658" s="3">
        <f t="shared" si="42"/>
        <v>313.63673333333344</v>
      </c>
      <c r="Q658" s="5">
        <v>0</v>
      </c>
      <c r="R658" s="5">
        <f>VLOOKUP(D658,'[1]DESIGN LOAD'!AC:AF,2,FALSE)</f>
        <v>565</v>
      </c>
      <c r="S658" s="7">
        <f>VLOOKUP(D658,'[1]DESIGN LOAD'!AC:AF,3,FALSE)</f>
        <v>675</v>
      </c>
      <c r="T658">
        <f>VLOOKUP(D658,'[1]DESIGN LOAD'!AC:AF,4,FALSE)</f>
        <v>1240</v>
      </c>
    </row>
    <row r="659" spans="1:20" x14ac:dyDescent="0.3">
      <c r="A659" s="6">
        <v>2024</v>
      </c>
      <c r="B659" s="6">
        <v>7</v>
      </c>
      <c r="C659" s="6">
        <v>28</v>
      </c>
      <c r="D659" s="6">
        <v>15</v>
      </c>
      <c r="E659" s="6" t="str">
        <f t="shared" si="40"/>
        <v>Sunday</v>
      </c>
      <c r="F659" s="6" t="str">
        <f t="shared" si="43"/>
        <v>Weekend</v>
      </c>
      <c r="G659" s="6" t="str">
        <f>_xlfn.XLOOKUP(B659,'[1]VLOOKUP DATA'!$A$3:$A$14,'[1]VLOOKUP DATA'!$C$3:$C$14)</f>
        <v>High-demand</v>
      </c>
      <c r="H659" s="6" t="str" cm="1">
        <f t="array" ref="H659">_xlfn.XLOOKUP(1,('[1]VLOOKUP DATA'!$I$2:$I$337=[1]DATA!G659)*('[1]VLOOKUP DATA'!$J$2:$J$337=[1]DATA!D659)*('[1]VLOOKUP DATA'!$K$2:$K$337=[1]DATA!E659),'[1]VLOOKUP DATA'!$L$2:$L$337)</f>
        <v>Off-Peak</v>
      </c>
      <c r="I659" s="1" cm="1">
        <f t="array" ref="I659">_xlfn.XLOOKUP(B659,'[1]VLOOKUP DATA'!$A$3:$A$14,_xlfn.XLOOKUP(H659,'[1]VLOOKUP DATA'!$D$2:$F$2,'[1]VLOOKUP DATA'!$D$3:$F$14))*100</f>
        <v>107</v>
      </c>
      <c r="J659" s="2">
        <v>-12.979408333333334</v>
      </c>
      <c r="K659" s="3">
        <f t="shared" si="41"/>
        <v>0</v>
      </c>
      <c r="L659" s="3">
        <v>99</v>
      </c>
      <c r="M659" s="4">
        <v>252.68328333333329</v>
      </c>
      <c r="N659" s="4">
        <v>0</v>
      </c>
      <c r="O659" s="4">
        <v>223.18549166666668</v>
      </c>
      <c r="P659" s="3">
        <f t="shared" si="42"/>
        <v>313.63673333333344</v>
      </c>
      <c r="Q659" s="5">
        <v>0</v>
      </c>
      <c r="R659" s="5">
        <f>VLOOKUP(D659,'[1]DESIGN LOAD'!AC:AF,2,FALSE)</f>
        <v>565</v>
      </c>
      <c r="S659" s="7">
        <f>VLOOKUP(D659,'[1]DESIGN LOAD'!AC:AF,3,FALSE)</f>
        <v>675</v>
      </c>
      <c r="T659">
        <f>VLOOKUP(D659,'[1]DESIGN LOAD'!AC:AF,4,FALSE)</f>
        <v>1240</v>
      </c>
    </row>
    <row r="660" spans="1:20" x14ac:dyDescent="0.3">
      <c r="A660" s="6">
        <v>2024</v>
      </c>
      <c r="B660" s="6">
        <v>7</v>
      </c>
      <c r="C660" s="6">
        <v>28</v>
      </c>
      <c r="D660" s="6">
        <v>16</v>
      </c>
      <c r="E660" s="6" t="str">
        <f t="shared" si="40"/>
        <v>Sunday</v>
      </c>
      <c r="F660" s="6" t="str">
        <f t="shared" si="43"/>
        <v>Weekend</v>
      </c>
      <c r="G660" s="6" t="str">
        <f>_xlfn.XLOOKUP(B660,'[1]VLOOKUP DATA'!$A$3:$A$14,'[1]VLOOKUP DATA'!$C$3:$C$14)</f>
        <v>High-demand</v>
      </c>
      <c r="H660" s="6" t="str" cm="1">
        <f t="array" ref="H660">_xlfn.XLOOKUP(1,('[1]VLOOKUP DATA'!$I$2:$I$337=[1]DATA!G660)*('[1]VLOOKUP DATA'!$J$2:$J$337=[1]DATA!D660)*('[1]VLOOKUP DATA'!$K$2:$K$337=[1]DATA!E660),'[1]VLOOKUP DATA'!$L$2:$L$337)</f>
        <v>Off-Peak</v>
      </c>
      <c r="I660" s="1" cm="1">
        <f t="array" ref="I660">_xlfn.XLOOKUP(B660,'[1]VLOOKUP DATA'!$A$3:$A$14,_xlfn.XLOOKUP(H660,'[1]VLOOKUP DATA'!$D$2:$F$2,'[1]VLOOKUP DATA'!$D$3:$F$14))*100</f>
        <v>107</v>
      </c>
      <c r="J660" s="2">
        <v>2.3953833333333336</v>
      </c>
      <c r="K660" s="3">
        <f t="shared" si="41"/>
        <v>2.3953833333333336</v>
      </c>
      <c r="L660" s="3">
        <v>99</v>
      </c>
      <c r="M660" s="4">
        <v>296.4609999999999</v>
      </c>
      <c r="N660" s="4">
        <v>0</v>
      </c>
      <c r="O660" s="4">
        <v>283.63916666666677</v>
      </c>
      <c r="P660" s="3">
        <f t="shared" si="42"/>
        <v>313.63673333333344</v>
      </c>
      <c r="Q660" s="5">
        <v>0</v>
      </c>
      <c r="R660" s="5">
        <f>VLOOKUP(D660,'[1]DESIGN LOAD'!AC:AF,2,FALSE)</f>
        <v>565</v>
      </c>
      <c r="S660" s="7">
        <f>VLOOKUP(D660,'[1]DESIGN LOAD'!AC:AF,3,FALSE)</f>
        <v>675</v>
      </c>
      <c r="T660">
        <f>VLOOKUP(D660,'[1]DESIGN LOAD'!AC:AF,4,FALSE)</f>
        <v>1240</v>
      </c>
    </row>
    <row r="661" spans="1:20" x14ac:dyDescent="0.3">
      <c r="A661" s="6">
        <v>2024</v>
      </c>
      <c r="B661" s="6">
        <v>7</v>
      </c>
      <c r="C661" s="6">
        <v>28</v>
      </c>
      <c r="D661" s="6">
        <v>17</v>
      </c>
      <c r="E661" s="6" t="str">
        <f t="shared" si="40"/>
        <v>Sunday</v>
      </c>
      <c r="F661" s="6" t="str">
        <f t="shared" si="43"/>
        <v>Weekend</v>
      </c>
      <c r="G661" s="6" t="str">
        <f>_xlfn.XLOOKUP(B661,'[1]VLOOKUP DATA'!$A$3:$A$14,'[1]VLOOKUP DATA'!$C$3:$C$14)</f>
        <v>High-demand</v>
      </c>
      <c r="H661" s="6" t="str" cm="1">
        <f t="array" ref="H661">_xlfn.XLOOKUP(1,('[1]VLOOKUP DATA'!$I$2:$I$337=[1]DATA!G661)*('[1]VLOOKUP DATA'!$J$2:$J$337=[1]DATA!D661)*('[1]VLOOKUP DATA'!$K$2:$K$337=[1]DATA!E661),'[1]VLOOKUP DATA'!$L$2:$L$337)</f>
        <v>Off-Peak</v>
      </c>
      <c r="I661" s="1" cm="1">
        <f t="array" ref="I661">_xlfn.XLOOKUP(B661,'[1]VLOOKUP DATA'!$A$3:$A$14,_xlfn.XLOOKUP(H661,'[1]VLOOKUP DATA'!$D$2:$F$2,'[1]VLOOKUP DATA'!$D$3:$F$14))*100</f>
        <v>107</v>
      </c>
      <c r="J661" s="2">
        <v>-21.424216666666663</v>
      </c>
      <c r="K661" s="3">
        <f t="shared" si="41"/>
        <v>0</v>
      </c>
      <c r="L661" s="3">
        <v>99</v>
      </c>
      <c r="M661" s="4">
        <v>300.26438333333334</v>
      </c>
      <c r="N661" s="4">
        <v>0</v>
      </c>
      <c r="O661" s="4">
        <v>266.01634166666673</v>
      </c>
      <c r="P661" s="3">
        <f t="shared" si="42"/>
        <v>313.63673333333344</v>
      </c>
      <c r="Q661" s="5">
        <v>0</v>
      </c>
      <c r="R661" s="5">
        <f>VLOOKUP(D661,'[1]DESIGN LOAD'!AC:AF,2,FALSE)</f>
        <v>555</v>
      </c>
      <c r="S661" s="7">
        <f>VLOOKUP(D661,'[1]DESIGN LOAD'!AC:AF,3,FALSE)</f>
        <v>675</v>
      </c>
      <c r="T661">
        <f>VLOOKUP(D661,'[1]DESIGN LOAD'!AC:AF,4,FALSE)</f>
        <v>1230</v>
      </c>
    </row>
    <row r="662" spans="1:20" x14ac:dyDescent="0.3">
      <c r="A662" s="6">
        <v>2024</v>
      </c>
      <c r="B662" s="6">
        <v>7</v>
      </c>
      <c r="C662" s="6">
        <v>28</v>
      </c>
      <c r="D662" s="6">
        <v>18</v>
      </c>
      <c r="E662" s="6" t="str">
        <f t="shared" si="40"/>
        <v>Sunday</v>
      </c>
      <c r="F662" s="6" t="str">
        <f t="shared" si="43"/>
        <v>Weekend</v>
      </c>
      <c r="G662" s="6" t="str">
        <f>_xlfn.XLOOKUP(B662,'[1]VLOOKUP DATA'!$A$3:$A$14,'[1]VLOOKUP DATA'!$C$3:$C$14)</f>
        <v>High-demand</v>
      </c>
      <c r="H662" s="6" t="str" cm="1">
        <f t="array" ref="H662">_xlfn.XLOOKUP(1,('[1]VLOOKUP DATA'!$I$2:$I$337=[1]DATA!G662)*('[1]VLOOKUP DATA'!$J$2:$J$337=[1]DATA!D662)*('[1]VLOOKUP DATA'!$K$2:$K$337=[1]DATA!E662),'[1]VLOOKUP DATA'!$L$2:$L$337)</f>
        <v>Off-Peak</v>
      </c>
      <c r="I662" s="1" cm="1">
        <f t="array" ref="I662">_xlfn.XLOOKUP(B662,'[1]VLOOKUP DATA'!$A$3:$A$14,_xlfn.XLOOKUP(H662,'[1]VLOOKUP DATA'!$D$2:$F$2,'[1]VLOOKUP DATA'!$D$3:$F$14))*100</f>
        <v>107</v>
      </c>
      <c r="J662" s="2">
        <v>-11.131343434343435</v>
      </c>
      <c r="K662" s="3">
        <f t="shared" si="41"/>
        <v>0</v>
      </c>
      <c r="L662" s="3">
        <v>99</v>
      </c>
      <c r="M662" s="4">
        <v>282.96059595959582</v>
      </c>
      <c r="N662" s="4">
        <v>0</v>
      </c>
      <c r="O662" s="4">
        <v>258.41621212121208</v>
      </c>
      <c r="P662" s="3">
        <f t="shared" si="42"/>
        <v>313.63673333333344</v>
      </c>
      <c r="Q662" s="5">
        <v>0</v>
      </c>
      <c r="R662" s="5">
        <f>VLOOKUP(D662,'[1]DESIGN LOAD'!AC:AF,2,FALSE)</f>
        <v>485</v>
      </c>
      <c r="S662" s="7">
        <f>VLOOKUP(D662,'[1]DESIGN LOAD'!AC:AF,3,FALSE)</f>
        <v>655</v>
      </c>
      <c r="T662">
        <f>VLOOKUP(D662,'[1]DESIGN LOAD'!AC:AF,4,FALSE)</f>
        <v>1140</v>
      </c>
    </row>
    <row r="663" spans="1:20" x14ac:dyDescent="0.3">
      <c r="A663" s="6">
        <v>2024</v>
      </c>
      <c r="B663" s="6">
        <v>7</v>
      </c>
      <c r="C663" s="6">
        <v>28</v>
      </c>
      <c r="D663" s="6">
        <v>19</v>
      </c>
      <c r="E663" s="6" t="str">
        <f t="shared" si="40"/>
        <v>Sunday</v>
      </c>
      <c r="F663" s="6" t="str">
        <f t="shared" si="43"/>
        <v>Weekend</v>
      </c>
      <c r="G663" s="6" t="str">
        <f>_xlfn.XLOOKUP(B663,'[1]VLOOKUP DATA'!$A$3:$A$14,'[1]VLOOKUP DATA'!$C$3:$C$14)</f>
        <v>High-demand</v>
      </c>
      <c r="H663" s="6" t="str" cm="1">
        <f t="array" ref="H663">_xlfn.XLOOKUP(1,('[1]VLOOKUP DATA'!$I$2:$I$337=[1]DATA!G663)*('[1]VLOOKUP DATA'!$J$2:$J$337=[1]DATA!D663)*('[1]VLOOKUP DATA'!$K$2:$K$337=[1]DATA!E663),'[1]VLOOKUP DATA'!$L$2:$L$337)</f>
        <v>Off-Peak</v>
      </c>
      <c r="I663" s="1" cm="1">
        <f t="array" ref="I663">_xlfn.XLOOKUP(B663,'[1]VLOOKUP DATA'!$A$3:$A$14,_xlfn.XLOOKUP(H663,'[1]VLOOKUP DATA'!$D$2:$F$2,'[1]VLOOKUP DATA'!$D$3:$F$14))*100</f>
        <v>107</v>
      </c>
      <c r="J663" s="2">
        <v>-7.2015749999999992</v>
      </c>
      <c r="K663" s="3">
        <f t="shared" si="41"/>
        <v>0</v>
      </c>
      <c r="L663" s="3">
        <v>99</v>
      </c>
      <c r="M663" s="4">
        <v>288.71127500000006</v>
      </c>
      <c r="N663" s="4">
        <v>0</v>
      </c>
      <c r="O663" s="4">
        <v>268.59027499999991</v>
      </c>
      <c r="P663" s="3">
        <f t="shared" si="42"/>
        <v>313.63673333333344</v>
      </c>
      <c r="Q663" s="5">
        <v>0</v>
      </c>
      <c r="R663" s="5">
        <f>VLOOKUP(D663,'[1]DESIGN LOAD'!AC:AF,2,FALSE)</f>
        <v>295</v>
      </c>
      <c r="S663" s="7">
        <f>VLOOKUP(D663,'[1]DESIGN LOAD'!AC:AF,3,FALSE)</f>
        <v>655</v>
      </c>
      <c r="T663">
        <f>VLOOKUP(D663,'[1]DESIGN LOAD'!AC:AF,4,FALSE)</f>
        <v>950</v>
      </c>
    </row>
    <row r="664" spans="1:20" x14ac:dyDescent="0.3">
      <c r="A664" s="6">
        <v>2024</v>
      </c>
      <c r="B664" s="6">
        <v>7</v>
      </c>
      <c r="C664" s="6">
        <v>28</v>
      </c>
      <c r="D664" s="6">
        <v>20</v>
      </c>
      <c r="E664" s="6" t="str">
        <f t="shared" si="40"/>
        <v>Sunday</v>
      </c>
      <c r="F664" s="6" t="str">
        <f t="shared" si="43"/>
        <v>Weekend</v>
      </c>
      <c r="G664" s="6" t="str">
        <f>_xlfn.XLOOKUP(B664,'[1]VLOOKUP DATA'!$A$3:$A$14,'[1]VLOOKUP DATA'!$C$3:$C$14)</f>
        <v>High-demand</v>
      </c>
      <c r="H664" s="6" t="str" cm="1">
        <f t="array" ref="H664">_xlfn.XLOOKUP(1,('[1]VLOOKUP DATA'!$I$2:$I$337=[1]DATA!G664)*('[1]VLOOKUP DATA'!$J$2:$J$337=[1]DATA!D664)*('[1]VLOOKUP DATA'!$K$2:$K$337=[1]DATA!E664),'[1]VLOOKUP DATA'!$L$2:$L$337)</f>
        <v>Off-Peak</v>
      </c>
      <c r="I664" s="1" cm="1">
        <f t="array" ref="I664">_xlfn.XLOOKUP(B664,'[1]VLOOKUP DATA'!$A$3:$A$14,_xlfn.XLOOKUP(H664,'[1]VLOOKUP DATA'!$D$2:$F$2,'[1]VLOOKUP DATA'!$D$3:$F$14))*100</f>
        <v>107</v>
      </c>
      <c r="J664" s="2">
        <v>-10.323975000000001</v>
      </c>
      <c r="K664" s="3">
        <f t="shared" si="41"/>
        <v>0</v>
      </c>
      <c r="L664" s="3">
        <v>99.033333333333331</v>
      </c>
      <c r="M664" s="4">
        <v>228.19505833333326</v>
      </c>
      <c r="N664" s="4">
        <v>0</v>
      </c>
      <c r="O664" s="4">
        <v>212.65225000000009</v>
      </c>
      <c r="P664" s="3">
        <f t="shared" si="42"/>
        <v>313.63673333333344</v>
      </c>
      <c r="Q664" s="5">
        <v>0</v>
      </c>
      <c r="R664" s="5">
        <f>VLOOKUP(D664,'[1]DESIGN LOAD'!AC:AF,2,FALSE)</f>
        <v>295</v>
      </c>
      <c r="S664" s="7">
        <f>VLOOKUP(D664,'[1]DESIGN LOAD'!AC:AF,3,FALSE)</f>
        <v>190</v>
      </c>
      <c r="T664">
        <f>VLOOKUP(D664,'[1]DESIGN LOAD'!AC:AF,4,FALSE)</f>
        <v>485</v>
      </c>
    </row>
    <row r="665" spans="1:20" x14ac:dyDescent="0.3">
      <c r="A665" s="6">
        <v>2024</v>
      </c>
      <c r="B665" s="6">
        <v>7</v>
      </c>
      <c r="C665" s="6">
        <v>28</v>
      </c>
      <c r="D665" s="6">
        <v>21</v>
      </c>
      <c r="E665" s="6" t="str">
        <f t="shared" si="40"/>
        <v>Sunday</v>
      </c>
      <c r="F665" s="6" t="str">
        <f t="shared" si="43"/>
        <v>Weekend</v>
      </c>
      <c r="G665" s="6" t="str">
        <f>_xlfn.XLOOKUP(B665,'[1]VLOOKUP DATA'!$A$3:$A$14,'[1]VLOOKUP DATA'!$C$3:$C$14)</f>
        <v>High-demand</v>
      </c>
      <c r="H665" s="6" t="str" cm="1">
        <f t="array" ref="H665">_xlfn.XLOOKUP(1,('[1]VLOOKUP DATA'!$I$2:$I$337=[1]DATA!G665)*('[1]VLOOKUP DATA'!$J$2:$J$337=[1]DATA!D665)*('[1]VLOOKUP DATA'!$K$2:$K$337=[1]DATA!E665),'[1]VLOOKUP DATA'!$L$2:$L$337)</f>
        <v>Off-Peak</v>
      </c>
      <c r="I665" s="1" cm="1">
        <f t="array" ref="I665">_xlfn.XLOOKUP(B665,'[1]VLOOKUP DATA'!$A$3:$A$14,_xlfn.XLOOKUP(H665,'[1]VLOOKUP DATA'!$D$2:$F$2,'[1]VLOOKUP DATA'!$D$3:$F$14))*100</f>
        <v>107</v>
      </c>
      <c r="J665" s="2">
        <v>-10.085233333333331</v>
      </c>
      <c r="K665" s="3">
        <f t="shared" si="41"/>
        <v>0</v>
      </c>
      <c r="L665" s="3">
        <v>99</v>
      </c>
      <c r="M665" s="4">
        <v>260.34278333333316</v>
      </c>
      <c r="N665" s="4">
        <v>0</v>
      </c>
      <c r="O665" s="4">
        <v>239.31860833333337</v>
      </c>
      <c r="P665" s="3">
        <f t="shared" si="42"/>
        <v>313.63673333333344</v>
      </c>
      <c r="Q665" s="5">
        <v>0</v>
      </c>
      <c r="R665" s="5">
        <f>VLOOKUP(D665,'[1]DESIGN LOAD'!AC:AF,2,FALSE)</f>
        <v>295</v>
      </c>
      <c r="S665" s="7">
        <f>VLOOKUP(D665,'[1]DESIGN LOAD'!AC:AF,3,FALSE)</f>
        <v>190</v>
      </c>
      <c r="T665">
        <f>VLOOKUP(D665,'[1]DESIGN LOAD'!AC:AF,4,FALSE)</f>
        <v>485</v>
      </c>
    </row>
    <row r="666" spans="1:20" x14ac:dyDescent="0.3">
      <c r="A666" s="6">
        <v>2024</v>
      </c>
      <c r="B666" s="6">
        <v>7</v>
      </c>
      <c r="C666" s="6">
        <v>28</v>
      </c>
      <c r="D666" s="6">
        <v>22</v>
      </c>
      <c r="E666" s="6" t="str">
        <f t="shared" si="40"/>
        <v>Sunday</v>
      </c>
      <c r="F666" s="6" t="str">
        <f t="shared" si="43"/>
        <v>Weekend</v>
      </c>
      <c r="G666" s="6" t="str">
        <f>_xlfn.XLOOKUP(B666,'[1]VLOOKUP DATA'!$A$3:$A$14,'[1]VLOOKUP DATA'!$C$3:$C$14)</f>
        <v>High-demand</v>
      </c>
      <c r="H666" s="6" t="str" cm="1">
        <f t="array" ref="H666">_xlfn.XLOOKUP(1,('[1]VLOOKUP DATA'!$I$2:$I$337=[1]DATA!G666)*('[1]VLOOKUP DATA'!$J$2:$J$337=[1]DATA!D666)*('[1]VLOOKUP DATA'!$K$2:$K$337=[1]DATA!E666),'[1]VLOOKUP DATA'!$L$2:$L$337)</f>
        <v>Off-Peak</v>
      </c>
      <c r="I666" s="1" cm="1">
        <f t="array" ref="I666">_xlfn.XLOOKUP(B666,'[1]VLOOKUP DATA'!$A$3:$A$14,_xlfn.XLOOKUP(H666,'[1]VLOOKUP DATA'!$D$2:$F$2,'[1]VLOOKUP DATA'!$D$3:$F$14))*100</f>
        <v>107</v>
      </c>
      <c r="J666" s="2">
        <v>-7.771133333333335</v>
      </c>
      <c r="K666" s="3">
        <f t="shared" si="41"/>
        <v>0</v>
      </c>
      <c r="L666" s="3">
        <v>99</v>
      </c>
      <c r="M666" s="4">
        <v>256.50914166666661</v>
      </c>
      <c r="N666" s="4">
        <v>0</v>
      </c>
      <c r="O666" s="4">
        <v>242.4990916666666</v>
      </c>
      <c r="P666" s="3">
        <f t="shared" si="42"/>
        <v>313.63673333333344</v>
      </c>
      <c r="Q666" s="5">
        <v>0</v>
      </c>
      <c r="R666" s="5">
        <f>VLOOKUP(D666,'[1]DESIGN LOAD'!AC:AF,2,FALSE)</f>
        <v>200</v>
      </c>
      <c r="S666" s="7">
        <f>VLOOKUP(D666,'[1]DESIGN LOAD'!AC:AF,3,FALSE)</f>
        <v>190</v>
      </c>
      <c r="T666">
        <f>VLOOKUP(D666,'[1]DESIGN LOAD'!AC:AF,4,FALSE)</f>
        <v>390</v>
      </c>
    </row>
    <row r="667" spans="1:20" x14ac:dyDescent="0.3">
      <c r="A667" s="6">
        <v>2024</v>
      </c>
      <c r="B667" s="6">
        <v>7</v>
      </c>
      <c r="C667" s="6">
        <v>28</v>
      </c>
      <c r="D667" s="6">
        <v>23</v>
      </c>
      <c r="E667" s="6" t="str">
        <f t="shared" si="40"/>
        <v>Sunday</v>
      </c>
      <c r="F667" s="6" t="str">
        <f t="shared" si="43"/>
        <v>Weekend</v>
      </c>
      <c r="G667" s="6" t="str">
        <f>_xlfn.XLOOKUP(B667,'[1]VLOOKUP DATA'!$A$3:$A$14,'[1]VLOOKUP DATA'!$C$3:$C$14)</f>
        <v>High-demand</v>
      </c>
      <c r="H667" s="6" t="str" cm="1">
        <f t="array" ref="H667">_xlfn.XLOOKUP(1,('[1]VLOOKUP DATA'!$I$2:$I$337=[1]DATA!G667)*('[1]VLOOKUP DATA'!$J$2:$J$337=[1]DATA!D667)*('[1]VLOOKUP DATA'!$K$2:$K$337=[1]DATA!E667),'[1]VLOOKUP DATA'!$L$2:$L$337)</f>
        <v>Off-Peak</v>
      </c>
      <c r="I667" s="1" cm="1">
        <f t="array" ref="I667">_xlfn.XLOOKUP(B667,'[1]VLOOKUP DATA'!$A$3:$A$14,_xlfn.XLOOKUP(H667,'[1]VLOOKUP DATA'!$D$2:$F$2,'[1]VLOOKUP DATA'!$D$3:$F$14))*100</f>
        <v>107</v>
      </c>
      <c r="J667" s="2">
        <v>-10.636425000000003</v>
      </c>
      <c r="K667" s="3">
        <f t="shared" si="41"/>
        <v>0</v>
      </c>
      <c r="L667" s="3">
        <v>99</v>
      </c>
      <c r="M667" s="4">
        <v>260.34658333333346</v>
      </c>
      <c r="N667" s="4">
        <v>0</v>
      </c>
      <c r="O667" s="4">
        <v>239.59111666666658</v>
      </c>
      <c r="P667" s="3">
        <f t="shared" si="42"/>
        <v>313.63673333333344</v>
      </c>
      <c r="Q667" s="5">
        <v>0</v>
      </c>
      <c r="R667" s="5">
        <f>VLOOKUP(D667,'[1]DESIGN LOAD'!AC:AF,2,FALSE)</f>
        <v>200</v>
      </c>
      <c r="S667" s="7">
        <f>VLOOKUP(D667,'[1]DESIGN LOAD'!AC:AF,3,FALSE)</f>
        <v>190</v>
      </c>
      <c r="T667">
        <f>VLOOKUP(D667,'[1]DESIGN LOAD'!AC:AF,4,FALSE)</f>
        <v>390</v>
      </c>
    </row>
    <row r="668" spans="1:20" x14ac:dyDescent="0.3">
      <c r="A668" s="6">
        <v>2024</v>
      </c>
      <c r="B668" s="6">
        <v>7</v>
      </c>
      <c r="C668" s="6">
        <v>29</v>
      </c>
      <c r="D668" s="6">
        <v>0</v>
      </c>
      <c r="E668" s="6" t="str">
        <f t="shared" si="40"/>
        <v>Monday</v>
      </c>
      <c r="F668" s="6" t="str">
        <f t="shared" si="43"/>
        <v>Week-day</v>
      </c>
      <c r="G668" s="6" t="str">
        <f>_xlfn.XLOOKUP(B668,'[1]VLOOKUP DATA'!$A$3:$A$14,'[1]VLOOKUP DATA'!$C$3:$C$14)</f>
        <v>High-demand</v>
      </c>
      <c r="H668" s="6" t="str" cm="1">
        <f t="array" ref="H668">_xlfn.XLOOKUP(1,('[1]VLOOKUP DATA'!$I$2:$I$337=[1]DATA!G668)*('[1]VLOOKUP DATA'!$J$2:$J$337=[1]DATA!D668)*('[1]VLOOKUP DATA'!$K$2:$K$337=[1]DATA!E668),'[1]VLOOKUP DATA'!$L$2:$L$337)</f>
        <v>Off-Peak</v>
      </c>
      <c r="I668" s="1" cm="1">
        <f t="array" ref="I668">_xlfn.XLOOKUP(B668,'[1]VLOOKUP DATA'!$A$3:$A$14,_xlfn.XLOOKUP(H668,'[1]VLOOKUP DATA'!$D$2:$F$2,'[1]VLOOKUP DATA'!$D$3:$F$14))*100</f>
        <v>107</v>
      </c>
      <c r="J668" s="2">
        <v>-10.457424999999997</v>
      </c>
      <c r="K668" s="3">
        <f t="shared" si="41"/>
        <v>0</v>
      </c>
      <c r="L668" s="3">
        <v>99.00833333333334</v>
      </c>
      <c r="M668" s="4">
        <v>260.33389166666655</v>
      </c>
      <c r="N668" s="4">
        <v>0</v>
      </c>
      <c r="O668" s="4">
        <v>238.39814166666665</v>
      </c>
      <c r="P668" s="3">
        <f t="shared" si="42"/>
        <v>313.63673333333344</v>
      </c>
      <c r="Q668" s="5">
        <v>0</v>
      </c>
      <c r="R668" s="5">
        <f>VLOOKUP(D668,'[1]DESIGN LOAD'!AC:AF,2,FALSE)</f>
        <v>200</v>
      </c>
      <c r="S668" s="7">
        <f>VLOOKUP(D668,'[1]DESIGN LOAD'!AC:AF,3,FALSE)</f>
        <v>190</v>
      </c>
      <c r="T668">
        <f>VLOOKUP(D668,'[1]DESIGN LOAD'!AC:AF,4,FALSE)</f>
        <v>390</v>
      </c>
    </row>
    <row r="669" spans="1:20" x14ac:dyDescent="0.3">
      <c r="A669" s="6">
        <v>2024</v>
      </c>
      <c r="B669" s="6">
        <v>7</v>
      </c>
      <c r="C669" s="6">
        <v>29</v>
      </c>
      <c r="D669" s="6">
        <v>1</v>
      </c>
      <c r="E669" s="6" t="str">
        <f t="shared" si="40"/>
        <v>Monday</v>
      </c>
      <c r="F669" s="6" t="str">
        <f t="shared" si="43"/>
        <v>Week-day</v>
      </c>
      <c r="G669" s="6" t="str">
        <f>_xlfn.XLOOKUP(B669,'[1]VLOOKUP DATA'!$A$3:$A$14,'[1]VLOOKUP DATA'!$C$3:$C$14)</f>
        <v>High-demand</v>
      </c>
      <c r="H669" s="6" t="str" cm="1">
        <f t="array" ref="H669">_xlfn.XLOOKUP(1,('[1]VLOOKUP DATA'!$I$2:$I$337=[1]DATA!G669)*('[1]VLOOKUP DATA'!$J$2:$J$337=[1]DATA!D669)*('[1]VLOOKUP DATA'!$K$2:$K$337=[1]DATA!E669),'[1]VLOOKUP DATA'!$L$2:$L$337)</f>
        <v>Off-Peak</v>
      </c>
      <c r="I669" s="1" cm="1">
        <f t="array" ref="I669">_xlfn.XLOOKUP(B669,'[1]VLOOKUP DATA'!$A$3:$A$14,_xlfn.XLOOKUP(H669,'[1]VLOOKUP DATA'!$D$2:$F$2,'[1]VLOOKUP DATA'!$D$3:$F$14))*100</f>
        <v>107</v>
      </c>
      <c r="J669" s="2">
        <v>-6.3532000000000002</v>
      </c>
      <c r="K669" s="3">
        <f t="shared" si="41"/>
        <v>0</v>
      </c>
      <c r="L669" s="3">
        <v>99.00833333333334</v>
      </c>
      <c r="M669" s="4">
        <v>265.51595833333334</v>
      </c>
      <c r="N669" s="4">
        <v>0</v>
      </c>
      <c r="O669" s="4">
        <v>249.38274166666673</v>
      </c>
      <c r="P669" s="3">
        <f t="shared" si="42"/>
        <v>313.63673333333344</v>
      </c>
      <c r="Q669" s="5">
        <v>0</v>
      </c>
      <c r="R669" s="5">
        <f>VLOOKUP(D669,'[1]DESIGN LOAD'!AC:AF,2,FALSE)</f>
        <v>200</v>
      </c>
      <c r="S669" s="7">
        <f>VLOOKUP(D669,'[1]DESIGN LOAD'!AC:AF,3,FALSE)</f>
        <v>190</v>
      </c>
      <c r="T669">
        <f>VLOOKUP(D669,'[1]DESIGN LOAD'!AC:AF,4,FALSE)</f>
        <v>390</v>
      </c>
    </row>
    <row r="670" spans="1:20" x14ac:dyDescent="0.3">
      <c r="A670" s="6">
        <v>2024</v>
      </c>
      <c r="B670" s="6">
        <v>7</v>
      </c>
      <c r="C670" s="6">
        <v>29</v>
      </c>
      <c r="D670" s="6">
        <v>2</v>
      </c>
      <c r="E670" s="6" t="str">
        <f t="shared" si="40"/>
        <v>Monday</v>
      </c>
      <c r="F670" s="6" t="str">
        <f t="shared" si="43"/>
        <v>Week-day</v>
      </c>
      <c r="G670" s="6" t="str">
        <f>_xlfn.XLOOKUP(B670,'[1]VLOOKUP DATA'!$A$3:$A$14,'[1]VLOOKUP DATA'!$C$3:$C$14)</f>
        <v>High-demand</v>
      </c>
      <c r="H670" s="6" t="str" cm="1">
        <f t="array" ref="H670">_xlfn.XLOOKUP(1,('[1]VLOOKUP DATA'!$I$2:$I$337=[1]DATA!G670)*('[1]VLOOKUP DATA'!$J$2:$J$337=[1]DATA!D670)*('[1]VLOOKUP DATA'!$K$2:$K$337=[1]DATA!E670),'[1]VLOOKUP DATA'!$L$2:$L$337)</f>
        <v>Off-Peak</v>
      </c>
      <c r="I670" s="1" cm="1">
        <f t="array" ref="I670">_xlfn.XLOOKUP(B670,'[1]VLOOKUP DATA'!$A$3:$A$14,_xlfn.XLOOKUP(H670,'[1]VLOOKUP DATA'!$D$2:$F$2,'[1]VLOOKUP DATA'!$D$3:$F$14))*100</f>
        <v>107</v>
      </c>
      <c r="J670" s="2">
        <v>-8.970716666666668</v>
      </c>
      <c r="K670" s="3">
        <f t="shared" si="41"/>
        <v>0</v>
      </c>
      <c r="L670" s="3">
        <v>99</v>
      </c>
      <c r="M670" s="4">
        <v>295.1131166666666</v>
      </c>
      <c r="N670" s="4">
        <v>0</v>
      </c>
      <c r="O670" s="4">
        <v>269.79491666666667</v>
      </c>
      <c r="P670" s="3">
        <f t="shared" si="42"/>
        <v>313.63673333333344</v>
      </c>
      <c r="Q670" s="5">
        <v>0</v>
      </c>
      <c r="R670" s="5">
        <f>VLOOKUP(D670,'[1]DESIGN LOAD'!AC:AF,2,FALSE)</f>
        <v>200</v>
      </c>
      <c r="S670" s="7">
        <f>VLOOKUP(D670,'[1]DESIGN LOAD'!AC:AF,3,FALSE)</f>
        <v>190</v>
      </c>
      <c r="T670">
        <f>VLOOKUP(D670,'[1]DESIGN LOAD'!AC:AF,4,FALSE)</f>
        <v>390</v>
      </c>
    </row>
    <row r="671" spans="1:20" x14ac:dyDescent="0.3">
      <c r="A671" s="6">
        <v>2024</v>
      </c>
      <c r="B671" s="6">
        <v>7</v>
      </c>
      <c r="C671" s="6">
        <v>29</v>
      </c>
      <c r="D671" s="6">
        <v>3</v>
      </c>
      <c r="E671" s="6" t="str">
        <f t="shared" si="40"/>
        <v>Monday</v>
      </c>
      <c r="F671" s="6" t="str">
        <f t="shared" si="43"/>
        <v>Week-day</v>
      </c>
      <c r="G671" s="6" t="str">
        <f>_xlfn.XLOOKUP(B671,'[1]VLOOKUP DATA'!$A$3:$A$14,'[1]VLOOKUP DATA'!$C$3:$C$14)</f>
        <v>High-demand</v>
      </c>
      <c r="H671" s="6" t="str" cm="1">
        <f t="array" ref="H671">_xlfn.XLOOKUP(1,('[1]VLOOKUP DATA'!$I$2:$I$337=[1]DATA!G671)*('[1]VLOOKUP DATA'!$J$2:$J$337=[1]DATA!D671)*('[1]VLOOKUP DATA'!$K$2:$K$337=[1]DATA!E671),'[1]VLOOKUP DATA'!$L$2:$L$337)</f>
        <v>Off-Peak</v>
      </c>
      <c r="I671" s="1" cm="1">
        <f t="array" ref="I671">_xlfn.XLOOKUP(B671,'[1]VLOOKUP DATA'!$A$3:$A$14,_xlfn.XLOOKUP(H671,'[1]VLOOKUP DATA'!$D$2:$F$2,'[1]VLOOKUP DATA'!$D$3:$F$14))*100</f>
        <v>107</v>
      </c>
      <c r="J671" s="2">
        <v>-6.6694999999999975</v>
      </c>
      <c r="K671" s="3">
        <f t="shared" si="41"/>
        <v>0</v>
      </c>
      <c r="L671" s="3">
        <v>99.00833333333334</v>
      </c>
      <c r="M671" s="4">
        <v>303.91239166666668</v>
      </c>
      <c r="N671" s="4">
        <v>0</v>
      </c>
      <c r="O671" s="4">
        <v>283.24414166666679</v>
      </c>
      <c r="P671" s="3">
        <f t="shared" si="42"/>
        <v>313.63673333333344</v>
      </c>
      <c r="Q671" s="5">
        <v>0</v>
      </c>
      <c r="R671" s="5">
        <f>VLOOKUP(D671,'[1]DESIGN LOAD'!AC:AF,2,FALSE)</f>
        <v>200</v>
      </c>
      <c r="S671" s="7">
        <f>VLOOKUP(D671,'[1]DESIGN LOAD'!AC:AF,3,FALSE)</f>
        <v>190</v>
      </c>
      <c r="T671">
        <f>VLOOKUP(D671,'[1]DESIGN LOAD'!AC:AF,4,FALSE)</f>
        <v>390</v>
      </c>
    </row>
    <row r="672" spans="1:20" x14ac:dyDescent="0.3">
      <c r="A672" s="6">
        <v>2024</v>
      </c>
      <c r="B672" s="6">
        <v>7</v>
      </c>
      <c r="C672" s="6">
        <v>29</v>
      </c>
      <c r="D672" s="6">
        <v>4</v>
      </c>
      <c r="E672" s="6" t="str">
        <f t="shared" si="40"/>
        <v>Monday</v>
      </c>
      <c r="F672" s="6" t="str">
        <f t="shared" si="43"/>
        <v>Week-day</v>
      </c>
      <c r="G672" s="6" t="str">
        <f>_xlfn.XLOOKUP(B672,'[1]VLOOKUP DATA'!$A$3:$A$14,'[1]VLOOKUP DATA'!$C$3:$C$14)</f>
        <v>High-demand</v>
      </c>
      <c r="H672" s="6" t="str" cm="1">
        <f t="array" ref="H672">_xlfn.XLOOKUP(1,('[1]VLOOKUP DATA'!$I$2:$I$337=[1]DATA!G672)*('[1]VLOOKUP DATA'!$J$2:$J$337=[1]DATA!D672)*('[1]VLOOKUP DATA'!$K$2:$K$337=[1]DATA!E672),'[1]VLOOKUP DATA'!$L$2:$L$337)</f>
        <v>Off-Peak</v>
      </c>
      <c r="I672" s="1" cm="1">
        <f t="array" ref="I672">_xlfn.XLOOKUP(B672,'[1]VLOOKUP DATA'!$A$3:$A$14,_xlfn.XLOOKUP(H672,'[1]VLOOKUP DATA'!$D$2:$F$2,'[1]VLOOKUP DATA'!$D$3:$F$14))*100</f>
        <v>107</v>
      </c>
      <c r="J672" s="2">
        <v>-15.773224999999996</v>
      </c>
      <c r="K672" s="3">
        <f t="shared" si="41"/>
        <v>0</v>
      </c>
      <c r="L672" s="3">
        <v>99.033333333333331</v>
      </c>
      <c r="M672" s="4">
        <v>298.94032499999992</v>
      </c>
      <c r="N672" s="4">
        <v>0</v>
      </c>
      <c r="O672" s="4">
        <v>271.67553333333336</v>
      </c>
      <c r="P672" s="3">
        <f t="shared" si="42"/>
        <v>313.63673333333344</v>
      </c>
      <c r="Q672" s="5">
        <v>0</v>
      </c>
      <c r="R672" s="5">
        <f>VLOOKUP(D672,'[1]DESIGN LOAD'!AC:AF,2,FALSE)</f>
        <v>295</v>
      </c>
      <c r="S672" s="7">
        <f>VLOOKUP(D672,'[1]DESIGN LOAD'!AC:AF,3,FALSE)</f>
        <v>190</v>
      </c>
      <c r="T672">
        <f>VLOOKUP(D672,'[1]DESIGN LOAD'!AC:AF,4,FALSE)</f>
        <v>485</v>
      </c>
    </row>
    <row r="673" spans="1:20" x14ac:dyDescent="0.3">
      <c r="A673" s="6">
        <v>2024</v>
      </c>
      <c r="B673" s="6">
        <v>7</v>
      </c>
      <c r="C673" s="6">
        <v>29</v>
      </c>
      <c r="D673" s="6">
        <v>5</v>
      </c>
      <c r="E673" s="6" t="str">
        <f t="shared" si="40"/>
        <v>Monday</v>
      </c>
      <c r="F673" s="6" t="str">
        <f t="shared" si="43"/>
        <v>Week-day</v>
      </c>
      <c r="G673" s="6" t="str">
        <f>_xlfn.XLOOKUP(B673,'[1]VLOOKUP DATA'!$A$3:$A$14,'[1]VLOOKUP DATA'!$C$3:$C$14)</f>
        <v>High-demand</v>
      </c>
      <c r="H673" s="6" t="str" cm="1">
        <f t="array" ref="H673">_xlfn.XLOOKUP(1,('[1]VLOOKUP DATA'!$I$2:$I$337=[1]DATA!G673)*('[1]VLOOKUP DATA'!$J$2:$J$337=[1]DATA!D673)*('[1]VLOOKUP DATA'!$K$2:$K$337=[1]DATA!E673),'[1]VLOOKUP DATA'!$L$2:$L$337)</f>
        <v>Off-Peak</v>
      </c>
      <c r="I673" s="1" cm="1">
        <f t="array" ref="I673">_xlfn.XLOOKUP(B673,'[1]VLOOKUP DATA'!$A$3:$A$14,_xlfn.XLOOKUP(H673,'[1]VLOOKUP DATA'!$D$2:$F$2,'[1]VLOOKUP DATA'!$D$3:$F$14))*100</f>
        <v>107</v>
      </c>
      <c r="J673" s="2">
        <v>2.9912166666666664</v>
      </c>
      <c r="K673" s="3">
        <f t="shared" si="41"/>
        <v>2.9912166666666664</v>
      </c>
      <c r="L673" s="3">
        <v>99</v>
      </c>
      <c r="M673" s="4">
        <v>300.49520833333332</v>
      </c>
      <c r="N673" s="4">
        <v>0</v>
      </c>
      <c r="O673" s="4">
        <v>290.42682500000006</v>
      </c>
      <c r="P673" s="3">
        <f t="shared" si="42"/>
        <v>313.63673333333344</v>
      </c>
      <c r="Q673" s="5">
        <v>0</v>
      </c>
      <c r="R673" s="5">
        <f>VLOOKUP(D673,'[1]DESIGN LOAD'!AC:AF,2,FALSE)</f>
        <v>295</v>
      </c>
      <c r="S673" s="7">
        <f>VLOOKUP(D673,'[1]DESIGN LOAD'!AC:AF,3,FALSE)</f>
        <v>190</v>
      </c>
      <c r="T673">
        <f>VLOOKUP(D673,'[1]DESIGN LOAD'!AC:AF,4,FALSE)</f>
        <v>485</v>
      </c>
    </row>
    <row r="674" spans="1:20" x14ac:dyDescent="0.3">
      <c r="A674" s="6">
        <v>2024</v>
      </c>
      <c r="B674" s="6">
        <v>7</v>
      </c>
      <c r="C674" s="6">
        <v>29</v>
      </c>
      <c r="D674" s="6">
        <v>6</v>
      </c>
      <c r="E674" s="6" t="str">
        <f t="shared" si="40"/>
        <v>Monday</v>
      </c>
      <c r="F674" s="6" t="str">
        <f t="shared" si="43"/>
        <v>Week-day</v>
      </c>
      <c r="G674" s="6" t="str">
        <f>_xlfn.XLOOKUP(B674,'[1]VLOOKUP DATA'!$A$3:$A$14,'[1]VLOOKUP DATA'!$C$3:$C$14)</f>
        <v>High-demand</v>
      </c>
      <c r="H674" s="6" t="str" cm="1">
        <f t="array" ref="H674">_xlfn.XLOOKUP(1,('[1]VLOOKUP DATA'!$I$2:$I$337=[1]DATA!G674)*('[1]VLOOKUP DATA'!$J$2:$J$337=[1]DATA!D674)*('[1]VLOOKUP DATA'!$K$2:$K$337=[1]DATA!E674),'[1]VLOOKUP DATA'!$L$2:$L$337)</f>
        <v>Peak</v>
      </c>
      <c r="I674" s="1" cm="1">
        <f t="array" ref="I674">_xlfn.XLOOKUP(B674,'[1]VLOOKUP DATA'!$A$3:$A$14,_xlfn.XLOOKUP(H674,'[1]VLOOKUP DATA'!$D$2:$F$2,'[1]VLOOKUP DATA'!$D$3:$F$14))*100</f>
        <v>653</v>
      </c>
      <c r="J674" s="2">
        <v>-19.741091666666669</v>
      </c>
      <c r="K674" s="3">
        <f t="shared" si="41"/>
        <v>0</v>
      </c>
      <c r="L674" s="3">
        <v>99</v>
      </c>
      <c r="M674" s="4">
        <v>300.1386583333333</v>
      </c>
      <c r="N674" s="4">
        <v>0</v>
      </c>
      <c r="O674" s="4">
        <v>267.69394999999997</v>
      </c>
      <c r="P674" s="3">
        <f t="shared" si="42"/>
        <v>313.63673333333344</v>
      </c>
      <c r="Q674" s="5">
        <v>0</v>
      </c>
      <c r="R674" s="5">
        <f>VLOOKUP(D674,'[1]DESIGN LOAD'!AC:AF,2,FALSE)</f>
        <v>295</v>
      </c>
      <c r="S674" s="7">
        <f>VLOOKUP(D674,'[1]DESIGN LOAD'!AC:AF,3,FALSE)</f>
        <v>190</v>
      </c>
      <c r="T674">
        <f>VLOOKUP(D674,'[1]DESIGN LOAD'!AC:AF,4,FALSE)</f>
        <v>485</v>
      </c>
    </row>
    <row r="675" spans="1:20" x14ac:dyDescent="0.3">
      <c r="A675" s="6">
        <v>2024</v>
      </c>
      <c r="B675" s="6">
        <v>7</v>
      </c>
      <c r="C675" s="6">
        <v>29</v>
      </c>
      <c r="D675" s="6">
        <v>7</v>
      </c>
      <c r="E675" s="6" t="str">
        <f t="shared" si="40"/>
        <v>Monday</v>
      </c>
      <c r="F675" s="6" t="str">
        <f t="shared" si="43"/>
        <v>Week-day</v>
      </c>
      <c r="G675" s="6" t="str">
        <f>_xlfn.XLOOKUP(B675,'[1]VLOOKUP DATA'!$A$3:$A$14,'[1]VLOOKUP DATA'!$C$3:$C$14)</f>
        <v>High-demand</v>
      </c>
      <c r="H675" s="6" t="str" cm="1">
        <f t="array" ref="H675">_xlfn.XLOOKUP(1,('[1]VLOOKUP DATA'!$I$2:$I$337=[1]DATA!G675)*('[1]VLOOKUP DATA'!$J$2:$J$337=[1]DATA!D675)*('[1]VLOOKUP DATA'!$K$2:$K$337=[1]DATA!E675),'[1]VLOOKUP DATA'!$L$2:$L$337)</f>
        <v>Peak</v>
      </c>
      <c r="I675" s="1" cm="1">
        <f t="array" ref="I675">_xlfn.XLOOKUP(B675,'[1]VLOOKUP DATA'!$A$3:$A$14,_xlfn.XLOOKUP(H675,'[1]VLOOKUP DATA'!$D$2:$F$2,'[1]VLOOKUP DATA'!$D$3:$F$14))*100</f>
        <v>653</v>
      </c>
      <c r="J675" s="2">
        <v>-9.5154666666666667</v>
      </c>
      <c r="K675" s="3">
        <f t="shared" si="41"/>
        <v>0</v>
      </c>
      <c r="L675" s="3">
        <v>99.016666666666666</v>
      </c>
      <c r="M675" s="4">
        <v>289.84082499999988</v>
      </c>
      <c r="N675" s="4">
        <v>0</v>
      </c>
      <c r="O675" s="4">
        <v>265.54444166666656</v>
      </c>
      <c r="P675" s="3">
        <f t="shared" si="42"/>
        <v>313.63673333333344</v>
      </c>
      <c r="Q675" s="5">
        <v>0</v>
      </c>
      <c r="R675" s="5">
        <f>VLOOKUP(D675,'[1]DESIGN LOAD'!AC:AF,2,FALSE)</f>
        <v>565</v>
      </c>
      <c r="S675" s="7">
        <f>VLOOKUP(D675,'[1]DESIGN LOAD'!AC:AF,3,FALSE)</f>
        <v>690</v>
      </c>
      <c r="T675">
        <f>VLOOKUP(D675,'[1]DESIGN LOAD'!AC:AF,4,FALSE)</f>
        <v>1255</v>
      </c>
    </row>
    <row r="676" spans="1:20" x14ac:dyDescent="0.3">
      <c r="A676" s="6">
        <v>2024</v>
      </c>
      <c r="B676" s="6">
        <v>7</v>
      </c>
      <c r="C676" s="6">
        <v>29</v>
      </c>
      <c r="D676" s="6">
        <v>8</v>
      </c>
      <c r="E676" s="6" t="str">
        <f t="shared" si="40"/>
        <v>Monday</v>
      </c>
      <c r="F676" s="6" t="str">
        <f t="shared" si="43"/>
        <v>Week-day</v>
      </c>
      <c r="G676" s="6" t="str">
        <f>_xlfn.XLOOKUP(B676,'[1]VLOOKUP DATA'!$A$3:$A$14,'[1]VLOOKUP DATA'!$C$3:$C$14)</f>
        <v>High-demand</v>
      </c>
      <c r="H676" s="6" t="str" cm="1">
        <f t="array" ref="H676">_xlfn.XLOOKUP(1,('[1]VLOOKUP DATA'!$I$2:$I$337=[1]DATA!G676)*('[1]VLOOKUP DATA'!$J$2:$J$337=[1]DATA!D676)*('[1]VLOOKUP DATA'!$K$2:$K$337=[1]DATA!E676),'[1]VLOOKUP DATA'!$L$2:$L$337)</f>
        <v>Peak</v>
      </c>
      <c r="I676" s="1" cm="1">
        <f t="array" ref="I676">_xlfn.XLOOKUP(B676,'[1]VLOOKUP DATA'!$A$3:$A$14,_xlfn.XLOOKUP(H676,'[1]VLOOKUP DATA'!$D$2:$F$2,'[1]VLOOKUP DATA'!$D$3:$F$14))*100</f>
        <v>653</v>
      </c>
      <c r="J676" s="2">
        <v>-6.9490000000000007</v>
      </c>
      <c r="K676" s="3">
        <f t="shared" si="41"/>
        <v>0</v>
      </c>
      <c r="L676" s="3">
        <v>99.016666666666666</v>
      </c>
      <c r="M676" s="4">
        <v>270.58971666666667</v>
      </c>
      <c r="N676" s="4">
        <v>0</v>
      </c>
      <c r="O676" s="4">
        <v>260.67420833333324</v>
      </c>
      <c r="P676" s="3">
        <f t="shared" si="42"/>
        <v>313.63673333333344</v>
      </c>
      <c r="Q676" s="5">
        <v>0</v>
      </c>
      <c r="R676" s="5">
        <f>VLOOKUP(D676,'[1]DESIGN LOAD'!AC:AF,2,FALSE)</f>
        <v>565</v>
      </c>
      <c r="S676" s="7">
        <f>VLOOKUP(D676,'[1]DESIGN LOAD'!AC:AF,3,FALSE)</f>
        <v>675</v>
      </c>
      <c r="T676">
        <f>VLOOKUP(D676,'[1]DESIGN LOAD'!AC:AF,4,FALSE)</f>
        <v>1240</v>
      </c>
    </row>
    <row r="677" spans="1:20" x14ac:dyDescent="0.3">
      <c r="A677" s="6">
        <v>2024</v>
      </c>
      <c r="B677" s="6">
        <v>7</v>
      </c>
      <c r="C677" s="6">
        <v>29</v>
      </c>
      <c r="D677" s="6">
        <v>9</v>
      </c>
      <c r="E677" s="6" t="str">
        <f t="shared" si="40"/>
        <v>Monday</v>
      </c>
      <c r="F677" s="6" t="str">
        <f t="shared" si="43"/>
        <v>Week-day</v>
      </c>
      <c r="G677" s="6" t="str">
        <f>_xlfn.XLOOKUP(B677,'[1]VLOOKUP DATA'!$A$3:$A$14,'[1]VLOOKUP DATA'!$C$3:$C$14)</f>
        <v>High-demand</v>
      </c>
      <c r="H677" s="6" t="str" cm="1">
        <f t="array" ref="H677">_xlfn.XLOOKUP(1,('[1]VLOOKUP DATA'!$I$2:$I$337=[1]DATA!G677)*('[1]VLOOKUP DATA'!$J$2:$J$337=[1]DATA!D677)*('[1]VLOOKUP DATA'!$K$2:$K$337=[1]DATA!E677),'[1]VLOOKUP DATA'!$L$2:$L$337)</f>
        <v>Standard</v>
      </c>
      <c r="I677" s="1" cm="1">
        <f t="array" ref="I677">_xlfn.XLOOKUP(B677,'[1]VLOOKUP DATA'!$A$3:$A$14,_xlfn.XLOOKUP(H677,'[1]VLOOKUP DATA'!$D$2:$F$2,'[1]VLOOKUP DATA'!$D$3:$F$14))*100</f>
        <v>198</v>
      </c>
      <c r="J677" s="2">
        <v>-13.822408333333337</v>
      </c>
      <c r="K677" s="3">
        <f t="shared" si="41"/>
        <v>0</v>
      </c>
      <c r="L677" s="3">
        <v>99.033333333333331</v>
      </c>
      <c r="M677" s="4">
        <v>291.24259999999992</v>
      </c>
      <c r="N677" s="4">
        <v>0</v>
      </c>
      <c r="O677" s="4">
        <v>259.07431666666668</v>
      </c>
      <c r="P677" s="3">
        <f t="shared" si="42"/>
        <v>313.63673333333344</v>
      </c>
      <c r="Q677" s="5">
        <v>0</v>
      </c>
      <c r="R677" s="5">
        <f>VLOOKUP(D677,'[1]DESIGN LOAD'!AC:AF,2,FALSE)</f>
        <v>565</v>
      </c>
      <c r="S677" s="7">
        <f>VLOOKUP(D677,'[1]DESIGN LOAD'!AC:AF,3,FALSE)</f>
        <v>675</v>
      </c>
      <c r="T677">
        <f>VLOOKUP(D677,'[1]DESIGN LOAD'!AC:AF,4,FALSE)</f>
        <v>1240</v>
      </c>
    </row>
    <row r="678" spans="1:20" x14ac:dyDescent="0.3">
      <c r="A678" s="6">
        <v>2024</v>
      </c>
      <c r="B678" s="6">
        <v>7</v>
      </c>
      <c r="C678" s="6">
        <v>29</v>
      </c>
      <c r="D678" s="6">
        <v>10</v>
      </c>
      <c r="E678" s="6" t="str">
        <f t="shared" si="40"/>
        <v>Monday</v>
      </c>
      <c r="F678" s="6" t="str">
        <f t="shared" si="43"/>
        <v>Week-day</v>
      </c>
      <c r="G678" s="6" t="str">
        <f>_xlfn.XLOOKUP(B678,'[1]VLOOKUP DATA'!$A$3:$A$14,'[1]VLOOKUP DATA'!$C$3:$C$14)</f>
        <v>High-demand</v>
      </c>
      <c r="H678" s="6" t="str" cm="1">
        <f t="array" ref="H678">_xlfn.XLOOKUP(1,('[1]VLOOKUP DATA'!$I$2:$I$337=[1]DATA!G678)*('[1]VLOOKUP DATA'!$J$2:$J$337=[1]DATA!D678)*('[1]VLOOKUP DATA'!$K$2:$K$337=[1]DATA!E678),'[1]VLOOKUP DATA'!$L$2:$L$337)</f>
        <v>Standard</v>
      </c>
      <c r="I678" s="1" cm="1">
        <f t="array" ref="I678">_xlfn.XLOOKUP(B678,'[1]VLOOKUP DATA'!$A$3:$A$14,_xlfn.XLOOKUP(H678,'[1]VLOOKUP DATA'!$D$2:$F$2,'[1]VLOOKUP DATA'!$D$3:$F$14))*100</f>
        <v>198</v>
      </c>
      <c r="J678" s="2">
        <v>-8.4993750000000023</v>
      </c>
      <c r="K678" s="3">
        <f t="shared" si="41"/>
        <v>0</v>
      </c>
      <c r="L678" s="3">
        <v>99.05</v>
      </c>
      <c r="M678" s="4">
        <v>194.30435833333337</v>
      </c>
      <c r="N678" s="4">
        <v>0</v>
      </c>
      <c r="O678" s="4">
        <v>180.18640833333336</v>
      </c>
      <c r="P678" s="3">
        <f t="shared" si="42"/>
        <v>313.63673333333344</v>
      </c>
      <c r="Q678" s="5">
        <v>0</v>
      </c>
      <c r="R678" s="5">
        <f>VLOOKUP(D678,'[1]DESIGN LOAD'!AC:AF,2,FALSE)</f>
        <v>565</v>
      </c>
      <c r="S678" s="7">
        <f>VLOOKUP(D678,'[1]DESIGN LOAD'!AC:AF,3,FALSE)</f>
        <v>675</v>
      </c>
      <c r="T678">
        <f>VLOOKUP(D678,'[1]DESIGN LOAD'!AC:AF,4,FALSE)</f>
        <v>1240</v>
      </c>
    </row>
    <row r="679" spans="1:20" x14ac:dyDescent="0.3">
      <c r="A679" s="6">
        <v>2024</v>
      </c>
      <c r="B679" s="6">
        <v>7</v>
      </c>
      <c r="C679" s="6">
        <v>29</v>
      </c>
      <c r="D679" s="6">
        <v>11</v>
      </c>
      <c r="E679" s="6" t="str">
        <f t="shared" si="40"/>
        <v>Monday</v>
      </c>
      <c r="F679" s="6" t="str">
        <f t="shared" si="43"/>
        <v>Week-day</v>
      </c>
      <c r="G679" s="6" t="str">
        <f>_xlfn.XLOOKUP(B679,'[1]VLOOKUP DATA'!$A$3:$A$14,'[1]VLOOKUP DATA'!$C$3:$C$14)</f>
        <v>High-demand</v>
      </c>
      <c r="H679" s="6" t="str" cm="1">
        <f t="array" ref="H679">_xlfn.XLOOKUP(1,('[1]VLOOKUP DATA'!$I$2:$I$337=[1]DATA!G679)*('[1]VLOOKUP DATA'!$J$2:$J$337=[1]DATA!D679)*('[1]VLOOKUP DATA'!$K$2:$K$337=[1]DATA!E679),'[1]VLOOKUP DATA'!$L$2:$L$337)</f>
        <v>Standard</v>
      </c>
      <c r="I679" s="1" cm="1">
        <f t="array" ref="I679">_xlfn.XLOOKUP(B679,'[1]VLOOKUP DATA'!$A$3:$A$14,_xlfn.XLOOKUP(H679,'[1]VLOOKUP DATA'!$D$2:$F$2,'[1]VLOOKUP DATA'!$D$3:$F$14))*100</f>
        <v>198</v>
      </c>
      <c r="J679" s="2">
        <v>-11.720958333333337</v>
      </c>
      <c r="K679" s="3">
        <f t="shared" si="41"/>
        <v>0</v>
      </c>
      <c r="L679" s="3">
        <v>99.016666666666666</v>
      </c>
      <c r="M679" s="4">
        <v>179.40907500000006</v>
      </c>
      <c r="N679" s="4">
        <v>0</v>
      </c>
      <c r="O679" s="4">
        <v>157.58653333333339</v>
      </c>
      <c r="P679" s="3">
        <f t="shared" si="42"/>
        <v>313.63673333333344</v>
      </c>
      <c r="Q679" s="5">
        <v>0</v>
      </c>
      <c r="R679" s="5">
        <f>VLOOKUP(D679,'[1]DESIGN LOAD'!AC:AF,2,FALSE)</f>
        <v>565</v>
      </c>
      <c r="S679" s="7">
        <f>VLOOKUP(D679,'[1]DESIGN LOAD'!AC:AF,3,FALSE)</f>
        <v>675</v>
      </c>
      <c r="T679">
        <f>VLOOKUP(D679,'[1]DESIGN LOAD'!AC:AF,4,FALSE)</f>
        <v>1240</v>
      </c>
    </row>
    <row r="680" spans="1:20" x14ac:dyDescent="0.3">
      <c r="A680" s="6">
        <v>2024</v>
      </c>
      <c r="B680" s="6">
        <v>7</v>
      </c>
      <c r="C680" s="6">
        <v>29</v>
      </c>
      <c r="D680" s="6">
        <v>12</v>
      </c>
      <c r="E680" s="6" t="str">
        <f t="shared" si="40"/>
        <v>Monday</v>
      </c>
      <c r="F680" s="6" t="str">
        <f t="shared" si="43"/>
        <v>Week-day</v>
      </c>
      <c r="G680" s="6" t="str">
        <f>_xlfn.XLOOKUP(B680,'[1]VLOOKUP DATA'!$A$3:$A$14,'[1]VLOOKUP DATA'!$C$3:$C$14)</f>
        <v>High-demand</v>
      </c>
      <c r="H680" s="6" t="str" cm="1">
        <f t="array" ref="H680">_xlfn.XLOOKUP(1,('[1]VLOOKUP DATA'!$I$2:$I$337=[1]DATA!G680)*('[1]VLOOKUP DATA'!$J$2:$J$337=[1]DATA!D680)*('[1]VLOOKUP DATA'!$K$2:$K$337=[1]DATA!E680),'[1]VLOOKUP DATA'!$L$2:$L$337)</f>
        <v>Standard</v>
      </c>
      <c r="I680" s="1" cm="1">
        <f t="array" ref="I680">_xlfn.XLOOKUP(B680,'[1]VLOOKUP DATA'!$A$3:$A$14,_xlfn.XLOOKUP(H680,'[1]VLOOKUP DATA'!$D$2:$F$2,'[1]VLOOKUP DATA'!$D$3:$F$14))*100</f>
        <v>198</v>
      </c>
      <c r="J680" s="2">
        <v>-6.2800249999999993</v>
      </c>
      <c r="K680" s="3">
        <f t="shared" si="41"/>
        <v>0</v>
      </c>
      <c r="L680" s="3">
        <v>99.00833333333334</v>
      </c>
      <c r="M680" s="4">
        <v>207.73867499999989</v>
      </c>
      <c r="N680" s="4">
        <v>0</v>
      </c>
      <c r="O680" s="4">
        <v>200.15300833333328</v>
      </c>
      <c r="P680" s="3">
        <f t="shared" si="42"/>
        <v>313.63673333333344</v>
      </c>
      <c r="Q680" s="5">
        <v>0</v>
      </c>
      <c r="R680" s="5">
        <f>VLOOKUP(D680,'[1]DESIGN LOAD'!AC:AF,2,FALSE)</f>
        <v>565</v>
      </c>
      <c r="S680" s="7">
        <f>VLOOKUP(D680,'[1]DESIGN LOAD'!AC:AF,3,FALSE)</f>
        <v>675</v>
      </c>
      <c r="T680">
        <f>VLOOKUP(D680,'[1]DESIGN LOAD'!AC:AF,4,FALSE)</f>
        <v>1240</v>
      </c>
    </row>
    <row r="681" spans="1:20" x14ac:dyDescent="0.3">
      <c r="A681" s="6">
        <v>2024</v>
      </c>
      <c r="B681" s="6">
        <v>7</v>
      </c>
      <c r="C681" s="6">
        <v>29</v>
      </c>
      <c r="D681" s="6">
        <v>13</v>
      </c>
      <c r="E681" s="6" t="str">
        <f t="shared" si="40"/>
        <v>Monday</v>
      </c>
      <c r="F681" s="6" t="str">
        <f t="shared" si="43"/>
        <v>Week-day</v>
      </c>
      <c r="G681" s="6" t="str">
        <f>_xlfn.XLOOKUP(B681,'[1]VLOOKUP DATA'!$A$3:$A$14,'[1]VLOOKUP DATA'!$C$3:$C$14)</f>
        <v>High-demand</v>
      </c>
      <c r="H681" s="6" t="str" cm="1">
        <f t="array" ref="H681">_xlfn.XLOOKUP(1,('[1]VLOOKUP DATA'!$I$2:$I$337=[1]DATA!G681)*('[1]VLOOKUP DATA'!$J$2:$J$337=[1]DATA!D681)*('[1]VLOOKUP DATA'!$K$2:$K$337=[1]DATA!E681),'[1]VLOOKUP DATA'!$L$2:$L$337)</f>
        <v>Standard</v>
      </c>
      <c r="I681" s="1" cm="1">
        <f t="array" ref="I681">_xlfn.XLOOKUP(B681,'[1]VLOOKUP DATA'!$A$3:$A$14,_xlfn.XLOOKUP(H681,'[1]VLOOKUP DATA'!$D$2:$F$2,'[1]VLOOKUP DATA'!$D$3:$F$14))*100</f>
        <v>198</v>
      </c>
      <c r="J681" s="2">
        <v>-12.779499999999995</v>
      </c>
      <c r="K681" s="3">
        <f t="shared" si="41"/>
        <v>0</v>
      </c>
      <c r="L681" s="3">
        <v>99.00833333333334</v>
      </c>
      <c r="M681" s="4">
        <v>214.25006666666687</v>
      </c>
      <c r="N681" s="4">
        <v>0</v>
      </c>
      <c r="O681" s="4">
        <v>194.11151666666674</v>
      </c>
      <c r="P681" s="3">
        <f t="shared" si="42"/>
        <v>313.63673333333344</v>
      </c>
      <c r="Q681" s="5">
        <v>0</v>
      </c>
      <c r="R681" s="5">
        <f>VLOOKUP(D681,'[1]DESIGN LOAD'!AC:AF,2,FALSE)</f>
        <v>565</v>
      </c>
      <c r="S681" s="7">
        <f>VLOOKUP(D681,'[1]DESIGN LOAD'!AC:AF,3,FALSE)</f>
        <v>675</v>
      </c>
      <c r="T681">
        <f>VLOOKUP(D681,'[1]DESIGN LOAD'!AC:AF,4,FALSE)</f>
        <v>1240</v>
      </c>
    </row>
    <row r="682" spans="1:20" x14ac:dyDescent="0.3">
      <c r="A682" s="6">
        <v>2024</v>
      </c>
      <c r="B682" s="6">
        <v>7</v>
      </c>
      <c r="C682" s="6">
        <v>29</v>
      </c>
      <c r="D682" s="6">
        <v>14</v>
      </c>
      <c r="E682" s="6" t="str">
        <f t="shared" si="40"/>
        <v>Monday</v>
      </c>
      <c r="F682" s="6" t="str">
        <f t="shared" si="43"/>
        <v>Week-day</v>
      </c>
      <c r="G682" s="6" t="str">
        <f>_xlfn.XLOOKUP(B682,'[1]VLOOKUP DATA'!$A$3:$A$14,'[1]VLOOKUP DATA'!$C$3:$C$14)</f>
        <v>High-demand</v>
      </c>
      <c r="H682" s="6" t="str" cm="1">
        <f t="array" ref="H682">_xlfn.XLOOKUP(1,('[1]VLOOKUP DATA'!$I$2:$I$337=[1]DATA!G682)*('[1]VLOOKUP DATA'!$J$2:$J$337=[1]DATA!D682)*('[1]VLOOKUP DATA'!$K$2:$K$337=[1]DATA!E682),'[1]VLOOKUP DATA'!$L$2:$L$337)</f>
        <v>Standard</v>
      </c>
      <c r="I682" s="1" cm="1">
        <f t="array" ref="I682">_xlfn.XLOOKUP(B682,'[1]VLOOKUP DATA'!$A$3:$A$14,_xlfn.XLOOKUP(H682,'[1]VLOOKUP DATA'!$D$2:$F$2,'[1]VLOOKUP DATA'!$D$3:$F$14))*100</f>
        <v>198</v>
      </c>
      <c r="J682" s="2">
        <v>-9.3247083333333354</v>
      </c>
      <c r="K682" s="3">
        <f t="shared" si="41"/>
        <v>0</v>
      </c>
      <c r="L682" s="3">
        <v>99</v>
      </c>
      <c r="M682" s="4">
        <v>195.30659166666675</v>
      </c>
      <c r="N682" s="4">
        <v>0</v>
      </c>
      <c r="O682" s="4">
        <v>172.92131666666666</v>
      </c>
      <c r="P682" s="3">
        <f t="shared" si="42"/>
        <v>313.63673333333344</v>
      </c>
      <c r="Q682" s="5">
        <v>0</v>
      </c>
      <c r="R682" s="5">
        <f>VLOOKUP(D682,'[1]DESIGN LOAD'!AC:AF,2,FALSE)</f>
        <v>565</v>
      </c>
      <c r="S682" s="7">
        <f>VLOOKUP(D682,'[1]DESIGN LOAD'!AC:AF,3,FALSE)</f>
        <v>675</v>
      </c>
      <c r="T682">
        <f>VLOOKUP(D682,'[1]DESIGN LOAD'!AC:AF,4,FALSE)</f>
        <v>1240</v>
      </c>
    </row>
    <row r="683" spans="1:20" x14ac:dyDescent="0.3">
      <c r="A683" s="6">
        <v>2024</v>
      </c>
      <c r="B683" s="6">
        <v>7</v>
      </c>
      <c r="C683" s="6">
        <v>29</v>
      </c>
      <c r="D683" s="6">
        <v>15</v>
      </c>
      <c r="E683" s="6" t="str">
        <f t="shared" si="40"/>
        <v>Monday</v>
      </c>
      <c r="F683" s="6" t="str">
        <f t="shared" si="43"/>
        <v>Week-day</v>
      </c>
      <c r="G683" s="6" t="str">
        <f>_xlfn.XLOOKUP(B683,'[1]VLOOKUP DATA'!$A$3:$A$14,'[1]VLOOKUP DATA'!$C$3:$C$14)</f>
        <v>High-demand</v>
      </c>
      <c r="H683" s="6" t="str" cm="1">
        <f t="array" ref="H683">_xlfn.XLOOKUP(1,('[1]VLOOKUP DATA'!$I$2:$I$337=[1]DATA!G683)*('[1]VLOOKUP DATA'!$J$2:$J$337=[1]DATA!D683)*('[1]VLOOKUP DATA'!$K$2:$K$337=[1]DATA!E683),'[1]VLOOKUP DATA'!$L$2:$L$337)</f>
        <v>Standard</v>
      </c>
      <c r="I683" s="1" cm="1">
        <f t="array" ref="I683">_xlfn.XLOOKUP(B683,'[1]VLOOKUP DATA'!$A$3:$A$14,_xlfn.XLOOKUP(H683,'[1]VLOOKUP DATA'!$D$2:$F$2,'[1]VLOOKUP DATA'!$D$3:$F$14))*100</f>
        <v>198</v>
      </c>
      <c r="J683" s="2">
        <v>-6.1900749999999967</v>
      </c>
      <c r="K683" s="3">
        <f t="shared" si="41"/>
        <v>0</v>
      </c>
      <c r="L683" s="3">
        <v>99</v>
      </c>
      <c r="M683" s="4">
        <v>209.1276500000001</v>
      </c>
      <c r="N683" s="4">
        <v>0</v>
      </c>
      <c r="O683" s="4">
        <v>188.07119166666672</v>
      </c>
      <c r="P683" s="3">
        <f t="shared" si="42"/>
        <v>313.63673333333344</v>
      </c>
      <c r="Q683" s="5">
        <v>0</v>
      </c>
      <c r="R683" s="5">
        <f>VLOOKUP(D683,'[1]DESIGN LOAD'!AC:AF,2,FALSE)</f>
        <v>565</v>
      </c>
      <c r="S683" s="7">
        <f>VLOOKUP(D683,'[1]DESIGN LOAD'!AC:AF,3,FALSE)</f>
        <v>675</v>
      </c>
      <c r="T683">
        <f>VLOOKUP(D683,'[1]DESIGN LOAD'!AC:AF,4,FALSE)</f>
        <v>1240</v>
      </c>
    </row>
    <row r="684" spans="1:20" x14ac:dyDescent="0.3">
      <c r="A684" s="6">
        <v>2024</v>
      </c>
      <c r="B684" s="6">
        <v>7</v>
      </c>
      <c r="C684" s="6">
        <v>29</v>
      </c>
      <c r="D684" s="6">
        <v>16</v>
      </c>
      <c r="E684" s="6" t="str">
        <f t="shared" si="40"/>
        <v>Monday</v>
      </c>
      <c r="F684" s="6" t="str">
        <f t="shared" si="43"/>
        <v>Week-day</v>
      </c>
      <c r="G684" s="6" t="str">
        <f>_xlfn.XLOOKUP(B684,'[1]VLOOKUP DATA'!$A$3:$A$14,'[1]VLOOKUP DATA'!$C$3:$C$14)</f>
        <v>High-demand</v>
      </c>
      <c r="H684" s="6" t="str" cm="1">
        <f t="array" ref="H684">_xlfn.XLOOKUP(1,('[1]VLOOKUP DATA'!$I$2:$I$337=[1]DATA!G684)*('[1]VLOOKUP DATA'!$J$2:$J$337=[1]DATA!D684)*('[1]VLOOKUP DATA'!$K$2:$K$337=[1]DATA!E684),'[1]VLOOKUP DATA'!$L$2:$L$337)</f>
        <v>Standard</v>
      </c>
      <c r="I684" s="1" cm="1">
        <f t="array" ref="I684">_xlfn.XLOOKUP(B684,'[1]VLOOKUP DATA'!$A$3:$A$14,_xlfn.XLOOKUP(H684,'[1]VLOOKUP DATA'!$D$2:$F$2,'[1]VLOOKUP DATA'!$D$3:$F$14))*100</f>
        <v>198</v>
      </c>
      <c r="J684" s="2">
        <v>-11.188316666666662</v>
      </c>
      <c r="K684" s="3">
        <f t="shared" si="41"/>
        <v>0</v>
      </c>
      <c r="L684" s="3">
        <v>99.00833333333334</v>
      </c>
      <c r="M684" s="4">
        <v>228.78204166666671</v>
      </c>
      <c r="N684" s="4">
        <v>0</v>
      </c>
      <c r="O684" s="4">
        <v>209.79894999999999</v>
      </c>
      <c r="P684" s="3">
        <f t="shared" si="42"/>
        <v>313.63673333333344</v>
      </c>
      <c r="Q684" s="5">
        <v>0</v>
      </c>
      <c r="R684" s="5">
        <f>VLOOKUP(D684,'[1]DESIGN LOAD'!AC:AF,2,FALSE)</f>
        <v>565</v>
      </c>
      <c r="S684" s="7">
        <f>VLOOKUP(D684,'[1]DESIGN LOAD'!AC:AF,3,FALSE)</f>
        <v>675</v>
      </c>
      <c r="T684">
        <f>VLOOKUP(D684,'[1]DESIGN LOAD'!AC:AF,4,FALSE)</f>
        <v>1240</v>
      </c>
    </row>
    <row r="685" spans="1:20" x14ac:dyDescent="0.3">
      <c r="A685" s="6">
        <v>2024</v>
      </c>
      <c r="B685" s="6">
        <v>7</v>
      </c>
      <c r="C685" s="6">
        <v>29</v>
      </c>
      <c r="D685" s="6">
        <v>17</v>
      </c>
      <c r="E685" s="6" t="str">
        <f t="shared" si="40"/>
        <v>Monday</v>
      </c>
      <c r="F685" s="6" t="str">
        <f t="shared" si="43"/>
        <v>Week-day</v>
      </c>
      <c r="G685" s="6" t="str">
        <f>_xlfn.XLOOKUP(B685,'[1]VLOOKUP DATA'!$A$3:$A$14,'[1]VLOOKUP DATA'!$C$3:$C$14)</f>
        <v>High-demand</v>
      </c>
      <c r="H685" s="6" t="str" cm="1">
        <f t="array" ref="H685">_xlfn.XLOOKUP(1,('[1]VLOOKUP DATA'!$I$2:$I$337=[1]DATA!G685)*('[1]VLOOKUP DATA'!$J$2:$J$337=[1]DATA!D685)*('[1]VLOOKUP DATA'!$K$2:$K$337=[1]DATA!E685),'[1]VLOOKUP DATA'!$L$2:$L$337)</f>
        <v>Peak</v>
      </c>
      <c r="I685" s="1" cm="1">
        <f t="array" ref="I685">_xlfn.XLOOKUP(B685,'[1]VLOOKUP DATA'!$A$3:$A$14,_xlfn.XLOOKUP(H685,'[1]VLOOKUP DATA'!$D$2:$F$2,'[1]VLOOKUP DATA'!$D$3:$F$14))*100</f>
        <v>653</v>
      </c>
      <c r="J685" s="2">
        <v>-11.207566666666667</v>
      </c>
      <c r="K685" s="3">
        <f t="shared" si="41"/>
        <v>0</v>
      </c>
      <c r="L685" s="3">
        <v>99</v>
      </c>
      <c r="M685" s="4">
        <v>251.54040833333337</v>
      </c>
      <c r="N685" s="4">
        <v>0</v>
      </c>
      <c r="O685" s="4">
        <v>234.13829166666673</v>
      </c>
      <c r="P685" s="3">
        <f t="shared" si="42"/>
        <v>313.63673333333344</v>
      </c>
      <c r="Q685" s="5">
        <v>0</v>
      </c>
      <c r="R685" s="5">
        <f>VLOOKUP(D685,'[1]DESIGN LOAD'!AC:AF,2,FALSE)</f>
        <v>555</v>
      </c>
      <c r="S685" s="7">
        <f>VLOOKUP(D685,'[1]DESIGN LOAD'!AC:AF,3,FALSE)</f>
        <v>675</v>
      </c>
      <c r="T685">
        <f>VLOOKUP(D685,'[1]DESIGN LOAD'!AC:AF,4,FALSE)</f>
        <v>1230</v>
      </c>
    </row>
    <row r="686" spans="1:20" x14ac:dyDescent="0.3">
      <c r="A686" s="6">
        <v>2024</v>
      </c>
      <c r="B686" s="6">
        <v>7</v>
      </c>
      <c r="C686" s="6">
        <v>29</v>
      </c>
      <c r="D686" s="6">
        <v>18</v>
      </c>
      <c r="E686" s="6" t="str">
        <f t="shared" si="40"/>
        <v>Monday</v>
      </c>
      <c r="F686" s="6" t="str">
        <f t="shared" si="43"/>
        <v>Week-day</v>
      </c>
      <c r="G686" s="6" t="str">
        <f>_xlfn.XLOOKUP(B686,'[1]VLOOKUP DATA'!$A$3:$A$14,'[1]VLOOKUP DATA'!$C$3:$C$14)</f>
        <v>High-demand</v>
      </c>
      <c r="H686" s="6" t="str" cm="1">
        <f t="array" ref="H686">_xlfn.XLOOKUP(1,('[1]VLOOKUP DATA'!$I$2:$I$337=[1]DATA!G686)*('[1]VLOOKUP DATA'!$J$2:$J$337=[1]DATA!D686)*('[1]VLOOKUP DATA'!$K$2:$K$337=[1]DATA!E686),'[1]VLOOKUP DATA'!$L$2:$L$337)</f>
        <v>Peak</v>
      </c>
      <c r="I686" s="1" cm="1">
        <f t="array" ref="I686">_xlfn.XLOOKUP(B686,'[1]VLOOKUP DATA'!$A$3:$A$14,_xlfn.XLOOKUP(H686,'[1]VLOOKUP DATA'!$D$2:$F$2,'[1]VLOOKUP DATA'!$D$3:$F$14))*100</f>
        <v>653</v>
      </c>
      <c r="J686" s="2">
        <v>-10.406755102040815</v>
      </c>
      <c r="K686" s="3">
        <f t="shared" si="41"/>
        <v>0</v>
      </c>
      <c r="L686" s="3">
        <v>99</v>
      </c>
      <c r="M686" s="4">
        <v>258.00811224489803</v>
      </c>
      <c r="N686" s="4">
        <v>0</v>
      </c>
      <c r="O686" s="4">
        <v>236.49232653061222</v>
      </c>
      <c r="P686" s="3">
        <f t="shared" si="42"/>
        <v>313.63673333333344</v>
      </c>
      <c r="Q686" s="5">
        <v>0</v>
      </c>
      <c r="R686" s="5">
        <f>VLOOKUP(D686,'[1]DESIGN LOAD'!AC:AF,2,FALSE)</f>
        <v>485</v>
      </c>
      <c r="S686" s="7">
        <f>VLOOKUP(D686,'[1]DESIGN LOAD'!AC:AF,3,FALSE)</f>
        <v>655</v>
      </c>
      <c r="T686">
        <f>VLOOKUP(D686,'[1]DESIGN LOAD'!AC:AF,4,FALSE)</f>
        <v>1140</v>
      </c>
    </row>
    <row r="687" spans="1:20" x14ac:dyDescent="0.3">
      <c r="A687" s="6">
        <v>2024</v>
      </c>
      <c r="B687" s="6">
        <v>7</v>
      </c>
      <c r="C687" s="6">
        <v>29</v>
      </c>
      <c r="D687" s="6">
        <v>19</v>
      </c>
      <c r="E687" s="6" t="str">
        <f t="shared" si="40"/>
        <v>Monday</v>
      </c>
      <c r="F687" s="6" t="str">
        <f t="shared" si="43"/>
        <v>Week-day</v>
      </c>
      <c r="G687" s="6" t="str">
        <f>_xlfn.XLOOKUP(B687,'[1]VLOOKUP DATA'!$A$3:$A$14,'[1]VLOOKUP DATA'!$C$3:$C$14)</f>
        <v>High-demand</v>
      </c>
      <c r="H687" s="6" t="str" cm="1">
        <f t="array" ref="H687">_xlfn.XLOOKUP(1,('[1]VLOOKUP DATA'!$I$2:$I$337=[1]DATA!G687)*('[1]VLOOKUP DATA'!$J$2:$J$337=[1]DATA!D687)*('[1]VLOOKUP DATA'!$K$2:$K$337=[1]DATA!E687),'[1]VLOOKUP DATA'!$L$2:$L$337)</f>
        <v>Standard</v>
      </c>
      <c r="I687" s="1" cm="1">
        <f t="array" ref="I687">_xlfn.XLOOKUP(B687,'[1]VLOOKUP DATA'!$A$3:$A$14,_xlfn.XLOOKUP(H687,'[1]VLOOKUP DATA'!$D$2:$F$2,'[1]VLOOKUP DATA'!$D$3:$F$14))*100</f>
        <v>198</v>
      </c>
      <c r="J687" s="2">
        <v>-12.291808333333339</v>
      </c>
      <c r="K687" s="3">
        <f t="shared" si="41"/>
        <v>0</v>
      </c>
      <c r="L687" s="3">
        <v>99</v>
      </c>
      <c r="M687" s="4">
        <v>300.26815833333319</v>
      </c>
      <c r="N687" s="4">
        <v>0</v>
      </c>
      <c r="O687" s="4">
        <v>274.48537500000003</v>
      </c>
      <c r="P687" s="3">
        <f t="shared" si="42"/>
        <v>313.63673333333344</v>
      </c>
      <c r="Q687" s="5">
        <v>0</v>
      </c>
      <c r="R687" s="5">
        <f>VLOOKUP(D687,'[1]DESIGN LOAD'!AC:AF,2,FALSE)</f>
        <v>295</v>
      </c>
      <c r="S687" s="7">
        <f>VLOOKUP(D687,'[1]DESIGN LOAD'!AC:AF,3,FALSE)</f>
        <v>655</v>
      </c>
      <c r="T687">
        <f>VLOOKUP(D687,'[1]DESIGN LOAD'!AC:AF,4,FALSE)</f>
        <v>950</v>
      </c>
    </row>
    <row r="688" spans="1:20" x14ac:dyDescent="0.3">
      <c r="A688" s="6">
        <v>2024</v>
      </c>
      <c r="B688" s="6">
        <v>7</v>
      </c>
      <c r="C688" s="6">
        <v>29</v>
      </c>
      <c r="D688" s="6">
        <v>20</v>
      </c>
      <c r="E688" s="6" t="str">
        <f t="shared" si="40"/>
        <v>Monday</v>
      </c>
      <c r="F688" s="6" t="str">
        <f t="shared" si="43"/>
        <v>Week-day</v>
      </c>
      <c r="G688" s="6" t="str">
        <f>_xlfn.XLOOKUP(B688,'[1]VLOOKUP DATA'!$A$3:$A$14,'[1]VLOOKUP DATA'!$C$3:$C$14)</f>
        <v>High-demand</v>
      </c>
      <c r="H688" s="6" t="str" cm="1">
        <f t="array" ref="H688">_xlfn.XLOOKUP(1,('[1]VLOOKUP DATA'!$I$2:$I$337=[1]DATA!G688)*('[1]VLOOKUP DATA'!$J$2:$J$337=[1]DATA!D688)*('[1]VLOOKUP DATA'!$K$2:$K$337=[1]DATA!E688),'[1]VLOOKUP DATA'!$L$2:$L$337)</f>
        <v>Standard</v>
      </c>
      <c r="I688" s="1" cm="1">
        <f t="array" ref="I688">_xlfn.XLOOKUP(B688,'[1]VLOOKUP DATA'!$A$3:$A$14,_xlfn.XLOOKUP(H688,'[1]VLOOKUP DATA'!$D$2:$F$2,'[1]VLOOKUP DATA'!$D$3:$F$14))*100</f>
        <v>198</v>
      </c>
      <c r="J688" s="2">
        <v>-8.5373583333333372</v>
      </c>
      <c r="K688" s="3">
        <f t="shared" si="41"/>
        <v>0</v>
      </c>
      <c r="L688" s="3">
        <v>99</v>
      </c>
      <c r="M688" s="4">
        <v>262.64523333333329</v>
      </c>
      <c r="N688" s="4">
        <v>0</v>
      </c>
      <c r="O688" s="4">
        <v>241.74906666666672</v>
      </c>
      <c r="P688" s="3">
        <f t="shared" si="42"/>
        <v>313.63673333333344</v>
      </c>
      <c r="Q688" s="5">
        <v>0</v>
      </c>
      <c r="R688" s="5">
        <f>VLOOKUP(D688,'[1]DESIGN LOAD'!AC:AF,2,FALSE)</f>
        <v>295</v>
      </c>
      <c r="S688" s="7">
        <f>VLOOKUP(D688,'[1]DESIGN LOAD'!AC:AF,3,FALSE)</f>
        <v>190</v>
      </c>
      <c r="T688">
        <f>VLOOKUP(D688,'[1]DESIGN LOAD'!AC:AF,4,FALSE)</f>
        <v>485</v>
      </c>
    </row>
    <row r="689" spans="1:20" x14ac:dyDescent="0.3">
      <c r="A689" s="6">
        <v>2024</v>
      </c>
      <c r="B689" s="6">
        <v>7</v>
      </c>
      <c r="C689" s="6">
        <v>29</v>
      </c>
      <c r="D689" s="6">
        <v>21</v>
      </c>
      <c r="E689" s="6" t="str">
        <f t="shared" si="40"/>
        <v>Monday</v>
      </c>
      <c r="F689" s="6" t="str">
        <f t="shared" si="43"/>
        <v>Week-day</v>
      </c>
      <c r="G689" s="6" t="str">
        <f>_xlfn.XLOOKUP(B689,'[1]VLOOKUP DATA'!$A$3:$A$14,'[1]VLOOKUP DATA'!$C$3:$C$14)</f>
        <v>High-demand</v>
      </c>
      <c r="H689" s="6" t="str" cm="1">
        <f t="array" ref="H689">_xlfn.XLOOKUP(1,('[1]VLOOKUP DATA'!$I$2:$I$337=[1]DATA!G689)*('[1]VLOOKUP DATA'!$J$2:$J$337=[1]DATA!D689)*('[1]VLOOKUP DATA'!$K$2:$K$337=[1]DATA!E689),'[1]VLOOKUP DATA'!$L$2:$L$337)</f>
        <v>Standard</v>
      </c>
      <c r="I689" s="1" cm="1">
        <f t="array" ref="I689">_xlfn.XLOOKUP(B689,'[1]VLOOKUP DATA'!$A$3:$A$14,_xlfn.XLOOKUP(H689,'[1]VLOOKUP DATA'!$D$2:$F$2,'[1]VLOOKUP DATA'!$D$3:$F$14))*100</f>
        <v>198</v>
      </c>
      <c r="J689" s="2">
        <v>-11.680624999999996</v>
      </c>
      <c r="K689" s="3">
        <f t="shared" si="41"/>
        <v>0</v>
      </c>
      <c r="L689" s="3">
        <v>99</v>
      </c>
      <c r="M689" s="4">
        <v>273.30762500000009</v>
      </c>
      <c r="N689" s="4">
        <v>0</v>
      </c>
      <c r="O689" s="4">
        <v>251.86733333333331</v>
      </c>
      <c r="P689" s="3">
        <f t="shared" si="42"/>
        <v>313.63673333333344</v>
      </c>
      <c r="Q689" s="5">
        <v>2.0750000000000013E-3</v>
      </c>
      <c r="R689" s="5">
        <f>VLOOKUP(D689,'[1]DESIGN LOAD'!AC:AF,2,FALSE)</f>
        <v>295</v>
      </c>
      <c r="S689" s="7">
        <f>VLOOKUP(D689,'[1]DESIGN LOAD'!AC:AF,3,FALSE)</f>
        <v>190</v>
      </c>
      <c r="T689">
        <f>VLOOKUP(D689,'[1]DESIGN LOAD'!AC:AF,4,FALSE)</f>
        <v>485</v>
      </c>
    </row>
    <row r="690" spans="1:20" x14ac:dyDescent="0.3">
      <c r="A690" s="6">
        <v>2024</v>
      </c>
      <c r="B690" s="6">
        <v>7</v>
      </c>
      <c r="C690" s="6">
        <v>29</v>
      </c>
      <c r="D690" s="6">
        <v>22</v>
      </c>
      <c r="E690" s="6" t="str">
        <f t="shared" si="40"/>
        <v>Monday</v>
      </c>
      <c r="F690" s="6" t="str">
        <f t="shared" si="43"/>
        <v>Week-day</v>
      </c>
      <c r="G690" s="6" t="str">
        <f>_xlfn.XLOOKUP(B690,'[1]VLOOKUP DATA'!$A$3:$A$14,'[1]VLOOKUP DATA'!$C$3:$C$14)</f>
        <v>High-demand</v>
      </c>
      <c r="H690" s="6" t="str" cm="1">
        <f t="array" ref="H690">_xlfn.XLOOKUP(1,('[1]VLOOKUP DATA'!$I$2:$I$337=[1]DATA!G690)*('[1]VLOOKUP DATA'!$J$2:$J$337=[1]DATA!D690)*('[1]VLOOKUP DATA'!$K$2:$K$337=[1]DATA!E690),'[1]VLOOKUP DATA'!$L$2:$L$337)</f>
        <v>Off-Peak</v>
      </c>
      <c r="I690" s="1" cm="1">
        <f t="array" ref="I690">_xlfn.XLOOKUP(B690,'[1]VLOOKUP DATA'!$A$3:$A$14,_xlfn.XLOOKUP(H690,'[1]VLOOKUP DATA'!$D$2:$F$2,'[1]VLOOKUP DATA'!$D$3:$F$14))*100</f>
        <v>107</v>
      </c>
      <c r="J690" s="2">
        <v>-7.8108666666666631</v>
      </c>
      <c r="K690" s="3">
        <f t="shared" si="41"/>
        <v>0</v>
      </c>
      <c r="L690" s="3">
        <v>99.025000000000006</v>
      </c>
      <c r="M690" s="4">
        <v>233.89472500000011</v>
      </c>
      <c r="N690" s="4">
        <v>0</v>
      </c>
      <c r="O690" s="4">
        <v>214.32711666666668</v>
      </c>
      <c r="P690" s="3">
        <f t="shared" si="42"/>
        <v>313.63673333333344</v>
      </c>
      <c r="Q690" s="5">
        <v>3.0000000000000022E-3</v>
      </c>
      <c r="R690" s="5">
        <f>VLOOKUP(D690,'[1]DESIGN LOAD'!AC:AF,2,FALSE)</f>
        <v>200</v>
      </c>
      <c r="S690" s="7">
        <f>VLOOKUP(D690,'[1]DESIGN LOAD'!AC:AF,3,FALSE)</f>
        <v>190</v>
      </c>
      <c r="T690">
        <f>VLOOKUP(D690,'[1]DESIGN LOAD'!AC:AF,4,FALSE)</f>
        <v>390</v>
      </c>
    </row>
    <row r="691" spans="1:20" x14ac:dyDescent="0.3">
      <c r="A691" s="6">
        <v>2024</v>
      </c>
      <c r="B691" s="6">
        <v>7</v>
      </c>
      <c r="C691" s="6">
        <v>29</v>
      </c>
      <c r="D691" s="6">
        <v>23</v>
      </c>
      <c r="E691" s="6" t="str">
        <f t="shared" si="40"/>
        <v>Monday</v>
      </c>
      <c r="F691" s="6" t="str">
        <f t="shared" si="43"/>
        <v>Week-day</v>
      </c>
      <c r="G691" s="6" t="str">
        <f>_xlfn.XLOOKUP(B691,'[1]VLOOKUP DATA'!$A$3:$A$14,'[1]VLOOKUP DATA'!$C$3:$C$14)</f>
        <v>High-demand</v>
      </c>
      <c r="H691" s="6" t="str" cm="1">
        <f t="array" ref="H691">_xlfn.XLOOKUP(1,('[1]VLOOKUP DATA'!$I$2:$I$337=[1]DATA!G691)*('[1]VLOOKUP DATA'!$J$2:$J$337=[1]DATA!D691)*('[1]VLOOKUP DATA'!$K$2:$K$337=[1]DATA!E691),'[1]VLOOKUP DATA'!$L$2:$L$337)</f>
        <v>Off-Peak</v>
      </c>
      <c r="I691" s="1" cm="1">
        <f t="array" ref="I691">_xlfn.XLOOKUP(B691,'[1]VLOOKUP DATA'!$A$3:$A$14,_xlfn.XLOOKUP(H691,'[1]VLOOKUP DATA'!$D$2:$F$2,'[1]VLOOKUP DATA'!$D$3:$F$14))*100</f>
        <v>107</v>
      </c>
      <c r="J691" s="2">
        <v>-12.811416666666672</v>
      </c>
      <c r="K691" s="3">
        <f t="shared" si="41"/>
        <v>0</v>
      </c>
      <c r="L691" s="3">
        <v>99</v>
      </c>
      <c r="M691" s="4">
        <v>235.78864166666665</v>
      </c>
      <c r="N691" s="4">
        <v>0</v>
      </c>
      <c r="O691" s="4">
        <v>213.13454166666662</v>
      </c>
      <c r="P691" s="3">
        <f t="shared" si="42"/>
        <v>313.63673333333344</v>
      </c>
      <c r="Q691" s="5">
        <v>3.0000000000000022E-3</v>
      </c>
      <c r="R691" s="5">
        <f>VLOOKUP(D691,'[1]DESIGN LOAD'!AC:AF,2,FALSE)</f>
        <v>200</v>
      </c>
      <c r="S691" s="7">
        <f>VLOOKUP(D691,'[1]DESIGN LOAD'!AC:AF,3,FALSE)</f>
        <v>190</v>
      </c>
      <c r="T691">
        <f>VLOOKUP(D691,'[1]DESIGN LOAD'!AC:AF,4,FALSE)</f>
        <v>390</v>
      </c>
    </row>
    <row r="692" spans="1:20" x14ac:dyDescent="0.3">
      <c r="A692" s="6">
        <v>2024</v>
      </c>
      <c r="B692" s="6">
        <v>7</v>
      </c>
      <c r="C692" s="6">
        <v>30</v>
      </c>
      <c r="D692" s="6">
        <v>0</v>
      </c>
      <c r="E692" s="6" t="str">
        <f t="shared" si="40"/>
        <v>Tuesday</v>
      </c>
      <c r="F692" s="6" t="str">
        <f t="shared" si="43"/>
        <v>Week-day</v>
      </c>
      <c r="G692" s="6" t="str">
        <f>_xlfn.XLOOKUP(B692,'[1]VLOOKUP DATA'!$A$3:$A$14,'[1]VLOOKUP DATA'!$C$3:$C$14)</f>
        <v>High-demand</v>
      </c>
      <c r="H692" s="6" t="str" cm="1">
        <f t="array" ref="H692">_xlfn.XLOOKUP(1,('[1]VLOOKUP DATA'!$I$2:$I$337=[1]DATA!G692)*('[1]VLOOKUP DATA'!$J$2:$J$337=[1]DATA!D692)*('[1]VLOOKUP DATA'!$K$2:$K$337=[1]DATA!E692),'[1]VLOOKUP DATA'!$L$2:$L$337)</f>
        <v>Off-Peak</v>
      </c>
      <c r="I692" s="1" cm="1">
        <f t="array" ref="I692">_xlfn.XLOOKUP(B692,'[1]VLOOKUP DATA'!$A$3:$A$14,_xlfn.XLOOKUP(H692,'[1]VLOOKUP DATA'!$D$2:$F$2,'[1]VLOOKUP DATA'!$D$3:$F$14))*100</f>
        <v>107</v>
      </c>
      <c r="J692" s="2">
        <v>-10.210624999999999</v>
      </c>
      <c r="K692" s="3">
        <f t="shared" si="41"/>
        <v>0</v>
      </c>
      <c r="L692" s="3">
        <v>99</v>
      </c>
      <c r="M692" s="4">
        <v>225.56645833333334</v>
      </c>
      <c r="N692" s="4">
        <v>0</v>
      </c>
      <c r="O692" s="4">
        <v>205.69885833333331</v>
      </c>
      <c r="P692" s="3">
        <f t="shared" si="42"/>
        <v>313.63673333333344</v>
      </c>
      <c r="Q692" s="5">
        <v>3.0000000000000022E-3</v>
      </c>
      <c r="R692" s="5">
        <f>VLOOKUP(D692,'[1]DESIGN LOAD'!AC:AF,2,FALSE)</f>
        <v>200</v>
      </c>
      <c r="S692" s="7">
        <f>VLOOKUP(D692,'[1]DESIGN LOAD'!AC:AF,3,FALSE)</f>
        <v>190</v>
      </c>
      <c r="T692">
        <f>VLOOKUP(D692,'[1]DESIGN LOAD'!AC:AF,4,FALSE)</f>
        <v>390</v>
      </c>
    </row>
    <row r="693" spans="1:20" x14ac:dyDescent="0.3">
      <c r="A693" s="6">
        <v>2024</v>
      </c>
      <c r="B693" s="6">
        <v>7</v>
      </c>
      <c r="C693" s="6">
        <v>30</v>
      </c>
      <c r="D693" s="6">
        <v>1</v>
      </c>
      <c r="E693" s="6" t="str">
        <f t="shared" si="40"/>
        <v>Tuesday</v>
      </c>
      <c r="F693" s="6" t="str">
        <f t="shared" si="43"/>
        <v>Week-day</v>
      </c>
      <c r="G693" s="6" t="str">
        <f>_xlfn.XLOOKUP(B693,'[1]VLOOKUP DATA'!$A$3:$A$14,'[1]VLOOKUP DATA'!$C$3:$C$14)</f>
        <v>High-demand</v>
      </c>
      <c r="H693" s="6" t="str" cm="1">
        <f t="array" ref="H693">_xlfn.XLOOKUP(1,('[1]VLOOKUP DATA'!$I$2:$I$337=[1]DATA!G693)*('[1]VLOOKUP DATA'!$J$2:$J$337=[1]DATA!D693)*('[1]VLOOKUP DATA'!$K$2:$K$337=[1]DATA!E693),'[1]VLOOKUP DATA'!$L$2:$L$337)</f>
        <v>Off-Peak</v>
      </c>
      <c r="I693" s="1" cm="1">
        <f t="array" ref="I693">_xlfn.XLOOKUP(B693,'[1]VLOOKUP DATA'!$A$3:$A$14,_xlfn.XLOOKUP(H693,'[1]VLOOKUP DATA'!$D$2:$F$2,'[1]VLOOKUP DATA'!$D$3:$F$14))*100</f>
        <v>107</v>
      </c>
      <c r="J693" s="2">
        <v>-6.0951000000000013</v>
      </c>
      <c r="K693" s="3">
        <f t="shared" si="41"/>
        <v>0</v>
      </c>
      <c r="L693" s="3">
        <v>99.00833333333334</v>
      </c>
      <c r="M693" s="4">
        <v>235.36891666666659</v>
      </c>
      <c r="N693" s="4">
        <v>0</v>
      </c>
      <c r="O693" s="4">
        <v>213.56588333333335</v>
      </c>
      <c r="P693" s="3">
        <f t="shared" si="42"/>
        <v>313.63673333333344</v>
      </c>
      <c r="Q693" s="5">
        <v>3.0000000000000022E-3</v>
      </c>
      <c r="R693" s="5">
        <f>VLOOKUP(D693,'[1]DESIGN LOAD'!AC:AF,2,FALSE)</f>
        <v>200</v>
      </c>
      <c r="S693" s="7">
        <f>VLOOKUP(D693,'[1]DESIGN LOAD'!AC:AF,3,FALSE)</f>
        <v>190</v>
      </c>
      <c r="T693">
        <f>VLOOKUP(D693,'[1]DESIGN LOAD'!AC:AF,4,FALSE)</f>
        <v>390</v>
      </c>
    </row>
    <row r="694" spans="1:20" x14ac:dyDescent="0.3">
      <c r="A694" s="6">
        <v>2024</v>
      </c>
      <c r="B694" s="6">
        <v>7</v>
      </c>
      <c r="C694" s="6">
        <v>30</v>
      </c>
      <c r="D694" s="6">
        <v>2</v>
      </c>
      <c r="E694" s="6" t="str">
        <f t="shared" si="40"/>
        <v>Tuesday</v>
      </c>
      <c r="F694" s="6" t="str">
        <f t="shared" si="43"/>
        <v>Week-day</v>
      </c>
      <c r="G694" s="6" t="str">
        <f>_xlfn.XLOOKUP(B694,'[1]VLOOKUP DATA'!$A$3:$A$14,'[1]VLOOKUP DATA'!$C$3:$C$14)</f>
        <v>High-demand</v>
      </c>
      <c r="H694" s="6" t="str" cm="1">
        <f t="array" ref="H694">_xlfn.XLOOKUP(1,('[1]VLOOKUP DATA'!$I$2:$I$337=[1]DATA!G694)*('[1]VLOOKUP DATA'!$J$2:$J$337=[1]DATA!D694)*('[1]VLOOKUP DATA'!$K$2:$K$337=[1]DATA!E694),'[1]VLOOKUP DATA'!$L$2:$L$337)</f>
        <v>Off-Peak</v>
      </c>
      <c r="I694" s="1" cm="1">
        <f t="array" ref="I694">_xlfn.XLOOKUP(B694,'[1]VLOOKUP DATA'!$A$3:$A$14,_xlfn.XLOOKUP(H694,'[1]VLOOKUP DATA'!$D$2:$F$2,'[1]VLOOKUP DATA'!$D$3:$F$14))*100</f>
        <v>107</v>
      </c>
      <c r="J694" s="2">
        <v>-6.3553916666666677</v>
      </c>
      <c r="K694" s="3">
        <f t="shared" si="41"/>
        <v>0</v>
      </c>
      <c r="L694" s="3">
        <v>99</v>
      </c>
      <c r="M694" s="4">
        <v>282.29750833333321</v>
      </c>
      <c r="N694" s="4">
        <v>0</v>
      </c>
      <c r="O694" s="4">
        <v>264.10204166666676</v>
      </c>
      <c r="P694" s="3">
        <f t="shared" si="42"/>
        <v>313.63673333333344</v>
      </c>
      <c r="Q694" s="5">
        <v>3.0000000000000022E-3</v>
      </c>
      <c r="R694" s="5">
        <f>VLOOKUP(D694,'[1]DESIGN LOAD'!AC:AF,2,FALSE)</f>
        <v>200</v>
      </c>
      <c r="S694" s="7">
        <f>VLOOKUP(D694,'[1]DESIGN LOAD'!AC:AF,3,FALSE)</f>
        <v>190</v>
      </c>
      <c r="T694">
        <f>VLOOKUP(D694,'[1]DESIGN LOAD'!AC:AF,4,FALSE)</f>
        <v>390</v>
      </c>
    </row>
    <row r="695" spans="1:20" x14ac:dyDescent="0.3">
      <c r="A695" s="6">
        <v>2024</v>
      </c>
      <c r="B695" s="6">
        <v>7</v>
      </c>
      <c r="C695" s="6">
        <v>30</v>
      </c>
      <c r="D695" s="6">
        <v>3</v>
      </c>
      <c r="E695" s="6" t="str">
        <f t="shared" si="40"/>
        <v>Tuesday</v>
      </c>
      <c r="F695" s="6" t="str">
        <f t="shared" si="43"/>
        <v>Week-day</v>
      </c>
      <c r="G695" s="6" t="str">
        <f>_xlfn.XLOOKUP(B695,'[1]VLOOKUP DATA'!$A$3:$A$14,'[1]VLOOKUP DATA'!$C$3:$C$14)</f>
        <v>High-demand</v>
      </c>
      <c r="H695" s="6" t="str" cm="1">
        <f t="array" ref="H695">_xlfn.XLOOKUP(1,('[1]VLOOKUP DATA'!$I$2:$I$337=[1]DATA!G695)*('[1]VLOOKUP DATA'!$J$2:$J$337=[1]DATA!D695)*('[1]VLOOKUP DATA'!$K$2:$K$337=[1]DATA!E695),'[1]VLOOKUP DATA'!$L$2:$L$337)</f>
        <v>Off-Peak</v>
      </c>
      <c r="I695" s="1" cm="1">
        <f t="array" ref="I695">_xlfn.XLOOKUP(B695,'[1]VLOOKUP DATA'!$A$3:$A$14,_xlfn.XLOOKUP(H695,'[1]VLOOKUP DATA'!$D$2:$F$2,'[1]VLOOKUP DATA'!$D$3:$F$14))*100</f>
        <v>107</v>
      </c>
      <c r="J695" s="2">
        <v>-9.2797333333333309</v>
      </c>
      <c r="K695" s="3">
        <f t="shared" si="41"/>
        <v>0</v>
      </c>
      <c r="L695" s="3">
        <v>99</v>
      </c>
      <c r="M695" s="4">
        <v>255.84131666666678</v>
      </c>
      <c r="N695" s="4">
        <v>0</v>
      </c>
      <c r="O695" s="4">
        <v>239.89062500000003</v>
      </c>
      <c r="P695" s="3">
        <f t="shared" si="42"/>
        <v>313.63673333333344</v>
      </c>
      <c r="Q695" s="5">
        <v>3.0000000000000022E-3</v>
      </c>
      <c r="R695" s="5">
        <f>VLOOKUP(D695,'[1]DESIGN LOAD'!AC:AF,2,FALSE)</f>
        <v>200</v>
      </c>
      <c r="S695" s="7">
        <f>VLOOKUP(D695,'[1]DESIGN LOAD'!AC:AF,3,FALSE)</f>
        <v>190</v>
      </c>
      <c r="T695">
        <f>VLOOKUP(D695,'[1]DESIGN LOAD'!AC:AF,4,FALSE)</f>
        <v>390</v>
      </c>
    </row>
    <row r="696" spans="1:20" x14ac:dyDescent="0.3">
      <c r="A696" s="6">
        <v>2024</v>
      </c>
      <c r="B696" s="6">
        <v>7</v>
      </c>
      <c r="C696" s="6">
        <v>30</v>
      </c>
      <c r="D696" s="6">
        <v>4</v>
      </c>
      <c r="E696" s="6" t="str">
        <f t="shared" si="40"/>
        <v>Tuesday</v>
      </c>
      <c r="F696" s="6" t="str">
        <f t="shared" si="43"/>
        <v>Week-day</v>
      </c>
      <c r="G696" s="6" t="str">
        <f>_xlfn.XLOOKUP(B696,'[1]VLOOKUP DATA'!$A$3:$A$14,'[1]VLOOKUP DATA'!$C$3:$C$14)</f>
        <v>High-demand</v>
      </c>
      <c r="H696" s="6" t="str" cm="1">
        <f t="array" ref="H696">_xlfn.XLOOKUP(1,('[1]VLOOKUP DATA'!$I$2:$I$337=[1]DATA!G696)*('[1]VLOOKUP DATA'!$J$2:$J$337=[1]DATA!D696)*('[1]VLOOKUP DATA'!$K$2:$K$337=[1]DATA!E696),'[1]VLOOKUP DATA'!$L$2:$L$337)</f>
        <v>Off-Peak</v>
      </c>
      <c r="I696" s="1" cm="1">
        <f t="array" ref="I696">_xlfn.XLOOKUP(B696,'[1]VLOOKUP DATA'!$A$3:$A$14,_xlfn.XLOOKUP(H696,'[1]VLOOKUP DATA'!$D$2:$F$2,'[1]VLOOKUP DATA'!$D$3:$F$14))*100</f>
        <v>107</v>
      </c>
      <c r="J696" s="2">
        <v>-4.8767083333333305</v>
      </c>
      <c r="K696" s="3">
        <f t="shared" si="41"/>
        <v>0</v>
      </c>
      <c r="L696" s="3">
        <v>99.00833333333334</v>
      </c>
      <c r="M696" s="4">
        <v>247.59469999999999</v>
      </c>
      <c r="N696" s="4">
        <v>0</v>
      </c>
      <c r="O696" s="4">
        <v>233.06842500000002</v>
      </c>
      <c r="P696" s="3">
        <f t="shared" si="42"/>
        <v>313.63673333333344</v>
      </c>
      <c r="Q696" s="5">
        <v>3.0000000000000022E-3</v>
      </c>
      <c r="R696" s="5">
        <f>VLOOKUP(D696,'[1]DESIGN LOAD'!AC:AF,2,FALSE)</f>
        <v>295</v>
      </c>
      <c r="S696" s="7">
        <f>VLOOKUP(D696,'[1]DESIGN LOAD'!AC:AF,3,FALSE)</f>
        <v>190</v>
      </c>
      <c r="T696">
        <f>VLOOKUP(D696,'[1]DESIGN LOAD'!AC:AF,4,FALSE)</f>
        <v>485</v>
      </c>
    </row>
    <row r="697" spans="1:20" x14ac:dyDescent="0.3">
      <c r="A697" s="6">
        <v>2024</v>
      </c>
      <c r="B697" s="6">
        <v>7</v>
      </c>
      <c r="C697" s="6">
        <v>30</v>
      </c>
      <c r="D697" s="6">
        <v>5</v>
      </c>
      <c r="E697" s="6" t="str">
        <f t="shared" si="40"/>
        <v>Tuesday</v>
      </c>
      <c r="F697" s="6" t="str">
        <f t="shared" si="43"/>
        <v>Week-day</v>
      </c>
      <c r="G697" s="6" t="str">
        <f>_xlfn.XLOOKUP(B697,'[1]VLOOKUP DATA'!$A$3:$A$14,'[1]VLOOKUP DATA'!$C$3:$C$14)</f>
        <v>High-demand</v>
      </c>
      <c r="H697" s="6" t="str" cm="1">
        <f t="array" ref="H697">_xlfn.XLOOKUP(1,('[1]VLOOKUP DATA'!$I$2:$I$337=[1]DATA!G697)*('[1]VLOOKUP DATA'!$J$2:$J$337=[1]DATA!D697)*('[1]VLOOKUP DATA'!$K$2:$K$337=[1]DATA!E697),'[1]VLOOKUP DATA'!$L$2:$L$337)</f>
        <v>Off-Peak</v>
      </c>
      <c r="I697" s="1" cm="1">
        <f t="array" ref="I697">_xlfn.XLOOKUP(B697,'[1]VLOOKUP DATA'!$A$3:$A$14,_xlfn.XLOOKUP(H697,'[1]VLOOKUP DATA'!$D$2:$F$2,'[1]VLOOKUP DATA'!$D$3:$F$14))*100</f>
        <v>107</v>
      </c>
      <c r="J697" s="2">
        <v>-10.93723333333334</v>
      </c>
      <c r="K697" s="3">
        <f t="shared" si="41"/>
        <v>0</v>
      </c>
      <c r="L697" s="3">
        <v>99</v>
      </c>
      <c r="M697" s="4">
        <v>272.68778333333341</v>
      </c>
      <c r="N697" s="4">
        <v>0</v>
      </c>
      <c r="O697" s="4">
        <v>245.2278</v>
      </c>
      <c r="P697" s="3">
        <f t="shared" si="42"/>
        <v>313.63673333333344</v>
      </c>
      <c r="Q697" s="5">
        <v>3.0000000000000022E-3</v>
      </c>
      <c r="R697" s="5">
        <f>VLOOKUP(D697,'[1]DESIGN LOAD'!AC:AF,2,FALSE)</f>
        <v>295</v>
      </c>
      <c r="S697" s="7">
        <f>VLOOKUP(D697,'[1]DESIGN LOAD'!AC:AF,3,FALSE)</f>
        <v>190</v>
      </c>
      <c r="T697">
        <f>VLOOKUP(D697,'[1]DESIGN LOAD'!AC:AF,4,FALSE)</f>
        <v>485</v>
      </c>
    </row>
    <row r="698" spans="1:20" x14ac:dyDescent="0.3">
      <c r="A698" s="6">
        <v>2024</v>
      </c>
      <c r="B698" s="6">
        <v>7</v>
      </c>
      <c r="C698" s="6">
        <v>30</v>
      </c>
      <c r="D698" s="6">
        <v>6</v>
      </c>
      <c r="E698" s="6" t="str">
        <f t="shared" si="40"/>
        <v>Tuesday</v>
      </c>
      <c r="F698" s="6" t="str">
        <f t="shared" si="43"/>
        <v>Week-day</v>
      </c>
      <c r="G698" s="6" t="str">
        <f>_xlfn.XLOOKUP(B698,'[1]VLOOKUP DATA'!$A$3:$A$14,'[1]VLOOKUP DATA'!$C$3:$C$14)</f>
        <v>High-demand</v>
      </c>
      <c r="H698" s="6" t="str" cm="1">
        <f t="array" ref="H698">_xlfn.XLOOKUP(1,('[1]VLOOKUP DATA'!$I$2:$I$337=[1]DATA!G698)*('[1]VLOOKUP DATA'!$J$2:$J$337=[1]DATA!D698)*('[1]VLOOKUP DATA'!$K$2:$K$337=[1]DATA!E698),'[1]VLOOKUP DATA'!$L$2:$L$337)</f>
        <v>Peak</v>
      </c>
      <c r="I698" s="1" cm="1">
        <f t="array" ref="I698">_xlfn.XLOOKUP(B698,'[1]VLOOKUP DATA'!$A$3:$A$14,_xlfn.XLOOKUP(H698,'[1]VLOOKUP DATA'!$D$2:$F$2,'[1]VLOOKUP DATA'!$D$3:$F$14))*100</f>
        <v>653</v>
      </c>
      <c r="J698" s="2">
        <v>0.48440000000000033</v>
      </c>
      <c r="K698" s="3">
        <f t="shared" si="41"/>
        <v>0.48440000000000033</v>
      </c>
      <c r="L698" s="3">
        <v>99</v>
      </c>
      <c r="M698" s="4">
        <v>300.24534166666666</v>
      </c>
      <c r="N698" s="4">
        <v>0</v>
      </c>
      <c r="O698" s="4">
        <v>288.19249166666674</v>
      </c>
      <c r="P698" s="3">
        <f t="shared" si="42"/>
        <v>313.63673333333344</v>
      </c>
      <c r="Q698" s="5">
        <v>3.0000000000000022E-3</v>
      </c>
      <c r="R698" s="5">
        <f>VLOOKUP(D698,'[1]DESIGN LOAD'!AC:AF,2,FALSE)</f>
        <v>295</v>
      </c>
      <c r="S698" s="7">
        <f>VLOOKUP(D698,'[1]DESIGN LOAD'!AC:AF,3,FALSE)</f>
        <v>190</v>
      </c>
      <c r="T698">
        <f>VLOOKUP(D698,'[1]DESIGN LOAD'!AC:AF,4,FALSE)</f>
        <v>485</v>
      </c>
    </row>
    <row r="699" spans="1:20" x14ac:dyDescent="0.3">
      <c r="A699" s="6">
        <v>2024</v>
      </c>
      <c r="B699" s="6">
        <v>7</v>
      </c>
      <c r="C699" s="6">
        <v>30</v>
      </c>
      <c r="D699" s="6">
        <v>7</v>
      </c>
      <c r="E699" s="6" t="str">
        <f t="shared" si="40"/>
        <v>Tuesday</v>
      </c>
      <c r="F699" s="6" t="str">
        <f t="shared" si="43"/>
        <v>Week-day</v>
      </c>
      <c r="G699" s="6" t="str">
        <f>_xlfn.XLOOKUP(B699,'[1]VLOOKUP DATA'!$A$3:$A$14,'[1]VLOOKUP DATA'!$C$3:$C$14)</f>
        <v>High-demand</v>
      </c>
      <c r="H699" s="6" t="str" cm="1">
        <f t="array" ref="H699">_xlfn.XLOOKUP(1,('[1]VLOOKUP DATA'!$I$2:$I$337=[1]DATA!G699)*('[1]VLOOKUP DATA'!$J$2:$J$337=[1]DATA!D699)*('[1]VLOOKUP DATA'!$K$2:$K$337=[1]DATA!E699),'[1]VLOOKUP DATA'!$L$2:$L$337)</f>
        <v>Peak</v>
      </c>
      <c r="I699" s="1" cm="1">
        <f t="array" ref="I699">_xlfn.XLOOKUP(B699,'[1]VLOOKUP DATA'!$A$3:$A$14,_xlfn.XLOOKUP(H699,'[1]VLOOKUP DATA'!$D$2:$F$2,'[1]VLOOKUP DATA'!$D$3:$F$14))*100</f>
        <v>653</v>
      </c>
      <c r="J699" s="2">
        <v>-22.539691666666666</v>
      </c>
      <c r="K699" s="3">
        <f t="shared" si="41"/>
        <v>0</v>
      </c>
      <c r="L699" s="3">
        <v>99</v>
      </c>
      <c r="M699" s="4">
        <v>313.03970000000004</v>
      </c>
      <c r="N699" s="4">
        <v>0</v>
      </c>
      <c r="O699" s="4">
        <v>277.29852499999998</v>
      </c>
      <c r="P699" s="3">
        <f t="shared" si="42"/>
        <v>313.63673333333344</v>
      </c>
      <c r="Q699" s="5">
        <v>3.0000000000000022E-3</v>
      </c>
      <c r="R699" s="5">
        <f>VLOOKUP(D699,'[1]DESIGN LOAD'!AC:AF,2,FALSE)</f>
        <v>565</v>
      </c>
      <c r="S699" s="7">
        <f>VLOOKUP(D699,'[1]DESIGN LOAD'!AC:AF,3,FALSE)</f>
        <v>690</v>
      </c>
      <c r="T699">
        <f>VLOOKUP(D699,'[1]DESIGN LOAD'!AC:AF,4,FALSE)</f>
        <v>1255</v>
      </c>
    </row>
    <row r="700" spans="1:20" x14ac:dyDescent="0.3">
      <c r="A700" s="6">
        <v>2024</v>
      </c>
      <c r="B700" s="6">
        <v>7</v>
      </c>
      <c r="C700" s="6">
        <v>30</v>
      </c>
      <c r="D700" s="6">
        <v>8</v>
      </c>
      <c r="E700" s="6" t="str">
        <f t="shared" si="40"/>
        <v>Tuesday</v>
      </c>
      <c r="F700" s="6" t="str">
        <f t="shared" si="43"/>
        <v>Week-day</v>
      </c>
      <c r="G700" s="6" t="str">
        <f>_xlfn.XLOOKUP(B700,'[1]VLOOKUP DATA'!$A$3:$A$14,'[1]VLOOKUP DATA'!$C$3:$C$14)</f>
        <v>High-demand</v>
      </c>
      <c r="H700" s="6" t="str" cm="1">
        <f t="array" ref="H700">_xlfn.XLOOKUP(1,('[1]VLOOKUP DATA'!$I$2:$I$337=[1]DATA!G700)*('[1]VLOOKUP DATA'!$J$2:$J$337=[1]DATA!D700)*('[1]VLOOKUP DATA'!$K$2:$K$337=[1]DATA!E700),'[1]VLOOKUP DATA'!$L$2:$L$337)</f>
        <v>Peak</v>
      </c>
      <c r="I700" s="1" cm="1">
        <f t="array" ref="I700">_xlfn.XLOOKUP(B700,'[1]VLOOKUP DATA'!$A$3:$A$14,_xlfn.XLOOKUP(H700,'[1]VLOOKUP DATA'!$D$2:$F$2,'[1]VLOOKUP DATA'!$D$3:$F$14))*100</f>
        <v>653</v>
      </c>
      <c r="J700" s="2">
        <v>-8.0574750000000019</v>
      </c>
      <c r="K700" s="3">
        <f t="shared" si="41"/>
        <v>0</v>
      </c>
      <c r="L700" s="3">
        <v>99</v>
      </c>
      <c r="M700" s="4">
        <v>306.66303333333332</v>
      </c>
      <c r="N700" s="4">
        <v>0</v>
      </c>
      <c r="O700" s="4">
        <v>285.59595833333339</v>
      </c>
      <c r="P700" s="3">
        <f t="shared" si="42"/>
        <v>313.63673333333344</v>
      </c>
      <c r="Q700" s="5">
        <v>3.0000000000000022E-3</v>
      </c>
      <c r="R700" s="5">
        <f>VLOOKUP(D700,'[1]DESIGN LOAD'!AC:AF,2,FALSE)</f>
        <v>565</v>
      </c>
      <c r="S700" s="7">
        <f>VLOOKUP(D700,'[1]DESIGN LOAD'!AC:AF,3,FALSE)</f>
        <v>675</v>
      </c>
      <c r="T700">
        <f>VLOOKUP(D700,'[1]DESIGN LOAD'!AC:AF,4,FALSE)</f>
        <v>1240</v>
      </c>
    </row>
    <row r="701" spans="1:20" x14ac:dyDescent="0.3">
      <c r="A701" s="6">
        <v>2024</v>
      </c>
      <c r="B701" s="6">
        <v>7</v>
      </c>
      <c r="C701" s="6">
        <v>30</v>
      </c>
      <c r="D701" s="6">
        <v>9</v>
      </c>
      <c r="E701" s="6" t="str">
        <f t="shared" si="40"/>
        <v>Tuesday</v>
      </c>
      <c r="F701" s="6" t="str">
        <f t="shared" si="43"/>
        <v>Week-day</v>
      </c>
      <c r="G701" s="6" t="str">
        <f>_xlfn.XLOOKUP(B701,'[1]VLOOKUP DATA'!$A$3:$A$14,'[1]VLOOKUP DATA'!$C$3:$C$14)</f>
        <v>High-demand</v>
      </c>
      <c r="H701" s="6" t="str" cm="1">
        <f t="array" ref="H701">_xlfn.XLOOKUP(1,('[1]VLOOKUP DATA'!$I$2:$I$337=[1]DATA!G701)*('[1]VLOOKUP DATA'!$J$2:$J$337=[1]DATA!D701)*('[1]VLOOKUP DATA'!$K$2:$K$337=[1]DATA!E701),'[1]VLOOKUP DATA'!$L$2:$L$337)</f>
        <v>Standard</v>
      </c>
      <c r="I701" s="1" cm="1">
        <f t="array" ref="I701">_xlfn.XLOOKUP(B701,'[1]VLOOKUP DATA'!$A$3:$A$14,_xlfn.XLOOKUP(H701,'[1]VLOOKUP DATA'!$D$2:$F$2,'[1]VLOOKUP DATA'!$D$3:$F$14))*100</f>
        <v>198</v>
      </c>
      <c r="J701" s="2">
        <v>-14.725791666666664</v>
      </c>
      <c r="K701" s="3">
        <f t="shared" si="41"/>
        <v>0</v>
      </c>
      <c r="L701" s="3">
        <v>99.016666666666666</v>
      </c>
      <c r="M701" s="4">
        <v>302.77000833333335</v>
      </c>
      <c r="N701" s="4">
        <v>0</v>
      </c>
      <c r="O701" s="4">
        <v>275.2281000000001</v>
      </c>
      <c r="P701" s="3">
        <f t="shared" si="42"/>
        <v>313.63673333333344</v>
      </c>
      <c r="Q701" s="5">
        <v>3.0000000000000022E-3</v>
      </c>
      <c r="R701" s="5">
        <f>VLOOKUP(D701,'[1]DESIGN LOAD'!AC:AF,2,FALSE)</f>
        <v>565</v>
      </c>
      <c r="S701" s="7">
        <f>VLOOKUP(D701,'[1]DESIGN LOAD'!AC:AF,3,FALSE)</f>
        <v>675</v>
      </c>
      <c r="T701">
        <f>VLOOKUP(D701,'[1]DESIGN LOAD'!AC:AF,4,FALSE)</f>
        <v>1240</v>
      </c>
    </row>
    <row r="702" spans="1:20" x14ac:dyDescent="0.3">
      <c r="A702" s="6">
        <v>2024</v>
      </c>
      <c r="B702" s="6">
        <v>7</v>
      </c>
      <c r="C702" s="6">
        <v>30</v>
      </c>
      <c r="D702" s="6">
        <v>10</v>
      </c>
      <c r="E702" s="6" t="str">
        <f t="shared" si="40"/>
        <v>Tuesday</v>
      </c>
      <c r="F702" s="6" t="str">
        <f t="shared" si="43"/>
        <v>Week-day</v>
      </c>
      <c r="G702" s="6" t="str">
        <f>_xlfn.XLOOKUP(B702,'[1]VLOOKUP DATA'!$A$3:$A$14,'[1]VLOOKUP DATA'!$C$3:$C$14)</f>
        <v>High-demand</v>
      </c>
      <c r="H702" s="6" t="str" cm="1">
        <f t="array" ref="H702">_xlfn.XLOOKUP(1,('[1]VLOOKUP DATA'!$I$2:$I$337=[1]DATA!G702)*('[1]VLOOKUP DATA'!$J$2:$J$337=[1]DATA!D702)*('[1]VLOOKUP DATA'!$K$2:$K$337=[1]DATA!E702),'[1]VLOOKUP DATA'!$L$2:$L$337)</f>
        <v>Standard</v>
      </c>
      <c r="I702" s="1" cm="1">
        <f t="array" ref="I702">_xlfn.XLOOKUP(B702,'[1]VLOOKUP DATA'!$A$3:$A$14,_xlfn.XLOOKUP(H702,'[1]VLOOKUP DATA'!$D$2:$F$2,'[1]VLOOKUP DATA'!$D$3:$F$14))*100</f>
        <v>198</v>
      </c>
      <c r="J702" s="2">
        <v>-8.9253416666666663</v>
      </c>
      <c r="K702" s="3">
        <f t="shared" si="41"/>
        <v>0</v>
      </c>
      <c r="L702" s="3">
        <v>99</v>
      </c>
      <c r="M702" s="4">
        <v>180.6757666666667</v>
      </c>
      <c r="N702" s="4">
        <v>0</v>
      </c>
      <c r="O702" s="4">
        <v>161.81427500000004</v>
      </c>
      <c r="P702" s="3">
        <f t="shared" si="42"/>
        <v>313.63673333333344</v>
      </c>
      <c r="Q702" s="5">
        <v>3.0000000000000022E-3</v>
      </c>
      <c r="R702" s="5">
        <f>VLOOKUP(D702,'[1]DESIGN LOAD'!AC:AF,2,FALSE)</f>
        <v>565</v>
      </c>
      <c r="S702" s="7">
        <f>VLOOKUP(D702,'[1]DESIGN LOAD'!AC:AF,3,FALSE)</f>
        <v>675</v>
      </c>
      <c r="T702">
        <f>VLOOKUP(D702,'[1]DESIGN LOAD'!AC:AF,4,FALSE)</f>
        <v>1240</v>
      </c>
    </row>
    <row r="703" spans="1:20" x14ac:dyDescent="0.3">
      <c r="A703" s="6">
        <v>2024</v>
      </c>
      <c r="B703" s="6">
        <v>7</v>
      </c>
      <c r="C703" s="6">
        <v>30</v>
      </c>
      <c r="D703" s="6">
        <v>11</v>
      </c>
      <c r="E703" s="6" t="str">
        <f t="shared" si="40"/>
        <v>Tuesday</v>
      </c>
      <c r="F703" s="6" t="str">
        <f t="shared" si="43"/>
        <v>Week-day</v>
      </c>
      <c r="G703" s="6" t="str">
        <f>_xlfn.XLOOKUP(B703,'[1]VLOOKUP DATA'!$A$3:$A$14,'[1]VLOOKUP DATA'!$C$3:$C$14)</f>
        <v>High-demand</v>
      </c>
      <c r="H703" s="6" t="str" cm="1">
        <f t="array" ref="H703">_xlfn.XLOOKUP(1,('[1]VLOOKUP DATA'!$I$2:$I$337=[1]DATA!G703)*('[1]VLOOKUP DATA'!$J$2:$J$337=[1]DATA!D703)*('[1]VLOOKUP DATA'!$K$2:$K$337=[1]DATA!E703),'[1]VLOOKUP DATA'!$L$2:$L$337)</f>
        <v>Standard</v>
      </c>
      <c r="I703" s="1" cm="1">
        <f t="array" ref="I703">_xlfn.XLOOKUP(B703,'[1]VLOOKUP DATA'!$A$3:$A$14,_xlfn.XLOOKUP(H703,'[1]VLOOKUP DATA'!$D$2:$F$2,'[1]VLOOKUP DATA'!$D$3:$F$14))*100</f>
        <v>198</v>
      </c>
      <c r="J703" s="2">
        <v>-10.510316666666665</v>
      </c>
      <c r="K703" s="3">
        <f t="shared" si="41"/>
        <v>0</v>
      </c>
      <c r="L703" s="3">
        <v>99</v>
      </c>
      <c r="M703" s="4">
        <v>165.21840833333337</v>
      </c>
      <c r="N703" s="4">
        <v>0</v>
      </c>
      <c r="O703" s="4">
        <v>147.76925833333325</v>
      </c>
      <c r="P703" s="3">
        <f t="shared" si="42"/>
        <v>313.63673333333344</v>
      </c>
      <c r="Q703" s="5">
        <v>3.0000000000000022E-3</v>
      </c>
      <c r="R703" s="5">
        <f>VLOOKUP(D703,'[1]DESIGN LOAD'!AC:AF,2,FALSE)</f>
        <v>565</v>
      </c>
      <c r="S703" s="7">
        <f>VLOOKUP(D703,'[1]DESIGN LOAD'!AC:AF,3,FALSE)</f>
        <v>675</v>
      </c>
      <c r="T703">
        <f>VLOOKUP(D703,'[1]DESIGN LOAD'!AC:AF,4,FALSE)</f>
        <v>1240</v>
      </c>
    </row>
    <row r="704" spans="1:20" x14ac:dyDescent="0.3">
      <c r="A704" s="6">
        <v>2024</v>
      </c>
      <c r="B704" s="6">
        <v>7</v>
      </c>
      <c r="C704" s="6">
        <v>30</v>
      </c>
      <c r="D704" s="6">
        <v>12</v>
      </c>
      <c r="E704" s="6" t="str">
        <f t="shared" si="40"/>
        <v>Tuesday</v>
      </c>
      <c r="F704" s="6" t="str">
        <f t="shared" si="43"/>
        <v>Week-day</v>
      </c>
      <c r="G704" s="6" t="str">
        <f>_xlfn.XLOOKUP(B704,'[1]VLOOKUP DATA'!$A$3:$A$14,'[1]VLOOKUP DATA'!$C$3:$C$14)</f>
        <v>High-demand</v>
      </c>
      <c r="H704" s="6" t="str" cm="1">
        <f t="array" ref="H704">_xlfn.XLOOKUP(1,('[1]VLOOKUP DATA'!$I$2:$I$337=[1]DATA!G704)*('[1]VLOOKUP DATA'!$J$2:$J$337=[1]DATA!D704)*('[1]VLOOKUP DATA'!$K$2:$K$337=[1]DATA!E704),'[1]VLOOKUP DATA'!$L$2:$L$337)</f>
        <v>Standard</v>
      </c>
      <c r="I704" s="1" cm="1">
        <f t="array" ref="I704">_xlfn.XLOOKUP(B704,'[1]VLOOKUP DATA'!$A$3:$A$14,_xlfn.XLOOKUP(H704,'[1]VLOOKUP DATA'!$D$2:$F$2,'[1]VLOOKUP DATA'!$D$3:$F$14))*100</f>
        <v>198</v>
      </c>
      <c r="J704" s="2">
        <v>-9.9717833333333381</v>
      </c>
      <c r="K704" s="3">
        <f t="shared" si="41"/>
        <v>0</v>
      </c>
      <c r="L704" s="3">
        <v>99.00833333333334</v>
      </c>
      <c r="M704" s="4">
        <v>176.64462500000002</v>
      </c>
      <c r="N704" s="4">
        <v>0</v>
      </c>
      <c r="O704" s="4">
        <v>159.4070583333334</v>
      </c>
      <c r="P704" s="3">
        <f t="shared" si="42"/>
        <v>313.63673333333344</v>
      </c>
      <c r="Q704" s="5">
        <v>3.0000000000000022E-3</v>
      </c>
      <c r="R704" s="5">
        <f>VLOOKUP(D704,'[1]DESIGN LOAD'!AC:AF,2,FALSE)</f>
        <v>565</v>
      </c>
      <c r="S704" s="7">
        <f>VLOOKUP(D704,'[1]DESIGN LOAD'!AC:AF,3,FALSE)</f>
        <v>675</v>
      </c>
      <c r="T704">
        <f>VLOOKUP(D704,'[1]DESIGN LOAD'!AC:AF,4,FALSE)</f>
        <v>1240</v>
      </c>
    </row>
    <row r="705" spans="1:20" x14ac:dyDescent="0.3">
      <c r="A705" s="6">
        <v>2024</v>
      </c>
      <c r="B705" s="6">
        <v>7</v>
      </c>
      <c r="C705" s="6">
        <v>30</v>
      </c>
      <c r="D705" s="6">
        <v>13</v>
      </c>
      <c r="E705" s="6" t="str">
        <f t="shared" si="40"/>
        <v>Tuesday</v>
      </c>
      <c r="F705" s="6" t="str">
        <f t="shared" si="43"/>
        <v>Week-day</v>
      </c>
      <c r="G705" s="6" t="str">
        <f>_xlfn.XLOOKUP(B705,'[1]VLOOKUP DATA'!$A$3:$A$14,'[1]VLOOKUP DATA'!$C$3:$C$14)</f>
        <v>High-demand</v>
      </c>
      <c r="H705" s="6" t="str" cm="1">
        <f t="array" ref="H705">_xlfn.XLOOKUP(1,('[1]VLOOKUP DATA'!$I$2:$I$337=[1]DATA!G705)*('[1]VLOOKUP DATA'!$J$2:$J$337=[1]DATA!D705)*('[1]VLOOKUP DATA'!$K$2:$K$337=[1]DATA!E705),'[1]VLOOKUP DATA'!$L$2:$L$337)</f>
        <v>Standard</v>
      </c>
      <c r="I705" s="1" cm="1">
        <f t="array" ref="I705">_xlfn.XLOOKUP(B705,'[1]VLOOKUP DATA'!$A$3:$A$14,_xlfn.XLOOKUP(H705,'[1]VLOOKUP DATA'!$D$2:$F$2,'[1]VLOOKUP DATA'!$D$3:$F$14))*100</f>
        <v>198</v>
      </c>
      <c r="J705" s="2">
        <v>-12.07721666666666</v>
      </c>
      <c r="K705" s="3">
        <f t="shared" si="41"/>
        <v>0</v>
      </c>
      <c r="L705" s="3">
        <v>99</v>
      </c>
      <c r="M705" s="4">
        <v>176.66003333333336</v>
      </c>
      <c r="N705" s="4">
        <v>0</v>
      </c>
      <c r="O705" s="4">
        <v>156.6621916666667</v>
      </c>
      <c r="P705" s="3">
        <f t="shared" si="42"/>
        <v>313.63673333333344</v>
      </c>
      <c r="Q705" s="5">
        <v>3.0000000000000022E-3</v>
      </c>
      <c r="R705" s="5">
        <f>VLOOKUP(D705,'[1]DESIGN LOAD'!AC:AF,2,FALSE)</f>
        <v>565</v>
      </c>
      <c r="S705" s="7">
        <f>VLOOKUP(D705,'[1]DESIGN LOAD'!AC:AF,3,FALSE)</f>
        <v>675</v>
      </c>
      <c r="T705">
        <f>VLOOKUP(D705,'[1]DESIGN LOAD'!AC:AF,4,FALSE)</f>
        <v>1240</v>
      </c>
    </row>
    <row r="706" spans="1:20" x14ac:dyDescent="0.3">
      <c r="A706" s="6">
        <v>2024</v>
      </c>
      <c r="B706" s="6">
        <v>7</v>
      </c>
      <c r="C706" s="6">
        <v>30</v>
      </c>
      <c r="D706" s="6">
        <v>14</v>
      </c>
      <c r="E706" s="6" t="str">
        <f t="shared" ref="E706:E769" si="44">TEXT(DATE(A706, B706, C706), "dddd")</f>
        <v>Tuesday</v>
      </c>
      <c r="F706" s="6" t="str">
        <f t="shared" si="43"/>
        <v>Week-day</v>
      </c>
      <c r="G706" s="6" t="str">
        <f>_xlfn.XLOOKUP(B706,'[1]VLOOKUP DATA'!$A$3:$A$14,'[1]VLOOKUP DATA'!$C$3:$C$14)</f>
        <v>High-demand</v>
      </c>
      <c r="H706" s="6" t="str" cm="1">
        <f t="array" ref="H706">_xlfn.XLOOKUP(1,('[1]VLOOKUP DATA'!$I$2:$I$337=[1]DATA!G706)*('[1]VLOOKUP DATA'!$J$2:$J$337=[1]DATA!D706)*('[1]VLOOKUP DATA'!$K$2:$K$337=[1]DATA!E706),'[1]VLOOKUP DATA'!$L$2:$L$337)</f>
        <v>Standard</v>
      </c>
      <c r="I706" s="1" cm="1">
        <f t="array" ref="I706">_xlfn.XLOOKUP(B706,'[1]VLOOKUP DATA'!$A$3:$A$14,_xlfn.XLOOKUP(H706,'[1]VLOOKUP DATA'!$D$2:$F$2,'[1]VLOOKUP DATA'!$D$3:$F$14))*100</f>
        <v>198</v>
      </c>
      <c r="J706" s="2">
        <v>-7.3239583333333345</v>
      </c>
      <c r="K706" s="3">
        <f t="shared" ref="K706:K769" si="45">IF(J706&gt;0,J706,0)</f>
        <v>0</v>
      </c>
      <c r="L706" s="3">
        <v>99.00833333333334</v>
      </c>
      <c r="M706" s="4">
        <v>186.18112499999998</v>
      </c>
      <c r="N706" s="4">
        <v>0</v>
      </c>
      <c r="O706" s="4">
        <v>168.87979166666668</v>
      </c>
      <c r="P706" s="3">
        <f t="shared" ref="P706:P769" si="46">_xlfn.MAXIFS(M:M,B:B,B706)</f>
        <v>313.63673333333344</v>
      </c>
      <c r="Q706" s="5">
        <v>3.0000000000000022E-3</v>
      </c>
      <c r="R706" s="5">
        <f>VLOOKUP(D706,'[1]DESIGN LOAD'!AC:AF,2,FALSE)</f>
        <v>565</v>
      </c>
      <c r="S706" s="7">
        <f>VLOOKUP(D706,'[1]DESIGN LOAD'!AC:AF,3,FALSE)</f>
        <v>675</v>
      </c>
      <c r="T706">
        <f>VLOOKUP(D706,'[1]DESIGN LOAD'!AC:AF,4,FALSE)</f>
        <v>1240</v>
      </c>
    </row>
    <row r="707" spans="1:20" x14ac:dyDescent="0.3">
      <c r="A707" s="6">
        <v>2024</v>
      </c>
      <c r="B707" s="6">
        <v>7</v>
      </c>
      <c r="C707" s="6">
        <v>30</v>
      </c>
      <c r="D707" s="6">
        <v>15</v>
      </c>
      <c r="E707" s="6" t="str">
        <f t="shared" si="44"/>
        <v>Tuesday</v>
      </c>
      <c r="F707" s="6" t="str">
        <f t="shared" ref="F707:F770" si="47">IF(OR(E707="Saturday",E707="Sunday"),"Weekend","Week-day")</f>
        <v>Week-day</v>
      </c>
      <c r="G707" s="6" t="str">
        <f>_xlfn.XLOOKUP(B707,'[1]VLOOKUP DATA'!$A$3:$A$14,'[1]VLOOKUP DATA'!$C$3:$C$14)</f>
        <v>High-demand</v>
      </c>
      <c r="H707" s="6" t="str" cm="1">
        <f t="array" ref="H707">_xlfn.XLOOKUP(1,('[1]VLOOKUP DATA'!$I$2:$I$337=[1]DATA!G707)*('[1]VLOOKUP DATA'!$J$2:$J$337=[1]DATA!D707)*('[1]VLOOKUP DATA'!$K$2:$K$337=[1]DATA!E707),'[1]VLOOKUP DATA'!$L$2:$L$337)</f>
        <v>Standard</v>
      </c>
      <c r="I707" s="1" cm="1">
        <f t="array" ref="I707">_xlfn.XLOOKUP(B707,'[1]VLOOKUP DATA'!$A$3:$A$14,_xlfn.XLOOKUP(H707,'[1]VLOOKUP DATA'!$D$2:$F$2,'[1]VLOOKUP DATA'!$D$3:$F$14))*100</f>
        <v>198</v>
      </c>
      <c r="J707" s="2">
        <v>-14.128896226415097</v>
      </c>
      <c r="K707" s="3">
        <f t="shared" si="45"/>
        <v>0</v>
      </c>
      <c r="L707" s="3">
        <v>99.009433962264154</v>
      </c>
      <c r="M707" s="4">
        <v>161.46128301886793</v>
      </c>
      <c r="N707" s="4">
        <v>0</v>
      </c>
      <c r="O707" s="4">
        <v>143.03157547169809</v>
      </c>
      <c r="P707" s="3">
        <f t="shared" si="46"/>
        <v>313.63673333333344</v>
      </c>
      <c r="Q707" s="5">
        <v>2.0377358490566051E-3</v>
      </c>
      <c r="R707" s="5">
        <f>VLOOKUP(D707,'[1]DESIGN LOAD'!AC:AF,2,FALSE)</f>
        <v>565</v>
      </c>
      <c r="S707" s="7">
        <f>VLOOKUP(D707,'[1]DESIGN LOAD'!AC:AF,3,FALSE)</f>
        <v>675</v>
      </c>
      <c r="T707">
        <f>VLOOKUP(D707,'[1]DESIGN LOAD'!AC:AF,4,FALSE)</f>
        <v>1240</v>
      </c>
    </row>
    <row r="708" spans="1:20" x14ac:dyDescent="0.3">
      <c r="A708" s="6">
        <v>2024</v>
      </c>
      <c r="B708" s="6">
        <v>7</v>
      </c>
      <c r="C708" s="6">
        <v>30</v>
      </c>
      <c r="D708" s="6">
        <v>16</v>
      </c>
      <c r="E708" s="6" t="str">
        <f t="shared" si="44"/>
        <v>Tuesday</v>
      </c>
      <c r="F708" s="6" t="str">
        <f t="shared" si="47"/>
        <v>Week-day</v>
      </c>
      <c r="G708" s="6" t="str">
        <f>_xlfn.XLOOKUP(B708,'[1]VLOOKUP DATA'!$A$3:$A$14,'[1]VLOOKUP DATA'!$C$3:$C$14)</f>
        <v>High-demand</v>
      </c>
      <c r="H708" s="6" t="str" cm="1">
        <f t="array" ref="H708">_xlfn.XLOOKUP(1,('[1]VLOOKUP DATA'!$I$2:$I$337=[1]DATA!G708)*('[1]VLOOKUP DATA'!$J$2:$J$337=[1]DATA!D708)*('[1]VLOOKUP DATA'!$K$2:$K$337=[1]DATA!E708),'[1]VLOOKUP DATA'!$L$2:$L$337)</f>
        <v>Standard</v>
      </c>
      <c r="I708" s="1" cm="1">
        <f t="array" ref="I708">_xlfn.XLOOKUP(B708,'[1]VLOOKUP DATA'!$A$3:$A$14,_xlfn.XLOOKUP(H708,'[1]VLOOKUP DATA'!$D$2:$F$2,'[1]VLOOKUP DATA'!$D$3:$F$14))*100</f>
        <v>198</v>
      </c>
      <c r="J708" s="2">
        <v>-9.9597121212121209</v>
      </c>
      <c r="K708" s="3">
        <f t="shared" si="45"/>
        <v>0</v>
      </c>
      <c r="L708" s="3">
        <v>99.090909090909093</v>
      </c>
      <c r="M708" s="4">
        <v>157.49087878787876</v>
      </c>
      <c r="N708" s="4">
        <v>6.7055303030303026</v>
      </c>
      <c r="O708" s="4">
        <v>148.23672727272728</v>
      </c>
      <c r="P708" s="3">
        <f t="shared" si="46"/>
        <v>313.63673333333344</v>
      </c>
      <c r="Q708" s="5">
        <v>0</v>
      </c>
      <c r="R708" s="5">
        <f>VLOOKUP(D708,'[1]DESIGN LOAD'!AC:AF,2,FALSE)</f>
        <v>565</v>
      </c>
      <c r="S708" s="7">
        <f>VLOOKUP(D708,'[1]DESIGN LOAD'!AC:AF,3,FALSE)</f>
        <v>675</v>
      </c>
      <c r="T708">
        <f>VLOOKUP(D708,'[1]DESIGN LOAD'!AC:AF,4,FALSE)</f>
        <v>1240</v>
      </c>
    </row>
    <row r="709" spans="1:20" x14ac:dyDescent="0.3">
      <c r="A709" s="6">
        <v>2024</v>
      </c>
      <c r="B709" s="6">
        <v>7</v>
      </c>
      <c r="C709" s="6">
        <v>30</v>
      </c>
      <c r="D709" s="6">
        <v>17</v>
      </c>
      <c r="E709" s="6" t="str">
        <f t="shared" si="44"/>
        <v>Tuesday</v>
      </c>
      <c r="F709" s="6" t="str">
        <f t="shared" si="47"/>
        <v>Week-day</v>
      </c>
      <c r="G709" s="6" t="str">
        <f>_xlfn.XLOOKUP(B709,'[1]VLOOKUP DATA'!$A$3:$A$14,'[1]VLOOKUP DATA'!$C$3:$C$14)</f>
        <v>High-demand</v>
      </c>
      <c r="H709" s="6" t="str" cm="1">
        <f t="array" ref="H709">_xlfn.XLOOKUP(1,('[1]VLOOKUP DATA'!$I$2:$I$337=[1]DATA!G709)*('[1]VLOOKUP DATA'!$J$2:$J$337=[1]DATA!D709)*('[1]VLOOKUP DATA'!$K$2:$K$337=[1]DATA!E709),'[1]VLOOKUP DATA'!$L$2:$L$337)</f>
        <v>Peak</v>
      </c>
      <c r="I709" s="1" cm="1">
        <f t="array" ref="I709">_xlfn.XLOOKUP(B709,'[1]VLOOKUP DATA'!$A$3:$A$14,_xlfn.XLOOKUP(H709,'[1]VLOOKUP DATA'!$D$2:$F$2,'[1]VLOOKUP DATA'!$D$3:$F$14))*100</f>
        <v>653</v>
      </c>
      <c r="J709" s="2">
        <v>-10.438902912621355</v>
      </c>
      <c r="K709" s="3">
        <f t="shared" si="45"/>
        <v>0</v>
      </c>
      <c r="L709" s="3">
        <v>99.048543689320383</v>
      </c>
      <c r="M709" s="4">
        <v>128.08255339805828</v>
      </c>
      <c r="N709" s="4">
        <v>1.0905533980582527</v>
      </c>
      <c r="O709" s="4">
        <v>114.1530582524272</v>
      </c>
      <c r="P709" s="3">
        <f t="shared" si="46"/>
        <v>313.63673333333344</v>
      </c>
      <c r="Q709" s="5">
        <v>-3.834951456310682E-3</v>
      </c>
      <c r="R709" s="5">
        <f>VLOOKUP(D709,'[1]DESIGN LOAD'!AC:AF,2,FALSE)</f>
        <v>555</v>
      </c>
      <c r="S709" s="7">
        <f>VLOOKUP(D709,'[1]DESIGN LOAD'!AC:AF,3,FALSE)</f>
        <v>675</v>
      </c>
      <c r="T709">
        <f>VLOOKUP(D709,'[1]DESIGN LOAD'!AC:AF,4,FALSE)</f>
        <v>1230</v>
      </c>
    </row>
    <row r="710" spans="1:20" x14ac:dyDescent="0.3">
      <c r="A710" s="6">
        <v>2024</v>
      </c>
      <c r="B710" s="6">
        <v>7</v>
      </c>
      <c r="C710" s="6">
        <v>30</v>
      </c>
      <c r="D710" s="6">
        <v>18</v>
      </c>
      <c r="E710" s="6" t="str">
        <f t="shared" si="44"/>
        <v>Tuesday</v>
      </c>
      <c r="F710" s="6" t="str">
        <f t="shared" si="47"/>
        <v>Week-day</v>
      </c>
      <c r="G710" s="6" t="str">
        <f>_xlfn.XLOOKUP(B710,'[1]VLOOKUP DATA'!$A$3:$A$14,'[1]VLOOKUP DATA'!$C$3:$C$14)</f>
        <v>High-demand</v>
      </c>
      <c r="H710" s="6" t="str" cm="1">
        <f t="array" ref="H710">_xlfn.XLOOKUP(1,('[1]VLOOKUP DATA'!$I$2:$I$337=[1]DATA!G710)*('[1]VLOOKUP DATA'!$J$2:$J$337=[1]DATA!D710)*('[1]VLOOKUP DATA'!$K$2:$K$337=[1]DATA!E710),'[1]VLOOKUP DATA'!$L$2:$L$337)</f>
        <v>Peak</v>
      </c>
      <c r="I710" s="1" cm="1">
        <f t="array" ref="I710">_xlfn.XLOOKUP(B710,'[1]VLOOKUP DATA'!$A$3:$A$14,_xlfn.XLOOKUP(H710,'[1]VLOOKUP DATA'!$D$2:$F$2,'[1]VLOOKUP DATA'!$D$3:$F$14))*100</f>
        <v>653</v>
      </c>
      <c r="J710" s="2">
        <v>-9.9749916666666607</v>
      </c>
      <c r="K710" s="3">
        <f t="shared" si="45"/>
        <v>0</v>
      </c>
      <c r="L710" s="3">
        <v>99.041666666666671</v>
      </c>
      <c r="M710" s="4">
        <v>128.34215</v>
      </c>
      <c r="N710" s="4">
        <v>2.8199999999999999E-2</v>
      </c>
      <c r="O710" s="4">
        <v>111.85467500000001</v>
      </c>
      <c r="P710" s="3">
        <f t="shared" si="46"/>
        <v>313.63673333333344</v>
      </c>
      <c r="Q710" s="5">
        <v>-5.0000000000000036E-3</v>
      </c>
      <c r="R710" s="5">
        <f>VLOOKUP(D710,'[1]DESIGN LOAD'!AC:AF,2,FALSE)</f>
        <v>485</v>
      </c>
      <c r="S710" s="7">
        <f>VLOOKUP(D710,'[1]DESIGN LOAD'!AC:AF,3,FALSE)</f>
        <v>655</v>
      </c>
      <c r="T710">
        <f>VLOOKUP(D710,'[1]DESIGN LOAD'!AC:AF,4,FALSE)</f>
        <v>1140</v>
      </c>
    </row>
    <row r="711" spans="1:20" x14ac:dyDescent="0.3">
      <c r="A711" s="6">
        <v>2024</v>
      </c>
      <c r="B711" s="6">
        <v>7</v>
      </c>
      <c r="C711" s="6">
        <v>30</v>
      </c>
      <c r="D711" s="6">
        <v>19</v>
      </c>
      <c r="E711" s="6" t="str">
        <f t="shared" si="44"/>
        <v>Tuesday</v>
      </c>
      <c r="F711" s="6" t="str">
        <f t="shared" si="47"/>
        <v>Week-day</v>
      </c>
      <c r="G711" s="6" t="str">
        <f>_xlfn.XLOOKUP(B711,'[1]VLOOKUP DATA'!$A$3:$A$14,'[1]VLOOKUP DATA'!$C$3:$C$14)</f>
        <v>High-demand</v>
      </c>
      <c r="H711" s="6" t="str" cm="1">
        <f t="array" ref="H711">_xlfn.XLOOKUP(1,('[1]VLOOKUP DATA'!$I$2:$I$337=[1]DATA!G711)*('[1]VLOOKUP DATA'!$J$2:$J$337=[1]DATA!D711)*('[1]VLOOKUP DATA'!$K$2:$K$337=[1]DATA!E711),'[1]VLOOKUP DATA'!$L$2:$L$337)</f>
        <v>Standard</v>
      </c>
      <c r="I711" s="1" cm="1">
        <f t="array" ref="I711">_xlfn.XLOOKUP(B711,'[1]VLOOKUP DATA'!$A$3:$A$14,_xlfn.XLOOKUP(H711,'[1]VLOOKUP DATA'!$D$2:$F$2,'[1]VLOOKUP DATA'!$D$3:$F$14))*100</f>
        <v>198</v>
      </c>
      <c r="J711" s="2">
        <v>-11.97915833333334</v>
      </c>
      <c r="K711" s="3">
        <f t="shared" si="45"/>
        <v>0</v>
      </c>
      <c r="L711" s="3">
        <v>99.066666666666663</v>
      </c>
      <c r="M711" s="4">
        <v>129.31225000000001</v>
      </c>
      <c r="N711" s="4">
        <v>0</v>
      </c>
      <c r="O711" s="4">
        <v>110.30950000000006</v>
      </c>
      <c r="P711" s="3">
        <f t="shared" si="46"/>
        <v>313.63673333333344</v>
      </c>
      <c r="Q711" s="5">
        <v>-5.0000000000000036E-3</v>
      </c>
      <c r="R711" s="5">
        <f>VLOOKUP(D711,'[1]DESIGN LOAD'!AC:AF,2,FALSE)</f>
        <v>295</v>
      </c>
      <c r="S711" s="7">
        <f>VLOOKUP(D711,'[1]DESIGN LOAD'!AC:AF,3,FALSE)</f>
        <v>655</v>
      </c>
      <c r="T711">
        <f>VLOOKUP(D711,'[1]DESIGN LOAD'!AC:AF,4,FALSE)</f>
        <v>950</v>
      </c>
    </row>
    <row r="712" spans="1:20" x14ac:dyDescent="0.3">
      <c r="A712" s="6">
        <v>2024</v>
      </c>
      <c r="B712" s="6">
        <v>7</v>
      </c>
      <c r="C712" s="6">
        <v>30</v>
      </c>
      <c r="D712" s="6">
        <v>20</v>
      </c>
      <c r="E712" s="6" t="str">
        <f t="shared" si="44"/>
        <v>Tuesday</v>
      </c>
      <c r="F712" s="6" t="str">
        <f t="shared" si="47"/>
        <v>Week-day</v>
      </c>
      <c r="G712" s="6" t="str">
        <f>_xlfn.XLOOKUP(B712,'[1]VLOOKUP DATA'!$A$3:$A$14,'[1]VLOOKUP DATA'!$C$3:$C$14)</f>
        <v>High-demand</v>
      </c>
      <c r="H712" s="6" t="str" cm="1">
        <f t="array" ref="H712">_xlfn.XLOOKUP(1,('[1]VLOOKUP DATA'!$I$2:$I$337=[1]DATA!G712)*('[1]VLOOKUP DATA'!$J$2:$J$337=[1]DATA!D712)*('[1]VLOOKUP DATA'!$K$2:$K$337=[1]DATA!E712),'[1]VLOOKUP DATA'!$L$2:$L$337)</f>
        <v>Standard</v>
      </c>
      <c r="I712" s="1" cm="1">
        <f t="array" ref="I712">_xlfn.XLOOKUP(B712,'[1]VLOOKUP DATA'!$A$3:$A$14,_xlfn.XLOOKUP(H712,'[1]VLOOKUP DATA'!$D$2:$F$2,'[1]VLOOKUP DATA'!$D$3:$F$14))*100</f>
        <v>198</v>
      </c>
      <c r="J712" s="2">
        <v>-9.4476083333333385</v>
      </c>
      <c r="K712" s="3">
        <f t="shared" si="45"/>
        <v>0</v>
      </c>
      <c r="L712" s="3">
        <v>99.041666666666671</v>
      </c>
      <c r="M712" s="4">
        <v>102.10695000000005</v>
      </c>
      <c r="N712" s="4">
        <v>0</v>
      </c>
      <c r="O712" s="4">
        <v>86.751016666666729</v>
      </c>
      <c r="P712" s="3">
        <f t="shared" si="46"/>
        <v>313.63673333333344</v>
      </c>
      <c r="Q712" s="5">
        <v>-5.0000000000000036E-3</v>
      </c>
      <c r="R712" s="5">
        <f>VLOOKUP(D712,'[1]DESIGN LOAD'!AC:AF,2,FALSE)</f>
        <v>295</v>
      </c>
      <c r="S712" s="7">
        <f>VLOOKUP(D712,'[1]DESIGN LOAD'!AC:AF,3,FALSE)</f>
        <v>190</v>
      </c>
      <c r="T712">
        <f>VLOOKUP(D712,'[1]DESIGN LOAD'!AC:AF,4,FALSE)</f>
        <v>485</v>
      </c>
    </row>
    <row r="713" spans="1:20" x14ac:dyDescent="0.3">
      <c r="A713" s="6">
        <v>2024</v>
      </c>
      <c r="B713" s="6">
        <v>7</v>
      </c>
      <c r="C713" s="6">
        <v>30</v>
      </c>
      <c r="D713" s="6">
        <v>21</v>
      </c>
      <c r="E713" s="6" t="str">
        <f t="shared" si="44"/>
        <v>Tuesday</v>
      </c>
      <c r="F713" s="6" t="str">
        <f t="shared" si="47"/>
        <v>Week-day</v>
      </c>
      <c r="G713" s="6" t="str">
        <f>_xlfn.XLOOKUP(B713,'[1]VLOOKUP DATA'!$A$3:$A$14,'[1]VLOOKUP DATA'!$C$3:$C$14)</f>
        <v>High-demand</v>
      </c>
      <c r="H713" s="6" t="str" cm="1">
        <f t="array" ref="H713">_xlfn.XLOOKUP(1,('[1]VLOOKUP DATA'!$I$2:$I$337=[1]DATA!G713)*('[1]VLOOKUP DATA'!$J$2:$J$337=[1]DATA!D713)*('[1]VLOOKUP DATA'!$K$2:$K$337=[1]DATA!E713),'[1]VLOOKUP DATA'!$L$2:$L$337)</f>
        <v>Standard</v>
      </c>
      <c r="I713" s="1" cm="1">
        <f t="array" ref="I713">_xlfn.XLOOKUP(B713,'[1]VLOOKUP DATA'!$A$3:$A$14,_xlfn.XLOOKUP(H713,'[1]VLOOKUP DATA'!$D$2:$F$2,'[1]VLOOKUP DATA'!$D$3:$F$14))*100</f>
        <v>198</v>
      </c>
      <c r="J713" s="2">
        <v>-10.564291666666671</v>
      </c>
      <c r="K713" s="3">
        <f t="shared" si="45"/>
        <v>0</v>
      </c>
      <c r="L713" s="3">
        <v>99.025000000000006</v>
      </c>
      <c r="M713" s="4">
        <v>95.610366666666678</v>
      </c>
      <c r="N713" s="4">
        <v>0</v>
      </c>
      <c r="O713" s="4">
        <v>78.868658333333357</v>
      </c>
      <c r="P713" s="3">
        <f t="shared" si="46"/>
        <v>313.63673333333344</v>
      </c>
      <c r="Q713" s="5">
        <v>-5.0000000000000036E-3</v>
      </c>
      <c r="R713" s="5">
        <f>VLOOKUP(D713,'[1]DESIGN LOAD'!AC:AF,2,FALSE)</f>
        <v>295</v>
      </c>
      <c r="S713" s="7">
        <f>VLOOKUP(D713,'[1]DESIGN LOAD'!AC:AF,3,FALSE)</f>
        <v>190</v>
      </c>
      <c r="T713">
        <f>VLOOKUP(D713,'[1]DESIGN LOAD'!AC:AF,4,FALSE)</f>
        <v>485</v>
      </c>
    </row>
    <row r="714" spans="1:20" x14ac:dyDescent="0.3">
      <c r="A714" s="6">
        <v>2024</v>
      </c>
      <c r="B714" s="6">
        <v>7</v>
      </c>
      <c r="C714" s="6">
        <v>30</v>
      </c>
      <c r="D714" s="6">
        <v>22</v>
      </c>
      <c r="E714" s="6" t="str">
        <f t="shared" si="44"/>
        <v>Tuesday</v>
      </c>
      <c r="F714" s="6" t="str">
        <f t="shared" si="47"/>
        <v>Week-day</v>
      </c>
      <c r="G714" s="6" t="str">
        <f>_xlfn.XLOOKUP(B714,'[1]VLOOKUP DATA'!$A$3:$A$14,'[1]VLOOKUP DATA'!$C$3:$C$14)</f>
        <v>High-demand</v>
      </c>
      <c r="H714" s="6" t="str" cm="1">
        <f t="array" ref="H714">_xlfn.XLOOKUP(1,('[1]VLOOKUP DATA'!$I$2:$I$337=[1]DATA!G714)*('[1]VLOOKUP DATA'!$J$2:$J$337=[1]DATA!D714)*('[1]VLOOKUP DATA'!$K$2:$K$337=[1]DATA!E714),'[1]VLOOKUP DATA'!$L$2:$L$337)</f>
        <v>Off-Peak</v>
      </c>
      <c r="I714" s="1" cm="1">
        <f t="array" ref="I714">_xlfn.XLOOKUP(B714,'[1]VLOOKUP DATA'!$A$3:$A$14,_xlfn.XLOOKUP(H714,'[1]VLOOKUP DATA'!$D$2:$F$2,'[1]VLOOKUP DATA'!$D$3:$F$14))*100</f>
        <v>107</v>
      </c>
      <c r="J714" s="2">
        <v>-11.017783333333334</v>
      </c>
      <c r="K714" s="3">
        <f t="shared" si="45"/>
        <v>0</v>
      </c>
      <c r="L714" s="3">
        <v>99.033333333333331</v>
      </c>
      <c r="M714" s="4">
        <v>95.356116666666665</v>
      </c>
      <c r="N714" s="4">
        <v>0</v>
      </c>
      <c r="O714" s="4">
        <v>77.816874999999982</v>
      </c>
      <c r="P714" s="3">
        <f t="shared" si="46"/>
        <v>313.63673333333344</v>
      </c>
      <c r="Q714" s="5">
        <v>-5.0000000000000036E-3</v>
      </c>
      <c r="R714" s="5">
        <f>VLOOKUP(D714,'[1]DESIGN LOAD'!AC:AF,2,FALSE)</f>
        <v>200</v>
      </c>
      <c r="S714" s="7">
        <f>VLOOKUP(D714,'[1]DESIGN LOAD'!AC:AF,3,FALSE)</f>
        <v>190</v>
      </c>
      <c r="T714">
        <f>VLOOKUP(D714,'[1]DESIGN LOAD'!AC:AF,4,FALSE)</f>
        <v>390</v>
      </c>
    </row>
    <row r="715" spans="1:20" x14ac:dyDescent="0.3">
      <c r="A715" s="6">
        <v>2024</v>
      </c>
      <c r="B715" s="6">
        <v>7</v>
      </c>
      <c r="C715" s="6">
        <v>30</v>
      </c>
      <c r="D715" s="6">
        <v>23</v>
      </c>
      <c r="E715" s="6" t="str">
        <f t="shared" si="44"/>
        <v>Tuesday</v>
      </c>
      <c r="F715" s="6" t="str">
        <f t="shared" si="47"/>
        <v>Week-day</v>
      </c>
      <c r="G715" s="6" t="str">
        <f>_xlfn.XLOOKUP(B715,'[1]VLOOKUP DATA'!$A$3:$A$14,'[1]VLOOKUP DATA'!$C$3:$C$14)</f>
        <v>High-demand</v>
      </c>
      <c r="H715" s="6" t="str" cm="1">
        <f t="array" ref="H715">_xlfn.XLOOKUP(1,('[1]VLOOKUP DATA'!$I$2:$I$337=[1]DATA!G715)*('[1]VLOOKUP DATA'!$J$2:$J$337=[1]DATA!D715)*('[1]VLOOKUP DATA'!$K$2:$K$337=[1]DATA!E715),'[1]VLOOKUP DATA'!$L$2:$L$337)</f>
        <v>Off-Peak</v>
      </c>
      <c r="I715" s="1" cm="1">
        <f t="array" ref="I715">_xlfn.XLOOKUP(B715,'[1]VLOOKUP DATA'!$A$3:$A$14,_xlfn.XLOOKUP(H715,'[1]VLOOKUP DATA'!$D$2:$F$2,'[1]VLOOKUP DATA'!$D$3:$F$14))*100</f>
        <v>107</v>
      </c>
      <c r="J715" s="2">
        <v>-10.351016666666663</v>
      </c>
      <c r="K715" s="3">
        <f t="shared" si="45"/>
        <v>0</v>
      </c>
      <c r="L715" s="3">
        <v>99.041666666666671</v>
      </c>
      <c r="M715" s="4">
        <v>94.085866666666689</v>
      </c>
      <c r="N715" s="4">
        <v>0</v>
      </c>
      <c r="O715" s="4">
        <v>77.844733333333323</v>
      </c>
      <c r="P715" s="3">
        <f t="shared" si="46"/>
        <v>313.63673333333344</v>
      </c>
      <c r="Q715" s="5">
        <v>-5.0000000000000036E-3</v>
      </c>
      <c r="R715" s="5">
        <f>VLOOKUP(D715,'[1]DESIGN LOAD'!AC:AF,2,FALSE)</f>
        <v>200</v>
      </c>
      <c r="S715" s="7">
        <f>VLOOKUP(D715,'[1]DESIGN LOAD'!AC:AF,3,FALSE)</f>
        <v>190</v>
      </c>
      <c r="T715">
        <f>VLOOKUP(D715,'[1]DESIGN LOAD'!AC:AF,4,FALSE)</f>
        <v>390</v>
      </c>
    </row>
    <row r="716" spans="1:20" x14ac:dyDescent="0.3">
      <c r="A716" s="6">
        <v>2024</v>
      </c>
      <c r="B716" s="6">
        <v>7</v>
      </c>
      <c r="C716" s="6">
        <v>31</v>
      </c>
      <c r="D716" s="6">
        <v>0</v>
      </c>
      <c r="E716" s="6" t="str">
        <f t="shared" si="44"/>
        <v>Wednesday</v>
      </c>
      <c r="F716" s="6" t="str">
        <f t="shared" si="47"/>
        <v>Week-day</v>
      </c>
      <c r="G716" s="6" t="str">
        <f>_xlfn.XLOOKUP(B716,'[1]VLOOKUP DATA'!$A$3:$A$14,'[1]VLOOKUP DATA'!$C$3:$C$14)</f>
        <v>High-demand</v>
      </c>
      <c r="H716" s="6" t="str" cm="1">
        <f t="array" ref="H716">_xlfn.XLOOKUP(1,('[1]VLOOKUP DATA'!$I$2:$I$337=[1]DATA!G716)*('[1]VLOOKUP DATA'!$J$2:$J$337=[1]DATA!D716)*('[1]VLOOKUP DATA'!$K$2:$K$337=[1]DATA!E716),'[1]VLOOKUP DATA'!$L$2:$L$337)</f>
        <v>Off-Peak</v>
      </c>
      <c r="I716" s="1" cm="1">
        <f t="array" ref="I716">_xlfn.XLOOKUP(B716,'[1]VLOOKUP DATA'!$A$3:$A$14,_xlfn.XLOOKUP(H716,'[1]VLOOKUP DATA'!$D$2:$F$2,'[1]VLOOKUP DATA'!$D$3:$F$14))*100</f>
        <v>107</v>
      </c>
      <c r="J716" s="2">
        <v>-9.7832416666666671</v>
      </c>
      <c r="K716" s="3">
        <f t="shared" si="45"/>
        <v>0</v>
      </c>
      <c r="L716" s="3">
        <v>99.016666666666666</v>
      </c>
      <c r="M716" s="4">
        <v>92.952624999999998</v>
      </c>
      <c r="N716" s="4">
        <v>0</v>
      </c>
      <c r="O716" s="4">
        <v>76.411583333333297</v>
      </c>
      <c r="P716" s="3">
        <f t="shared" si="46"/>
        <v>313.63673333333344</v>
      </c>
      <c r="Q716" s="5">
        <v>-5.0000000000000036E-3</v>
      </c>
      <c r="R716" s="5">
        <f>VLOOKUP(D716,'[1]DESIGN LOAD'!AC:AF,2,FALSE)</f>
        <v>200</v>
      </c>
      <c r="S716" s="7">
        <f>VLOOKUP(D716,'[1]DESIGN LOAD'!AC:AF,3,FALSE)</f>
        <v>190</v>
      </c>
      <c r="T716">
        <f>VLOOKUP(D716,'[1]DESIGN LOAD'!AC:AF,4,FALSE)</f>
        <v>390</v>
      </c>
    </row>
    <row r="717" spans="1:20" x14ac:dyDescent="0.3">
      <c r="A717" s="6">
        <v>2024</v>
      </c>
      <c r="B717" s="6">
        <v>7</v>
      </c>
      <c r="C717" s="6">
        <v>31</v>
      </c>
      <c r="D717" s="6">
        <v>1</v>
      </c>
      <c r="E717" s="6" t="str">
        <f t="shared" si="44"/>
        <v>Wednesday</v>
      </c>
      <c r="F717" s="6" t="str">
        <f t="shared" si="47"/>
        <v>Week-day</v>
      </c>
      <c r="G717" s="6" t="str">
        <f>_xlfn.XLOOKUP(B717,'[1]VLOOKUP DATA'!$A$3:$A$14,'[1]VLOOKUP DATA'!$C$3:$C$14)</f>
        <v>High-demand</v>
      </c>
      <c r="H717" s="6" t="str" cm="1">
        <f t="array" ref="H717">_xlfn.XLOOKUP(1,('[1]VLOOKUP DATA'!$I$2:$I$337=[1]DATA!G717)*('[1]VLOOKUP DATA'!$J$2:$J$337=[1]DATA!D717)*('[1]VLOOKUP DATA'!$K$2:$K$337=[1]DATA!E717),'[1]VLOOKUP DATA'!$L$2:$L$337)</f>
        <v>Off-Peak</v>
      </c>
      <c r="I717" s="1" cm="1">
        <f t="array" ref="I717">_xlfn.XLOOKUP(B717,'[1]VLOOKUP DATA'!$A$3:$A$14,_xlfn.XLOOKUP(H717,'[1]VLOOKUP DATA'!$D$2:$F$2,'[1]VLOOKUP DATA'!$D$3:$F$14))*100</f>
        <v>107</v>
      </c>
      <c r="J717" s="2">
        <v>-10.329783333333332</v>
      </c>
      <c r="K717" s="3">
        <f t="shared" si="45"/>
        <v>0</v>
      </c>
      <c r="L717" s="3">
        <v>99.00833333333334</v>
      </c>
      <c r="M717" s="4">
        <v>92.051899999999961</v>
      </c>
      <c r="N717" s="4">
        <v>0</v>
      </c>
      <c r="O717" s="4">
        <v>75.012674999999987</v>
      </c>
      <c r="P717" s="3">
        <f t="shared" si="46"/>
        <v>313.63673333333344</v>
      </c>
      <c r="Q717" s="5">
        <v>-5.0000000000000036E-3</v>
      </c>
      <c r="R717" s="5">
        <f>VLOOKUP(D717,'[1]DESIGN LOAD'!AC:AF,2,FALSE)</f>
        <v>200</v>
      </c>
      <c r="S717" s="7">
        <f>VLOOKUP(D717,'[1]DESIGN LOAD'!AC:AF,3,FALSE)</f>
        <v>190</v>
      </c>
      <c r="T717">
        <f>VLOOKUP(D717,'[1]DESIGN LOAD'!AC:AF,4,FALSE)</f>
        <v>390</v>
      </c>
    </row>
    <row r="718" spans="1:20" x14ac:dyDescent="0.3">
      <c r="A718" s="6">
        <v>2024</v>
      </c>
      <c r="B718" s="6">
        <v>7</v>
      </c>
      <c r="C718" s="6">
        <v>31</v>
      </c>
      <c r="D718" s="6">
        <v>2</v>
      </c>
      <c r="E718" s="6" t="str">
        <f t="shared" si="44"/>
        <v>Wednesday</v>
      </c>
      <c r="F718" s="6" t="str">
        <f t="shared" si="47"/>
        <v>Week-day</v>
      </c>
      <c r="G718" s="6" t="str">
        <f>_xlfn.XLOOKUP(B718,'[1]VLOOKUP DATA'!$A$3:$A$14,'[1]VLOOKUP DATA'!$C$3:$C$14)</f>
        <v>High-demand</v>
      </c>
      <c r="H718" s="6" t="str" cm="1">
        <f t="array" ref="H718">_xlfn.XLOOKUP(1,('[1]VLOOKUP DATA'!$I$2:$I$337=[1]DATA!G718)*('[1]VLOOKUP DATA'!$J$2:$J$337=[1]DATA!D718)*('[1]VLOOKUP DATA'!$K$2:$K$337=[1]DATA!E718),'[1]VLOOKUP DATA'!$L$2:$L$337)</f>
        <v>Off-Peak</v>
      </c>
      <c r="I718" s="1" cm="1">
        <f t="array" ref="I718">_xlfn.XLOOKUP(B718,'[1]VLOOKUP DATA'!$A$3:$A$14,_xlfn.XLOOKUP(H718,'[1]VLOOKUP DATA'!$D$2:$F$2,'[1]VLOOKUP DATA'!$D$3:$F$14))*100</f>
        <v>107</v>
      </c>
      <c r="J718" s="2">
        <v>-8.1064166666666697</v>
      </c>
      <c r="K718" s="3">
        <f t="shared" si="45"/>
        <v>0</v>
      </c>
      <c r="L718" s="3">
        <v>99</v>
      </c>
      <c r="M718" s="4">
        <v>120.80842499999996</v>
      </c>
      <c r="N718" s="4">
        <v>0</v>
      </c>
      <c r="O718" s="4">
        <v>105.7872</v>
      </c>
      <c r="P718" s="3">
        <f t="shared" si="46"/>
        <v>313.63673333333344</v>
      </c>
      <c r="Q718" s="5">
        <v>-5.0000000000000036E-3</v>
      </c>
      <c r="R718" s="5">
        <f>VLOOKUP(D718,'[1]DESIGN LOAD'!AC:AF,2,FALSE)</f>
        <v>200</v>
      </c>
      <c r="S718" s="7">
        <f>VLOOKUP(D718,'[1]DESIGN LOAD'!AC:AF,3,FALSE)</f>
        <v>190</v>
      </c>
      <c r="T718">
        <f>VLOOKUP(D718,'[1]DESIGN LOAD'!AC:AF,4,FALSE)</f>
        <v>390</v>
      </c>
    </row>
    <row r="719" spans="1:20" x14ac:dyDescent="0.3">
      <c r="A719" s="6">
        <v>2024</v>
      </c>
      <c r="B719" s="6">
        <v>7</v>
      </c>
      <c r="C719" s="6">
        <v>31</v>
      </c>
      <c r="D719" s="6">
        <v>3</v>
      </c>
      <c r="E719" s="6" t="str">
        <f t="shared" si="44"/>
        <v>Wednesday</v>
      </c>
      <c r="F719" s="6" t="str">
        <f t="shared" si="47"/>
        <v>Week-day</v>
      </c>
      <c r="G719" s="6" t="str">
        <f>_xlfn.XLOOKUP(B719,'[1]VLOOKUP DATA'!$A$3:$A$14,'[1]VLOOKUP DATA'!$C$3:$C$14)</f>
        <v>High-demand</v>
      </c>
      <c r="H719" s="6" t="str" cm="1">
        <f t="array" ref="H719">_xlfn.XLOOKUP(1,('[1]VLOOKUP DATA'!$I$2:$I$337=[1]DATA!G719)*('[1]VLOOKUP DATA'!$J$2:$J$337=[1]DATA!D719)*('[1]VLOOKUP DATA'!$K$2:$K$337=[1]DATA!E719),'[1]VLOOKUP DATA'!$L$2:$L$337)</f>
        <v>Off-Peak</v>
      </c>
      <c r="I719" s="1" cm="1">
        <f t="array" ref="I719">_xlfn.XLOOKUP(B719,'[1]VLOOKUP DATA'!$A$3:$A$14,_xlfn.XLOOKUP(H719,'[1]VLOOKUP DATA'!$D$2:$F$2,'[1]VLOOKUP DATA'!$D$3:$F$14))*100</f>
        <v>107</v>
      </c>
      <c r="J719" s="2">
        <v>-9.5219333333333385</v>
      </c>
      <c r="K719" s="3">
        <f t="shared" si="45"/>
        <v>0</v>
      </c>
      <c r="L719" s="3">
        <v>99.033333333333331</v>
      </c>
      <c r="M719" s="4">
        <v>126.16900000000008</v>
      </c>
      <c r="N719" s="4">
        <v>0</v>
      </c>
      <c r="O719" s="4">
        <v>110.35389166666673</v>
      </c>
      <c r="P719" s="3">
        <f t="shared" si="46"/>
        <v>313.63673333333344</v>
      </c>
      <c r="Q719" s="5">
        <v>-5.0000000000000036E-3</v>
      </c>
      <c r="R719" s="5">
        <f>VLOOKUP(D719,'[1]DESIGN LOAD'!AC:AF,2,FALSE)</f>
        <v>200</v>
      </c>
      <c r="S719" s="7">
        <f>VLOOKUP(D719,'[1]DESIGN LOAD'!AC:AF,3,FALSE)</f>
        <v>190</v>
      </c>
      <c r="T719">
        <f>VLOOKUP(D719,'[1]DESIGN LOAD'!AC:AF,4,FALSE)</f>
        <v>390</v>
      </c>
    </row>
    <row r="720" spans="1:20" x14ac:dyDescent="0.3">
      <c r="A720" s="6">
        <v>2024</v>
      </c>
      <c r="B720" s="6">
        <v>7</v>
      </c>
      <c r="C720" s="6">
        <v>31</v>
      </c>
      <c r="D720" s="6">
        <v>4</v>
      </c>
      <c r="E720" s="6" t="str">
        <f t="shared" si="44"/>
        <v>Wednesday</v>
      </c>
      <c r="F720" s="6" t="str">
        <f t="shared" si="47"/>
        <v>Week-day</v>
      </c>
      <c r="G720" s="6" t="str">
        <f>_xlfn.XLOOKUP(B720,'[1]VLOOKUP DATA'!$A$3:$A$14,'[1]VLOOKUP DATA'!$C$3:$C$14)</f>
        <v>High-demand</v>
      </c>
      <c r="H720" s="6" t="str" cm="1">
        <f t="array" ref="H720">_xlfn.XLOOKUP(1,('[1]VLOOKUP DATA'!$I$2:$I$337=[1]DATA!G720)*('[1]VLOOKUP DATA'!$J$2:$J$337=[1]DATA!D720)*('[1]VLOOKUP DATA'!$K$2:$K$337=[1]DATA!E720),'[1]VLOOKUP DATA'!$L$2:$L$337)</f>
        <v>Off-Peak</v>
      </c>
      <c r="I720" s="1" cm="1">
        <f t="array" ref="I720">_xlfn.XLOOKUP(B720,'[1]VLOOKUP DATA'!$A$3:$A$14,_xlfn.XLOOKUP(H720,'[1]VLOOKUP DATA'!$D$2:$F$2,'[1]VLOOKUP DATA'!$D$3:$F$14))*100</f>
        <v>107</v>
      </c>
      <c r="J720" s="2">
        <v>-9.9342999999999986</v>
      </c>
      <c r="K720" s="3">
        <f t="shared" si="45"/>
        <v>0</v>
      </c>
      <c r="L720" s="3">
        <v>99.033333333333331</v>
      </c>
      <c r="M720" s="4">
        <v>125.35220833333334</v>
      </c>
      <c r="N720" s="4">
        <v>0</v>
      </c>
      <c r="O720" s="4">
        <v>107.90270833333332</v>
      </c>
      <c r="P720" s="3">
        <f t="shared" si="46"/>
        <v>313.63673333333344</v>
      </c>
      <c r="Q720" s="5">
        <v>-5.0000000000000036E-3</v>
      </c>
      <c r="R720" s="5">
        <f>VLOOKUP(D720,'[1]DESIGN LOAD'!AC:AF,2,FALSE)</f>
        <v>295</v>
      </c>
      <c r="S720" s="7">
        <f>VLOOKUP(D720,'[1]DESIGN LOAD'!AC:AF,3,FALSE)</f>
        <v>190</v>
      </c>
      <c r="T720">
        <f>VLOOKUP(D720,'[1]DESIGN LOAD'!AC:AF,4,FALSE)</f>
        <v>485</v>
      </c>
    </row>
    <row r="721" spans="1:20" x14ac:dyDescent="0.3">
      <c r="A721" s="6">
        <v>2024</v>
      </c>
      <c r="B721" s="6">
        <v>7</v>
      </c>
      <c r="C721" s="6">
        <v>31</v>
      </c>
      <c r="D721" s="6">
        <v>5</v>
      </c>
      <c r="E721" s="6" t="str">
        <f t="shared" si="44"/>
        <v>Wednesday</v>
      </c>
      <c r="F721" s="6" t="str">
        <f t="shared" si="47"/>
        <v>Week-day</v>
      </c>
      <c r="G721" s="6" t="str">
        <f>_xlfn.XLOOKUP(B721,'[1]VLOOKUP DATA'!$A$3:$A$14,'[1]VLOOKUP DATA'!$C$3:$C$14)</f>
        <v>High-demand</v>
      </c>
      <c r="H721" s="6" t="str" cm="1">
        <f t="array" ref="H721">_xlfn.XLOOKUP(1,('[1]VLOOKUP DATA'!$I$2:$I$337=[1]DATA!G721)*('[1]VLOOKUP DATA'!$J$2:$J$337=[1]DATA!D721)*('[1]VLOOKUP DATA'!$K$2:$K$337=[1]DATA!E721),'[1]VLOOKUP DATA'!$L$2:$L$337)</f>
        <v>Off-Peak</v>
      </c>
      <c r="I721" s="1" cm="1">
        <f t="array" ref="I721">_xlfn.XLOOKUP(B721,'[1]VLOOKUP DATA'!$A$3:$A$14,_xlfn.XLOOKUP(H721,'[1]VLOOKUP DATA'!$D$2:$F$2,'[1]VLOOKUP DATA'!$D$3:$F$14))*100</f>
        <v>107</v>
      </c>
      <c r="J721" s="2">
        <v>-10.283500000000002</v>
      </c>
      <c r="K721" s="3">
        <f t="shared" si="45"/>
        <v>0</v>
      </c>
      <c r="L721" s="3">
        <v>99.058333333333337</v>
      </c>
      <c r="M721" s="4">
        <v>123.58708333333331</v>
      </c>
      <c r="N721" s="4">
        <v>0</v>
      </c>
      <c r="O721" s="4">
        <v>106.79825</v>
      </c>
      <c r="P721" s="3">
        <f t="shared" si="46"/>
        <v>313.63673333333344</v>
      </c>
      <c r="Q721" s="5">
        <v>-5.0000000000000036E-3</v>
      </c>
      <c r="R721" s="5">
        <f>VLOOKUP(D721,'[1]DESIGN LOAD'!AC:AF,2,FALSE)</f>
        <v>295</v>
      </c>
      <c r="S721" s="7">
        <f>VLOOKUP(D721,'[1]DESIGN LOAD'!AC:AF,3,FALSE)</f>
        <v>190</v>
      </c>
      <c r="T721">
        <f>VLOOKUP(D721,'[1]DESIGN LOAD'!AC:AF,4,FALSE)</f>
        <v>485</v>
      </c>
    </row>
    <row r="722" spans="1:20" x14ac:dyDescent="0.3">
      <c r="A722" s="6">
        <v>2024</v>
      </c>
      <c r="B722" s="6">
        <v>7</v>
      </c>
      <c r="C722" s="6">
        <v>31</v>
      </c>
      <c r="D722" s="6">
        <v>6</v>
      </c>
      <c r="E722" s="6" t="str">
        <f t="shared" si="44"/>
        <v>Wednesday</v>
      </c>
      <c r="F722" s="6" t="str">
        <f t="shared" si="47"/>
        <v>Week-day</v>
      </c>
      <c r="G722" s="6" t="str">
        <f>_xlfn.XLOOKUP(B722,'[1]VLOOKUP DATA'!$A$3:$A$14,'[1]VLOOKUP DATA'!$C$3:$C$14)</f>
        <v>High-demand</v>
      </c>
      <c r="H722" s="6" t="str" cm="1">
        <f t="array" ref="H722">_xlfn.XLOOKUP(1,('[1]VLOOKUP DATA'!$I$2:$I$337=[1]DATA!G722)*('[1]VLOOKUP DATA'!$J$2:$J$337=[1]DATA!D722)*('[1]VLOOKUP DATA'!$K$2:$K$337=[1]DATA!E722),'[1]VLOOKUP DATA'!$L$2:$L$337)</f>
        <v>Peak</v>
      </c>
      <c r="I722" s="1" cm="1">
        <f t="array" ref="I722">_xlfn.XLOOKUP(B722,'[1]VLOOKUP DATA'!$A$3:$A$14,_xlfn.XLOOKUP(H722,'[1]VLOOKUP DATA'!$D$2:$F$2,'[1]VLOOKUP DATA'!$D$3:$F$14))*100</f>
        <v>653</v>
      </c>
      <c r="J722" s="2">
        <v>-9.7909833333333314</v>
      </c>
      <c r="K722" s="3">
        <f t="shared" si="45"/>
        <v>0</v>
      </c>
      <c r="L722" s="3">
        <v>99.033333333333331</v>
      </c>
      <c r="M722" s="4">
        <v>88.832150000000027</v>
      </c>
      <c r="N722" s="4">
        <v>0</v>
      </c>
      <c r="O722" s="4">
        <v>72.666408333333351</v>
      </c>
      <c r="P722" s="3">
        <f t="shared" si="46"/>
        <v>313.63673333333344</v>
      </c>
      <c r="Q722" s="5">
        <v>-5.0000000000000036E-3</v>
      </c>
      <c r="R722" s="5">
        <f>VLOOKUP(D722,'[1]DESIGN LOAD'!AC:AF,2,FALSE)</f>
        <v>295</v>
      </c>
      <c r="S722" s="7">
        <f>VLOOKUP(D722,'[1]DESIGN LOAD'!AC:AF,3,FALSE)</f>
        <v>190</v>
      </c>
      <c r="T722">
        <f>VLOOKUP(D722,'[1]DESIGN LOAD'!AC:AF,4,FALSE)</f>
        <v>485</v>
      </c>
    </row>
    <row r="723" spans="1:20" x14ac:dyDescent="0.3">
      <c r="A723" s="6">
        <v>2024</v>
      </c>
      <c r="B723" s="6">
        <v>7</v>
      </c>
      <c r="C723" s="6">
        <v>31</v>
      </c>
      <c r="D723" s="6">
        <v>7</v>
      </c>
      <c r="E723" s="6" t="str">
        <f t="shared" si="44"/>
        <v>Wednesday</v>
      </c>
      <c r="F723" s="6" t="str">
        <f t="shared" si="47"/>
        <v>Week-day</v>
      </c>
      <c r="G723" s="6" t="str">
        <f>_xlfn.XLOOKUP(B723,'[1]VLOOKUP DATA'!$A$3:$A$14,'[1]VLOOKUP DATA'!$C$3:$C$14)</f>
        <v>High-demand</v>
      </c>
      <c r="H723" s="6" t="str" cm="1">
        <f t="array" ref="H723">_xlfn.XLOOKUP(1,('[1]VLOOKUP DATA'!$I$2:$I$337=[1]DATA!G723)*('[1]VLOOKUP DATA'!$J$2:$J$337=[1]DATA!D723)*('[1]VLOOKUP DATA'!$K$2:$K$337=[1]DATA!E723),'[1]VLOOKUP DATA'!$L$2:$L$337)</f>
        <v>Peak</v>
      </c>
      <c r="I723" s="1" cm="1">
        <f t="array" ref="I723">_xlfn.XLOOKUP(B723,'[1]VLOOKUP DATA'!$A$3:$A$14,_xlfn.XLOOKUP(H723,'[1]VLOOKUP DATA'!$D$2:$F$2,'[1]VLOOKUP DATA'!$D$3:$F$14))*100</f>
        <v>653</v>
      </c>
      <c r="J723" s="2">
        <v>-9.0143916666666666</v>
      </c>
      <c r="K723" s="3">
        <f t="shared" si="45"/>
        <v>0</v>
      </c>
      <c r="L723" s="3">
        <v>99.00833333333334</v>
      </c>
      <c r="M723" s="4">
        <v>82.763058333333362</v>
      </c>
      <c r="N723" s="4">
        <v>1.8636000000000006</v>
      </c>
      <c r="O723" s="4">
        <v>69.633724999999998</v>
      </c>
      <c r="P723" s="3">
        <f t="shared" si="46"/>
        <v>313.63673333333344</v>
      </c>
      <c r="Q723" s="5">
        <v>-5.0000000000000036E-3</v>
      </c>
      <c r="R723" s="5">
        <f>VLOOKUP(D723,'[1]DESIGN LOAD'!AC:AF,2,FALSE)</f>
        <v>565</v>
      </c>
      <c r="S723" s="7">
        <f>VLOOKUP(D723,'[1]DESIGN LOAD'!AC:AF,3,FALSE)</f>
        <v>690</v>
      </c>
      <c r="T723">
        <f>VLOOKUP(D723,'[1]DESIGN LOAD'!AC:AF,4,FALSE)</f>
        <v>1255</v>
      </c>
    </row>
    <row r="724" spans="1:20" x14ac:dyDescent="0.3">
      <c r="A724" s="6">
        <v>2024</v>
      </c>
      <c r="B724" s="6">
        <v>7</v>
      </c>
      <c r="C724" s="6">
        <v>31</v>
      </c>
      <c r="D724" s="6">
        <v>8</v>
      </c>
      <c r="E724" s="6" t="str">
        <f t="shared" si="44"/>
        <v>Wednesday</v>
      </c>
      <c r="F724" s="6" t="str">
        <f t="shared" si="47"/>
        <v>Week-day</v>
      </c>
      <c r="G724" s="6" t="str">
        <f>_xlfn.XLOOKUP(B724,'[1]VLOOKUP DATA'!$A$3:$A$14,'[1]VLOOKUP DATA'!$C$3:$C$14)</f>
        <v>High-demand</v>
      </c>
      <c r="H724" s="6" t="str" cm="1">
        <f t="array" ref="H724">_xlfn.XLOOKUP(1,('[1]VLOOKUP DATA'!$I$2:$I$337=[1]DATA!G724)*('[1]VLOOKUP DATA'!$J$2:$J$337=[1]DATA!D724)*('[1]VLOOKUP DATA'!$K$2:$K$337=[1]DATA!E724),'[1]VLOOKUP DATA'!$L$2:$L$337)</f>
        <v>Peak</v>
      </c>
      <c r="I724" s="1" cm="1">
        <f t="array" ref="I724">_xlfn.XLOOKUP(B724,'[1]VLOOKUP DATA'!$A$3:$A$14,_xlfn.XLOOKUP(H724,'[1]VLOOKUP DATA'!$D$2:$F$2,'[1]VLOOKUP DATA'!$D$3:$F$14))*100</f>
        <v>653</v>
      </c>
      <c r="J724" s="2">
        <v>-10.303724999999996</v>
      </c>
      <c r="K724" s="3">
        <f t="shared" si="45"/>
        <v>0</v>
      </c>
      <c r="L724" s="3">
        <v>99.05</v>
      </c>
      <c r="M724" s="4">
        <v>51.119516666666662</v>
      </c>
      <c r="N724" s="4">
        <v>36.166249999999991</v>
      </c>
      <c r="O724" s="4">
        <v>70.318449999999999</v>
      </c>
      <c r="P724" s="3">
        <f t="shared" si="46"/>
        <v>313.63673333333344</v>
      </c>
      <c r="Q724" s="5">
        <v>-5.0000000000000036E-3</v>
      </c>
      <c r="R724" s="5">
        <f>VLOOKUP(D724,'[1]DESIGN LOAD'!AC:AF,2,FALSE)</f>
        <v>565</v>
      </c>
      <c r="S724" s="7">
        <f>VLOOKUP(D724,'[1]DESIGN LOAD'!AC:AF,3,FALSE)</f>
        <v>675</v>
      </c>
      <c r="T724">
        <f>VLOOKUP(D724,'[1]DESIGN LOAD'!AC:AF,4,FALSE)</f>
        <v>1240</v>
      </c>
    </row>
    <row r="725" spans="1:20" x14ac:dyDescent="0.3">
      <c r="A725" s="6">
        <v>2024</v>
      </c>
      <c r="B725" s="6">
        <v>7</v>
      </c>
      <c r="C725" s="6">
        <v>31</v>
      </c>
      <c r="D725" s="6">
        <v>9</v>
      </c>
      <c r="E725" s="6" t="str">
        <f t="shared" si="44"/>
        <v>Wednesday</v>
      </c>
      <c r="F725" s="6" t="str">
        <f t="shared" si="47"/>
        <v>Week-day</v>
      </c>
      <c r="G725" s="6" t="str">
        <f>_xlfn.XLOOKUP(B725,'[1]VLOOKUP DATA'!$A$3:$A$14,'[1]VLOOKUP DATA'!$C$3:$C$14)</f>
        <v>High-demand</v>
      </c>
      <c r="H725" s="6" t="str" cm="1">
        <f t="array" ref="H725">_xlfn.XLOOKUP(1,('[1]VLOOKUP DATA'!$I$2:$I$337=[1]DATA!G725)*('[1]VLOOKUP DATA'!$J$2:$J$337=[1]DATA!D725)*('[1]VLOOKUP DATA'!$K$2:$K$337=[1]DATA!E725),'[1]VLOOKUP DATA'!$L$2:$L$337)</f>
        <v>Standard</v>
      </c>
      <c r="I725" s="1" cm="1">
        <f t="array" ref="I725">_xlfn.XLOOKUP(B725,'[1]VLOOKUP DATA'!$A$3:$A$14,_xlfn.XLOOKUP(H725,'[1]VLOOKUP DATA'!$D$2:$F$2,'[1]VLOOKUP DATA'!$D$3:$F$14))*100</f>
        <v>198</v>
      </c>
      <c r="J725" s="2">
        <v>-10.738333333333328</v>
      </c>
      <c r="K725" s="3">
        <f t="shared" si="45"/>
        <v>0</v>
      </c>
      <c r="L725" s="3">
        <v>99.041666666666671</v>
      </c>
      <c r="M725" s="4">
        <v>40.616750000000003</v>
      </c>
      <c r="N725" s="4">
        <v>70.572116666666702</v>
      </c>
      <c r="O725" s="4">
        <v>93.212125</v>
      </c>
      <c r="P725" s="3">
        <f t="shared" si="46"/>
        <v>313.63673333333344</v>
      </c>
      <c r="Q725" s="5">
        <v>-5.0000000000000036E-3</v>
      </c>
      <c r="R725" s="5">
        <f>VLOOKUP(D725,'[1]DESIGN LOAD'!AC:AF,2,FALSE)</f>
        <v>565</v>
      </c>
      <c r="S725" s="7">
        <f>VLOOKUP(D725,'[1]DESIGN LOAD'!AC:AF,3,FALSE)</f>
        <v>675</v>
      </c>
      <c r="T725">
        <f>VLOOKUP(D725,'[1]DESIGN LOAD'!AC:AF,4,FALSE)</f>
        <v>1240</v>
      </c>
    </row>
    <row r="726" spans="1:20" x14ac:dyDescent="0.3">
      <c r="A726" s="6">
        <v>2024</v>
      </c>
      <c r="B726" s="6">
        <v>7</v>
      </c>
      <c r="C726" s="6">
        <v>31</v>
      </c>
      <c r="D726" s="6">
        <v>10</v>
      </c>
      <c r="E726" s="6" t="str">
        <f t="shared" si="44"/>
        <v>Wednesday</v>
      </c>
      <c r="F726" s="6" t="str">
        <f t="shared" si="47"/>
        <v>Week-day</v>
      </c>
      <c r="G726" s="6" t="str">
        <f>_xlfn.XLOOKUP(B726,'[1]VLOOKUP DATA'!$A$3:$A$14,'[1]VLOOKUP DATA'!$C$3:$C$14)</f>
        <v>High-demand</v>
      </c>
      <c r="H726" s="6" t="str" cm="1">
        <f t="array" ref="H726">_xlfn.XLOOKUP(1,('[1]VLOOKUP DATA'!$I$2:$I$337=[1]DATA!G726)*('[1]VLOOKUP DATA'!$J$2:$J$337=[1]DATA!D726)*('[1]VLOOKUP DATA'!$K$2:$K$337=[1]DATA!E726),'[1]VLOOKUP DATA'!$L$2:$L$337)</f>
        <v>Standard</v>
      </c>
      <c r="I726" s="1" cm="1">
        <f t="array" ref="I726">_xlfn.XLOOKUP(B726,'[1]VLOOKUP DATA'!$A$3:$A$14,_xlfn.XLOOKUP(H726,'[1]VLOOKUP DATA'!$D$2:$F$2,'[1]VLOOKUP DATA'!$D$3:$F$14))*100</f>
        <v>198</v>
      </c>
      <c r="J726" s="2">
        <v>-5.9389083333333339</v>
      </c>
      <c r="K726" s="3">
        <f t="shared" si="45"/>
        <v>0</v>
      </c>
      <c r="L726" s="3">
        <v>99</v>
      </c>
      <c r="M726" s="4">
        <v>129.74356666666671</v>
      </c>
      <c r="N726" s="4">
        <v>2.7949583333333332</v>
      </c>
      <c r="O726" s="4">
        <v>119.92439166666662</v>
      </c>
      <c r="P726" s="3">
        <f t="shared" si="46"/>
        <v>313.63673333333344</v>
      </c>
      <c r="Q726" s="5">
        <v>-5.0000000000000036E-3</v>
      </c>
      <c r="R726" s="5">
        <f>VLOOKUP(D726,'[1]DESIGN LOAD'!AC:AF,2,FALSE)</f>
        <v>565</v>
      </c>
      <c r="S726" s="7">
        <f>VLOOKUP(D726,'[1]DESIGN LOAD'!AC:AF,3,FALSE)</f>
        <v>675</v>
      </c>
      <c r="T726">
        <f>VLOOKUP(D726,'[1]DESIGN LOAD'!AC:AF,4,FALSE)</f>
        <v>1240</v>
      </c>
    </row>
    <row r="727" spans="1:20" x14ac:dyDescent="0.3">
      <c r="A727" s="6">
        <v>2024</v>
      </c>
      <c r="B727" s="6">
        <v>7</v>
      </c>
      <c r="C727" s="6">
        <v>31</v>
      </c>
      <c r="D727" s="6">
        <v>11</v>
      </c>
      <c r="E727" s="6" t="str">
        <f t="shared" si="44"/>
        <v>Wednesday</v>
      </c>
      <c r="F727" s="6" t="str">
        <f t="shared" si="47"/>
        <v>Week-day</v>
      </c>
      <c r="G727" s="6" t="str">
        <f>_xlfn.XLOOKUP(B727,'[1]VLOOKUP DATA'!$A$3:$A$14,'[1]VLOOKUP DATA'!$C$3:$C$14)</f>
        <v>High-demand</v>
      </c>
      <c r="H727" s="6" t="str" cm="1">
        <f t="array" ref="H727">_xlfn.XLOOKUP(1,('[1]VLOOKUP DATA'!$I$2:$I$337=[1]DATA!G727)*('[1]VLOOKUP DATA'!$J$2:$J$337=[1]DATA!D727)*('[1]VLOOKUP DATA'!$K$2:$K$337=[1]DATA!E727),'[1]VLOOKUP DATA'!$L$2:$L$337)</f>
        <v>Standard</v>
      </c>
      <c r="I727" s="1" cm="1">
        <f t="array" ref="I727">_xlfn.XLOOKUP(B727,'[1]VLOOKUP DATA'!$A$3:$A$14,_xlfn.XLOOKUP(H727,'[1]VLOOKUP DATA'!$D$2:$F$2,'[1]VLOOKUP DATA'!$D$3:$F$14))*100</f>
        <v>198</v>
      </c>
      <c r="J727" s="2">
        <v>-9.1065916666666666</v>
      </c>
      <c r="K727" s="3">
        <f t="shared" si="45"/>
        <v>0</v>
      </c>
      <c r="L727" s="3">
        <v>99</v>
      </c>
      <c r="M727" s="4">
        <v>249.51706666666661</v>
      </c>
      <c r="N727" s="4">
        <v>0</v>
      </c>
      <c r="O727" s="4">
        <v>230.64677500000005</v>
      </c>
      <c r="P727" s="3">
        <f t="shared" si="46"/>
        <v>313.63673333333344</v>
      </c>
      <c r="Q727" s="5">
        <v>-5.0000000000000036E-3</v>
      </c>
      <c r="R727" s="5">
        <f>VLOOKUP(D727,'[1]DESIGN LOAD'!AC:AF,2,FALSE)</f>
        <v>565</v>
      </c>
      <c r="S727" s="7">
        <f>VLOOKUP(D727,'[1]DESIGN LOAD'!AC:AF,3,FALSE)</f>
        <v>675</v>
      </c>
      <c r="T727">
        <f>VLOOKUP(D727,'[1]DESIGN LOAD'!AC:AF,4,FALSE)</f>
        <v>1240</v>
      </c>
    </row>
    <row r="728" spans="1:20" x14ac:dyDescent="0.3">
      <c r="A728" s="6">
        <v>2024</v>
      </c>
      <c r="B728" s="6">
        <v>7</v>
      </c>
      <c r="C728" s="6">
        <v>31</v>
      </c>
      <c r="D728" s="6">
        <v>12</v>
      </c>
      <c r="E728" s="6" t="str">
        <f t="shared" si="44"/>
        <v>Wednesday</v>
      </c>
      <c r="F728" s="6" t="str">
        <f t="shared" si="47"/>
        <v>Week-day</v>
      </c>
      <c r="G728" s="6" t="str">
        <f>_xlfn.XLOOKUP(B728,'[1]VLOOKUP DATA'!$A$3:$A$14,'[1]VLOOKUP DATA'!$C$3:$C$14)</f>
        <v>High-demand</v>
      </c>
      <c r="H728" s="6" t="str" cm="1">
        <f t="array" ref="H728">_xlfn.XLOOKUP(1,('[1]VLOOKUP DATA'!$I$2:$I$337=[1]DATA!G728)*('[1]VLOOKUP DATA'!$J$2:$J$337=[1]DATA!D728)*('[1]VLOOKUP DATA'!$K$2:$K$337=[1]DATA!E728),'[1]VLOOKUP DATA'!$L$2:$L$337)</f>
        <v>Standard</v>
      </c>
      <c r="I728" s="1" cm="1">
        <f t="array" ref="I728">_xlfn.XLOOKUP(B728,'[1]VLOOKUP DATA'!$A$3:$A$14,_xlfn.XLOOKUP(H728,'[1]VLOOKUP DATA'!$D$2:$F$2,'[1]VLOOKUP DATA'!$D$3:$F$14))*100</f>
        <v>198</v>
      </c>
      <c r="J728" s="2">
        <v>-12.965848214285714</v>
      </c>
      <c r="K728" s="3">
        <f t="shared" si="45"/>
        <v>0</v>
      </c>
      <c r="L728" s="3">
        <v>99.008928571428569</v>
      </c>
      <c r="M728" s="4">
        <v>149.80614285714293</v>
      </c>
      <c r="N728" s="4">
        <v>36.902633928571433</v>
      </c>
      <c r="O728" s="4">
        <v>172.48287500000001</v>
      </c>
      <c r="P728" s="3">
        <f t="shared" si="46"/>
        <v>313.63673333333344</v>
      </c>
      <c r="Q728" s="5">
        <v>-2.5446428571428586E-3</v>
      </c>
      <c r="R728" s="5">
        <f>VLOOKUP(D728,'[1]DESIGN LOAD'!AC:AF,2,FALSE)</f>
        <v>565</v>
      </c>
      <c r="S728" s="7">
        <f>VLOOKUP(D728,'[1]DESIGN LOAD'!AC:AF,3,FALSE)</f>
        <v>675</v>
      </c>
      <c r="T728">
        <f>VLOOKUP(D728,'[1]DESIGN LOAD'!AC:AF,4,FALSE)</f>
        <v>1240</v>
      </c>
    </row>
    <row r="729" spans="1:20" x14ac:dyDescent="0.3">
      <c r="A729" s="6">
        <v>2024</v>
      </c>
      <c r="B729" s="6">
        <v>7</v>
      </c>
      <c r="C729" s="6">
        <v>31</v>
      </c>
      <c r="D729" s="6">
        <v>13</v>
      </c>
      <c r="E729" s="6" t="str">
        <f t="shared" si="44"/>
        <v>Wednesday</v>
      </c>
      <c r="F729" s="6" t="str">
        <f t="shared" si="47"/>
        <v>Week-day</v>
      </c>
      <c r="G729" s="6" t="str">
        <f>_xlfn.XLOOKUP(B729,'[1]VLOOKUP DATA'!$A$3:$A$14,'[1]VLOOKUP DATA'!$C$3:$C$14)</f>
        <v>High-demand</v>
      </c>
      <c r="H729" s="6" t="str" cm="1">
        <f t="array" ref="H729">_xlfn.XLOOKUP(1,('[1]VLOOKUP DATA'!$I$2:$I$337=[1]DATA!G729)*('[1]VLOOKUP DATA'!$J$2:$J$337=[1]DATA!D729)*('[1]VLOOKUP DATA'!$K$2:$K$337=[1]DATA!E729),'[1]VLOOKUP DATA'!$L$2:$L$337)</f>
        <v>Standard</v>
      </c>
      <c r="I729" s="1" cm="1">
        <f t="array" ref="I729">_xlfn.XLOOKUP(B729,'[1]VLOOKUP DATA'!$A$3:$A$14,_xlfn.XLOOKUP(H729,'[1]VLOOKUP DATA'!$D$2:$F$2,'[1]VLOOKUP DATA'!$D$3:$F$14))*100</f>
        <v>198</v>
      </c>
      <c r="J729" s="2">
        <v>-8.4700416666666687</v>
      </c>
      <c r="K729" s="3">
        <f t="shared" si="45"/>
        <v>0</v>
      </c>
      <c r="L729" s="3">
        <v>99.016666666666666</v>
      </c>
      <c r="M729" s="4">
        <v>95.978941666666643</v>
      </c>
      <c r="N729" s="4">
        <v>97.542700000000039</v>
      </c>
      <c r="O729" s="4">
        <v>178.05316666666658</v>
      </c>
      <c r="P729" s="3">
        <f t="shared" si="46"/>
        <v>313.63673333333344</v>
      </c>
      <c r="Q729" s="5">
        <v>0</v>
      </c>
      <c r="R729" s="5">
        <f>VLOOKUP(D729,'[1]DESIGN LOAD'!AC:AF,2,FALSE)</f>
        <v>565</v>
      </c>
      <c r="S729" s="7">
        <f>VLOOKUP(D729,'[1]DESIGN LOAD'!AC:AF,3,FALSE)</f>
        <v>675</v>
      </c>
      <c r="T729">
        <f>VLOOKUP(D729,'[1]DESIGN LOAD'!AC:AF,4,FALSE)</f>
        <v>1240</v>
      </c>
    </row>
    <row r="730" spans="1:20" x14ac:dyDescent="0.3">
      <c r="A730" s="6">
        <v>2024</v>
      </c>
      <c r="B730" s="6">
        <v>7</v>
      </c>
      <c r="C730" s="6">
        <v>31</v>
      </c>
      <c r="D730" s="6">
        <v>14</v>
      </c>
      <c r="E730" s="6" t="str">
        <f t="shared" si="44"/>
        <v>Wednesday</v>
      </c>
      <c r="F730" s="6" t="str">
        <f t="shared" si="47"/>
        <v>Week-day</v>
      </c>
      <c r="G730" s="6" t="str">
        <f>_xlfn.XLOOKUP(B730,'[1]VLOOKUP DATA'!$A$3:$A$14,'[1]VLOOKUP DATA'!$C$3:$C$14)</f>
        <v>High-demand</v>
      </c>
      <c r="H730" s="6" t="str" cm="1">
        <f t="array" ref="H730">_xlfn.XLOOKUP(1,('[1]VLOOKUP DATA'!$I$2:$I$337=[1]DATA!G730)*('[1]VLOOKUP DATA'!$J$2:$J$337=[1]DATA!D730)*('[1]VLOOKUP DATA'!$K$2:$K$337=[1]DATA!E730),'[1]VLOOKUP DATA'!$L$2:$L$337)</f>
        <v>Standard</v>
      </c>
      <c r="I730" s="1" cm="1">
        <f t="array" ref="I730">_xlfn.XLOOKUP(B730,'[1]VLOOKUP DATA'!$A$3:$A$14,_xlfn.XLOOKUP(H730,'[1]VLOOKUP DATA'!$D$2:$F$2,'[1]VLOOKUP DATA'!$D$3:$F$14))*100</f>
        <v>198</v>
      </c>
      <c r="J730" s="2">
        <v>-10.486475000000002</v>
      </c>
      <c r="K730" s="3">
        <f t="shared" si="45"/>
        <v>0</v>
      </c>
      <c r="L730" s="3">
        <v>99.058333333333337</v>
      </c>
      <c r="M730" s="4">
        <v>84.924908333333349</v>
      </c>
      <c r="N730" s="4">
        <v>83.3906833333333</v>
      </c>
      <c r="O730" s="4">
        <v>151.10526666666667</v>
      </c>
      <c r="P730" s="3">
        <f t="shared" si="46"/>
        <v>313.63673333333344</v>
      </c>
      <c r="Q730" s="5">
        <v>0</v>
      </c>
      <c r="R730" s="5">
        <f>VLOOKUP(D730,'[1]DESIGN LOAD'!AC:AF,2,FALSE)</f>
        <v>565</v>
      </c>
      <c r="S730" s="7">
        <f>VLOOKUP(D730,'[1]DESIGN LOAD'!AC:AF,3,FALSE)</f>
        <v>675</v>
      </c>
      <c r="T730">
        <f>VLOOKUP(D730,'[1]DESIGN LOAD'!AC:AF,4,FALSE)</f>
        <v>1240</v>
      </c>
    </row>
    <row r="731" spans="1:20" x14ac:dyDescent="0.3">
      <c r="A731" s="6">
        <v>2024</v>
      </c>
      <c r="B731" s="6">
        <v>7</v>
      </c>
      <c r="C731" s="6">
        <v>31</v>
      </c>
      <c r="D731" s="6">
        <v>15</v>
      </c>
      <c r="E731" s="6" t="str">
        <f t="shared" si="44"/>
        <v>Wednesday</v>
      </c>
      <c r="F731" s="6" t="str">
        <f t="shared" si="47"/>
        <v>Week-day</v>
      </c>
      <c r="G731" s="6" t="str">
        <f>_xlfn.XLOOKUP(B731,'[1]VLOOKUP DATA'!$A$3:$A$14,'[1]VLOOKUP DATA'!$C$3:$C$14)</f>
        <v>High-demand</v>
      </c>
      <c r="H731" s="6" t="str" cm="1">
        <f t="array" ref="H731">_xlfn.XLOOKUP(1,('[1]VLOOKUP DATA'!$I$2:$I$337=[1]DATA!G731)*('[1]VLOOKUP DATA'!$J$2:$J$337=[1]DATA!D731)*('[1]VLOOKUP DATA'!$K$2:$K$337=[1]DATA!E731),'[1]VLOOKUP DATA'!$L$2:$L$337)</f>
        <v>Standard</v>
      </c>
      <c r="I731" s="1" cm="1">
        <f t="array" ref="I731">_xlfn.XLOOKUP(B731,'[1]VLOOKUP DATA'!$A$3:$A$14,_xlfn.XLOOKUP(H731,'[1]VLOOKUP DATA'!$D$2:$F$2,'[1]VLOOKUP DATA'!$D$3:$F$14))*100</f>
        <v>198</v>
      </c>
      <c r="J731" s="2">
        <v>-8.876391666666672</v>
      </c>
      <c r="K731" s="3">
        <f t="shared" si="45"/>
        <v>0</v>
      </c>
      <c r="L731" s="3">
        <v>99.025000000000006</v>
      </c>
      <c r="M731" s="4">
        <v>130.57221666666663</v>
      </c>
      <c r="N731" s="4">
        <v>53.747608333333332</v>
      </c>
      <c r="O731" s="4">
        <v>167.4945833333334</v>
      </c>
      <c r="P731" s="3">
        <f t="shared" si="46"/>
        <v>313.63673333333344</v>
      </c>
      <c r="Q731" s="5">
        <v>0</v>
      </c>
      <c r="R731" s="5">
        <f>VLOOKUP(D731,'[1]DESIGN LOAD'!AC:AF,2,FALSE)</f>
        <v>565</v>
      </c>
      <c r="S731" s="7">
        <f>VLOOKUP(D731,'[1]DESIGN LOAD'!AC:AF,3,FALSE)</f>
        <v>675</v>
      </c>
      <c r="T731">
        <f>VLOOKUP(D731,'[1]DESIGN LOAD'!AC:AF,4,FALSE)</f>
        <v>1240</v>
      </c>
    </row>
    <row r="732" spans="1:20" x14ac:dyDescent="0.3">
      <c r="A732" s="6">
        <v>2024</v>
      </c>
      <c r="B732" s="6">
        <v>7</v>
      </c>
      <c r="C732" s="6">
        <v>31</v>
      </c>
      <c r="D732" s="6">
        <v>16</v>
      </c>
      <c r="E732" s="6" t="str">
        <f t="shared" si="44"/>
        <v>Wednesday</v>
      </c>
      <c r="F732" s="6" t="str">
        <f t="shared" si="47"/>
        <v>Week-day</v>
      </c>
      <c r="G732" s="6" t="str">
        <f>_xlfn.XLOOKUP(B732,'[1]VLOOKUP DATA'!$A$3:$A$14,'[1]VLOOKUP DATA'!$C$3:$C$14)</f>
        <v>High-demand</v>
      </c>
      <c r="H732" s="6" t="str" cm="1">
        <f t="array" ref="H732">_xlfn.XLOOKUP(1,('[1]VLOOKUP DATA'!$I$2:$I$337=[1]DATA!G732)*('[1]VLOOKUP DATA'!$J$2:$J$337=[1]DATA!D732)*('[1]VLOOKUP DATA'!$K$2:$K$337=[1]DATA!E732),'[1]VLOOKUP DATA'!$L$2:$L$337)</f>
        <v>Standard</v>
      </c>
      <c r="I732" s="1" cm="1">
        <f t="array" ref="I732">_xlfn.XLOOKUP(B732,'[1]VLOOKUP DATA'!$A$3:$A$14,_xlfn.XLOOKUP(H732,'[1]VLOOKUP DATA'!$D$2:$F$2,'[1]VLOOKUP DATA'!$D$3:$F$14))*100</f>
        <v>198</v>
      </c>
      <c r="J732" s="2">
        <v>-8.7517750000000021</v>
      </c>
      <c r="K732" s="3">
        <f t="shared" si="45"/>
        <v>0</v>
      </c>
      <c r="L732" s="3">
        <v>99</v>
      </c>
      <c r="M732" s="4">
        <v>198.54963333333333</v>
      </c>
      <c r="N732" s="4">
        <v>22.333316666666654</v>
      </c>
      <c r="O732" s="4">
        <v>206.61534166666669</v>
      </c>
      <c r="P732" s="3">
        <f t="shared" si="46"/>
        <v>313.63673333333344</v>
      </c>
      <c r="Q732" s="5">
        <v>0</v>
      </c>
      <c r="R732" s="5">
        <f>VLOOKUP(D732,'[1]DESIGN LOAD'!AC:AF,2,FALSE)</f>
        <v>565</v>
      </c>
      <c r="S732" s="7">
        <f>VLOOKUP(D732,'[1]DESIGN LOAD'!AC:AF,3,FALSE)</f>
        <v>675</v>
      </c>
      <c r="T732">
        <f>VLOOKUP(D732,'[1]DESIGN LOAD'!AC:AF,4,FALSE)</f>
        <v>1240</v>
      </c>
    </row>
    <row r="733" spans="1:20" x14ac:dyDescent="0.3">
      <c r="A733" s="6">
        <v>2024</v>
      </c>
      <c r="B733" s="6">
        <v>7</v>
      </c>
      <c r="C733" s="6">
        <v>31</v>
      </c>
      <c r="D733" s="6">
        <v>17</v>
      </c>
      <c r="E733" s="6" t="str">
        <f t="shared" si="44"/>
        <v>Wednesday</v>
      </c>
      <c r="F733" s="6" t="str">
        <f t="shared" si="47"/>
        <v>Week-day</v>
      </c>
      <c r="G733" s="6" t="str">
        <f>_xlfn.XLOOKUP(B733,'[1]VLOOKUP DATA'!$A$3:$A$14,'[1]VLOOKUP DATA'!$C$3:$C$14)</f>
        <v>High-demand</v>
      </c>
      <c r="H733" s="6" t="str" cm="1">
        <f t="array" ref="H733">_xlfn.XLOOKUP(1,('[1]VLOOKUP DATA'!$I$2:$I$337=[1]DATA!G733)*('[1]VLOOKUP DATA'!$J$2:$J$337=[1]DATA!D733)*('[1]VLOOKUP DATA'!$K$2:$K$337=[1]DATA!E733),'[1]VLOOKUP DATA'!$L$2:$L$337)</f>
        <v>Peak</v>
      </c>
      <c r="I733" s="1" cm="1">
        <f t="array" ref="I733">_xlfn.XLOOKUP(B733,'[1]VLOOKUP DATA'!$A$3:$A$14,_xlfn.XLOOKUP(H733,'[1]VLOOKUP DATA'!$D$2:$F$2,'[1]VLOOKUP DATA'!$D$3:$F$14))*100</f>
        <v>653</v>
      </c>
      <c r="J733" s="2">
        <v>-8.0701333333333327</v>
      </c>
      <c r="K733" s="3">
        <f t="shared" si="45"/>
        <v>0</v>
      </c>
      <c r="L733" s="3">
        <v>99</v>
      </c>
      <c r="M733" s="4">
        <v>205.36180000000002</v>
      </c>
      <c r="N733" s="4">
        <v>2.6502500000000007</v>
      </c>
      <c r="O733" s="4">
        <v>194.15359999999998</v>
      </c>
      <c r="P733" s="3">
        <f t="shared" si="46"/>
        <v>313.63673333333344</v>
      </c>
      <c r="Q733" s="5">
        <v>0</v>
      </c>
      <c r="R733" s="5">
        <f>VLOOKUP(D733,'[1]DESIGN LOAD'!AC:AF,2,FALSE)</f>
        <v>555</v>
      </c>
      <c r="S733" s="7">
        <f>VLOOKUP(D733,'[1]DESIGN LOAD'!AC:AF,3,FALSE)</f>
        <v>675</v>
      </c>
      <c r="T733">
        <f>VLOOKUP(D733,'[1]DESIGN LOAD'!AC:AF,4,FALSE)</f>
        <v>1230</v>
      </c>
    </row>
    <row r="734" spans="1:20" x14ac:dyDescent="0.3">
      <c r="A734" s="6">
        <v>2024</v>
      </c>
      <c r="B734" s="6">
        <v>7</v>
      </c>
      <c r="C734" s="6">
        <v>31</v>
      </c>
      <c r="D734" s="6">
        <v>18</v>
      </c>
      <c r="E734" s="6" t="str">
        <f t="shared" si="44"/>
        <v>Wednesday</v>
      </c>
      <c r="F734" s="6" t="str">
        <f t="shared" si="47"/>
        <v>Week-day</v>
      </c>
      <c r="G734" s="6" t="str">
        <f>_xlfn.XLOOKUP(B734,'[1]VLOOKUP DATA'!$A$3:$A$14,'[1]VLOOKUP DATA'!$C$3:$C$14)</f>
        <v>High-demand</v>
      </c>
      <c r="H734" s="6" t="str" cm="1">
        <f t="array" ref="H734">_xlfn.XLOOKUP(1,('[1]VLOOKUP DATA'!$I$2:$I$337=[1]DATA!G734)*('[1]VLOOKUP DATA'!$J$2:$J$337=[1]DATA!D734)*('[1]VLOOKUP DATA'!$K$2:$K$337=[1]DATA!E734),'[1]VLOOKUP DATA'!$L$2:$L$337)</f>
        <v>Peak</v>
      </c>
      <c r="I734" s="1" cm="1">
        <f t="array" ref="I734">_xlfn.XLOOKUP(B734,'[1]VLOOKUP DATA'!$A$3:$A$14,_xlfn.XLOOKUP(H734,'[1]VLOOKUP DATA'!$D$2:$F$2,'[1]VLOOKUP DATA'!$D$3:$F$14))*100</f>
        <v>653</v>
      </c>
      <c r="J734" s="2">
        <v>-8.3725500000000004</v>
      </c>
      <c r="K734" s="3">
        <f t="shared" si="45"/>
        <v>0</v>
      </c>
      <c r="L734" s="3">
        <v>99</v>
      </c>
      <c r="M734" s="4">
        <v>218.10935833333329</v>
      </c>
      <c r="N734" s="4">
        <v>9.8966666666666647E-2</v>
      </c>
      <c r="O734" s="4">
        <v>199.96822499999982</v>
      </c>
      <c r="P734" s="3">
        <f t="shared" si="46"/>
        <v>313.63673333333344</v>
      </c>
      <c r="Q734" s="5">
        <v>0</v>
      </c>
      <c r="R734" s="5">
        <f>VLOOKUP(D734,'[1]DESIGN LOAD'!AC:AF,2,FALSE)</f>
        <v>485</v>
      </c>
      <c r="S734" s="7">
        <f>VLOOKUP(D734,'[1]DESIGN LOAD'!AC:AF,3,FALSE)</f>
        <v>655</v>
      </c>
      <c r="T734">
        <f>VLOOKUP(D734,'[1]DESIGN LOAD'!AC:AF,4,FALSE)</f>
        <v>1140</v>
      </c>
    </row>
    <row r="735" spans="1:20" x14ac:dyDescent="0.3">
      <c r="A735" s="6">
        <v>2024</v>
      </c>
      <c r="B735" s="6">
        <v>7</v>
      </c>
      <c r="C735" s="6">
        <v>31</v>
      </c>
      <c r="D735" s="6">
        <v>19</v>
      </c>
      <c r="E735" s="6" t="str">
        <f t="shared" si="44"/>
        <v>Wednesday</v>
      </c>
      <c r="F735" s="6" t="str">
        <f t="shared" si="47"/>
        <v>Week-day</v>
      </c>
      <c r="G735" s="6" t="str">
        <f>_xlfn.XLOOKUP(B735,'[1]VLOOKUP DATA'!$A$3:$A$14,'[1]VLOOKUP DATA'!$C$3:$C$14)</f>
        <v>High-demand</v>
      </c>
      <c r="H735" s="6" t="str" cm="1">
        <f t="array" ref="H735">_xlfn.XLOOKUP(1,('[1]VLOOKUP DATA'!$I$2:$I$337=[1]DATA!G735)*('[1]VLOOKUP DATA'!$J$2:$J$337=[1]DATA!D735)*('[1]VLOOKUP DATA'!$K$2:$K$337=[1]DATA!E735),'[1]VLOOKUP DATA'!$L$2:$L$337)</f>
        <v>Standard</v>
      </c>
      <c r="I735" s="1" cm="1">
        <f t="array" ref="I735">_xlfn.XLOOKUP(B735,'[1]VLOOKUP DATA'!$A$3:$A$14,_xlfn.XLOOKUP(H735,'[1]VLOOKUP DATA'!$D$2:$F$2,'[1]VLOOKUP DATA'!$D$3:$F$14))*100</f>
        <v>198</v>
      </c>
      <c r="J735" s="2">
        <v>-10.372458333333334</v>
      </c>
      <c r="K735" s="3">
        <f t="shared" si="45"/>
        <v>0</v>
      </c>
      <c r="L735" s="3">
        <v>99</v>
      </c>
      <c r="M735" s="4">
        <v>203.93549999999999</v>
      </c>
      <c r="N735" s="4">
        <v>0</v>
      </c>
      <c r="O735" s="4">
        <v>191.70556666666664</v>
      </c>
      <c r="P735" s="3">
        <f t="shared" si="46"/>
        <v>313.63673333333344</v>
      </c>
      <c r="Q735" s="5">
        <v>0</v>
      </c>
      <c r="R735" s="5">
        <f>VLOOKUP(D735,'[1]DESIGN LOAD'!AC:AF,2,FALSE)</f>
        <v>295</v>
      </c>
      <c r="S735" s="7">
        <f>VLOOKUP(D735,'[1]DESIGN LOAD'!AC:AF,3,FALSE)</f>
        <v>655</v>
      </c>
      <c r="T735">
        <f>VLOOKUP(D735,'[1]DESIGN LOAD'!AC:AF,4,FALSE)</f>
        <v>950</v>
      </c>
    </row>
    <row r="736" spans="1:20" x14ac:dyDescent="0.3">
      <c r="A736" s="6">
        <v>2024</v>
      </c>
      <c r="B736" s="6">
        <v>7</v>
      </c>
      <c r="C736" s="6">
        <v>31</v>
      </c>
      <c r="D736" s="6">
        <v>20</v>
      </c>
      <c r="E736" s="6" t="str">
        <f t="shared" si="44"/>
        <v>Wednesday</v>
      </c>
      <c r="F736" s="6" t="str">
        <f t="shared" si="47"/>
        <v>Week-day</v>
      </c>
      <c r="G736" s="6" t="str">
        <f>_xlfn.XLOOKUP(B736,'[1]VLOOKUP DATA'!$A$3:$A$14,'[1]VLOOKUP DATA'!$C$3:$C$14)</f>
        <v>High-demand</v>
      </c>
      <c r="H736" s="6" t="str" cm="1">
        <f t="array" ref="H736">_xlfn.XLOOKUP(1,('[1]VLOOKUP DATA'!$I$2:$I$337=[1]DATA!G736)*('[1]VLOOKUP DATA'!$J$2:$J$337=[1]DATA!D736)*('[1]VLOOKUP DATA'!$K$2:$K$337=[1]DATA!E736),'[1]VLOOKUP DATA'!$L$2:$L$337)</f>
        <v>Standard</v>
      </c>
      <c r="I736" s="1" cm="1">
        <f t="array" ref="I736">_xlfn.XLOOKUP(B736,'[1]VLOOKUP DATA'!$A$3:$A$14,_xlfn.XLOOKUP(H736,'[1]VLOOKUP DATA'!$D$2:$F$2,'[1]VLOOKUP DATA'!$D$3:$F$14))*100</f>
        <v>198</v>
      </c>
      <c r="J736" s="2">
        <v>-6.9703416666666644</v>
      </c>
      <c r="K736" s="3">
        <f t="shared" si="45"/>
        <v>0</v>
      </c>
      <c r="L736" s="3">
        <v>99.05</v>
      </c>
      <c r="M736" s="4">
        <v>158.87017499999993</v>
      </c>
      <c r="N736" s="4">
        <v>0</v>
      </c>
      <c r="O736" s="4">
        <v>143.79747500000002</v>
      </c>
      <c r="P736" s="3">
        <f t="shared" si="46"/>
        <v>313.63673333333344</v>
      </c>
      <c r="Q736" s="5">
        <v>0</v>
      </c>
      <c r="R736" s="5">
        <f>VLOOKUP(D736,'[1]DESIGN LOAD'!AC:AF,2,FALSE)</f>
        <v>295</v>
      </c>
      <c r="S736" s="7">
        <f>VLOOKUP(D736,'[1]DESIGN LOAD'!AC:AF,3,FALSE)</f>
        <v>190</v>
      </c>
      <c r="T736">
        <f>VLOOKUP(D736,'[1]DESIGN LOAD'!AC:AF,4,FALSE)</f>
        <v>485</v>
      </c>
    </row>
    <row r="737" spans="1:20" x14ac:dyDescent="0.3">
      <c r="A737" s="6">
        <v>2024</v>
      </c>
      <c r="B737" s="6">
        <v>7</v>
      </c>
      <c r="C737" s="6">
        <v>31</v>
      </c>
      <c r="D737" s="6">
        <v>21</v>
      </c>
      <c r="E737" s="6" t="str">
        <f t="shared" si="44"/>
        <v>Wednesday</v>
      </c>
      <c r="F737" s="6" t="str">
        <f t="shared" si="47"/>
        <v>Week-day</v>
      </c>
      <c r="G737" s="6" t="str">
        <f>_xlfn.XLOOKUP(B737,'[1]VLOOKUP DATA'!$A$3:$A$14,'[1]VLOOKUP DATA'!$C$3:$C$14)</f>
        <v>High-demand</v>
      </c>
      <c r="H737" s="6" t="str" cm="1">
        <f t="array" ref="H737">_xlfn.XLOOKUP(1,('[1]VLOOKUP DATA'!$I$2:$I$337=[1]DATA!G737)*('[1]VLOOKUP DATA'!$J$2:$J$337=[1]DATA!D737)*('[1]VLOOKUP DATA'!$K$2:$K$337=[1]DATA!E737),'[1]VLOOKUP DATA'!$L$2:$L$337)</f>
        <v>Standard</v>
      </c>
      <c r="I737" s="1" cm="1">
        <f t="array" ref="I737">_xlfn.XLOOKUP(B737,'[1]VLOOKUP DATA'!$A$3:$A$14,_xlfn.XLOOKUP(H737,'[1]VLOOKUP DATA'!$D$2:$F$2,'[1]VLOOKUP DATA'!$D$3:$F$14))*100</f>
        <v>198</v>
      </c>
      <c r="J737" s="2">
        <v>-10.597674999999999</v>
      </c>
      <c r="K737" s="3">
        <f t="shared" si="45"/>
        <v>0</v>
      </c>
      <c r="L737" s="3">
        <v>99.016666666666666</v>
      </c>
      <c r="M737" s="4">
        <v>163.52028333333331</v>
      </c>
      <c r="N737" s="4">
        <v>0</v>
      </c>
      <c r="O737" s="4">
        <v>143.94093333333328</v>
      </c>
      <c r="P737" s="3">
        <f t="shared" si="46"/>
        <v>313.63673333333344</v>
      </c>
      <c r="Q737" s="5">
        <v>0</v>
      </c>
      <c r="R737" s="5">
        <f>VLOOKUP(D737,'[1]DESIGN LOAD'!AC:AF,2,FALSE)</f>
        <v>295</v>
      </c>
      <c r="S737" s="7">
        <f>VLOOKUP(D737,'[1]DESIGN LOAD'!AC:AF,3,FALSE)</f>
        <v>190</v>
      </c>
      <c r="T737">
        <f>VLOOKUP(D737,'[1]DESIGN LOAD'!AC:AF,4,FALSE)</f>
        <v>485</v>
      </c>
    </row>
    <row r="738" spans="1:20" x14ac:dyDescent="0.3">
      <c r="A738" s="6">
        <v>2024</v>
      </c>
      <c r="B738" s="6">
        <v>7</v>
      </c>
      <c r="C738" s="6">
        <v>31</v>
      </c>
      <c r="D738" s="6">
        <v>22</v>
      </c>
      <c r="E738" s="6" t="str">
        <f t="shared" si="44"/>
        <v>Wednesday</v>
      </c>
      <c r="F738" s="6" t="str">
        <f t="shared" si="47"/>
        <v>Week-day</v>
      </c>
      <c r="G738" s="6" t="str">
        <f>_xlfn.XLOOKUP(B738,'[1]VLOOKUP DATA'!$A$3:$A$14,'[1]VLOOKUP DATA'!$C$3:$C$14)</f>
        <v>High-demand</v>
      </c>
      <c r="H738" s="6" t="str" cm="1">
        <f t="array" ref="H738">_xlfn.XLOOKUP(1,('[1]VLOOKUP DATA'!$I$2:$I$337=[1]DATA!G738)*('[1]VLOOKUP DATA'!$J$2:$J$337=[1]DATA!D738)*('[1]VLOOKUP DATA'!$K$2:$K$337=[1]DATA!E738),'[1]VLOOKUP DATA'!$L$2:$L$337)</f>
        <v>Off-Peak</v>
      </c>
      <c r="I738" s="1" cm="1">
        <f t="array" ref="I738">_xlfn.XLOOKUP(B738,'[1]VLOOKUP DATA'!$A$3:$A$14,_xlfn.XLOOKUP(H738,'[1]VLOOKUP DATA'!$D$2:$F$2,'[1]VLOOKUP DATA'!$D$3:$F$14))*100</f>
        <v>107</v>
      </c>
      <c r="J738" s="2">
        <v>-7.5979500000000009</v>
      </c>
      <c r="K738" s="3">
        <f t="shared" si="45"/>
        <v>0</v>
      </c>
      <c r="L738" s="3">
        <v>99.016666666666666</v>
      </c>
      <c r="M738" s="4">
        <v>157.05425000000002</v>
      </c>
      <c r="N738" s="4">
        <v>0</v>
      </c>
      <c r="O738" s="4">
        <v>140.67410833333341</v>
      </c>
      <c r="P738" s="3">
        <f t="shared" si="46"/>
        <v>313.63673333333344</v>
      </c>
      <c r="Q738" s="5">
        <v>0</v>
      </c>
      <c r="R738" s="5">
        <f>VLOOKUP(D738,'[1]DESIGN LOAD'!AC:AF,2,FALSE)</f>
        <v>200</v>
      </c>
      <c r="S738" s="7">
        <f>VLOOKUP(D738,'[1]DESIGN LOAD'!AC:AF,3,FALSE)</f>
        <v>190</v>
      </c>
      <c r="T738">
        <f>VLOOKUP(D738,'[1]DESIGN LOAD'!AC:AF,4,FALSE)</f>
        <v>390</v>
      </c>
    </row>
    <row r="739" spans="1:20" x14ac:dyDescent="0.3">
      <c r="A739" s="6">
        <v>2024</v>
      </c>
      <c r="B739" s="6">
        <v>7</v>
      </c>
      <c r="C739" s="6">
        <v>31</v>
      </c>
      <c r="D739" s="6">
        <v>23</v>
      </c>
      <c r="E739" s="6" t="str">
        <f t="shared" si="44"/>
        <v>Wednesday</v>
      </c>
      <c r="F739" s="6" t="str">
        <f t="shared" si="47"/>
        <v>Week-day</v>
      </c>
      <c r="G739" s="6" t="str">
        <f>_xlfn.XLOOKUP(B739,'[1]VLOOKUP DATA'!$A$3:$A$14,'[1]VLOOKUP DATA'!$C$3:$C$14)</f>
        <v>High-demand</v>
      </c>
      <c r="H739" s="6" t="str" cm="1">
        <f t="array" ref="H739">_xlfn.XLOOKUP(1,('[1]VLOOKUP DATA'!$I$2:$I$337=[1]DATA!G739)*('[1]VLOOKUP DATA'!$J$2:$J$337=[1]DATA!D739)*('[1]VLOOKUP DATA'!$K$2:$K$337=[1]DATA!E739),'[1]VLOOKUP DATA'!$L$2:$L$337)</f>
        <v>Off-Peak</v>
      </c>
      <c r="I739" s="1" cm="1">
        <f t="array" ref="I739">_xlfn.XLOOKUP(B739,'[1]VLOOKUP DATA'!$A$3:$A$14,_xlfn.XLOOKUP(H739,'[1]VLOOKUP DATA'!$D$2:$F$2,'[1]VLOOKUP DATA'!$D$3:$F$14))*100</f>
        <v>107</v>
      </c>
      <c r="J739" s="2">
        <v>-11.039891666666668</v>
      </c>
      <c r="K739" s="3">
        <f t="shared" si="45"/>
        <v>0</v>
      </c>
      <c r="L739" s="3">
        <v>99.033333333333331</v>
      </c>
      <c r="M739" s="4">
        <v>157.68278333333333</v>
      </c>
      <c r="N739" s="4">
        <v>0</v>
      </c>
      <c r="O739" s="4">
        <v>138.78992499999995</v>
      </c>
      <c r="P739" s="3">
        <f t="shared" si="46"/>
        <v>313.63673333333344</v>
      </c>
      <c r="Q739" s="5">
        <v>4.0000000000000002E-4</v>
      </c>
      <c r="R739" s="5">
        <f>VLOOKUP(D739,'[1]DESIGN LOAD'!AC:AF,2,FALSE)</f>
        <v>200</v>
      </c>
      <c r="S739" s="7">
        <f>VLOOKUP(D739,'[1]DESIGN LOAD'!AC:AF,3,FALSE)</f>
        <v>190</v>
      </c>
      <c r="T739">
        <f>VLOOKUP(D739,'[1]DESIGN LOAD'!AC:AF,4,FALSE)</f>
        <v>390</v>
      </c>
    </row>
    <row r="740" spans="1:20" x14ac:dyDescent="0.3">
      <c r="A740" s="6">
        <v>2024</v>
      </c>
      <c r="B740" s="6">
        <v>8</v>
      </c>
      <c r="C740" s="6">
        <v>1</v>
      </c>
      <c r="D740" s="6">
        <v>0</v>
      </c>
      <c r="E740" s="6" t="str">
        <f t="shared" si="44"/>
        <v>Thursday</v>
      </c>
      <c r="F740" s="6" t="str">
        <f t="shared" si="47"/>
        <v>Week-day</v>
      </c>
      <c r="G740" s="6" t="str">
        <f>_xlfn.XLOOKUP(B740,'[1]VLOOKUP DATA'!$A$3:$A$14,'[1]VLOOKUP DATA'!$C$3:$C$14)</f>
        <v>High-demand</v>
      </c>
      <c r="H740" s="6" t="str" cm="1">
        <f t="array" ref="H740">_xlfn.XLOOKUP(1,('[1]VLOOKUP DATA'!$I$2:$I$337=[1]DATA!G740)*('[1]VLOOKUP DATA'!$J$2:$J$337=[1]DATA!D740)*('[1]VLOOKUP DATA'!$K$2:$K$337=[1]DATA!E740),'[1]VLOOKUP DATA'!$L$2:$L$337)</f>
        <v>Off-Peak</v>
      </c>
      <c r="I740" s="1" cm="1">
        <f t="array" ref="I740">_xlfn.XLOOKUP(B740,'[1]VLOOKUP DATA'!$A$3:$A$14,_xlfn.XLOOKUP(H740,'[1]VLOOKUP DATA'!$D$2:$F$2,'[1]VLOOKUP DATA'!$D$3:$F$14))*100</f>
        <v>107</v>
      </c>
      <c r="J740" s="2">
        <v>-8.0005999999999986</v>
      </c>
      <c r="K740" s="3">
        <f t="shared" si="45"/>
        <v>0</v>
      </c>
      <c r="L740" s="3">
        <v>99.05</v>
      </c>
      <c r="M740" s="4">
        <v>159.11474166666665</v>
      </c>
      <c r="N740" s="4">
        <v>0</v>
      </c>
      <c r="O740" s="4">
        <v>144.57936666666663</v>
      </c>
      <c r="P740" s="3">
        <f t="shared" si="46"/>
        <v>444.80911666666668</v>
      </c>
      <c r="Q740" s="5">
        <v>2.1916666666666673E-3</v>
      </c>
      <c r="R740" s="5">
        <f>VLOOKUP(D740,'[1]DESIGN LOAD'!AC:AF,2,FALSE)</f>
        <v>200</v>
      </c>
      <c r="S740" s="7">
        <f>VLOOKUP(D740,'[1]DESIGN LOAD'!AC:AF,3,FALSE)</f>
        <v>190</v>
      </c>
      <c r="T740">
        <f>VLOOKUP(D740,'[1]DESIGN LOAD'!AC:AF,4,FALSE)</f>
        <v>390</v>
      </c>
    </row>
    <row r="741" spans="1:20" x14ac:dyDescent="0.3">
      <c r="A741" s="6">
        <v>2024</v>
      </c>
      <c r="B741" s="6">
        <v>8</v>
      </c>
      <c r="C741" s="6">
        <v>1</v>
      </c>
      <c r="D741" s="6">
        <v>1</v>
      </c>
      <c r="E741" s="6" t="str">
        <f t="shared" si="44"/>
        <v>Thursday</v>
      </c>
      <c r="F741" s="6" t="str">
        <f t="shared" si="47"/>
        <v>Week-day</v>
      </c>
      <c r="G741" s="6" t="str">
        <f>_xlfn.XLOOKUP(B741,'[1]VLOOKUP DATA'!$A$3:$A$14,'[1]VLOOKUP DATA'!$C$3:$C$14)</f>
        <v>High-demand</v>
      </c>
      <c r="H741" s="6" t="str" cm="1">
        <f t="array" ref="H741">_xlfn.XLOOKUP(1,('[1]VLOOKUP DATA'!$I$2:$I$337=[1]DATA!G741)*('[1]VLOOKUP DATA'!$J$2:$J$337=[1]DATA!D741)*('[1]VLOOKUP DATA'!$K$2:$K$337=[1]DATA!E741),'[1]VLOOKUP DATA'!$L$2:$L$337)</f>
        <v>Off-Peak</v>
      </c>
      <c r="I741" s="1" cm="1">
        <f t="array" ref="I741">_xlfn.XLOOKUP(B741,'[1]VLOOKUP DATA'!$A$3:$A$14,_xlfn.XLOOKUP(H741,'[1]VLOOKUP DATA'!$D$2:$F$2,'[1]VLOOKUP DATA'!$D$3:$F$14))*100</f>
        <v>107</v>
      </c>
      <c r="J741" s="2">
        <v>-8.0827333333333318</v>
      </c>
      <c r="K741" s="3">
        <f t="shared" si="45"/>
        <v>0</v>
      </c>
      <c r="L741" s="3">
        <v>99.033333333333331</v>
      </c>
      <c r="M741" s="4">
        <v>152.46233333333336</v>
      </c>
      <c r="N741" s="4">
        <v>0</v>
      </c>
      <c r="O741" s="4">
        <v>136.94044166666671</v>
      </c>
      <c r="P741" s="3">
        <f t="shared" si="46"/>
        <v>444.80911666666668</v>
      </c>
      <c r="Q741" s="5">
        <v>1.0000000000000007E-3</v>
      </c>
      <c r="R741" s="5">
        <f>VLOOKUP(D741,'[1]DESIGN LOAD'!AC:AF,2,FALSE)</f>
        <v>200</v>
      </c>
      <c r="S741" s="7">
        <f>VLOOKUP(D741,'[1]DESIGN LOAD'!AC:AF,3,FALSE)</f>
        <v>190</v>
      </c>
      <c r="T741">
        <f>VLOOKUP(D741,'[1]DESIGN LOAD'!AC:AF,4,FALSE)</f>
        <v>390</v>
      </c>
    </row>
    <row r="742" spans="1:20" x14ac:dyDescent="0.3">
      <c r="A742" s="6">
        <v>2024</v>
      </c>
      <c r="B742" s="6">
        <v>8</v>
      </c>
      <c r="C742" s="6">
        <v>1</v>
      </c>
      <c r="D742" s="6">
        <v>2</v>
      </c>
      <c r="E742" s="6" t="str">
        <f t="shared" si="44"/>
        <v>Thursday</v>
      </c>
      <c r="F742" s="6" t="str">
        <f t="shared" si="47"/>
        <v>Week-day</v>
      </c>
      <c r="G742" s="6" t="str">
        <f>_xlfn.XLOOKUP(B742,'[1]VLOOKUP DATA'!$A$3:$A$14,'[1]VLOOKUP DATA'!$C$3:$C$14)</f>
        <v>High-demand</v>
      </c>
      <c r="H742" s="6" t="str" cm="1">
        <f t="array" ref="H742">_xlfn.XLOOKUP(1,('[1]VLOOKUP DATA'!$I$2:$I$337=[1]DATA!G742)*('[1]VLOOKUP DATA'!$J$2:$J$337=[1]DATA!D742)*('[1]VLOOKUP DATA'!$K$2:$K$337=[1]DATA!E742),'[1]VLOOKUP DATA'!$L$2:$L$337)</f>
        <v>Off-Peak</v>
      </c>
      <c r="I742" s="1" cm="1">
        <f t="array" ref="I742">_xlfn.XLOOKUP(B742,'[1]VLOOKUP DATA'!$A$3:$A$14,_xlfn.XLOOKUP(H742,'[1]VLOOKUP DATA'!$D$2:$F$2,'[1]VLOOKUP DATA'!$D$3:$F$14))*100</f>
        <v>107</v>
      </c>
      <c r="J742" s="2">
        <v>-6.3085833333333321</v>
      </c>
      <c r="K742" s="3">
        <f t="shared" si="45"/>
        <v>0</v>
      </c>
      <c r="L742" s="3">
        <v>99</v>
      </c>
      <c r="M742" s="4">
        <v>217.10320000000002</v>
      </c>
      <c r="N742" s="4">
        <v>0</v>
      </c>
      <c r="O742" s="4">
        <v>200.36288333333343</v>
      </c>
      <c r="P742" s="3">
        <f t="shared" si="46"/>
        <v>444.80911666666668</v>
      </c>
      <c r="Q742" s="5">
        <v>1.0000000000000007E-3</v>
      </c>
      <c r="R742" s="5">
        <f>VLOOKUP(D742,'[1]DESIGN LOAD'!AC:AF,2,FALSE)</f>
        <v>200</v>
      </c>
      <c r="S742" s="7">
        <f>VLOOKUP(D742,'[1]DESIGN LOAD'!AC:AF,3,FALSE)</f>
        <v>190</v>
      </c>
      <c r="T742">
        <f>VLOOKUP(D742,'[1]DESIGN LOAD'!AC:AF,4,FALSE)</f>
        <v>390</v>
      </c>
    </row>
    <row r="743" spans="1:20" x14ac:dyDescent="0.3">
      <c r="A743" s="6">
        <v>2024</v>
      </c>
      <c r="B743" s="6">
        <v>8</v>
      </c>
      <c r="C743" s="6">
        <v>1</v>
      </c>
      <c r="D743" s="6">
        <v>3</v>
      </c>
      <c r="E743" s="6" t="str">
        <f t="shared" si="44"/>
        <v>Thursday</v>
      </c>
      <c r="F743" s="6" t="str">
        <f t="shared" si="47"/>
        <v>Week-day</v>
      </c>
      <c r="G743" s="6" t="str">
        <f>_xlfn.XLOOKUP(B743,'[1]VLOOKUP DATA'!$A$3:$A$14,'[1]VLOOKUP DATA'!$C$3:$C$14)</f>
        <v>High-demand</v>
      </c>
      <c r="H743" s="6" t="str" cm="1">
        <f t="array" ref="H743">_xlfn.XLOOKUP(1,('[1]VLOOKUP DATA'!$I$2:$I$337=[1]DATA!G743)*('[1]VLOOKUP DATA'!$J$2:$J$337=[1]DATA!D743)*('[1]VLOOKUP DATA'!$K$2:$K$337=[1]DATA!E743),'[1]VLOOKUP DATA'!$L$2:$L$337)</f>
        <v>Off-Peak</v>
      </c>
      <c r="I743" s="1" cm="1">
        <f t="array" ref="I743">_xlfn.XLOOKUP(B743,'[1]VLOOKUP DATA'!$A$3:$A$14,_xlfn.XLOOKUP(H743,'[1]VLOOKUP DATA'!$D$2:$F$2,'[1]VLOOKUP DATA'!$D$3:$F$14))*100</f>
        <v>107</v>
      </c>
      <c r="J743" s="2">
        <v>-9.1604333333333319</v>
      </c>
      <c r="K743" s="3">
        <f t="shared" si="45"/>
        <v>0</v>
      </c>
      <c r="L743" s="3">
        <v>99</v>
      </c>
      <c r="M743" s="4">
        <v>223.07919166666673</v>
      </c>
      <c r="N743" s="4">
        <v>0</v>
      </c>
      <c r="O743" s="4">
        <v>207.63556666666656</v>
      </c>
      <c r="P743" s="3">
        <f t="shared" si="46"/>
        <v>444.80911666666668</v>
      </c>
      <c r="Q743" s="5">
        <v>1.0000000000000007E-3</v>
      </c>
      <c r="R743" s="5">
        <f>VLOOKUP(D743,'[1]DESIGN LOAD'!AC:AF,2,FALSE)</f>
        <v>200</v>
      </c>
      <c r="S743" s="7">
        <f>VLOOKUP(D743,'[1]DESIGN LOAD'!AC:AF,3,FALSE)</f>
        <v>190</v>
      </c>
      <c r="T743">
        <f>VLOOKUP(D743,'[1]DESIGN LOAD'!AC:AF,4,FALSE)</f>
        <v>390</v>
      </c>
    </row>
    <row r="744" spans="1:20" x14ac:dyDescent="0.3">
      <c r="A744" s="6">
        <v>2024</v>
      </c>
      <c r="B744" s="6">
        <v>8</v>
      </c>
      <c r="C744" s="6">
        <v>1</v>
      </c>
      <c r="D744" s="6">
        <v>4</v>
      </c>
      <c r="E744" s="6" t="str">
        <f t="shared" si="44"/>
        <v>Thursday</v>
      </c>
      <c r="F744" s="6" t="str">
        <f t="shared" si="47"/>
        <v>Week-day</v>
      </c>
      <c r="G744" s="6" t="str">
        <f>_xlfn.XLOOKUP(B744,'[1]VLOOKUP DATA'!$A$3:$A$14,'[1]VLOOKUP DATA'!$C$3:$C$14)</f>
        <v>High-demand</v>
      </c>
      <c r="H744" s="6" t="str" cm="1">
        <f t="array" ref="H744">_xlfn.XLOOKUP(1,('[1]VLOOKUP DATA'!$I$2:$I$337=[1]DATA!G744)*('[1]VLOOKUP DATA'!$J$2:$J$337=[1]DATA!D744)*('[1]VLOOKUP DATA'!$K$2:$K$337=[1]DATA!E744),'[1]VLOOKUP DATA'!$L$2:$L$337)</f>
        <v>Off-Peak</v>
      </c>
      <c r="I744" s="1" cm="1">
        <f t="array" ref="I744">_xlfn.XLOOKUP(B744,'[1]VLOOKUP DATA'!$A$3:$A$14,_xlfn.XLOOKUP(H744,'[1]VLOOKUP DATA'!$D$2:$F$2,'[1]VLOOKUP DATA'!$D$3:$F$14))*100</f>
        <v>107</v>
      </c>
      <c r="J744" s="2">
        <v>-10.925433333333334</v>
      </c>
      <c r="K744" s="3">
        <f t="shared" si="45"/>
        <v>0</v>
      </c>
      <c r="L744" s="3">
        <v>99</v>
      </c>
      <c r="M744" s="4">
        <v>229.48689166666679</v>
      </c>
      <c r="N744" s="4">
        <v>0</v>
      </c>
      <c r="O744" s="4">
        <v>207.25791666666666</v>
      </c>
      <c r="P744" s="3">
        <f t="shared" si="46"/>
        <v>444.80911666666668</v>
      </c>
      <c r="Q744" s="5">
        <v>1.0000000000000007E-3</v>
      </c>
      <c r="R744" s="5">
        <f>VLOOKUP(D744,'[1]DESIGN LOAD'!AC:AF,2,FALSE)</f>
        <v>295</v>
      </c>
      <c r="S744" s="7">
        <f>VLOOKUP(D744,'[1]DESIGN LOAD'!AC:AF,3,FALSE)</f>
        <v>190</v>
      </c>
      <c r="T744">
        <f>VLOOKUP(D744,'[1]DESIGN LOAD'!AC:AF,4,FALSE)</f>
        <v>485</v>
      </c>
    </row>
    <row r="745" spans="1:20" x14ac:dyDescent="0.3">
      <c r="A745" s="6">
        <v>2024</v>
      </c>
      <c r="B745" s="6">
        <v>8</v>
      </c>
      <c r="C745" s="6">
        <v>1</v>
      </c>
      <c r="D745" s="6">
        <v>5</v>
      </c>
      <c r="E745" s="6" t="str">
        <f t="shared" si="44"/>
        <v>Thursday</v>
      </c>
      <c r="F745" s="6" t="str">
        <f t="shared" si="47"/>
        <v>Week-day</v>
      </c>
      <c r="G745" s="6" t="str">
        <f>_xlfn.XLOOKUP(B745,'[1]VLOOKUP DATA'!$A$3:$A$14,'[1]VLOOKUP DATA'!$C$3:$C$14)</f>
        <v>High-demand</v>
      </c>
      <c r="H745" s="6" t="str" cm="1">
        <f t="array" ref="H745">_xlfn.XLOOKUP(1,('[1]VLOOKUP DATA'!$I$2:$I$337=[1]DATA!G745)*('[1]VLOOKUP DATA'!$J$2:$J$337=[1]DATA!D745)*('[1]VLOOKUP DATA'!$K$2:$K$337=[1]DATA!E745),'[1]VLOOKUP DATA'!$L$2:$L$337)</f>
        <v>Off-Peak</v>
      </c>
      <c r="I745" s="1" cm="1">
        <f t="array" ref="I745">_xlfn.XLOOKUP(B745,'[1]VLOOKUP DATA'!$A$3:$A$14,_xlfn.XLOOKUP(H745,'[1]VLOOKUP DATA'!$D$2:$F$2,'[1]VLOOKUP DATA'!$D$3:$F$14))*100</f>
        <v>107</v>
      </c>
      <c r="J745" s="2">
        <v>-4.6731416666666661</v>
      </c>
      <c r="K745" s="3">
        <f t="shared" si="45"/>
        <v>0</v>
      </c>
      <c r="L745" s="3">
        <v>99</v>
      </c>
      <c r="M745" s="4">
        <v>233.12193333333335</v>
      </c>
      <c r="N745" s="4">
        <v>0</v>
      </c>
      <c r="O745" s="4">
        <v>219.84301666666673</v>
      </c>
      <c r="P745" s="3">
        <f t="shared" si="46"/>
        <v>444.80911666666668</v>
      </c>
      <c r="Q745" s="5">
        <v>1.0000000000000007E-3</v>
      </c>
      <c r="R745" s="5">
        <f>VLOOKUP(D745,'[1]DESIGN LOAD'!AC:AF,2,FALSE)</f>
        <v>295</v>
      </c>
      <c r="S745" s="7">
        <f>VLOOKUP(D745,'[1]DESIGN LOAD'!AC:AF,3,FALSE)</f>
        <v>190</v>
      </c>
      <c r="T745">
        <f>VLOOKUP(D745,'[1]DESIGN LOAD'!AC:AF,4,FALSE)</f>
        <v>485</v>
      </c>
    </row>
    <row r="746" spans="1:20" x14ac:dyDescent="0.3">
      <c r="A746" s="6">
        <v>2024</v>
      </c>
      <c r="B746" s="6">
        <v>8</v>
      </c>
      <c r="C746" s="6">
        <v>1</v>
      </c>
      <c r="D746" s="6">
        <v>6</v>
      </c>
      <c r="E746" s="6" t="str">
        <f t="shared" si="44"/>
        <v>Thursday</v>
      </c>
      <c r="F746" s="6" t="str">
        <f t="shared" si="47"/>
        <v>Week-day</v>
      </c>
      <c r="G746" s="6" t="str">
        <f>_xlfn.XLOOKUP(B746,'[1]VLOOKUP DATA'!$A$3:$A$14,'[1]VLOOKUP DATA'!$C$3:$C$14)</f>
        <v>High-demand</v>
      </c>
      <c r="H746" s="6" t="str" cm="1">
        <f t="array" ref="H746">_xlfn.XLOOKUP(1,('[1]VLOOKUP DATA'!$I$2:$I$337=[1]DATA!G746)*('[1]VLOOKUP DATA'!$J$2:$J$337=[1]DATA!D746)*('[1]VLOOKUP DATA'!$K$2:$K$337=[1]DATA!E746),'[1]VLOOKUP DATA'!$L$2:$L$337)</f>
        <v>Peak</v>
      </c>
      <c r="I746" s="1" cm="1">
        <f t="array" ref="I746">_xlfn.XLOOKUP(B746,'[1]VLOOKUP DATA'!$A$3:$A$14,_xlfn.XLOOKUP(H746,'[1]VLOOKUP DATA'!$D$2:$F$2,'[1]VLOOKUP DATA'!$D$3:$F$14))*100</f>
        <v>653</v>
      </c>
      <c r="J746" s="2">
        <v>-10.75465</v>
      </c>
      <c r="K746" s="3">
        <f t="shared" si="45"/>
        <v>0</v>
      </c>
      <c r="L746" s="3">
        <v>99</v>
      </c>
      <c r="M746" s="4">
        <v>239.21712500000012</v>
      </c>
      <c r="N746" s="4">
        <v>0</v>
      </c>
      <c r="O746" s="4">
        <v>210.62499166666677</v>
      </c>
      <c r="P746" s="3">
        <f t="shared" si="46"/>
        <v>444.80911666666668</v>
      </c>
      <c r="Q746" s="5">
        <v>-6.7583333333333375E-3</v>
      </c>
      <c r="R746" s="5">
        <f>VLOOKUP(D746,'[1]DESIGN LOAD'!AC:AF,2,FALSE)</f>
        <v>295</v>
      </c>
      <c r="S746" s="7">
        <f>VLOOKUP(D746,'[1]DESIGN LOAD'!AC:AF,3,FALSE)</f>
        <v>190</v>
      </c>
      <c r="T746">
        <f>VLOOKUP(D746,'[1]DESIGN LOAD'!AC:AF,4,FALSE)</f>
        <v>485</v>
      </c>
    </row>
    <row r="747" spans="1:20" x14ac:dyDescent="0.3">
      <c r="A747" s="6">
        <v>2024</v>
      </c>
      <c r="B747" s="6">
        <v>8</v>
      </c>
      <c r="C747" s="6">
        <v>1</v>
      </c>
      <c r="D747" s="6">
        <v>7</v>
      </c>
      <c r="E747" s="6" t="str">
        <f t="shared" si="44"/>
        <v>Thursday</v>
      </c>
      <c r="F747" s="6" t="str">
        <f t="shared" si="47"/>
        <v>Week-day</v>
      </c>
      <c r="G747" s="6" t="str">
        <f>_xlfn.XLOOKUP(B747,'[1]VLOOKUP DATA'!$A$3:$A$14,'[1]VLOOKUP DATA'!$C$3:$C$14)</f>
        <v>High-demand</v>
      </c>
      <c r="H747" s="6" t="str" cm="1">
        <f t="array" ref="H747">_xlfn.XLOOKUP(1,('[1]VLOOKUP DATA'!$I$2:$I$337=[1]DATA!G747)*('[1]VLOOKUP DATA'!$J$2:$J$337=[1]DATA!D747)*('[1]VLOOKUP DATA'!$K$2:$K$337=[1]DATA!E747),'[1]VLOOKUP DATA'!$L$2:$L$337)</f>
        <v>Peak</v>
      </c>
      <c r="I747" s="1" cm="1">
        <f t="array" ref="I747">_xlfn.XLOOKUP(B747,'[1]VLOOKUP DATA'!$A$3:$A$14,_xlfn.XLOOKUP(H747,'[1]VLOOKUP DATA'!$D$2:$F$2,'[1]VLOOKUP DATA'!$D$3:$F$14))*100</f>
        <v>653</v>
      </c>
      <c r="J747" s="2">
        <v>-14.187191666666658</v>
      </c>
      <c r="K747" s="3">
        <f t="shared" si="45"/>
        <v>0</v>
      </c>
      <c r="L747" s="3">
        <v>99.00833333333334</v>
      </c>
      <c r="M747" s="4">
        <v>242.31128333333353</v>
      </c>
      <c r="N747" s="4">
        <v>4.4318500000000007</v>
      </c>
      <c r="O747" s="4">
        <v>223.19432499999994</v>
      </c>
      <c r="P747" s="3">
        <f t="shared" si="46"/>
        <v>444.80911666666668</v>
      </c>
      <c r="Q747" s="5">
        <v>0</v>
      </c>
      <c r="R747" s="5">
        <f>VLOOKUP(D747,'[1]DESIGN LOAD'!AC:AF,2,FALSE)</f>
        <v>565</v>
      </c>
      <c r="S747" s="7">
        <f>VLOOKUP(D747,'[1]DESIGN LOAD'!AC:AF,3,FALSE)</f>
        <v>690</v>
      </c>
      <c r="T747">
        <f>VLOOKUP(D747,'[1]DESIGN LOAD'!AC:AF,4,FALSE)</f>
        <v>1255</v>
      </c>
    </row>
    <row r="748" spans="1:20" x14ac:dyDescent="0.3">
      <c r="A748" s="6">
        <v>2024</v>
      </c>
      <c r="B748" s="6">
        <v>8</v>
      </c>
      <c r="C748" s="6">
        <v>1</v>
      </c>
      <c r="D748" s="6">
        <v>8</v>
      </c>
      <c r="E748" s="6" t="str">
        <f t="shared" si="44"/>
        <v>Thursday</v>
      </c>
      <c r="F748" s="6" t="str">
        <f t="shared" si="47"/>
        <v>Week-day</v>
      </c>
      <c r="G748" s="6" t="str">
        <f>_xlfn.XLOOKUP(B748,'[1]VLOOKUP DATA'!$A$3:$A$14,'[1]VLOOKUP DATA'!$C$3:$C$14)</f>
        <v>High-demand</v>
      </c>
      <c r="H748" s="6" t="str" cm="1">
        <f t="array" ref="H748">_xlfn.XLOOKUP(1,('[1]VLOOKUP DATA'!$I$2:$I$337=[1]DATA!G748)*('[1]VLOOKUP DATA'!$J$2:$J$337=[1]DATA!D748)*('[1]VLOOKUP DATA'!$K$2:$K$337=[1]DATA!E748),'[1]VLOOKUP DATA'!$L$2:$L$337)</f>
        <v>Peak</v>
      </c>
      <c r="I748" s="1" cm="1">
        <f t="array" ref="I748">_xlfn.XLOOKUP(B748,'[1]VLOOKUP DATA'!$A$3:$A$14,_xlfn.XLOOKUP(H748,'[1]VLOOKUP DATA'!$D$2:$F$2,'[1]VLOOKUP DATA'!$D$3:$F$14))*100</f>
        <v>653</v>
      </c>
      <c r="J748" s="2">
        <v>-5.229141666666667</v>
      </c>
      <c r="K748" s="3">
        <f t="shared" si="45"/>
        <v>0</v>
      </c>
      <c r="L748" s="3">
        <v>99.125</v>
      </c>
      <c r="M748" s="4">
        <v>128.83104166666666</v>
      </c>
      <c r="N748" s="4">
        <v>111.41737500000002</v>
      </c>
      <c r="O748" s="4">
        <v>225.79444999999996</v>
      </c>
      <c r="P748" s="3">
        <f t="shared" si="46"/>
        <v>444.80911666666668</v>
      </c>
      <c r="Q748" s="5">
        <v>1.1833333333333342E-3</v>
      </c>
      <c r="R748" s="5">
        <f>VLOOKUP(D748,'[1]DESIGN LOAD'!AC:AF,2,FALSE)</f>
        <v>565</v>
      </c>
      <c r="S748" s="7">
        <f>VLOOKUP(D748,'[1]DESIGN LOAD'!AC:AF,3,FALSE)</f>
        <v>675</v>
      </c>
      <c r="T748">
        <f>VLOOKUP(D748,'[1]DESIGN LOAD'!AC:AF,4,FALSE)</f>
        <v>1240</v>
      </c>
    </row>
    <row r="749" spans="1:20" x14ac:dyDescent="0.3">
      <c r="A749" s="6">
        <v>2024</v>
      </c>
      <c r="B749" s="6">
        <v>8</v>
      </c>
      <c r="C749" s="6">
        <v>1</v>
      </c>
      <c r="D749" s="6">
        <v>9</v>
      </c>
      <c r="E749" s="6" t="str">
        <f t="shared" si="44"/>
        <v>Thursday</v>
      </c>
      <c r="F749" s="6" t="str">
        <f t="shared" si="47"/>
        <v>Week-day</v>
      </c>
      <c r="G749" s="6" t="str">
        <f>_xlfn.XLOOKUP(B749,'[1]VLOOKUP DATA'!$A$3:$A$14,'[1]VLOOKUP DATA'!$C$3:$C$14)</f>
        <v>High-demand</v>
      </c>
      <c r="H749" s="6" t="str" cm="1">
        <f t="array" ref="H749">_xlfn.XLOOKUP(1,('[1]VLOOKUP DATA'!$I$2:$I$337=[1]DATA!G749)*('[1]VLOOKUP DATA'!$J$2:$J$337=[1]DATA!D749)*('[1]VLOOKUP DATA'!$K$2:$K$337=[1]DATA!E749),'[1]VLOOKUP DATA'!$L$2:$L$337)</f>
        <v>Standard</v>
      </c>
      <c r="I749" s="1" cm="1">
        <f t="array" ref="I749">_xlfn.XLOOKUP(B749,'[1]VLOOKUP DATA'!$A$3:$A$14,_xlfn.XLOOKUP(H749,'[1]VLOOKUP DATA'!$D$2:$F$2,'[1]VLOOKUP DATA'!$D$3:$F$14))*100</f>
        <v>198</v>
      </c>
      <c r="J749" s="2">
        <v>-16.631583333333332</v>
      </c>
      <c r="K749" s="3">
        <f t="shared" si="45"/>
        <v>0</v>
      </c>
      <c r="L749" s="3">
        <v>99.05</v>
      </c>
      <c r="M749" s="4">
        <v>72.311549999999983</v>
      </c>
      <c r="N749" s="4">
        <v>154.82590833333339</v>
      </c>
      <c r="O749" s="4">
        <v>204.7550416666667</v>
      </c>
      <c r="P749" s="3">
        <f t="shared" si="46"/>
        <v>444.80911666666668</v>
      </c>
      <c r="Q749" s="5">
        <v>2.0000000000000013E-3</v>
      </c>
      <c r="R749" s="5">
        <f>VLOOKUP(D749,'[1]DESIGN LOAD'!AC:AF,2,FALSE)</f>
        <v>565</v>
      </c>
      <c r="S749" s="7">
        <f>VLOOKUP(D749,'[1]DESIGN LOAD'!AC:AF,3,FALSE)</f>
        <v>675</v>
      </c>
      <c r="T749">
        <f>VLOOKUP(D749,'[1]DESIGN LOAD'!AC:AF,4,FALSE)</f>
        <v>1240</v>
      </c>
    </row>
    <row r="750" spans="1:20" x14ac:dyDescent="0.3">
      <c r="A750" s="6">
        <v>2024</v>
      </c>
      <c r="B750" s="6">
        <v>8</v>
      </c>
      <c r="C750" s="6">
        <v>1</v>
      </c>
      <c r="D750" s="6">
        <v>10</v>
      </c>
      <c r="E750" s="6" t="str">
        <f t="shared" si="44"/>
        <v>Thursday</v>
      </c>
      <c r="F750" s="6" t="str">
        <f t="shared" si="47"/>
        <v>Week-day</v>
      </c>
      <c r="G750" s="6" t="str">
        <f>_xlfn.XLOOKUP(B750,'[1]VLOOKUP DATA'!$A$3:$A$14,'[1]VLOOKUP DATA'!$C$3:$C$14)</f>
        <v>High-demand</v>
      </c>
      <c r="H750" s="6" t="str" cm="1">
        <f t="array" ref="H750">_xlfn.XLOOKUP(1,('[1]VLOOKUP DATA'!$I$2:$I$337=[1]DATA!G750)*('[1]VLOOKUP DATA'!$J$2:$J$337=[1]DATA!D750)*('[1]VLOOKUP DATA'!$K$2:$K$337=[1]DATA!E750),'[1]VLOOKUP DATA'!$L$2:$L$337)</f>
        <v>Standard</v>
      </c>
      <c r="I750" s="1" cm="1">
        <f t="array" ref="I750">_xlfn.XLOOKUP(B750,'[1]VLOOKUP DATA'!$A$3:$A$14,_xlfn.XLOOKUP(H750,'[1]VLOOKUP DATA'!$D$2:$F$2,'[1]VLOOKUP DATA'!$D$3:$F$14))*100</f>
        <v>198</v>
      </c>
      <c r="J750" s="2">
        <v>-9.6481916666666692</v>
      </c>
      <c r="K750" s="3">
        <f t="shared" si="45"/>
        <v>0</v>
      </c>
      <c r="L750" s="3">
        <v>99.00833333333334</v>
      </c>
      <c r="M750" s="4">
        <v>20.07549166666665</v>
      </c>
      <c r="N750" s="4">
        <v>174.21264166666666</v>
      </c>
      <c r="O750" s="4">
        <v>180.35170000000002</v>
      </c>
      <c r="P750" s="3">
        <f t="shared" si="46"/>
        <v>444.80911666666668</v>
      </c>
      <c r="Q750" s="5">
        <v>5.0666666666666698E-3</v>
      </c>
      <c r="R750" s="5">
        <f>VLOOKUP(D750,'[1]DESIGN LOAD'!AC:AF,2,FALSE)</f>
        <v>565</v>
      </c>
      <c r="S750" s="7">
        <f>VLOOKUP(D750,'[1]DESIGN LOAD'!AC:AF,3,FALSE)</f>
        <v>675</v>
      </c>
      <c r="T750">
        <f>VLOOKUP(D750,'[1]DESIGN LOAD'!AC:AF,4,FALSE)</f>
        <v>1240</v>
      </c>
    </row>
    <row r="751" spans="1:20" x14ac:dyDescent="0.3">
      <c r="A751" s="6">
        <v>2024</v>
      </c>
      <c r="B751" s="6">
        <v>8</v>
      </c>
      <c r="C751" s="6">
        <v>1</v>
      </c>
      <c r="D751" s="6">
        <v>11</v>
      </c>
      <c r="E751" s="6" t="str">
        <f t="shared" si="44"/>
        <v>Thursday</v>
      </c>
      <c r="F751" s="6" t="str">
        <f t="shared" si="47"/>
        <v>Week-day</v>
      </c>
      <c r="G751" s="6" t="str">
        <f>_xlfn.XLOOKUP(B751,'[1]VLOOKUP DATA'!$A$3:$A$14,'[1]VLOOKUP DATA'!$C$3:$C$14)</f>
        <v>High-demand</v>
      </c>
      <c r="H751" s="6" t="str" cm="1">
        <f t="array" ref="H751">_xlfn.XLOOKUP(1,('[1]VLOOKUP DATA'!$I$2:$I$337=[1]DATA!G751)*('[1]VLOOKUP DATA'!$J$2:$J$337=[1]DATA!D751)*('[1]VLOOKUP DATA'!$K$2:$K$337=[1]DATA!E751),'[1]VLOOKUP DATA'!$L$2:$L$337)</f>
        <v>Standard</v>
      </c>
      <c r="I751" s="1" cm="1">
        <f t="array" ref="I751">_xlfn.XLOOKUP(B751,'[1]VLOOKUP DATA'!$A$3:$A$14,_xlfn.XLOOKUP(H751,'[1]VLOOKUP DATA'!$D$2:$F$2,'[1]VLOOKUP DATA'!$D$3:$F$14))*100</f>
        <v>198</v>
      </c>
      <c r="J751" s="2">
        <v>64.831333333333319</v>
      </c>
      <c r="K751" s="3">
        <f t="shared" si="45"/>
        <v>64.831333333333319</v>
      </c>
      <c r="L751" s="3">
        <v>98.49166666666666</v>
      </c>
      <c r="M751" s="4">
        <v>29.865308333333356</v>
      </c>
      <c r="N751" s="4">
        <v>94.424574999999976</v>
      </c>
      <c r="O751" s="4">
        <v>162.69105000000002</v>
      </c>
      <c r="P751" s="3">
        <f t="shared" si="46"/>
        <v>444.80911666666668</v>
      </c>
      <c r="Q751" s="5">
        <v>6.0000000000000045E-3</v>
      </c>
      <c r="R751" s="5">
        <f>VLOOKUP(D751,'[1]DESIGN LOAD'!AC:AF,2,FALSE)</f>
        <v>565</v>
      </c>
      <c r="S751" s="7">
        <f>VLOOKUP(D751,'[1]DESIGN LOAD'!AC:AF,3,FALSE)</f>
        <v>675</v>
      </c>
      <c r="T751">
        <f>VLOOKUP(D751,'[1]DESIGN LOAD'!AC:AF,4,FALSE)</f>
        <v>1240</v>
      </c>
    </row>
    <row r="752" spans="1:20" x14ac:dyDescent="0.3">
      <c r="A752" s="6">
        <v>2024</v>
      </c>
      <c r="B752" s="6">
        <v>8</v>
      </c>
      <c r="C752" s="6">
        <v>1</v>
      </c>
      <c r="D752" s="6">
        <v>12</v>
      </c>
      <c r="E752" s="6" t="str">
        <f t="shared" si="44"/>
        <v>Thursday</v>
      </c>
      <c r="F752" s="6" t="str">
        <f t="shared" si="47"/>
        <v>Week-day</v>
      </c>
      <c r="G752" s="6" t="str">
        <f>_xlfn.XLOOKUP(B752,'[1]VLOOKUP DATA'!$A$3:$A$14,'[1]VLOOKUP DATA'!$C$3:$C$14)</f>
        <v>High-demand</v>
      </c>
      <c r="H752" s="6" t="str" cm="1">
        <f t="array" ref="H752">_xlfn.XLOOKUP(1,('[1]VLOOKUP DATA'!$I$2:$I$337=[1]DATA!G752)*('[1]VLOOKUP DATA'!$J$2:$J$337=[1]DATA!D752)*('[1]VLOOKUP DATA'!$K$2:$K$337=[1]DATA!E752),'[1]VLOOKUP DATA'!$L$2:$L$337)</f>
        <v>Standard</v>
      </c>
      <c r="I752" s="1" cm="1">
        <f t="array" ref="I752">_xlfn.XLOOKUP(B752,'[1]VLOOKUP DATA'!$A$3:$A$14,_xlfn.XLOOKUP(H752,'[1]VLOOKUP DATA'!$D$2:$F$2,'[1]VLOOKUP DATA'!$D$3:$F$14))*100</f>
        <v>198</v>
      </c>
      <c r="J752" s="2">
        <v>-55.624214285714267</v>
      </c>
      <c r="K752" s="3">
        <f t="shared" si="45"/>
        <v>0</v>
      </c>
      <c r="L752" s="3">
        <v>96.58163265306122</v>
      </c>
      <c r="M752" s="4">
        <v>35.632224489795931</v>
      </c>
      <c r="N752" s="4">
        <v>224.81078571428566</v>
      </c>
      <c r="O752" s="4">
        <v>169.18922448979595</v>
      </c>
      <c r="P752" s="3">
        <f t="shared" si="46"/>
        <v>444.80911666666668</v>
      </c>
      <c r="Q752" s="5">
        <v>2.7551020408163279E-3</v>
      </c>
      <c r="R752" s="5">
        <f>VLOOKUP(D752,'[1]DESIGN LOAD'!AC:AF,2,FALSE)</f>
        <v>565</v>
      </c>
      <c r="S752" s="7">
        <f>VLOOKUP(D752,'[1]DESIGN LOAD'!AC:AF,3,FALSE)</f>
        <v>675</v>
      </c>
      <c r="T752">
        <f>VLOOKUP(D752,'[1]DESIGN LOAD'!AC:AF,4,FALSE)</f>
        <v>1240</v>
      </c>
    </row>
    <row r="753" spans="1:20" x14ac:dyDescent="0.3">
      <c r="A753" s="6">
        <v>2024</v>
      </c>
      <c r="B753" s="6">
        <v>8</v>
      </c>
      <c r="C753" s="6">
        <v>1</v>
      </c>
      <c r="D753" s="6">
        <v>13</v>
      </c>
      <c r="E753" s="6" t="str">
        <f t="shared" si="44"/>
        <v>Thursday</v>
      </c>
      <c r="F753" s="6" t="str">
        <f t="shared" si="47"/>
        <v>Week-day</v>
      </c>
      <c r="G753" s="6" t="str">
        <f>_xlfn.XLOOKUP(B753,'[1]VLOOKUP DATA'!$A$3:$A$14,'[1]VLOOKUP DATA'!$C$3:$C$14)</f>
        <v>High-demand</v>
      </c>
      <c r="H753" s="6" t="str" cm="1">
        <f t="array" ref="H753">_xlfn.XLOOKUP(1,('[1]VLOOKUP DATA'!$I$2:$I$337=[1]DATA!G753)*('[1]VLOOKUP DATA'!$J$2:$J$337=[1]DATA!D753)*('[1]VLOOKUP DATA'!$K$2:$K$337=[1]DATA!E753),'[1]VLOOKUP DATA'!$L$2:$L$337)</f>
        <v>Standard</v>
      </c>
      <c r="I753" s="1" cm="1">
        <f t="array" ref="I753">_xlfn.XLOOKUP(B753,'[1]VLOOKUP DATA'!$A$3:$A$14,_xlfn.XLOOKUP(H753,'[1]VLOOKUP DATA'!$D$2:$F$2,'[1]VLOOKUP DATA'!$D$3:$F$14))*100</f>
        <v>198</v>
      </c>
      <c r="J753" s="2">
        <v>-7.9888583333333303</v>
      </c>
      <c r="K753" s="3">
        <f t="shared" si="45"/>
        <v>0</v>
      </c>
      <c r="L753" s="3">
        <v>99</v>
      </c>
      <c r="M753" s="4">
        <v>0.11620833333333337</v>
      </c>
      <c r="N753" s="4">
        <v>179.23887500000006</v>
      </c>
      <c r="O753" s="4">
        <v>171.24904166666667</v>
      </c>
      <c r="P753" s="3">
        <f t="shared" si="46"/>
        <v>444.80911666666668</v>
      </c>
      <c r="Q753" s="5">
        <v>0</v>
      </c>
      <c r="R753" s="5">
        <f>VLOOKUP(D753,'[1]DESIGN LOAD'!AC:AF,2,FALSE)</f>
        <v>565</v>
      </c>
      <c r="S753" s="7">
        <f>VLOOKUP(D753,'[1]DESIGN LOAD'!AC:AF,3,FALSE)</f>
        <v>675</v>
      </c>
      <c r="T753">
        <f>VLOOKUP(D753,'[1]DESIGN LOAD'!AC:AF,4,FALSE)</f>
        <v>1240</v>
      </c>
    </row>
    <row r="754" spans="1:20" x14ac:dyDescent="0.3">
      <c r="A754" s="6">
        <v>2024</v>
      </c>
      <c r="B754" s="6">
        <v>8</v>
      </c>
      <c r="C754" s="6">
        <v>1</v>
      </c>
      <c r="D754" s="6">
        <v>14</v>
      </c>
      <c r="E754" s="6" t="str">
        <f t="shared" si="44"/>
        <v>Thursday</v>
      </c>
      <c r="F754" s="6" t="str">
        <f t="shared" si="47"/>
        <v>Week-day</v>
      </c>
      <c r="G754" s="6" t="str">
        <f>_xlfn.XLOOKUP(B754,'[1]VLOOKUP DATA'!$A$3:$A$14,'[1]VLOOKUP DATA'!$C$3:$C$14)</f>
        <v>High-demand</v>
      </c>
      <c r="H754" s="6" t="str" cm="1">
        <f t="array" ref="H754">_xlfn.XLOOKUP(1,('[1]VLOOKUP DATA'!$I$2:$I$337=[1]DATA!G754)*('[1]VLOOKUP DATA'!$J$2:$J$337=[1]DATA!D754)*('[1]VLOOKUP DATA'!$K$2:$K$337=[1]DATA!E754),'[1]VLOOKUP DATA'!$L$2:$L$337)</f>
        <v>Standard</v>
      </c>
      <c r="I754" s="1" cm="1">
        <f t="array" ref="I754">_xlfn.XLOOKUP(B754,'[1]VLOOKUP DATA'!$A$3:$A$14,_xlfn.XLOOKUP(H754,'[1]VLOOKUP DATA'!$D$2:$F$2,'[1]VLOOKUP DATA'!$D$3:$F$14))*100</f>
        <v>198</v>
      </c>
      <c r="J754" s="2">
        <v>-8.4295416666666654</v>
      </c>
      <c r="K754" s="3">
        <f t="shared" si="45"/>
        <v>0</v>
      </c>
      <c r="L754" s="3">
        <v>99</v>
      </c>
      <c r="M754" s="4">
        <v>0.11619166666666669</v>
      </c>
      <c r="N754" s="4">
        <v>185.19629166666667</v>
      </c>
      <c r="O754" s="4">
        <v>176.76576666666668</v>
      </c>
      <c r="P754" s="3">
        <f t="shared" si="46"/>
        <v>444.80911666666668</v>
      </c>
      <c r="Q754" s="5">
        <v>0</v>
      </c>
      <c r="R754" s="5">
        <f>VLOOKUP(D754,'[1]DESIGN LOAD'!AC:AF,2,FALSE)</f>
        <v>565</v>
      </c>
      <c r="S754" s="7">
        <f>VLOOKUP(D754,'[1]DESIGN LOAD'!AC:AF,3,FALSE)</f>
        <v>675</v>
      </c>
      <c r="T754">
        <f>VLOOKUP(D754,'[1]DESIGN LOAD'!AC:AF,4,FALSE)</f>
        <v>1240</v>
      </c>
    </row>
    <row r="755" spans="1:20" x14ac:dyDescent="0.3">
      <c r="A755" s="6">
        <v>2024</v>
      </c>
      <c r="B755" s="6">
        <v>8</v>
      </c>
      <c r="C755" s="6">
        <v>1</v>
      </c>
      <c r="D755" s="6">
        <v>15</v>
      </c>
      <c r="E755" s="6" t="str">
        <f t="shared" si="44"/>
        <v>Thursday</v>
      </c>
      <c r="F755" s="6" t="str">
        <f t="shared" si="47"/>
        <v>Week-day</v>
      </c>
      <c r="G755" s="6" t="str">
        <f>_xlfn.XLOOKUP(B755,'[1]VLOOKUP DATA'!$A$3:$A$14,'[1]VLOOKUP DATA'!$C$3:$C$14)</f>
        <v>High-demand</v>
      </c>
      <c r="H755" s="6" t="str" cm="1">
        <f t="array" ref="H755">_xlfn.XLOOKUP(1,('[1]VLOOKUP DATA'!$I$2:$I$337=[1]DATA!G755)*('[1]VLOOKUP DATA'!$J$2:$J$337=[1]DATA!D755)*('[1]VLOOKUP DATA'!$K$2:$K$337=[1]DATA!E755),'[1]VLOOKUP DATA'!$L$2:$L$337)</f>
        <v>Standard</v>
      </c>
      <c r="I755" s="1" cm="1">
        <f t="array" ref="I755">_xlfn.XLOOKUP(B755,'[1]VLOOKUP DATA'!$A$3:$A$14,_xlfn.XLOOKUP(H755,'[1]VLOOKUP DATA'!$D$2:$F$2,'[1]VLOOKUP DATA'!$D$3:$F$14))*100</f>
        <v>198</v>
      </c>
      <c r="J755" s="2">
        <v>-8.0742249999999967</v>
      </c>
      <c r="K755" s="3">
        <f t="shared" si="45"/>
        <v>0</v>
      </c>
      <c r="L755" s="3">
        <v>99</v>
      </c>
      <c r="M755" s="4">
        <v>0.11407500000000002</v>
      </c>
      <c r="N755" s="4">
        <v>190.94143333333332</v>
      </c>
      <c r="O755" s="4">
        <v>182.8662416666667</v>
      </c>
      <c r="P755" s="3">
        <f t="shared" si="46"/>
        <v>444.80911666666668</v>
      </c>
      <c r="Q755" s="5">
        <v>0</v>
      </c>
      <c r="R755" s="5">
        <f>VLOOKUP(D755,'[1]DESIGN LOAD'!AC:AF,2,FALSE)</f>
        <v>565</v>
      </c>
      <c r="S755" s="7">
        <f>VLOOKUP(D755,'[1]DESIGN LOAD'!AC:AF,3,FALSE)</f>
        <v>675</v>
      </c>
      <c r="T755">
        <f>VLOOKUP(D755,'[1]DESIGN LOAD'!AC:AF,4,FALSE)</f>
        <v>1240</v>
      </c>
    </row>
    <row r="756" spans="1:20" x14ac:dyDescent="0.3">
      <c r="A756" s="6">
        <v>2024</v>
      </c>
      <c r="B756" s="6">
        <v>8</v>
      </c>
      <c r="C756" s="6">
        <v>1</v>
      </c>
      <c r="D756" s="6">
        <v>16</v>
      </c>
      <c r="E756" s="6" t="str">
        <f t="shared" si="44"/>
        <v>Thursday</v>
      </c>
      <c r="F756" s="6" t="str">
        <f t="shared" si="47"/>
        <v>Week-day</v>
      </c>
      <c r="G756" s="6" t="str">
        <f>_xlfn.XLOOKUP(B756,'[1]VLOOKUP DATA'!$A$3:$A$14,'[1]VLOOKUP DATA'!$C$3:$C$14)</f>
        <v>High-demand</v>
      </c>
      <c r="H756" s="6" t="str" cm="1">
        <f t="array" ref="H756">_xlfn.XLOOKUP(1,('[1]VLOOKUP DATA'!$I$2:$I$337=[1]DATA!G756)*('[1]VLOOKUP DATA'!$J$2:$J$337=[1]DATA!D756)*('[1]VLOOKUP DATA'!$K$2:$K$337=[1]DATA!E756),'[1]VLOOKUP DATA'!$L$2:$L$337)</f>
        <v>Standard</v>
      </c>
      <c r="I756" s="1" cm="1">
        <f t="array" ref="I756">_xlfn.XLOOKUP(B756,'[1]VLOOKUP DATA'!$A$3:$A$14,_xlfn.XLOOKUP(H756,'[1]VLOOKUP DATA'!$D$2:$F$2,'[1]VLOOKUP DATA'!$D$3:$F$14))*100</f>
        <v>198</v>
      </c>
      <c r="J756" s="2">
        <v>0.78525833333333517</v>
      </c>
      <c r="K756" s="3">
        <f t="shared" si="45"/>
        <v>0.78525833333333517</v>
      </c>
      <c r="L756" s="3">
        <v>99</v>
      </c>
      <c r="M756" s="4">
        <v>0.11414166666666667</v>
      </c>
      <c r="N756" s="4">
        <v>186.26408333333328</v>
      </c>
      <c r="O756" s="4">
        <v>187.04857500000008</v>
      </c>
      <c r="P756" s="3">
        <f t="shared" si="46"/>
        <v>444.80911666666668</v>
      </c>
      <c r="Q756" s="5">
        <v>0</v>
      </c>
      <c r="R756" s="5">
        <f>VLOOKUP(D756,'[1]DESIGN LOAD'!AC:AF,2,FALSE)</f>
        <v>565</v>
      </c>
      <c r="S756" s="7">
        <f>VLOOKUP(D756,'[1]DESIGN LOAD'!AC:AF,3,FALSE)</f>
        <v>675</v>
      </c>
      <c r="T756">
        <f>VLOOKUP(D756,'[1]DESIGN LOAD'!AC:AF,4,FALSE)</f>
        <v>1240</v>
      </c>
    </row>
    <row r="757" spans="1:20" x14ac:dyDescent="0.3">
      <c r="A757" s="6">
        <v>2024</v>
      </c>
      <c r="B757" s="6">
        <v>8</v>
      </c>
      <c r="C757" s="6">
        <v>1</v>
      </c>
      <c r="D757" s="6">
        <v>17</v>
      </c>
      <c r="E757" s="6" t="str">
        <f t="shared" si="44"/>
        <v>Thursday</v>
      </c>
      <c r="F757" s="6" t="str">
        <f t="shared" si="47"/>
        <v>Week-day</v>
      </c>
      <c r="G757" s="6" t="str">
        <f>_xlfn.XLOOKUP(B757,'[1]VLOOKUP DATA'!$A$3:$A$14,'[1]VLOOKUP DATA'!$C$3:$C$14)</f>
        <v>High-demand</v>
      </c>
      <c r="H757" s="6" t="str" cm="1">
        <f t="array" ref="H757">_xlfn.XLOOKUP(1,('[1]VLOOKUP DATA'!$I$2:$I$337=[1]DATA!G757)*('[1]VLOOKUP DATA'!$J$2:$J$337=[1]DATA!D757)*('[1]VLOOKUP DATA'!$K$2:$K$337=[1]DATA!E757),'[1]VLOOKUP DATA'!$L$2:$L$337)</f>
        <v>Peak</v>
      </c>
      <c r="I757" s="1" cm="1">
        <f t="array" ref="I757">_xlfn.XLOOKUP(B757,'[1]VLOOKUP DATA'!$A$3:$A$14,_xlfn.XLOOKUP(H757,'[1]VLOOKUP DATA'!$D$2:$F$2,'[1]VLOOKUP DATA'!$D$3:$F$14))*100</f>
        <v>653</v>
      </c>
      <c r="J757" s="2">
        <v>165.5179</v>
      </c>
      <c r="K757" s="3">
        <f t="shared" si="45"/>
        <v>165.5179</v>
      </c>
      <c r="L757" s="3">
        <v>95.24166666666666</v>
      </c>
      <c r="M757" s="4">
        <v>0.11392500000000001</v>
      </c>
      <c r="N757" s="4">
        <v>28.08656666666667</v>
      </c>
      <c r="O757" s="4">
        <v>193.6044666666667</v>
      </c>
      <c r="P757" s="3">
        <f t="shared" si="46"/>
        <v>444.80911666666668</v>
      </c>
      <c r="Q757" s="5">
        <v>0</v>
      </c>
      <c r="R757" s="5">
        <f>VLOOKUP(D757,'[1]DESIGN LOAD'!AC:AF,2,FALSE)</f>
        <v>555</v>
      </c>
      <c r="S757" s="7">
        <f>VLOOKUP(D757,'[1]DESIGN LOAD'!AC:AF,3,FALSE)</f>
        <v>675</v>
      </c>
      <c r="T757">
        <f>VLOOKUP(D757,'[1]DESIGN LOAD'!AC:AF,4,FALSE)</f>
        <v>1230</v>
      </c>
    </row>
    <row r="758" spans="1:20" x14ac:dyDescent="0.3">
      <c r="A758" s="6">
        <v>2024</v>
      </c>
      <c r="B758" s="6">
        <v>8</v>
      </c>
      <c r="C758" s="6">
        <v>1</v>
      </c>
      <c r="D758" s="6">
        <v>18</v>
      </c>
      <c r="E758" s="6" t="str">
        <f t="shared" si="44"/>
        <v>Thursday</v>
      </c>
      <c r="F758" s="6" t="str">
        <f t="shared" si="47"/>
        <v>Week-day</v>
      </c>
      <c r="G758" s="6" t="str">
        <f>_xlfn.XLOOKUP(B758,'[1]VLOOKUP DATA'!$A$3:$A$14,'[1]VLOOKUP DATA'!$C$3:$C$14)</f>
        <v>High-demand</v>
      </c>
      <c r="H758" s="6" t="str" cm="1">
        <f t="array" ref="H758">_xlfn.XLOOKUP(1,('[1]VLOOKUP DATA'!$I$2:$I$337=[1]DATA!G758)*('[1]VLOOKUP DATA'!$J$2:$J$337=[1]DATA!D758)*('[1]VLOOKUP DATA'!$K$2:$K$337=[1]DATA!E758),'[1]VLOOKUP DATA'!$L$2:$L$337)</f>
        <v>Peak</v>
      </c>
      <c r="I758" s="1" cm="1">
        <f t="array" ref="I758">_xlfn.XLOOKUP(B758,'[1]VLOOKUP DATA'!$A$3:$A$14,_xlfn.XLOOKUP(H758,'[1]VLOOKUP DATA'!$D$2:$F$2,'[1]VLOOKUP DATA'!$D$3:$F$14))*100</f>
        <v>653</v>
      </c>
      <c r="J758" s="2">
        <v>213.14305833333344</v>
      </c>
      <c r="K758" s="3">
        <f t="shared" si="45"/>
        <v>213.14305833333344</v>
      </c>
      <c r="L758" s="3">
        <v>85.058333333333337</v>
      </c>
      <c r="M758" s="4">
        <v>0.11406666666666669</v>
      </c>
      <c r="N758" s="4">
        <v>0.25109999999999993</v>
      </c>
      <c r="O758" s="4">
        <v>213.39415833333345</v>
      </c>
      <c r="P758" s="3">
        <f t="shared" si="46"/>
        <v>444.80911666666668</v>
      </c>
      <c r="Q758" s="5">
        <v>0</v>
      </c>
      <c r="R758" s="5">
        <f>VLOOKUP(D758,'[1]DESIGN LOAD'!AC:AF,2,FALSE)</f>
        <v>485</v>
      </c>
      <c r="S758" s="7">
        <f>VLOOKUP(D758,'[1]DESIGN LOAD'!AC:AF,3,FALSE)</f>
        <v>655</v>
      </c>
      <c r="T758">
        <f>VLOOKUP(D758,'[1]DESIGN LOAD'!AC:AF,4,FALSE)</f>
        <v>1140</v>
      </c>
    </row>
    <row r="759" spans="1:20" x14ac:dyDescent="0.3">
      <c r="A759" s="6">
        <v>2024</v>
      </c>
      <c r="B759" s="6">
        <v>8</v>
      </c>
      <c r="C759" s="6">
        <v>1</v>
      </c>
      <c r="D759" s="6">
        <v>19</v>
      </c>
      <c r="E759" s="6" t="str">
        <f t="shared" si="44"/>
        <v>Thursday</v>
      </c>
      <c r="F759" s="6" t="str">
        <f t="shared" si="47"/>
        <v>Week-day</v>
      </c>
      <c r="G759" s="6" t="str">
        <f>_xlfn.XLOOKUP(B759,'[1]VLOOKUP DATA'!$A$3:$A$14,'[1]VLOOKUP DATA'!$C$3:$C$14)</f>
        <v>High-demand</v>
      </c>
      <c r="H759" s="6" t="str" cm="1">
        <f t="array" ref="H759">_xlfn.XLOOKUP(1,('[1]VLOOKUP DATA'!$I$2:$I$337=[1]DATA!G759)*('[1]VLOOKUP DATA'!$J$2:$J$337=[1]DATA!D759)*('[1]VLOOKUP DATA'!$K$2:$K$337=[1]DATA!E759),'[1]VLOOKUP DATA'!$L$2:$L$337)</f>
        <v>Standard</v>
      </c>
      <c r="I759" s="1" cm="1">
        <f t="array" ref="I759">_xlfn.XLOOKUP(B759,'[1]VLOOKUP DATA'!$A$3:$A$14,_xlfn.XLOOKUP(H759,'[1]VLOOKUP DATA'!$D$2:$F$2,'[1]VLOOKUP DATA'!$D$3:$F$14))*100</f>
        <v>198</v>
      </c>
      <c r="J759" s="2">
        <v>177.18276666666665</v>
      </c>
      <c r="K759" s="3">
        <f t="shared" si="45"/>
        <v>177.18276666666665</v>
      </c>
      <c r="L759" s="3">
        <v>75.466666666666669</v>
      </c>
      <c r="M759" s="4">
        <v>0.1149333333333334</v>
      </c>
      <c r="N759" s="4">
        <v>0</v>
      </c>
      <c r="O759" s="4">
        <v>177.1819916666667</v>
      </c>
      <c r="P759" s="3">
        <f t="shared" si="46"/>
        <v>444.80911666666668</v>
      </c>
      <c r="Q759" s="5">
        <v>-4.0000000000000029E-4</v>
      </c>
      <c r="R759" s="5">
        <f>VLOOKUP(D759,'[1]DESIGN LOAD'!AC:AF,2,FALSE)</f>
        <v>295</v>
      </c>
      <c r="S759" s="7">
        <f>VLOOKUP(D759,'[1]DESIGN LOAD'!AC:AF,3,FALSE)</f>
        <v>655</v>
      </c>
      <c r="T759">
        <f>VLOOKUP(D759,'[1]DESIGN LOAD'!AC:AF,4,FALSE)</f>
        <v>950</v>
      </c>
    </row>
    <row r="760" spans="1:20" x14ac:dyDescent="0.3">
      <c r="A760" s="6">
        <v>2024</v>
      </c>
      <c r="B760" s="6">
        <v>8</v>
      </c>
      <c r="C760" s="6">
        <v>1</v>
      </c>
      <c r="D760" s="6">
        <v>20</v>
      </c>
      <c r="E760" s="6" t="str">
        <f t="shared" si="44"/>
        <v>Thursday</v>
      </c>
      <c r="F760" s="6" t="str">
        <f t="shared" si="47"/>
        <v>Week-day</v>
      </c>
      <c r="G760" s="6" t="str">
        <f>_xlfn.XLOOKUP(B760,'[1]VLOOKUP DATA'!$A$3:$A$14,'[1]VLOOKUP DATA'!$C$3:$C$14)</f>
        <v>High-demand</v>
      </c>
      <c r="H760" s="6" t="str" cm="1">
        <f t="array" ref="H760">_xlfn.XLOOKUP(1,('[1]VLOOKUP DATA'!$I$2:$I$337=[1]DATA!G760)*('[1]VLOOKUP DATA'!$J$2:$J$337=[1]DATA!D760)*('[1]VLOOKUP DATA'!$K$2:$K$337=[1]DATA!E760),'[1]VLOOKUP DATA'!$L$2:$L$337)</f>
        <v>Standard</v>
      </c>
      <c r="I760" s="1" cm="1">
        <f t="array" ref="I760">_xlfn.XLOOKUP(B760,'[1]VLOOKUP DATA'!$A$3:$A$14,_xlfn.XLOOKUP(H760,'[1]VLOOKUP DATA'!$D$2:$F$2,'[1]VLOOKUP DATA'!$D$3:$F$14))*100</f>
        <v>198</v>
      </c>
      <c r="J760" s="2">
        <v>34.620756097560957</v>
      </c>
      <c r="K760" s="3">
        <f t="shared" si="45"/>
        <v>34.620756097560957</v>
      </c>
      <c r="L760" s="3">
        <v>69.357723577235774</v>
      </c>
      <c r="M760" s="4">
        <v>1.3955528455284556</v>
      </c>
      <c r="N760" s="4">
        <v>0</v>
      </c>
      <c r="O760" s="4">
        <v>35.842121951219674</v>
      </c>
      <c r="P760" s="3">
        <f t="shared" si="46"/>
        <v>444.80911666666668</v>
      </c>
      <c r="Q760" s="5">
        <v>2.6666666666666683E-3</v>
      </c>
      <c r="R760" s="5">
        <f>VLOOKUP(D760,'[1]DESIGN LOAD'!AC:AF,2,FALSE)</f>
        <v>295</v>
      </c>
      <c r="S760" s="7">
        <f>VLOOKUP(D760,'[1]DESIGN LOAD'!AC:AF,3,FALSE)</f>
        <v>190</v>
      </c>
      <c r="T760">
        <f>VLOOKUP(D760,'[1]DESIGN LOAD'!AC:AF,4,FALSE)</f>
        <v>485</v>
      </c>
    </row>
    <row r="761" spans="1:20" x14ac:dyDescent="0.3">
      <c r="A761" s="6">
        <v>2024</v>
      </c>
      <c r="B761" s="6">
        <v>8</v>
      </c>
      <c r="C761" s="6">
        <v>1</v>
      </c>
      <c r="D761" s="6">
        <v>21</v>
      </c>
      <c r="E761" s="6" t="str">
        <f t="shared" si="44"/>
        <v>Thursday</v>
      </c>
      <c r="F761" s="6" t="str">
        <f t="shared" si="47"/>
        <v>Week-day</v>
      </c>
      <c r="G761" s="6" t="str">
        <f>_xlfn.XLOOKUP(B761,'[1]VLOOKUP DATA'!$A$3:$A$14,'[1]VLOOKUP DATA'!$C$3:$C$14)</f>
        <v>High-demand</v>
      </c>
      <c r="H761" s="6" t="str" cm="1">
        <f t="array" ref="H761">_xlfn.XLOOKUP(1,('[1]VLOOKUP DATA'!$I$2:$I$337=[1]DATA!G761)*('[1]VLOOKUP DATA'!$J$2:$J$337=[1]DATA!D761)*('[1]VLOOKUP DATA'!$K$2:$K$337=[1]DATA!E761),'[1]VLOOKUP DATA'!$L$2:$L$337)</f>
        <v>Standard</v>
      </c>
      <c r="I761" s="1" cm="1">
        <f t="array" ref="I761">_xlfn.XLOOKUP(B761,'[1]VLOOKUP DATA'!$A$3:$A$14,_xlfn.XLOOKUP(H761,'[1]VLOOKUP DATA'!$D$2:$F$2,'[1]VLOOKUP DATA'!$D$3:$F$14))*100</f>
        <v>198</v>
      </c>
      <c r="J761" s="2">
        <v>-6.5777777777777768E-2</v>
      </c>
      <c r="K761" s="3">
        <f t="shared" si="45"/>
        <v>0</v>
      </c>
      <c r="L761" s="3">
        <v>69</v>
      </c>
      <c r="M761" s="4">
        <v>0.11511111111111111</v>
      </c>
      <c r="N761" s="4">
        <v>0</v>
      </c>
      <c r="O761" s="4">
        <v>-5.9333333333333328E-2</v>
      </c>
      <c r="P761" s="3">
        <f t="shared" si="46"/>
        <v>444.80911666666668</v>
      </c>
      <c r="Q761" s="5">
        <v>6.0000000000000019E-3</v>
      </c>
      <c r="R761" s="5">
        <f>VLOOKUP(D761,'[1]DESIGN LOAD'!AC:AF,2,FALSE)</f>
        <v>295</v>
      </c>
      <c r="S761" s="7">
        <f>VLOOKUP(D761,'[1]DESIGN LOAD'!AC:AF,3,FALSE)</f>
        <v>190</v>
      </c>
      <c r="T761">
        <f>VLOOKUP(D761,'[1]DESIGN LOAD'!AC:AF,4,FALSE)</f>
        <v>485</v>
      </c>
    </row>
    <row r="762" spans="1:20" x14ac:dyDescent="0.3">
      <c r="A762" s="6">
        <v>2024</v>
      </c>
      <c r="B762" s="6">
        <v>8</v>
      </c>
      <c r="C762" s="6">
        <v>1</v>
      </c>
      <c r="D762" s="6">
        <v>22</v>
      </c>
      <c r="E762" s="6" t="str">
        <f t="shared" si="44"/>
        <v>Thursday</v>
      </c>
      <c r="F762" s="6" t="str">
        <f t="shared" si="47"/>
        <v>Week-day</v>
      </c>
      <c r="G762" s="6" t="str">
        <f>_xlfn.XLOOKUP(B762,'[1]VLOOKUP DATA'!$A$3:$A$14,'[1]VLOOKUP DATA'!$C$3:$C$14)</f>
        <v>High-demand</v>
      </c>
      <c r="H762" s="6" t="str" cm="1">
        <f t="array" ref="H762">_xlfn.XLOOKUP(1,('[1]VLOOKUP DATA'!$I$2:$I$337=[1]DATA!G762)*('[1]VLOOKUP DATA'!$J$2:$J$337=[1]DATA!D762)*('[1]VLOOKUP DATA'!$K$2:$K$337=[1]DATA!E762),'[1]VLOOKUP DATA'!$L$2:$L$337)</f>
        <v>Off-Peak</v>
      </c>
      <c r="I762" s="1" cm="1">
        <f t="array" ref="I762">_xlfn.XLOOKUP(B762,'[1]VLOOKUP DATA'!$A$3:$A$14,_xlfn.XLOOKUP(H762,'[1]VLOOKUP DATA'!$D$2:$F$2,'[1]VLOOKUP DATA'!$D$3:$F$14))*100</f>
        <v>107</v>
      </c>
      <c r="J762" s="2">
        <v>-121.64967875647676</v>
      </c>
      <c r="K762" s="3">
        <f t="shared" si="45"/>
        <v>0</v>
      </c>
      <c r="L762" s="3">
        <v>69.896373056994818</v>
      </c>
      <c r="M762" s="4">
        <v>98.75105699481864</v>
      </c>
      <c r="N762" s="4">
        <v>0</v>
      </c>
      <c r="O762" s="4">
        <v>0.81953367875647676</v>
      </c>
      <c r="P762" s="3">
        <f t="shared" si="46"/>
        <v>444.80911666666668</v>
      </c>
      <c r="Q762" s="5">
        <v>0</v>
      </c>
      <c r="R762" s="5">
        <f>VLOOKUP(D762,'[1]DESIGN LOAD'!AC:AF,2,FALSE)</f>
        <v>200</v>
      </c>
      <c r="S762" s="7">
        <f>VLOOKUP(D762,'[1]DESIGN LOAD'!AC:AF,3,FALSE)</f>
        <v>190</v>
      </c>
      <c r="T762">
        <f>VLOOKUP(D762,'[1]DESIGN LOAD'!AC:AF,4,FALSE)</f>
        <v>390</v>
      </c>
    </row>
    <row r="763" spans="1:20" x14ac:dyDescent="0.3">
      <c r="A763" s="6">
        <v>2024</v>
      </c>
      <c r="B763" s="6">
        <v>8</v>
      </c>
      <c r="C763" s="6">
        <v>1</v>
      </c>
      <c r="D763" s="6">
        <v>23</v>
      </c>
      <c r="E763" s="6" t="str">
        <f t="shared" si="44"/>
        <v>Thursday</v>
      </c>
      <c r="F763" s="6" t="str">
        <f t="shared" si="47"/>
        <v>Week-day</v>
      </c>
      <c r="G763" s="6" t="str">
        <f>_xlfn.XLOOKUP(B763,'[1]VLOOKUP DATA'!$A$3:$A$14,'[1]VLOOKUP DATA'!$C$3:$C$14)</f>
        <v>High-demand</v>
      </c>
      <c r="H763" s="6" t="str" cm="1">
        <f t="array" ref="H763">_xlfn.XLOOKUP(1,('[1]VLOOKUP DATA'!$I$2:$I$337=[1]DATA!G763)*('[1]VLOOKUP DATA'!$J$2:$J$337=[1]DATA!D763)*('[1]VLOOKUP DATA'!$K$2:$K$337=[1]DATA!E763),'[1]VLOOKUP DATA'!$L$2:$L$337)</f>
        <v>Off-Peak</v>
      </c>
      <c r="I763" s="1" cm="1">
        <f t="array" ref="I763">_xlfn.XLOOKUP(B763,'[1]VLOOKUP DATA'!$A$3:$A$14,_xlfn.XLOOKUP(H763,'[1]VLOOKUP DATA'!$D$2:$F$2,'[1]VLOOKUP DATA'!$D$3:$F$14))*100</f>
        <v>107</v>
      </c>
      <c r="J763" s="2">
        <v>-46.895695035460989</v>
      </c>
      <c r="K763" s="3">
        <f t="shared" si="45"/>
        <v>0</v>
      </c>
      <c r="L763" s="3">
        <v>70.361702127659569</v>
      </c>
      <c r="M763" s="4">
        <v>118.09252127659575</v>
      </c>
      <c r="N763" s="4">
        <v>0</v>
      </c>
      <c r="O763" s="4">
        <v>63.529035460992993</v>
      </c>
      <c r="P763" s="3">
        <f t="shared" si="46"/>
        <v>444.80911666666668</v>
      </c>
      <c r="Q763" s="5">
        <v>0</v>
      </c>
      <c r="R763" s="5">
        <f>VLOOKUP(D763,'[1]DESIGN LOAD'!AC:AF,2,FALSE)</f>
        <v>200</v>
      </c>
      <c r="S763" s="7">
        <f>VLOOKUP(D763,'[1]DESIGN LOAD'!AC:AF,3,FALSE)</f>
        <v>190</v>
      </c>
      <c r="T763">
        <f>VLOOKUP(D763,'[1]DESIGN LOAD'!AC:AF,4,FALSE)</f>
        <v>390</v>
      </c>
    </row>
    <row r="764" spans="1:20" x14ac:dyDescent="0.3">
      <c r="A764" s="6">
        <v>2024</v>
      </c>
      <c r="B764" s="6">
        <v>8</v>
      </c>
      <c r="C764" s="6">
        <v>2</v>
      </c>
      <c r="D764" s="6">
        <v>0</v>
      </c>
      <c r="E764" s="6" t="str">
        <f t="shared" si="44"/>
        <v>Friday</v>
      </c>
      <c r="F764" s="6" t="str">
        <f t="shared" si="47"/>
        <v>Week-day</v>
      </c>
      <c r="G764" s="6" t="str">
        <f>_xlfn.XLOOKUP(B764,'[1]VLOOKUP DATA'!$A$3:$A$14,'[1]VLOOKUP DATA'!$C$3:$C$14)</f>
        <v>High-demand</v>
      </c>
      <c r="H764" s="6" t="str" cm="1">
        <f t="array" ref="H764">_xlfn.XLOOKUP(1,('[1]VLOOKUP DATA'!$I$2:$I$337=[1]DATA!G764)*('[1]VLOOKUP DATA'!$J$2:$J$337=[1]DATA!D764)*('[1]VLOOKUP DATA'!$K$2:$K$337=[1]DATA!E764),'[1]VLOOKUP DATA'!$L$2:$L$337)</f>
        <v>Off-Peak</v>
      </c>
      <c r="I764" s="1" cm="1">
        <f t="array" ref="I764">_xlfn.XLOOKUP(B764,'[1]VLOOKUP DATA'!$A$3:$A$14,_xlfn.XLOOKUP(H764,'[1]VLOOKUP DATA'!$D$2:$F$2,'[1]VLOOKUP DATA'!$D$3:$F$14))*100</f>
        <v>107</v>
      </c>
      <c r="J764" s="2">
        <v>-24.541029126213594</v>
      </c>
      <c r="K764" s="3">
        <f t="shared" si="45"/>
        <v>0</v>
      </c>
      <c r="L764" s="3">
        <v>69.427184466019412</v>
      </c>
      <c r="M764" s="4">
        <v>180.36279611650488</v>
      </c>
      <c r="N764" s="4">
        <v>0</v>
      </c>
      <c r="O764" s="4">
        <v>149.11684466019418</v>
      </c>
      <c r="P764" s="3">
        <f t="shared" si="46"/>
        <v>444.80911666666668</v>
      </c>
      <c r="Q764" s="5">
        <v>0</v>
      </c>
      <c r="R764" s="5">
        <f>VLOOKUP(D764,'[1]DESIGN LOAD'!AC:AF,2,FALSE)</f>
        <v>200</v>
      </c>
      <c r="S764" s="7">
        <f>VLOOKUP(D764,'[1]DESIGN LOAD'!AC:AF,3,FALSE)</f>
        <v>190</v>
      </c>
      <c r="T764">
        <f>VLOOKUP(D764,'[1]DESIGN LOAD'!AC:AF,4,FALSE)</f>
        <v>390</v>
      </c>
    </row>
    <row r="765" spans="1:20" x14ac:dyDescent="0.3">
      <c r="A765" s="6">
        <v>2024</v>
      </c>
      <c r="B765" s="6">
        <v>8</v>
      </c>
      <c r="C765" s="6">
        <v>2</v>
      </c>
      <c r="D765" s="6">
        <v>1</v>
      </c>
      <c r="E765" s="6" t="str">
        <f t="shared" si="44"/>
        <v>Friday</v>
      </c>
      <c r="F765" s="6" t="str">
        <f t="shared" si="47"/>
        <v>Week-day</v>
      </c>
      <c r="G765" s="6" t="str">
        <f>_xlfn.XLOOKUP(B765,'[1]VLOOKUP DATA'!$A$3:$A$14,'[1]VLOOKUP DATA'!$C$3:$C$14)</f>
        <v>High-demand</v>
      </c>
      <c r="H765" s="6" t="str" cm="1">
        <f t="array" ref="H765">_xlfn.XLOOKUP(1,('[1]VLOOKUP DATA'!$I$2:$I$337=[1]DATA!G765)*('[1]VLOOKUP DATA'!$J$2:$J$337=[1]DATA!D765)*('[1]VLOOKUP DATA'!$K$2:$K$337=[1]DATA!E765),'[1]VLOOKUP DATA'!$L$2:$L$337)</f>
        <v>Off-Peak</v>
      </c>
      <c r="I765" s="1" cm="1">
        <f t="array" ref="I765">_xlfn.XLOOKUP(B765,'[1]VLOOKUP DATA'!$A$3:$A$14,_xlfn.XLOOKUP(H765,'[1]VLOOKUP DATA'!$D$2:$F$2,'[1]VLOOKUP DATA'!$D$3:$F$14))*100</f>
        <v>107</v>
      </c>
      <c r="J765" s="2">
        <v>5.4809666666666645</v>
      </c>
      <c r="K765" s="3">
        <f t="shared" si="45"/>
        <v>5.4809666666666645</v>
      </c>
      <c r="L765" s="3">
        <v>69.13333333333334</v>
      </c>
      <c r="M765" s="4">
        <v>163.26425833333329</v>
      </c>
      <c r="N765" s="4">
        <v>0</v>
      </c>
      <c r="O765" s="4">
        <v>162.88160833333342</v>
      </c>
      <c r="P765" s="3">
        <f t="shared" si="46"/>
        <v>444.80911666666668</v>
      </c>
      <c r="Q765" s="5">
        <v>2.7241666666666695E-2</v>
      </c>
      <c r="R765" s="5">
        <f>VLOOKUP(D765,'[1]DESIGN LOAD'!AC:AF,2,FALSE)</f>
        <v>200</v>
      </c>
      <c r="S765" s="7">
        <f>VLOOKUP(D765,'[1]DESIGN LOAD'!AC:AF,3,FALSE)</f>
        <v>190</v>
      </c>
      <c r="T765">
        <f>VLOOKUP(D765,'[1]DESIGN LOAD'!AC:AF,4,FALSE)</f>
        <v>390</v>
      </c>
    </row>
    <row r="766" spans="1:20" x14ac:dyDescent="0.3">
      <c r="A766" s="6">
        <v>2024</v>
      </c>
      <c r="B766" s="6">
        <v>8</v>
      </c>
      <c r="C766" s="6">
        <v>2</v>
      </c>
      <c r="D766" s="6">
        <v>2</v>
      </c>
      <c r="E766" s="6" t="str">
        <f t="shared" si="44"/>
        <v>Friday</v>
      </c>
      <c r="F766" s="6" t="str">
        <f t="shared" si="47"/>
        <v>Week-day</v>
      </c>
      <c r="G766" s="6" t="str">
        <f>_xlfn.XLOOKUP(B766,'[1]VLOOKUP DATA'!$A$3:$A$14,'[1]VLOOKUP DATA'!$C$3:$C$14)</f>
        <v>High-demand</v>
      </c>
      <c r="H766" s="6" t="str" cm="1">
        <f t="array" ref="H766">_xlfn.XLOOKUP(1,('[1]VLOOKUP DATA'!$I$2:$I$337=[1]DATA!G766)*('[1]VLOOKUP DATA'!$J$2:$J$337=[1]DATA!D766)*('[1]VLOOKUP DATA'!$K$2:$K$337=[1]DATA!E766),'[1]VLOOKUP DATA'!$L$2:$L$337)</f>
        <v>Off-Peak</v>
      </c>
      <c r="I766" s="1" cm="1">
        <f t="array" ref="I766">_xlfn.XLOOKUP(B766,'[1]VLOOKUP DATA'!$A$3:$A$14,_xlfn.XLOOKUP(H766,'[1]VLOOKUP DATA'!$D$2:$F$2,'[1]VLOOKUP DATA'!$D$3:$F$14))*100</f>
        <v>107</v>
      </c>
      <c r="J766" s="2">
        <v>-8.6520416666666655</v>
      </c>
      <c r="K766" s="3">
        <f t="shared" si="45"/>
        <v>0</v>
      </c>
      <c r="L766" s="3">
        <v>69</v>
      </c>
      <c r="M766" s="4">
        <v>215.25339999999997</v>
      </c>
      <c r="N766" s="4">
        <v>0</v>
      </c>
      <c r="O766" s="4">
        <v>196.32944166666667</v>
      </c>
      <c r="P766" s="3">
        <f t="shared" si="46"/>
        <v>444.80911666666668</v>
      </c>
      <c r="Q766" s="5">
        <v>3.1050000000000036E-2</v>
      </c>
      <c r="R766" s="5">
        <f>VLOOKUP(D766,'[1]DESIGN LOAD'!AC:AF,2,FALSE)</f>
        <v>200</v>
      </c>
      <c r="S766" s="7">
        <f>VLOOKUP(D766,'[1]DESIGN LOAD'!AC:AF,3,FALSE)</f>
        <v>190</v>
      </c>
      <c r="T766">
        <f>VLOOKUP(D766,'[1]DESIGN LOAD'!AC:AF,4,FALSE)</f>
        <v>390</v>
      </c>
    </row>
    <row r="767" spans="1:20" x14ac:dyDescent="0.3">
      <c r="A767" s="6">
        <v>2024</v>
      </c>
      <c r="B767" s="6">
        <v>8</v>
      </c>
      <c r="C767" s="6">
        <v>2</v>
      </c>
      <c r="D767" s="6">
        <v>3</v>
      </c>
      <c r="E767" s="6" t="str">
        <f t="shared" si="44"/>
        <v>Friday</v>
      </c>
      <c r="F767" s="6" t="str">
        <f t="shared" si="47"/>
        <v>Week-day</v>
      </c>
      <c r="G767" s="6" t="str">
        <f>_xlfn.XLOOKUP(B767,'[1]VLOOKUP DATA'!$A$3:$A$14,'[1]VLOOKUP DATA'!$C$3:$C$14)</f>
        <v>High-demand</v>
      </c>
      <c r="H767" s="6" t="str" cm="1">
        <f t="array" ref="H767">_xlfn.XLOOKUP(1,('[1]VLOOKUP DATA'!$I$2:$I$337=[1]DATA!G767)*('[1]VLOOKUP DATA'!$J$2:$J$337=[1]DATA!D767)*('[1]VLOOKUP DATA'!$K$2:$K$337=[1]DATA!E767),'[1]VLOOKUP DATA'!$L$2:$L$337)</f>
        <v>Off-Peak</v>
      </c>
      <c r="I767" s="1" cm="1">
        <f t="array" ref="I767">_xlfn.XLOOKUP(B767,'[1]VLOOKUP DATA'!$A$3:$A$14,_xlfn.XLOOKUP(H767,'[1]VLOOKUP DATA'!$D$2:$F$2,'[1]VLOOKUP DATA'!$D$3:$F$14))*100</f>
        <v>107</v>
      </c>
      <c r="J767" s="2">
        <v>-7.9680083333333336</v>
      </c>
      <c r="K767" s="3">
        <f t="shared" si="45"/>
        <v>0</v>
      </c>
      <c r="L767" s="3">
        <v>69</v>
      </c>
      <c r="M767" s="4">
        <v>213.11021666666673</v>
      </c>
      <c r="N767" s="4">
        <v>0</v>
      </c>
      <c r="O767" s="4">
        <v>196.33398333333335</v>
      </c>
      <c r="P767" s="3">
        <f t="shared" si="46"/>
        <v>444.80911666666668</v>
      </c>
      <c r="Q767" s="5">
        <v>3.2000000000000002E-3</v>
      </c>
      <c r="R767" s="5">
        <f>VLOOKUP(D767,'[1]DESIGN LOAD'!AC:AF,2,FALSE)</f>
        <v>200</v>
      </c>
      <c r="S767" s="7">
        <f>VLOOKUP(D767,'[1]DESIGN LOAD'!AC:AF,3,FALSE)</f>
        <v>190</v>
      </c>
      <c r="T767">
        <f>VLOOKUP(D767,'[1]DESIGN LOAD'!AC:AF,4,FALSE)</f>
        <v>390</v>
      </c>
    </row>
    <row r="768" spans="1:20" x14ac:dyDescent="0.3">
      <c r="A768" s="6">
        <v>2024</v>
      </c>
      <c r="B768" s="6">
        <v>8</v>
      </c>
      <c r="C768" s="6">
        <v>2</v>
      </c>
      <c r="D768" s="6">
        <v>4</v>
      </c>
      <c r="E768" s="6" t="str">
        <f t="shared" si="44"/>
        <v>Friday</v>
      </c>
      <c r="F768" s="6" t="str">
        <f t="shared" si="47"/>
        <v>Week-day</v>
      </c>
      <c r="G768" s="6" t="str">
        <f>_xlfn.XLOOKUP(B768,'[1]VLOOKUP DATA'!$A$3:$A$14,'[1]VLOOKUP DATA'!$C$3:$C$14)</f>
        <v>High-demand</v>
      </c>
      <c r="H768" s="6" t="str" cm="1">
        <f t="array" ref="H768">_xlfn.XLOOKUP(1,('[1]VLOOKUP DATA'!$I$2:$I$337=[1]DATA!G768)*('[1]VLOOKUP DATA'!$J$2:$J$337=[1]DATA!D768)*('[1]VLOOKUP DATA'!$K$2:$K$337=[1]DATA!E768),'[1]VLOOKUP DATA'!$L$2:$L$337)</f>
        <v>Off-Peak</v>
      </c>
      <c r="I768" s="1" cm="1">
        <f t="array" ref="I768">_xlfn.XLOOKUP(B768,'[1]VLOOKUP DATA'!$A$3:$A$14,_xlfn.XLOOKUP(H768,'[1]VLOOKUP DATA'!$D$2:$F$2,'[1]VLOOKUP DATA'!$D$3:$F$14))*100</f>
        <v>107</v>
      </c>
      <c r="J768" s="2">
        <v>2.5648583333333312</v>
      </c>
      <c r="K768" s="3">
        <f t="shared" si="45"/>
        <v>2.5648583333333312</v>
      </c>
      <c r="L768" s="3">
        <v>68.983333333333334</v>
      </c>
      <c r="M768" s="4">
        <v>207.00519166666678</v>
      </c>
      <c r="N768" s="4">
        <v>0</v>
      </c>
      <c r="O768" s="4">
        <v>196.91428333333334</v>
      </c>
      <c r="P768" s="3">
        <f t="shared" si="46"/>
        <v>444.80911666666668</v>
      </c>
      <c r="Q768" s="5">
        <v>-3.0000000000000022E-3</v>
      </c>
      <c r="R768" s="5">
        <f>VLOOKUP(D768,'[1]DESIGN LOAD'!AC:AF,2,FALSE)</f>
        <v>295</v>
      </c>
      <c r="S768" s="7">
        <f>VLOOKUP(D768,'[1]DESIGN LOAD'!AC:AF,3,FALSE)</f>
        <v>190</v>
      </c>
      <c r="T768">
        <f>VLOOKUP(D768,'[1]DESIGN LOAD'!AC:AF,4,FALSE)</f>
        <v>485</v>
      </c>
    </row>
    <row r="769" spans="1:20" x14ac:dyDescent="0.3">
      <c r="A769" s="6">
        <v>2024</v>
      </c>
      <c r="B769" s="6">
        <v>8</v>
      </c>
      <c r="C769" s="6">
        <v>2</v>
      </c>
      <c r="D769" s="6">
        <v>5</v>
      </c>
      <c r="E769" s="6" t="str">
        <f t="shared" si="44"/>
        <v>Friday</v>
      </c>
      <c r="F769" s="6" t="str">
        <f t="shared" si="47"/>
        <v>Week-day</v>
      </c>
      <c r="G769" s="6" t="str">
        <f>_xlfn.XLOOKUP(B769,'[1]VLOOKUP DATA'!$A$3:$A$14,'[1]VLOOKUP DATA'!$C$3:$C$14)</f>
        <v>High-demand</v>
      </c>
      <c r="H769" s="6" t="str" cm="1">
        <f t="array" ref="H769">_xlfn.XLOOKUP(1,('[1]VLOOKUP DATA'!$I$2:$I$337=[1]DATA!G769)*('[1]VLOOKUP DATA'!$J$2:$J$337=[1]DATA!D769)*('[1]VLOOKUP DATA'!$K$2:$K$337=[1]DATA!E769),'[1]VLOOKUP DATA'!$L$2:$L$337)</f>
        <v>Off-Peak</v>
      </c>
      <c r="I769" s="1" cm="1">
        <f t="array" ref="I769">_xlfn.XLOOKUP(B769,'[1]VLOOKUP DATA'!$A$3:$A$14,_xlfn.XLOOKUP(H769,'[1]VLOOKUP DATA'!$D$2:$F$2,'[1]VLOOKUP DATA'!$D$3:$F$14))*100</f>
        <v>107</v>
      </c>
      <c r="J769" s="2">
        <v>-4.522183333333337</v>
      </c>
      <c r="K769" s="3">
        <f t="shared" si="45"/>
        <v>0</v>
      </c>
      <c r="L769" s="3">
        <v>68.875</v>
      </c>
      <c r="M769" s="4">
        <v>223.83032499999987</v>
      </c>
      <c r="N769" s="4">
        <v>0</v>
      </c>
      <c r="O769" s="4">
        <v>203.03818333333325</v>
      </c>
      <c r="P769" s="3">
        <f t="shared" si="46"/>
        <v>444.80911666666668</v>
      </c>
      <c r="Q769" s="5">
        <v>-3.0000000000000022E-3</v>
      </c>
      <c r="R769" s="5">
        <f>VLOOKUP(D769,'[1]DESIGN LOAD'!AC:AF,2,FALSE)</f>
        <v>295</v>
      </c>
      <c r="S769" s="7">
        <f>VLOOKUP(D769,'[1]DESIGN LOAD'!AC:AF,3,FALSE)</f>
        <v>190</v>
      </c>
      <c r="T769">
        <f>VLOOKUP(D769,'[1]DESIGN LOAD'!AC:AF,4,FALSE)</f>
        <v>485</v>
      </c>
    </row>
    <row r="770" spans="1:20" x14ac:dyDescent="0.3">
      <c r="A770" s="6">
        <v>2024</v>
      </c>
      <c r="B770" s="6">
        <v>8</v>
      </c>
      <c r="C770" s="6">
        <v>2</v>
      </c>
      <c r="D770" s="6">
        <v>6</v>
      </c>
      <c r="E770" s="6" t="str">
        <f t="shared" ref="E770:E833" si="48">TEXT(DATE(A770, B770, C770), "dddd")</f>
        <v>Friday</v>
      </c>
      <c r="F770" s="6" t="str">
        <f t="shared" si="47"/>
        <v>Week-day</v>
      </c>
      <c r="G770" s="6" t="str">
        <f>_xlfn.XLOOKUP(B770,'[1]VLOOKUP DATA'!$A$3:$A$14,'[1]VLOOKUP DATA'!$C$3:$C$14)</f>
        <v>High-demand</v>
      </c>
      <c r="H770" s="6" t="str" cm="1">
        <f t="array" ref="H770">_xlfn.XLOOKUP(1,('[1]VLOOKUP DATA'!$I$2:$I$337=[1]DATA!G770)*('[1]VLOOKUP DATA'!$J$2:$J$337=[1]DATA!D770)*('[1]VLOOKUP DATA'!$K$2:$K$337=[1]DATA!E770),'[1]VLOOKUP DATA'!$L$2:$L$337)</f>
        <v>Peak</v>
      </c>
      <c r="I770" s="1" cm="1">
        <f t="array" ref="I770">_xlfn.XLOOKUP(B770,'[1]VLOOKUP DATA'!$A$3:$A$14,_xlfn.XLOOKUP(H770,'[1]VLOOKUP DATA'!$D$2:$F$2,'[1]VLOOKUP DATA'!$D$3:$F$14))*100</f>
        <v>653</v>
      </c>
      <c r="J770" s="2">
        <v>224.30328333333335</v>
      </c>
      <c r="K770" s="3">
        <f t="shared" ref="K770:K833" si="49">IF(J770&gt;0,J770,0)</f>
        <v>224.30328333333335</v>
      </c>
      <c r="L770" s="3">
        <v>63.18333333333333</v>
      </c>
      <c r="M770" s="4">
        <v>0.17154166666666662</v>
      </c>
      <c r="N770" s="4">
        <v>0</v>
      </c>
      <c r="O770" s="4">
        <v>224.30050833333328</v>
      </c>
      <c r="P770" s="3">
        <f t="shared" ref="P770:P833" si="50">_xlfn.MAXIFS(M:M,B:B,B770)</f>
        <v>444.80911666666668</v>
      </c>
      <c r="Q770" s="5">
        <v>-3.6833333333333362E-3</v>
      </c>
      <c r="R770" s="5">
        <f>VLOOKUP(D770,'[1]DESIGN LOAD'!AC:AF,2,FALSE)</f>
        <v>295</v>
      </c>
      <c r="S770" s="7">
        <f>VLOOKUP(D770,'[1]DESIGN LOAD'!AC:AF,3,FALSE)</f>
        <v>190</v>
      </c>
      <c r="T770">
        <f>VLOOKUP(D770,'[1]DESIGN LOAD'!AC:AF,4,FALSE)</f>
        <v>485</v>
      </c>
    </row>
    <row r="771" spans="1:20" x14ac:dyDescent="0.3">
      <c r="A771" s="6">
        <v>2024</v>
      </c>
      <c r="B771" s="6">
        <v>8</v>
      </c>
      <c r="C771" s="6">
        <v>2</v>
      </c>
      <c r="D771" s="6">
        <v>7</v>
      </c>
      <c r="E771" s="6" t="str">
        <f t="shared" si="48"/>
        <v>Friday</v>
      </c>
      <c r="F771" s="6" t="str">
        <f t="shared" ref="F771:F834" si="51">IF(OR(E771="Saturday",E771="Sunday"),"Weekend","Week-day")</f>
        <v>Week-day</v>
      </c>
      <c r="G771" s="6" t="str">
        <f>_xlfn.XLOOKUP(B771,'[1]VLOOKUP DATA'!$A$3:$A$14,'[1]VLOOKUP DATA'!$C$3:$C$14)</f>
        <v>High-demand</v>
      </c>
      <c r="H771" s="6" t="str" cm="1">
        <f t="array" ref="H771">_xlfn.XLOOKUP(1,('[1]VLOOKUP DATA'!$I$2:$I$337=[1]DATA!G771)*('[1]VLOOKUP DATA'!$J$2:$J$337=[1]DATA!D771)*('[1]VLOOKUP DATA'!$K$2:$K$337=[1]DATA!E771),'[1]VLOOKUP DATA'!$L$2:$L$337)</f>
        <v>Peak</v>
      </c>
      <c r="I771" s="1" cm="1">
        <f t="array" ref="I771">_xlfn.XLOOKUP(B771,'[1]VLOOKUP DATA'!$A$3:$A$14,_xlfn.XLOOKUP(H771,'[1]VLOOKUP DATA'!$D$2:$F$2,'[1]VLOOKUP DATA'!$D$3:$F$14))*100</f>
        <v>653</v>
      </c>
      <c r="J771" s="2">
        <v>139.59440833333338</v>
      </c>
      <c r="K771" s="3">
        <f t="shared" si="49"/>
        <v>139.59440833333338</v>
      </c>
      <c r="L771" s="3">
        <v>52.758333333333333</v>
      </c>
      <c r="M771" s="4">
        <v>39.071441666666679</v>
      </c>
      <c r="N771" s="4">
        <v>25.006008333333334</v>
      </c>
      <c r="O771" s="4">
        <v>194.72849166666677</v>
      </c>
      <c r="P771" s="3">
        <f t="shared" si="50"/>
        <v>444.80911666666668</v>
      </c>
      <c r="Q771" s="5">
        <v>4.6666666666666679E-3</v>
      </c>
      <c r="R771" s="5">
        <f>VLOOKUP(D771,'[1]DESIGN LOAD'!AC:AF,2,FALSE)</f>
        <v>565</v>
      </c>
      <c r="S771" s="7">
        <f>VLOOKUP(D771,'[1]DESIGN LOAD'!AC:AF,3,FALSE)</f>
        <v>690</v>
      </c>
      <c r="T771">
        <f>VLOOKUP(D771,'[1]DESIGN LOAD'!AC:AF,4,FALSE)</f>
        <v>1255</v>
      </c>
    </row>
    <row r="772" spans="1:20" x14ac:dyDescent="0.3">
      <c r="A772" s="6">
        <v>2024</v>
      </c>
      <c r="B772" s="6">
        <v>8</v>
      </c>
      <c r="C772" s="6">
        <v>2</v>
      </c>
      <c r="D772" s="6">
        <v>8</v>
      </c>
      <c r="E772" s="6" t="str">
        <f t="shared" si="48"/>
        <v>Friday</v>
      </c>
      <c r="F772" s="6" t="str">
        <f t="shared" si="51"/>
        <v>Week-day</v>
      </c>
      <c r="G772" s="6" t="str">
        <f>_xlfn.XLOOKUP(B772,'[1]VLOOKUP DATA'!$A$3:$A$14,'[1]VLOOKUP DATA'!$C$3:$C$14)</f>
        <v>High-demand</v>
      </c>
      <c r="H772" s="6" t="str" cm="1">
        <f t="array" ref="H772">_xlfn.XLOOKUP(1,('[1]VLOOKUP DATA'!$I$2:$I$337=[1]DATA!G772)*('[1]VLOOKUP DATA'!$J$2:$J$337=[1]DATA!D772)*('[1]VLOOKUP DATA'!$K$2:$K$337=[1]DATA!E772),'[1]VLOOKUP DATA'!$L$2:$L$337)</f>
        <v>Peak</v>
      </c>
      <c r="I772" s="1" cm="1">
        <f t="array" ref="I772">_xlfn.XLOOKUP(B772,'[1]VLOOKUP DATA'!$A$3:$A$14,_xlfn.XLOOKUP(H772,'[1]VLOOKUP DATA'!$D$2:$F$2,'[1]VLOOKUP DATA'!$D$3:$F$14))*100</f>
        <v>653</v>
      </c>
      <c r="J772" s="2">
        <v>-103.78193333333337</v>
      </c>
      <c r="K772" s="3">
        <f t="shared" si="49"/>
        <v>0</v>
      </c>
      <c r="L772" s="3">
        <v>51.033333333333331</v>
      </c>
      <c r="M772" s="4">
        <v>22.802566666666646</v>
      </c>
      <c r="N772" s="4">
        <v>303.209</v>
      </c>
      <c r="O772" s="4">
        <v>221.93707499999994</v>
      </c>
      <c r="P772" s="3">
        <f t="shared" si="50"/>
        <v>444.80911666666668</v>
      </c>
      <c r="Q772" s="5">
        <v>3.5000000000000059E-2</v>
      </c>
      <c r="R772" s="5">
        <f>VLOOKUP(D772,'[1]DESIGN LOAD'!AC:AF,2,FALSE)</f>
        <v>565</v>
      </c>
      <c r="S772" s="7">
        <f>VLOOKUP(D772,'[1]DESIGN LOAD'!AC:AF,3,FALSE)</f>
        <v>675</v>
      </c>
      <c r="T772">
        <f>VLOOKUP(D772,'[1]DESIGN LOAD'!AC:AF,4,FALSE)</f>
        <v>1240</v>
      </c>
    </row>
    <row r="773" spans="1:20" x14ac:dyDescent="0.3">
      <c r="A773" s="6">
        <v>2024</v>
      </c>
      <c r="B773" s="6">
        <v>8</v>
      </c>
      <c r="C773" s="6">
        <v>2</v>
      </c>
      <c r="D773" s="6">
        <v>9</v>
      </c>
      <c r="E773" s="6" t="str">
        <f t="shared" si="48"/>
        <v>Friday</v>
      </c>
      <c r="F773" s="6" t="str">
        <f t="shared" si="51"/>
        <v>Week-day</v>
      </c>
      <c r="G773" s="6" t="str">
        <f>_xlfn.XLOOKUP(B773,'[1]VLOOKUP DATA'!$A$3:$A$14,'[1]VLOOKUP DATA'!$C$3:$C$14)</f>
        <v>High-demand</v>
      </c>
      <c r="H773" s="6" t="str" cm="1">
        <f t="array" ref="H773">_xlfn.XLOOKUP(1,('[1]VLOOKUP DATA'!$I$2:$I$337=[1]DATA!G773)*('[1]VLOOKUP DATA'!$J$2:$J$337=[1]DATA!D773)*('[1]VLOOKUP DATA'!$K$2:$K$337=[1]DATA!E773),'[1]VLOOKUP DATA'!$L$2:$L$337)</f>
        <v>Standard</v>
      </c>
      <c r="I773" s="1" cm="1">
        <f t="array" ref="I773">_xlfn.XLOOKUP(B773,'[1]VLOOKUP DATA'!$A$3:$A$14,_xlfn.XLOOKUP(H773,'[1]VLOOKUP DATA'!$D$2:$F$2,'[1]VLOOKUP DATA'!$D$3:$F$14))*100</f>
        <v>198</v>
      </c>
      <c r="J773" s="2">
        <v>-658.41587500000037</v>
      </c>
      <c r="K773" s="3">
        <f t="shared" si="49"/>
        <v>0</v>
      </c>
      <c r="L773" s="3">
        <v>68.674999999999997</v>
      </c>
      <c r="M773" s="4">
        <v>315.9953083333333</v>
      </c>
      <c r="N773" s="4">
        <v>560.39759166666659</v>
      </c>
      <c r="O773" s="4">
        <v>202.98165000000003</v>
      </c>
      <c r="P773" s="3">
        <f t="shared" si="50"/>
        <v>444.80911666666668</v>
      </c>
      <c r="Q773" s="5">
        <v>3.5000000000000059E-2</v>
      </c>
      <c r="R773" s="5">
        <f>VLOOKUP(D773,'[1]DESIGN LOAD'!AC:AF,2,FALSE)</f>
        <v>565</v>
      </c>
      <c r="S773" s="7">
        <f>VLOOKUP(D773,'[1]DESIGN LOAD'!AC:AF,3,FALSE)</f>
        <v>675</v>
      </c>
      <c r="T773">
        <f>VLOOKUP(D773,'[1]DESIGN LOAD'!AC:AF,4,FALSE)</f>
        <v>1240</v>
      </c>
    </row>
    <row r="774" spans="1:20" x14ac:dyDescent="0.3">
      <c r="A774" s="6">
        <v>2024</v>
      </c>
      <c r="B774" s="6">
        <v>8</v>
      </c>
      <c r="C774" s="6">
        <v>2</v>
      </c>
      <c r="D774" s="6">
        <v>10</v>
      </c>
      <c r="E774" s="6" t="str">
        <f t="shared" si="48"/>
        <v>Friday</v>
      </c>
      <c r="F774" s="6" t="str">
        <f t="shared" si="51"/>
        <v>Week-day</v>
      </c>
      <c r="G774" s="6" t="str">
        <f>_xlfn.XLOOKUP(B774,'[1]VLOOKUP DATA'!$A$3:$A$14,'[1]VLOOKUP DATA'!$C$3:$C$14)</f>
        <v>High-demand</v>
      </c>
      <c r="H774" s="6" t="str" cm="1">
        <f t="array" ref="H774">_xlfn.XLOOKUP(1,('[1]VLOOKUP DATA'!$I$2:$I$337=[1]DATA!G774)*('[1]VLOOKUP DATA'!$J$2:$J$337=[1]DATA!D774)*('[1]VLOOKUP DATA'!$K$2:$K$337=[1]DATA!E774),'[1]VLOOKUP DATA'!$L$2:$L$337)</f>
        <v>Standard</v>
      </c>
      <c r="I774" s="1" cm="1">
        <f t="array" ref="I774">_xlfn.XLOOKUP(B774,'[1]VLOOKUP DATA'!$A$3:$A$14,_xlfn.XLOOKUP(H774,'[1]VLOOKUP DATA'!$D$2:$F$2,'[1]VLOOKUP DATA'!$D$3:$F$14))*100</f>
        <v>198</v>
      </c>
      <c r="J774" s="2">
        <v>-352.93596666666684</v>
      </c>
      <c r="K774" s="3">
        <f t="shared" si="49"/>
        <v>0</v>
      </c>
      <c r="L774" s="3">
        <v>95.25</v>
      </c>
      <c r="M774" s="4">
        <v>81.465091666666694</v>
      </c>
      <c r="N774" s="4">
        <v>464.00390833333341</v>
      </c>
      <c r="O774" s="4">
        <v>185.94741666666675</v>
      </c>
      <c r="P774" s="3">
        <f t="shared" si="50"/>
        <v>444.80911666666668</v>
      </c>
      <c r="Q774" s="5">
        <v>3.5000000000000059E-2</v>
      </c>
      <c r="R774" s="5">
        <f>VLOOKUP(D774,'[1]DESIGN LOAD'!AC:AF,2,FALSE)</f>
        <v>565</v>
      </c>
      <c r="S774" s="7">
        <f>VLOOKUP(D774,'[1]DESIGN LOAD'!AC:AF,3,FALSE)</f>
        <v>675</v>
      </c>
      <c r="T774">
        <f>VLOOKUP(D774,'[1]DESIGN LOAD'!AC:AF,4,FALSE)</f>
        <v>1240</v>
      </c>
    </row>
    <row r="775" spans="1:20" x14ac:dyDescent="0.3">
      <c r="A775" s="6">
        <v>2024</v>
      </c>
      <c r="B775" s="6">
        <v>8</v>
      </c>
      <c r="C775" s="6">
        <v>2</v>
      </c>
      <c r="D775" s="6">
        <v>11</v>
      </c>
      <c r="E775" s="6" t="str">
        <f t="shared" si="48"/>
        <v>Friday</v>
      </c>
      <c r="F775" s="6" t="str">
        <f t="shared" si="51"/>
        <v>Week-day</v>
      </c>
      <c r="G775" s="6" t="str">
        <f>_xlfn.XLOOKUP(B775,'[1]VLOOKUP DATA'!$A$3:$A$14,'[1]VLOOKUP DATA'!$C$3:$C$14)</f>
        <v>High-demand</v>
      </c>
      <c r="H775" s="6" t="str" cm="1">
        <f t="array" ref="H775">_xlfn.XLOOKUP(1,('[1]VLOOKUP DATA'!$I$2:$I$337=[1]DATA!G775)*('[1]VLOOKUP DATA'!$J$2:$J$337=[1]DATA!D775)*('[1]VLOOKUP DATA'!$K$2:$K$337=[1]DATA!E775),'[1]VLOOKUP DATA'!$L$2:$L$337)</f>
        <v>Standard</v>
      </c>
      <c r="I775" s="1" cm="1">
        <f t="array" ref="I775">_xlfn.XLOOKUP(B775,'[1]VLOOKUP DATA'!$A$3:$A$14,_xlfn.XLOOKUP(H775,'[1]VLOOKUP DATA'!$D$2:$F$2,'[1]VLOOKUP DATA'!$D$3:$F$14))*100</f>
        <v>198</v>
      </c>
      <c r="J775" s="2">
        <v>-9.5516916666666649</v>
      </c>
      <c r="K775" s="3">
        <f t="shared" si="49"/>
        <v>0</v>
      </c>
      <c r="L775" s="3">
        <v>99</v>
      </c>
      <c r="M775" s="4">
        <v>1.517075</v>
      </c>
      <c r="N775" s="4">
        <v>183.70861666666676</v>
      </c>
      <c r="O775" s="4">
        <v>174.21009166666667</v>
      </c>
      <c r="P775" s="3">
        <f t="shared" si="50"/>
        <v>444.80911666666668</v>
      </c>
      <c r="Q775" s="5">
        <v>3.5000000000000059E-2</v>
      </c>
      <c r="R775" s="5">
        <f>VLOOKUP(D775,'[1]DESIGN LOAD'!AC:AF,2,FALSE)</f>
        <v>565</v>
      </c>
      <c r="S775" s="7">
        <f>VLOOKUP(D775,'[1]DESIGN LOAD'!AC:AF,3,FALSE)</f>
        <v>675</v>
      </c>
      <c r="T775">
        <f>VLOOKUP(D775,'[1]DESIGN LOAD'!AC:AF,4,FALSE)</f>
        <v>1240</v>
      </c>
    </row>
    <row r="776" spans="1:20" x14ac:dyDescent="0.3">
      <c r="A776" s="6">
        <v>2024</v>
      </c>
      <c r="B776" s="6">
        <v>8</v>
      </c>
      <c r="C776" s="6">
        <v>2</v>
      </c>
      <c r="D776" s="6">
        <v>12</v>
      </c>
      <c r="E776" s="6" t="str">
        <f t="shared" si="48"/>
        <v>Friday</v>
      </c>
      <c r="F776" s="6" t="str">
        <f t="shared" si="51"/>
        <v>Week-day</v>
      </c>
      <c r="G776" s="6" t="str">
        <f>_xlfn.XLOOKUP(B776,'[1]VLOOKUP DATA'!$A$3:$A$14,'[1]VLOOKUP DATA'!$C$3:$C$14)</f>
        <v>High-demand</v>
      </c>
      <c r="H776" s="6" t="str" cm="1">
        <f t="array" ref="H776">_xlfn.XLOOKUP(1,('[1]VLOOKUP DATA'!$I$2:$I$337=[1]DATA!G776)*('[1]VLOOKUP DATA'!$J$2:$J$337=[1]DATA!D776)*('[1]VLOOKUP DATA'!$K$2:$K$337=[1]DATA!E776),'[1]VLOOKUP DATA'!$L$2:$L$337)</f>
        <v>Standard</v>
      </c>
      <c r="I776" s="1" cm="1">
        <f t="array" ref="I776">_xlfn.XLOOKUP(B776,'[1]VLOOKUP DATA'!$A$3:$A$14,_xlfn.XLOOKUP(H776,'[1]VLOOKUP DATA'!$D$2:$F$2,'[1]VLOOKUP DATA'!$D$3:$F$14))*100</f>
        <v>198</v>
      </c>
      <c r="J776" s="2">
        <v>-4.3543913043478266</v>
      </c>
      <c r="K776" s="3">
        <f t="shared" si="49"/>
        <v>0</v>
      </c>
      <c r="L776" s="3">
        <v>99</v>
      </c>
      <c r="M776" s="4">
        <v>1.5527028985507247</v>
      </c>
      <c r="N776" s="4">
        <v>136.75034782608691</v>
      </c>
      <c r="O776" s="4">
        <v>132.43278260869562</v>
      </c>
      <c r="P776" s="3">
        <f t="shared" si="50"/>
        <v>444.80911666666668</v>
      </c>
      <c r="Q776" s="5">
        <v>1.3695652173913032E-2</v>
      </c>
      <c r="R776" s="5">
        <f>VLOOKUP(D776,'[1]DESIGN LOAD'!AC:AF,2,FALSE)</f>
        <v>565</v>
      </c>
      <c r="S776" s="7">
        <f>VLOOKUP(D776,'[1]DESIGN LOAD'!AC:AF,3,FALSE)</f>
        <v>675</v>
      </c>
      <c r="T776">
        <f>VLOOKUP(D776,'[1]DESIGN LOAD'!AC:AF,4,FALSE)</f>
        <v>1240</v>
      </c>
    </row>
    <row r="777" spans="1:20" x14ac:dyDescent="0.3">
      <c r="A777" s="6">
        <v>2024</v>
      </c>
      <c r="B777" s="6">
        <v>8</v>
      </c>
      <c r="C777" s="6">
        <v>2</v>
      </c>
      <c r="D777" s="6">
        <v>13</v>
      </c>
      <c r="E777" s="6" t="str">
        <f t="shared" si="48"/>
        <v>Friday</v>
      </c>
      <c r="F777" s="6" t="str">
        <f t="shared" si="51"/>
        <v>Week-day</v>
      </c>
      <c r="G777" s="6" t="str">
        <f>_xlfn.XLOOKUP(B777,'[1]VLOOKUP DATA'!$A$3:$A$14,'[1]VLOOKUP DATA'!$C$3:$C$14)</f>
        <v>High-demand</v>
      </c>
      <c r="H777" s="6" t="str" cm="1">
        <f t="array" ref="H777">_xlfn.XLOOKUP(1,('[1]VLOOKUP DATA'!$I$2:$I$337=[1]DATA!G777)*('[1]VLOOKUP DATA'!$J$2:$J$337=[1]DATA!D777)*('[1]VLOOKUP DATA'!$K$2:$K$337=[1]DATA!E777),'[1]VLOOKUP DATA'!$L$2:$L$337)</f>
        <v>Standard</v>
      </c>
      <c r="I777" s="1" cm="1">
        <f t="array" ref="I777">_xlfn.XLOOKUP(B777,'[1]VLOOKUP DATA'!$A$3:$A$14,_xlfn.XLOOKUP(H777,'[1]VLOOKUP DATA'!$D$2:$F$2,'[1]VLOOKUP DATA'!$D$3:$F$14))*100</f>
        <v>198</v>
      </c>
      <c r="J777" s="2">
        <v>-9.0564833333333343</v>
      </c>
      <c r="K777" s="3">
        <f t="shared" si="49"/>
        <v>0</v>
      </c>
      <c r="L777" s="3">
        <v>99</v>
      </c>
      <c r="M777" s="4">
        <v>1.1036083333333344</v>
      </c>
      <c r="N777" s="4">
        <v>185.18960000000007</v>
      </c>
      <c r="O777" s="4">
        <v>176.15328333333338</v>
      </c>
      <c r="P777" s="3">
        <f t="shared" si="50"/>
        <v>444.80911666666668</v>
      </c>
      <c r="Q777" s="5">
        <v>0</v>
      </c>
      <c r="R777" s="5">
        <f>VLOOKUP(D777,'[1]DESIGN LOAD'!AC:AF,2,FALSE)</f>
        <v>565</v>
      </c>
      <c r="S777" s="7">
        <f>VLOOKUP(D777,'[1]DESIGN LOAD'!AC:AF,3,FALSE)</f>
        <v>675</v>
      </c>
      <c r="T777">
        <f>VLOOKUP(D777,'[1]DESIGN LOAD'!AC:AF,4,FALSE)</f>
        <v>1240</v>
      </c>
    </row>
    <row r="778" spans="1:20" x14ac:dyDescent="0.3">
      <c r="A778" s="6">
        <v>2024</v>
      </c>
      <c r="B778" s="6">
        <v>8</v>
      </c>
      <c r="C778" s="6">
        <v>2</v>
      </c>
      <c r="D778" s="6">
        <v>14</v>
      </c>
      <c r="E778" s="6" t="str">
        <f t="shared" si="48"/>
        <v>Friday</v>
      </c>
      <c r="F778" s="6" t="str">
        <f t="shared" si="51"/>
        <v>Week-day</v>
      </c>
      <c r="G778" s="6" t="str">
        <f>_xlfn.XLOOKUP(B778,'[1]VLOOKUP DATA'!$A$3:$A$14,'[1]VLOOKUP DATA'!$C$3:$C$14)</f>
        <v>High-demand</v>
      </c>
      <c r="H778" s="6" t="str" cm="1">
        <f t="array" ref="H778">_xlfn.XLOOKUP(1,('[1]VLOOKUP DATA'!$I$2:$I$337=[1]DATA!G778)*('[1]VLOOKUP DATA'!$J$2:$J$337=[1]DATA!D778)*('[1]VLOOKUP DATA'!$K$2:$K$337=[1]DATA!E778),'[1]VLOOKUP DATA'!$L$2:$L$337)</f>
        <v>Standard</v>
      </c>
      <c r="I778" s="1" cm="1">
        <f t="array" ref="I778">_xlfn.XLOOKUP(B778,'[1]VLOOKUP DATA'!$A$3:$A$14,_xlfn.XLOOKUP(H778,'[1]VLOOKUP DATA'!$D$2:$F$2,'[1]VLOOKUP DATA'!$D$3:$F$14))*100</f>
        <v>198</v>
      </c>
      <c r="J778" s="2">
        <v>-9.2672999999999988</v>
      </c>
      <c r="K778" s="3">
        <f t="shared" si="49"/>
        <v>0</v>
      </c>
      <c r="L778" s="3">
        <v>99</v>
      </c>
      <c r="M778" s="4">
        <v>1.2650999999999999</v>
      </c>
      <c r="N778" s="4">
        <v>173.22339166666669</v>
      </c>
      <c r="O778" s="4">
        <v>163.97179999999994</v>
      </c>
      <c r="P778" s="3">
        <f t="shared" si="50"/>
        <v>444.80911666666668</v>
      </c>
      <c r="Q778" s="5">
        <v>0</v>
      </c>
      <c r="R778" s="5">
        <f>VLOOKUP(D778,'[1]DESIGN LOAD'!AC:AF,2,FALSE)</f>
        <v>565</v>
      </c>
      <c r="S778" s="7">
        <f>VLOOKUP(D778,'[1]DESIGN LOAD'!AC:AF,3,FALSE)</f>
        <v>675</v>
      </c>
      <c r="T778">
        <f>VLOOKUP(D778,'[1]DESIGN LOAD'!AC:AF,4,FALSE)</f>
        <v>1240</v>
      </c>
    </row>
    <row r="779" spans="1:20" x14ac:dyDescent="0.3">
      <c r="A779" s="6">
        <v>2024</v>
      </c>
      <c r="B779" s="6">
        <v>8</v>
      </c>
      <c r="C779" s="6">
        <v>2</v>
      </c>
      <c r="D779" s="6">
        <v>15</v>
      </c>
      <c r="E779" s="6" t="str">
        <f t="shared" si="48"/>
        <v>Friday</v>
      </c>
      <c r="F779" s="6" t="str">
        <f t="shared" si="51"/>
        <v>Week-day</v>
      </c>
      <c r="G779" s="6" t="str">
        <f>_xlfn.XLOOKUP(B779,'[1]VLOOKUP DATA'!$A$3:$A$14,'[1]VLOOKUP DATA'!$C$3:$C$14)</f>
        <v>High-demand</v>
      </c>
      <c r="H779" s="6" t="str" cm="1">
        <f t="array" ref="H779">_xlfn.XLOOKUP(1,('[1]VLOOKUP DATA'!$I$2:$I$337=[1]DATA!G779)*('[1]VLOOKUP DATA'!$J$2:$J$337=[1]DATA!D779)*('[1]VLOOKUP DATA'!$K$2:$K$337=[1]DATA!E779),'[1]VLOOKUP DATA'!$L$2:$L$337)</f>
        <v>Standard</v>
      </c>
      <c r="I779" s="1" cm="1">
        <f t="array" ref="I779">_xlfn.XLOOKUP(B779,'[1]VLOOKUP DATA'!$A$3:$A$14,_xlfn.XLOOKUP(H779,'[1]VLOOKUP DATA'!$D$2:$F$2,'[1]VLOOKUP DATA'!$D$3:$F$14))*100</f>
        <v>198</v>
      </c>
      <c r="J779" s="2">
        <v>-9.2835000000000019</v>
      </c>
      <c r="K779" s="3">
        <f t="shared" si="49"/>
        <v>0</v>
      </c>
      <c r="L779" s="3">
        <v>99</v>
      </c>
      <c r="M779" s="4">
        <v>0.93407500000000043</v>
      </c>
      <c r="N779" s="4">
        <v>180.26748333333336</v>
      </c>
      <c r="O779" s="4">
        <v>170.99692499999989</v>
      </c>
      <c r="P779" s="3">
        <f t="shared" si="50"/>
        <v>444.80911666666668</v>
      </c>
      <c r="Q779" s="5">
        <v>0</v>
      </c>
      <c r="R779" s="5">
        <f>VLOOKUP(D779,'[1]DESIGN LOAD'!AC:AF,2,FALSE)</f>
        <v>565</v>
      </c>
      <c r="S779" s="7">
        <f>VLOOKUP(D779,'[1]DESIGN LOAD'!AC:AF,3,FALSE)</f>
        <v>675</v>
      </c>
      <c r="T779">
        <f>VLOOKUP(D779,'[1]DESIGN LOAD'!AC:AF,4,FALSE)</f>
        <v>1240</v>
      </c>
    </row>
    <row r="780" spans="1:20" x14ac:dyDescent="0.3">
      <c r="A780" s="6">
        <v>2024</v>
      </c>
      <c r="B780" s="6">
        <v>8</v>
      </c>
      <c r="C780" s="6">
        <v>2</v>
      </c>
      <c r="D780" s="6">
        <v>16</v>
      </c>
      <c r="E780" s="6" t="str">
        <f t="shared" si="48"/>
        <v>Friday</v>
      </c>
      <c r="F780" s="6" t="str">
        <f t="shared" si="51"/>
        <v>Week-day</v>
      </c>
      <c r="G780" s="6" t="str">
        <f>_xlfn.XLOOKUP(B780,'[1]VLOOKUP DATA'!$A$3:$A$14,'[1]VLOOKUP DATA'!$C$3:$C$14)</f>
        <v>High-demand</v>
      </c>
      <c r="H780" s="6" t="str" cm="1">
        <f t="array" ref="H780">_xlfn.XLOOKUP(1,('[1]VLOOKUP DATA'!$I$2:$I$337=[1]DATA!G780)*('[1]VLOOKUP DATA'!$J$2:$J$337=[1]DATA!D780)*('[1]VLOOKUP DATA'!$K$2:$K$337=[1]DATA!E780),'[1]VLOOKUP DATA'!$L$2:$L$337)</f>
        <v>Standard</v>
      </c>
      <c r="I780" s="1" cm="1">
        <f t="array" ref="I780">_xlfn.XLOOKUP(B780,'[1]VLOOKUP DATA'!$A$3:$A$14,_xlfn.XLOOKUP(H780,'[1]VLOOKUP DATA'!$D$2:$F$2,'[1]VLOOKUP DATA'!$D$3:$F$14))*100</f>
        <v>198</v>
      </c>
      <c r="J780" s="2">
        <v>-2.1422749999999957</v>
      </c>
      <c r="K780" s="3">
        <f t="shared" si="49"/>
        <v>0</v>
      </c>
      <c r="L780" s="3">
        <v>99</v>
      </c>
      <c r="M780" s="4">
        <v>2.0616916666666669</v>
      </c>
      <c r="N780" s="4">
        <v>170.44753333333341</v>
      </c>
      <c r="O780" s="4">
        <v>168.33293333333322</v>
      </c>
      <c r="P780" s="3">
        <f t="shared" si="50"/>
        <v>444.80911666666668</v>
      </c>
      <c r="Q780" s="5">
        <v>0</v>
      </c>
      <c r="R780" s="5">
        <f>VLOOKUP(D780,'[1]DESIGN LOAD'!AC:AF,2,FALSE)</f>
        <v>565</v>
      </c>
      <c r="S780" s="7">
        <f>VLOOKUP(D780,'[1]DESIGN LOAD'!AC:AF,3,FALSE)</f>
        <v>675</v>
      </c>
      <c r="T780">
        <f>VLOOKUP(D780,'[1]DESIGN LOAD'!AC:AF,4,FALSE)</f>
        <v>1240</v>
      </c>
    </row>
    <row r="781" spans="1:20" x14ac:dyDescent="0.3">
      <c r="A781" s="6">
        <v>2024</v>
      </c>
      <c r="B781" s="6">
        <v>8</v>
      </c>
      <c r="C781" s="6">
        <v>2</v>
      </c>
      <c r="D781" s="6">
        <v>17</v>
      </c>
      <c r="E781" s="6" t="str">
        <f t="shared" si="48"/>
        <v>Friday</v>
      </c>
      <c r="F781" s="6" t="str">
        <f t="shared" si="51"/>
        <v>Week-day</v>
      </c>
      <c r="G781" s="6" t="str">
        <f>_xlfn.XLOOKUP(B781,'[1]VLOOKUP DATA'!$A$3:$A$14,'[1]VLOOKUP DATA'!$C$3:$C$14)</f>
        <v>High-demand</v>
      </c>
      <c r="H781" s="6" t="str" cm="1">
        <f t="array" ref="H781">_xlfn.XLOOKUP(1,('[1]VLOOKUP DATA'!$I$2:$I$337=[1]DATA!G781)*('[1]VLOOKUP DATA'!$J$2:$J$337=[1]DATA!D781)*('[1]VLOOKUP DATA'!$K$2:$K$337=[1]DATA!E781),'[1]VLOOKUP DATA'!$L$2:$L$337)</f>
        <v>Peak</v>
      </c>
      <c r="I781" s="1" cm="1">
        <f t="array" ref="I781">_xlfn.XLOOKUP(B781,'[1]VLOOKUP DATA'!$A$3:$A$14,_xlfn.XLOOKUP(H781,'[1]VLOOKUP DATA'!$D$2:$F$2,'[1]VLOOKUP DATA'!$D$3:$F$14))*100</f>
        <v>653</v>
      </c>
      <c r="J781" s="2">
        <v>181.97802500000006</v>
      </c>
      <c r="K781" s="3">
        <f t="shared" si="49"/>
        <v>181.97802500000006</v>
      </c>
      <c r="L781" s="3">
        <v>94.88333333333334</v>
      </c>
      <c r="M781" s="4">
        <v>4.6402333333333337</v>
      </c>
      <c r="N781" s="4">
        <v>29.020283333333342</v>
      </c>
      <c r="O781" s="4">
        <v>211.0956583333332</v>
      </c>
      <c r="P781" s="3">
        <f t="shared" si="50"/>
        <v>444.80911666666668</v>
      </c>
      <c r="Q781" s="5">
        <v>0</v>
      </c>
      <c r="R781" s="5">
        <f>VLOOKUP(D781,'[1]DESIGN LOAD'!AC:AF,2,FALSE)</f>
        <v>555</v>
      </c>
      <c r="S781" s="7">
        <f>VLOOKUP(D781,'[1]DESIGN LOAD'!AC:AF,3,FALSE)</f>
        <v>675</v>
      </c>
      <c r="T781">
        <f>VLOOKUP(D781,'[1]DESIGN LOAD'!AC:AF,4,FALSE)</f>
        <v>1230</v>
      </c>
    </row>
    <row r="782" spans="1:20" x14ac:dyDescent="0.3">
      <c r="A782" s="6">
        <v>2024</v>
      </c>
      <c r="B782" s="6">
        <v>8</v>
      </c>
      <c r="C782" s="6">
        <v>2</v>
      </c>
      <c r="D782" s="6">
        <v>18</v>
      </c>
      <c r="E782" s="6" t="str">
        <f t="shared" si="48"/>
        <v>Friday</v>
      </c>
      <c r="F782" s="6" t="str">
        <f t="shared" si="51"/>
        <v>Week-day</v>
      </c>
      <c r="G782" s="6" t="str">
        <f>_xlfn.XLOOKUP(B782,'[1]VLOOKUP DATA'!$A$3:$A$14,'[1]VLOOKUP DATA'!$C$3:$C$14)</f>
        <v>High-demand</v>
      </c>
      <c r="H782" s="6" t="str" cm="1">
        <f t="array" ref="H782">_xlfn.XLOOKUP(1,('[1]VLOOKUP DATA'!$I$2:$I$337=[1]DATA!G782)*('[1]VLOOKUP DATA'!$J$2:$J$337=[1]DATA!D782)*('[1]VLOOKUP DATA'!$K$2:$K$337=[1]DATA!E782),'[1]VLOOKUP DATA'!$L$2:$L$337)</f>
        <v>Peak</v>
      </c>
      <c r="I782" s="1" cm="1">
        <f t="array" ref="I782">_xlfn.XLOOKUP(B782,'[1]VLOOKUP DATA'!$A$3:$A$14,_xlfn.XLOOKUP(H782,'[1]VLOOKUP DATA'!$D$2:$F$2,'[1]VLOOKUP DATA'!$D$3:$F$14))*100</f>
        <v>653</v>
      </c>
      <c r="J782" s="2">
        <v>180.41958333333335</v>
      </c>
      <c r="K782" s="3">
        <f t="shared" si="49"/>
        <v>180.41958333333335</v>
      </c>
      <c r="L782" s="3">
        <v>85.575000000000003</v>
      </c>
      <c r="M782" s="4">
        <v>0.63846666666666707</v>
      </c>
      <c r="N782" s="4">
        <v>0.28910833333333336</v>
      </c>
      <c r="O782" s="4">
        <v>180.71927500000004</v>
      </c>
      <c r="P782" s="3">
        <f t="shared" si="50"/>
        <v>444.80911666666668</v>
      </c>
      <c r="Q782" s="5">
        <v>1.9666666666666682E-3</v>
      </c>
      <c r="R782" s="5">
        <f>VLOOKUP(D782,'[1]DESIGN LOAD'!AC:AF,2,FALSE)</f>
        <v>485</v>
      </c>
      <c r="S782" s="7">
        <f>VLOOKUP(D782,'[1]DESIGN LOAD'!AC:AF,3,FALSE)</f>
        <v>655</v>
      </c>
      <c r="T782">
        <f>VLOOKUP(D782,'[1]DESIGN LOAD'!AC:AF,4,FALSE)</f>
        <v>1140</v>
      </c>
    </row>
    <row r="783" spans="1:20" x14ac:dyDescent="0.3">
      <c r="A783" s="6">
        <v>2024</v>
      </c>
      <c r="B783" s="6">
        <v>8</v>
      </c>
      <c r="C783" s="6">
        <v>2</v>
      </c>
      <c r="D783" s="6">
        <v>19</v>
      </c>
      <c r="E783" s="6" t="str">
        <f t="shared" si="48"/>
        <v>Friday</v>
      </c>
      <c r="F783" s="6" t="str">
        <f t="shared" si="51"/>
        <v>Week-day</v>
      </c>
      <c r="G783" s="6" t="str">
        <f>_xlfn.XLOOKUP(B783,'[1]VLOOKUP DATA'!$A$3:$A$14,'[1]VLOOKUP DATA'!$C$3:$C$14)</f>
        <v>High-demand</v>
      </c>
      <c r="H783" s="6" t="str" cm="1">
        <f t="array" ref="H783">_xlfn.XLOOKUP(1,('[1]VLOOKUP DATA'!$I$2:$I$337=[1]DATA!G783)*('[1]VLOOKUP DATA'!$J$2:$J$337=[1]DATA!D783)*('[1]VLOOKUP DATA'!$K$2:$K$337=[1]DATA!E783),'[1]VLOOKUP DATA'!$L$2:$L$337)</f>
        <v>Standard</v>
      </c>
      <c r="I783" s="1" cm="1">
        <f t="array" ref="I783">_xlfn.XLOOKUP(B783,'[1]VLOOKUP DATA'!$A$3:$A$14,_xlfn.XLOOKUP(H783,'[1]VLOOKUP DATA'!$D$2:$F$2,'[1]VLOOKUP DATA'!$D$3:$F$14))*100</f>
        <v>198</v>
      </c>
      <c r="J783" s="2">
        <v>180.67116666666669</v>
      </c>
      <c r="K783" s="3">
        <f t="shared" si="49"/>
        <v>180.67116666666669</v>
      </c>
      <c r="L783" s="3">
        <v>76.458333333333329</v>
      </c>
      <c r="M783" s="4">
        <v>0.14763333333333334</v>
      </c>
      <c r="N783" s="4">
        <v>0</v>
      </c>
      <c r="O783" s="4">
        <v>180.67560833333334</v>
      </c>
      <c r="P783" s="3">
        <f t="shared" si="50"/>
        <v>444.80911666666668</v>
      </c>
      <c r="Q783" s="5">
        <v>4.0000000000000027E-3</v>
      </c>
      <c r="R783" s="5">
        <f>VLOOKUP(D783,'[1]DESIGN LOAD'!AC:AF,2,FALSE)</f>
        <v>295</v>
      </c>
      <c r="S783" s="7">
        <f>VLOOKUP(D783,'[1]DESIGN LOAD'!AC:AF,3,FALSE)</f>
        <v>655</v>
      </c>
      <c r="T783">
        <f>VLOOKUP(D783,'[1]DESIGN LOAD'!AC:AF,4,FALSE)</f>
        <v>950</v>
      </c>
    </row>
    <row r="784" spans="1:20" x14ac:dyDescent="0.3">
      <c r="A784" s="6">
        <v>2024</v>
      </c>
      <c r="B784" s="6">
        <v>8</v>
      </c>
      <c r="C784" s="6">
        <v>2</v>
      </c>
      <c r="D784" s="6">
        <v>20</v>
      </c>
      <c r="E784" s="6" t="str">
        <f t="shared" si="48"/>
        <v>Friday</v>
      </c>
      <c r="F784" s="6" t="str">
        <f t="shared" si="51"/>
        <v>Week-day</v>
      </c>
      <c r="G784" s="6" t="str">
        <f>_xlfn.XLOOKUP(B784,'[1]VLOOKUP DATA'!$A$3:$A$14,'[1]VLOOKUP DATA'!$C$3:$C$14)</f>
        <v>High-demand</v>
      </c>
      <c r="H784" s="6" t="str" cm="1">
        <f t="array" ref="H784">_xlfn.XLOOKUP(1,('[1]VLOOKUP DATA'!$I$2:$I$337=[1]DATA!G784)*('[1]VLOOKUP DATA'!$J$2:$J$337=[1]DATA!D784)*('[1]VLOOKUP DATA'!$K$2:$K$337=[1]DATA!E784),'[1]VLOOKUP DATA'!$L$2:$L$337)</f>
        <v>Standard</v>
      </c>
      <c r="I784" s="1" cm="1">
        <f t="array" ref="I784">_xlfn.XLOOKUP(B784,'[1]VLOOKUP DATA'!$A$3:$A$14,_xlfn.XLOOKUP(H784,'[1]VLOOKUP DATA'!$D$2:$F$2,'[1]VLOOKUP DATA'!$D$3:$F$14))*100</f>
        <v>198</v>
      </c>
      <c r="J784" s="2">
        <v>128.65833333333336</v>
      </c>
      <c r="K784" s="3">
        <f t="shared" si="49"/>
        <v>128.65833333333336</v>
      </c>
      <c r="L784" s="3">
        <v>68.841666666666669</v>
      </c>
      <c r="M784" s="4">
        <v>3.9216250000000015</v>
      </c>
      <c r="N784" s="4">
        <v>0</v>
      </c>
      <c r="O784" s="4">
        <v>132.00088333333338</v>
      </c>
      <c r="P784" s="3">
        <f t="shared" si="50"/>
        <v>444.80911666666668</v>
      </c>
      <c r="Q784" s="5">
        <v>-9.1666666666666654E-4</v>
      </c>
      <c r="R784" s="5">
        <f>VLOOKUP(D784,'[1]DESIGN LOAD'!AC:AF,2,FALSE)</f>
        <v>295</v>
      </c>
      <c r="S784" s="7">
        <f>VLOOKUP(D784,'[1]DESIGN LOAD'!AC:AF,3,FALSE)</f>
        <v>190</v>
      </c>
      <c r="T784">
        <f>VLOOKUP(D784,'[1]DESIGN LOAD'!AC:AF,4,FALSE)</f>
        <v>485</v>
      </c>
    </row>
    <row r="785" spans="1:20" x14ac:dyDescent="0.3">
      <c r="A785" s="6">
        <v>2024</v>
      </c>
      <c r="B785" s="6">
        <v>8</v>
      </c>
      <c r="C785" s="6">
        <v>2</v>
      </c>
      <c r="D785" s="6">
        <v>21</v>
      </c>
      <c r="E785" s="6" t="str">
        <f t="shared" si="48"/>
        <v>Friday</v>
      </c>
      <c r="F785" s="6" t="str">
        <f t="shared" si="51"/>
        <v>Week-day</v>
      </c>
      <c r="G785" s="6" t="str">
        <f>_xlfn.XLOOKUP(B785,'[1]VLOOKUP DATA'!$A$3:$A$14,'[1]VLOOKUP DATA'!$C$3:$C$14)</f>
        <v>High-demand</v>
      </c>
      <c r="H785" s="6" t="str" cm="1">
        <f t="array" ref="H785">_xlfn.XLOOKUP(1,('[1]VLOOKUP DATA'!$I$2:$I$337=[1]DATA!G785)*('[1]VLOOKUP DATA'!$J$2:$J$337=[1]DATA!D785)*('[1]VLOOKUP DATA'!$K$2:$K$337=[1]DATA!E785),'[1]VLOOKUP DATA'!$L$2:$L$337)</f>
        <v>Standard</v>
      </c>
      <c r="I785" s="1" cm="1">
        <f t="array" ref="I785">_xlfn.XLOOKUP(B785,'[1]VLOOKUP DATA'!$A$3:$A$14,_xlfn.XLOOKUP(H785,'[1]VLOOKUP DATA'!$D$2:$F$2,'[1]VLOOKUP DATA'!$D$3:$F$14))*100</f>
        <v>198</v>
      </c>
      <c r="J785" s="2">
        <v>138.882575</v>
      </c>
      <c r="K785" s="3">
        <f t="shared" si="49"/>
        <v>138.882575</v>
      </c>
      <c r="L785" s="3">
        <v>61.94166666666667</v>
      </c>
      <c r="M785" s="4">
        <v>0.1575583333333333</v>
      </c>
      <c r="N785" s="4">
        <v>0</v>
      </c>
      <c r="O785" s="4">
        <v>138.87630833333336</v>
      </c>
      <c r="P785" s="3">
        <f t="shared" si="50"/>
        <v>444.80911666666668</v>
      </c>
      <c r="Q785" s="5">
        <v>-6.0000000000000045E-3</v>
      </c>
      <c r="R785" s="5">
        <f>VLOOKUP(D785,'[1]DESIGN LOAD'!AC:AF,2,FALSE)</f>
        <v>295</v>
      </c>
      <c r="S785" s="7">
        <f>VLOOKUP(D785,'[1]DESIGN LOAD'!AC:AF,3,FALSE)</f>
        <v>190</v>
      </c>
      <c r="T785">
        <f>VLOOKUP(D785,'[1]DESIGN LOAD'!AC:AF,4,FALSE)</f>
        <v>485</v>
      </c>
    </row>
    <row r="786" spans="1:20" x14ac:dyDescent="0.3">
      <c r="A786" s="6">
        <v>2024</v>
      </c>
      <c r="B786" s="6">
        <v>8</v>
      </c>
      <c r="C786" s="6">
        <v>2</v>
      </c>
      <c r="D786" s="6">
        <v>22</v>
      </c>
      <c r="E786" s="6" t="str">
        <f t="shared" si="48"/>
        <v>Friday</v>
      </c>
      <c r="F786" s="6" t="str">
        <f t="shared" si="51"/>
        <v>Week-day</v>
      </c>
      <c r="G786" s="6" t="str">
        <f>_xlfn.XLOOKUP(B786,'[1]VLOOKUP DATA'!$A$3:$A$14,'[1]VLOOKUP DATA'!$C$3:$C$14)</f>
        <v>High-demand</v>
      </c>
      <c r="H786" s="6" t="str" cm="1">
        <f t="array" ref="H786">_xlfn.XLOOKUP(1,('[1]VLOOKUP DATA'!$I$2:$I$337=[1]DATA!G786)*('[1]VLOOKUP DATA'!$J$2:$J$337=[1]DATA!D786)*('[1]VLOOKUP DATA'!$K$2:$K$337=[1]DATA!E786),'[1]VLOOKUP DATA'!$L$2:$L$337)</f>
        <v>Off-Peak</v>
      </c>
      <c r="I786" s="1" cm="1">
        <f t="array" ref="I786">_xlfn.XLOOKUP(B786,'[1]VLOOKUP DATA'!$A$3:$A$14,_xlfn.XLOOKUP(H786,'[1]VLOOKUP DATA'!$D$2:$F$2,'[1]VLOOKUP DATA'!$D$3:$F$14))*100</f>
        <v>107</v>
      </c>
      <c r="J786" s="2">
        <v>-140.18785</v>
      </c>
      <c r="K786" s="3">
        <f t="shared" si="49"/>
        <v>0</v>
      </c>
      <c r="L786" s="3">
        <v>61.233333333333334</v>
      </c>
      <c r="M786" s="4">
        <v>286.8345083333333</v>
      </c>
      <c r="N786" s="4">
        <v>0</v>
      </c>
      <c r="O786" s="4">
        <v>134.68163333333339</v>
      </c>
      <c r="P786" s="3">
        <f t="shared" si="50"/>
        <v>444.80911666666668</v>
      </c>
      <c r="Q786" s="5">
        <v>-6.0000000000000045E-3</v>
      </c>
      <c r="R786" s="5">
        <f>VLOOKUP(D786,'[1]DESIGN LOAD'!AC:AF,2,FALSE)</f>
        <v>200</v>
      </c>
      <c r="S786" s="7">
        <f>VLOOKUP(D786,'[1]DESIGN LOAD'!AC:AF,3,FALSE)</f>
        <v>190</v>
      </c>
      <c r="T786">
        <f>VLOOKUP(D786,'[1]DESIGN LOAD'!AC:AF,4,FALSE)</f>
        <v>390</v>
      </c>
    </row>
    <row r="787" spans="1:20" x14ac:dyDescent="0.3">
      <c r="A787" s="6">
        <v>2024</v>
      </c>
      <c r="B787" s="6">
        <v>8</v>
      </c>
      <c r="C787" s="6">
        <v>2</v>
      </c>
      <c r="D787" s="6">
        <v>23</v>
      </c>
      <c r="E787" s="6" t="str">
        <f t="shared" si="48"/>
        <v>Friday</v>
      </c>
      <c r="F787" s="6" t="str">
        <f t="shared" si="51"/>
        <v>Week-day</v>
      </c>
      <c r="G787" s="6" t="str">
        <f>_xlfn.XLOOKUP(B787,'[1]VLOOKUP DATA'!$A$3:$A$14,'[1]VLOOKUP DATA'!$C$3:$C$14)</f>
        <v>High-demand</v>
      </c>
      <c r="H787" s="6" t="str" cm="1">
        <f t="array" ref="H787">_xlfn.XLOOKUP(1,('[1]VLOOKUP DATA'!$I$2:$I$337=[1]DATA!G787)*('[1]VLOOKUP DATA'!$J$2:$J$337=[1]DATA!D787)*('[1]VLOOKUP DATA'!$K$2:$K$337=[1]DATA!E787),'[1]VLOOKUP DATA'!$L$2:$L$337)</f>
        <v>Off-Peak</v>
      </c>
      <c r="I787" s="1" cm="1">
        <f t="array" ref="I787">_xlfn.XLOOKUP(B787,'[1]VLOOKUP DATA'!$A$3:$A$14,_xlfn.XLOOKUP(H787,'[1]VLOOKUP DATA'!$D$2:$F$2,'[1]VLOOKUP DATA'!$D$3:$F$14))*100</f>
        <v>107</v>
      </c>
      <c r="J787" s="2">
        <v>-206.23928333333333</v>
      </c>
      <c r="K787" s="3">
        <f t="shared" si="49"/>
        <v>0</v>
      </c>
      <c r="L787" s="3">
        <v>68.849999999999994</v>
      </c>
      <c r="M787" s="4">
        <v>357.70914166666677</v>
      </c>
      <c r="N787" s="4">
        <v>0</v>
      </c>
      <c r="O787" s="4">
        <v>136.60654166666669</v>
      </c>
      <c r="P787" s="3">
        <f t="shared" si="50"/>
        <v>444.80911666666668</v>
      </c>
      <c r="Q787" s="5">
        <v>-6.9083333333333384E-3</v>
      </c>
      <c r="R787" s="5">
        <f>VLOOKUP(D787,'[1]DESIGN LOAD'!AC:AF,2,FALSE)</f>
        <v>200</v>
      </c>
      <c r="S787" s="7">
        <f>VLOOKUP(D787,'[1]DESIGN LOAD'!AC:AF,3,FALSE)</f>
        <v>190</v>
      </c>
      <c r="T787">
        <f>VLOOKUP(D787,'[1]DESIGN LOAD'!AC:AF,4,FALSE)</f>
        <v>390</v>
      </c>
    </row>
    <row r="788" spans="1:20" x14ac:dyDescent="0.3">
      <c r="A788" s="6">
        <v>2024</v>
      </c>
      <c r="B788" s="6">
        <v>8</v>
      </c>
      <c r="C788" s="6">
        <v>3</v>
      </c>
      <c r="D788" s="6">
        <v>0</v>
      </c>
      <c r="E788" s="6" t="str">
        <f t="shared" si="48"/>
        <v>Saturday</v>
      </c>
      <c r="F788" s="6" t="str">
        <f t="shared" si="51"/>
        <v>Weekend</v>
      </c>
      <c r="G788" s="6" t="str">
        <f>_xlfn.XLOOKUP(B788,'[1]VLOOKUP DATA'!$A$3:$A$14,'[1]VLOOKUP DATA'!$C$3:$C$14)</f>
        <v>High-demand</v>
      </c>
      <c r="H788" s="6" t="str" cm="1">
        <f t="array" ref="H788">_xlfn.XLOOKUP(1,('[1]VLOOKUP DATA'!$I$2:$I$337=[1]DATA!G788)*('[1]VLOOKUP DATA'!$J$2:$J$337=[1]DATA!D788)*('[1]VLOOKUP DATA'!$K$2:$K$337=[1]DATA!E788),'[1]VLOOKUP DATA'!$L$2:$L$337)</f>
        <v>Off-Peak</v>
      </c>
      <c r="I788" s="1" cm="1">
        <f t="array" ref="I788">_xlfn.XLOOKUP(B788,'[1]VLOOKUP DATA'!$A$3:$A$14,_xlfn.XLOOKUP(H788,'[1]VLOOKUP DATA'!$D$2:$F$2,'[1]VLOOKUP DATA'!$D$3:$F$14))*100</f>
        <v>107</v>
      </c>
      <c r="J788" s="2">
        <v>-240.91384999999991</v>
      </c>
      <c r="K788" s="3">
        <f t="shared" si="49"/>
        <v>0</v>
      </c>
      <c r="L788" s="3">
        <v>79.641666666666666</v>
      </c>
      <c r="M788" s="4">
        <v>399.94668333333334</v>
      </c>
      <c r="N788" s="4">
        <v>0</v>
      </c>
      <c r="O788" s="4">
        <v>141.15055000000004</v>
      </c>
      <c r="P788" s="3">
        <f t="shared" si="50"/>
        <v>444.80911666666668</v>
      </c>
      <c r="Q788" s="5">
        <v>-1.5333333333333338E-3</v>
      </c>
      <c r="R788" s="5">
        <f>VLOOKUP(D788,'[1]DESIGN LOAD'!AC:AF,2,FALSE)</f>
        <v>200</v>
      </c>
      <c r="S788" s="7">
        <f>VLOOKUP(D788,'[1]DESIGN LOAD'!AC:AF,3,FALSE)</f>
        <v>190</v>
      </c>
      <c r="T788">
        <f>VLOOKUP(D788,'[1]DESIGN LOAD'!AC:AF,4,FALSE)</f>
        <v>390</v>
      </c>
    </row>
    <row r="789" spans="1:20" x14ac:dyDescent="0.3">
      <c r="A789" s="6">
        <v>2024</v>
      </c>
      <c r="B789" s="6">
        <v>8</v>
      </c>
      <c r="C789" s="6">
        <v>3</v>
      </c>
      <c r="D789" s="6">
        <v>1</v>
      </c>
      <c r="E789" s="6" t="str">
        <f t="shared" si="48"/>
        <v>Saturday</v>
      </c>
      <c r="F789" s="6" t="str">
        <f t="shared" si="51"/>
        <v>Weekend</v>
      </c>
      <c r="G789" s="6" t="str">
        <f>_xlfn.XLOOKUP(B789,'[1]VLOOKUP DATA'!$A$3:$A$14,'[1]VLOOKUP DATA'!$C$3:$C$14)</f>
        <v>High-demand</v>
      </c>
      <c r="H789" s="6" t="str" cm="1">
        <f t="array" ref="H789">_xlfn.XLOOKUP(1,('[1]VLOOKUP DATA'!$I$2:$I$337=[1]DATA!G789)*('[1]VLOOKUP DATA'!$J$2:$J$337=[1]DATA!D789)*('[1]VLOOKUP DATA'!$K$2:$K$337=[1]DATA!E789),'[1]VLOOKUP DATA'!$L$2:$L$337)</f>
        <v>Off-Peak</v>
      </c>
      <c r="I789" s="1" cm="1">
        <f t="array" ref="I789">_xlfn.XLOOKUP(B789,'[1]VLOOKUP DATA'!$A$3:$A$14,_xlfn.XLOOKUP(H789,'[1]VLOOKUP DATA'!$D$2:$F$2,'[1]VLOOKUP DATA'!$D$3:$F$14))*100</f>
        <v>107</v>
      </c>
      <c r="J789" s="2">
        <v>-106.55966666666657</v>
      </c>
      <c r="K789" s="3">
        <f t="shared" si="49"/>
        <v>0</v>
      </c>
      <c r="L789" s="3">
        <v>88.36666666666666</v>
      </c>
      <c r="M789" s="4">
        <v>249.69472499999995</v>
      </c>
      <c r="N789" s="4">
        <v>0</v>
      </c>
      <c r="O789" s="4">
        <v>130.93333333333337</v>
      </c>
      <c r="P789" s="3">
        <f t="shared" si="50"/>
        <v>444.80911666666668</v>
      </c>
      <c r="Q789" s="5">
        <v>8.9999999999999993E-3</v>
      </c>
      <c r="R789" s="5">
        <f>VLOOKUP(D789,'[1]DESIGN LOAD'!AC:AF,2,FALSE)</f>
        <v>200</v>
      </c>
      <c r="S789" s="7">
        <f>VLOOKUP(D789,'[1]DESIGN LOAD'!AC:AF,3,FALSE)</f>
        <v>190</v>
      </c>
      <c r="T789">
        <f>VLOOKUP(D789,'[1]DESIGN LOAD'!AC:AF,4,FALSE)</f>
        <v>390</v>
      </c>
    </row>
    <row r="790" spans="1:20" x14ac:dyDescent="0.3">
      <c r="A790" s="6">
        <v>2024</v>
      </c>
      <c r="B790" s="6">
        <v>8</v>
      </c>
      <c r="C790" s="6">
        <v>3</v>
      </c>
      <c r="D790" s="6">
        <v>2</v>
      </c>
      <c r="E790" s="6" t="str">
        <f t="shared" si="48"/>
        <v>Saturday</v>
      </c>
      <c r="F790" s="6" t="str">
        <f t="shared" si="51"/>
        <v>Weekend</v>
      </c>
      <c r="G790" s="6" t="str">
        <f>_xlfn.XLOOKUP(B790,'[1]VLOOKUP DATA'!$A$3:$A$14,'[1]VLOOKUP DATA'!$C$3:$C$14)</f>
        <v>High-demand</v>
      </c>
      <c r="H790" s="6" t="str" cm="1">
        <f t="array" ref="H790">_xlfn.XLOOKUP(1,('[1]VLOOKUP DATA'!$I$2:$I$337=[1]DATA!G790)*('[1]VLOOKUP DATA'!$J$2:$J$337=[1]DATA!D790)*('[1]VLOOKUP DATA'!$K$2:$K$337=[1]DATA!E790),'[1]VLOOKUP DATA'!$L$2:$L$337)</f>
        <v>Off-Peak</v>
      </c>
      <c r="I790" s="1" cm="1">
        <f t="array" ref="I790">_xlfn.XLOOKUP(B790,'[1]VLOOKUP DATA'!$A$3:$A$14,_xlfn.XLOOKUP(H790,'[1]VLOOKUP DATA'!$D$2:$F$2,'[1]VLOOKUP DATA'!$D$3:$F$14))*100</f>
        <v>107</v>
      </c>
      <c r="J790" s="2">
        <v>-11.462358333333333</v>
      </c>
      <c r="K790" s="3">
        <f t="shared" si="49"/>
        <v>0</v>
      </c>
      <c r="L790" s="3">
        <v>89.033333333333331</v>
      </c>
      <c r="M790" s="4">
        <v>207.02440833333347</v>
      </c>
      <c r="N790" s="4">
        <v>0</v>
      </c>
      <c r="O790" s="4">
        <v>175.45167500000011</v>
      </c>
      <c r="P790" s="3">
        <f t="shared" si="50"/>
        <v>444.80911666666668</v>
      </c>
      <c r="Q790" s="5">
        <v>8.9999999999999993E-3</v>
      </c>
      <c r="R790" s="5">
        <f>VLOOKUP(D790,'[1]DESIGN LOAD'!AC:AF,2,FALSE)</f>
        <v>200</v>
      </c>
      <c r="S790" s="7">
        <f>VLOOKUP(D790,'[1]DESIGN LOAD'!AC:AF,3,FALSE)</f>
        <v>190</v>
      </c>
      <c r="T790">
        <f>VLOOKUP(D790,'[1]DESIGN LOAD'!AC:AF,4,FALSE)</f>
        <v>390</v>
      </c>
    </row>
    <row r="791" spans="1:20" x14ac:dyDescent="0.3">
      <c r="A791" s="6">
        <v>2024</v>
      </c>
      <c r="B791" s="6">
        <v>8</v>
      </c>
      <c r="C791" s="6">
        <v>3</v>
      </c>
      <c r="D791" s="6">
        <v>3</v>
      </c>
      <c r="E791" s="6" t="str">
        <f t="shared" si="48"/>
        <v>Saturday</v>
      </c>
      <c r="F791" s="6" t="str">
        <f t="shared" si="51"/>
        <v>Weekend</v>
      </c>
      <c r="G791" s="6" t="str">
        <f>_xlfn.XLOOKUP(B791,'[1]VLOOKUP DATA'!$A$3:$A$14,'[1]VLOOKUP DATA'!$C$3:$C$14)</f>
        <v>High-demand</v>
      </c>
      <c r="H791" s="6" t="str" cm="1">
        <f t="array" ref="H791">_xlfn.XLOOKUP(1,('[1]VLOOKUP DATA'!$I$2:$I$337=[1]DATA!G791)*('[1]VLOOKUP DATA'!$J$2:$J$337=[1]DATA!D791)*('[1]VLOOKUP DATA'!$K$2:$K$337=[1]DATA!E791),'[1]VLOOKUP DATA'!$L$2:$L$337)</f>
        <v>Off-Peak</v>
      </c>
      <c r="I791" s="1" cm="1">
        <f t="array" ref="I791">_xlfn.XLOOKUP(B791,'[1]VLOOKUP DATA'!$A$3:$A$14,_xlfn.XLOOKUP(H791,'[1]VLOOKUP DATA'!$D$2:$F$2,'[1]VLOOKUP DATA'!$D$3:$F$14))*100</f>
        <v>107</v>
      </c>
      <c r="J791" s="2">
        <v>-9.1410666666666689</v>
      </c>
      <c r="K791" s="3">
        <f t="shared" si="49"/>
        <v>0</v>
      </c>
      <c r="L791" s="3">
        <v>89.191666666666663</v>
      </c>
      <c r="M791" s="4">
        <v>152.03353333333334</v>
      </c>
      <c r="N791" s="4">
        <v>0</v>
      </c>
      <c r="O791" s="4">
        <v>135.92432499999998</v>
      </c>
      <c r="P791" s="3">
        <f t="shared" si="50"/>
        <v>444.80911666666668</v>
      </c>
      <c r="Q791" s="5">
        <v>8.9999999999999993E-3</v>
      </c>
      <c r="R791" s="5">
        <f>VLOOKUP(D791,'[1]DESIGN LOAD'!AC:AF,2,FALSE)</f>
        <v>200</v>
      </c>
      <c r="S791" s="7">
        <f>VLOOKUP(D791,'[1]DESIGN LOAD'!AC:AF,3,FALSE)</f>
        <v>190</v>
      </c>
      <c r="T791">
        <f>VLOOKUP(D791,'[1]DESIGN LOAD'!AC:AF,4,FALSE)</f>
        <v>390</v>
      </c>
    </row>
    <row r="792" spans="1:20" x14ac:dyDescent="0.3">
      <c r="A792" s="6">
        <v>2024</v>
      </c>
      <c r="B792" s="6">
        <v>8</v>
      </c>
      <c r="C792" s="6">
        <v>3</v>
      </c>
      <c r="D792" s="6">
        <v>4</v>
      </c>
      <c r="E792" s="6" t="str">
        <f t="shared" si="48"/>
        <v>Saturday</v>
      </c>
      <c r="F792" s="6" t="str">
        <f t="shared" si="51"/>
        <v>Weekend</v>
      </c>
      <c r="G792" s="6" t="str">
        <f>_xlfn.XLOOKUP(B792,'[1]VLOOKUP DATA'!$A$3:$A$14,'[1]VLOOKUP DATA'!$C$3:$C$14)</f>
        <v>High-demand</v>
      </c>
      <c r="H792" s="6" t="str" cm="1">
        <f t="array" ref="H792">_xlfn.XLOOKUP(1,('[1]VLOOKUP DATA'!$I$2:$I$337=[1]DATA!G792)*('[1]VLOOKUP DATA'!$J$2:$J$337=[1]DATA!D792)*('[1]VLOOKUP DATA'!$K$2:$K$337=[1]DATA!E792),'[1]VLOOKUP DATA'!$L$2:$L$337)</f>
        <v>Off-Peak</v>
      </c>
      <c r="I792" s="1" cm="1">
        <f t="array" ref="I792">_xlfn.XLOOKUP(B792,'[1]VLOOKUP DATA'!$A$3:$A$14,_xlfn.XLOOKUP(H792,'[1]VLOOKUP DATA'!$D$2:$F$2,'[1]VLOOKUP DATA'!$D$3:$F$14))*100</f>
        <v>107</v>
      </c>
      <c r="J792" s="2">
        <v>-5.3633249999999997</v>
      </c>
      <c r="K792" s="3">
        <f t="shared" si="49"/>
        <v>0</v>
      </c>
      <c r="L792" s="3">
        <v>89.191666666666663</v>
      </c>
      <c r="M792" s="4">
        <v>160.05794999999998</v>
      </c>
      <c r="N792" s="4">
        <v>0</v>
      </c>
      <c r="O792" s="4">
        <v>138.06906666666666</v>
      </c>
      <c r="P792" s="3">
        <f t="shared" si="50"/>
        <v>444.80911666666668</v>
      </c>
      <c r="Q792" s="5">
        <v>4.4999999999999939E-4</v>
      </c>
      <c r="R792" s="5">
        <f>VLOOKUP(D792,'[1]DESIGN LOAD'!AC:AF,2,FALSE)</f>
        <v>295</v>
      </c>
      <c r="S792" s="7">
        <f>VLOOKUP(D792,'[1]DESIGN LOAD'!AC:AF,3,FALSE)</f>
        <v>190</v>
      </c>
      <c r="T792">
        <f>VLOOKUP(D792,'[1]DESIGN LOAD'!AC:AF,4,FALSE)</f>
        <v>485</v>
      </c>
    </row>
    <row r="793" spans="1:20" x14ac:dyDescent="0.3">
      <c r="A793" s="6">
        <v>2024</v>
      </c>
      <c r="B793" s="6">
        <v>8</v>
      </c>
      <c r="C793" s="6">
        <v>3</v>
      </c>
      <c r="D793" s="6">
        <v>5</v>
      </c>
      <c r="E793" s="6" t="str">
        <f t="shared" si="48"/>
        <v>Saturday</v>
      </c>
      <c r="F793" s="6" t="str">
        <f t="shared" si="51"/>
        <v>Weekend</v>
      </c>
      <c r="G793" s="6" t="str">
        <f>_xlfn.XLOOKUP(B793,'[1]VLOOKUP DATA'!$A$3:$A$14,'[1]VLOOKUP DATA'!$C$3:$C$14)</f>
        <v>High-demand</v>
      </c>
      <c r="H793" s="6" t="str" cm="1">
        <f t="array" ref="H793">_xlfn.XLOOKUP(1,('[1]VLOOKUP DATA'!$I$2:$I$337=[1]DATA!G793)*('[1]VLOOKUP DATA'!$J$2:$J$337=[1]DATA!D793)*('[1]VLOOKUP DATA'!$K$2:$K$337=[1]DATA!E793),'[1]VLOOKUP DATA'!$L$2:$L$337)</f>
        <v>Off-Peak</v>
      </c>
      <c r="I793" s="1" cm="1">
        <f t="array" ref="I793">_xlfn.XLOOKUP(B793,'[1]VLOOKUP DATA'!$A$3:$A$14,_xlfn.XLOOKUP(H793,'[1]VLOOKUP DATA'!$D$2:$F$2,'[1]VLOOKUP DATA'!$D$3:$F$14))*100</f>
        <v>107</v>
      </c>
      <c r="J793" s="2">
        <v>137.13971666666666</v>
      </c>
      <c r="K793" s="3">
        <f t="shared" si="49"/>
        <v>137.13971666666666</v>
      </c>
      <c r="L793" s="3">
        <v>86</v>
      </c>
      <c r="M793" s="4">
        <v>2.7719333333333314</v>
      </c>
      <c r="N793" s="4">
        <v>0</v>
      </c>
      <c r="O793" s="4">
        <v>139.50313333333335</v>
      </c>
      <c r="P793" s="3">
        <f t="shared" si="50"/>
        <v>444.80911666666668</v>
      </c>
      <c r="Q793" s="5">
        <v>-1.0841666666666673E-2</v>
      </c>
      <c r="R793" s="5">
        <f>VLOOKUP(D793,'[1]DESIGN LOAD'!AC:AF,2,FALSE)</f>
        <v>295</v>
      </c>
      <c r="S793" s="7">
        <f>VLOOKUP(D793,'[1]DESIGN LOAD'!AC:AF,3,FALSE)</f>
        <v>190</v>
      </c>
      <c r="T793">
        <f>VLOOKUP(D793,'[1]DESIGN LOAD'!AC:AF,4,FALSE)</f>
        <v>485</v>
      </c>
    </row>
    <row r="794" spans="1:20" x14ac:dyDescent="0.3">
      <c r="A794" s="6">
        <v>2024</v>
      </c>
      <c r="B794" s="6">
        <v>8</v>
      </c>
      <c r="C794" s="6">
        <v>3</v>
      </c>
      <c r="D794" s="6">
        <v>6</v>
      </c>
      <c r="E794" s="6" t="str">
        <f t="shared" si="48"/>
        <v>Saturday</v>
      </c>
      <c r="F794" s="6" t="str">
        <f t="shared" si="51"/>
        <v>Weekend</v>
      </c>
      <c r="G794" s="6" t="str">
        <f>_xlfn.XLOOKUP(B794,'[1]VLOOKUP DATA'!$A$3:$A$14,'[1]VLOOKUP DATA'!$C$3:$C$14)</f>
        <v>High-demand</v>
      </c>
      <c r="H794" s="6" t="str" cm="1">
        <f t="array" ref="H794">_xlfn.XLOOKUP(1,('[1]VLOOKUP DATA'!$I$2:$I$337=[1]DATA!G794)*('[1]VLOOKUP DATA'!$J$2:$J$337=[1]DATA!D794)*('[1]VLOOKUP DATA'!$K$2:$K$337=[1]DATA!E794),'[1]VLOOKUP DATA'!$L$2:$L$337)</f>
        <v>Off-Peak</v>
      </c>
      <c r="I794" s="1" cm="1">
        <f t="array" ref="I794">_xlfn.XLOOKUP(B794,'[1]VLOOKUP DATA'!$A$3:$A$14,_xlfn.XLOOKUP(H794,'[1]VLOOKUP DATA'!$D$2:$F$2,'[1]VLOOKUP DATA'!$D$3:$F$14))*100</f>
        <v>107</v>
      </c>
      <c r="J794" s="2">
        <v>142.48944166666669</v>
      </c>
      <c r="K794" s="3">
        <f t="shared" si="49"/>
        <v>142.48944166666669</v>
      </c>
      <c r="L794" s="3">
        <v>78.95</v>
      </c>
      <c r="M794" s="4">
        <v>0.14654166666666671</v>
      </c>
      <c r="N794" s="4">
        <v>0</v>
      </c>
      <c r="O794" s="4">
        <v>142.46416666666664</v>
      </c>
      <c r="P794" s="3">
        <f t="shared" si="50"/>
        <v>444.80911666666668</v>
      </c>
      <c r="Q794" s="5">
        <v>-2.4833333333333294E-2</v>
      </c>
      <c r="R794" s="5">
        <f>VLOOKUP(D794,'[1]DESIGN LOAD'!AC:AF,2,FALSE)</f>
        <v>295</v>
      </c>
      <c r="S794" s="7">
        <f>VLOOKUP(D794,'[1]DESIGN LOAD'!AC:AF,3,FALSE)</f>
        <v>190</v>
      </c>
      <c r="T794">
        <f>VLOOKUP(D794,'[1]DESIGN LOAD'!AC:AF,4,FALSE)</f>
        <v>485</v>
      </c>
    </row>
    <row r="795" spans="1:20" x14ac:dyDescent="0.3">
      <c r="A795" s="6">
        <v>2024</v>
      </c>
      <c r="B795" s="6">
        <v>8</v>
      </c>
      <c r="C795" s="6">
        <v>3</v>
      </c>
      <c r="D795" s="6">
        <v>7</v>
      </c>
      <c r="E795" s="6" t="str">
        <f t="shared" si="48"/>
        <v>Saturday</v>
      </c>
      <c r="F795" s="6" t="str">
        <f t="shared" si="51"/>
        <v>Weekend</v>
      </c>
      <c r="G795" s="6" t="str">
        <f>_xlfn.XLOOKUP(B795,'[1]VLOOKUP DATA'!$A$3:$A$14,'[1]VLOOKUP DATA'!$C$3:$C$14)</f>
        <v>High-demand</v>
      </c>
      <c r="H795" s="6" t="str" cm="1">
        <f t="array" ref="H795">_xlfn.XLOOKUP(1,('[1]VLOOKUP DATA'!$I$2:$I$337=[1]DATA!G795)*('[1]VLOOKUP DATA'!$J$2:$J$337=[1]DATA!D795)*('[1]VLOOKUP DATA'!$K$2:$K$337=[1]DATA!E795),'[1]VLOOKUP DATA'!$L$2:$L$337)</f>
        <v>Standard</v>
      </c>
      <c r="I795" s="1" cm="1">
        <f t="array" ref="I795">_xlfn.XLOOKUP(B795,'[1]VLOOKUP DATA'!$A$3:$A$14,_xlfn.XLOOKUP(H795,'[1]VLOOKUP DATA'!$D$2:$F$2,'[1]VLOOKUP DATA'!$D$3:$F$14))*100</f>
        <v>198</v>
      </c>
      <c r="J795" s="2">
        <v>122.37542500000008</v>
      </c>
      <c r="K795" s="3">
        <f t="shared" si="49"/>
        <v>122.37542500000008</v>
      </c>
      <c r="L795" s="3">
        <v>71.916666666666671</v>
      </c>
      <c r="M795" s="4">
        <v>0.14688333333333328</v>
      </c>
      <c r="N795" s="4">
        <v>25.380775000000003</v>
      </c>
      <c r="O795" s="4">
        <v>147.75569166666665</v>
      </c>
      <c r="P795" s="3">
        <f t="shared" si="50"/>
        <v>444.80911666666668</v>
      </c>
      <c r="Q795" s="5">
        <v>-5.5833333333333364E-4</v>
      </c>
      <c r="R795" s="5">
        <f>VLOOKUP(D795,'[1]DESIGN LOAD'!AC:AF,2,FALSE)</f>
        <v>565</v>
      </c>
      <c r="S795" s="7">
        <f>VLOOKUP(D795,'[1]DESIGN LOAD'!AC:AF,3,FALSE)</f>
        <v>690</v>
      </c>
      <c r="T795">
        <f>VLOOKUP(D795,'[1]DESIGN LOAD'!AC:AF,4,FALSE)</f>
        <v>1255</v>
      </c>
    </row>
    <row r="796" spans="1:20" x14ac:dyDescent="0.3">
      <c r="A796" s="6">
        <v>2024</v>
      </c>
      <c r="B796" s="6">
        <v>8</v>
      </c>
      <c r="C796" s="6">
        <v>3</v>
      </c>
      <c r="D796" s="6">
        <v>8</v>
      </c>
      <c r="E796" s="6" t="str">
        <f t="shared" si="48"/>
        <v>Saturday</v>
      </c>
      <c r="F796" s="6" t="str">
        <f t="shared" si="51"/>
        <v>Weekend</v>
      </c>
      <c r="G796" s="6" t="str">
        <f>_xlfn.XLOOKUP(B796,'[1]VLOOKUP DATA'!$A$3:$A$14,'[1]VLOOKUP DATA'!$C$3:$C$14)</f>
        <v>High-demand</v>
      </c>
      <c r="H796" s="6" t="str" cm="1">
        <f t="array" ref="H796">_xlfn.XLOOKUP(1,('[1]VLOOKUP DATA'!$I$2:$I$337=[1]DATA!G796)*('[1]VLOOKUP DATA'!$J$2:$J$337=[1]DATA!D796)*('[1]VLOOKUP DATA'!$K$2:$K$337=[1]DATA!E796),'[1]VLOOKUP DATA'!$L$2:$L$337)</f>
        <v>Standard</v>
      </c>
      <c r="I796" s="1" cm="1">
        <f t="array" ref="I796">_xlfn.XLOOKUP(B796,'[1]VLOOKUP DATA'!$A$3:$A$14,_xlfn.XLOOKUP(H796,'[1]VLOOKUP DATA'!$D$2:$F$2,'[1]VLOOKUP DATA'!$D$3:$F$14))*100</f>
        <v>198</v>
      </c>
      <c r="J796" s="2">
        <v>-118.78740833333332</v>
      </c>
      <c r="K796" s="3">
        <f t="shared" si="49"/>
        <v>0</v>
      </c>
      <c r="L796" s="3">
        <v>70.38333333333334</v>
      </c>
      <c r="M796" s="4">
        <v>0.14742500000000003</v>
      </c>
      <c r="N796" s="4">
        <v>305.74677499999996</v>
      </c>
      <c r="O796" s="4">
        <v>186.94792499999997</v>
      </c>
      <c r="P796" s="3">
        <f t="shared" si="50"/>
        <v>444.80911666666668</v>
      </c>
      <c r="Q796" s="5">
        <v>-1.0000000000000007E-2</v>
      </c>
      <c r="R796" s="5">
        <f>VLOOKUP(D796,'[1]DESIGN LOAD'!AC:AF,2,FALSE)</f>
        <v>565</v>
      </c>
      <c r="S796" s="7">
        <f>VLOOKUP(D796,'[1]DESIGN LOAD'!AC:AF,3,FALSE)</f>
        <v>675</v>
      </c>
      <c r="T796">
        <f>VLOOKUP(D796,'[1]DESIGN LOAD'!AC:AF,4,FALSE)</f>
        <v>1240</v>
      </c>
    </row>
    <row r="797" spans="1:20" x14ac:dyDescent="0.3">
      <c r="A797" s="6">
        <v>2024</v>
      </c>
      <c r="B797" s="6">
        <v>8</v>
      </c>
      <c r="C797" s="6">
        <v>3</v>
      </c>
      <c r="D797" s="6">
        <v>9</v>
      </c>
      <c r="E797" s="6" t="str">
        <f t="shared" si="48"/>
        <v>Saturday</v>
      </c>
      <c r="F797" s="6" t="str">
        <f t="shared" si="51"/>
        <v>Weekend</v>
      </c>
      <c r="G797" s="6" t="str">
        <f>_xlfn.XLOOKUP(B797,'[1]VLOOKUP DATA'!$A$3:$A$14,'[1]VLOOKUP DATA'!$C$3:$C$14)</f>
        <v>High-demand</v>
      </c>
      <c r="H797" s="6" t="str" cm="1">
        <f t="array" ref="H797">_xlfn.XLOOKUP(1,('[1]VLOOKUP DATA'!$I$2:$I$337=[1]DATA!G797)*('[1]VLOOKUP DATA'!$J$2:$J$337=[1]DATA!D797)*('[1]VLOOKUP DATA'!$K$2:$K$337=[1]DATA!E797),'[1]VLOOKUP DATA'!$L$2:$L$337)</f>
        <v>Standard</v>
      </c>
      <c r="I797" s="1" cm="1">
        <f t="array" ref="I797">_xlfn.XLOOKUP(B797,'[1]VLOOKUP DATA'!$A$3:$A$14,_xlfn.XLOOKUP(H797,'[1]VLOOKUP DATA'!$D$2:$F$2,'[1]VLOOKUP DATA'!$D$3:$F$14))*100</f>
        <v>198</v>
      </c>
      <c r="J797" s="2">
        <v>-380.06252499999994</v>
      </c>
      <c r="K797" s="3">
        <f t="shared" si="49"/>
        <v>0</v>
      </c>
      <c r="L797" s="3">
        <v>81.825000000000003</v>
      </c>
      <c r="M797" s="4">
        <v>0.60455833333333331</v>
      </c>
      <c r="N797" s="4">
        <v>561.18311666666682</v>
      </c>
      <c r="O797" s="4">
        <v>181.11689166666662</v>
      </c>
      <c r="P797" s="3">
        <f t="shared" si="50"/>
        <v>444.80911666666668</v>
      </c>
      <c r="Q797" s="5">
        <v>-1.0000000000000007E-2</v>
      </c>
      <c r="R797" s="5">
        <f>VLOOKUP(D797,'[1]DESIGN LOAD'!AC:AF,2,FALSE)</f>
        <v>565</v>
      </c>
      <c r="S797" s="7">
        <f>VLOOKUP(D797,'[1]DESIGN LOAD'!AC:AF,3,FALSE)</f>
        <v>675</v>
      </c>
      <c r="T797">
        <f>VLOOKUP(D797,'[1]DESIGN LOAD'!AC:AF,4,FALSE)</f>
        <v>1240</v>
      </c>
    </row>
    <row r="798" spans="1:20" x14ac:dyDescent="0.3">
      <c r="A798" s="6">
        <v>2024</v>
      </c>
      <c r="B798" s="6">
        <v>8</v>
      </c>
      <c r="C798" s="6">
        <v>3</v>
      </c>
      <c r="D798" s="6">
        <v>10</v>
      </c>
      <c r="E798" s="6" t="str">
        <f t="shared" si="48"/>
        <v>Saturday</v>
      </c>
      <c r="F798" s="6" t="str">
        <f t="shared" si="51"/>
        <v>Weekend</v>
      </c>
      <c r="G798" s="6" t="str">
        <f>_xlfn.XLOOKUP(B798,'[1]VLOOKUP DATA'!$A$3:$A$14,'[1]VLOOKUP DATA'!$C$3:$C$14)</f>
        <v>High-demand</v>
      </c>
      <c r="H798" s="6" t="str" cm="1">
        <f t="array" ref="H798">_xlfn.XLOOKUP(1,('[1]VLOOKUP DATA'!$I$2:$I$337=[1]DATA!G798)*('[1]VLOOKUP DATA'!$J$2:$J$337=[1]DATA!D798)*('[1]VLOOKUP DATA'!$K$2:$K$337=[1]DATA!E798),'[1]VLOOKUP DATA'!$L$2:$L$337)</f>
        <v>Standard</v>
      </c>
      <c r="I798" s="1" cm="1">
        <f t="array" ref="I798">_xlfn.XLOOKUP(B798,'[1]VLOOKUP DATA'!$A$3:$A$14,_xlfn.XLOOKUP(H798,'[1]VLOOKUP DATA'!$D$2:$F$2,'[1]VLOOKUP DATA'!$D$3:$F$14))*100</f>
        <v>198</v>
      </c>
      <c r="J798" s="2">
        <v>-201.00410000000005</v>
      </c>
      <c r="K798" s="3">
        <f t="shared" si="49"/>
        <v>0</v>
      </c>
      <c r="L798" s="3">
        <v>97.691666666666663</v>
      </c>
      <c r="M798" s="4">
        <v>3.9876250000000004</v>
      </c>
      <c r="N798" s="4">
        <v>355.5404083333334</v>
      </c>
      <c r="O798" s="4">
        <v>154.58445833333337</v>
      </c>
      <c r="P798" s="3">
        <f t="shared" si="50"/>
        <v>444.80911666666668</v>
      </c>
      <c r="Q798" s="5">
        <v>-1.0000000000000007E-2</v>
      </c>
      <c r="R798" s="5">
        <f>VLOOKUP(D798,'[1]DESIGN LOAD'!AC:AF,2,FALSE)</f>
        <v>565</v>
      </c>
      <c r="S798" s="7">
        <f>VLOOKUP(D798,'[1]DESIGN LOAD'!AC:AF,3,FALSE)</f>
        <v>675</v>
      </c>
      <c r="T798">
        <f>VLOOKUP(D798,'[1]DESIGN LOAD'!AC:AF,4,FALSE)</f>
        <v>1240</v>
      </c>
    </row>
    <row r="799" spans="1:20" x14ac:dyDescent="0.3">
      <c r="A799" s="6">
        <v>2024</v>
      </c>
      <c r="B799" s="6">
        <v>8</v>
      </c>
      <c r="C799" s="6">
        <v>3</v>
      </c>
      <c r="D799" s="6">
        <v>11</v>
      </c>
      <c r="E799" s="6" t="str">
        <f t="shared" si="48"/>
        <v>Saturday</v>
      </c>
      <c r="F799" s="6" t="str">
        <f t="shared" si="51"/>
        <v>Weekend</v>
      </c>
      <c r="G799" s="6" t="str">
        <f>_xlfn.XLOOKUP(B799,'[1]VLOOKUP DATA'!$A$3:$A$14,'[1]VLOOKUP DATA'!$C$3:$C$14)</f>
        <v>High-demand</v>
      </c>
      <c r="H799" s="6" t="str" cm="1">
        <f t="array" ref="H799">_xlfn.XLOOKUP(1,('[1]VLOOKUP DATA'!$I$2:$I$337=[1]DATA!G799)*('[1]VLOOKUP DATA'!$J$2:$J$337=[1]DATA!D799)*('[1]VLOOKUP DATA'!$K$2:$K$337=[1]DATA!E799),'[1]VLOOKUP DATA'!$L$2:$L$337)</f>
        <v>Standard</v>
      </c>
      <c r="I799" s="1" cm="1">
        <f t="array" ref="I799">_xlfn.XLOOKUP(B799,'[1]VLOOKUP DATA'!$A$3:$A$14,_xlfn.XLOOKUP(H799,'[1]VLOOKUP DATA'!$D$2:$F$2,'[1]VLOOKUP DATA'!$D$3:$F$14))*100</f>
        <v>198</v>
      </c>
      <c r="J799" s="2">
        <v>-8.4294083333333329</v>
      </c>
      <c r="K799" s="3">
        <f t="shared" si="49"/>
        <v>0</v>
      </c>
      <c r="L799" s="3">
        <v>99</v>
      </c>
      <c r="M799" s="4">
        <v>0.73564166666666675</v>
      </c>
      <c r="N799" s="4">
        <v>163.79966666666672</v>
      </c>
      <c r="O799" s="4">
        <v>155.36972500000002</v>
      </c>
      <c r="P799" s="3">
        <f t="shared" si="50"/>
        <v>444.80911666666668</v>
      </c>
      <c r="Q799" s="5">
        <v>-1.0000000000000007E-2</v>
      </c>
      <c r="R799" s="5">
        <f>VLOOKUP(D799,'[1]DESIGN LOAD'!AC:AF,2,FALSE)</f>
        <v>565</v>
      </c>
      <c r="S799" s="7">
        <f>VLOOKUP(D799,'[1]DESIGN LOAD'!AC:AF,3,FALSE)</f>
        <v>675</v>
      </c>
      <c r="T799">
        <f>VLOOKUP(D799,'[1]DESIGN LOAD'!AC:AF,4,FALSE)</f>
        <v>1240</v>
      </c>
    </row>
    <row r="800" spans="1:20" x14ac:dyDescent="0.3">
      <c r="A800" s="6">
        <v>2024</v>
      </c>
      <c r="B800" s="6">
        <v>8</v>
      </c>
      <c r="C800" s="6">
        <v>3</v>
      </c>
      <c r="D800" s="6">
        <v>12</v>
      </c>
      <c r="E800" s="6" t="str">
        <f t="shared" si="48"/>
        <v>Saturday</v>
      </c>
      <c r="F800" s="6" t="str">
        <f t="shared" si="51"/>
        <v>Weekend</v>
      </c>
      <c r="G800" s="6" t="str">
        <f>_xlfn.XLOOKUP(B800,'[1]VLOOKUP DATA'!$A$3:$A$14,'[1]VLOOKUP DATA'!$C$3:$C$14)</f>
        <v>High-demand</v>
      </c>
      <c r="H800" s="6" t="str" cm="1">
        <f t="array" ref="H800">_xlfn.XLOOKUP(1,('[1]VLOOKUP DATA'!$I$2:$I$337=[1]DATA!G800)*('[1]VLOOKUP DATA'!$J$2:$J$337=[1]DATA!D800)*('[1]VLOOKUP DATA'!$K$2:$K$337=[1]DATA!E800),'[1]VLOOKUP DATA'!$L$2:$L$337)</f>
        <v>Off-Peak</v>
      </c>
      <c r="I800" s="1" cm="1">
        <f t="array" ref="I800">_xlfn.XLOOKUP(B800,'[1]VLOOKUP DATA'!$A$3:$A$14,_xlfn.XLOOKUP(H800,'[1]VLOOKUP DATA'!$D$2:$F$2,'[1]VLOOKUP DATA'!$D$3:$F$14))*100</f>
        <v>107</v>
      </c>
      <c r="J800" s="2">
        <v>-8.6209729729729734</v>
      </c>
      <c r="K800" s="3">
        <f t="shared" si="49"/>
        <v>0</v>
      </c>
      <c r="L800" s="3">
        <v>99</v>
      </c>
      <c r="M800" s="4">
        <v>1.2307117117117119</v>
      </c>
      <c r="N800" s="4">
        <v>195.14074774774778</v>
      </c>
      <c r="O800" s="4">
        <v>186.53298198198206</v>
      </c>
      <c r="P800" s="3">
        <f t="shared" si="50"/>
        <v>444.80911666666668</v>
      </c>
      <c r="Q800" s="5">
        <v>-5.0450450450450473E-3</v>
      </c>
      <c r="R800" s="5">
        <f>VLOOKUP(D800,'[1]DESIGN LOAD'!AC:AF,2,FALSE)</f>
        <v>565</v>
      </c>
      <c r="S800" s="7">
        <f>VLOOKUP(D800,'[1]DESIGN LOAD'!AC:AF,3,FALSE)</f>
        <v>675</v>
      </c>
      <c r="T800">
        <f>VLOOKUP(D800,'[1]DESIGN LOAD'!AC:AF,4,FALSE)</f>
        <v>1240</v>
      </c>
    </row>
    <row r="801" spans="1:20" x14ac:dyDescent="0.3">
      <c r="A801" s="6">
        <v>2024</v>
      </c>
      <c r="B801" s="6">
        <v>8</v>
      </c>
      <c r="C801" s="6">
        <v>3</v>
      </c>
      <c r="D801" s="6">
        <v>13</v>
      </c>
      <c r="E801" s="6" t="str">
        <f t="shared" si="48"/>
        <v>Saturday</v>
      </c>
      <c r="F801" s="6" t="str">
        <f t="shared" si="51"/>
        <v>Weekend</v>
      </c>
      <c r="G801" s="6" t="str">
        <f>_xlfn.XLOOKUP(B801,'[1]VLOOKUP DATA'!$A$3:$A$14,'[1]VLOOKUP DATA'!$C$3:$C$14)</f>
        <v>High-demand</v>
      </c>
      <c r="H801" s="6" t="str" cm="1">
        <f t="array" ref="H801">_xlfn.XLOOKUP(1,('[1]VLOOKUP DATA'!$I$2:$I$337=[1]DATA!G801)*('[1]VLOOKUP DATA'!$J$2:$J$337=[1]DATA!D801)*('[1]VLOOKUP DATA'!$K$2:$K$337=[1]DATA!E801),'[1]VLOOKUP DATA'!$L$2:$L$337)</f>
        <v>Off-Peak</v>
      </c>
      <c r="I801" s="1" cm="1">
        <f t="array" ref="I801">_xlfn.XLOOKUP(B801,'[1]VLOOKUP DATA'!$A$3:$A$14,_xlfn.XLOOKUP(H801,'[1]VLOOKUP DATA'!$D$2:$F$2,'[1]VLOOKUP DATA'!$D$3:$F$14))*100</f>
        <v>107</v>
      </c>
      <c r="J801" s="2">
        <v>-9.1222583333333329</v>
      </c>
      <c r="K801" s="3">
        <f t="shared" si="49"/>
        <v>0</v>
      </c>
      <c r="L801" s="3">
        <v>99</v>
      </c>
      <c r="M801" s="4">
        <v>1.2145333333333332</v>
      </c>
      <c r="N801" s="4">
        <v>187.54906666666662</v>
      </c>
      <c r="O801" s="4">
        <v>178.44686666666672</v>
      </c>
      <c r="P801" s="3">
        <f t="shared" si="50"/>
        <v>444.80911666666668</v>
      </c>
      <c r="Q801" s="5">
        <v>0</v>
      </c>
      <c r="R801" s="5">
        <f>VLOOKUP(D801,'[1]DESIGN LOAD'!AC:AF,2,FALSE)</f>
        <v>565</v>
      </c>
      <c r="S801" s="7">
        <f>VLOOKUP(D801,'[1]DESIGN LOAD'!AC:AF,3,FALSE)</f>
        <v>675</v>
      </c>
      <c r="T801">
        <f>VLOOKUP(D801,'[1]DESIGN LOAD'!AC:AF,4,FALSE)</f>
        <v>1240</v>
      </c>
    </row>
    <row r="802" spans="1:20" x14ac:dyDescent="0.3">
      <c r="A802" s="6">
        <v>2024</v>
      </c>
      <c r="B802" s="6">
        <v>8</v>
      </c>
      <c r="C802" s="6">
        <v>3</v>
      </c>
      <c r="D802" s="6">
        <v>14</v>
      </c>
      <c r="E802" s="6" t="str">
        <f t="shared" si="48"/>
        <v>Saturday</v>
      </c>
      <c r="F802" s="6" t="str">
        <f t="shared" si="51"/>
        <v>Weekend</v>
      </c>
      <c r="G802" s="6" t="str">
        <f>_xlfn.XLOOKUP(B802,'[1]VLOOKUP DATA'!$A$3:$A$14,'[1]VLOOKUP DATA'!$C$3:$C$14)</f>
        <v>High-demand</v>
      </c>
      <c r="H802" s="6" t="str" cm="1">
        <f t="array" ref="H802">_xlfn.XLOOKUP(1,('[1]VLOOKUP DATA'!$I$2:$I$337=[1]DATA!G802)*('[1]VLOOKUP DATA'!$J$2:$J$337=[1]DATA!D802)*('[1]VLOOKUP DATA'!$K$2:$K$337=[1]DATA!E802),'[1]VLOOKUP DATA'!$L$2:$L$337)</f>
        <v>Off-Peak</v>
      </c>
      <c r="I802" s="1" cm="1">
        <f t="array" ref="I802">_xlfn.XLOOKUP(B802,'[1]VLOOKUP DATA'!$A$3:$A$14,_xlfn.XLOOKUP(H802,'[1]VLOOKUP DATA'!$D$2:$F$2,'[1]VLOOKUP DATA'!$D$3:$F$14))*100</f>
        <v>107</v>
      </c>
      <c r="J802" s="2">
        <v>-9.0670166666666674</v>
      </c>
      <c r="K802" s="3">
        <f t="shared" si="49"/>
        <v>0</v>
      </c>
      <c r="L802" s="3">
        <v>99</v>
      </c>
      <c r="M802" s="4">
        <v>0.97412500000000068</v>
      </c>
      <c r="N802" s="4">
        <v>207.54384166666668</v>
      </c>
      <c r="O802" s="4">
        <v>198.49124166666667</v>
      </c>
      <c r="P802" s="3">
        <f t="shared" si="50"/>
        <v>444.80911666666668</v>
      </c>
      <c r="Q802" s="5">
        <v>0</v>
      </c>
      <c r="R802" s="5">
        <f>VLOOKUP(D802,'[1]DESIGN LOAD'!AC:AF,2,FALSE)</f>
        <v>565</v>
      </c>
      <c r="S802" s="7">
        <f>VLOOKUP(D802,'[1]DESIGN LOAD'!AC:AF,3,FALSE)</f>
        <v>675</v>
      </c>
      <c r="T802">
        <f>VLOOKUP(D802,'[1]DESIGN LOAD'!AC:AF,4,FALSE)</f>
        <v>1240</v>
      </c>
    </row>
    <row r="803" spans="1:20" x14ac:dyDescent="0.3">
      <c r="A803" s="6">
        <v>2024</v>
      </c>
      <c r="B803" s="6">
        <v>8</v>
      </c>
      <c r="C803" s="6">
        <v>3</v>
      </c>
      <c r="D803" s="6">
        <v>15</v>
      </c>
      <c r="E803" s="6" t="str">
        <f t="shared" si="48"/>
        <v>Saturday</v>
      </c>
      <c r="F803" s="6" t="str">
        <f t="shared" si="51"/>
        <v>Weekend</v>
      </c>
      <c r="G803" s="6" t="str">
        <f>_xlfn.XLOOKUP(B803,'[1]VLOOKUP DATA'!$A$3:$A$14,'[1]VLOOKUP DATA'!$C$3:$C$14)</f>
        <v>High-demand</v>
      </c>
      <c r="H803" s="6" t="str" cm="1">
        <f t="array" ref="H803">_xlfn.XLOOKUP(1,('[1]VLOOKUP DATA'!$I$2:$I$337=[1]DATA!G803)*('[1]VLOOKUP DATA'!$J$2:$J$337=[1]DATA!D803)*('[1]VLOOKUP DATA'!$K$2:$K$337=[1]DATA!E803),'[1]VLOOKUP DATA'!$L$2:$L$337)</f>
        <v>Off-Peak</v>
      </c>
      <c r="I803" s="1" cm="1">
        <f t="array" ref="I803">_xlfn.XLOOKUP(B803,'[1]VLOOKUP DATA'!$A$3:$A$14,_xlfn.XLOOKUP(H803,'[1]VLOOKUP DATA'!$D$2:$F$2,'[1]VLOOKUP DATA'!$D$3:$F$14))*100</f>
        <v>107</v>
      </c>
      <c r="J803" s="2">
        <v>-8.9491583333333349</v>
      </c>
      <c r="K803" s="3">
        <f t="shared" si="49"/>
        <v>0</v>
      </c>
      <c r="L803" s="3">
        <v>99</v>
      </c>
      <c r="M803" s="4">
        <v>0.7839750000000002</v>
      </c>
      <c r="N803" s="4">
        <v>148.71793333333332</v>
      </c>
      <c r="O803" s="4">
        <v>139.77722500000002</v>
      </c>
      <c r="P803" s="3">
        <f t="shared" si="50"/>
        <v>444.80911666666668</v>
      </c>
      <c r="Q803" s="5">
        <v>0</v>
      </c>
      <c r="R803" s="5">
        <f>VLOOKUP(D803,'[1]DESIGN LOAD'!AC:AF,2,FALSE)</f>
        <v>565</v>
      </c>
      <c r="S803" s="7">
        <f>VLOOKUP(D803,'[1]DESIGN LOAD'!AC:AF,3,FALSE)</f>
        <v>675</v>
      </c>
      <c r="T803">
        <f>VLOOKUP(D803,'[1]DESIGN LOAD'!AC:AF,4,FALSE)</f>
        <v>1240</v>
      </c>
    </row>
    <row r="804" spans="1:20" x14ac:dyDescent="0.3">
      <c r="A804" s="6">
        <v>2024</v>
      </c>
      <c r="B804" s="6">
        <v>8</v>
      </c>
      <c r="C804" s="6">
        <v>3</v>
      </c>
      <c r="D804" s="6">
        <v>16</v>
      </c>
      <c r="E804" s="6" t="str">
        <f t="shared" si="48"/>
        <v>Saturday</v>
      </c>
      <c r="F804" s="6" t="str">
        <f t="shared" si="51"/>
        <v>Weekend</v>
      </c>
      <c r="G804" s="6" t="str">
        <f>_xlfn.XLOOKUP(B804,'[1]VLOOKUP DATA'!$A$3:$A$14,'[1]VLOOKUP DATA'!$C$3:$C$14)</f>
        <v>High-demand</v>
      </c>
      <c r="H804" s="6" t="str" cm="1">
        <f t="array" ref="H804">_xlfn.XLOOKUP(1,('[1]VLOOKUP DATA'!$I$2:$I$337=[1]DATA!G804)*('[1]VLOOKUP DATA'!$J$2:$J$337=[1]DATA!D804)*('[1]VLOOKUP DATA'!$K$2:$K$337=[1]DATA!E804),'[1]VLOOKUP DATA'!$L$2:$L$337)</f>
        <v>Off-Peak</v>
      </c>
      <c r="I804" s="1" cm="1">
        <f t="array" ref="I804">_xlfn.XLOOKUP(B804,'[1]VLOOKUP DATA'!$A$3:$A$14,_xlfn.XLOOKUP(H804,'[1]VLOOKUP DATA'!$D$2:$F$2,'[1]VLOOKUP DATA'!$D$3:$F$14))*100</f>
        <v>107</v>
      </c>
      <c r="J804" s="2">
        <v>-1.2811250000000007</v>
      </c>
      <c r="K804" s="3">
        <f t="shared" si="49"/>
        <v>0</v>
      </c>
      <c r="L804" s="3">
        <v>99</v>
      </c>
      <c r="M804" s="4">
        <v>2.8653249999999999</v>
      </c>
      <c r="N804" s="4">
        <v>158.79754999999997</v>
      </c>
      <c r="O804" s="4">
        <v>157.55860000000004</v>
      </c>
      <c r="P804" s="3">
        <f t="shared" si="50"/>
        <v>444.80911666666668</v>
      </c>
      <c r="Q804" s="5">
        <v>0</v>
      </c>
      <c r="R804" s="5">
        <f>VLOOKUP(D804,'[1]DESIGN LOAD'!AC:AF,2,FALSE)</f>
        <v>565</v>
      </c>
      <c r="S804" s="7">
        <f>VLOOKUP(D804,'[1]DESIGN LOAD'!AC:AF,3,FALSE)</f>
        <v>675</v>
      </c>
      <c r="T804">
        <f>VLOOKUP(D804,'[1]DESIGN LOAD'!AC:AF,4,FALSE)</f>
        <v>1240</v>
      </c>
    </row>
    <row r="805" spans="1:20" x14ac:dyDescent="0.3">
      <c r="A805" s="6">
        <v>2024</v>
      </c>
      <c r="B805" s="6">
        <v>8</v>
      </c>
      <c r="C805" s="6">
        <v>3</v>
      </c>
      <c r="D805" s="6">
        <v>17</v>
      </c>
      <c r="E805" s="6" t="str">
        <f t="shared" si="48"/>
        <v>Saturday</v>
      </c>
      <c r="F805" s="6" t="str">
        <f t="shared" si="51"/>
        <v>Weekend</v>
      </c>
      <c r="G805" s="6" t="str">
        <f>_xlfn.XLOOKUP(B805,'[1]VLOOKUP DATA'!$A$3:$A$14,'[1]VLOOKUP DATA'!$C$3:$C$14)</f>
        <v>High-demand</v>
      </c>
      <c r="H805" s="6" t="str" cm="1">
        <f t="array" ref="H805">_xlfn.XLOOKUP(1,('[1]VLOOKUP DATA'!$I$2:$I$337=[1]DATA!G805)*('[1]VLOOKUP DATA'!$J$2:$J$337=[1]DATA!D805)*('[1]VLOOKUP DATA'!$K$2:$K$337=[1]DATA!E805),'[1]VLOOKUP DATA'!$L$2:$L$337)</f>
        <v>Off-Peak</v>
      </c>
      <c r="I805" s="1" cm="1">
        <f t="array" ref="I805">_xlfn.XLOOKUP(B805,'[1]VLOOKUP DATA'!$A$3:$A$14,_xlfn.XLOOKUP(H805,'[1]VLOOKUP DATA'!$D$2:$F$2,'[1]VLOOKUP DATA'!$D$3:$F$14))*100</f>
        <v>107</v>
      </c>
      <c r="J805" s="2">
        <v>138.21175000000002</v>
      </c>
      <c r="K805" s="3">
        <f t="shared" si="49"/>
        <v>138.21175000000002</v>
      </c>
      <c r="L805" s="3">
        <v>95.966666666666669</v>
      </c>
      <c r="M805" s="4">
        <v>4.9388833333333348</v>
      </c>
      <c r="N805" s="4">
        <v>29.984891666666677</v>
      </c>
      <c r="O805" s="4">
        <v>168.42664166666663</v>
      </c>
      <c r="P805" s="3">
        <f t="shared" si="50"/>
        <v>444.80911666666668</v>
      </c>
      <c r="Q805" s="5">
        <v>0</v>
      </c>
      <c r="R805" s="5">
        <f>VLOOKUP(D805,'[1]DESIGN LOAD'!AC:AF,2,FALSE)</f>
        <v>555</v>
      </c>
      <c r="S805" s="7">
        <f>VLOOKUP(D805,'[1]DESIGN LOAD'!AC:AF,3,FALSE)</f>
        <v>675</v>
      </c>
      <c r="T805">
        <f>VLOOKUP(D805,'[1]DESIGN LOAD'!AC:AF,4,FALSE)</f>
        <v>1230</v>
      </c>
    </row>
    <row r="806" spans="1:20" x14ac:dyDescent="0.3">
      <c r="A806" s="6">
        <v>2024</v>
      </c>
      <c r="B806" s="6">
        <v>8</v>
      </c>
      <c r="C806" s="6">
        <v>3</v>
      </c>
      <c r="D806" s="6">
        <v>18</v>
      </c>
      <c r="E806" s="6" t="str">
        <f t="shared" si="48"/>
        <v>Saturday</v>
      </c>
      <c r="F806" s="6" t="str">
        <f t="shared" si="51"/>
        <v>Weekend</v>
      </c>
      <c r="G806" s="6" t="str">
        <f>_xlfn.XLOOKUP(B806,'[1]VLOOKUP DATA'!$A$3:$A$14,'[1]VLOOKUP DATA'!$C$3:$C$14)</f>
        <v>High-demand</v>
      </c>
      <c r="H806" s="6" t="str" cm="1">
        <f t="array" ref="H806">_xlfn.XLOOKUP(1,('[1]VLOOKUP DATA'!$I$2:$I$337=[1]DATA!G806)*('[1]VLOOKUP DATA'!$J$2:$J$337=[1]DATA!D806)*('[1]VLOOKUP DATA'!$K$2:$K$337=[1]DATA!E806),'[1]VLOOKUP DATA'!$L$2:$L$337)</f>
        <v>Standard</v>
      </c>
      <c r="I806" s="1" cm="1">
        <f t="array" ref="I806">_xlfn.XLOOKUP(B806,'[1]VLOOKUP DATA'!$A$3:$A$14,_xlfn.XLOOKUP(H806,'[1]VLOOKUP DATA'!$D$2:$F$2,'[1]VLOOKUP DATA'!$D$3:$F$14))*100</f>
        <v>198</v>
      </c>
      <c r="J806" s="2">
        <v>157.24059999999992</v>
      </c>
      <c r="K806" s="3">
        <f t="shared" si="49"/>
        <v>157.24059999999992</v>
      </c>
      <c r="L806" s="3">
        <v>88.325000000000003</v>
      </c>
      <c r="M806" s="4">
        <v>2.0637999999999996</v>
      </c>
      <c r="N806" s="4">
        <v>0.3416333333333334</v>
      </c>
      <c r="O806" s="4">
        <v>157.67534166666655</v>
      </c>
      <c r="P806" s="3">
        <f t="shared" si="50"/>
        <v>444.80911666666668</v>
      </c>
      <c r="Q806" s="5">
        <v>8.1666666666666725E-4</v>
      </c>
      <c r="R806" s="5">
        <f>VLOOKUP(D806,'[1]DESIGN LOAD'!AC:AF,2,FALSE)</f>
        <v>485</v>
      </c>
      <c r="S806" s="7">
        <f>VLOOKUP(D806,'[1]DESIGN LOAD'!AC:AF,3,FALSE)</f>
        <v>655</v>
      </c>
      <c r="T806">
        <f>VLOOKUP(D806,'[1]DESIGN LOAD'!AC:AF,4,FALSE)</f>
        <v>1140</v>
      </c>
    </row>
    <row r="807" spans="1:20" x14ac:dyDescent="0.3">
      <c r="A807" s="6">
        <v>2024</v>
      </c>
      <c r="B807" s="6">
        <v>8</v>
      </c>
      <c r="C807" s="6">
        <v>3</v>
      </c>
      <c r="D807" s="6">
        <v>19</v>
      </c>
      <c r="E807" s="6" t="str">
        <f t="shared" si="48"/>
        <v>Saturday</v>
      </c>
      <c r="F807" s="6" t="str">
        <f t="shared" si="51"/>
        <v>Weekend</v>
      </c>
      <c r="G807" s="6" t="str">
        <f>_xlfn.XLOOKUP(B807,'[1]VLOOKUP DATA'!$A$3:$A$14,'[1]VLOOKUP DATA'!$C$3:$C$14)</f>
        <v>High-demand</v>
      </c>
      <c r="H807" s="6" t="str" cm="1">
        <f t="array" ref="H807">_xlfn.XLOOKUP(1,('[1]VLOOKUP DATA'!$I$2:$I$337=[1]DATA!G807)*('[1]VLOOKUP DATA'!$J$2:$J$337=[1]DATA!D807)*('[1]VLOOKUP DATA'!$K$2:$K$337=[1]DATA!E807),'[1]VLOOKUP DATA'!$L$2:$L$337)</f>
        <v>Standard</v>
      </c>
      <c r="I807" s="1" cm="1">
        <f t="array" ref="I807">_xlfn.XLOOKUP(B807,'[1]VLOOKUP DATA'!$A$3:$A$14,_xlfn.XLOOKUP(H807,'[1]VLOOKUP DATA'!$D$2:$F$2,'[1]VLOOKUP DATA'!$D$3:$F$14))*100</f>
        <v>198</v>
      </c>
      <c r="J807" s="2">
        <v>179.79571666666666</v>
      </c>
      <c r="K807" s="3">
        <f t="shared" si="49"/>
        <v>179.79571666666666</v>
      </c>
      <c r="L807" s="3">
        <v>80.066666666666663</v>
      </c>
      <c r="M807" s="4">
        <v>0.14631666666666662</v>
      </c>
      <c r="N807" s="4">
        <v>0</v>
      </c>
      <c r="O807" s="4">
        <v>179.79798333333338</v>
      </c>
      <c r="P807" s="3">
        <f t="shared" si="50"/>
        <v>444.80911666666668</v>
      </c>
      <c r="Q807" s="5">
        <v>2.0000000000000013E-3</v>
      </c>
      <c r="R807" s="5">
        <f>VLOOKUP(D807,'[1]DESIGN LOAD'!AC:AF,2,FALSE)</f>
        <v>295</v>
      </c>
      <c r="S807" s="7">
        <f>VLOOKUP(D807,'[1]DESIGN LOAD'!AC:AF,3,FALSE)</f>
        <v>655</v>
      </c>
      <c r="T807">
        <f>VLOOKUP(D807,'[1]DESIGN LOAD'!AC:AF,4,FALSE)</f>
        <v>950</v>
      </c>
    </row>
    <row r="808" spans="1:20" x14ac:dyDescent="0.3">
      <c r="A808" s="6">
        <v>2024</v>
      </c>
      <c r="B808" s="6">
        <v>8</v>
      </c>
      <c r="C808" s="6">
        <v>3</v>
      </c>
      <c r="D808" s="6">
        <v>20</v>
      </c>
      <c r="E808" s="6" t="str">
        <f t="shared" si="48"/>
        <v>Saturday</v>
      </c>
      <c r="F808" s="6" t="str">
        <f t="shared" si="51"/>
        <v>Weekend</v>
      </c>
      <c r="G808" s="6" t="str">
        <f>_xlfn.XLOOKUP(B808,'[1]VLOOKUP DATA'!$A$3:$A$14,'[1]VLOOKUP DATA'!$C$3:$C$14)</f>
        <v>High-demand</v>
      </c>
      <c r="H808" s="6" t="str" cm="1">
        <f t="array" ref="H808">_xlfn.XLOOKUP(1,('[1]VLOOKUP DATA'!$I$2:$I$337=[1]DATA!G808)*('[1]VLOOKUP DATA'!$J$2:$J$337=[1]DATA!D808)*('[1]VLOOKUP DATA'!$K$2:$K$337=[1]DATA!E808),'[1]VLOOKUP DATA'!$L$2:$L$337)</f>
        <v>Off-Peak</v>
      </c>
      <c r="I808" s="1" cm="1">
        <f t="array" ref="I808">_xlfn.XLOOKUP(B808,'[1]VLOOKUP DATA'!$A$3:$A$14,_xlfn.XLOOKUP(H808,'[1]VLOOKUP DATA'!$D$2:$F$2,'[1]VLOOKUP DATA'!$D$3:$F$14))*100</f>
        <v>107</v>
      </c>
      <c r="J808" s="2">
        <v>163.04015833333324</v>
      </c>
      <c r="K808" s="3">
        <f t="shared" si="49"/>
        <v>163.04015833333324</v>
      </c>
      <c r="L808" s="3">
        <v>71.691666666666663</v>
      </c>
      <c r="M808" s="4">
        <v>0.14515833333333331</v>
      </c>
      <c r="N808" s="4">
        <v>0</v>
      </c>
      <c r="O808" s="4">
        <v>163.0427333333333</v>
      </c>
      <c r="P808" s="3">
        <f t="shared" si="50"/>
        <v>444.80911666666668</v>
      </c>
      <c r="Q808" s="5">
        <v>-3.9166666666666679E-4</v>
      </c>
      <c r="R808" s="5">
        <f>VLOOKUP(D808,'[1]DESIGN LOAD'!AC:AF,2,FALSE)</f>
        <v>295</v>
      </c>
      <c r="S808" s="7">
        <f>VLOOKUP(D808,'[1]DESIGN LOAD'!AC:AF,3,FALSE)</f>
        <v>190</v>
      </c>
      <c r="T808">
        <f>VLOOKUP(D808,'[1]DESIGN LOAD'!AC:AF,4,FALSE)</f>
        <v>485</v>
      </c>
    </row>
    <row r="809" spans="1:20" x14ac:dyDescent="0.3">
      <c r="A809" s="6">
        <v>2024</v>
      </c>
      <c r="B809" s="6">
        <v>8</v>
      </c>
      <c r="C809" s="6">
        <v>3</v>
      </c>
      <c r="D809" s="6">
        <v>21</v>
      </c>
      <c r="E809" s="6" t="str">
        <f t="shared" si="48"/>
        <v>Saturday</v>
      </c>
      <c r="F809" s="6" t="str">
        <f t="shared" si="51"/>
        <v>Weekend</v>
      </c>
      <c r="G809" s="6" t="str">
        <f>_xlfn.XLOOKUP(B809,'[1]VLOOKUP DATA'!$A$3:$A$14,'[1]VLOOKUP DATA'!$C$3:$C$14)</f>
        <v>High-demand</v>
      </c>
      <c r="H809" s="6" t="str" cm="1">
        <f t="array" ref="H809">_xlfn.XLOOKUP(1,('[1]VLOOKUP DATA'!$I$2:$I$337=[1]DATA!G809)*('[1]VLOOKUP DATA'!$J$2:$J$337=[1]DATA!D809)*('[1]VLOOKUP DATA'!$K$2:$K$337=[1]DATA!E809),'[1]VLOOKUP DATA'!$L$2:$L$337)</f>
        <v>Off-Peak</v>
      </c>
      <c r="I809" s="1" cm="1">
        <f t="array" ref="I809">_xlfn.XLOOKUP(B809,'[1]VLOOKUP DATA'!$A$3:$A$14,_xlfn.XLOOKUP(H809,'[1]VLOOKUP DATA'!$D$2:$F$2,'[1]VLOOKUP DATA'!$D$3:$F$14))*100</f>
        <v>107</v>
      </c>
      <c r="J809" s="2">
        <v>155.01747499999999</v>
      </c>
      <c r="K809" s="3">
        <f t="shared" si="49"/>
        <v>155.01747499999999</v>
      </c>
      <c r="L809" s="3">
        <v>63.041666666666664</v>
      </c>
      <c r="M809" s="4">
        <v>0.148475</v>
      </c>
      <c r="N809" s="4">
        <v>0</v>
      </c>
      <c r="O809" s="4">
        <v>155.01079166666668</v>
      </c>
      <c r="P809" s="3">
        <f t="shared" si="50"/>
        <v>444.80911666666668</v>
      </c>
      <c r="Q809" s="5">
        <v>-6.0000000000000045E-3</v>
      </c>
      <c r="R809" s="5">
        <f>VLOOKUP(D809,'[1]DESIGN LOAD'!AC:AF,2,FALSE)</f>
        <v>295</v>
      </c>
      <c r="S809" s="7">
        <f>VLOOKUP(D809,'[1]DESIGN LOAD'!AC:AF,3,FALSE)</f>
        <v>190</v>
      </c>
      <c r="T809">
        <f>VLOOKUP(D809,'[1]DESIGN LOAD'!AC:AF,4,FALSE)</f>
        <v>485</v>
      </c>
    </row>
    <row r="810" spans="1:20" x14ac:dyDescent="0.3">
      <c r="A810" s="6">
        <v>2024</v>
      </c>
      <c r="B810" s="6">
        <v>8</v>
      </c>
      <c r="C810" s="6">
        <v>3</v>
      </c>
      <c r="D810" s="6">
        <v>22</v>
      </c>
      <c r="E810" s="6" t="str">
        <f t="shared" si="48"/>
        <v>Saturday</v>
      </c>
      <c r="F810" s="6" t="str">
        <f t="shared" si="51"/>
        <v>Weekend</v>
      </c>
      <c r="G810" s="6" t="str">
        <f>_xlfn.XLOOKUP(B810,'[1]VLOOKUP DATA'!$A$3:$A$14,'[1]VLOOKUP DATA'!$C$3:$C$14)</f>
        <v>High-demand</v>
      </c>
      <c r="H810" s="6" t="str" cm="1">
        <f t="array" ref="H810">_xlfn.XLOOKUP(1,('[1]VLOOKUP DATA'!$I$2:$I$337=[1]DATA!G810)*('[1]VLOOKUP DATA'!$J$2:$J$337=[1]DATA!D810)*('[1]VLOOKUP DATA'!$K$2:$K$337=[1]DATA!E810),'[1]VLOOKUP DATA'!$L$2:$L$337)</f>
        <v>Off-Peak</v>
      </c>
      <c r="I810" s="1" cm="1">
        <f t="array" ref="I810">_xlfn.XLOOKUP(B810,'[1]VLOOKUP DATA'!$A$3:$A$14,_xlfn.XLOOKUP(H810,'[1]VLOOKUP DATA'!$D$2:$F$2,'[1]VLOOKUP DATA'!$D$3:$F$14))*100</f>
        <v>107</v>
      </c>
      <c r="J810" s="2">
        <v>-230.40453333333335</v>
      </c>
      <c r="K810" s="3">
        <f t="shared" si="49"/>
        <v>0</v>
      </c>
      <c r="L810" s="3">
        <v>64.24166666666666</v>
      </c>
      <c r="M810" s="4">
        <v>390.04299166666664</v>
      </c>
      <c r="N810" s="4">
        <v>0</v>
      </c>
      <c r="O810" s="4">
        <v>141.95346666666671</v>
      </c>
      <c r="P810" s="3">
        <f t="shared" si="50"/>
        <v>444.80911666666668</v>
      </c>
      <c r="Q810" s="5">
        <v>-7.6666666666666702E-4</v>
      </c>
      <c r="R810" s="5">
        <f>VLOOKUP(D810,'[1]DESIGN LOAD'!AC:AF,2,FALSE)</f>
        <v>200</v>
      </c>
      <c r="S810" s="7">
        <f>VLOOKUP(D810,'[1]DESIGN LOAD'!AC:AF,3,FALSE)</f>
        <v>190</v>
      </c>
      <c r="T810">
        <f>VLOOKUP(D810,'[1]DESIGN LOAD'!AC:AF,4,FALSE)</f>
        <v>390</v>
      </c>
    </row>
    <row r="811" spans="1:20" x14ac:dyDescent="0.3">
      <c r="A811" s="6">
        <v>2024</v>
      </c>
      <c r="B811" s="6">
        <v>8</v>
      </c>
      <c r="C811" s="6">
        <v>3</v>
      </c>
      <c r="D811" s="6">
        <v>23</v>
      </c>
      <c r="E811" s="6" t="str">
        <f t="shared" si="48"/>
        <v>Saturday</v>
      </c>
      <c r="F811" s="6" t="str">
        <f t="shared" si="51"/>
        <v>Weekend</v>
      </c>
      <c r="G811" s="6" t="str">
        <f>_xlfn.XLOOKUP(B811,'[1]VLOOKUP DATA'!$A$3:$A$14,'[1]VLOOKUP DATA'!$C$3:$C$14)</f>
        <v>High-demand</v>
      </c>
      <c r="H811" s="6" t="str" cm="1">
        <f t="array" ref="H811">_xlfn.XLOOKUP(1,('[1]VLOOKUP DATA'!$I$2:$I$337=[1]DATA!G811)*('[1]VLOOKUP DATA'!$J$2:$J$337=[1]DATA!D811)*('[1]VLOOKUP DATA'!$K$2:$K$337=[1]DATA!E811),'[1]VLOOKUP DATA'!$L$2:$L$337)</f>
        <v>Off-Peak</v>
      </c>
      <c r="I811" s="1" cm="1">
        <f t="array" ref="I811">_xlfn.XLOOKUP(B811,'[1]VLOOKUP DATA'!$A$3:$A$14,_xlfn.XLOOKUP(H811,'[1]VLOOKUP DATA'!$D$2:$F$2,'[1]VLOOKUP DATA'!$D$3:$F$14))*100</f>
        <v>107</v>
      </c>
      <c r="J811" s="2">
        <v>-242.31182500000003</v>
      </c>
      <c r="K811" s="3">
        <f t="shared" si="49"/>
        <v>0</v>
      </c>
      <c r="L811" s="3">
        <v>75.341666666666669</v>
      </c>
      <c r="M811" s="4">
        <v>399.79029999999989</v>
      </c>
      <c r="N811" s="4">
        <v>0</v>
      </c>
      <c r="O811" s="4">
        <v>139.11019166666668</v>
      </c>
      <c r="P811" s="3">
        <f t="shared" si="50"/>
        <v>444.80911666666668</v>
      </c>
      <c r="Q811" s="5">
        <v>-2.0000000000000013E-3</v>
      </c>
      <c r="R811" s="5">
        <f>VLOOKUP(D811,'[1]DESIGN LOAD'!AC:AF,2,FALSE)</f>
        <v>200</v>
      </c>
      <c r="S811" s="7">
        <f>VLOOKUP(D811,'[1]DESIGN LOAD'!AC:AF,3,FALSE)</f>
        <v>190</v>
      </c>
      <c r="T811">
        <f>VLOOKUP(D811,'[1]DESIGN LOAD'!AC:AF,4,FALSE)</f>
        <v>390</v>
      </c>
    </row>
    <row r="812" spans="1:20" x14ac:dyDescent="0.3">
      <c r="A812" s="6">
        <v>2024</v>
      </c>
      <c r="B812" s="6">
        <v>8</v>
      </c>
      <c r="C812" s="6">
        <v>4</v>
      </c>
      <c r="D812" s="6">
        <v>0</v>
      </c>
      <c r="E812" s="6" t="str">
        <f t="shared" si="48"/>
        <v>Sunday</v>
      </c>
      <c r="F812" s="6" t="str">
        <f t="shared" si="51"/>
        <v>Weekend</v>
      </c>
      <c r="G812" s="6" t="str">
        <f>_xlfn.XLOOKUP(B812,'[1]VLOOKUP DATA'!$A$3:$A$14,'[1]VLOOKUP DATA'!$C$3:$C$14)</f>
        <v>High-demand</v>
      </c>
      <c r="H812" s="6" t="str" cm="1">
        <f t="array" ref="H812">_xlfn.XLOOKUP(1,('[1]VLOOKUP DATA'!$I$2:$I$337=[1]DATA!G812)*('[1]VLOOKUP DATA'!$J$2:$J$337=[1]DATA!D812)*('[1]VLOOKUP DATA'!$K$2:$K$337=[1]DATA!E812),'[1]VLOOKUP DATA'!$L$2:$L$337)</f>
        <v>Off-Peak</v>
      </c>
      <c r="I812" s="1" cm="1">
        <f t="array" ref="I812">_xlfn.XLOOKUP(B812,'[1]VLOOKUP DATA'!$A$3:$A$14,_xlfn.XLOOKUP(H812,'[1]VLOOKUP DATA'!$D$2:$F$2,'[1]VLOOKUP DATA'!$D$3:$F$14))*100</f>
        <v>107</v>
      </c>
      <c r="J812" s="2">
        <v>-187.62296666666668</v>
      </c>
      <c r="K812" s="3">
        <f t="shared" si="49"/>
        <v>0</v>
      </c>
      <c r="L812" s="3">
        <v>85.1</v>
      </c>
      <c r="M812" s="4">
        <v>375.64042500000028</v>
      </c>
      <c r="N812" s="4">
        <v>0</v>
      </c>
      <c r="O812" s="4">
        <v>170.0753583333333</v>
      </c>
      <c r="P812" s="3">
        <f t="shared" si="50"/>
        <v>444.80911666666668</v>
      </c>
      <c r="Q812" s="5">
        <v>-4.0000000000000013E-4</v>
      </c>
      <c r="R812" s="5">
        <f>VLOOKUP(D812,'[1]DESIGN LOAD'!AC:AF,2,FALSE)</f>
        <v>200</v>
      </c>
      <c r="S812" s="7">
        <f>VLOOKUP(D812,'[1]DESIGN LOAD'!AC:AF,3,FALSE)</f>
        <v>190</v>
      </c>
      <c r="T812">
        <f>VLOOKUP(D812,'[1]DESIGN LOAD'!AC:AF,4,FALSE)</f>
        <v>390</v>
      </c>
    </row>
    <row r="813" spans="1:20" x14ac:dyDescent="0.3">
      <c r="A813" s="6">
        <v>2024</v>
      </c>
      <c r="B813" s="6">
        <v>8</v>
      </c>
      <c r="C813" s="6">
        <v>4</v>
      </c>
      <c r="D813" s="6">
        <v>1</v>
      </c>
      <c r="E813" s="6" t="str">
        <f t="shared" si="48"/>
        <v>Sunday</v>
      </c>
      <c r="F813" s="6" t="str">
        <f t="shared" si="51"/>
        <v>Weekend</v>
      </c>
      <c r="G813" s="6" t="str">
        <f>_xlfn.XLOOKUP(B813,'[1]VLOOKUP DATA'!$A$3:$A$14,'[1]VLOOKUP DATA'!$C$3:$C$14)</f>
        <v>High-demand</v>
      </c>
      <c r="H813" s="6" t="str" cm="1">
        <f t="array" ref="H813">_xlfn.XLOOKUP(1,('[1]VLOOKUP DATA'!$I$2:$I$337=[1]DATA!G813)*('[1]VLOOKUP DATA'!$J$2:$J$337=[1]DATA!D813)*('[1]VLOOKUP DATA'!$K$2:$K$337=[1]DATA!E813),'[1]VLOOKUP DATA'!$L$2:$L$337)</f>
        <v>Off-Peak</v>
      </c>
      <c r="I813" s="1" cm="1">
        <f t="array" ref="I813">_xlfn.XLOOKUP(B813,'[1]VLOOKUP DATA'!$A$3:$A$14,_xlfn.XLOOKUP(H813,'[1]VLOOKUP DATA'!$D$2:$F$2,'[1]VLOOKUP DATA'!$D$3:$F$14))*100</f>
        <v>107</v>
      </c>
      <c r="J813" s="2">
        <v>-7.434624999999996</v>
      </c>
      <c r="K813" s="3">
        <f t="shared" si="49"/>
        <v>0</v>
      </c>
      <c r="L813" s="3">
        <v>89.00833333333334</v>
      </c>
      <c r="M813" s="4">
        <v>170.88329166666657</v>
      </c>
      <c r="N813" s="4">
        <v>0</v>
      </c>
      <c r="O813" s="4">
        <v>159.9030083333333</v>
      </c>
      <c r="P813" s="3">
        <f t="shared" si="50"/>
        <v>444.80911666666668</v>
      </c>
      <c r="Q813" s="5">
        <v>4.0000000000000027E-3</v>
      </c>
      <c r="R813" s="5">
        <f>VLOOKUP(D813,'[1]DESIGN LOAD'!AC:AF,2,FALSE)</f>
        <v>200</v>
      </c>
      <c r="S813" s="7">
        <f>VLOOKUP(D813,'[1]DESIGN LOAD'!AC:AF,3,FALSE)</f>
        <v>190</v>
      </c>
      <c r="T813">
        <f>VLOOKUP(D813,'[1]DESIGN LOAD'!AC:AF,4,FALSE)</f>
        <v>390</v>
      </c>
    </row>
    <row r="814" spans="1:20" x14ac:dyDescent="0.3">
      <c r="A814" s="6">
        <v>2024</v>
      </c>
      <c r="B814" s="6">
        <v>8</v>
      </c>
      <c r="C814" s="6">
        <v>4</v>
      </c>
      <c r="D814" s="6">
        <v>2</v>
      </c>
      <c r="E814" s="6" t="str">
        <f t="shared" si="48"/>
        <v>Sunday</v>
      </c>
      <c r="F814" s="6" t="str">
        <f t="shared" si="51"/>
        <v>Weekend</v>
      </c>
      <c r="G814" s="6" t="str">
        <f>_xlfn.XLOOKUP(B814,'[1]VLOOKUP DATA'!$A$3:$A$14,'[1]VLOOKUP DATA'!$C$3:$C$14)</f>
        <v>High-demand</v>
      </c>
      <c r="H814" s="6" t="str" cm="1">
        <f t="array" ref="H814">_xlfn.XLOOKUP(1,('[1]VLOOKUP DATA'!$I$2:$I$337=[1]DATA!G814)*('[1]VLOOKUP DATA'!$J$2:$J$337=[1]DATA!D814)*('[1]VLOOKUP DATA'!$K$2:$K$337=[1]DATA!E814),'[1]VLOOKUP DATA'!$L$2:$L$337)</f>
        <v>Off-Peak</v>
      </c>
      <c r="I814" s="1" cm="1">
        <f t="array" ref="I814">_xlfn.XLOOKUP(B814,'[1]VLOOKUP DATA'!$A$3:$A$14,_xlfn.XLOOKUP(H814,'[1]VLOOKUP DATA'!$D$2:$F$2,'[1]VLOOKUP DATA'!$D$3:$F$14))*100</f>
        <v>107</v>
      </c>
      <c r="J814" s="2">
        <v>-9.0657583333333278</v>
      </c>
      <c r="K814" s="3">
        <f t="shared" si="49"/>
        <v>0</v>
      </c>
      <c r="L814" s="3">
        <v>89.025000000000006</v>
      </c>
      <c r="M814" s="4">
        <v>239.2045916666666</v>
      </c>
      <c r="N814" s="4">
        <v>0</v>
      </c>
      <c r="O814" s="4">
        <v>218.11731666666668</v>
      </c>
      <c r="P814" s="3">
        <f t="shared" si="50"/>
        <v>444.80911666666668</v>
      </c>
      <c r="Q814" s="5">
        <v>4.0000000000000027E-3</v>
      </c>
      <c r="R814" s="5">
        <f>VLOOKUP(D814,'[1]DESIGN LOAD'!AC:AF,2,FALSE)</f>
        <v>200</v>
      </c>
      <c r="S814" s="7">
        <f>VLOOKUP(D814,'[1]DESIGN LOAD'!AC:AF,3,FALSE)</f>
        <v>190</v>
      </c>
      <c r="T814">
        <f>VLOOKUP(D814,'[1]DESIGN LOAD'!AC:AF,4,FALSE)</f>
        <v>390</v>
      </c>
    </row>
    <row r="815" spans="1:20" x14ac:dyDescent="0.3">
      <c r="A815" s="6">
        <v>2024</v>
      </c>
      <c r="B815" s="6">
        <v>8</v>
      </c>
      <c r="C815" s="6">
        <v>4</v>
      </c>
      <c r="D815" s="6">
        <v>3</v>
      </c>
      <c r="E815" s="6" t="str">
        <f t="shared" si="48"/>
        <v>Sunday</v>
      </c>
      <c r="F815" s="6" t="str">
        <f t="shared" si="51"/>
        <v>Weekend</v>
      </c>
      <c r="G815" s="6" t="str">
        <f>_xlfn.XLOOKUP(B815,'[1]VLOOKUP DATA'!$A$3:$A$14,'[1]VLOOKUP DATA'!$C$3:$C$14)</f>
        <v>High-demand</v>
      </c>
      <c r="H815" s="6" t="str" cm="1">
        <f t="array" ref="H815">_xlfn.XLOOKUP(1,('[1]VLOOKUP DATA'!$I$2:$I$337=[1]DATA!G815)*('[1]VLOOKUP DATA'!$J$2:$J$337=[1]DATA!D815)*('[1]VLOOKUP DATA'!$K$2:$K$337=[1]DATA!E815),'[1]VLOOKUP DATA'!$L$2:$L$337)</f>
        <v>Off-Peak</v>
      </c>
      <c r="I815" s="1" cm="1">
        <f t="array" ref="I815">_xlfn.XLOOKUP(B815,'[1]VLOOKUP DATA'!$A$3:$A$14,_xlfn.XLOOKUP(H815,'[1]VLOOKUP DATA'!$D$2:$F$2,'[1]VLOOKUP DATA'!$D$3:$F$14))*100</f>
        <v>107</v>
      </c>
      <c r="J815" s="2">
        <v>-14.741033333333336</v>
      </c>
      <c r="K815" s="3">
        <f t="shared" si="49"/>
        <v>0</v>
      </c>
      <c r="L815" s="3">
        <v>89.016666666666666</v>
      </c>
      <c r="M815" s="4">
        <v>213.12687500000007</v>
      </c>
      <c r="N815" s="4">
        <v>0</v>
      </c>
      <c r="O815" s="4">
        <v>189.00150833333336</v>
      </c>
      <c r="P815" s="3">
        <f t="shared" si="50"/>
        <v>444.80911666666668</v>
      </c>
      <c r="Q815" s="5">
        <v>4.0000000000000027E-3</v>
      </c>
      <c r="R815" s="5">
        <f>VLOOKUP(D815,'[1]DESIGN LOAD'!AC:AF,2,FALSE)</f>
        <v>200</v>
      </c>
      <c r="S815" s="7">
        <f>VLOOKUP(D815,'[1]DESIGN LOAD'!AC:AF,3,FALSE)</f>
        <v>190</v>
      </c>
      <c r="T815">
        <f>VLOOKUP(D815,'[1]DESIGN LOAD'!AC:AF,4,FALSE)</f>
        <v>390</v>
      </c>
    </row>
    <row r="816" spans="1:20" x14ac:dyDescent="0.3">
      <c r="A816" s="6">
        <v>2024</v>
      </c>
      <c r="B816" s="6">
        <v>8</v>
      </c>
      <c r="C816" s="6">
        <v>4</v>
      </c>
      <c r="D816" s="6">
        <v>4</v>
      </c>
      <c r="E816" s="6" t="str">
        <f t="shared" si="48"/>
        <v>Sunday</v>
      </c>
      <c r="F816" s="6" t="str">
        <f t="shared" si="51"/>
        <v>Weekend</v>
      </c>
      <c r="G816" s="6" t="str">
        <f>_xlfn.XLOOKUP(B816,'[1]VLOOKUP DATA'!$A$3:$A$14,'[1]VLOOKUP DATA'!$C$3:$C$14)</f>
        <v>High-demand</v>
      </c>
      <c r="H816" s="6" t="str" cm="1">
        <f t="array" ref="H816">_xlfn.XLOOKUP(1,('[1]VLOOKUP DATA'!$I$2:$I$337=[1]DATA!G816)*('[1]VLOOKUP DATA'!$J$2:$J$337=[1]DATA!D816)*('[1]VLOOKUP DATA'!$K$2:$K$337=[1]DATA!E816),'[1]VLOOKUP DATA'!$L$2:$L$337)</f>
        <v>Off-Peak</v>
      </c>
      <c r="I816" s="1" cm="1">
        <f t="array" ref="I816">_xlfn.XLOOKUP(B816,'[1]VLOOKUP DATA'!$A$3:$A$14,_xlfn.XLOOKUP(H816,'[1]VLOOKUP DATA'!$D$2:$F$2,'[1]VLOOKUP DATA'!$D$3:$F$14))*100</f>
        <v>107</v>
      </c>
      <c r="J816" s="2">
        <v>-6.7072166666666639</v>
      </c>
      <c r="K816" s="3">
        <f t="shared" si="49"/>
        <v>0</v>
      </c>
      <c r="L816" s="3">
        <v>88.99166666666666</v>
      </c>
      <c r="M816" s="4">
        <v>226.07198333333318</v>
      </c>
      <c r="N816" s="4">
        <v>0</v>
      </c>
      <c r="O816" s="4">
        <v>208.67540000000014</v>
      </c>
      <c r="P816" s="3">
        <f t="shared" si="50"/>
        <v>444.80911666666668</v>
      </c>
      <c r="Q816" s="5">
        <v>3.9000000000000029E-3</v>
      </c>
      <c r="R816" s="5">
        <f>VLOOKUP(D816,'[1]DESIGN LOAD'!AC:AF,2,FALSE)</f>
        <v>295</v>
      </c>
      <c r="S816" s="7">
        <f>VLOOKUP(D816,'[1]DESIGN LOAD'!AC:AF,3,FALSE)</f>
        <v>190</v>
      </c>
      <c r="T816">
        <f>VLOOKUP(D816,'[1]DESIGN LOAD'!AC:AF,4,FALSE)</f>
        <v>485</v>
      </c>
    </row>
    <row r="817" spans="1:20" x14ac:dyDescent="0.3">
      <c r="A817" s="6">
        <v>2024</v>
      </c>
      <c r="B817" s="6">
        <v>8</v>
      </c>
      <c r="C817" s="6">
        <v>4</v>
      </c>
      <c r="D817" s="6">
        <v>5</v>
      </c>
      <c r="E817" s="6" t="str">
        <f t="shared" si="48"/>
        <v>Sunday</v>
      </c>
      <c r="F817" s="6" t="str">
        <f t="shared" si="51"/>
        <v>Weekend</v>
      </c>
      <c r="G817" s="6" t="str">
        <f>_xlfn.XLOOKUP(B817,'[1]VLOOKUP DATA'!$A$3:$A$14,'[1]VLOOKUP DATA'!$C$3:$C$14)</f>
        <v>High-demand</v>
      </c>
      <c r="H817" s="6" t="str" cm="1">
        <f t="array" ref="H817">_xlfn.XLOOKUP(1,('[1]VLOOKUP DATA'!$I$2:$I$337=[1]DATA!G817)*('[1]VLOOKUP DATA'!$J$2:$J$337=[1]DATA!D817)*('[1]VLOOKUP DATA'!$K$2:$K$337=[1]DATA!E817),'[1]VLOOKUP DATA'!$L$2:$L$337)</f>
        <v>Off-Peak</v>
      </c>
      <c r="I817" s="1" cm="1">
        <f t="array" ref="I817">_xlfn.XLOOKUP(B817,'[1]VLOOKUP DATA'!$A$3:$A$14,_xlfn.XLOOKUP(H817,'[1]VLOOKUP DATA'!$D$2:$F$2,'[1]VLOOKUP DATA'!$D$3:$F$14))*100</f>
        <v>107</v>
      </c>
      <c r="J817" s="2">
        <v>186.31274166666674</v>
      </c>
      <c r="K817" s="3">
        <f t="shared" si="49"/>
        <v>186.31274166666674</v>
      </c>
      <c r="L817" s="3">
        <v>84.591666666666669</v>
      </c>
      <c r="M817" s="4">
        <v>2.910491666666664</v>
      </c>
      <c r="N817" s="4">
        <v>0</v>
      </c>
      <c r="O817" s="4">
        <v>188.83058333333344</v>
      </c>
      <c r="P817" s="3">
        <f t="shared" si="50"/>
        <v>444.80911666666668</v>
      </c>
      <c r="Q817" s="5">
        <v>-4.0000000000000024E-4</v>
      </c>
      <c r="R817" s="5">
        <f>VLOOKUP(D817,'[1]DESIGN LOAD'!AC:AF,2,FALSE)</f>
        <v>295</v>
      </c>
      <c r="S817" s="7">
        <f>VLOOKUP(D817,'[1]DESIGN LOAD'!AC:AF,3,FALSE)</f>
        <v>190</v>
      </c>
      <c r="T817">
        <f>VLOOKUP(D817,'[1]DESIGN LOAD'!AC:AF,4,FALSE)</f>
        <v>485</v>
      </c>
    </row>
    <row r="818" spans="1:20" x14ac:dyDescent="0.3">
      <c r="A818" s="6">
        <v>2024</v>
      </c>
      <c r="B818" s="6">
        <v>8</v>
      </c>
      <c r="C818" s="6">
        <v>4</v>
      </c>
      <c r="D818" s="6">
        <v>6</v>
      </c>
      <c r="E818" s="6" t="str">
        <f t="shared" si="48"/>
        <v>Sunday</v>
      </c>
      <c r="F818" s="6" t="str">
        <f t="shared" si="51"/>
        <v>Weekend</v>
      </c>
      <c r="G818" s="6" t="str">
        <f>_xlfn.XLOOKUP(B818,'[1]VLOOKUP DATA'!$A$3:$A$14,'[1]VLOOKUP DATA'!$C$3:$C$14)</f>
        <v>High-demand</v>
      </c>
      <c r="H818" s="6" t="str" cm="1">
        <f t="array" ref="H818">_xlfn.XLOOKUP(1,('[1]VLOOKUP DATA'!$I$2:$I$337=[1]DATA!G818)*('[1]VLOOKUP DATA'!$J$2:$J$337=[1]DATA!D818)*('[1]VLOOKUP DATA'!$K$2:$K$337=[1]DATA!E818),'[1]VLOOKUP DATA'!$L$2:$L$337)</f>
        <v>Off-Peak</v>
      </c>
      <c r="I818" s="1" cm="1">
        <f t="array" ref="I818">_xlfn.XLOOKUP(B818,'[1]VLOOKUP DATA'!$A$3:$A$14,_xlfn.XLOOKUP(H818,'[1]VLOOKUP DATA'!$D$2:$F$2,'[1]VLOOKUP DATA'!$D$3:$F$14))*100</f>
        <v>107</v>
      </c>
      <c r="J818" s="2">
        <v>198.22959166666672</v>
      </c>
      <c r="K818" s="3">
        <f t="shared" si="49"/>
        <v>198.22959166666672</v>
      </c>
      <c r="L818" s="3">
        <v>74.924999999999997</v>
      </c>
      <c r="M818" s="4">
        <v>0.14716666666666664</v>
      </c>
      <c r="N818" s="4">
        <v>0</v>
      </c>
      <c r="O818" s="4">
        <v>198.22636666666656</v>
      </c>
      <c r="P818" s="3">
        <f t="shared" si="50"/>
        <v>444.80911666666668</v>
      </c>
      <c r="Q818" s="5">
        <v>-2.6000000000000025E-3</v>
      </c>
      <c r="R818" s="5">
        <f>VLOOKUP(D818,'[1]DESIGN LOAD'!AC:AF,2,FALSE)</f>
        <v>295</v>
      </c>
      <c r="S818" s="7">
        <f>VLOOKUP(D818,'[1]DESIGN LOAD'!AC:AF,3,FALSE)</f>
        <v>190</v>
      </c>
      <c r="T818">
        <f>VLOOKUP(D818,'[1]DESIGN LOAD'!AC:AF,4,FALSE)</f>
        <v>485</v>
      </c>
    </row>
    <row r="819" spans="1:20" x14ac:dyDescent="0.3">
      <c r="A819" s="6">
        <v>2024</v>
      </c>
      <c r="B819" s="6">
        <v>8</v>
      </c>
      <c r="C819" s="6">
        <v>4</v>
      </c>
      <c r="D819" s="6">
        <v>7</v>
      </c>
      <c r="E819" s="6" t="str">
        <f t="shared" si="48"/>
        <v>Sunday</v>
      </c>
      <c r="F819" s="6" t="str">
        <f t="shared" si="51"/>
        <v>Weekend</v>
      </c>
      <c r="G819" s="6" t="str">
        <f>_xlfn.XLOOKUP(B819,'[1]VLOOKUP DATA'!$A$3:$A$14,'[1]VLOOKUP DATA'!$C$3:$C$14)</f>
        <v>High-demand</v>
      </c>
      <c r="H819" s="6" t="str" cm="1">
        <f t="array" ref="H819">_xlfn.XLOOKUP(1,('[1]VLOOKUP DATA'!$I$2:$I$337=[1]DATA!G819)*('[1]VLOOKUP DATA'!$J$2:$J$337=[1]DATA!D819)*('[1]VLOOKUP DATA'!$K$2:$K$337=[1]DATA!E819),'[1]VLOOKUP DATA'!$L$2:$L$337)</f>
        <v>Off-Peak</v>
      </c>
      <c r="I819" s="1" cm="1">
        <f t="array" ref="I819">_xlfn.XLOOKUP(B819,'[1]VLOOKUP DATA'!$A$3:$A$14,_xlfn.XLOOKUP(H819,'[1]VLOOKUP DATA'!$D$2:$F$2,'[1]VLOOKUP DATA'!$D$3:$F$14))*100</f>
        <v>107</v>
      </c>
      <c r="J819" s="2">
        <v>195.75544166666666</v>
      </c>
      <c r="K819" s="3">
        <f t="shared" si="49"/>
        <v>195.75544166666666</v>
      </c>
      <c r="L819" s="3">
        <v>65.11666666666666</v>
      </c>
      <c r="M819" s="4">
        <v>0.14671666666666666</v>
      </c>
      <c r="N819" s="4">
        <v>0.78851666666666653</v>
      </c>
      <c r="O819" s="4">
        <v>196.54813333333331</v>
      </c>
      <c r="P819" s="3">
        <f t="shared" si="50"/>
        <v>444.80911666666668</v>
      </c>
      <c r="Q819" s="5">
        <v>4.3833333333333363E-3</v>
      </c>
      <c r="R819" s="5">
        <f>VLOOKUP(D819,'[1]DESIGN LOAD'!AC:AF,2,FALSE)</f>
        <v>565</v>
      </c>
      <c r="S819" s="7">
        <f>VLOOKUP(D819,'[1]DESIGN LOAD'!AC:AF,3,FALSE)</f>
        <v>690</v>
      </c>
      <c r="T819">
        <f>VLOOKUP(D819,'[1]DESIGN LOAD'!AC:AF,4,FALSE)</f>
        <v>1255</v>
      </c>
    </row>
    <row r="820" spans="1:20" x14ac:dyDescent="0.3">
      <c r="A820" s="6">
        <v>2024</v>
      </c>
      <c r="B820" s="6">
        <v>8</v>
      </c>
      <c r="C820" s="6">
        <v>4</v>
      </c>
      <c r="D820" s="6">
        <v>8</v>
      </c>
      <c r="E820" s="6" t="str">
        <f t="shared" si="48"/>
        <v>Sunday</v>
      </c>
      <c r="F820" s="6" t="str">
        <f t="shared" si="51"/>
        <v>Weekend</v>
      </c>
      <c r="G820" s="6" t="str">
        <f>_xlfn.XLOOKUP(B820,'[1]VLOOKUP DATA'!$A$3:$A$14,'[1]VLOOKUP DATA'!$C$3:$C$14)</f>
        <v>High-demand</v>
      </c>
      <c r="H820" s="6" t="str" cm="1">
        <f t="array" ref="H820">_xlfn.XLOOKUP(1,('[1]VLOOKUP DATA'!$I$2:$I$337=[1]DATA!G820)*('[1]VLOOKUP DATA'!$J$2:$J$337=[1]DATA!D820)*('[1]VLOOKUP DATA'!$K$2:$K$337=[1]DATA!E820),'[1]VLOOKUP DATA'!$L$2:$L$337)</f>
        <v>Off-Peak</v>
      </c>
      <c r="I820" s="1" cm="1">
        <f t="array" ref="I820">_xlfn.XLOOKUP(B820,'[1]VLOOKUP DATA'!$A$3:$A$14,_xlfn.XLOOKUP(H820,'[1]VLOOKUP DATA'!$D$2:$F$2,'[1]VLOOKUP DATA'!$D$3:$F$14))*100</f>
        <v>107</v>
      </c>
      <c r="J820" s="2">
        <v>109.63203333333334</v>
      </c>
      <c r="K820" s="3">
        <f t="shared" si="49"/>
        <v>109.63203333333334</v>
      </c>
      <c r="L820" s="3">
        <v>56.466666666666669</v>
      </c>
      <c r="M820" s="4">
        <v>10.348433333333336</v>
      </c>
      <c r="N820" s="4">
        <v>79.531841666666665</v>
      </c>
      <c r="O820" s="4">
        <v>198.87830833333339</v>
      </c>
      <c r="P820" s="3">
        <f t="shared" si="50"/>
        <v>444.80911666666668</v>
      </c>
      <c r="Q820" s="5">
        <v>-1.6000000000000014E-3</v>
      </c>
      <c r="R820" s="5">
        <f>VLOOKUP(D820,'[1]DESIGN LOAD'!AC:AF,2,FALSE)</f>
        <v>565</v>
      </c>
      <c r="S820" s="7">
        <f>VLOOKUP(D820,'[1]DESIGN LOAD'!AC:AF,3,FALSE)</f>
        <v>675</v>
      </c>
      <c r="T820">
        <f>VLOOKUP(D820,'[1]DESIGN LOAD'!AC:AF,4,FALSE)</f>
        <v>1240</v>
      </c>
    </row>
    <row r="821" spans="1:20" x14ac:dyDescent="0.3">
      <c r="A821" s="6">
        <v>2024</v>
      </c>
      <c r="B821" s="6">
        <v>8</v>
      </c>
      <c r="C821" s="6">
        <v>4</v>
      </c>
      <c r="D821" s="6">
        <v>9</v>
      </c>
      <c r="E821" s="6" t="str">
        <f t="shared" si="48"/>
        <v>Sunday</v>
      </c>
      <c r="F821" s="6" t="str">
        <f t="shared" si="51"/>
        <v>Weekend</v>
      </c>
      <c r="G821" s="6" t="str">
        <f>_xlfn.XLOOKUP(B821,'[1]VLOOKUP DATA'!$A$3:$A$14,'[1]VLOOKUP DATA'!$C$3:$C$14)</f>
        <v>High-demand</v>
      </c>
      <c r="H821" s="6" t="str" cm="1">
        <f t="array" ref="H821">_xlfn.XLOOKUP(1,('[1]VLOOKUP DATA'!$I$2:$I$337=[1]DATA!G821)*('[1]VLOOKUP DATA'!$J$2:$J$337=[1]DATA!D821)*('[1]VLOOKUP DATA'!$K$2:$K$337=[1]DATA!E821),'[1]VLOOKUP DATA'!$L$2:$L$337)</f>
        <v>Off-Peak</v>
      </c>
      <c r="I821" s="1" cm="1">
        <f t="array" ref="I821">_xlfn.XLOOKUP(B821,'[1]VLOOKUP DATA'!$A$3:$A$14,_xlfn.XLOOKUP(H821,'[1]VLOOKUP DATA'!$D$2:$F$2,'[1]VLOOKUP DATA'!$D$3:$F$14))*100</f>
        <v>107</v>
      </c>
      <c r="J821" s="2">
        <v>-19.750074999999992</v>
      </c>
      <c r="K821" s="3">
        <f t="shared" si="49"/>
        <v>0</v>
      </c>
      <c r="L821" s="3">
        <v>54.93333333333333</v>
      </c>
      <c r="M821" s="4">
        <v>76.547208333333316</v>
      </c>
      <c r="N821" s="4">
        <v>136.86075833333328</v>
      </c>
      <c r="O821" s="4">
        <v>199.37357500000005</v>
      </c>
      <c r="P821" s="3">
        <f t="shared" si="50"/>
        <v>444.80911666666668</v>
      </c>
      <c r="Q821" s="5">
        <v>-4.0000000000000027E-3</v>
      </c>
      <c r="R821" s="5">
        <f>VLOOKUP(D821,'[1]DESIGN LOAD'!AC:AF,2,FALSE)</f>
        <v>565</v>
      </c>
      <c r="S821" s="7">
        <f>VLOOKUP(D821,'[1]DESIGN LOAD'!AC:AF,3,FALSE)</f>
        <v>675</v>
      </c>
      <c r="T821">
        <f>VLOOKUP(D821,'[1]DESIGN LOAD'!AC:AF,4,FALSE)</f>
        <v>1240</v>
      </c>
    </row>
    <row r="822" spans="1:20" x14ac:dyDescent="0.3">
      <c r="A822" s="6">
        <v>2024</v>
      </c>
      <c r="B822" s="6">
        <v>8</v>
      </c>
      <c r="C822" s="6">
        <v>4</v>
      </c>
      <c r="D822" s="6">
        <v>10</v>
      </c>
      <c r="E822" s="6" t="str">
        <f t="shared" si="48"/>
        <v>Sunday</v>
      </c>
      <c r="F822" s="6" t="str">
        <f t="shared" si="51"/>
        <v>Weekend</v>
      </c>
      <c r="G822" s="6" t="str">
        <f>_xlfn.XLOOKUP(B822,'[1]VLOOKUP DATA'!$A$3:$A$14,'[1]VLOOKUP DATA'!$C$3:$C$14)</f>
        <v>High-demand</v>
      </c>
      <c r="H822" s="6" t="str" cm="1">
        <f t="array" ref="H822">_xlfn.XLOOKUP(1,('[1]VLOOKUP DATA'!$I$2:$I$337=[1]DATA!G822)*('[1]VLOOKUP DATA'!$J$2:$J$337=[1]DATA!D822)*('[1]VLOOKUP DATA'!$K$2:$K$337=[1]DATA!E822),'[1]VLOOKUP DATA'!$L$2:$L$337)</f>
        <v>Off-Peak</v>
      </c>
      <c r="I822" s="1" cm="1">
        <f t="array" ref="I822">_xlfn.XLOOKUP(B822,'[1]VLOOKUP DATA'!$A$3:$A$14,_xlfn.XLOOKUP(H822,'[1]VLOOKUP DATA'!$D$2:$F$2,'[1]VLOOKUP DATA'!$D$3:$F$14))*100</f>
        <v>107</v>
      </c>
      <c r="J822" s="2">
        <v>-32.718266666666665</v>
      </c>
      <c r="K822" s="3">
        <f t="shared" si="49"/>
        <v>0</v>
      </c>
      <c r="L822" s="3">
        <v>55.091666666666669</v>
      </c>
      <c r="M822" s="4">
        <v>30.321666666666665</v>
      </c>
      <c r="N822" s="4">
        <v>198.39369166666663</v>
      </c>
      <c r="O822" s="4">
        <v>196.73144166666665</v>
      </c>
      <c r="P822" s="3">
        <f t="shared" si="50"/>
        <v>444.80911666666668</v>
      </c>
      <c r="Q822" s="5">
        <v>-4.0000000000000027E-3</v>
      </c>
      <c r="R822" s="5">
        <f>VLOOKUP(D822,'[1]DESIGN LOAD'!AC:AF,2,FALSE)</f>
        <v>565</v>
      </c>
      <c r="S822" s="7">
        <f>VLOOKUP(D822,'[1]DESIGN LOAD'!AC:AF,3,FALSE)</f>
        <v>675</v>
      </c>
      <c r="T822">
        <f>VLOOKUP(D822,'[1]DESIGN LOAD'!AC:AF,4,FALSE)</f>
        <v>1240</v>
      </c>
    </row>
    <row r="823" spans="1:20" x14ac:dyDescent="0.3">
      <c r="A823" s="6">
        <v>2024</v>
      </c>
      <c r="B823" s="6">
        <v>8</v>
      </c>
      <c r="C823" s="6">
        <v>4</v>
      </c>
      <c r="D823" s="6">
        <v>11</v>
      </c>
      <c r="E823" s="6" t="str">
        <f t="shared" si="48"/>
        <v>Sunday</v>
      </c>
      <c r="F823" s="6" t="str">
        <f t="shared" si="51"/>
        <v>Weekend</v>
      </c>
      <c r="G823" s="6" t="str">
        <f>_xlfn.XLOOKUP(B823,'[1]VLOOKUP DATA'!$A$3:$A$14,'[1]VLOOKUP DATA'!$C$3:$C$14)</f>
        <v>High-demand</v>
      </c>
      <c r="H823" s="6" t="str" cm="1">
        <f t="array" ref="H823">_xlfn.XLOOKUP(1,('[1]VLOOKUP DATA'!$I$2:$I$337=[1]DATA!G823)*('[1]VLOOKUP DATA'!$J$2:$J$337=[1]DATA!D823)*('[1]VLOOKUP DATA'!$K$2:$K$337=[1]DATA!E823),'[1]VLOOKUP DATA'!$L$2:$L$337)</f>
        <v>Off-Peak</v>
      </c>
      <c r="I823" s="1" cm="1">
        <f t="array" ref="I823">_xlfn.XLOOKUP(B823,'[1]VLOOKUP DATA'!$A$3:$A$14,_xlfn.XLOOKUP(H823,'[1]VLOOKUP DATA'!$D$2:$F$2,'[1]VLOOKUP DATA'!$D$3:$F$14))*100</f>
        <v>107</v>
      </c>
      <c r="J823" s="2">
        <v>-215.81569999999991</v>
      </c>
      <c r="K823" s="3">
        <f t="shared" si="49"/>
        <v>0</v>
      </c>
      <c r="L823" s="3">
        <v>59.016666666666666</v>
      </c>
      <c r="M823" s="4">
        <v>0.15180000000000002</v>
      </c>
      <c r="N823" s="4">
        <v>404.80638333333343</v>
      </c>
      <c r="O823" s="4">
        <v>188.98545833333338</v>
      </c>
      <c r="P823" s="3">
        <f t="shared" si="50"/>
        <v>444.80911666666668</v>
      </c>
      <c r="Q823" s="5">
        <v>-4.0000000000000027E-3</v>
      </c>
      <c r="R823" s="5">
        <f>VLOOKUP(D823,'[1]DESIGN LOAD'!AC:AF,2,FALSE)</f>
        <v>565</v>
      </c>
      <c r="S823" s="7">
        <f>VLOOKUP(D823,'[1]DESIGN LOAD'!AC:AF,3,FALSE)</f>
        <v>675</v>
      </c>
      <c r="T823">
        <f>VLOOKUP(D823,'[1]DESIGN LOAD'!AC:AF,4,FALSE)</f>
        <v>1240</v>
      </c>
    </row>
    <row r="824" spans="1:20" x14ac:dyDescent="0.3">
      <c r="A824" s="6">
        <v>2024</v>
      </c>
      <c r="B824" s="6">
        <v>8</v>
      </c>
      <c r="C824" s="6">
        <v>4</v>
      </c>
      <c r="D824" s="6">
        <v>12</v>
      </c>
      <c r="E824" s="6" t="str">
        <f t="shared" si="48"/>
        <v>Sunday</v>
      </c>
      <c r="F824" s="6" t="str">
        <f t="shared" si="51"/>
        <v>Weekend</v>
      </c>
      <c r="G824" s="6" t="str">
        <f>_xlfn.XLOOKUP(B824,'[1]VLOOKUP DATA'!$A$3:$A$14,'[1]VLOOKUP DATA'!$C$3:$C$14)</f>
        <v>High-demand</v>
      </c>
      <c r="H824" s="6" t="str" cm="1">
        <f t="array" ref="H824">_xlfn.XLOOKUP(1,('[1]VLOOKUP DATA'!$I$2:$I$337=[1]DATA!G824)*('[1]VLOOKUP DATA'!$J$2:$J$337=[1]DATA!D824)*('[1]VLOOKUP DATA'!$K$2:$K$337=[1]DATA!E824),'[1]VLOOKUP DATA'!$L$2:$L$337)</f>
        <v>Off-Peak</v>
      </c>
      <c r="I824" s="1" cm="1">
        <f t="array" ref="I824">_xlfn.XLOOKUP(B824,'[1]VLOOKUP DATA'!$A$3:$A$14,_xlfn.XLOOKUP(H824,'[1]VLOOKUP DATA'!$D$2:$F$2,'[1]VLOOKUP DATA'!$D$3:$F$14))*100</f>
        <v>107</v>
      </c>
      <c r="J824" s="2">
        <v>-301.93577551020405</v>
      </c>
      <c r="K824" s="3">
        <f t="shared" si="49"/>
        <v>0</v>
      </c>
      <c r="L824" s="3">
        <v>72.142857142857139</v>
      </c>
      <c r="M824" s="4">
        <v>4.7226632653061218</v>
      </c>
      <c r="N824" s="4">
        <v>466.17257142857147</v>
      </c>
      <c r="O824" s="4">
        <v>168.3170816326531</v>
      </c>
      <c r="P824" s="3">
        <f t="shared" si="50"/>
        <v>444.80911666666668</v>
      </c>
      <c r="Q824" s="5">
        <v>-1.8367346938775524E-3</v>
      </c>
      <c r="R824" s="5">
        <f>VLOOKUP(D824,'[1]DESIGN LOAD'!AC:AF,2,FALSE)</f>
        <v>565</v>
      </c>
      <c r="S824" s="7">
        <f>VLOOKUP(D824,'[1]DESIGN LOAD'!AC:AF,3,FALSE)</f>
        <v>675</v>
      </c>
      <c r="T824">
        <f>VLOOKUP(D824,'[1]DESIGN LOAD'!AC:AF,4,FALSE)</f>
        <v>1240</v>
      </c>
    </row>
    <row r="825" spans="1:20" x14ac:dyDescent="0.3">
      <c r="A825" s="6">
        <v>2024</v>
      </c>
      <c r="B825" s="6">
        <v>8</v>
      </c>
      <c r="C825" s="6">
        <v>4</v>
      </c>
      <c r="D825" s="6">
        <v>13</v>
      </c>
      <c r="E825" s="6" t="str">
        <f t="shared" si="48"/>
        <v>Sunday</v>
      </c>
      <c r="F825" s="6" t="str">
        <f t="shared" si="51"/>
        <v>Weekend</v>
      </c>
      <c r="G825" s="6" t="str">
        <f>_xlfn.XLOOKUP(B825,'[1]VLOOKUP DATA'!$A$3:$A$14,'[1]VLOOKUP DATA'!$C$3:$C$14)</f>
        <v>High-demand</v>
      </c>
      <c r="H825" s="6" t="str" cm="1">
        <f t="array" ref="H825">_xlfn.XLOOKUP(1,('[1]VLOOKUP DATA'!$I$2:$I$337=[1]DATA!G825)*('[1]VLOOKUP DATA'!$J$2:$J$337=[1]DATA!D825)*('[1]VLOOKUP DATA'!$K$2:$K$337=[1]DATA!E825),'[1]VLOOKUP DATA'!$L$2:$L$337)</f>
        <v>Off-Peak</v>
      </c>
      <c r="I825" s="1" cm="1">
        <f t="array" ref="I825">_xlfn.XLOOKUP(B825,'[1]VLOOKUP DATA'!$A$3:$A$14,_xlfn.XLOOKUP(H825,'[1]VLOOKUP DATA'!$D$2:$F$2,'[1]VLOOKUP DATA'!$D$3:$F$14))*100</f>
        <v>107</v>
      </c>
      <c r="J825" s="2">
        <v>-106.8593</v>
      </c>
      <c r="K825" s="3">
        <f t="shared" si="49"/>
        <v>0</v>
      </c>
      <c r="L825" s="3">
        <v>80.275000000000006</v>
      </c>
      <c r="M825" s="4">
        <v>0.15956666666666658</v>
      </c>
      <c r="N825" s="4">
        <v>280.40552500000001</v>
      </c>
      <c r="O825" s="4">
        <v>173.54550000000006</v>
      </c>
      <c r="P825" s="3">
        <f t="shared" si="50"/>
        <v>444.80911666666668</v>
      </c>
      <c r="Q825" s="5">
        <v>0</v>
      </c>
      <c r="R825" s="5">
        <f>VLOOKUP(D825,'[1]DESIGN LOAD'!AC:AF,2,FALSE)</f>
        <v>565</v>
      </c>
      <c r="S825" s="7">
        <f>VLOOKUP(D825,'[1]DESIGN LOAD'!AC:AF,3,FALSE)</f>
        <v>675</v>
      </c>
      <c r="T825">
        <f>VLOOKUP(D825,'[1]DESIGN LOAD'!AC:AF,4,FALSE)</f>
        <v>1240</v>
      </c>
    </row>
    <row r="826" spans="1:20" x14ac:dyDescent="0.3">
      <c r="A826" s="6">
        <v>2024</v>
      </c>
      <c r="B826" s="6">
        <v>8</v>
      </c>
      <c r="C826" s="6">
        <v>4</v>
      </c>
      <c r="D826" s="6">
        <v>14</v>
      </c>
      <c r="E826" s="6" t="str">
        <f t="shared" si="48"/>
        <v>Sunday</v>
      </c>
      <c r="F826" s="6" t="str">
        <f t="shared" si="51"/>
        <v>Weekend</v>
      </c>
      <c r="G826" s="6" t="str">
        <f>_xlfn.XLOOKUP(B826,'[1]VLOOKUP DATA'!$A$3:$A$14,'[1]VLOOKUP DATA'!$C$3:$C$14)</f>
        <v>High-demand</v>
      </c>
      <c r="H826" s="6" t="str" cm="1">
        <f t="array" ref="H826">_xlfn.XLOOKUP(1,('[1]VLOOKUP DATA'!$I$2:$I$337=[1]DATA!G826)*('[1]VLOOKUP DATA'!$J$2:$J$337=[1]DATA!D826)*('[1]VLOOKUP DATA'!$K$2:$K$337=[1]DATA!E826),'[1]VLOOKUP DATA'!$L$2:$L$337)</f>
        <v>Off-Peak</v>
      </c>
      <c r="I826" s="1" cm="1">
        <f t="array" ref="I826">_xlfn.XLOOKUP(B826,'[1]VLOOKUP DATA'!$A$3:$A$14,_xlfn.XLOOKUP(H826,'[1]VLOOKUP DATA'!$D$2:$F$2,'[1]VLOOKUP DATA'!$D$3:$F$14))*100</f>
        <v>107</v>
      </c>
      <c r="J826" s="2">
        <v>-129.23458333333338</v>
      </c>
      <c r="K826" s="3">
        <f t="shared" si="49"/>
        <v>0</v>
      </c>
      <c r="L826" s="3">
        <v>87.916666666666671</v>
      </c>
      <c r="M826" s="4">
        <v>0.99520833333333358</v>
      </c>
      <c r="N826" s="4">
        <v>309.41655833333317</v>
      </c>
      <c r="O826" s="4">
        <v>180.19159999999999</v>
      </c>
      <c r="P826" s="3">
        <f t="shared" si="50"/>
        <v>444.80911666666668</v>
      </c>
      <c r="Q826" s="5">
        <v>0</v>
      </c>
      <c r="R826" s="5">
        <f>VLOOKUP(D826,'[1]DESIGN LOAD'!AC:AF,2,FALSE)</f>
        <v>565</v>
      </c>
      <c r="S826" s="7">
        <f>VLOOKUP(D826,'[1]DESIGN LOAD'!AC:AF,3,FALSE)</f>
        <v>675</v>
      </c>
      <c r="T826">
        <f>VLOOKUP(D826,'[1]DESIGN LOAD'!AC:AF,4,FALSE)</f>
        <v>1240</v>
      </c>
    </row>
    <row r="827" spans="1:20" x14ac:dyDescent="0.3">
      <c r="A827" s="6">
        <v>2024</v>
      </c>
      <c r="B827" s="6">
        <v>8</v>
      </c>
      <c r="C827" s="6">
        <v>4</v>
      </c>
      <c r="D827" s="6">
        <v>15</v>
      </c>
      <c r="E827" s="6" t="str">
        <f t="shared" si="48"/>
        <v>Sunday</v>
      </c>
      <c r="F827" s="6" t="str">
        <f t="shared" si="51"/>
        <v>Weekend</v>
      </c>
      <c r="G827" s="6" t="str">
        <f>_xlfn.XLOOKUP(B827,'[1]VLOOKUP DATA'!$A$3:$A$14,'[1]VLOOKUP DATA'!$C$3:$C$14)</f>
        <v>High-demand</v>
      </c>
      <c r="H827" s="6" t="str" cm="1">
        <f t="array" ref="H827">_xlfn.XLOOKUP(1,('[1]VLOOKUP DATA'!$I$2:$I$337=[1]DATA!G827)*('[1]VLOOKUP DATA'!$J$2:$J$337=[1]DATA!D827)*('[1]VLOOKUP DATA'!$K$2:$K$337=[1]DATA!E827),'[1]VLOOKUP DATA'!$L$2:$L$337)</f>
        <v>Off-Peak</v>
      </c>
      <c r="I827" s="1" cm="1">
        <f t="array" ref="I827">_xlfn.XLOOKUP(B827,'[1]VLOOKUP DATA'!$A$3:$A$14,_xlfn.XLOOKUP(H827,'[1]VLOOKUP DATA'!$D$2:$F$2,'[1]VLOOKUP DATA'!$D$3:$F$14))*100</f>
        <v>107</v>
      </c>
      <c r="J827" s="2">
        <v>3.2207249999999989</v>
      </c>
      <c r="K827" s="3">
        <f t="shared" si="49"/>
        <v>3.2207249999999989</v>
      </c>
      <c r="L827" s="3">
        <v>89.391666666666666</v>
      </c>
      <c r="M827" s="4">
        <v>2.3586416666666667</v>
      </c>
      <c r="N827" s="4">
        <v>170.20790833333331</v>
      </c>
      <c r="O827" s="4">
        <v>173.45695833333329</v>
      </c>
      <c r="P827" s="3">
        <f t="shared" si="50"/>
        <v>444.80911666666668</v>
      </c>
      <c r="Q827" s="5">
        <v>0</v>
      </c>
      <c r="R827" s="5">
        <f>VLOOKUP(D827,'[1]DESIGN LOAD'!AC:AF,2,FALSE)</f>
        <v>565</v>
      </c>
      <c r="S827" s="7">
        <f>VLOOKUP(D827,'[1]DESIGN LOAD'!AC:AF,3,FALSE)</f>
        <v>675</v>
      </c>
      <c r="T827">
        <f>VLOOKUP(D827,'[1]DESIGN LOAD'!AC:AF,4,FALSE)</f>
        <v>1240</v>
      </c>
    </row>
    <row r="828" spans="1:20" x14ac:dyDescent="0.3">
      <c r="A828" s="6">
        <v>2024</v>
      </c>
      <c r="B828" s="6">
        <v>8</v>
      </c>
      <c r="C828" s="6">
        <v>4</v>
      </c>
      <c r="D828" s="6">
        <v>16</v>
      </c>
      <c r="E828" s="6" t="str">
        <f t="shared" si="48"/>
        <v>Sunday</v>
      </c>
      <c r="F828" s="6" t="str">
        <f t="shared" si="51"/>
        <v>Weekend</v>
      </c>
      <c r="G828" s="6" t="str">
        <f>_xlfn.XLOOKUP(B828,'[1]VLOOKUP DATA'!$A$3:$A$14,'[1]VLOOKUP DATA'!$C$3:$C$14)</f>
        <v>High-demand</v>
      </c>
      <c r="H828" s="6" t="str" cm="1">
        <f t="array" ref="H828">_xlfn.XLOOKUP(1,('[1]VLOOKUP DATA'!$I$2:$I$337=[1]DATA!G828)*('[1]VLOOKUP DATA'!$J$2:$J$337=[1]DATA!D828)*('[1]VLOOKUP DATA'!$K$2:$K$337=[1]DATA!E828),'[1]VLOOKUP DATA'!$L$2:$L$337)</f>
        <v>Off-Peak</v>
      </c>
      <c r="I828" s="1" cm="1">
        <f t="array" ref="I828">_xlfn.XLOOKUP(B828,'[1]VLOOKUP DATA'!$A$3:$A$14,_xlfn.XLOOKUP(H828,'[1]VLOOKUP DATA'!$D$2:$F$2,'[1]VLOOKUP DATA'!$D$3:$F$14))*100</f>
        <v>107</v>
      </c>
      <c r="J828" s="2">
        <v>154.49534166666666</v>
      </c>
      <c r="K828" s="3">
        <f t="shared" si="49"/>
        <v>154.49534166666666</v>
      </c>
      <c r="L828" s="3">
        <v>84.966666666666669</v>
      </c>
      <c r="M828" s="4">
        <v>0.15960000000000002</v>
      </c>
      <c r="N828" s="4">
        <v>38.39294166666668</v>
      </c>
      <c r="O828" s="4">
        <v>192.88828333333328</v>
      </c>
      <c r="P828" s="3">
        <f t="shared" si="50"/>
        <v>444.80911666666668</v>
      </c>
      <c r="Q828" s="5">
        <v>0</v>
      </c>
      <c r="R828" s="5">
        <f>VLOOKUP(D828,'[1]DESIGN LOAD'!AC:AF,2,FALSE)</f>
        <v>565</v>
      </c>
      <c r="S828" s="7">
        <f>VLOOKUP(D828,'[1]DESIGN LOAD'!AC:AF,3,FALSE)</f>
        <v>675</v>
      </c>
      <c r="T828">
        <f>VLOOKUP(D828,'[1]DESIGN LOAD'!AC:AF,4,FALSE)</f>
        <v>1240</v>
      </c>
    </row>
    <row r="829" spans="1:20" x14ac:dyDescent="0.3">
      <c r="A829" s="6">
        <v>2024</v>
      </c>
      <c r="B829" s="6">
        <v>8</v>
      </c>
      <c r="C829" s="6">
        <v>4</v>
      </c>
      <c r="D829" s="6">
        <v>17</v>
      </c>
      <c r="E829" s="6" t="str">
        <f t="shared" si="48"/>
        <v>Sunday</v>
      </c>
      <c r="F829" s="6" t="str">
        <f t="shared" si="51"/>
        <v>Weekend</v>
      </c>
      <c r="G829" s="6" t="str">
        <f>_xlfn.XLOOKUP(B829,'[1]VLOOKUP DATA'!$A$3:$A$14,'[1]VLOOKUP DATA'!$C$3:$C$14)</f>
        <v>High-demand</v>
      </c>
      <c r="H829" s="6" t="str" cm="1">
        <f t="array" ref="H829">_xlfn.XLOOKUP(1,('[1]VLOOKUP DATA'!$I$2:$I$337=[1]DATA!G829)*('[1]VLOOKUP DATA'!$J$2:$J$337=[1]DATA!D829)*('[1]VLOOKUP DATA'!$K$2:$K$337=[1]DATA!E829),'[1]VLOOKUP DATA'!$L$2:$L$337)</f>
        <v>Off-Peak</v>
      </c>
      <c r="I829" s="1" cm="1">
        <f t="array" ref="I829">_xlfn.XLOOKUP(B829,'[1]VLOOKUP DATA'!$A$3:$A$14,_xlfn.XLOOKUP(H829,'[1]VLOOKUP DATA'!$D$2:$F$2,'[1]VLOOKUP DATA'!$D$3:$F$14))*100</f>
        <v>107</v>
      </c>
      <c r="J829" s="2">
        <v>161.96281666666664</v>
      </c>
      <c r="K829" s="3">
        <f t="shared" si="49"/>
        <v>161.96281666666664</v>
      </c>
      <c r="L829" s="3">
        <v>77.05</v>
      </c>
      <c r="M829" s="4">
        <v>0.15959999999999994</v>
      </c>
      <c r="N829" s="4">
        <v>13.643833333333335</v>
      </c>
      <c r="O829" s="4">
        <v>175.60665000000003</v>
      </c>
      <c r="P829" s="3">
        <f t="shared" si="50"/>
        <v>444.80911666666668</v>
      </c>
      <c r="Q829" s="5">
        <v>0</v>
      </c>
      <c r="R829" s="5">
        <f>VLOOKUP(D829,'[1]DESIGN LOAD'!AC:AF,2,FALSE)</f>
        <v>555</v>
      </c>
      <c r="S829" s="7">
        <f>VLOOKUP(D829,'[1]DESIGN LOAD'!AC:AF,3,FALSE)</f>
        <v>675</v>
      </c>
      <c r="T829">
        <f>VLOOKUP(D829,'[1]DESIGN LOAD'!AC:AF,4,FALSE)</f>
        <v>1230</v>
      </c>
    </row>
    <row r="830" spans="1:20" x14ac:dyDescent="0.3">
      <c r="A830" s="6">
        <v>2024</v>
      </c>
      <c r="B830" s="6">
        <v>8</v>
      </c>
      <c r="C830" s="6">
        <v>4</v>
      </c>
      <c r="D830" s="6">
        <v>18</v>
      </c>
      <c r="E830" s="6" t="str">
        <f t="shared" si="48"/>
        <v>Sunday</v>
      </c>
      <c r="F830" s="6" t="str">
        <f t="shared" si="51"/>
        <v>Weekend</v>
      </c>
      <c r="G830" s="6" t="str">
        <f>_xlfn.XLOOKUP(B830,'[1]VLOOKUP DATA'!$A$3:$A$14,'[1]VLOOKUP DATA'!$C$3:$C$14)</f>
        <v>High-demand</v>
      </c>
      <c r="H830" s="6" t="str" cm="1">
        <f t="array" ref="H830">_xlfn.XLOOKUP(1,('[1]VLOOKUP DATA'!$I$2:$I$337=[1]DATA!G830)*('[1]VLOOKUP DATA'!$J$2:$J$337=[1]DATA!D830)*('[1]VLOOKUP DATA'!$K$2:$K$337=[1]DATA!E830),'[1]VLOOKUP DATA'!$L$2:$L$337)</f>
        <v>Off-Peak</v>
      </c>
      <c r="I830" s="1" cm="1">
        <f t="array" ref="I830">_xlfn.XLOOKUP(B830,'[1]VLOOKUP DATA'!$A$3:$A$14,_xlfn.XLOOKUP(H830,'[1]VLOOKUP DATA'!$D$2:$F$2,'[1]VLOOKUP DATA'!$D$3:$F$14))*100</f>
        <v>107</v>
      </c>
      <c r="J830" s="2">
        <v>188.27354166666672</v>
      </c>
      <c r="K830" s="3">
        <f t="shared" si="49"/>
        <v>188.27354166666672</v>
      </c>
      <c r="L830" s="3">
        <v>67.933333333333337</v>
      </c>
      <c r="M830" s="4">
        <v>0.15853333333333333</v>
      </c>
      <c r="N830" s="4">
        <v>0.26998333333333341</v>
      </c>
      <c r="O830" s="4">
        <v>188.54352500000005</v>
      </c>
      <c r="P830" s="3">
        <f t="shared" si="50"/>
        <v>444.80911666666668</v>
      </c>
      <c r="Q830" s="5">
        <v>0</v>
      </c>
      <c r="R830" s="5">
        <f>VLOOKUP(D830,'[1]DESIGN LOAD'!AC:AF,2,FALSE)</f>
        <v>485</v>
      </c>
      <c r="S830" s="7">
        <f>VLOOKUP(D830,'[1]DESIGN LOAD'!AC:AF,3,FALSE)</f>
        <v>655</v>
      </c>
      <c r="T830">
        <f>VLOOKUP(D830,'[1]DESIGN LOAD'!AC:AF,4,FALSE)</f>
        <v>1140</v>
      </c>
    </row>
    <row r="831" spans="1:20" x14ac:dyDescent="0.3">
      <c r="A831" s="6">
        <v>2024</v>
      </c>
      <c r="B831" s="6">
        <v>8</v>
      </c>
      <c r="C831" s="6">
        <v>4</v>
      </c>
      <c r="D831" s="6">
        <v>19</v>
      </c>
      <c r="E831" s="6" t="str">
        <f t="shared" si="48"/>
        <v>Sunday</v>
      </c>
      <c r="F831" s="6" t="str">
        <f t="shared" si="51"/>
        <v>Weekend</v>
      </c>
      <c r="G831" s="6" t="str">
        <f>_xlfn.XLOOKUP(B831,'[1]VLOOKUP DATA'!$A$3:$A$14,'[1]VLOOKUP DATA'!$C$3:$C$14)</f>
        <v>High-demand</v>
      </c>
      <c r="H831" s="6" t="str" cm="1">
        <f t="array" ref="H831">_xlfn.XLOOKUP(1,('[1]VLOOKUP DATA'!$I$2:$I$337=[1]DATA!G831)*('[1]VLOOKUP DATA'!$J$2:$J$337=[1]DATA!D831)*('[1]VLOOKUP DATA'!$K$2:$K$337=[1]DATA!E831),'[1]VLOOKUP DATA'!$L$2:$L$337)</f>
        <v>Off-Peak</v>
      </c>
      <c r="I831" s="1" cm="1">
        <f t="array" ref="I831">_xlfn.XLOOKUP(B831,'[1]VLOOKUP DATA'!$A$3:$A$14,_xlfn.XLOOKUP(H831,'[1]VLOOKUP DATA'!$D$2:$F$2,'[1]VLOOKUP DATA'!$D$3:$F$14))*100</f>
        <v>107</v>
      </c>
      <c r="J831" s="2">
        <v>174.72184166666656</v>
      </c>
      <c r="K831" s="3">
        <f t="shared" si="49"/>
        <v>174.72184166666656</v>
      </c>
      <c r="L831" s="3">
        <v>58.708333333333336</v>
      </c>
      <c r="M831" s="4">
        <v>10.242775</v>
      </c>
      <c r="N831" s="4">
        <v>0</v>
      </c>
      <c r="O831" s="4">
        <v>187.32929999999993</v>
      </c>
      <c r="P831" s="3">
        <f t="shared" si="50"/>
        <v>444.80911666666668</v>
      </c>
      <c r="Q831" s="5">
        <v>-1.1300000000000008E-2</v>
      </c>
      <c r="R831" s="5">
        <f>VLOOKUP(D831,'[1]DESIGN LOAD'!AC:AF,2,FALSE)</f>
        <v>295</v>
      </c>
      <c r="S831" s="7">
        <f>VLOOKUP(D831,'[1]DESIGN LOAD'!AC:AF,3,FALSE)</f>
        <v>655</v>
      </c>
      <c r="T831">
        <f>VLOOKUP(D831,'[1]DESIGN LOAD'!AC:AF,4,FALSE)</f>
        <v>950</v>
      </c>
    </row>
    <row r="832" spans="1:20" x14ac:dyDescent="0.3">
      <c r="A832" s="6">
        <v>2024</v>
      </c>
      <c r="B832" s="6">
        <v>8</v>
      </c>
      <c r="C832" s="6">
        <v>4</v>
      </c>
      <c r="D832" s="6">
        <v>20</v>
      </c>
      <c r="E832" s="6" t="str">
        <f t="shared" si="48"/>
        <v>Sunday</v>
      </c>
      <c r="F832" s="6" t="str">
        <f t="shared" si="51"/>
        <v>Weekend</v>
      </c>
      <c r="G832" s="6" t="str">
        <f>_xlfn.XLOOKUP(B832,'[1]VLOOKUP DATA'!$A$3:$A$14,'[1]VLOOKUP DATA'!$C$3:$C$14)</f>
        <v>High-demand</v>
      </c>
      <c r="H832" s="6" t="str" cm="1">
        <f t="array" ref="H832">_xlfn.XLOOKUP(1,('[1]VLOOKUP DATA'!$I$2:$I$337=[1]DATA!G832)*('[1]VLOOKUP DATA'!$J$2:$J$337=[1]DATA!D832)*('[1]VLOOKUP DATA'!$K$2:$K$337=[1]DATA!E832),'[1]VLOOKUP DATA'!$L$2:$L$337)</f>
        <v>Off-Peak</v>
      </c>
      <c r="I832" s="1" cm="1">
        <f t="array" ref="I832">_xlfn.XLOOKUP(B832,'[1]VLOOKUP DATA'!$A$3:$A$14,_xlfn.XLOOKUP(H832,'[1]VLOOKUP DATA'!$D$2:$F$2,'[1]VLOOKUP DATA'!$D$3:$F$14))*100</f>
        <v>107</v>
      </c>
      <c r="J832" s="2">
        <v>-9.766591666666665</v>
      </c>
      <c r="K832" s="3">
        <f t="shared" si="49"/>
        <v>0</v>
      </c>
      <c r="L832" s="3">
        <v>54.85</v>
      </c>
      <c r="M832" s="4">
        <v>138.84905833333329</v>
      </c>
      <c r="N832" s="4">
        <v>0</v>
      </c>
      <c r="O832" s="4">
        <v>128.05934166666671</v>
      </c>
      <c r="P832" s="3">
        <f t="shared" si="50"/>
        <v>444.80911666666668</v>
      </c>
      <c r="Q832" s="5">
        <v>3.4833333333333357E-3</v>
      </c>
      <c r="R832" s="5">
        <f>VLOOKUP(D832,'[1]DESIGN LOAD'!AC:AF,2,FALSE)</f>
        <v>295</v>
      </c>
      <c r="S832" s="7">
        <f>VLOOKUP(D832,'[1]DESIGN LOAD'!AC:AF,3,FALSE)</f>
        <v>190</v>
      </c>
      <c r="T832">
        <f>VLOOKUP(D832,'[1]DESIGN LOAD'!AC:AF,4,FALSE)</f>
        <v>485</v>
      </c>
    </row>
    <row r="833" spans="1:20" x14ac:dyDescent="0.3">
      <c r="A833" s="6">
        <v>2024</v>
      </c>
      <c r="B833" s="6">
        <v>8</v>
      </c>
      <c r="C833" s="6">
        <v>4</v>
      </c>
      <c r="D833" s="6">
        <v>21</v>
      </c>
      <c r="E833" s="6" t="str">
        <f t="shared" si="48"/>
        <v>Sunday</v>
      </c>
      <c r="F833" s="6" t="str">
        <f t="shared" si="51"/>
        <v>Weekend</v>
      </c>
      <c r="G833" s="6" t="str">
        <f>_xlfn.XLOOKUP(B833,'[1]VLOOKUP DATA'!$A$3:$A$14,'[1]VLOOKUP DATA'!$C$3:$C$14)</f>
        <v>High-demand</v>
      </c>
      <c r="H833" s="6" t="str" cm="1">
        <f t="array" ref="H833">_xlfn.XLOOKUP(1,('[1]VLOOKUP DATA'!$I$2:$I$337=[1]DATA!G833)*('[1]VLOOKUP DATA'!$J$2:$J$337=[1]DATA!D833)*('[1]VLOOKUP DATA'!$K$2:$K$337=[1]DATA!E833),'[1]VLOOKUP DATA'!$L$2:$L$337)</f>
        <v>Off-Peak</v>
      </c>
      <c r="I833" s="1" cm="1">
        <f t="array" ref="I833">_xlfn.XLOOKUP(B833,'[1]VLOOKUP DATA'!$A$3:$A$14,_xlfn.XLOOKUP(H833,'[1]VLOOKUP DATA'!$D$2:$F$2,'[1]VLOOKUP DATA'!$D$3:$F$14))*100</f>
        <v>107</v>
      </c>
      <c r="J833" s="2">
        <v>-2.7894333333333323</v>
      </c>
      <c r="K833" s="3">
        <f t="shared" si="49"/>
        <v>0</v>
      </c>
      <c r="L833" s="3">
        <v>54.858333333333334</v>
      </c>
      <c r="M833" s="4">
        <v>154.98000000000013</v>
      </c>
      <c r="N833" s="4">
        <v>0</v>
      </c>
      <c r="O833" s="4">
        <v>145.42424166666669</v>
      </c>
      <c r="P833" s="3">
        <f t="shared" si="50"/>
        <v>444.80911666666668</v>
      </c>
      <c r="Q833" s="5">
        <v>6.9666666666666714E-3</v>
      </c>
      <c r="R833" s="5">
        <f>VLOOKUP(D833,'[1]DESIGN LOAD'!AC:AF,2,FALSE)</f>
        <v>295</v>
      </c>
      <c r="S833" s="7">
        <f>VLOOKUP(D833,'[1]DESIGN LOAD'!AC:AF,3,FALSE)</f>
        <v>190</v>
      </c>
      <c r="T833">
        <f>VLOOKUP(D833,'[1]DESIGN LOAD'!AC:AF,4,FALSE)</f>
        <v>485</v>
      </c>
    </row>
    <row r="834" spans="1:20" x14ac:dyDescent="0.3">
      <c r="A834" s="6">
        <v>2024</v>
      </c>
      <c r="B834" s="6">
        <v>8</v>
      </c>
      <c r="C834" s="6">
        <v>4</v>
      </c>
      <c r="D834" s="6">
        <v>22</v>
      </c>
      <c r="E834" s="6" t="str">
        <f t="shared" ref="E834:E897" si="52">TEXT(DATE(A834, B834, C834), "dddd")</f>
        <v>Sunday</v>
      </c>
      <c r="F834" s="6" t="str">
        <f t="shared" si="51"/>
        <v>Weekend</v>
      </c>
      <c r="G834" s="6" t="str">
        <f>_xlfn.XLOOKUP(B834,'[1]VLOOKUP DATA'!$A$3:$A$14,'[1]VLOOKUP DATA'!$C$3:$C$14)</f>
        <v>High-demand</v>
      </c>
      <c r="H834" s="6" t="str" cm="1">
        <f t="array" ref="H834">_xlfn.XLOOKUP(1,('[1]VLOOKUP DATA'!$I$2:$I$337=[1]DATA!G834)*('[1]VLOOKUP DATA'!$J$2:$J$337=[1]DATA!D834)*('[1]VLOOKUP DATA'!$K$2:$K$337=[1]DATA!E834),'[1]VLOOKUP DATA'!$L$2:$L$337)</f>
        <v>Off-Peak</v>
      </c>
      <c r="I834" s="1" cm="1">
        <f t="array" ref="I834">_xlfn.XLOOKUP(B834,'[1]VLOOKUP DATA'!$A$3:$A$14,_xlfn.XLOOKUP(H834,'[1]VLOOKUP DATA'!$D$2:$F$2,'[1]VLOOKUP DATA'!$D$3:$F$14))*100</f>
        <v>107</v>
      </c>
      <c r="J834" s="2">
        <v>-238.66119166666667</v>
      </c>
      <c r="K834" s="3">
        <f t="shared" ref="K834:K897" si="53">IF(J834&gt;0,J834,0)</f>
        <v>0</v>
      </c>
      <c r="L834" s="3">
        <v>59.958333333333336</v>
      </c>
      <c r="M834" s="4">
        <v>392.37895833333346</v>
      </c>
      <c r="N834" s="4">
        <v>0</v>
      </c>
      <c r="O834" s="4">
        <v>136.49250833333326</v>
      </c>
      <c r="P834" s="3">
        <f t="shared" ref="P834:P897" si="54">_xlfn.MAXIFS(M:M,B:B,B834)</f>
        <v>444.80911666666668</v>
      </c>
      <c r="Q834" s="5">
        <v>1.2000000000000005E-2</v>
      </c>
      <c r="R834" s="5">
        <f>VLOOKUP(D834,'[1]DESIGN LOAD'!AC:AF,2,FALSE)</f>
        <v>200</v>
      </c>
      <c r="S834" s="7">
        <f>VLOOKUP(D834,'[1]DESIGN LOAD'!AC:AF,3,FALSE)</f>
        <v>190</v>
      </c>
      <c r="T834">
        <f>VLOOKUP(D834,'[1]DESIGN LOAD'!AC:AF,4,FALSE)</f>
        <v>390</v>
      </c>
    </row>
    <row r="835" spans="1:20" x14ac:dyDescent="0.3">
      <c r="A835" s="6">
        <v>2024</v>
      </c>
      <c r="B835" s="6">
        <v>8</v>
      </c>
      <c r="C835" s="6">
        <v>4</v>
      </c>
      <c r="D835" s="6">
        <v>23</v>
      </c>
      <c r="E835" s="6" t="str">
        <f t="shared" si="52"/>
        <v>Sunday</v>
      </c>
      <c r="F835" s="6" t="str">
        <f t="shared" ref="F835:F898" si="55">IF(OR(E835="Saturday",E835="Sunday"),"Weekend","Week-day")</f>
        <v>Weekend</v>
      </c>
      <c r="G835" s="6" t="str">
        <f>_xlfn.XLOOKUP(B835,'[1]VLOOKUP DATA'!$A$3:$A$14,'[1]VLOOKUP DATA'!$C$3:$C$14)</f>
        <v>High-demand</v>
      </c>
      <c r="H835" s="6" t="str" cm="1">
        <f t="array" ref="H835">_xlfn.XLOOKUP(1,('[1]VLOOKUP DATA'!$I$2:$I$337=[1]DATA!G835)*('[1]VLOOKUP DATA'!$J$2:$J$337=[1]DATA!D835)*('[1]VLOOKUP DATA'!$K$2:$K$337=[1]DATA!E835),'[1]VLOOKUP DATA'!$L$2:$L$337)</f>
        <v>Off-Peak</v>
      </c>
      <c r="I835" s="1" cm="1">
        <f t="array" ref="I835">_xlfn.XLOOKUP(B835,'[1]VLOOKUP DATA'!$A$3:$A$14,_xlfn.XLOOKUP(H835,'[1]VLOOKUP DATA'!$D$2:$F$2,'[1]VLOOKUP DATA'!$D$3:$F$14))*100</f>
        <v>107</v>
      </c>
      <c r="J835" s="2">
        <v>-240.89880833333333</v>
      </c>
      <c r="K835" s="3">
        <f t="shared" si="53"/>
        <v>0</v>
      </c>
      <c r="L835" s="3">
        <v>71.00833333333334</v>
      </c>
      <c r="M835" s="4">
        <v>399.92792499999996</v>
      </c>
      <c r="N835" s="4">
        <v>0</v>
      </c>
      <c r="O835" s="4">
        <v>140.72579166666665</v>
      </c>
      <c r="P835" s="3">
        <f t="shared" si="54"/>
        <v>444.80911666666668</v>
      </c>
      <c r="Q835" s="5">
        <v>-3.1000000000000025E-3</v>
      </c>
      <c r="R835" s="5">
        <f>VLOOKUP(D835,'[1]DESIGN LOAD'!AC:AF,2,FALSE)</f>
        <v>200</v>
      </c>
      <c r="S835" s="7">
        <f>VLOOKUP(D835,'[1]DESIGN LOAD'!AC:AF,3,FALSE)</f>
        <v>190</v>
      </c>
      <c r="T835">
        <f>VLOOKUP(D835,'[1]DESIGN LOAD'!AC:AF,4,FALSE)</f>
        <v>390</v>
      </c>
    </row>
    <row r="836" spans="1:20" x14ac:dyDescent="0.3">
      <c r="A836" s="6">
        <v>2024</v>
      </c>
      <c r="B836" s="6">
        <v>8</v>
      </c>
      <c r="C836" s="6">
        <v>5</v>
      </c>
      <c r="D836" s="6">
        <v>0</v>
      </c>
      <c r="E836" s="6" t="str">
        <f t="shared" si="52"/>
        <v>Monday</v>
      </c>
      <c r="F836" s="6" t="str">
        <f t="shared" si="55"/>
        <v>Week-day</v>
      </c>
      <c r="G836" s="6" t="str">
        <f>_xlfn.XLOOKUP(B836,'[1]VLOOKUP DATA'!$A$3:$A$14,'[1]VLOOKUP DATA'!$C$3:$C$14)</f>
        <v>High-demand</v>
      </c>
      <c r="H836" s="6" t="str" cm="1">
        <f t="array" ref="H836">_xlfn.XLOOKUP(1,('[1]VLOOKUP DATA'!$I$2:$I$337=[1]DATA!G836)*('[1]VLOOKUP DATA'!$J$2:$J$337=[1]DATA!D836)*('[1]VLOOKUP DATA'!$K$2:$K$337=[1]DATA!E836),'[1]VLOOKUP DATA'!$L$2:$L$337)</f>
        <v>Off-Peak</v>
      </c>
      <c r="I836" s="1" cm="1">
        <f t="array" ref="I836">_xlfn.XLOOKUP(B836,'[1]VLOOKUP DATA'!$A$3:$A$14,_xlfn.XLOOKUP(H836,'[1]VLOOKUP DATA'!$D$2:$F$2,'[1]VLOOKUP DATA'!$D$3:$F$14))*100</f>
        <v>107</v>
      </c>
      <c r="J836" s="2">
        <v>-226.42980000000006</v>
      </c>
      <c r="K836" s="3">
        <f t="shared" si="53"/>
        <v>0</v>
      </c>
      <c r="L836" s="3">
        <v>81.3</v>
      </c>
      <c r="M836" s="4">
        <v>399.82202500000005</v>
      </c>
      <c r="N836" s="4">
        <v>0</v>
      </c>
      <c r="O836" s="4">
        <v>154.4986416666666</v>
      </c>
      <c r="P836" s="3">
        <f t="shared" si="54"/>
        <v>444.80911666666668</v>
      </c>
      <c r="Q836" s="5">
        <v>1.4233333333333311E-2</v>
      </c>
      <c r="R836" s="5">
        <f>VLOOKUP(D836,'[1]DESIGN LOAD'!AC:AF,2,FALSE)</f>
        <v>200</v>
      </c>
      <c r="S836" s="7">
        <f>VLOOKUP(D836,'[1]DESIGN LOAD'!AC:AF,3,FALSE)</f>
        <v>190</v>
      </c>
      <c r="T836">
        <f>VLOOKUP(D836,'[1]DESIGN LOAD'!AC:AF,4,FALSE)</f>
        <v>390</v>
      </c>
    </row>
    <row r="837" spans="1:20" x14ac:dyDescent="0.3">
      <c r="A837" s="6">
        <v>2024</v>
      </c>
      <c r="B837" s="6">
        <v>8</v>
      </c>
      <c r="C837" s="6">
        <v>5</v>
      </c>
      <c r="D837" s="6">
        <v>1</v>
      </c>
      <c r="E837" s="6" t="str">
        <f t="shared" si="52"/>
        <v>Monday</v>
      </c>
      <c r="F837" s="6" t="str">
        <f t="shared" si="55"/>
        <v>Week-day</v>
      </c>
      <c r="G837" s="6" t="str">
        <f>_xlfn.XLOOKUP(B837,'[1]VLOOKUP DATA'!$A$3:$A$14,'[1]VLOOKUP DATA'!$C$3:$C$14)</f>
        <v>High-demand</v>
      </c>
      <c r="H837" s="6" t="str" cm="1">
        <f t="array" ref="H837">_xlfn.XLOOKUP(1,('[1]VLOOKUP DATA'!$I$2:$I$337=[1]DATA!G837)*('[1]VLOOKUP DATA'!$J$2:$J$337=[1]DATA!D837)*('[1]VLOOKUP DATA'!$K$2:$K$337=[1]DATA!E837),'[1]VLOOKUP DATA'!$L$2:$L$337)</f>
        <v>Off-Peak</v>
      </c>
      <c r="I837" s="1" cm="1">
        <f t="array" ref="I837">_xlfn.XLOOKUP(B837,'[1]VLOOKUP DATA'!$A$3:$A$14,_xlfn.XLOOKUP(H837,'[1]VLOOKUP DATA'!$D$2:$F$2,'[1]VLOOKUP DATA'!$D$3:$F$14))*100</f>
        <v>107</v>
      </c>
      <c r="J837" s="2">
        <v>-60.794233333333338</v>
      </c>
      <c r="K837" s="3">
        <f t="shared" si="53"/>
        <v>0</v>
      </c>
      <c r="L837" s="3">
        <v>86.833333333333329</v>
      </c>
      <c r="M837" s="4">
        <v>265.84584166666679</v>
      </c>
      <c r="N837" s="4">
        <v>0</v>
      </c>
      <c r="O837" s="4">
        <v>190.80658333333332</v>
      </c>
      <c r="P837" s="3">
        <f t="shared" si="54"/>
        <v>444.80911666666668</v>
      </c>
      <c r="Q837" s="5">
        <v>-6.7833333333333383E-3</v>
      </c>
      <c r="R837" s="5">
        <f>VLOOKUP(D837,'[1]DESIGN LOAD'!AC:AF,2,FALSE)</f>
        <v>200</v>
      </c>
      <c r="S837" s="7">
        <f>VLOOKUP(D837,'[1]DESIGN LOAD'!AC:AF,3,FALSE)</f>
        <v>190</v>
      </c>
      <c r="T837">
        <f>VLOOKUP(D837,'[1]DESIGN LOAD'!AC:AF,4,FALSE)</f>
        <v>390</v>
      </c>
    </row>
    <row r="838" spans="1:20" x14ac:dyDescent="0.3">
      <c r="A838" s="6">
        <v>2024</v>
      </c>
      <c r="B838" s="6">
        <v>8</v>
      </c>
      <c r="C838" s="6">
        <v>5</v>
      </c>
      <c r="D838" s="6">
        <v>2</v>
      </c>
      <c r="E838" s="6" t="str">
        <f t="shared" si="52"/>
        <v>Monday</v>
      </c>
      <c r="F838" s="6" t="str">
        <f t="shared" si="55"/>
        <v>Week-day</v>
      </c>
      <c r="G838" s="6" t="str">
        <f>_xlfn.XLOOKUP(B838,'[1]VLOOKUP DATA'!$A$3:$A$14,'[1]VLOOKUP DATA'!$C$3:$C$14)</f>
        <v>High-demand</v>
      </c>
      <c r="H838" s="6" t="str" cm="1">
        <f t="array" ref="H838">_xlfn.XLOOKUP(1,('[1]VLOOKUP DATA'!$I$2:$I$337=[1]DATA!G838)*('[1]VLOOKUP DATA'!$J$2:$J$337=[1]DATA!D838)*('[1]VLOOKUP DATA'!$K$2:$K$337=[1]DATA!E838),'[1]VLOOKUP DATA'!$L$2:$L$337)</f>
        <v>Off-Peak</v>
      </c>
      <c r="I838" s="1" cm="1">
        <f t="array" ref="I838">_xlfn.XLOOKUP(B838,'[1]VLOOKUP DATA'!$A$3:$A$14,_xlfn.XLOOKUP(H838,'[1]VLOOKUP DATA'!$D$2:$F$2,'[1]VLOOKUP DATA'!$D$3:$F$14))*100</f>
        <v>107</v>
      </c>
      <c r="J838" s="2">
        <v>-1.6313416666666676</v>
      </c>
      <c r="K838" s="3">
        <f t="shared" si="53"/>
        <v>0</v>
      </c>
      <c r="L838" s="3">
        <v>88.891666666666666</v>
      </c>
      <c r="M838" s="4">
        <v>208.71845833333333</v>
      </c>
      <c r="N838" s="4">
        <v>0</v>
      </c>
      <c r="O838" s="4">
        <v>197.97376666666671</v>
      </c>
      <c r="P838" s="3">
        <f t="shared" si="54"/>
        <v>444.80911666666668</v>
      </c>
      <c r="Q838" s="5">
        <v>-7.0000000000000053E-3</v>
      </c>
      <c r="R838" s="5">
        <f>VLOOKUP(D838,'[1]DESIGN LOAD'!AC:AF,2,FALSE)</f>
        <v>200</v>
      </c>
      <c r="S838" s="7">
        <f>VLOOKUP(D838,'[1]DESIGN LOAD'!AC:AF,3,FALSE)</f>
        <v>190</v>
      </c>
      <c r="T838">
        <f>VLOOKUP(D838,'[1]DESIGN LOAD'!AC:AF,4,FALSE)</f>
        <v>390</v>
      </c>
    </row>
    <row r="839" spans="1:20" x14ac:dyDescent="0.3">
      <c r="A839" s="6">
        <v>2024</v>
      </c>
      <c r="B839" s="6">
        <v>8</v>
      </c>
      <c r="C839" s="6">
        <v>5</v>
      </c>
      <c r="D839" s="6">
        <v>3</v>
      </c>
      <c r="E839" s="6" t="str">
        <f t="shared" si="52"/>
        <v>Monday</v>
      </c>
      <c r="F839" s="6" t="str">
        <f t="shared" si="55"/>
        <v>Week-day</v>
      </c>
      <c r="G839" s="6" t="str">
        <f>_xlfn.XLOOKUP(B839,'[1]VLOOKUP DATA'!$A$3:$A$14,'[1]VLOOKUP DATA'!$C$3:$C$14)</f>
        <v>High-demand</v>
      </c>
      <c r="H839" s="6" t="str" cm="1">
        <f t="array" ref="H839">_xlfn.XLOOKUP(1,('[1]VLOOKUP DATA'!$I$2:$I$337=[1]DATA!G839)*('[1]VLOOKUP DATA'!$J$2:$J$337=[1]DATA!D839)*('[1]VLOOKUP DATA'!$K$2:$K$337=[1]DATA!E839),'[1]VLOOKUP DATA'!$L$2:$L$337)</f>
        <v>Off-Peak</v>
      </c>
      <c r="I839" s="1" cm="1">
        <f t="array" ref="I839">_xlfn.XLOOKUP(B839,'[1]VLOOKUP DATA'!$A$3:$A$14,_xlfn.XLOOKUP(H839,'[1]VLOOKUP DATA'!$D$2:$F$2,'[1]VLOOKUP DATA'!$D$3:$F$14))*100</f>
        <v>107</v>
      </c>
      <c r="J839" s="2">
        <v>-14.50095833333333</v>
      </c>
      <c r="K839" s="3">
        <f t="shared" si="53"/>
        <v>0</v>
      </c>
      <c r="L839" s="3">
        <v>89.016666666666666</v>
      </c>
      <c r="M839" s="4">
        <v>221.07051666666672</v>
      </c>
      <c r="N839" s="4">
        <v>0</v>
      </c>
      <c r="O839" s="4">
        <v>195.71818333333329</v>
      </c>
      <c r="P839" s="3">
        <f t="shared" si="54"/>
        <v>444.80911666666668</v>
      </c>
      <c r="Q839" s="5">
        <v>-7.0000000000000053E-3</v>
      </c>
      <c r="R839" s="5">
        <f>VLOOKUP(D839,'[1]DESIGN LOAD'!AC:AF,2,FALSE)</f>
        <v>200</v>
      </c>
      <c r="S839" s="7">
        <f>VLOOKUP(D839,'[1]DESIGN LOAD'!AC:AF,3,FALSE)</f>
        <v>190</v>
      </c>
      <c r="T839">
        <f>VLOOKUP(D839,'[1]DESIGN LOAD'!AC:AF,4,FALSE)</f>
        <v>390</v>
      </c>
    </row>
    <row r="840" spans="1:20" x14ac:dyDescent="0.3">
      <c r="A840" s="6">
        <v>2024</v>
      </c>
      <c r="B840" s="6">
        <v>8</v>
      </c>
      <c r="C840" s="6">
        <v>5</v>
      </c>
      <c r="D840" s="6">
        <v>4</v>
      </c>
      <c r="E840" s="6" t="str">
        <f t="shared" si="52"/>
        <v>Monday</v>
      </c>
      <c r="F840" s="6" t="str">
        <f t="shared" si="55"/>
        <v>Week-day</v>
      </c>
      <c r="G840" s="6" t="str">
        <f>_xlfn.XLOOKUP(B840,'[1]VLOOKUP DATA'!$A$3:$A$14,'[1]VLOOKUP DATA'!$C$3:$C$14)</f>
        <v>High-demand</v>
      </c>
      <c r="H840" s="6" t="str" cm="1">
        <f t="array" ref="H840">_xlfn.XLOOKUP(1,('[1]VLOOKUP DATA'!$I$2:$I$337=[1]DATA!G840)*('[1]VLOOKUP DATA'!$J$2:$J$337=[1]DATA!D840)*('[1]VLOOKUP DATA'!$K$2:$K$337=[1]DATA!E840),'[1]VLOOKUP DATA'!$L$2:$L$337)</f>
        <v>Off-Peak</v>
      </c>
      <c r="I840" s="1" cm="1">
        <f t="array" ref="I840">_xlfn.XLOOKUP(B840,'[1]VLOOKUP DATA'!$A$3:$A$14,_xlfn.XLOOKUP(H840,'[1]VLOOKUP DATA'!$D$2:$F$2,'[1]VLOOKUP DATA'!$D$3:$F$14))*100</f>
        <v>107</v>
      </c>
      <c r="J840" s="2">
        <v>-2.4464749999999973</v>
      </c>
      <c r="K840" s="3">
        <f t="shared" si="53"/>
        <v>0</v>
      </c>
      <c r="L840" s="3">
        <v>88.933333333333337</v>
      </c>
      <c r="M840" s="4">
        <v>215.75722500000015</v>
      </c>
      <c r="N840" s="4">
        <v>0</v>
      </c>
      <c r="O840" s="4">
        <v>202.2311</v>
      </c>
      <c r="P840" s="3">
        <f t="shared" si="54"/>
        <v>444.80911666666668</v>
      </c>
      <c r="Q840" s="5">
        <v>-7.0000000000000053E-3</v>
      </c>
      <c r="R840" s="5">
        <f>VLOOKUP(D840,'[1]DESIGN LOAD'!AC:AF,2,FALSE)</f>
        <v>295</v>
      </c>
      <c r="S840" s="7">
        <f>VLOOKUP(D840,'[1]DESIGN LOAD'!AC:AF,3,FALSE)</f>
        <v>190</v>
      </c>
      <c r="T840">
        <f>VLOOKUP(D840,'[1]DESIGN LOAD'!AC:AF,4,FALSE)</f>
        <v>485</v>
      </c>
    </row>
    <row r="841" spans="1:20" x14ac:dyDescent="0.3">
      <c r="A841" s="6">
        <v>2024</v>
      </c>
      <c r="B841" s="6">
        <v>8</v>
      </c>
      <c r="C841" s="6">
        <v>5</v>
      </c>
      <c r="D841" s="6">
        <v>5</v>
      </c>
      <c r="E841" s="6" t="str">
        <f t="shared" si="52"/>
        <v>Monday</v>
      </c>
      <c r="F841" s="6" t="str">
        <f t="shared" si="55"/>
        <v>Week-day</v>
      </c>
      <c r="G841" s="6" t="str">
        <f>_xlfn.XLOOKUP(B841,'[1]VLOOKUP DATA'!$A$3:$A$14,'[1]VLOOKUP DATA'!$C$3:$C$14)</f>
        <v>High-demand</v>
      </c>
      <c r="H841" s="6" t="str" cm="1">
        <f t="array" ref="H841">_xlfn.XLOOKUP(1,('[1]VLOOKUP DATA'!$I$2:$I$337=[1]DATA!G841)*('[1]VLOOKUP DATA'!$J$2:$J$337=[1]DATA!D841)*('[1]VLOOKUP DATA'!$K$2:$K$337=[1]DATA!E841),'[1]VLOOKUP DATA'!$L$2:$L$337)</f>
        <v>Off-Peak</v>
      </c>
      <c r="I841" s="1" cm="1">
        <f t="array" ref="I841">_xlfn.XLOOKUP(B841,'[1]VLOOKUP DATA'!$A$3:$A$14,_xlfn.XLOOKUP(H841,'[1]VLOOKUP DATA'!$D$2:$F$2,'[1]VLOOKUP DATA'!$D$3:$F$14))*100</f>
        <v>107</v>
      </c>
      <c r="J841" s="2">
        <v>212.81936666666672</v>
      </c>
      <c r="K841" s="3">
        <f t="shared" si="53"/>
        <v>212.81936666666672</v>
      </c>
      <c r="L841" s="3">
        <v>83.49166666666666</v>
      </c>
      <c r="M841" s="4">
        <v>4.111324999999999</v>
      </c>
      <c r="N841" s="4">
        <v>0</v>
      </c>
      <c r="O841" s="4">
        <v>215.3237833333333</v>
      </c>
      <c r="P841" s="3">
        <f t="shared" si="54"/>
        <v>444.80911666666668</v>
      </c>
      <c r="Q841" s="5">
        <v>-7.0000000000000053E-3</v>
      </c>
      <c r="R841" s="5">
        <f>VLOOKUP(D841,'[1]DESIGN LOAD'!AC:AF,2,FALSE)</f>
        <v>295</v>
      </c>
      <c r="S841" s="7">
        <f>VLOOKUP(D841,'[1]DESIGN LOAD'!AC:AF,3,FALSE)</f>
        <v>190</v>
      </c>
      <c r="T841">
        <f>VLOOKUP(D841,'[1]DESIGN LOAD'!AC:AF,4,FALSE)</f>
        <v>485</v>
      </c>
    </row>
    <row r="842" spans="1:20" x14ac:dyDescent="0.3">
      <c r="A842" s="6">
        <v>2024</v>
      </c>
      <c r="B842" s="6">
        <v>8</v>
      </c>
      <c r="C842" s="6">
        <v>5</v>
      </c>
      <c r="D842" s="6">
        <v>6</v>
      </c>
      <c r="E842" s="6" t="str">
        <f t="shared" si="52"/>
        <v>Monday</v>
      </c>
      <c r="F842" s="6" t="str">
        <f t="shared" si="55"/>
        <v>Week-day</v>
      </c>
      <c r="G842" s="6" t="str">
        <f>_xlfn.XLOOKUP(B842,'[1]VLOOKUP DATA'!$A$3:$A$14,'[1]VLOOKUP DATA'!$C$3:$C$14)</f>
        <v>High-demand</v>
      </c>
      <c r="H842" s="6" t="str" cm="1">
        <f t="array" ref="H842">_xlfn.XLOOKUP(1,('[1]VLOOKUP DATA'!$I$2:$I$337=[1]DATA!G842)*('[1]VLOOKUP DATA'!$J$2:$J$337=[1]DATA!D842)*('[1]VLOOKUP DATA'!$K$2:$K$337=[1]DATA!E842),'[1]VLOOKUP DATA'!$L$2:$L$337)</f>
        <v>Peak</v>
      </c>
      <c r="I842" s="1" cm="1">
        <f t="array" ref="I842">_xlfn.XLOOKUP(B842,'[1]VLOOKUP DATA'!$A$3:$A$14,_xlfn.XLOOKUP(H842,'[1]VLOOKUP DATA'!$D$2:$F$2,'[1]VLOOKUP DATA'!$D$3:$F$14))*100</f>
        <v>653</v>
      </c>
      <c r="J842" s="2">
        <v>194.87166666666664</v>
      </c>
      <c r="K842" s="3">
        <f t="shared" si="53"/>
        <v>194.87166666666664</v>
      </c>
      <c r="L842" s="3">
        <v>73.608333333333334</v>
      </c>
      <c r="M842" s="4">
        <v>0.15686666666666671</v>
      </c>
      <c r="N842" s="4">
        <v>0</v>
      </c>
      <c r="O842" s="4">
        <v>194.87452500000006</v>
      </c>
      <c r="P842" s="3">
        <f t="shared" si="54"/>
        <v>444.80911666666668</v>
      </c>
      <c r="Q842" s="5">
        <v>3.0166666666666666E-3</v>
      </c>
      <c r="R842" s="5">
        <f>VLOOKUP(D842,'[1]DESIGN LOAD'!AC:AF,2,FALSE)</f>
        <v>295</v>
      </c>
      <c r="S842" s="7">
        <f>VLOOKUP(D842,'[1]DESIGN LOAD'!AC:AF,3,FALSE)</f>
        <v>190</v>
      </c>
      <c r="T842">
        <f>VLOOKUP(D842,'[1]DESIGN LOAD'!AC:AF,4,FALSE)</f>
        <v>485</v>
      </c>
    </row>
    <row r="843" spans="1:20" x14ac:dyDescent="0.3">
      <c r="A843" s="6">
        <v>2024</v>
      </c>
      <c r="B843" s="6">
        <v>8</v>
      </c>
      <c r="C843" s="6">
        <v>5</v>
      </c>
      <c r="D843" s="6">
        <v>7</v>
      </c>
      <c r="E843" s="6" t="str">
        <f t="shared" si="52"/>
        <v>Monday</v>
      </c>
      <c r="F843" s="6" t="str">
        <f t="shared" si="55"/>
        <v>Week-day</v>
      </c>
      <c r="G843" s="6" t="str">
        <f>_xlfn.XLOOKUP(B843,'[1]VLOOKUP DATA'!$A$3:$A$14,'[1]VLOOKUP DATA'!$C$3:$C$14)</f>
        <v>High-demand</v>
      </c>
      <c r="H843" s="6" t="str" cm="1">
        <f t="array" ref="H843">_xlfn.XLOOKUP(1,('[1]VLOOKUP DATA'!$I$2:$I$337=[1]DATA!G843)*('[1]VLOOKUP DATA'!$J$2:$J$337=[1]DATA!D843)*('[1]VLOOKUP DATA'!$K$2:$K$337=[1]DATA!E843),'[1]VLOOKUP DATA'!$L$2:$L$337)</f>
        <v>Peak</v>
      </c>
      <c r="I843" s="1" cm="1">
        <f t="array" ref="I843">_xlfn.XLOOKUP(B843,'[1]VLOOKUP DATA'!$A$3:$A$14,_xlfn.XLOOKUP(H843,'[1]VLOOKUP DATA'!$D$2:$F$2,'[1]VLOOKUP DATA'!$D$3:$F$14))*100</f>
        <v>653</v>
      </c>
      <c r="J843" s="2">
        <v>181.62152500000002</v>
      </c>
      <c r="K843" s="3">
        <f t="shared" si="53"/>
        <v>181.62152500000002</v>
      </c>
      <c r="L843" s="3">
        <v>63.666666666666664</v>
      </c>
      <c r="M843" s="4">
        <v>0.1600833333333333</v>
      </c>
      <c r="N843" s="4">
        <v>24.910825000000003</v>
      </c>
      <c r="O843" s="4">
        <v>206.52652499999994</v>
      </c>
      <c r="P843" s="3">
        <f t="shared" si="54"/>
        <v>444.80911666666668</v>
      </c>
      <c r="Q843" s="5">
        <v>-5.2333333333333372E-3</v>
      </c>
      <c r="R843" s="5">
        <f>VLOOKUP(D843,'[1]DESIGN LOAD'!AC:AF,2,FALSE)</f>
        <v>565</v>
      </c>
      <c r="S843" s="7">
        <f>VLOOKUP(D843,'[1]DESIGN LOAD'!AC:AF,3,FALSE)</f>
        <v>690</v>
      </c>
      <c r="T843">
        <f>VLOOKUP(D843,'[1]DESIGN LOAD'!AC:AF,4,FALSE)</f>
        <v>1255</v>
      </c>
    </row>
    <row r="844" spans="1:20" x14ac:dyDescent="0.3">
      <c r="A844" s="6">
        <v>2024</v>
      </c>
      <c r="B844" s="6">
        <v>8</v>
      </c>
      <c r="C844" s="6">
        <v>5</v>
      </c>
      <c r="D844" s="6">
        <v>8</v>
      </c>
      <c r="E844" s="6" t="str">
        <f t="shared" si="52"/>
        <v>Monday</v>
      </c>
      <c r="F844" s="6" t="str">
        <f t="shared" si="55"/>
        <v>Week-day</v>
      </c>
      <c r="G844" s="6" t="str">
        <f>_xlfn.XLOOKUP(B844,'[1]VLOOKUP DATA'!$A$3:$A$14,'[1]VLOOKUP DATA'!$C$3:$C$14)</f>
        <v>High-demand</v>
      </c>
      <c r="H844" s="6" t="str" cm="1">
        <f t="array" ref="H844">_xlfn.XLOOKUP(1,('[1]VLOOKUP DATA'!$I$2:$I$337=[1]DATA!G844)*('[1]VLOOKUP DATA'!$J$2:$J$337=[1]DATA!D844)*('[1]VLOOKUP DATA'!$K$2:$K$337=[1]DATA!E844),'[1]VLOOKUP DATA'!$L$2:$L$337)</f>
        <v>Peak</v>
      </c>
      <c r="I844" s="1" cm="1">
        <f t="array" ref="I844">_xlfn.XLOOKUP(B844,'[1]VLOOKUP DATA'!$A$3:$A$14,_xlfn.XLOOKUP(H844,'[1]VLOOKUP DATA'!$D$2:$F$2,'[1]VLOOKUP DATA'!$D$3:$F$14))*100</f>
        <v>653</v>
      </c>
      <c r="J844" s="2">
        <v>-65.730824999999982</v>
      </c>
      <c r="K844" s="3">
        <f t="shared" si="53"/>
        <v>0</v>
      </c>
      <c r="L844" s="3">
        <v>60.2</v>
      </c>
      <c r="M844" s="4">
        <v>0.15611666666666663</v>
      </c>
      <c r="N844" s="4">
        <v>275.84157500000015</v>
      </c>
      <c r="O844" s="4">
        <v>210.10425833333332</v>
      </c>
      <c r="P844" s="3">
        <f t="shared" si="54"/>
        <v>444.80911666666668</v>
      </c>
      <c r="Q844" s="5">
        <v>-5.0000000000000036E-3</v>
      </c>
      <c r="R844" s="5">
        <f>VLOOKUP(D844,'[1]DESIGN LOAD'!AC:AF,2,FALSE)</f>
        <v>565</v>
      </c>
      <c r="S844" s="7">
        <f>VLOOKUP(D844,'[1]DESIGN LOAD'!AC:AF,3,FALSE)</f>
        <v>675</v>
      </c>
      <c r="T844">
        <f>VLOOKUP(D844,'[1]DESIGN LOAD'!AC:AF,4,FALSE)</f>
        <v>1240</v>
      </c>
    </row>
    <row r="845" spans="1:20" x14ac:dyDescent="0.3">
      <c r="A845" s="6">
        <v>2024</v>
      </c>
      <c r="B845" s="6">
        <v>8</v>
      </c>
      <c r="C845" s="6">
        <v>5</v>
      </c>
      <c r="D845" s="6">
        <v>9</v>
      </c>
      <c r="E845" s="6" t="str">
        <f t="shared" si="52"/>
        <v>Monday</v>
      </c>
      <c r="F845" s="6" t="str">
        <f t="shared" si="55"/>
        <v>Week-day</v>
      </c>
      <c r="G845" s="6" t="str">
        <f>_xlfn.XLOOKUP(B845,'[1]VLOOKUP DATA'!$A$3:$A$14,'[1]VLOOKUP DATA'!$C$3:$C$14)</f>
        <v>High-demand</v>
      </c>
      <c r="H845" s="6" t="str" cm="1">
        <f t="array" ref="H845">_xlfn.XLOOKUP(1,('[1]VLOOKUP DATA'!$I$2:$I$337=[1]DATA!G845)*('[1]VLOOKUP DATA'!$J$2:$J$337=[1]DATA!D845)*('[1]VLOOKUP DATA'!$K$2:$K$337=[1]DATA!E845),'[1]VLOOKUP DATA'!$L$2:$L$337)</f>
        <v>Standard</v>
      </c>
      <c r="I845" s="1" cm="1">
        <f t="array" ref="I845">_xlfn.XLOOKUP(B845,'[1]VLOOKUP DATA'!$A$3:$A$14,_xlfn.XLOOKUP(H845,'[1]VLOOKUP DATA'!$D$2:$F$2,'[1]VLOOKUP DATA'!$D$3:$F$14))*100</f>
        <v>198</v>
      </c>
      <c r="J845" s="2">
        <v>-286.99809166666654</v>
      </c>
      <c r="K845" s="3">
        <f t="shared" si="53"/>
        <v>0</v>
      </c>
      <c r="L845" s="3">
        <v>67.25833333333334</v>
      </c>
      <c r="M845" s="4">
        <v>0.15634166666666657</v>
      </c>
      <c r="N845" s="4">
        <v>531.29494166666655</v>
      </c>
      <c r="O845" s="4">
        <v>244.29034166666665</v>
      </c>
      <c r="P845" s="3">
        <f t="shared" si="54"/>
        <v>444.80911666666668</v>
      </c>
      <c r="Q845" s="5">
        <v>-5.0000000000000036E-3</v>
      </c>
      <c r="R845" s="5">
        <f>VLOOKUP(D845,'[1]DESIGN LOAD'!AC:AF,2,FALSE)</f>
        <v>565</v>
      </c>
      <c r="S845" s="7">
        <f>VLOOKUP(D845,'[1]DESIGN LOAD'!AC:AF,3,FALSE)</f>
        <v>675</v>
      </c>
      <c r="T845">
        <f>VLOOKUP(D845,'[1]DESIGN LOAD'!AC:AF,4,FALSE)</f>
        <v>1240</v>
      </c>
    </row>
    <row r="846" spans="1:20" x14ac:dyDescent="0.3">
      <c r="A846" s="6">
        <v>2024</v>
      </c>
      <c r="B846" s="6">
        <v>8</v>
      </c>
      <c r="C846" s="6">
        <v>5</v>
      </c>
      <c r="D846" s="6">
        <v>10</v>
      </c>
      <c r="E846" s="6" t="str">
        <f t="shared" si="52"/>
        <v>Monday</v>
      </c>
      <c r="F846" s="6" t="str">
        <f t="shared" si="55"/>
        <v>Week-day</v>
      </c>
      <c r="G846" s="6" t="str">
        <f>_xlfn.XLOOKUP(B846,'[1]VLOOKUP DATA'!$A$3:$A$14,'[1]VLOOKUP DATA'!$C$3:$C$14)</f>
        <v>High-demand</v>
      </c>
      <c r="H846" s="6" t="str" cm="1">
        <f t="array" ref="H846">_xlfn.XLOOKUP(1,('[1]VLOOKUP DATA'!$I$2:$I$337=[1]DATA!G846)*('[1]VLOOKUP DATA'!$J$2:$J$337=[1]DATA!D846)*('[1]VLOOKUP DATA'!$K$2:$K$337=[1]DATA!E846),'[1]VLOOKUP DATA'!$L$2:$L$337)</f>
        <v>Standard</v>
      </c>
      <c r="I846" s="1" cm="1">
        <f t="array" ref="I846">_xlfn.XLOOKUP(B846,'[1]VLOOKUP DATA'!$A$3:$A$14,_xlfn.XLOOKUP(H846,'[1]VLOOKUP DATA'!$D$2:$F$2,'[1]VLOOKUP DATA'!$D$3:$F$14))*100</f>
        <v>198</v>
      </c>
      <c r="J846" s="2">
        <v>-520.12047500000017</v>
      </c>
      <c r="K846" s="3">
        <f t="shared" si="53"/>
        <v>0</v>
      </c>
      <c r="L846" s="3">
        <v>86.05</v>
      </c>
      <c r="M846" s="4">
        <v>9.3238083333333286</v>
      </c>
      <c r="N846" s="4">
        <v>703.67827499999999</v>
      </c>
      <c r="O846" s="4">
        <v>190.15348333333338</v>
      </c>
      <c r="P846" s="3">
        <f t="shared" si="54"/>
        <v>444.80911666666668</v>
      </c>
      <c r="Q846" s="5">
        <v>-5.0000000000000036E-3</v>
      </c>
      <c r="R846" s="5">
        <f>VLOOKUP(D846,'[1]DESIGN LOAD'!AC:AF,2,FALSE)</f>
        <v>565</v>
      </c>
      <c r="S846" s="7">
        <f>VLOOKUP(D846,'[1]DESIGN LOAD'!AC:AF,3,FALSE)</f>
        <v>675</v>
      </c>
      <c r="T846">
        <f>VLOOKUP(D846,'[1]DESIGN LOAD'!AC:AF,4,FALSE)</f>
        <v>1240</v>
      </c>
    </row>
    <row r="847" spans="1:20" x14ac:dyDescent="0.3">
      <c r="A847" s="6">
        <v>2024</v>
      </c>
      <c r="B847" s="6">
        <v>8</v>
      </c>
      <c r="C847" s="6">
        <v>5</v>
      </c>
      <c r="D847" s="6">
        <v>11</v>
      </c>
      <c r="E847" s="6" t="str">
        <f t="shared" si="52"/>
        <v>Monday</v>
      </c>
      <c r="F847" s="6" t="str">
        <f t="shared" si="55"/>
        <v>Week-day</v>
      </c>
      <c r="G847" s="6" t="str">
        <f>_xlfn.XLOOKUP(B847,'[1]VLOOKUP DATA'!$A$3:$A$14,'[1]VLOOKUP DATA'!$C$3:$C$14)</f>
        <v>High-demand</v>
      </c>
      <c r="H847" s="6" t="str" cm="1">
        <f t="array" ref="H847">_xlfn.XLOOKUP(1,('[1]VLOOKUP DATA'!$I$2:$I$337=[1]DATA!G847)*('[1]VLOOKUP DATA'!$J$2:$J$337=[1]DATA!D847)*('[1]VLOOKUP DATA'!$K$2:$K$337=[1]DATA!E847),'[1]VLOOKUP DATA'!$L$2:$L$337)</f>
        <v>Standard</v>
      </c>
      <c r="I847" s="1" cm="1">
        <f t="array" ref="I847">_xlfn.XLOOKUP(B847,'[1]VLOOKUP DATA'!$A$3:$A$14,_xlfn.XLOOKUP(H847,'[1]VLOOKUP DATA'!$D$2:$F$2,'[1]VLOOKUP DATA'!$D$3:$F$14))*100</f>
        <v>198</v>
      </c>
      <c r="J847" s="2">
        <v>-63.691408333333342</v>
      </c>
      <c r="K847" s="3">
        <f t="shared" si="53"/>
        <v>0</v>
      </c>
      <c r="L847" s="3">
        <v>99.025000000000006</v>
      </c>
      <c r="M847" s="4">
        <v>9.5099499999999999</v>
      </c>
      <c r="N847" s="4">
        <v>224.00276666666667</v>
      </c>
      <c r="O847" s="4">
        <v>166.38234166666669</v>
      </c>
      <c r="P847" s="3">
        <f t="shared" si="54"/>
        <v>444.80911666666668</v>
      </c>
      <c r="Q847" s="5">
        <v>-4.1666666666666692E-3</v>
      </c>
      <c r="R847" s="5">
        <f>VLOOKUP(D847,'[1]DESIGN LOAD'!AC:AF,2,FALSE)</f>
        <v>565</v>
      </c>
      <c r="S847" s="7">
        <f>VLOOKUP(D847,'[1]DESIGN LOAD'!AC:AF,3,FALSE)</f>
        <v>675</v>
      </c>
      <c r="T847">
        <f>VLOOKUP(D847,'[1]DESIGN LOAD'!AC:AF,4,FALSE)</f>
        <v>1240</v>
      </c>
    </row>
    <row r="848" spans="1:20" x14ac:dyDescent="0.3">
      <c r="A848" s="6">
        <v>2024</v>
      </c>
      <c r="B848" s="6">
        <v>8</v>
      </c>
      <c r="C848" s="6">
        <v>5</v>
      </c>
      <c r="D848" s="6">
        <v>12</v>
      </c>
      <c r="E848" s="6" t="str">
        <f t="shared" si="52"/>
        <v>Monday</v>
      </c>
      <c r="F848" s="6" t="str">
        <f t="shared" si="55"/>
        <v>Week-day</v>
      </c>
      <c r="G848" s="6" t="str">
        <f>_xlfn.XLOOKUP(B848,'[1]VLOOKUP DATA'!$A$3:$A$14,'[1]VLOOKUP DATA'!$C$3:$C$14)</f>
        <v>High-demand</v>
      </c>
      <c r="H848" s="6" t="str" cm="1">
        <f t="array" ref="H848">_xlfn.XLOOKUP(1,('[1]VLOOKUP DATA'!$I$2:$I$337=[1]DATA!G848)*('[1]VLOOKUP DATA'!$J$2:$J$337=[1]DATA!D848)*('[1]VLOOKUP DATA'!$K$2:$K$337=[1]DATA!E848),'[1]VLOOKUP DATA'!$L$2:$L$337)</f>
        <v>Standard</v>
      </c>
      <c r="I848" s="1" cm="1">
        <f t="array" ref="I848">_xlfn.XLOOKUP(B848,'[1]VLOOKUP DATA'!$A$3:$A$14,_xlfn.XLOOKUP(H848,'[1]VLOOKUP DATA'!$D$2:$F$2,'[1]VLOOKUP DATA'!$D$3:$F$14))*100</f>
        <v>198</v>
      </c>
      <c r="J848" s="2">
        <v>-8.2097373737373758</v>
      </c>
      <c r="K848" s="3">
        <f t="shared" si="53"/>
        <v>0</v>
      </c>
      <c r="L848" s="3">
        <v>99</v>
      </c>
      <c r="M848" s="4">
        <v>0.45130303030303021</v>
      </c>
      <c r="N848" s="4">
        <v>185.84252525252529</v>
      </c>
      <c r="O848" s="4">
        <v>177.71856565656557</v>
      </c>
      <c r="P848" s="3">
        <f t="shared" si="54"/>
        <v>444.80911666666668</v>
      </c>
      <c r="Q848" s="5">
        <v>2.3737373737373751E-3</v>
      </c>
      <c r="R848" s="5">
        <f>VLOOKUP(D848,'[1]DESIGN LOAD'!AC:AF,2,FALSE)</f>
        <v>565</v>
      </c>
      <c r="S848" s="7">
        <f>VLOOKUP(D848,'[1]DESIGN LOAD'!AC:AF,3,FALSE)</f>
        <v>675</v>
      </c>
      <c r="T848">
        <f>VLOOKUP(D848,'[1]DESIGN LOAD'!AC:AF,4,FALSE)</f>
        <v>1240</v>
      </c>
    </row>
    <row r="849" spans="1:20" x14ac:dyDescent="0.3">
      <c r="A849" s="6">
        <v>2024</v>
      </c>
      <c r="B849" s="6">
        <v>8</v>
      </c>
      <c r="C849" s="6">
        <v>5</v>
      </c>
      <c r="D849" s="6">
        <v>13</v>
      </c>
      <c r="E849" s="6" t="str">
        <f t="shared" si="52"/>
        <v>Monday</v>
      </c>
      <c r="F849" s="6" t="str">
        <f t="shared" si="55"/>
        <v>Week-day</v>
      </c>
      <c r="G849" s="6" t="str">
        <f>_xlfn.XLOOKUP(B849,'[1]VLOOKUP DATA'!$A$3:$A$14,'[1]VLOOKUP DATA'!$C$3:$C$14)</f>
        <v>High-demand</v>
      </c>
      <c r="H849" s="6" t="str" cm="1">
        <f t="array" ref="H849">_xlfn.XLOOKUP(1,('[1]VLOOKUP DATA'!$I$2:$I$337=[1]DATA!G849)*('[1]VLOOKUP DATA'!$J$2:$J$337=[1]DATA!D849)*('[1]VLOOKUP DATA'!$K$2:$K$337=[1]DATA!E849),'[1]VLOOKUP DATA'!$L$2:$L$337)</f>
        <v>Standard</v>
      </c>
      <c r="I849" s="1" cm="1">
        <f t="array" ref="I849">_xlfn.XLOOKUP(B849,'[1]VLOOKUP DATA'!$A$3:$A$14,_xlfn.XLOOKUP(H849,'[1]VLOOKUP DATA'!$D$2:$F$2,'[1]VLOOKUP DATA'!$D$3:$F$14))*100</f>
        <v>198</v>
      </c>
      <c r="J849" s="2">
        <v>-8.3632000000000009</v>
      </c>
      <c r="K849" s="3">
        <f t="shared" si="53"/>
        <v>0</v>
      </c>
      <c r="L849" s="3">
        <v>99</v>
      </c>
      <c r="M849" s="4">
        <v>0.907725</v>
      </c>
      <c r="N849" s="4">
        <v>187.4886166666667</v>
      </c>
      <c r="O849" s="4">
        <v>179.32535833333344</v>
      </c>
      <c r="P849" s="3">
        <f t="shared" si="54"/>
        <v>444.80911666666668</v>
      </c>
      <c r="Q849" s="5">
        <v>0</v>
      </c>
      <c r="R849" s="5">
        <f>VLOOKUP(D849,'[1]DESIGN LOAD'!AC:AF,2,FALSE)</f>
        <v>565</v>
      </c>
      <c r="S849" s="7">
        <f>VLOOKUP(D849,'[1]DESIGN LOAD'!AC:AF,3,FALSE)</f>
        <v>675</v>
      </c>
      <c r="T849">
        <f>VLOOKUP(D849,'[1]DESIGN LOAD'!AC:AF,4,FALSE)</f>
        <v>1240</v>
      </c>
    </row>
    <row r="850" spans="1:20" x14ac:dyDescent="0.3">
      <c r="A850" s="6">
        <v>2024</v>
      </c>
      <c r="B850" s="6">
        <v>8</v>
      </c>
      <c r="C850" s="6">
        <v>5</v>
      </c>
      <c r="D850" s="6">
        <v>14</v>
      </c>
      <c r="E850" s="6" t="str">
        <f t="shared" si="52"/>
        <v>Monday</v>
      </c>
      <c r="F850" s="6" t="str">
        <f t="shared" si="55"/>
        <v>Week-day</v>
      </c>
      <c r="G850" s="6" t="str">
        <f>_xlfn.XLOOKUP(B850,'[1]VLOOKUP DATA'!$A$3:$A$14,'[1]VLOOKUP DATA'!$C$3:$C$14)</f>
        <v>High-demand</v>
      </c>
      <c r="H850" s="6" t="str" cm="1">
        <f t="array" ref="H850">_xlfn.XLOOKUP(1,('[1]VLOOKUP DATA'!$I$2:$I$337=[1]DATA!G850)*('[1]VLOOKUP DATA'!$J$2:$J$337=[1]DATA!D850)*('[1]VLOOKUP DATA'!$K$2:$K$337=[1]DATA!E850),'[1]VLOOKUP DATA'!$L$2:$L$337)</f>
        <v>Standard</v>
      </c>
      <c r="I850" s="1" cm="1">
        <f t="array" ref="I850">_xlfn.XLOOKUP(B850,'[1]VLOOKUP DATA'!$A$3:$A$14,_xlfn.XLOOKUP(H850,'[1]VLOOKUP DATA'!$D$2:$F$2,'[1]VLOOKUP DATA'!$D$3:$F$14))*100</f>
        <v>198</v>
      </c>
      <c r="J850" s="2">
        <v>-8.869875000000004</v>
      </c>
      <c r="K850" s="3">
        <f t="shared" si="53"/>
        <v>0</v>
      </c>
      <c r="L850" s="3">
        <v>99</v>
      </c>
      <c r="M850" s="4">
        <v>2.3372333333333346</v>
      </c>
      <c r="N850" s="4">
        <v>187.74650833333325</v>
      </c>
      <c r="O850" s="4">
        <v>179.62809166666685</v>
      </c>
      <c r="P850" s="3">
        <f t="shared" si="54"/>
        <v>444.80911666666668</v>
      </c>
      <c r="Q850" s="5">
        <v>0</v>
      </c>
      <c r="R850" s="5">
        <f>VLOOKUP(D850,'[1]DESIGN LOAD'!AC:AF,2,FALSE)</f>
        <v>565</v>
      </c>
      <c r="S850" s="7">
        <f>VLOOKUP(D850,'[1]DESIGN LOAD'!AC:AF,3,FALSE)</f>
        <v>675</v>
      </c>
      <c r="T850">
        <f>VLOOKUP(D850,'[1]DESIGN LOAD'!AC:AF,4,FALSE)</f>
        <v>1240</v>
      </c>
    </row>
    <row r="851" spans="1:20" x14ac:dyDescent="0.3">
      <c r="A851" s="6">
        <v>2024</v>
      </c>
      <c r="B851" s="6">
        <v>8</v>
      </c>
      <c r="C851" s="6">
        <v>5</v>
      </c>
      <c r="D851" s="6">
        <v>15</v>
      </c>
      <c r="E851" s="6" t="str">
        <f t="shared" si="52"/>
        <v>Monday</v>
      </c>
      <c r="F851" s="6" t="str">
        <f t="shared" si="55"/>
        <v>Week-day</v>
      </c>
      <c r="G851" s="6" t="str">
        <f>_xlfn.XLOOKUP(B851,'[1]VLOOKUP DATA'!$A$3:$A$14,'[1]VLOOKUP DATA'!$C$3:$C$14)</f>
        <v>High-demand</v>
      </c>
      <c r="H851" s="6" t="str" cm="1">
        <f t="array" ref="H851">_xlfn.XLOOKUP(1,('[1]VLOOKUP DATA'!$I$2:$I$337=[1]DATA!G851)*('[1]VLOOKUP DATA'!$J$2:$J$337=[1]DATA!D851)*('[1]VLOOKUP DATA'!$K$2:$K$337=[1]DATA!E851),'[1]VLOOKUP DATA'!$L$2:$L$337)</f>
        <v>Standard</v>
      </c>
      <c r="I851" s="1" cm="1">
        <f t="array" ref="I851">_xlfn.XLOOKUP(B851,'[1]VLOOKUP DATA'!$A$3:$A$14,_xlfn.XLOOKUP(H851,'[1]VLOOKUP DATA'!$D$2:$F$2,'[1]VLOOKUP DATA'!$D$3:$F$14))*100</f>
        <v>198</v>
      </c>
      <c r="J851" s="2">
        <v>-8.6902000000000008</v>
      </c>
      <c r="K851" s="3">
        <f t="shared" si="53"/>
        <v>0</v>
      </c>
      <c r="L851" s="3">
        <v>99</v>
      </c>
      <c r="M851" s="4">
        <v>4.583333333333333</v>
      </c>
      <c r="N851" s="4">
        <v>209.9261916666666</v>
      </c>
      <c r="O851" s="4">
        <v>203.10249999999999</v>
      </c>
      <c r="P851" s="3">
        <f t="shared" si="54"/>
        <v>444.80911666666668</v>
      </c>
      <c r="Q851" s="5">
        <v>0</v>
      </c>
      <c r="R851" s="5">
        <f>VLOOKUP(D851,'[1]DESIGN LOAD'!AC:AF,2,FALSE)</f>
        <v>565</v>
      </c>
      <c r="S851" s="7">
        <f>VLOOKUP(D851,'[1]DESIGN LOAD'!AC:AF,3,FALSE)</f>
        <v>675</v>
      </c>
      <c r="T851">
        <f>VLOOKUP(D851,'[1]DESIGN LOAD'!AC:AF,4,FALSE)</f>
        <v>1240</v>
      </c>
    </row>
    <row r="852" spans="1:20" x14ac:dyDescent="0.3">
      <c r="A852" s="6">
        <v>2024</v>
      </c>
      <c r="B852" s="6">
        <v>8</v>
      </c>
      <c r="C852" s="6">
        <v>5</v>
      </c>
      <c r="D852" s="6">
        <v>16</v>
      </c>
      <c r="E852" s="6" t="str">
        <f t="shared" si="52"/>
        <v>Monday</v>
      </c>
      <c r="F852" s="6" t="str">
        <f t="shared" si="55"/>
        <v>Week-day</v>
      </c>
      <c r="G852" s="6" t="str">
        <f>_xlfn.XLOOKUP(B852,'[1]VLOOKUP DATA'!$A$3:$A$14,'[1]VLOOKUP DATA'!$C$3:$C$14)</f>
        <v>High-demand</v>
      </c>
      <c r="H852" s="6" t="str" cm="1">
        <f t="array" ref="H852">_xlfn.XLOOKUP(1,('[1]VLOOKUP DATA'!$I$2:$I$337=[1]DATA!G852)*('[1]VLOOKUP DATA'!$J$2:$J$337=[1]DATA!D852)*('[1]VLOOKUP DATA'!$K$2:$K$337=[1]DATA!E852),'[1]VLOOKUP DATA'!$L$2:$L$337)</f>
        <v>Standard</v>
      </c>
      <c r="I852" s="1" cm="1">
        <f t="array" ref="I852">_xlfn.XLOOKUP(B852,'[1]VLOOKUP DATA'!$A$3:$A$14,_xlfn.XLOOKUP(H852,'[1]VLOOKUP DATA'!$D$2:$F$2,'[1]VLOOKUP DATA'!$D$3:$F$14))*100</f>
        <v>198</v>
      </c>
      <c r="J852" s="2">
        <v>24.840658333333327</v>
      </c>
      <c r="K852" s="3">
        <f t="shared" si="53"/>
        <v>24.840658333333327</v>
      </c>
      <c r="L852" s="3">
        <v>98.766666666666666</v>
      </c>
      <c r="M852" s="4">
        <v>17.165091666666665</v>
      </c>
      <c r="N852" s="4">
        <v>198.45275833333326</v>
      </c>
      <c r="O852" s="4">
        <v>235.22827499999994</v>
      </c>
      <c r="P852" s="3">
        <f t="shared" si="54"/>
        <v>444.80911666666668</v>
      </c>
      <c r="Q852" s="5">
        <v>0</v>
      </c>
      <c r="R852" s="5">
        <f>VLOOKUP(D852,'[1]DESIGN LOAD'!AC:AF,2,FALSE)</f>
        <v>565</v>
      </c>
      <c r="S852" s="7">
        <f>VLOOKUP(D852,'[1]DESIGN LOAD'!AC:AF,3,FALSE)</f>
        <v>675</v>
      </c>
      <c r="T852">
        <f>VLOOKUP(D852,'[1]DESIGN LOAD'!AC:AF,4,FALSE)</f>
        <v>1240</v>
      </c>
    </row>
    <row r="853" spans="1:20" x14ac:dyDescent="0.3">
      <c r="A853" s="6">
        <v>2024</v>
      </c>
      <c r="B853" s="6">
        <v>8</v>
      </c>
      <c r="C853" s="6">
        <v>5</v>
      </c>
      <c r="D853" s="6">
        <v>17</v>
      </c>
      <c r="E853" s="6" t="str">
        <f t="shared" si="52"/>
        <v>Monday</v>
      </c>
      <c r="F853" s="6" t="str">
        <f t="shared" si="55"/>
        <v>Week-day</v>
      </c>
      <c r="G853" s="6" t="str">
        <f>_xlfn.XLOOKUP(B853,'[1]VLOOKUP DATA'!$A$3:$A$14,'[1]VLOOKUP DATA'!$C$3:$C$14)</f>
        <v>High-demand</v>
      </c>
      <c r="H853" s="6" t="str" cm="1">
        <f t="array" ref="H853">_xlfn.XLOOKUP(1,('[1]VLOOKUP DATA'!$I$2:$I$337=[1]DATA!G853)*('[1]VLOOKUP DATA'!$J$2:$J$337=[1]DATA!D853)*('[1]VLOOKUP DATA'!$K$2:$K$337=[1]DATA!E853),'[1]VLOOKUP DATA'!$L$2:$L$337)</f>
        <v>Peak</v>
      </c>
      <c r="I853" s="1" cm="1">
        <f t="array" ref="I853">_xlfn.XLOOKUP(B853,'[1]VLOOKUP DATA'!$A$3:$A$14,_xlfn.XLOOKUP(H853,'[1]VLOOKUP DATA'!$D$2:$F$2,'[1]VLOOKUP DATA'!$D$3:$F$14))*100</f>
        <v>653</v>
      </c>
      <c r="J853" s="2">
        <v>190.70798333333337</v>
      </c>
      <c r="K853" s="3">
        <f t="shared" si="53"/>
        <v>190.70798333333337</v>
      </c>
      <c r="L853" s="3">
        <v>93.358333333333334</v>
      </c>
      <c r="M853" s="4">
        <v>35.762149999999991</v>
      </c>
      <c r="N853" s="4">
        <v>36.923266666666663</v>
      </c>
      <c r="O853" s="4">
        <v>256.17113333333339</v>
      </c>
      <c r="P853" s="3">
        <f t="shared" si="54"/>
        <v>444.80911666666668</v>
      </c>
      <c r="Q853" s="5">
        <v>0</v>
      </c>
      <c r="R853" s="5">
        <f>VLOOKUP(D853,'[1]DESIGN LOAD'!AC:AF,2,FALSE)</f>
        <v>555</v>
      </c>
      <c r="S853" s="7">
        <f>VLOOKUP(D853,'[1]DESIGN LOAD'!AC:AF,3,FALSE)</f>
        <v>675</v>
      </c>
      <c r="T853">
        <f>VLOOKUP(D853,'[1]DESIGN LOAD'!AC:AF,4,FALSE)</f>
        <v>1230</v>
      </c>
    </row>
    <row r="854" spans="1:20" x14ac:dyDescent="0.3">
      <c r="A854" s="6">
        <v>2024</v>
      </c>
      <c r="B854" s="6">
        <v>8</v>
      </c>
      <c r="C854" s="6">
        <v>5</v>
      </c>
      <c r="D854" s="6">
        <v>18</v>
      </c>
      <c r="E854" s="6" t="str">
        <f t="shared" si="52"/>
        <v>Monday</v>
      </c>
      <c r="F854" s="6" t="str">
        <f t="shared" si="55"/>
        <v>Week-day</v>
      </c>
      <c r="G854" s="6" t="str">
        <f>_xlfn.XLOOKUP(B854,'[1]VLOOKUP DATA'!$A$3:$A$14,'[1]VLOOKUP DATA'!$C$3:$C$14)</f>
        <v>High-demand</v>
      </c>
      <c r="H854" s="6" t="str" cm="1">
        <f t="array" ref="H854">_xlfn.XLOOKUP(1,('[1]VLOOKUP DATA'!$I$2:$I$337=[1]DATA!G854)*('[1]VLOOKUP DATA'!$J$2:$J$337=[1]DATA!D854)*('[1]VLOOKUP DATA'!$K$2:$K$337=[1]DATA!E854),'[1]VLOOKUP DATA'!$L$2:$L$337)</f>
        <v>Peak</v>
      </c>
      <c r="I854" s="1" cm="1">
        <f t="array" ref="I854">_xlfn.XLOOKUP(B854,'[1]VLOOKUP DATA'!$A$3:$A$14,_xlfn.XLOOKUP(H854,'[1]VLOOKUP DATA'!$D$2:$F$2,'[1]VLOOKUP DATA'!$D$3:$F$14))*100</f>
        <v>653</v>
      </c>
      <c r="J854" s="2">
        <v>185.76398333333333</v>
      </c>
      <c r="K854" s="3">
        <f t="shared" si="53"/>
        <v>185.76398333333333</v>
      </c>
      <c r="L854" s="3">
        <v>83.474999999999994</v>
      </c>
      <c r="M854" s="4">
        <v>99.852633333333358</v>
      </c>
      <c r="N854" s="4">
        <v>0.37352500000000011</v>
      </c>
      <c r="O854" s="4">
        <v>279.4887833333334</v>
      </c>
      <c r="P854" s="3">
        <f t="shared" si="54"/>
        <v>444.80911666666668</v>
      </c>
      <c r="Q854" s="5">
        <v>0</v>
      </c>
      <c r="R854" s="5">
        <f>VLOOKUP(D854,'[1]DESIGN LOAD'!AC:AF,2,FALSE)</f>
        <v>485</v>
      </c>
      <c r="S854" s="7">
        <f>VLOOKUP(D854,'[1]DESIGN LOAD'!AC:AF,3,FALSE)</f>
        <v>655</v>
      </c>
      <c r="T854">
        <f>VLOOKUP(D854,'[1]DESIGN LOAD'!AC:AF,4,FALSE)</f>
        <v>1140</v>
      </c>
    </row>
    <row r="855" spans="1:20" x14ac:dyDescent="0.3">
      <c r="A855" s="6">
        <v>2024</v>
      </c>
      <c r="B855" s="6">
        <v>8</v>
      </c>
      <c r="C855" s="6">
        <v>5</v>
      </c>
      <c r="D855" s="6">
        <v>19</v>
      </c>
      <c r="E855" s="6" t="str">
        <f t="shared" si="52"/>
        <v>Monday</v>
      </c>
      <c r="F855" s="6" t="str">
        <f t="shared" si="55"/>
        <v>Week-day</v>
      </c>
      <c r="G855" s="6" t="str">
        <f>_xlfn.XLOOKUP(B855,'[1]VLOOKUP DATA'!$A$3:$A$14,'[1]VLOOKUP DATA'!$C$3:$C$14)</f>
        <v>High-demand</v>
      </c>
      <c r="H855" s="6" t="str" cm="1">
        <f t="array" ref="H855">_xlfn.XLOOKUP(1,('[1]VLOOKUP DATA'!$I$2:$I$337=[1]DATA!G855)*('[1]VLOOKUP DATA'!$J$2:$J$337=[1]DATA!D855)*('[1]VLOOKUP DATA'!$K$2:$K$337=[1]DATA!E855),'[1]VLOOKUP DATA'!$L$2:$L$337)</f>
        <v>Standard</v>
      </c>
      <c r="I855" s="1" cm="1">
        <f t="array" ref="I855">_xlfn.XLOOKUP(B855,'[1]VLOOKUP DATA'!$A$3:$A$14,_xlfn.XLOOKUP(H855,'[1]VLOOKUP DATA'!$D$2:$F$2,'[1]VLOOKUP DATA'!$D$3:$F$14))*100</f>
        <v>198</v>
      </c>
      <c r="J855" s="2">
        <v>173.22832499999998</v>
      </c>
      <c r="K855" s="3">
        <f t="shared" si="53"/>
        <v>173.22832499999998</v>
      </c>
      <c r="L855" s="3">
        <v>74.666666666666671</v>
      </c>
      <c r="M855" s="4">
        <v>99.832133333333317</v>
      </c>
      <c r="N855" s="4">
        <v>0</v>
      </c>
      <c r="O855" s="4">
        <v>266.54313333333334</v>
      </c>
      <c r="P855" s="3">
        <f t="shared" si="54"/>
        <v>444.80911666666668</v>
      </c>
      <c r="Q855" s="5">
        <v>0</v>
      </c>
      <c r="R855" s="5">
        <f>VLOOKUP(D855,'[1]DESIGN LOAD'!AC:AF,2,FALSE)</f>
        <v>295</v>
      </c>
      <c r="S855" s="7">
        <f>VLOOKUP(D855,'[1]DESIGN LOAD'!AC:AF,3,FALSE)</f>
        <v>655</v>
      </c>
      <c r="T855">
        <f>VLOOKUP(D855,'[1]DESIGN LOAD'!AC:AF,4,FALSE)</f>
        <v>950</v>
      </c>
    </row>
    <row r="856" spans="1:20" x14ac:dyDescent="0.3">
      <c r="A856" s="6">
        <v>2024</v>
      </c>
      <c r="B856" s="6">
        <v>8</v>
      </c>
      <c r="C856" s="6">
        <v>5</v>
      </c>
      <c r="D856" s="6">
        <v>20</v>
      </c>
      <c r="E856" s="6" t="str">
        <f t="shared" si="52"/>
        <v>Monday</v>
      </c>
      <c r="F856" s="6" t="str">
        <f t="shared" si="55"/>
        <v>Week-day</v>
      </c>
      <c r="G856" s="6" t="str">
        <f>_xlfn.XLOOKUP(B856,'[1]VLOOKUP DATA'!$A$3:$A$14,'[1]VLOOKUP DATA'!$C$3:$C$14)</f>
        <v>High-demand</v>
      </c>
      <c r="H856" s="6" t="str" cm="1">
        <f t="array" ref="H856">_xlfn.XLOOKUP(1,('[1]VLOOKUP DATA'!$I$2:$I$337=[1]DATA!G856)*('[1]VLOOKUP DATA'!$J$2:$J$337=[1]DATA!D856)*('[1]VLOOKUP DATA'!$K$2:$K$337=[1]DATA!E856),'[1]VLOOKUP DATA'!$L$2:$L$337)</f>
        <v>Standard</v>
      </c>
      <c r="I856" s="1" cm="1">
        <f t="array" ref="I856">_xlfn.XLOOKUP(B856,'[1]VLOOKUP DATA'!$A$3:$A$14,_xlfn.XLOOKUP(H856,'[1]VLOOKUP DATA'!$D$2:$F$2,'[1]VLOOKUP DATA'!$D$3:$F$14))*100</f>
        <v>198</v>
      </c>
      <c r="J856" s="2">
        <v>105.08128333333342</v>
      </c>
      <c r="K856" s="3">
        <f t="shared" si="53"/>
        <v>105.08128333333342</v>
      </c>
      <c r="L856" s="3">
        <v>66.533333333333331</v>
      </c>
      <c r="M856" s="4">
        <v>122.74426666666663</v>
      </c>
      <c r="N856" s="4">
        <v>0</v>
      </c>
      <c r="O856" s="4">
        <v>218.18470000000005</v>
      </c>
      <c r="P856" s="3">
        <f t="shared" si="54"/>
        <v>444.80911666666668</v>
      </c>
      <c r="Q856" s="5">
        <v>-1.7324999999999983E-2</v>
      </c>
      <c r="R856" s="5">
        <f>VLOOKUP(D856,'[1]DESIGN LOAD'!AC:AF,2,FALSE)</f>
        <v>295</v>
      </c>
      <c r="S856" s="7">
        <f>VLOOKUP(D856,'[1]DESIGN LOAD'!AC:AF,3,FALSE)</f>
        <v>190</v>
      </c>
      <c r="T856">
        <f>VLOOKUP(D856,'[1]DESIGN LOAD'!AC:AF,4,FALSE)</f>
        <v>485</v>
      </c>
    </row>
    <row r="857" spans="1:20" x14ac:dyDescent="0.3">
      <c r="A857" s="6">
        <v>2024</v>
      </c>
      <c r="B857" s="6">
        <v>8</v>
      </c>
      <c r="C857" s="6">
        <v>5</v>
      </c>
      <c r="D857" s="6">
        <v>21</v>
      </c>
      <c r="E857" s="6" t="str">
        <f t="shared" si="52"/>
        <v>Monday</v>
      </c>
      <c r="F857" s="6" t="str">
        <f t="shared" si="55"/>
        <v>Week-day</v>
      </c>
      <c r="G857" s="6" t="str">
        <f>_xlfn.XLOOKUP(B857,'[1]VLOOKUP DATA'!$A$3:$A$14,'[1]VLOOKUP DATA'!$C$3:$C$14)</f>
        <v>High-demand</v>
      </c>
      <c r="H857" s="6" t="str" cm="1">
        <f t="array" ref="H857">_xlfn.XLOOKUP(1,('[1]VLOOKUP DATA'!$I$2:$I$337=[1]DATA!G857)*('[1]VLOOKUP DATA'!$J$2:$J$337=[1]DATA!D857)*('[1]VLOOKUP DATA'!$K$2:$K$337=[1]DATA!E857),'[1]VLOOKUP DATA'!$L$2:$L$337)</f>
        <v>Standard</v>
      </c>
      <c r="I857" s="1" cm="1">
        <f t="array" ref="I857">_xlfn.XLOOKUP(B857,'[1]VLOOKUP DATA'!$A$3:$A$14,_xlfn.XLOOKUP(H857,'[1]VLOOKUP DATA'!$D$2:$F$2,'[1]VLOOKUP DATA'!$D$3:$F$14))*100</f>
        <v>198</v>
      </c>
      <c r="J857" s="2">
        <v>-5.7472916666666674</v>
      </c>
      <c r="K857" s="3">
        <f t="shared" si="53"/>
        <v>0</v>
      </c>
      <c r="L857" s="3">
        <v>64.716666666666669</v>
      </c>
      <c r="M857" s="4">
        <v>253.30794999999998</v>
      </c>
      <c r="N857" s="4">
        <v>0</v>
      </c>
      <c r="O857" s="4">
        <v>225.84380000000004</v>
      </c>
      <c r="P857" s="3">
        <f t="shared" si="54"/>
        <v>444.80911666666668</v>
      </c>
      <c r="Q857" s="5">
        <v>0</v>
      </c>
      <c r="R857" s="5">
        <f>VLOOKUP(D857,'[1]DESIGN LOAD'!AC:AF,2,FALSE)</f>
        <v>295</v>
      </c>
      <c r="S857" s="7">
        <f>VLOOKUP(D857,'[1]DESIGN LOAD'!AC:AF,3,FALSE)</f>
        <v>190</v>
      </c>
      <c r="T857">
        <f>VLOOKUP(D857,'[1]DESIGN LOAD'!AC:AF,4,FALSE)</f>
        <v>485</v>
      </c>
    </row>
    <row r="858" spans="1:20" x14ac:dyDescent="0.3">
      <c r="A858" s="6">
        <v>2024</v>
      </c>
      <c r="B858" s="6">
        <v>8</v>
      </c>
      <c r="C858" s="6">
        <v>5</v>
      </c>
      <c r="D858" s="6">
        <v>22</v>
      </c>
      <c r="E858" s="6" t="str">
        <f t="shared" si="52"/>
        <v>Monday</v>
      </c>
      <c r="F858" s="6" t="str">
        <f t="shared" si="55"/>
        <v>Week-day</v>
      </c>
      <c r="G858" s="6" t="str">
        <f>_xlfn.XLOOKUP(B858,'[1]VLOOKUP DATA'!$A$3:$A$14,'[1]VLOOKUP DATA'!$C$3:$C$14)</f>
        <v>High-demand</v>
      </c>
      <c r="H858" s="6" t="str" cm="1">
        <f t="array" ref="H858">_xlfn.XLOOKUP(1,('[1]VLOOKUP DATA'!$I$2:$I$337=[1]DATA!G858)*('[1]VLOOKUP DATA'!$J$2:$J$337=[1]DATA!D858)*('[1]VLOOKUP DATA'!$K$2:$K$337=[1]DATA!E858),'[1]VLOOKUP DATA'!$L$2:$L$337)</f>
        <v>Off-Peak</v>
      </c>
      <c r="I858" s="1" cm="1">
        <f t="array" ref="I858">_xlfn.XLOOKUP(B858,'[1]VLOOKUP DATA'!$A$3:$A$14,_xlfn.XLOOKUP(H858,'[1]VLOOKUP DATA'!$D$2:$F$2,'[1]VLOOKUP DATA'!$D$3:$F$14))*100</f>
        <v>107</v>
      </c>
      <c r="J858" s="2">
        <v>-144.06853333333336</v>
      </c>
      <c r="K858" s="3">
        <f t="shared" si="53"/>
        <v>0</v>
      </c>
      <c r="L858" s="3">
        <v>67.283333333333331</v>
      </c>
      <c r="M858" s="4">
        <v>396.88543333333331</v>
      </c>
      <c r="N858" s="4">
        <v>0</v>
      </c>
      <c r="O858" s="4">
        <v>234.79613333333333</v>
      </c>
      <c r="P858" s="3">
        <f t="shared" si="54"/>
        <v>444.80911666666668</v>
      </c>
      <c r="Q858" s="5">
        <v>0</v>
      </c>
      <c r="R858" s="5">
        <f>VLOOKUP(D858,'[1]DESIGN LOAD'!AC:AF,2,FALSE)</f>
        <v>200</v>
      </c>
      <c r="S858" s="7">
        <f>VLOOKUP(D858,'[1]DESIGN LOAD'!AC:AF,3,FALSE)</f>
        <v>190</v>
      </c>
      <c r="T858">
        <f>VLOOKUP(D858,'[1]DESIGN LOAD'!AC:AF,4,FALSE)</f>
        <v>390</v>
      </c>
    </row>
    <row r="859" spans="1:20" x14ac:dyDescent="0.3">
      <c r="A859" s="6">
        <v>2024</v>
      </c>
      <c r="B859" s="6">
        <v>8</v>
      </c>
      <c r="C859" s="6">
        <v>5</v>
      </c>
      <c r="D859" s="6">
        <v>23</v>
      </c>
      <c r="E859" s="6" t="str">
        <f t="shared" si="52"/>
        <v>Monday</v>
      </c>
      <c r="F859" s="6" t="str">
        <f t="shared" si="55"/>
        <v>Week-day</v>
      </c>
      <c r="G859" s="6" t="str">
        <f>_xlfn.XLOOKUP(B859,'[1]VLOOKUP DATA'!$A$3:$A$14,'[1]VLOOKUP DATA'!$C$3:$C$14)</f>
        <v>High-demand</v>
      </c>
      <c r="H859" s="6" t="str" cm="1">
        <f t="array" ref="H859">_xlfn.XLOOKUP(1,('[1]VLOOKUP DATA'!$I$2:$I$337=[1]DATA!G859)*('[1]VLOOKUP DATA'!$J$2:$J$337=[1]DATA!D859)*('[1]VLOOKUP DATA'!$K$2:$K$337=[1]DATA!E859),'[1]VLOOKUP DATA'!$L$2:$L$337)</f>
        <v>Off-Peak</v>
      </c>
      <c r="I859" s="1" cm="1">
        <f t="array" ref="I859">_xlfn.XLOOKUP(B859,'[1]VLOOKUP DATA'!$A$3:$A$14,_xlfn.XLOOKUP(H859,'[1]VLOOKUP DATA'!$D$2:$F$2,'[1]VLOOKUP DATA'!$D$3:$F$14))*100</f>
        <v>107</v>
      </c>
      <c r="J859" s="2">
        <v>-158.53299166666662</v>
      </c>
      <c r="K859" s="3">
        <f t="shared" si="53"/>
        <v>0</v>
      </c>
      <c r="L859" s="3">
        <v>74.683333333333337</v>
      </c>
      <c r="M859" s="4">
        <v>400.09142499999979</v>
      </c>
      <c r="N859" s="4">
        <v>0</v>
      </c>
      <c r="O859" s="4">
        <v>223.45852500000009</v>
      </c>
      <c r="P859" s="3">
        <f t="shared" si="54"/>
        <v>444.80911666666668</v>
      </c>
      <c r="Q859" s="5">
        <v>0</v>
      </c>
      <c r="R859" s="5">
        <f>VLOOKUP(D859,'[1]DESIGN LOAD'!AC:AF,2,FALSE)</f>
        <v>200</v>
      </c>
      <c r="S859" s="7">
        <f>VLOOKUP(D859,'[1]DESIGN LOAD'!AC:AF,3,FALSE)</f>
        <v>190</v>
      </c>
      <c r="T859">
        <f>VLOOKUP(D859,'[1]DESIGN LOAD'!AC:AF,4,FALSE)</f>
        <v>390</v>
      </c>
    </row>
    <row r="860" spans="1:20" x14ac:dyDescent="0.3">
      <c r="A860" s="6">
        <v>2024</v>
      </c>
      <c r="B860" s="6">
        <v>8</v>
      </c>
      <c r="C860" s="6">
        <v>6</v>
      </c>
      <c r="D860" s="6">
        <v>0</v>
      </c>
      <c r="E860" s="6" t="str">
        <f t="shared" si="52"/>
        <v>Tuesday</v>
      </c>
      <c r="F860" s="6" t="str">
        <f t="shared" si="55"/>
        <v>Week-day</v>
      </c>
      <c r="G860" s="6" t="str">
        <f>_xlfn.XLOOKUP(B860,'[1]VLOOKUP DATA'!$A$3:$A$14,'[1]VLOOKUP DATA'!$C$3:$C$14)</f>
        <v>High-demand</v>
      </c>
      <c r="H860" s="6" t="str" cm="1">
        <f t="array" ref="H860">_xlfn.XLOOKUP(1,('[1]VLOOKUP DATA'!$I$2:$I$337=[1]DATA!G860)*('[1]VLOOKUP DATA'!$J$2:$J$337=[1]DATA!D860)*('[1]VLOOKUP DATA'!$K$2:$K$337=[1]DATA!E860),'[1]VLOOKUP DATA'!$L$2:$L$337)</f>
        <v>Off-Peak</v>
      </c>
      <c r="I860" s="1" cm="1">
        <f t="array" ref="I860">_xlfn.XLOOKUP(B860,'[1]VLOOKUP DATA'!$A$3:$A$14,_xlfn.XLOOKUP(H860,'[1]VLOOKUP DATA'!$D$2:$F$2,'[1]VLOOKUP DATA'!$D$3:$F$14))*100</f>
        <v>107</v>
      </c>
      <c r="J860" s="2">
        <v>-88.100566666666694</v>
      </c>
      <c r="K860" s="3">
        <f t="shared" si="53"/>
        <v>0</v>
      </c>
      <c r="L860" s="3">
        <v>80.583333333333329</v>
      </c>
      <c r="M860" s="4">
        <v>331.01343333333341</v>
      </c>
      <c r="N860" s="4">
        <v>0</v>
      </c>
      <c r="O860" s="4">
        <v>227.61605833333326</v>
      </c>
      <c r="P860" s="3">
        <f t="shared" si="54"/>
        <v>444.80911666666668</v>
      </c>
      <c r="Q860" s="5">
        <v>0</v>
      </c>
      <c r="R860" s="5">
        <f>VLOOKUP(D860,'[1]DESIGN LOAD'!AC:AF,2,FALSE)</f>
        <v>200</v>
      </c>
      <c r="S860" s="7">
        <f>VLOOKUP(D860,'[1]DESIGN LOAD'!AC:AF,3,FALSE)</f>
        <v>190</v>
      </c>
      <c r="T860">
        <f>VLOOKUP(D860,'[1]DESIGN LOAD'!AC:AF,4,FALSE)</f>
        <v>390</v>
      </c>
    </row>
    <row r="861" spans="1:20" x14ac:dyDescent="0.3">
      <c r="A861" s="6">
        <v>2024</v>
      </c>
      <c r="B861" s="6">
        <v>8</v>
      </c>
      <c r="C861" s="6">
        <v>6</v>
      </c>
      <c r="D861" s="6">
        <v>1</v>
      </c>
      <c r="E861" s="6" t="str">
        <f t="shared" si="52"/>
        <v>Tuesday</v>
      </c>
      <c r="F861" s="6" t="str">
        <f t="shared" si="55"/>
        <v>Week-day</v>
      </c>
      <c r="G861" s="6" t="str">
        <f>_xlfn.XLOOKUP(B861,'[1]VLOOKUP DATA'!$A$3:$A$14,'[1]VLOOKUP DATA'!$C$3:$C$14)</f>
        <v>High-demand</v>
      </c>
      <c r="H861" s="6" t="str" cm="1">
        <f t="array" ref="H861">_xlfn.XLOOKUP(1,('[1]VLOOKUP DATA'!$I$2:$I$337=[1]DATA!G861)*('[1]VLOOKUP DATA'!$J$2:$J$337=[1]DATA!D861)*('[1]VLOOKUP DATA'!$K$2:$K$337=[1]DATA!E861),'[1]VLOOKUP DATA'!$L$2:$L$337)</f>
        <v>Off-Peak</v>
      </c>
      <c r="I861" s="1" cm="1">
        <f t="array" ref="I861">_xlfn.XLOOKUP(B861,'[1]VLOOKUP DATA'!$A$3:$A$14,_xlfn.XLOOKUP(H861,'[1]VLOOKUP DATA'!$D$2:$F$2,'[1]VLOOKUP DATA'!$D$3:$F$14))*100</f>
        <v>107</v>
      </c>
      <c r="J861" s="2">
        <v>-14.697591666666659</v>
      </c>
      <c r="K861" s="3">
        <f t="shared" si="53"/>
        <v>0</v>
      </c>
      <c r="L861" s="3">
        <v>81.566666666666663</v>
      </c>
      <c r="M861" s="4">
        <v>299.90675000000005</v>
      </c>
      <c r="N861" s="4">
        <v>0</v>
      </c>
      <c r="O861" s="4">
        <v>269.13690833333339</v>
      </c>
      <c r="P861" s="3">
        <f t="shared" si="54"/>
        <v>444.80911666666668</v>
      </c>
      <c r="Q861" s="5">
        <v>0</v>
      </c>
      <c r="R861" s="5">
        <f>VLOOKUP(D861,'[1]DESIGN LOAD'!AC:AF,2,FALSE)</f>
        <v>200</v>
      </c>
      <c r="S861" s="7">
        <f>VLOOKUP(D861,'[1]DESIGN LOAD'!AC:AF,3,FALSE)</f>
        <v>190</v>
      </c>
      <c r="T861">
        <f>VLOOKUP(D861,'[1]DESIGN LOAD'!AC:AF,4,FALSE)</f>
        <v>390</v>
      </c>
    </row>
    <row r="862" spans="1:20" x14ac:dyDescent="0.3">
      <c r="A862" s="6">
        <v>2024</v>
      </c>
      <c r="B862" s="6">
        <v>8</v>
      </c>
      <c r="C862" s="6">
        <v>6</v>
      </c>
      <c r="D862" s="6">
        <v>2</v>
      </c>
      <c r="E862" s="6" t="str">
        <f t="shared" si="52"/>
        <v>Tuesday</v>
      </c>
      <c r="F862" s="6" t="str">
        <f t="shared" si="55"/>
        <v>Week-day</v>
      </c>
      <c r="G862" s="6" t="str">
        <f>_xlfn.XLOOKUP(B862,'[1]VLOOKUP DATA'!$A$3:$A$14,'[1]VLOOKUP DATA'!$C$3:$C$14)</f>
        <v>High-demand</v>
      </c>
      <c r="H862" s="6" t="str" cm="1">
        <f t="array" ref="H862">_xlfn.XLOOKUP(1,('[1]VLOOKUP DATA'!$I$2:$I$337=[1]DATA!G862)*('[1]VLOOKUP DATA'!$J$2:$J$337=[1]DATA!D862)*('[1]VLOOKUP DATA'!$K$2:$K$337=[1]DATA!E862),'[1]VLOOKUP DATA'!$L$2:$L$337)</f>
        <v>Off-Peak</v>
      </c>
      <c r="I862" s="1" cm="1">
        <f t="array" ref="I862">_xlfn.XLOOKUP(B862,'[1]VLOOKUP DATA'!$A$3:$A$14,_xlfn.XLOOKUP(H862,'[1]VLOOKUP DATA'!$D$2:$F$2,'[1]VLOOKUP DATA'!$D$3:$F$14))*100</f>
        <v>107</v>
      </c>
      <c r="J862" s="2">
        <v>64.368800000000007</v>
      </c>
      <c r="K862" s="3">
        <f t="shared" si="53"/>
        <v>64.368800000000007</v>
      </c>
      <c r="L862" s="3">
        <v>80.083333333333329</v>
      </c>
      <c r="M862" s="4">
        <v>234.00395000000009</v>
      </c>
      <c r="N862" s="4">
        <v>0</v>
      </c>
      <c r="O862" s="4">
        <v>287.40630833333336</v>
      </c>
      <c r="P862" s="3">
        <f t="shared" si="54"/>
        <v>444.80911666666668</v>
      </c>
      <c r="Q862" s="5">
        <v>0</v>
      </c>
      <c r="R862" s="5">
        <f>VLOOKUP(D862,'[1]DESIGN LOAD'!AC:AF,2,FALSE)</f>
        <v>200</v>
      </c>
      <c r="S862" s="7">
        <f>VLOOKUP(D862,'[1]DESIGN LOAD'!AC:AF,3,FALSE)</f>
        <v>190</v>
      </c>
      <c r="T862">
        <f>VLOOKUP(D862,'[1]DESIGN LOAD'!AC:AF,4,FALSE)</f>
        <v>390</v>
      </c>
    </row>
    <row r="863" spans="1:20" x14ac:dyDescent="0.3">
      <c r="A863" s="6">
        <v>2024</v>
      </c>
      <c r="B863" s="6">
        <v>8</v>
      </c>
      <c r="C863" s="6">
        <v>6</v>
      </c>
      <c r="D863" s="6">
        <v>3</v>
      </c>
      <c r="E863" s="6" t="str">
        <f t="shared" si="52"/>
        <v>Tuesday</v>
      </c>
      <c r="F863" s="6" t="str">
        <f t="shared" si="55"/>
        <v>Week-day</v>
      </c>
      <c r="G863" s="6" t="str">
        <f>_xlfn.XLOOKUP(B863,'[1]VLOOKUP DATA'!$A$3:$A$14,'[1]VLOOKUP DATA'!$C$3:$C$14)</f>
        <v>High-demand</v>
      </c>
      <c r="H863" s="6" t="str" cm="1">
        <f t="array" ref="H863">_xlfn.XLOOKUP(1,('[1]VLOOKUP DATA'!$I$2:$I$337=[1]DATA!G863)*('[1]VLOOKUP DATA'!$J$2:$J$337=[1]DATA!D863)*('[1]VLOOKUP DATA'!$K$2:$K$337=[1]DATA!E863),'[1]VLOOKUP DATA'!$L$2:$L$337)</f>
        <v>Off-Peak</v>
      </c>
      <c r="I863" s="1" cm="1">
        <f t="array" ref="I863">_xlfn.XLOOKUP(B863,'[1]VLOOKUP DATA'!$A$3:$A$14,_xlfn.XLOOKUP(H863,'[1]VLOOKUP DATA'!$D$2:$F$2,'[1]VLOOKUP DATA'!$D$3:$F$14))*100</f>
        <v>107</v>
      </c>
      <c r="J863" s="2">
        <v>-25.594283333333351</v>
      </c>
      <c r="K863" s="3">
        <f t="shared" si="53"/>
        <v>0</v>
      </c>
      <c r="L863" s="3">
        <v>79.191666666666663</v>
      </c>
      <c r="M863" s="4">
        <v>345.50957500000004</v>
      </c>
      <c r="N863" s="4">
        <v>0</v>
      </c>
      <c r="O863" s="4">
        <v>303.45293333333336</v>
      </c>
      <c r="P863" s="3">
        <f t="shared" si="54"/>
        <v>444.80911666666668</v>
      </c>
      <c r="Q863" s="5">
        <v>0</v>
      </c>
      <c r="R863" s="5">
        <f>VLOOKUP(D863,'[1]DESIGN LOAD'!AC:AF,2,FALSE)</f>
        <v>200</v>
      </c>
      <c r="S863" s="7">
        <f>VLOOKUP(D863,'[1]DESIGN LOAD'!AC:AF,3,FALSE)</f>
        <v>190</v>
      </c>
      <c r="T863">
        <f>VLOOKUP(D863,'[1]DESIGN LOAD'!AC:AF,4,FALSE)</f>
        <v>390</v>
      </c>
    </row>
    <row r="864" spans="1:20" x14ac:dyDescent="0.3">
      <c r="A864" s="6">
        <v>2024</v>
      </c>
      <c r="B864" s="6">
        <v>8</v>
      </c>
      <c r="C864" s="6">
        <v>6</v>
      </c>
      <c r="D864" s="6">
        <v>4</v>
      </c>
      <c r="E864" s="6" t="str">
        <f t="shared" si="52"/>
        <v>Tuesday</v>
      </c>
      <c r="F864" s="6" t="str">
        <f t="shared" si="55"/>
        <v>Week-day</v>
      </c>
      <c r="G864" s="6" t="str">
        <f>_xlfn.XLOOKUP(B864,'[1]VLOOKUP DATA'!$A$3:$A$14,'[1]VLOOKUP DATA'!$C$3:$C$14)</f>
        <v>High-demand</v>
      </c>
      <c r="H864" s="6" t="str" cm="1">
        <f t="array" ref="H864">_xlfn.XLOOKUP(1,('[1]VLOOKUP DATA'!$I$2:$I$337=[1]DATA!G864)*('[1]VLOOKUP DATA'!$J$2:$J$337=[1]DATA!D864)*('[1]VLOOKUP DATA'!$K$2:$K$337=[1]DATA!E864),'[1]VLOOKUP DATA'!$L$2:$L$337)</f>
        <v>Off-Peak</v>
      </c>
      <c r="I864" s="1" cm="1">
        <f t="array" ref="I864">_xlfn.XLOOKUP(B864,'[1]VLOOKUP DATA'!$A$3:$A$14,_xlfn.XLOOKUP(H864,'[1]VLOOKUP DATA'!$D$2:$F$2,'[1]VLOOKUP DATA'!$D$3:$F$14))*100</f>
        <v>107</v>
      </c>
      <c r="J864" s="2">
        <v>-23.96385833333331</v>
      </c>
      <c r="K864" s="3">
        <f t="shared" si="53"/>
        <v>0</v>
      </c>
      <c r="L864" s="3">
        <v>80.224999999999994</v>
      </c>
      <c r="M864" s="4">
        <v>301.38719166666669</v>
      </c>
      <c r="N864" s="4">
        <v>0</v>
      </c>
      <c r="O864" s="4">
        <v>261.59280833333338</v>
      </c>
      <c r="P864" s="3">
        <f t="shared" si="54"/>
        <v>444.80911666666668</v>
      </c>
      <c r="Q864" s="5">
        <v>0</v>
      </c>
      <c r="R864" s="5">
        <f>VLOOKUP(D864,'[1]DESIGN LOAD'!AC:AF,2,FALSE)</f>
        <v>295</v>
      </c>
      <c r="S864" s="7">
        <f>VLOOKUP(D864,'[1]DESIGN LOAD'!AC:AF,3,FALSE)</f>
        <v>190</v>
      </c>
      <c r="T864">
        <f>VLOOKUP(D864,'[1]DESIGN LOAD'!AC:AF,4,FALSE)</f>
        <v>485</v>
      </c>
    </row>
    <row r="865" spans="1:20" x14ac:dyDescent="0.3">
      <c r="A865" s="6">
        <v>2024</v>
      </c>
      <c r="B865" s="6">
        <v>8</v>
      </c>
      <c r="C865" s="6">
        <v>6</v>
      </c>
      <c r="D865" s="6">
        <v>5</v>
      </c>
      <c r="E865" s="6" t="str">
        <f t="shared" si="52"/>
        <v>Tuesday</v>
      </c>
      <c r="F865" s="6" t="str">
        <f t="shared" si="55"/>
        <v>Week-day</v>
      </c>
      <c r="G865" s="6" t="str">
        <f>_xlfn.XLOOKUP(B865,'[1]VLOOKUP DATA'!$A$3:$A$14,'[1]VLOOKUP DATA'!$C$3:$C$14)</f>
        <v>High-demand</v>
      </c>
      <c r="H865" s="6" t="str" cm="1">
        <f t="array" ref="H865">_xlfn.XLOOKUP(1,('[1]VLOOKUP DATA'!$I$2:$I$337=[1]DATA!G865)*('[1]VLOOKUP DATA'!$J$2:$J$337=[1]DATA!D865)*('[1]VLOOKUP DATA'!$K$2:$K$337=[1]DATA!E865),'[1]VLOOKUP DATA'!$L$2:$L$337)</f>
        <v>Off-Peak</v>
      </c>
      <c r="I865" s="1" cm="1">
        <f t="array" ref="I865">_xlfn.XLOOKUP(B865,'[1]VLOOKUP DATA'!$A$3:$A$14,_xlfn.XLOOKUP(H865,'[1]VLOOKUP DATA'!$D$2:$F$2,'[1]VLOOKUP DATA'!$D$3:$F$14))*100</f>
        <v>107</v>
      </c>
      <c r="J865" s="2">
        <v>315.19030833333352</v>
      </c>
      <c r="K865" s="3">
        <f t="shared" si="53"/>
        <v>315.19030833333352</v>
      </c>
      <c r="L865" s="3">
        <v>71.924999999999997</v>
      </c>
      <c r="M865" s="4">
        <v>22.600616666666667</v>
      </c>
      <c r="N865" s="4">
        <v>0</v>
      </c>
      <c r="O865" s="4">
        <v>332.24385000000012</v>
      </c>
      <c r="P865" s="3">
        <f t="shared" si="54"/>
        <v>444.80911666666668</v>
      </c>
      <c r="Q865" s="5">
        <v>0</v>
      </c>
      <c r="R865" s="5">
        <f>VLOOKUP(D865,'[1]DESIGN LOAD'!AC:AF,2,FALSE)</f>
        <v>295</v>
      </c>
      <c r="S865" s="7">
        <f>VLOOKUP(D865,'[1]DESIGN LOAD'!AC:AF,3,FALSE)</f>
        <v>190</v>
      </c>
      <c r="T865">
        <f>VLOOKUP(D865,'[1]DESIGN LOAD'!AC:AF,4,FALSE)</f>
        <v>485</v>
      </c>
    </row>
    <row r="866" spans="1:20" x14ac:dyDescent="0.3">
      <c r="A866" s="6">
        <v>2024</v>
      </c>
      <c r="B866" s="6">
        <v>8</v>
      </c>
      <c r="C866" s="6">
        <v>6</v>
      </c>
      <c r="D866" s="6">
        <v>6</v>
      </c>
      <c r="E866" s="6" t="str">
        <f t="shared" si="52"/>
        <v>Tuesday</v>
      </c>
      <c r="F866" s="6" t="str">
        <f t="shared" si="55"/>
        <v>Week-day</v>
      </c>
      <c r="G866" s="6" t="str">
        <f>_xlfn.XLOOKUP(B866,'[1]VLOOKUP DATA'!$A$3:$A$14,'[1]VLOOKUP DATA'!$C$3:$C$14)</f>
        <v>High-demand</v>
      </c>
      <c r="H866" s="6" t="str" cm="1">
        <f t="array" ref="H866">_xlfn.XLOOKUP(1,('[1]VLOOKUP DATA'!$I$2:$I$337=[1]DATA!G866)*('[1]VLOOKUP DATA'!$J$2:$J$337=[1]DATA!D866)*('[1]VLOOKUP DATA'!$K$2:$K$337=[1]DATA!E866),'[1]VLOOKUP DATA'!$L$2:$L$337)</f>
        <v>Peak</v>
      </c>
      <c r="I866" s="1" cm="1">
        <f t="array" ref="I866">_xlfn.XLOOKUP(B866,'[1]VLOOKUP DATA'!$A$3:$A$14,_xlfn.XLOOKUP(H866,'[1]VLOOKUP DATA'!$D$2:$F$2,'[1]VLOOKUP DATA'!$D$3:$F$14))*100</f>
        <v>653</v>
      </c>
      <c r="J866" s="2">
        <v>-9.3972333333333342</v>
      </c>
      <c r="K866" s="3">
        <f t="shared" si="53"/>
        <v>0</v>
      </c>
      <c r="L866" s="3">
        <v>64.224999999999994</v>
      </c>
      <c r="M866" s="4">
        <v>371.11894166666684</v>
      </c>
      <c r="N866" s="4">
        <v>0</v>
      </c>
      <c r="O866" s="4">
        <v>340.61426666666654</v>
      </c>
      <c r="P866" s="3">
        <f t="shared" si="54"/>
        <v>444.80911666666668</v>
      </c>
      <c r="Q866" s="5">
        <v>0</v>
      </c>
      <c r="R866" s="5">
        <f>VLOOKUP(D866,'[1]DESIGN LOAD'!AC:AF,2,FALSE)</f>
        <v>295</v>
      </c>
      <c r="S866" s="7">
        <f>VLOOKUP(D866,'[1]DESIGN LOAD'!AC:AF,3,FALSE)</f>
        <v>190</v>
      </c>
      <c r="T866">
        <f>VLOOKUP(D866,'[1]DESIGN LOAD'!AC:AF,4,FALSE)</f>
        <v>485</v>
      </c>
    </row>
    <row r="867" spans="1:20" x14ac:dyDescent="0.3">
      <c r="A867" s="6">
        <v>2024</v>
      </c>
      <c r="B867" s="6">
        <v>8</v>
      </c>
      <c r="C867" s="6">
        <v>6</v>
      </c>
      <c r="D867" s="6">
        <v>7</v>
      </c>
      <c r="E867" s="6" t="str">
        <f t="shared" si="52"/>
        <v>Tuesday</v>
      </c>
      <c r="F867" s="6" t="str">
        <f t="shared" si="55"/>
        <v>Week-day</v>
      </c>
      <c r="G867" s="6" t="str">
        <f>_xlfn.XLOOKUP(B867,'[1]VLOOKUP DATA'!$A$3:$A$14,'[1]VLOOKUP DATA'!$C$3:$C$14)</f>
        <v>High-demand</v>
      </c>
      <c r="H867" s="6" t="str" cm="1">
        <f t="array" ref="H867">_xlfn.XLOOKUP(1,('[1]VLOOKUP DATA'!$I$2:$I$337=[1]DATA!G867)*('[1]VLOOKUP DATA'!$J$2:$J$337=[1]DATA!D867)*('[1]VLOOKUP DATA'!$K$2:$K$337=[1]DATA!E867),'[1]VLOOKUP DATA'!$L$2:$L$337)</f>
        <v>Peak</v>
      </c>
      <c r="I867" s="1" cm="1">
        <f t="array" ref="I867">_xlfn.XLOOKUP(B867,'[1]VLOOKUP DATA'!$A$3:$A$14,_xlfn.XLOOKUP(H867,'[1]VLOOKUP DATA'!$D$2:$F$2,'[1]VLOOKUP DATA'!$D$3:$F$14))*100</f>
        <v>653</v>
      </c>
      <c r="J867" s="2">
        <v>-1.325600000000001</v>
      </c>
      <c r="K867" s="3">
        <f t="shared" si="53"/>
        <v>0</v>
      </c>
      <c r="L867" s="3">
        <v>64.424999999999997</v>
      </c>
      <c r="M867" s="4">
        <v>312.93897499999991</v>
      </c>
      <c r="N867" s="4">
        <v>27.658241666666662</v>
      </c>
      <c r="O867" s="4">
        <v>325.39729999999997</v>
      </c>
      <c r="P867" s="3">
        <f t="shared" si="54"/>
        <v>444.80911666666668</v>
      </c>
      <c r="Q867" s="5">
        <v>9.9166666666666674E-4</v>
      </c>
      <c r="R867" s="5">
        <f>VLOOKUP(D867,'[1]DESIGN LOAD'!AC:AF,2,FALSE)</f>
        <v>565</v>
      </c>
      <c r="S867" s="7">
        <f>VLOOKUP(D867,'[1]DESIGN LOAD'!AC:AF,3,FALSE)</f>
        <v>690</v>
      </c>
      <c r="T867">
        <f>VLOOKUP(D867,'[1]DESIGN LOAD'!AC:AF,4,FALSE)</f>
        <v>1255</v>
      </c>
    </row>
    <row r="868" spans="1:20" x14ac:dyDescent="0.3">
      <c r="A868" s="6">
        <v>2024</v>
      </c>
      <c r="B868" s="6">
        <v>8</v>
      </c>
      <c r="C868" s="6">
        <v>6</v>
      </c>
      <c r="D868" s="6">
        <v>8</v>
      </c>
      <c r="E868" s="6" t="str">
        <f t="shared" si="52"/>
        <v>Tuesday</v>
      </c>
      <c r="F868" s="6" t="str">
        <f t="shared" si="55"/>
        <v>Week-day</v>
      </c>
      <c r="G868" s="6" t="str">
        <f>_xlfn.XLOOKUP(B868,'[1]VLOOKUP DATA'!$A$3:$A$14,'[1]VLOOKUP DATA'!$C$3:$C$14)</f>
        <v>High-demand</v>
      </c>
      <c r="H868" s="6" t="str" cm="1">
        <f t="array" ref="H868">_xlfn.XLOOKUP(1,('[1]VLOOKUP DATA'!$I$2:$I$337=[1]DATA!G868)*('[1]VLOOKUP DATA'!$J$2:$J$337=[1]DATA!D868)*('[1]VLOOKUP DATA'!$K$2:$K$337=[1]DATA!E868),'[1]VLOOKUP DATA'!$L$2:$L$337)</f>
        <v>Peak</v>
      </c>
      <c r="I868" s="1" cm="1">
        <f t="array" ref="I868">_xlfn.XLOOKUP(B868,'[1]VLOOKUP DATA'!$A$3:$A$14,_xlfn.XLOOKUP(H868,'[1]VLOOKUP DATA'!$D$2:$F$2,'[1]VLOOKUP DATA'!$D$3:$F$14))*100</f>
        <v>653</v>
      </c>
      <c r="J868" s="2">
        <v>-32.381858333333327</v>
      </c>
      <c r="K868" s="3">
        <f t="shared" si="53"/>
        <v>0</v>
      </c>
      <c r="L868" s="3">
        <v>64.966666666666669</v>
      </c>
      <c r="M868" s="4">
        <v>73.436466666666689</v>
      </c>
      <c r="N868" s="4">
        <v>283.83449166666674</v>
      </c>
      <c r="O868" s="4">
        <v>306.68569166666657</v>
      </c>
      <c r="P868" s="3">
        <f t="shared" si="54"/>
        <v>444.80911666666668</v>
      </c>
      <c r="Q868" s="5">
        <v>-4.3500000000000032E-3</v>
      </c>
      <c r="R868" s="5">
        <f>VLOOKUP(D868,'[1]DESIGN LOAD'!AC:AF,2,FALSE)</f>
        <v>565</v>
      </c>
      <c r="S868" s="7">
        <f>VLOOKUP(D868,'[1]DESIGN LOAD'!AC:AF,3,FALSE)</f>
        <v>675</v>
      </c>
      <c r="T868">
        <f>VLOOKUP(D868,'[1]DESIGN LOAD'!AC:AF,4,FALSE)</f>
        <v>1240</v>
      </c>
    </row>
    <row r="869" spans="1:20" x14ac:dyDescent="0.3">
      <c r="A869" s="6">
        <v>2024</v>
      </c>
      <c r="B869" s="6">
        <v>8</v>
      </c>
      <c r="C869" s="6">
        <v>6</v>
      </c>
      <c r="D869" s="6">
        <v>9</v>
      </c>
      <c r="E869" s="6" t="str">
        <f t="shared" si="52"/>
        <v>Tuesday</v>
      </c>
      <c r="F869" s="6" t="str">
        <f t="shared" si="55"/>
        <v>Week-day</v>
      </c>
      <c r="G869" s="6" t="str">
        <f>_xlfn.XLOOKUP(B869,'[1]VLOOKUP DATA'!$A$3:$A$14,'[1]VLOOKUP DATA'!$C$3:$C$14)</f>
        <v>High-demand</v>
      </c>
      <c r="H869" s="6" t="str" cm="1">
        <f t="array" ref="H869">_xlfn.XLOOKUP(1,('[1]VLOOKUP DATA'!$I$2:$I$337=[1]DATA!G869)*('[1]VLOOKUP DATA'!$J$2:$J$337=[1]DATA!D869)*('[1]VLOOKUP DATA'!$K$2:$K$337=[1]DATA!E869),'[1]VLOOKUP DATA'!$L$2:$L$337)</f>
        <v>Standard</v>
      </c>
      <c r="I869" s="1" cm="1">
        <f t="array" ref="I869">_xlfn.XLOOKUP(B869,'[1]VLOOKUP DATA'!$A$3:$A$14,_xlfn.XLOOKUP(H869,'[1]VLOOKUP DATA'!$D$2:$F$2,'[1]VLOOKUP DATA'!$D$3:$F$14))*100</f>
        <v>198</v>
      </c>
      <c r="J869" s="2">
        <v>-290.10756666666663</v>
      </c>
      <c r="K869" s="3">
        <f t="shared" si="53"/>
        <v>0</v>
      </c>
      <c r="L869" s="3">
        <v>71.158333333333331</v>
      </c>
      <c r="M869" s="4">
        <v>0.15637500000000001</v>
      </c>
      <c r="N869" s="4">
        <v>538.83293333333347</v>
      </c>
      <c r="O869" s="4">
        <v>248.71894999999995</v>
      </c>
      <c r="P869" s="3">
        <f t="shared" si="54"/>
        <v>444.80911666666668</v>
      </c>
      <c r="Q869" s="5">
        <v>-5.0000000000000036E-3</v>
      </c>
      <c r="R869" s="5">
        <f>VLOOKUP(D869,'[1]DESIGN LOAD'!AC:AF,2,FALSE)</f>
        <v>565</v>
      </c>
      <c r="S869" s="7">
        <f>VLOOKUP(D869,'[1]DESIGN LOAD'!AC:AF,3,FALSE)</f>
        <v>675</v>
      </c>
      <c r="T869">
        <f>VLOOKUP(D869,'[1]DESIGN LOAD'!AC:AF,4,FALSE)</f>
        <v>1240</v>
      </c>
    </row>
    <row r="870" spans="1:20" x14ac:dyDescent="0.3">
      <c r="A870" s="6">
        <v>2024</v>
      </c>
      <c r="B870" s="6">
        <v>8</v>
      </c>
      <c r="C870" s="6">
        <v>6</v>
      </c>
      <c r="D870" s="6">
        <v>10</v>
      </c>
      <c r="E870" s="6" t="str">
        <f t="shared" si="52"/>
        <v>Tuesday</v>
      </c>
      <c r="F870" s="6" t="str">
        <f t="shared" si="55"/>
        <v>Week-day</v>
      </c>
      <c r="G870" s="6" t="str">
        <f>_xlfn.XLOOKUP(B870,'[1]VLOOKUP DATA'!$A$3:$A$14,'[1]VLOOKUP DATA'!$C$3:$C$14)</f>
        <v>High-demand</v>
      </c>
      <c r="H870" s="6" t="str" cm="1">
        <f t="array" ref="H870">_xlfn.XLOOKUP(1,('[1]VLOOKUP DATA'!$I$2:$I$337=[1]DATA!G870)*('[1]VLOOKUP DATA'!$J$2:$J$337=[1]DATA!D870)*('[1]VLOOKUP DATA'!$K$2:$K$337=[1]DATA!E870),'[1]VLOOKUP DATA'!$L$2:$L$337)</f>
        <v>Standard</v>
      </c>
      <c r="I870" s="1" cm="1">
        <f t="array" ref="I870">_xlfn.XLOOKUP(B870,'[1]VLOOKUP DATA'!$A$3:$A$14,_xlfn.XLOOKUP(H870,'[1]VLOOKUP DATA'!$D$2:$F$2,'[1]VLOOKUP DATA'!$D$3:$F$14))*100</f>
        <v>198</v>
      </c>
      <c r="J870" s="2">
        <v>-450.16800000000006</v>
      </c>
      <c r="K870" s="3">
        <f t="shared" si="53"/>
        <v>0</v>
      </c>
      <c r="L870" s="3">
        <v>88.45</v>
      </c>
      <c r="M870" s="4">
        <v>12.332775000000003</v>
      </c>
      <c r="N870" s="4">
        <v>669.77386666666666</v>
      </c>
      <c r="O870" s="4">
        <v>228.20281666666671</v>
      </c>
      <c r="P870" s="3">
        <f t="shared" si="54"/>
        <v>444.80911666666668</v>
      </c>
      <c r="Q870" s="5">
        <v>-5.0000000000000036E-3</v>
      </c>
      <c r="R870" s="5">
        <f>VLOOKUP(D870,'[1]DESIGN LOAD'!AC:AF,2,FALSE)</f>
        <v>565</v>
      </c>
      <c r="S870" s="7">
        <f>VLOOKUP(D870,'[1]DESIGN LOAD'!AC:AF,3,FALSE)</f>
        <v>675</v>
      </c>
      <c r="T870">
        <f>VLOOKUP(D870,'[1]DESIGN LOAD'!AC:AF,4,FALSE)</f>
        <v>1240</v>
      </c>
    </row>
    <row r="871" spans="1:20" x14ac:dyDescent="0.3">
      <c r="A871" s="6">
        <v>2024</v>
      </c>
      <c r="B871" s="6">
        <v>8</v>
      </c>
      <c r="C871" s="6">
        <v>6</v>
      </c>
      <c r="D871" s="6">
        <v>11</v>
      </c>
      <c r="E871" s="6" t="str">
        <f t="shared" si="52"/>
        <v>Tuesday</v>
      </c>
      <c r="F871" s="6" t="str">
        <f t="shared" si="55"/>
        <v>Week-day</v>
      </c>
      <c r="G871" s="6" t="str">
        <f>_xlfn.XLOOKUP(B871,'[1]VLOOKUP DATA'!$A$3:$A$14,'[1]VLOOKUP DATA'!$C$3:$C$14)</f>
        <v>High-demand</v>
      </c>
      <c r="H871" s="6" t="str" cm="1">
        <f t="array" ref="H871">_xlfn.XLOOKUP(1,('[1]VLOOKUP DATA'!$I$2:$I$337=[1]DATA!G871)*('[1]VLOOKUP DATA'!$J$2:$J$337=[1]DATA!D871)*('[1]VLOOKUP DATA'!$K$2:$K$337=[1]DATA!E871),'[1]VLOOKUP DATA'!$L$2:$L$337)</f>
        <v>Standard</v>
      </c>
      <c r="I871" s="1" cm="1">
        <f t="array" ref="I871">_xlfn.XLOOKUP(B871,'[1]VLOOKUP DATA'!$A$3:$A$14,_xlfn.XLOOKUP(H871,'[1]VLOOKUP DATA'!$D$2:$F$2,'[1]VLOOKUP DATA'!$D$3:$F$14))*100</f>
        <v>198</v>
      </c>
      <c r="J871" s="2">
        <v>-41.64266666666667</v>
      </c>
      <c r="K871" s="3">
        <f t="shared" si="53"/>
        <v>0</v>
      </c>
      <c r="L871" s="3">
        <v>98.791666666666671</v>
      </c>
      <c r="M871" s="4">
        <v>20.537833333333325</v>
      </c>
      <c r="N871" s="4">
        <v>311.28026666666671</v>
      </c>
      <c r="O871" s="4">
        <v>283.91284166666657</v>
      </c>
      <c r="P871" s="3">
        <f t="shared" si="54"/>
        <v>444.80911666666668</v>
      </c>
      <c r="Q871" s="5">
        <v>-5.0000000000000036E-3</v>
      </c>
      <c r="R871" s="5">
        <f>VLOOKUP(D871,'[1]DESIGN LOAD'!AC:AF,2,FALSE)</f>
        <v>565</v>
      </c>
      <c r="S871" s="7">
        <f>VLOOKUP(D871,'[1]DESIGN LOAD'!AC:AF,3,FALSE)</f>
        <v>675</v>
      </c>
      <c r="T871">
        <f>VLOOKUP(D871,'[1]DESIGN LOAD'!AC:AF,4,FALSE)</f>
        <v>1240</v>
      </c>
    </row>
    <row r="872" spans="1:20" x14ac:dyDescent="0.3">
      <c r="A872" s="6">
        <v>2024</v>
      </c>
      <c r="B872" s="6">
        <v>8</v>
      </c>
      <c r="C872" s="6">
        <v>6</v>
      </c>
      <c r="D872" s="6">
        <v>12</v>
      </c>
      <c r="E872" s="6" t="str">
        <f t="shared" si="52"/>
        <v>Tuesday</v>
      </c>
      <c r="F872" s="6" t="str">
        <f t="shared" si="55"/>
        <v>Week-day</v>
      </c>
      <c r="G872" s="6" t="str">
        <f>_xlfn.XLOOKUP(B872,'[1]VLOOKUP DATA'!$A$3:$A$14,'[1]VLOOKUP DATA'!$C$3:$C$14)</f>
        <v>High-demand</v>
      </c>
      <c r="H872" s="6" t="str" cm="1">
        <f t="array" ref="H872">_xlfn.XLOOKUP(1,('[1]VLOOKUP DATA'!$I$2:$I$337=[1]DATA!G872)*('[1]VLOOKUP DATA'!$J$2:$J$337=[1]DATA!D872)*('[1]VLOOKUP DATA'!$K$2:$K$337=[1]DATA!E872),'[1]VLOOKUP DATA'!$L$2:$L$337)</f>
        <v>Standard</v>
      </c>
      <c r="I872" s="1" cm="1">
        <f t="array" ref="I872">_xlfn.XLOOKUP(B872,'[1]VLOOKUP DATA'!$A$3:$A$14,_xlfn.XLOOKUP(H872,'[1]VLOOKUP DATA'!$D$2:$F$2,'[1]VLOOKUP DATA'!$D$3:$F$14))*100</f>
        <v>198</v>
      </c>
      <c r="J872" s="2">
        <v>-9.7924285714285713</v>
      </c>
      <c r="K872" s="3">
        <f t="shared" si="53"/>
        <v>0</v>
      </c>
      <c r="L872" s="3">
        <v>99</v>
      </c>
      <c r="M872" s="4">
        <v>7.6024693877551019</v>
      </c>
      <c r="N872" s="4">
        <v>227.89651020408164</v>
      </c>
      <c r="O872" s="4">
        <v>221.97281632653065</v>
      </c>
      <c r="P872" s="3">
        <f t="shared" si="54"/>
        <v>444.80911666666668</v>
      </c>
      <c r="Q872" s="5">
        <v>-2.4489795918367359E-3</v>
      </c>
      <c r="R872" s="5">
        <f>VLOOKUP(D872,'[1]DESIGN LOAD'!AC:AF,2,FALSE)</f>
        <v>565</v>
      </c>
      <c r="S872" s="7">
        <f>VLOOKUP(D872,'[1]DESIGN LOAD'!AC:AF,3,FALSE)</f>
        <v>675</v>
      </c>
      <c r="T872">
        <f>VLOOKUP(D872,'[1]DESIGN LOAD'!AC:AF,4,FALSE)</f>
        <v>1240</v>
      </c>
    </row>
    <row r="873" spans="1:20" x14ac:dyDescent="0.3">
      <c r="A873" s="6">
        <v>2024</v>
      </c>
      <c r="B873" s="6">
        <v>8</v>
      </c>
      <c r="C873" s="6">
        <v>6</v>
      </c>
      <c r="D873" s="6">
        <v>13</v>
      </c>
      <c r="E873" s="6" t="str">
        <f t="shared" si="52"/>
        <v>Tuesday</v>
      </c>
      <c r="F873" s="6" t="str">
        <f t="shared" si="55"/>
        <v>Week-day</v>
      </c>
      <c r="G873" s="6" t="str">
        <f>_xlfn.XLOOKUP(B873,'[1]VLOOKUP DATA'!$A$3:$A$14,'[1]VLOOKUP DATA'!$C$3:$C$14)</f>
        <v>High-demand</v>
      </c>
      <c r="H873" s="6" t="str" cm="1">
        <f t="array" ref="H873">_xlfn.XLOOKUP(1,('[1]VLOOKUP DATA'!$I$2:$I$337=[1]DATA!G873)*('[1]VLOOKUP DATA'!$J$2:$J$337=[1]DATA!D873)*('[1]VLOOKUP DATA'!$K$2:$K$337=[1]DATA!E873),'[1]VLOOKUP DATA'!$L$2:$L$337)</f>
        <v>Standard</v>
      </c>
      <c r="I873" s="1" cm="1">
        <f t="array" ref="I873">_xlfn.XLOOKUP(B873,'[1]VLOOKUP DATA'!$A$3:$A$14,_xlfn.XLOOKUP(H873,'[1]VLOOKUP DATA'!$D$2:$F$2,'[1]VLOOKUP DATA'!$D$3:$F$14))*100</f>
        <v>198</v>
      </c>
      <c r="J873" s="2">
        <v>-7.9062416666666691</v>
      </c>
      <c r="K873" s="3">
        <f t="shared" si="53"/>
        <v>0</v>
      </c>
      <c r="L873" s="3">
        <v>99</v>
      </c>
      <c r="M873" s="4">
        <v>4.6833166666666655</v>
      </c>
      <c r="N873" s="4">
        <v>221.43606666666673</v>
      </c>
      <c r="O873" s="4">
        <v>215.46105000000003</v>
      </c>
      <c r="P873" s="3">
        <f t="shared" si="54"/>
        <v>444.80911666666668</v>
      </c>
      <c r="Q873" s="5">
        <v>0</v>
      </c>
      <c r="R873" s="5">
        <f>VLOOKUP(D873,'[1]DESIGN LOAD'!AC:AF,2,FALSE)</f>
        <v>565</v>
      </c>
      <c r="S873" s="7">
        <f>VLOOKUP(D873,'[1]DESIGN LOAD'!AC:AF,3,FALSE)</f>
        <v>675</v>
      </c>
      <c r="T873">
        <f>VLOOKUP(D873,'[1]DESIGN LOAD'!AC:AF,4,FALSE)</f>
        <v>1240</v>
      </c>
    </row>
    <row r="874" spans="1:20" x14ac:dyDescent="0.3">
      <c r="A874" s="6">
        <v>2024</v>
      </c>
      <c r="B874" s="6">
        <v>8</v>
      </c>
      <c r="C874" s="6">
        <v>6</v>
      </c>
      <c r="D874" s="6">
        <v>14</v>
      </c>
      <c r="E874" s="6" t="str">
        <f t="shared" si="52"/>
        <v>Tuesday</v>
      </c>
      <c r="F874" s="6" t="str">
        <f t="shared" si="55"/>
        <v>Week-day</v>
      </c>
      <c r="G874" s="6" t="str">
        <f>_xlfn.XLOOKUP(B874,'[1]VLOOKUP DATA'!$A$3:$A$14,'[1]VLOOKUP DATA'!$C$3:$C$14)</f>
        <v>High-demand</v>
      </c>
      <c r="H874" s="6" t="str" cm="1">
        <f t="array" ref="H874">_xlfn.XLOOKUP(1,('[1]VLOOKUP DATA'!$I$2:$I$337=[1]DATA!G874)*('[1]VLOOKUP DATA'!$J$2:$J$337=[1]DATA!D874)*('[1]VLOOKUP DATA'!$K$2:$K$337=[1]DATA!E874),'[1]VLOOKUP DATA'!$L$2:$L$337)</f>
        <v>Standard</v>
      </c>
      <c r="I874" s="1" cm="1">
        <f t="array" ref="I874">_xlfn.XLOOKUP(B874,'[1]VLOOKUP DATA'!$A$3:$A$14,_xlfn.XLOOKUP(H874,'[1]VLOOKUP DATA'!$D$2:$F$2,'[1]VLOOKUP DATA'!$D$3:$F$14))*100</f>
        <v>198</v>
      </c>
      <c r="J874" s="2">
        <v>-8.1242249999999974</v>
      </c>
      <c r="K874" s="3">
        <f t="shared" si="53"/>
        <v>0</v>
      </c>
      <c r="L874" s="3">
        <v>99</v>
      </c>
      <c r="M874" s="4">
        <v>4.3401750000000003</v>
      </c>
      <c r="N874" s="4">
        <v>238.84693333333331</v>
      </c>
      <c r="O874" s="4">
        <v>232.60691666666665</v>
      </c>
      <c r="P874" s="3">
        <f t="shared" si="54"/>
        <v>444.80911666666668</v>
      </c>
      <c r="Q874" s="5">
        <v>0</v>
      </c>
      <c r="R874" s="5">
        <f>VLOOKUP(D874,'[1]DESIGN LOAD'!AC:AF,2,FALSE)</f>
        <v>565</v>
      </c>
      <c r="S874" s="7">
        <f>VLOOKUP(D874,'[1]DESIGN LOAD'!AC:AF,3,FALSE)</f>
        <v>675</v>
      </c>
      <c r="T874">
        <f>VLOOKUP(D874,'[1]DESIGN LOAD'!AC:AF,4,FALSE)</f>
        <v>1240</v>
      </c>
    </row>
    <row r="875" spans="1:20" x14ac:dyDescent="0.3">
      <c r="A875" s="6">
        <v>2024</v>
      </c>
      <c r="B875" s="6">
        <v>8</v>
      </c>
      <c r="C875" s="6">
        <v>6</v>
      </c>
      <c r="D875" s="6">
        <v>15</v>
      </c>
      <c r="E875" s="6" t="str">
        <f t="shared" si="52"/>
        <v>Tuesday</v>
      </c>
      <c r="F875" s="6" t="str">
        <f t="shared" si="55"/>
        <v>Week-day</v>
      </c>
      <c r="G875" s="6" t="str">
        <f>_xlfn.XLOOKUP(B875,'[1]VLOOKUP DATA'!$A$3:$A$14,'[1]VLOOKUP DATA'!$C$3:$C$14)</f>
        <v>High-demand</v>
      </c>
      <c r="H875" s="6" t="str" cm="1">
        <f t="array" ref="H875">_xlfn.XLOOKUP(1,('[1]VLOOKUP DATA'!$I$2:$I$337=[1]DATA!G875)*('[1]VLOOKUP DATA'!$J$2:$J$337=[1]DATA!D875)*('[1]VLOOKUP DATA'!$K$2:$K$337=[1]DATA!E875),'[1]VLOOKUP DATA'!$L$2:$L$337)</f>
        <v>Standard</v>
      </c>
      <c r="I875" s="1" cm="1">
        <f t="array" ref="I875">_xlfn.XLOOKUP(B875,'[1]VLOOKUP DATA'!$A$3:$A$14,_xlfn.XLOOKUP(H875,'[1]VLOOKUP DATA'!$D$2:$F$2,'[1]VLOOKUP DATA'!$D$3:$F$14))*100</f>
        <v>198</v>
      </c>
      <c r="J875" s="2">
        <v>-8.9431583333333382</v>
      </c>
      <c r="K875" s="3">
        <f t="shared" si="53"/>
        <v>0</v>
      </c>
      <c r="L875" s="3">
        <v>99</v>
      </c>
      <c r="M875" s="4">
        <v>5.3041416666666663</v>
      </c>
      <c r="N875" s="4">
        <v>239.72319999999993</v>
      </c>
      <c r="O875" s="4">
        <v>233.17513333333343</v>
      </c>
      <c r="P875" s="3">
        <f t="shared" si="54"/>
        <v>444.80911666666668</v>
      </c>
      <c r="Q875" s="5">
        <v>0</v>
      </c>
      <c r="R875" s="5">
        <f>VLOOKUP(D875,'[1]DESIGN LOAD'!AC:AF,2,FALSE)</f>
        <v>565</v>
      </c>
      <c r="S875" s="7">
        <f>VLOOKUP(D875,'[1]DESIGN LOAD'!AC:AF,3,FALSE)</f>
        <v>675</v>
      </c>
      <c r="T875">
        <f>VLOOKUP(D875,'[1]DESIGN LOAD'!AC:AF,4,FALSE)</f>
        <v>1240</v>
      </c>
    </row>
    <row r="876" spans="1:20" x14ac:dyDescent="0.3">
      <c r="A876" s="6">
        <v>2024</v>
      </c>
      <c r="B876" s="6">
        <v>8</v>
      </c>
      <c r="C876" s="6">
        <v>6</v>
      </c>
      <c r="D876" s="6">
        <v>16</v>
      </c>
      <c r="E876" s="6" t="str">
        <f t="shared" si="52"/>
        <v>Tuesday</v>
      </c>
      <c r="F876" s="6" t="str">
        <f t="shared" si="55"/>
        <v>Week-day</v>
      </c>
      <c r="G876" s="6" t="str">
        <f>_xlfn.XLOOKUP(B876,'[1]VLOOKUP DATA'!$A$3:$A$14,'[1]VLOOKUP DATA'!$C$3:$C$14)</f>
        <v>High-demand</v>
      </c>
      <c r="H876" s="6" t="str" cm="1">
        <f t="array" ref="H876">_xlfn.XLOOKUP(1,('[1]VLOOKUP DATA'!$I$2:$I$337=[1]DATA!G876)*('[1]VLOOKUP DATA'!$J$2:$J$337=[1]DATA!D876)*('[1]VLOOKUP DATA'!$K$2:$K$337=[1]DATA!E876),'[1]VLOOKUP DATA'!$L$2:$L$337)</f>
        <v>Standard</v>
      </c>
      <c r="I876" s="1" cm="1">
        <f t="array" ref="I876">_xlfn.XLOOKUP(B876,'[1]VLOOKUP DATA'!$A$3:$A$14,_xlfn.XLOOKUP(H876,'[1]VLOOKUP DATA'!$D$2:$F$2,'[1]VLOOKUP DATA'!$D$3:$F$14))*100</f>
        <v>198</v>
      </c>
      <c r="J876" s="2">
        <v>28.243541666666665</v>
      </c>
      <c r="K876" s="3">
        <f t="shared" si="53"/>
        <v>28.243541666666665</v>
      </c>
      <c r="L876" s="3">
        <v>98.86666666666666</v>
      </c>
      <c r="M876" s="4">
        <v>17.852966666666671</v>
      </c>
      <c r="N876" s="4">
        <v>209.62529999999998</v>
      </c>
      <c r="O876" s="4">
        <v>250.05270833333327</v>
      </c>
      <c r="P876" s="3">
        <f t="shared" si="54"/>
        <v>444.80911666666668</v>
      </c>
      <c r="Q876" s="5">
        <v>0</v>
      </c>
      <c r="R876" s="5">
        <f>VLOOKUP(D876,'[1]DESIGN LOAD'!AC:AF,2,FALSE)</f>
        <v>565</v>
      </c>
      <c r="S876" s="7">
        <f>VLOOKUP(D876,'[1]DESIGN LOAD'!AC:AF,3,FALSE)</f>
        <v>675</v>
      </c>
      <c r="T876">
        <f>VLOOKUP(D876,'[1]DESIGN LOAD'!AC:AF,4,FALSE)</f>
        <v>1240</v>
      </c>
    </row>
    <row r="877" spans="1:20" x14ac:dyDescent="0.3">
      <c r="A877" s="6">
        <v>2024</v>
      </c>
      <c r="B877" s="6">
        <v>8</v>
      </c>
      <c r="C877" s="6">
        <v>6</v>
      </c>
      <c r="D877" s="6">
        <v>17</v>
      </c>
      <c r="E877" s="6" t="str">
        <f t="shared" si="52"/>
        <v>Tuesday</v>
      </c>
      <c r="F877" s="6" t="str">
        <f t="shared" si="55"/>
        <v>Week-day</v>
      </c>
      <c r="G877" s="6" t="str">
        <f>_xlfn.XLOOKUP(B877,'[1]VLOOKUP DATA'!$A$3:$A$14,'[1]VLOOKUP DATA'!$C$3:$C$14)</f>
        <v>High-demand</v>
      </c>
      <c r="H877" s="6" t="str" cm="1">
        <f t="array" ref="H877">_xlfn.XLOOKUP(1,('[1]VLOOKUP DATA'!$I$2:$I$337=[1]DATA!G877)*('[1]VLOOKUP DATA'!$J$2:$J$337=[1]DATA!D877)*('[1]VLOOKUP DATA'!$K$2:$K$337=[1]DATA!E877),'[1]VLOOKUP DATA'!$L$2:$L$337)</f>
        <v>Peak</v>
      </c>
      <c r="I877" s="1" cm="1">
        <f t="array" ref="I877">_xlfn.XLOOKUP(B877,'[1]VLOOKUP DATA'!$A$3:$A$14,_xlfn.XLOOKUP(H877,'[1]VLOOKUP DATA'!$D$2:$F$2,'[1]VLOOKUP DATA'!$D$3:$F$14))*100</f>
        <v>653</v>
      </c>
      <c r="J877" s="2">
        <v>194.44083333333342</v>
      </c>
      <c r="K877" s="3">
        <f t="shared" si="53"/>
        <v>194.44083333333342</v>
      </c>
      <c r="L877" s="3">
        <v>93.125</v>
      </c>
      <c r="M877" s="4">
        <v>41.168975000000003</v>
      </c>
      <c r="N877" s="4">
        <v>36.637866666666675</v>
      </c>
      <c r="O877" s="4">
        <v>264.79164166666664</v>
      </c>
      <c r="P877" s="3">
        <f t="shared" si="54"/>
        <v>444.80911666666668</v>
      </c>
      <c r="Q877" s="5">
        <v>0</v>
      </c>
      <c r="R877" s="5">
        <f>VLOOKUP(D877,'[1]DESIGN LOAD'!AC:AF,2,FALSE)</f>
        <v>555</v>
      </c>
      <c r="S877" s="7">
        <f>VLOOKUP(D877,'[1]DESIGN LOAD'!AC:AF,3,FALSE)</f>
        <v>675</v>
      </c>
      <c r="T877">
        <f>VLOOKUP(D877,'[1]DESIGN LOAD'!AC:AF,4,FALSE)</f>
        <v>1230</v>
      </c>
    </row>
    <row r="878" spans="1:20" x14ac:dyDescent="0.3">
      <c r="A878" s="6">
        <v>2024</v>
      </c>
      <c r="B878" s="6">
        <v>8</v>
      </c>
      <c r="C878" s="6">
        <v>6</v>
      </c>
      <c r="D878" s="6">
        <v>18</v>
      </c>
      <c r="E878" s="6" t="str">
        <f t="shared" si="52"/>
        <v>Tuesday</v>
      </c>
      <c r="F878" s="6" t="str">
        <f t="shared" si="55"/>
        <v>Week-day</v>
      </c>
      <c r="G878" s="6" t="str">
        <f>_xlfn.XLOOKUP(B878,'[1]VLOOKUP DATA'!$A$3:$A$14,'[1]VLOOKUP DATA'!$C$3:$C$14)</f>
        <v>High-demand</v>
      </c>
      <c r="H878" s="6" t="str" cm="1">
        <f t="array" ref="H878">_xlfn.XLOOKUP(1,('[1]VLOOKUP DATA'!$I$2:$I$337=[1]DATA!G878)*('[1]VLOOKUP DATA'!$J$2:$J$337=[1]DATA!D878)*('[1]VLOOKUP DATA'!$K$2:$K$337=[1]DATA!E878),'[1]VLOOKUP DATA'!$L$2:$L$337)</f>
        <v>Peak</v>
      </c>
      <c r="I878" s="1" cm="1">
        <f t="array" ref="I878">_xlfn.XLOOKUP(B878,'[1]VLOOKUP DATA'!$A$3:$A$14,_xlfn.XLOOKUP(H878,'[1]VLOOKUP DATA'!$D$2:$F$2,'[1]VLOOKUP DATA'!$D$3:$F$14))*100</f>
        <v>653</v>
      </c>
      <c r="J878" s="2">
        <v>304.61034166666661</v>
      </c>
      <c r="K878" s="3">
        <f t="shared" si="53"/>
        <v>304.61034166666661</v>
      </c>
      <c r="L878" s="3">
        <v>80.25</v>
      </c>
      <c r="M878" s="4">
        <v>0.17775833333333335</v>
      </c>
      <c r="N878" s="4">
        <v>0.48364166666666697</v>
      </c>
      <c r="O878" s="4">
        <v>305.09398333333331</v>
      </c>
      <c r="P878" s="3">
        <f t="shared" si="54"/>
        <v>444.80911666666668</v>
      </c>
      <c r="Q878" s="5">
        <v>0</v>
      </c>
      <c r="R878" s="5">
        <f>VLOOKUP(D878,'[1]DESIGN LOAD'!AC:AF,2,FALSE)</f>
        <v>485</v>
      </c>
      <c r="S878" s="7">
        <f>VLOOKUP(D878,'[1]DESIGN LOAD'!AC:AF,3,FALSE)</f>
        <v>655</v>
      </c>
      <c r="T878">
        <f>VLOOKUP(D878,'[1]DESIGN LOAD'!AC:AF,4,FALSE)</f>
        <v>1140</v>
      </c>
    </row>
    <row r="879" spans="1:20" x14ac:dyDescent="0.3">
      <c r="A879" s="6">
        <v>2024</v>
      </c>
      <c r="B879" s="6">
        <v>8</v>
      </c>
      <c r="C879" s="6">
        <v>6</v>
      </c>
      <c r="D879" s="6">
        <v>19</v>
      </c>
      <c r="E879" s="6" t="str">
        <f t="shared" si="52"/>
        <v>Tuesday</v>
      </c>
      <c r="F879" s="6" t="str">
        <f t="shared" si="55"/>
        <v>Week-day</v>
      </c>
      <c r="G879" s="6" t="str">
        <f>_xlfn.XLOOKUP(B879,'[1]VLOOKUP DATA'!$A$3:$A$14,'[1]VLOOKUP DATA'!$C$3:$C$14)</f>
        <v>High-demand</v>
      </c>
      <c r="H879" s="6" t="str" cm="1">
        <f t="array" ref="H879">_xlfn.XLOOKUP(1,('[1]VLOOKUP DATA'!$I$2:$I$337=[1]DATA!G879)*('[1]VLOOKUP DATA'!$J$2:$J$337=[1]DATA!D879)*('[1]VLOOKUP DATA'!$K$2:$K$337=[1]DATA!E879),'[1]VLOOKUP DATA'!$L$2:$L$337)</f>
        <v>Standard</v>
      </c>
      <c r="I879" s="1" cm="1">
        <f t="array" ref="I879">_xlfn.XLOOKUP(B879,'[1]VLOOKUP DATA'!$A$3:$A$14,_xlfn.XLOOKUP(H879,'[1]VLOOKUP DATA'!$D$2:$F$2,'[1]VLOOKUP DATA'!$D$3:$F$14))*100</f>
        <v>198</v>
      </c>
      <c r="J879" s="2">
        <v>156.28445833333322</v>
      </c>
      <c r="K879" s="3">
        <f t="shared" si="53"/>
        <v>156.28445833333322</v>
      </c>
      <c r="L879" s="3">
        <v>67.208333333333329</v>
      </c>
      <c r="M879" s="4">
        <v>137.14498333333341</v>
      </c>
      <c r="N879" s="4">
        <v>0</v>
      </c>
      <c r="O879" s="4">
        <v>283.32844166666655</v>
      </c>
      <c r="P879" s="3">
        <f t="shared" si="54"/>
        <v>444.80911666666668</v>
      </c>
      <c r="Q879" s="5">
        <v>0</v>
      </c>
      <c r="R879" s="5">
        <f>VLOOKUP(D879,'[1]DESIGN LOAD'!AC:AF,2,FALSE)</f>
        <v>295</v>
      </c>
      <c r="S879" s="7">
        <f>VLOOKUP(D879,'[1]DESIGN LOAD'!AC:AF,3,FALSE)</f>
        <v>655</v>
      </c>
      <c r="T879">
        <f>VLOOKUP(D879,'[1]DESIGN LOAD'!AC:AF,4,FALSE)</f>
        <v>950</v>
      </c>
    </row>
    <row r="880" spans="1:20" x14ac:dyDescent="0.3">
      <c r="A880" s="6">
        <v>2024</v>
      </c>
      <c r="B880" s="6">
        <v>8</v>
      </c>
      <c r="C880" s="6">
        <v>6</v>
      </c>
      <c r="D880" s="6">
        <v>20</v>
      </c>
      <c r="E880" s="6" t="str">
        <f t="shared" si="52"/>
        <v>Tuesday</v>
      </c>
      <c r="F880" s="6" t="str">
        <f t="shared" si="55"/>
        <v>Week-day</v>
      </c>
      <c r="G880" s="6" t="str">
        <f>_xlfn.XLOOKUP(B880,'[1]VLOOKUP DATA'!$A$3:$A$14,'[1]VLOOKUP DATA'!$C$3:$C$14)</f>
        <v>High-demand</v>
      </c>
      <c r="H880" s="6" t="str" cm="1">
        <f t="array" ref="H880">_xlfn.XLOOKUP(1,('[1]VLOOKUP DATA'!$I$2:$I$337=[1]DATA!G880)*('[1]VLOOKUP DATA'!$J$2:$J$337=[1]DATA!D880)*('[1]VLOOKUP DATA'!$K$2:$K$337=[1]DATA!E880),'[1]VLOOKUP DATA'!$L$2:$L$337)</f>
        <v>Standard</v>
      </c>
      <c r="I880" s="1" cm="1">
        <f t="array" ref="I880">_xlfn.XLOOKUP(B880,'[1]VLOOKUP DATA'!$A$3:$A$14,_xlfn.XLOOKUP(H880,'[1]VLOOKUP DATA'!$D$2:$F$2,'[1]VLOOKUP DATA'!$D$3:$F$14))*100</f>
        <v>198</v>
      </c>
      <c r="J880" s="2">
        <v>-4.9077250000000028</v>
      </c>
      <c r="K880" s="3">
        <f t="shared" si="53"/>
        <v>0</v>
      </c>
      <c r="L880" s="3">
        <v>64.908333333333331</v>
      </c>
      <c r="M880" s="4">
        <v>259.11726666666658</v>
      </c>
      <c r="N880" s="4">
        <v>0</v>
      </c>
      <c r="O880" s="4">
        <v>236.74189999999984</v>
      </c>
      <c r="P880" s="3">
        <f t="shared" si="54"/>
        <v>444.80911666666668</v>
      </c>
      <c r="Q880" s="5">
        <v>0</v>
      </c>
      <c r="R880" s="5">
        <f>VLOOKUP(D880,'[1]DESIGN LOAD'!AC:AF,2,FALSE)</f>
        <v>295</v>
      </c>
      <c r="S880" s="7">
        <f>VLOOKUP(D880,'[1]DESIGN LOAD'!AC:AF,3,FALSE)</f>
        <v>190</v>
      </c>
      <c r="T880">
        <f>VLOOKUP(D880,'[1]DESIGN LOAD'!AC:AF,4,FALSE)</f>
        <v>485</v>
      </c>
    </row>
    <row r="881" spans="1:20" x14ac:dyDescent="0.3">
      <c r="A881" s="6">
        <v>2024</v>
      </c>
      <c r="B881" s="6">
        <v>8</v>
      </c>
      <c r="C881" s="6">
        <v>6</v>
      </c>
      <c r="D881" s="6">
        <v>21</v>
      </c>
      <c r="E881" s="6" t="str">
        <f t="shared" si="52"/>
        <v>Tuesday</v>
      </c>
      <c r="F881" s="6" t="str">
        <f t="shared" si="55"/>
        <v>Week-day</v>
      </c>
      <c r="G881" s="6" t="str">
        <f>_xlfn.XLOOKUP(B881,'[1]VLOOKUP DATA'!$A$3:$A$14,'[1]VLOOKUP DATA'!$C$3:$C$14)</f>
        <v>High-demand</v>
      </c>
      <c r="H881" s="6" t="str" cm="1">
        <f t="array" ref="H881">_xlfn.XLOOKUP(1,('[1]VLOOKUP DATA'!$I$2:$I$337=[1]DATA!G881)*('[1]VLOOKUP DATA'!$J$2:$J$337=[1]DATA!D881)*('[1]VLOOKUP DATA'!$K$2:$K$337=[1]DATA!E881),'[1]VLOOKUP DATA'!$L$2:$L$337)</f>
        <v>Standard</v>
      </c>
      <c r="I881" s="1" cm="1">
        <f t="array" ref="I881">_xlfn.XLOOKUP(B881,'[1]VLOOKUP DATA'!$A$3:$A$14,_xlfn.XLOOKUP(H881,'[1]VLOOKUP DATA'!$D$2:$F$2,'[1]VLOOKUP DATA'!$D$3:$F$14))*100</f>
        <v>198</v>
      </c>
      <c r="J881" s="2">
        <v>0.75857500000000111</v>
      </c>
      <c r="K881" s="3">
        <f t="shared" si="53"/>
        <v>0.75857500000000111</v>
      </c>
      <c r="L881" s="3">
        <v>64.50833333333334</v>
      </c>
      <c r="M881" s="4">
        <v>254.62061666666659</v>
      </c>
      <c r="N881" s="4">
        <v>0</v>
      </c>
      <c r="O881" s="4">
        <v>226.69375000000002</v>
      </c>
      <c r="P881" s="3">
        <f t="shared" si="54"/>
        <v>444.80911666666668</v>
      </c>
      <c r="Q881" s="5">
        <v>-7.8216666666666643E-2</v>
      </c>
      <c r="R881" s="5">
        <f>VLOOKUP(D881,'[1]DESIGN LOAD'!AC:AF,2,FALSE)</f>
        <v>295</v>
      </c>
      <c r="S881" s="7">
        <f>VLOOKUP(D881,'[1]DESIGN LOAD'!AC:AF,3,FALSE)</f>
        <v>190</v>
      </c>
      <c r="T881">
        <f>VLOOKUP(D881,'[1]DESIGN LOAD'!AC:AF,4,FALSE)</f>
        <v>485</v>
      </c>
    </row>
    <row r="882" spans="1:20" x14ac:dyDescent="0.3">
      <c r="A882" s="6">
        <v>2024</v>
      </c>
      <c r="B882" s="6">
        <v>8</v>
      </c>
      <c r="C882" s="6">
        <v>6</v>
      </c>
      <c r="D882" s="6">
        <v>22</v>
      </c>
      <c r="E882" s="6" t="str">
        <f t="shared" si="52"/>
        <v>Tuesday</v>
      </c>
      <c r="F882" s="6" t="str">
        <f t="shared" si="55"/>
        <v>Week-day</v>
      </c>
      <c r="G882" s="6" t="str">
        <f>_xlfn.XLOOKUP(B882,'[1]VLOOKUP DATA'!$A$3:$A$14,'[1]VLOOKUP DATA'!$C$3:$C$14)</f>
        <v>High-demand</v>
      </c>
      <c r="H882" s="6" t="str" cm="1">
        <f t="array" ref="H882">_xlfn.XLOOKUP(1,('[1]VLOOKUP DATA'!$I$2:$I$337=[1]DATA!G882)*('[1]VLOOKUP DATA'!$J$2:$J$337=[1]DATA!D882)*('[1]VLOOKUP DATA'!$K$2:$K$337=[1]DATA!E882),'[1]VLOOKUP DATA'!$L$2:$L$337)</f>
        <v>Off-Peak</v>
      </c>
      <c r="I882" s="1" cm="1">
        <f t="array" ref="I882">_xlfn.XLOOKUP(B882,'[1]VLOOKUP DATA'!$A$3:$A$14,_xlfn.XLOOKUP(H882,'[1]VLOOKUP DATA'!$D$2:$F$2,'[1]VLOOKUP DATA'!$D$3:$F$14))*100</f>
        <v>107</v>
      </c>
      <c r="J882" s="2">
        <v>-153.27285833333335</v>
      </c>
      <c r="K882" s="3">
        <f t="shared" si="53"/>
        <v>0</v>
      </c>
      <c r="L882" s="3">
        <v>67.849999999999994</v>
      </c>
      <c r="M882" s="4">
        <v>395.60931666666642</v>
      </c>
      <c r="N882" s="4">
        <v>0</v>
      </c>
      <c r="O882" s="4">
        <v>226.52165833333336</v>
      </c>
      <c r="P882" s="3">
        <f t="shared" si="54"/>
        <v>444.80911666666668</v>
      </c>
      <c r="Q882" s="5">
        <v>-0.24699999999999991</v>
      </c>
      <c r="R882" s="5">
        <f>VLOOKUP(D882,'[1]DESIGN LOAD'!AC:AF,2,FALSE)</f>
        <v>200</v>
      </c>
      <c r="S882" s="7">
        <f>VLOOKUP(D882,'[1]DESIGN LOAD'!AC:AF,3,FALSE)</f>
        <v>190</v>
      </c>
      <c r="T882">
        <f>VLOOKUP(D882,'[1]DESIGN LOAD'!AC:AF,4,FALSE)</f>
        <v>390</v>
      </c>
    </row>
    <row r="883" spans="1:20" x14ac:dyDescent="0.3">
      <c r="A883" s="6">
        <v>2024</v>
      </c>
      <c r="B883" s="6">
        <v>8</v>
      </c>
      <c r="C883" s="6">
        <v>6</v>
      </c>
      <c r="D883" s="6">
        <v>23</v>
      </c>
      <c r="E883" s="6" t="str">
        <f t="shared" si="52"/>
        <v>Tuesday</v>
      </c>
      <c r="F883" s="6" t="str">
        <f t="shared" si="55"/>
        <v>Week-day</v>
      </c>
      <c r="G883" s="6" t="str">
        <f>_xlfn.XLOOKUP(B883,'[1]VLOOKUP DATA'!$A$3:$A$14,'[1]VLOOKUP DATA'!$C$3:$C$14)</f>
        <v>High-demand</v>
      </c>
      <c r="H883" s="6" t="str" cm="1">
        <f t="array" ref="H883">_xlfn.XLOOKUP(1,('[1]VLOOKUP DATA'!$I$2:$I$337=[1]DATA!G883)*('[1]VLOOKUP DATA'!$J$2:$J$337=[1]DATA!D883)*('[1]VLOOKUP DATA'!$K$2:$K$337=[1]DATA!E883),'[1]VLOOKUP DATA'!$L$2:$L$337)</f>
        <v>Off-Peak</v>
      </c>
      <c r="I883" s="1" cm="1">
        <f t="array" ref="I883">_xlfn.XLOOKUP(B883,'[1]VLOOKUP DATA'!$A$3:$A$14,_xlfn.XLOOKUP(H883,'[1]VLOOKUP DATA'!$D$2:$F$2,'[1]VLOOKUP DATA'!$D$3:$F$14))*100</f>
        <v>107</v>
      </c>
      <c r="J883" s="2">
        <v>-138.19889166666673</v>
      </c>
      <c r="K883" s="3">
        <f t="shared" si="53"/>
        <v>0</v>
      </c>
      <c r="L883" s="3">
        <v>74.24166666666666</v>
      </c>
      <c r="M883" s="4">
        <v>399.14769999999993</v>
      </c>
      <c r="N883" s="4">
        <v>0</v>
      </c>
      <c r="O883" s="4">
        <v>243.77950833333338</v>
      </c>
      <c r="P883" s="3">
        <f t="shared" si="54"/>
        <v>444.80911666666668</v>
      </c>
      <c r="Q883" s="5">
        <v>-0.24699999999999991</v>
      </c>
      <c r="R883" s="5">
        <f>VLOOKUP(D883,'[1]DESIGN LOAD'!AC:AF,2,FALSE)</f>
        <v>200</v>
      </c>
      <c r="S883" s="7">
        <f>VLOOKUP(D883,'[1]DESIGN LOAD'!AC:AF,3,FALSE)</f>
        <v>190</v>
      </c>
      <c r="T883">
        <f>VLOOKUP(D883,'[1]DESIGN LOAD'!AC:AF,4,FALSE)</f>
        <v>390</v>
      </c>
    </row>
    <row r="884" spans="1:20" x14ac:dyDescent="0.3">
      <c r="A884" s="6">
        <v>2024</v>
      </c>
      <c r="B884" s="6">
        <v>8</v>
      </c>
      <c r="C884" s="6">
        <v>7</v>
      </c>
      <c r="D884" s="6">
        <v>0</v>
      </c>
      <c r="E884" s="6" t="str">
        <f t="shared" si="52"/>
        <v>Wednesday</v>
      </c>
      <c r="F884" s="6" t="str">
        <f t="shared" si="55"/>
        <v>Week-day</v>
      </c>
      <c r="G884" s="6" t="str">
        <f>_xlfn.XLOOKUP(B884,'[1]VLOOKUP DATA'!$A$3:$A$14,'[1]VLOOKUP DATA'!$C$3:$C$14)</f>
        <v>High-demand</v>
      </c>
      <c r="H884" s="6" t="str" cm="1">
        <f t="array" ref="H884">_xlfn.XLOOKUP(1,('[1]VLOOKUP DATA'!$I$2:$I$337=[1]DATA!G884)*('[1]VLOOKUP DATA'!$J$2:$J$337=[1]DATA!D884)*('[1]VLOOKUP DATA'!$K$2:$K$337=[1]DATA!E884),'[1]VLOOKUP DATA'!$L$2:$L$337)</f>
        <v>Off-Peak</v>
      </c>
      <c r="I884" s="1" cm="1">
        <f t="array" ref="I884">_xlfn.XLOOKUP(B884,'[1]VLOOKUP DATA'!$A$3:$A$14,_xlfn.XLOOKUP(H884,'[1]VLOOKUP DATA'!$D$2:$F$2,'[1]VLOOKUP DATA'!$D$3:$F$14))*100</f>
        <v>107</v>
      </c>
      <c r="J884" s="2">
        <v>-32.529791666666661</v>
      </c>
      <c r="K884" s="3">
        <f t="shared" si="53"/>
        <v>0</v>
      </c>
      <c r="L884" s="3">
        <v>77.933333333333337</v>
      </c>
      <c r="M884" s="4">
        <v>312.90627500000005</v>
      </c>
      <c r="N884" s="4">
        <v>0</v>
      </c>
      <c r="O884" s="4">
        <v>261.27971666666662</v>
      </c>
      <c r="P884" s="3">
        <f t="shared" si="54"/>
        <v>444.80911666666668</v>
      </c>
      <c r="Q884" s="5">
        <v>-0.24699999999999991</v>
      </c>
      <c r="R884" s="5">
        <f>VLOOKUP(D884,'[1]DESIGN LOAD'!AC:AF,2,FALSE)</f>
        <v>200</v>
      </c>
      <c r="S884" s="7">
        <f>VLOOKUP(D884,'[1]DESIGN LOAD'!AC:AF,3,FALSE)</f>
        <v>190</v>
      </c>
      <c r="T884">
        <f>VLOOKUP(D884,'[1]DESIGN LOAD'!AC:AF,4,FALSE)</f>
        <v>390</v>
      </c>
    </row>
    <row r="885" spans="1:20" x14ac:dyDescent="0.3">
      <c r="A885" s="6">
        <v>2024</v>
      </c>
      <c r="B885" s="6">
        <v>8</v>
      </c>
      <c r="C885" s="6">
        <v>7</v>
      </c>
      <c r="D885" s="6">
        <v>1</v>
      </c>
      <c r="E885" s="6" t="str">
        <f t="shared" si="52"/>
        <v>Wednesday</v>
      </c>
      <c r="F885" s="6" t="str">
        <f t="shared" si="55"/>
        <v>Week-day</v>
      </c>
      <c r="G885" s="6" t="str">
        <f>_xlfn.XLOOKUP(B885,'[1]VLOOKUP DATA'!$A$3:$A$14,'[1]VLOOKUP DATA'!$C$3:$C$14)</f>
        <v>High-demand</v>
      </c>
      <c r="H885" s="6" t="str" cm="1">
        <f t="array" ref="H885">_xlfn.XLOOKUP(1,('[1]VLOOKUP DATA'!$I$2:$I$337=[1]DATA!G885)*('[1]VLOOKUP DATA'!$J$2:$J$337=[1]DATA!D885)*('[1]VLOOKUP DATA'!$K$2:$K$337=[1]DATA!E885),'[1]VLOOKUP DATA'!$L$2:$L$337)</f>
        <v>Off-Peak</v>
      </c>
      <c r="I885" s="1" cm="1">
        <f t="array" ref="I885">_xlfn.XLOOKUP(B885,'[1]VLOOKUP DATA'!$A$3:$A$14,_xlfn.XLOOKUP(H885,'[1]VLOOKUP DATA'!$D$2:$F$2,'[1]VLOOKUP DATA'!$D$3:$F$14))*100</f>
        <v>107</v>
      </c>
      <c r="J885" s="2">
        <v>1.764308333333338</v>
      </c>
      <c r="K885" s="3">
        <f t="shared" si="53"/>
        <v>1.764308333333338</v>
      </c>
      <c r="L885" s="3">
        <v>77.99166666666666</v>
      </c>
      <c r="M885" s="4">
        <v>282.15545000000003</v>
      </c>
      <c r="N885" s="4">
        <v>0</v>
      </c>
      <c r="O885" s="4">
        <v>274.00060833333316</v>
      </c>
      <c r="P885" s="3">
        <f t="shared" si="54"/>
        <v>444.80911666666668</v>
      </c>
      <c r="Q885" s="5">
        <v>-0.24699999999999991</v>
      </c>
      <c r="R885" s="5">
        <f>VLOOKUP(D885,'[1]DESIGN LOAD'!AC:AF,2,FALSE)</f>
        <v>200</v>
      </c>
      <c r="S885" s="7">
        <f>VLOOKUP(D885,'[1]DESIGN LOAD'!AC:AF,3,FALSE)</f>
        <v>190</v>
      </c>
      <c r="T885">
        <f>VLOOKUP(D885,'[1]DESIGN LOAD'!AC:AF,4,FALSE)</f>
        <v>390</v>
      </c>
    </row>
    <row r="886" spans="1:20" x14ac:dyDescent="0.3">
      <c r="A886" s="6">
        <v>2024</v>
      </c>
      <c r="B886" s="6">
        <v>8</v>
      </c>
      <c r="C886" s="6">
        <v>7</v>
      </c>
      <c r="D886" s="6">
        <v>2</v>
      </c>
      <c r="E886" s="6" t="str">
        <f t="shared" si="52"/>
        <v>Wednesday</v>
      </c>
      <c r="F886" s="6" t="str">
        <f t="shared" si="55"/>
        <v>Week-day</v>
      </c>
      <c r="G886" s="6" t="str">
        <f>_xlfn.XLOOKUP(B886,'[1]VLOOKUP DATA'!$A$3:$A$14,'[1]VLOOKUP DATA'!$C$3:$C$14)</f>
        <v>High-demand</v>
      </c>
      <c r="H886" s="6" t="str" cm="1">
        <f t="array" ref="H886">_xlfn.XLOOKUP(1,('[1]VLOOKUP DATA'!$I$2:$I$337=[1]DATA!G886)*('[1]VLOOKUP DATA'!$J$2:$J$337=[1]DATA!D886)*('[1]VLOOKUP DATA'!$K$2:$K$337=[1]DATA!E886),'[1]VLOOKUP DATA'!$L$2:$L$337)</f>
        <v>Off-Peak</v>
      </c>
      <c r="I886" s="1" cm="1">
        <f t="array" ref="I886">_xlfn.XLOOKUP(B886,'[1]VLOOKUP DATA'!$A$3:$A$14,_xlfn.XLOOKUP(H886,'[1]VLOOKUP DATA'!$D$2:$F$2,'[1]VLOOKUP DATA'!$D$3:$F$14))*100</f>
        <v>107</v>
      </c>
      <c r="J886" s="2">
        <v>-5.3725500000000048</v>
      </c>
      <c r="K886" s="3">
        <f t="shared" si="53"/>
        <v>0</v>
      </c>
      <c r="L886" s="3">
        <v>78.141666666666666</v>
      </c>
      <c r="M886" s="4">
        <v>304.06883333333332</v>
      </c>
      <c r="N886" s="4">
        <v>0</v>
      </c>
      <c r="O886" s="4">
        <v>283.7504583333332</v>
      </c>
      <c r="P886" s="3">
        <f t="shared" si="54"/>
        <v>444.80911666666668</v>
      </c>
      <c r="Q886" s="5">
        <v>-0.24699999999999991</v>
      </c>
      <c r="R886" s="5">
        <f>VLOOKUP(D886,'[1]DESIGN LOAD'!AC:AF,2,FALSE)</f>
        <v>200</v>
      </c>
      <c r="S886" s="7">
        <f>VLOOKUP(D886,'[1]DESIGN LOAD'!AC:AF,3,FALSE)</f>
        <v>190</v>
      </c>
      <c r="T886">
        <f>VLOOKUP(D886,'[1]DESIGN LOAD'!AC:AF,4,FALSE)</f>
        <v>390</v>
      </c>
    </row>
    <row r="887" spans="1:20" x14ac:dyDescent="0.3">
      <c r="A887" s="6">
        <v>2024</v>
      </c>
      <c r="B887" s="6">
        <v>8</v>
      </c>
      <c r="C887" s="6">
        <v>7</v>
      </c>
      <c r="D887" s="6">
        <v>3</v>
      </c>
      <c r="E887" s="6" t="str">
        <f t="shared" si="52"/>
        <v>Wednesday</v>
      </c>
      <c r="F887" s="6" t="str">
        <f t="shared" si="55"/>
        <v>Week-day</v>
      </c>
      <c r="G887" s="6" t="str">
        <f>_xlfn.XLOOKUP(B887,'[1]VLOOKUP DATA'!$A$3:$A$14,'[1]VLOOKUP DATA'!$C$3:$C$14)</f>
        <v>High-demand</v>
      </c>
      <c r="H887" s="6" t="str" cm="1">
        <f t="array" ref="H887">_xlfn.XLOOKUP(1,('[1]VLOOKUP DATA'!$I$2:$I$337=[1]DATA!G887)*('[1]VLOOKUP DATA'!$J$2:$J$337=[1]DATA!D887)*('[1]VLOOKUP DATA'!$K$2:$K$337=[1]DATA!E887),'[1]VLOOKUP DATA'!$L$2:$L$337)</f>
        <v>Off-Peak</v>
      </c>
      <c r="I887" s="1" cm="1">
        <f t="array" ref="I887">_xlfn.XLOOKUP(B887,'[1]VLOOKUP DATA'!$A$3:$A$14,_xlfn.XLOOKUP(H887,'[1]VLOOKUP DATA'!$D$2:$F$2,'[1]VLOOKUP DATA'!$D$3:$F$14))*100</f>
        <v>107</v>
      </c>
      <c r="J887" s="2">
        <v>-16.825058333333331</v>
      </c>
      <c r="K887" s="3">
        <f t="shared" si="53"/>
        <v>0</v>
      </c>
      <c r="L887" s="3">
        <v>77.858333333333334</v>
      </c>
      <c r="M887" s="4">
        <v>326.80818333333332</v>
      </c>
      <c r="N887" s="4">
        <v>0</v>
      </c>
      <c r="O887" s="4">
        <v>291.27090833333324</v>
      </c>
      <c r="P887" s="3">
        <f t="shared" si="54"/>
        <v>444.80911666666668</v>
      </c>
      <c r="Q887" s="5">
        <v>-0.24699999999999991</v>
      </c>
      <c r="R887" s="5">
        <f>VLOOKUP(D887,'[1]DESIGN LOAD'!AC:AF,2,FALSE)</f>
        <v>200</v>
      </c>
      <c r="S887" s="7">
        <f>VLOOKUP(D887,'[1]DESIGN LOAD'!AC:AF,3,FALSE)</f>
        <v>190</v>
      </c>
      <c r="T887">
        <f>VLOOKUP(D887,'[1]DESIGN LOAD'!AC:AF,4,FALSE)</f>
        <v>390</v>
      </c>
    </row>
    <row r="888" spans="1:20" x14ac:dyDescent="0.3">
      <c r="A888" s="6">
        <v>2024</v>
      </c>
      <c r="B888" s="6">
        <v>8</v>
      </c>
      <c r="C888" s="6">
        <v>7</v>
      </c>
      <c r="D888" s="6">
        <v>4</v>
      </c>
      <c r="E888" s="6" t="str">
        <f t="shared" si="52"/>
        <v>Wednesday</v>
      </c>
      <c r="F888" s="6" t="str">
        <f t="shared" si="55"/>
        <v>Week-day</v>
      </c>
      <c r="G888" s="6" t="str">
        <f>_xlfn.XLOOKUP(B888,'[1]VLOOKUP DATA'!$A$3:$A$14,'[1]VLOOKUP DATA'!$C$3:$C$14)</f>
        <v>High-demand</v>
      </c>
      <c r="H888" s="6" t="str" cm="1">
        <f t="array" ref="H888">_xlfn.XLOOKUP(1,('[1]VLOOKUP DATA'!$I$2:$I$337=[1]DATA!G888)*('[1]VLOOKUP DATA'!$J$2:$J$337=[1]DATA!D888)*('[1]VLOOKUP DATA'!$K$2:$K$337=[1]DATA!E888),'[1]VLOOKUP DATA'!$L$2:$L$337)</f>
        <v>Off-Peak</v>
      </c>
      <c r="I888" s="1" cm="1">
        <f t="array" ref="I888">_xlfn.XLOOKUP(B888,'[1]VLOOKUP DATA'!$A$3:$A$14,_xlfn.XLOOKUP(H888,'[1]VLOOKUP DATA'!$D$2:$F$2,'[1]VLOOKUP DATA'!$D$3:$F$14))*100</f>
        <v>107</v>
      </c>
      <c r="J888" s="2">
        <v>-19.214750000000002</v>
      </c>
      <c r="K888" s="3">
        <f t="shared" si="53"/>
        <v>0</v>
      </c>
      <c r="L888" s="3">
        <v>78.05</v>
      </c>
      <c r="M888" s="4">
        <v>322.26680833333324</v>
      </c>
      <c r="N888" s="4">
        <v>0</v>
      </c>
      <c r="O888" s="4">
        <v>288.29265833333341</v>
      </c>
      <c r="P888" s="3">
        <f t="shared" si="54"/>
        <v>444.80911666666668</v>
      </c>
      <c r="Q888" s="5">
        <v>-0.24699999999999991</v>
      </c>
      <c r="R888" s="5">
        <f>VLOOKUP(D888,'[1]DESIGN LOAD'!AC:AF,2,FALSE)</f>
        <v>295</v>
      </c>
      <c r="S888" s="7">
        <f>VLOOKUP(D888,'[1]DESIGN LOAD'!AC:AF,3,FALSE)</f>
        <v>190</v>
      </c>
      <c r="T888">
        <f>VLOOKUP(D888,'[1]DESIGN LOAD'!AC:AF,4,FALSE)</f>
        <v>485</v>
      </c>
    </row>
    <row r="889" spans="1:20" x14ac:dyDescent="0.3">
      <c r="A889" s="6">
        <v>2024</v>
      </c>
      <c r="B889" s="6">
        <v>8</v>
      </c>
      <c r="C889" s="6">
        <v>7</v>
      </c>
      <c r="D889" s="6">
        <v>5</v>
      </c>
      <c r="E889" s="6" t="str">
        <f t="shared" si="52"/>
        <v>Wednesday</v>
      </c>
      <c r="F889" s="6" t="str">
        <f t="shared" si="55"/>
        <v>Week-day</v>
      </c>
      <c r="G889" s="6" t="str">
        <f>_xlfn.XLOOKUP(B889,'[1]VLOOKUP DATA'!$A$3:$A$14,'[1]VLOOKUP DATA'!$C$3:$C$14)</f>
        <v>High-demand</v>
      </c>
      <c r="H889" s="6" t="str" cm="1">
        <f t="array" ref="H889">_xlfn.XLOOKUP(1,('[1]VLOOKUP DATA'!$I$2:$I$337=[1]DATA!G889)*('[1]VLOOKUP DATA'!$J$2:$J$337=[1]DATA!D889)*('[1]VLOOKUP DATA'!$K$2:$K$337=[1]DATA!E889),'[1]VLOOKUP DATA'!$L$2:$L$337)</f>
        <v>Off-Peak</v>
      </c>
      <c r="I889" s="1" cm="1">
        <f t="array" ref="I889">_xlfn.XLOOKUP(B889,'[1]VLOOKUP DATA'!$A$3:$A$14,_xlfn.XLOOKUP(H889,'[1]VLOOKUP DATA'!$D$2:$F$2,'[1]VLOOKUP DATA'!$D$3:$F$14))*100</f>
        <v>107</v>
      </c>
      <c r="J889" s="2">
        <v>273.95754999999997</v>
      </c>
      <c r="K889" s="3">
        <f t="shared" si="53"/>
        <v>273.95754999999997</v>
      </c>
      <c r="L889" s="3">
        <v>70.916666666666671</v>
      </c>
      <c r="M889" s="4">
        <v>21.907883333333334</v>
      </c>
      <c r="N889" s="4">
        <v>0</v>
      </c>
      <c r="O889" s="4">
        <v>294.27012500000006</v>
      </c>
      <c r="P889" s="3">
        <f t="shared" si="54"/>
        <v>444.80911666666668</v>
      </c>
      <c r="Q889" s="5">
        <v>-0.24699999999999991</v>
      </c>
      <c r="R889" s="5">
        <f>VLOOKUP(D889,'[1]DESIGN LOAD'!AC:AF,2,FALSE)</f>
        <v>295</v>
      </c>
      <c r="S889" s="7">
        <f>VLOOKUP(D889,'[1]DESIGN LOAD'!AC:AF,3,FALSE)</f>
        <v>190</v>
      </c>
      <c r="T889">
        <f>VLOOKUP(D889,'[1]DESIGN LOAD'!AC:AF,4,FALSE)</f>
        <v>485</v>
      </c>
    </row>
    <row r="890" spans="1:20" x14ac:dyDescent="0.3">
      <c r="A890" s="6">
        <v>2024</v>
      </c>
      <c r="B890" s="6">
        <v>8</v>
      </c>
      <c r="C890" s="6">
        <v>7</v>
      </c>
      <c r="D890" s="6">
        <v>6</v>
      </c>
      <c r="E890" s="6" t="str">
        <f t="shared" si="52"/>
        <v>Wednesday</v>
      </c>
      <c r="F890" s="6" t="str">
        <f t="shared" si="55"/>
        <v>Week-day</v>
      </c>
      <c r="G890" s="6" t="str">
        <f>_xlfn.XLOOKUP(B890,'[1]VLOOKUP DATA'!$A$3:$A$14,'[1]VLOOKUP DATA'!$C$3:$C$14)</f>
        <v>High-demand</v>
      </c>
      <c r="H890" s="6" t="str" cm="1">
        <f t="array" ref="H890">_xlfn.XLOOKUP(1,('[1]VLOOKUP DATA'!$I$2:$I$337=[1]DATA!G890)*('[1]VLOOKUP DATA'!$J$2:$J$337=[1]DATA!D890)*('[1]VLOOKUP DATA'!$K$2:$K$337=[1]DATA!E890),'[1]VLOOKUP DATA'!$L$2:$L$337)</f>
        <v>Peak</v>
      </c>
      <c r="I890" s="1" cm="1">
        <f t="array" ref="I890">_xlfn.XLOOKUP(B890,'[1]VLOOKUP DATA'!$A$3:$A$14,_xlfn.XLOOKUP(H890,'[1]VLOOKUP DATA'!$D$2:$F$2,'[1]VLOOKUP DATA'!$D$3:$F$14))*100</f>
        <v>653</v>
      </c>
      <c r="J890" s="2">
        <v>-8.828449999999993</v>
      </c>
      <c r="K890" s="3">
        <f t="shared" si="53"/>
        <v>0</v>
      </c>
      <c r="L890" s="3">
        <v>64.775000000000006</v>
      </c>
      <c r="M890" s="4">
        <v>334.03700833333346</v>
      </c>
      <c r="N890" s="4">
        <v>0</v>
      </c>
      <c r="O890" s="4">
        <v>294.62970000000007</v>
      </c>
      <c r="P890" s="3">
        <f t="shared" si="54"/>
        <v>444.80911666666668</v>
      </c>
      <c r="Q890" s="5">
        <v>-0.24699999999999991</v>
      </c>
      <c r="R890" s="5">
        <f>VLOOKUP(D890,'[1]DESIGN LOAD'!AC:AF,2,FALSE)</f>
        <v>295</v>
      </c>
      <c r="S890" s="7">
        <f>VLOOKUP(D890,'[1]DESIGN LOAD'!AC:AF,3,FALSE)</f>
        <v>190</v>
      </c>
      <c r="T890">
        <f>VLOOKUP(D890,'[1]DESIGN LOAD'!AC:AF,4,FALSE)</f>
        <v>485</v>
      </c>
    </row>
    <row r="891" spans="1:20" x14ac:dyDescent="0.3">
      <c r="A891" s="6">
        <v>2024</v>
      </c>
      <c r="B891" s="6">
        <v>8</v>
      </c>
      <c r="C891" s="6">
        <v>7</v>
      </c>
      <c r="D891" s="6">
        <v>7</v>
      </c>
      <c r="E891" s="6" t="str">
        <f t="shared" si="52"/>
        <v>Wednesday</v>
      </c>
      <c r="F891" s="6" t="str">
        <f t="shared" si="55"/>
        <v>Week-day</v>
      </c>
      <c r="G891" s="6" t="str">
        <f>_xlfn.XLOOKUP(B891,'[1]VLOOKUP DATA'!$A$3:$A$14,'[1]VLOOKUP DATA'!$C$3:$C$14)</f>
        <v>High-demand</v>
      </c>
      <c r="H891" s="6" t="str" cm="1">
        <f t="array" ref="H891">_xlfn.XLOOKUP(1,('[1]VLOOKUP DATA'!$I$2:$I$337=[1]DATA!G891)*('[1]VLOOKUP DATA'!$J$2:$J$337=[1]DATA!D891)*('[1]VLOOKUP DATA'!$K$2:$K$337=[1]DATA!E891),'[1]VLOOKUP DATA'!$L$2:$L$337)</f>
        <v>Peak</v>
      </c>
      <c r="I891" s="1" cm="1">
        <f t="array" ref="I891">_xlfn.XLOOKUP(B891,'[1]VLOOKUP DATA'!$A$3:$A$14,_xlfn.XLOOKUP(H891,'[1]VLOOKUP DATA'!$D$2:$F$2,'[1]VLOOKUP DATA'!$D$3:$F$14))*100</f>
        <v>653</v>
      </c>
      <c r="J891" s="2">
        <v>-9.2308583333333338</v>
      </c>
      <c r="K891" s="3">
        <f t="shared" si="53"/>
        <v>0</v>
      </c>
      <c r="L891" s="3">
        <v>64.858333333333334</v>
      </c>
      <c r="M891" s="4">
        <v>320.15474999999998</v>
      </c>
      <c r="N891" s="4">
        <v>12.135191666666666</v>
      </c>
      <c r="O891" s="4">
        <v>305.55395833333324</v>
      </c>
      <c r="P891" s="3">
        <f t="shared" si="54"/>
        <v>444.80911666666668</v>
      </c>
      <c r="Q891" s="5">
        <v>-0.24699999999999991</v>
      </c>
      <c r="R891" s="5">
        <f>VLOOKUP(D891,'[1]DESIGN LOAD'!AC:AF,2,FALSE)</f>
        <v>565</v>
      </c>
      <c r="S891" s="7">
        <f>VLOOKUP(D891,'[1]DESIGN LOAD'!AC:AF,3,FALSE)</f>
        <v>690</v>
      </c>
      <c r="T891">
        <f>VLOOKUP(D891,'[1]DESIGN LOAD'!AC:AF,4,FALSE)</f>
        <v>1255</v>
      </c>
    </row>
    <row r="892" spans="1:20" x14ac:dyDescent="0.3">
      <c r="A892" s="6">
        <v>2024</v>
      </c>
      <c r="B892" s="6">
        <v>8</v>
      </c>
      <c r="C892" s="6">
        <v>7</v>
      </c>
      <c r="D892" s="6">
        <v>8</v>
      </c>
      <c r="E892" s="6" t="str">
        <f t="shared" si="52"/>
        <v>Wednesday</v>
      </c>
      <c r="F892" s="6" t="str">
        <f t="shared" si="55"/>
        <v>Week-day</v>
      </c>
      <c r="G892" s="6" t="str">
        <f>_xlfn.XLOOKUP(B892,'[1]VLOOKUP DATA'!$A$3:$A$14,'[1]VLOOKUP DATA'!$C$3:$C$14)</f>
        <v>High-demand</v>
      </c>
      <c r="H892" s="6" t="str" cm="1">
        <f t="array" ref="H892">_xlfn.XLOOKUP(1,('[1]VLOOKUP DATA'!$I$2:$I$337=[1]DATA!G892)*('[1]VLOOKUP DATA'!$J$2:$J$337=[1]DATA!D892)*('[1]VLOOKUP DATA'!$K$2:$K$337=[1]DATA!E892),'[1]VLOOKUP DATA'!$L$2:$L$337)</f>
        <v>Peak</v>
      </c>
      <c r="I892" s="1" cm="1">
        <f t="array" ref="I892">_xlfn.XLOOKUP(B892,'[1]VLOOKUP DATA'!$A$3:$A$14,_xlfn.XLOOKUP(H892,'[1]VLOOKUP DATA'!$D$2:$F$2,'[1]VLOOKUP DATA'!$D$3:$F$14))*100</f>
        <v>653</v>
      </c>
      <c r="J892" s="2">
        <v>-8.2779666666666696</v>
      </c>
      <c r="K892" s="3">
        <f t="shared" si="53"/>
        <v>0</v>
      </c>
      <c r="L892" s="3">
        <v>64.933333333333337</v>
      </c>
      <c r="M892" s="4">
        <v>192.90724166666666</v>
      </c>
      <c r="N892" s="4">
        <v>117.74782499999999</v>
      </c>
      <c r="O892" s="4">
        <v>300.59783333333337</v>
      </c>
      <c r="P892" s="3">
        <f t="shared" si="54"/>
        <v>444.80911666666668</v>
      </c>
      <c r="Q892" s="5">
        <v>-0.24699999999999991</v>
      </c>
      <c r="R892" s="5">
        <f>VLOOKUP(D892,'[1]DESIGN LOAD'!AC:AF,2,FALSE)</f>
        <v>565</v>
      </c>
      <c r="S892" s="7">
        <f>VLOOKUP(D892,'[1]DESIGN LOAD'!AC:AF,3,FALSE)</f>
        <v>675</v>
      </c>
      <c r="T892">
        <f>VLOOKUP(D892,'[1]DESIGN LOAD'!AC:AF,4,FALSE)</f>
        <v>1240</v>
      </c>
    </row>
    <row r="893" spans="1:20" x14ac:dyDescent="0.3">
      <c r="A893" s="6">
        <v>2024</v>
      </c>
      <c r="B893" s="6">
        <v>8</v>
      </c>
      <c r="C893" s="6">
        <v>7</v>
      </c>
      <c r="D893" s="6">
        <v>9</v>
      </c>
      <c r="E893" s="6" t="str">
        <f t="shared" si="52"/>
        <v>Wednesday</v>
      </c>
      <c r="F893" s="6" t="str">
        <f t="shared" si="55"/>
        <v>Week-day</v>
      </c>
      <c r="G893" s="6" t="str">
        <f>_xlfn.XLOOKUP(B893,'[1]VLOOKUP DATA'!$A$3:$A$14,'[1]VLOOKUP DATA'!$C$3:$C$14)</f>
        <v>High-demand</v>
      </c>
      <c r="H893" s="6" t="str" cm="1">
        <f t="array" ref="H893">_xlfn.XLOOKUP(1,('[1]VLOOKUP DATA'!$I$2:$I$337=[1]DATA!G893)*('[1]VLOOKUP DATA'!$J$2:$J$337=[1]DATA!D893)*('[1]VLOOKUP DATA'!$K$2:$K$337=[1]DATA!E893),'[1]VLOOKUP DATA'!$L$2:$L$337)</f>
        <v>Standard</v>
      </c>
      <c r="I893" s="1" cm="1">
        <f t="array" ref="I893">_xlfn.XLOOKUP(B893,'[1]VLOOKUP DATA'!$A$3:$A$14,_xlfn.XLOOKUP(H893,'[1]VLOOKUP DATA'!$D$2:$F$2,'[1]VLOOKUP DATA'!$D$3:$F$14))*100</f>
        <v>198</v>
      </c>
      <c r="J893" s="2">
        <v>-60.315116666666675</v>
      </c>
      <c r="K893" s="3">
        <f t="shared" si="53"/>
        <v>0</v>
      </c>
      <c r="L893" s="3">
        <v>65.708333333333329</v>
      </c>
      <c r="M893" s="4">
        <v>23.513158333333333</v>
      </c>
      <c r="N893" s="4">
        <v>293.60732500000006</v>
      </c>
      <c r="O893" s="4">
        <v>252.13511666666668</v>
      </c>
      <c r="P893" s="3">
        <f t="shared" si="54"/>
        <v>444.80911666666668</v>
      </c>
      <c r="Q893" s="5">
        <v>-0.24699999999999991</v>
      </c>
      <c r="R893" s="5">
        <f>VLOOKUP(D893,'[1]DESIGN LOAD'!AC:AF,2,FALSE)</f>
        <v>565</v>
      </c>
      <c r="S893" s="7">
        <f>VLOOKUP(D893,'[1]DESIGN LOAD'!AC:AF,3,FALSE)</f>
        <v>675</v>
      </c>
      <c r="T893">
        <f>VLOOKUP(D893,'[1]DESIGN LOAD'!AC:AF,4,FALSE)</f>
        <v>1240</v>
      </c>
    </row>
    <row r="894" spans="1:20" x14ac:dyDescent="0.3">
      <c r="A894" s="6">
        <v>2024</v>
      </c>
      <c r="B894" s="6">
        <v>8</v>
      </c>
      <c r="C894" s="6">
        <v>7</v>
      </c>
      <c r="D894" s="6">
        <v>10</v>
      </c>
      <c r="E894" s="6" t="str">
        <f t="shared" si="52"/>
        <v>Wednesday</v>
      </c>
      <c r="F894" s="6" t="str">
        <f t="shared" si="55"/>
        <v>Week-day</v>
      </c>
      <c r="G894" s="6" t="str">
        <f>_xlfn.XLOOKUP(B894,'[1]VLOOKUP DATA'!$A$3:$A$14,'[1]VLOOKUP DATA'!$C$3:$C$14)</f>
        <v>High-demand</v>
      </c>
      <c r="H894" s="6" t="str" cm="1">
        <f t="array" ref="H894">_xlfn.XLOOKUP(1,('[1]VLOOKUP DATA'!$I$2:$I$337=[1]DATA!G894)*('[1]VLOOKUP DATA'!$J$2:$J$337=[1]DATA!D894)*('[1]VLOOKUP DATA'!$K$2:$K$337=[1]DATA!E894),'[1]VLOOKUP DATA'!$L$2:$L$337)</f>
        <v>Standard</v>
      </c>
      <c r="I894" s="1" cm="1">
        <f t="array" ref="I894">_xlfn.XLOOKUP(B894,'[1]VLOOKUP DATA'!$A$3:$A$14,_xlfn.XLOOKUP(H894,'[1]VLOOKUP DATA'!$D$2:$F$2,'[1]VLOOKUP DATA'!$D$3:$F$14))*100</f>
        <v>198</v>
      </c>
      <c r="J894" s="2">
        <v>-308.83598333333344</v>
      </c>
      <c r="K894" s="3">
        <f t="shared" si="53"/>
        <v>0</v>
      </c>
      <c r="L894" s="3">
        <v>73.63333333333334</v>
      </c>
      <c r="M894" s="4">
        <v>0.15216666666666673</v>
      </c>
      <c r="N894" s="4">
        <v>545.68016666666654</v>
      </c>
      <c r="O894" s="4">
        <v>236.59584999999998</v>
      </c>
      <c r="P894" s="3">
        <f t="shared" si="54"/>
        <v>444.80911666666668</v>
      </c>
      <c r="Q894" s="5">
        <v>-0.24699999999999991</v>
      </c>
      <c r="R894" s="5">
        <f>VLOOKUP(D894,'[1]DESIGN LOAD'!AC:AF,2,FALSE)</f>
        <v>565</v>
      </c>
      <c r="S894" s="7">
        <f>VLOOKUP(D894,'[1]DESIGN LOAD'!AC:AF,3,FALSE)</f>
        <v>675</v>
      </c>
      <c r="T894">
        <f>VLOOKUP(D894,'[1]DESIGN LOAD'!AC:AF,4,FALSE)</f>
        <v>1240</v>
      </c>
    </row>
    <row r="895" spans="1:20" x14ac:dyDescent="0.3">
      <c r="A895" s="6">
        <v>2024</v>
      </c>
      <c r="B895" s="6">
        <v>8</v>
      </c>
      <c r="C895" s="6">
        <v>7</v>
      </c>
      <c r="D895" s="6">
        <v>11</v>
      </c>
      <c r="E895" s="6" t="str">
        <f t="shared" si="52"/>
        <v>Wednesday</v>
      </c>
      <c r="F895" s="6" t="str">
        <f t="shared" si="55"/>
        <v>Week-day</v>
      </c>
      <c r="G895" s="6" t="str">
        <f>_xlfn.XLOOKUP(B895,'[1]VLOOKUP DATA'!$A$3:$A$14,'[1]VLOOKUP DATA'!$C$3:$C$14)</f>
        <v>High-demand</v>
      </c>
      <c r="H895" s="6" t="str" cm="1">
        <f t="array" ref="H895">_xlfn.XLOOKUP(1,('[1]VLOOKUP DATA'!$I$2:$I$337=[1]DATA!G895)*('[1]VLOOKUP DATA'!$J$2:$J$337=[1]DATA!D895)*('[1]VLOOKUP DATA'!$K$2:$K$337=[1]DATA!E895),'[1]VLOOKUP DATA'!$L$2:$L$337)</f>
        <v>Standard</v>
      </c>
      <c r="I895" s="1" cm="1">
        <f t="array" ref="I895">_xlfn.XLOOKUP(B895,'[1]VLOOKUP DATA'!$A$3:$A$14,_xlfn.XLOOKUP(H895,'[1]VLOOKUP DATA'!$D$2:$F$2,'[1]VLOOKUP DATA'!$D$3:$F$14))*100</f>
        <v>198</v>
      </c>
      <c r="J895" s="2">
        <v>-130.10991666666666</v>
      </c>
      <c r="K895" s="3">
        <f t="shared" si="53"/>
        <v>0</v>
      </c>
      <c r="L895" s="3">
        <v>86.45</v>
      </c>
      <c r="M895" s="4">
        <v>0.97915000000000063</v>
      </c>
      <c r="N895" s="4">
        <v>374.70235833333339</v>
      </c>
      <c r="O895" s="4">
        <v>245.070325</v>
      </c>
      <c r="P895" s="3">
        <f t="shared" si="54"/>
        <v>444.80911666666668</v>
      </c>
      <c r="Q895" s="5">
        <v>-0.24699999999999991</v>
      </c>
      <c r="R895" s="5">
        <f>VLOOKUP(D895,'[1]DESIGN LOAD'!AC:AF,2,FALSE)</f>
        <v>565</v>
      </c>
      <c r="S895" s="7">
        <f>VLOOKUP(D895,'[1]DESIGN LOAD'!AC:AF,3,FALSE)</f>
        <v>675</v>
      </c>
      <c r="T895">
        <f>VLOOKUP(D895,'[1]DESIGN LOAD'!AC:AF,4,FALSE)</f>
        <v>1240</v>
      </c>
    </row>
    <row r="896" spans="1:20" x14ac:dyDescent="0.3">
      <c r="A896" s="6">
        <v>2024</v>
      </c>
      <c r="B896" s="6">
        <v>8</v>
      </c>
      <c r="C896" s="6">
        <v>7</v>
      </c>
      <c r="D896" s="6">
        <v>12</v>
      </c>
      <c r="E896" s="6" t="str">
        <f t="shared" si="52"/>
        <v>Wednesday</v>
      </c>
      <c r="F896" s="6" t="str">
        <f t="shared" si="55"/>
        <v>Week-day</v>
      </c>
      <c r="G896" s="6" t="str">
        <f>_xlfn.XLOOKUP(B896,'[1]VLOOKUP DATA'!$A$3:$A$14,'[1]VLOOKUP DATA'!$C$3:$C$14)</f>
        <v>High-demand</v>
      </c>
      <c r="H896" s="6" t="str" cm="1">
        <f t="array" ref="H896">_xlfn.XLOOKUP(1,('[1]VLOOKUP DATA'!$I$2:$I$337=[1]DATA!G896)*('[1]VLOOKUP DATA'!$J$2:$J$337=[1]DATA!D896)*('[1]VLOOKUP DATA'!$K$2:$K$337=[1]DATA!E896),'[1]VLOOKUP DATA'!$L$2:$L$337)</f>
        <v>Standard</v>
      </c>
      <c r="I896" s="1" cm="1">
        <f t="array" ref="I896">_xlfn.XLOOKUP(B896,'[1]VLOOKUP DATA'!$A$3:$A$14,_xlfn.XLOOKUP(H896,'[1]VLOOKUP DATA'!$D$2:$F$2,'[1]VLOOKUP DATA'!$D$3:$F$14))*100</f>
        <v>198</v>
      </c>
      <c r="J896" s="2">
        <v>-166.38401010101003</v>
      </c>
      <c r="K896" s="3">
        <f t="shared" si="53"/>
        <v>0</v>
      </c>
      <c r="L896" s="3">
        <v>93.424242424242422</v>
      </c>
      <c r="M896" s="4">
        <v>22.030191919191914</v>
      </c>
      <c r="N896" s="4">
        <v>404.76979797979828</v>
      </c>
      <c r="O896" s="4">
        <v>253.99181818181825</v>
      </c>
      <c r="P896" s="3">
        <f t="shared" si="54"/>
        <v>444.80911666666668</v>
      </c>
      <c r="Q896" s="5">
        <v>-0.1247474747474747</v>
      </c>
      <c r="R896" s="5">
        <f>VLOOKUP(D896,'[1]DESIGN LOAD'!AC:AF,2,FALSE)</f>
        <v>565</v>
      </c>
      <c r="S896" s="7">
        <f>VLOOKUP(D896,'[1]DESIGN LOAD'!AC:AF,3,FALSE)</f>
        <v>675</v>
      </c>
      <c r="T896">
        <f>VLOOKUP(D896,'[1]DESIGN LOAD'!AC:AF,4,FALSE)</f>
        <v>1240</v>
      </c>
    </row>
    <row r="897" spans="1:20" x14ac:dyDescent="0.3">
      <c r="A897" s="6">
        <v>2024</v>
      </c>
      <c r="B897" s="6">
        <v>8</v>
      </c>
      <c r="C897" s="6">
        <v>7</v>
      </c>
      <c r="D897" s="6">
        <v>13</v>
      </c>
      <c r="E897" s="6" t="str">
        <f t="shared" si="52"/>
        <v>Wednesday</v>
      </c>
      <c r="F897" s="6" t="str">
        <f t="shared" si="55"/>
        <v>Week-day</v>
      </c>
      <c r="G897" s="6" t="str">
        <f>_xlfn.XLOOKUP(B897,'[1]VLOOKUP DATA'!$A$3:$A$14,'[1]VLOOKUP DATA'!$C$3:$C$14)</f>
        <v>High-demand</v>
      </c>
      <c r="H897" s="6" t="str" cm="1">
        <f t="array" ref="H897">_xlfn.XLOOKUP(1,('[1]VLOOKUP DATA'!$I$2:$I$337=[1]DATA!G897)*('[1]VLOOKUP DATA'!$J$2:$J$337=[1]DATA!D897)*('[1]VLOOKUP DATA'!$K$2:$K$337=[1]DATA!E897),'[1]VLOOKUP DATA'!$L$2:$L$337)</f>
        <v>Standard</v>
      </c>
      <c r="I897" s="1" cm="1">
        <f t="array" ref="I897">_xlfn.XLOOKUP(B897,'[1]VLOOKUP DATA'!$A$3:$A$14,_xlfn.XLOOKUP(H897,'[1]VLOOKUP DATA'!$D$2:$F$2,'[1]VLOOKUP DATA'!$D$3:$F$14))*100</f>
        <v>198</v>
      </c>
      <c r="J897" s="2">
        <v>47.971941666666659</v>
      </c>
      <c r="K897" s="3">
        <f t="shared" si="53"/>
        <v>47.971941666666659</v>
      </c>
      <c r="L897" s="3">
        <v>91.775000000000006</v>
      </c>
      <c r="M897" s="4">
        <v>25.376883333333346</v>
      </c>
      <c r="N897" s="4">
        <v>186.25646666666668</v>
      </c>
      <c r="O897" s="4">
        <v>252.26854999999998</v>
      </c>
      <c r="P897" s="3">
        <f t="shared" si="54"/>
        <v>444.80911666666668</v>
      </c>
      <c r="Q897" s="5">
        <v>-2.5016666666666635E-2</v>
      </c>
      <c r="R897" s="5">
        <f>VLOOKUP(D897,'[1]DESIGN LOAD'!AC:AF,2,FALSE)</f>
        <v>565</v>
      </c>
      <c r="S897" s="7">
        <f>VLOOKUP(D897,'[1]DESIGN LOAD'!AC:AF,3,FALSE)</f>
        <v>675</v>
      </c>
      <c r="T897">
        <f>VLOOKUP(D897,'[1]DESIGN LOAD'!AC:AF,4,FALSE)</f>
        <v>1240</v>
      </c>
    </row>
    <row r="898" spans="1:20" x14ac:dyDescent="0.3">
      <c r="A898" s="6">
        <v>2024</v>
      </c>
      <c r="B898" s="6">
        <v>8</v>
      </c>
      <c r="C898" s="6">
        <v>7</v>
      </c>
      <c r="D898" s="6">
        <v>14</v>
      </c>
      <c r="E898" s="6" t="str">
        <f t="shared" ref="E898:E961" si="56">TEXT(DATE(A898, B898, C898), "dddd")</f>
        <v>Wednesday</v>
      </c>
      <c r="F898" s="6" t="str">
        <f t="shared" si="55"/>
        <v>Week-day</v>
      </c>
      <c r="G898" s="6" t="str">
        <f>_xlfn.XLOOKUP(B898,'[1]VLOOKUP DATA'!$A$3:$A$14,'[1]VLOOKUP DATA'!$C$3:$C$14)</f>
        <v>High-demand</v>
      </c>
      <c r="H898" s="6" t="str" cm="1">
        <f t="array" ref="H898">_xlfn.XLOOKUP(1,('[1]VLOOKUP DATA'!$I$2:$I$337=[1]DATA!G898)*('[1]VLOOKUP DATA'!$J$2:$J$337=[1]DATA!D898)*('[1]VLOOKUP DATA'!$K$2:$K$337=[1]DATA!E898),'[1]VLOOKUP DATA'!$L$2:$L$337)</f>
        <v>Standard</v>
      </c>
      <c r="I898" s="1" cm="1">
        <f t="array" ref="I898">_xlfn.XLOOKUP(B898,'[1]VLOOKUP DATA'!$A$3:$A$14,_xlfn.XLOOKUP(H898,'[1]VLOOKUP DATA'!$D$2:$F$2,'[1]VLOOKUP DATA'!$D$3:$F$14))*100</f>
        <v>198</v>
      </c>
      <c r="J898" s="2">
        <v>-178.2300166666667</v>
      </c>
      <c r="K898" s="3">
        <f t="shared" ref="K898:K961" si="57">IF(J898&gt;0,J898,0)</f>
        <v>0</v>
      </c>
      <c r="L898" s="3">
        <v>97.833333333333329</v>
      </c>
      <c r="M898" s="4">
        <v>26.850325000000002</v>
      </c>
      <c r="N898" s="4">
        <v>413.64751666666672</v>
      </c>
      <c r="O898" s="4">
        <v>254.06785000000002</v>
      </c>
      <c r="P898" s="3">
        <f t="shared" ref="P898:P961" si="58">_xlfn.MAXIFS(M:M,B:B,B898)</f>
        <v>444.80911666666668</v>
      </c>
      <c r="Q898" s="5">
        <v>-3.7999999999999957E-2</v>
      </c>
      <c r="R898" s="5">
        <f>VLOOKUP(D898,'[1]DESIGN LOAD'!AC:AF,2,FALSE)</f>
        <v>565</v>
      </c>
      <c r="S898" s="7">
        <f>VLOOKUP(D898,'[1]DESIGN LOAD'!AC:AF,3,FALSE)</f>
        <v>675</v>
      </c>
      <c r="T898">
        <f>VLOOKUP(D898,'[1]DESIGN LOAD'!AC:AF,4,FALSE)</f>
        <v>1240</v>
      </c>
    </row>
    <row r="899" spans="1:20" x14ac:dyDescent="0.3">
      <c r="A899" s="6">
        <v>2024</v>
      </c>
      <c r="B899" s="6">
        <v>8</v>
      </c>
      <c r="C899" s="6">
        <v>7</v>
      </c>
      <c r="D899" s="6">
        <v>15</v>
      </c>
      <c r="E899" s="6" t="str">
        <f t="shared" si="56"/>
        <v>Wednesday</v>
      </c>
      <c r="F899" s="6" t="str">
        <f t="shared" ref="F899:F962" si="59">IF(OR(E899="Saturday",E899="Sunday"),"Weekend","Week-day")</f>
        <v>Week-day</v>
      </c>
      <c r="G899" s="6" t="str">
        <f>_xlfn.XLOOKUP(B899,'[1]VLOOKUP DATA'!$A$3:$A$14,'[1]VLOOKUP DATA'!$C$3:$C$14)</f>
        <v>High-demand</v>
      </c>
      <c r="H899" s="6" t="str" cm="1">
        <f t="array" ref="H899">_xlfn.XLOOKUP(1,('[1]VLOOKUP DATA'!$I$2:$I$337=[1]DATA!G899)*('[1]VLOOKUP DATA'!$J$2:$J$337=[1]DATA!D899)*('[1]VLOOKUP DATA'!$K$2:$K$337=[1]DATA!E899),'[1]VLOOKUP DATA'!$L$2:$L$337)</f>
        <v>Standard</v>
      </c>
      <c r="I899" s="1" cm="1">
        <f t="array" ref="I899">_xlfn.XLOOKUP(B899,'[1]VLOOKUP DATA'!$A$3:$A$14,_xlfn.XLOOKUP(H899,'[1]VLOOKUP DATA'!$D$2:$F$2,'[1]VLOOKUP DATA'!$D$3:$F$14))*100</f>
        <v>198</v>
      </c>
      <c r="J899" s="2">
        <v>-13.07755</v>
      </c>
      <c r="K899" s="3">
        <f t="shared" si="57"/>
        <v>0</v>
      </c>
      <c r="L899" s="3">
        <v>99</v>
      </c>
      <c r="M899" s="4">
        <v>10.447383333333335</v>
      </c>
      <c r="N899" s="4">
        <v>301.32232500000009</v>
      </c>
      <c r="O899" s="4">
        <v>294.18279999999987</v>
      </c>
      <c r="P899" s="3">
        <f t="shared" si="58"/>
        <v>444.80911666666668</v>
      </c>
      <c r="Q899" s="5">
        <v>-3.7999999999999957E-2</v>
      </c>
      <c r="R899" s="5">
        <f>VLOOKUP(D899,'[1]DESIGN LOAD'!AC:AF,2,FALSE)</f>
        <v>565</v>
      </c>
      <c r="S899" s="7">
        <f>VLOOKUP(D899,'[1]DESIGN LOAD'!AC:AF,3,FALSE)</f>
        <v>675</v>
      </c>
      <c r="T899">
        <f>VLOOKUP(D899,'[1]DESIGN LOAD'!AC:AF,4,FALSE)</f>
        <v>1240</v>
      </c>
    </row>
    <row r="900" spans="1:20" x14ac:dyDescent="0.3">
      <c r="A900" s="6">
        <v>2024</v>
      </c>
      <c r="B900" s="6">
        <v>8</v>
      </c>
      <c r="C900" s="6">
        <v>7</v>
      </c>
      <c r="D900" s="6">
        <v>16</v>
      </c>
      <c r="E900" s="6" t="str">
        <f t="shared" si="56"/>
        <v>Wednesday</v>
      </c>
      <c r="F900" s="6" t="str">
        <f t="shared" si="59"/>
        <v>Week-day</v>
      </c>
      <c r="G900" s="6" t="str">
        <f>_xlfn.XLOOKUP(B900,'[1]VLOOKUP DATA'!$A$3:$A$14,'[1]VLOOKUP DATA'!$C$3:$C$14)</f>
        <v>High-demand</v>
      </c>
      <c r="H900" s="6" t="str" cm="1">
        <f t="array" ref="H900">_xlfn.XLOOKUP(1,('[1]VLOOKUP DATA'!$I$2:$I$337=[1]DATA!G900)*('[1]VLOOKUP DATA'!$J$2:$J$337=[1]DATA!D900)*('[1]VLOOKUP DATA'!$K$2:$K$337=[1]DATA!E900),'[1]VLOOKUP DATA'!$L$2:$L$337)</f>
        <v>Standard</v>
      </c>
      <c r="I900" s="1" cm="1">
        <f t="array" ref="I900">_xlfn.XLOOKUP(B900,'[1]VLOOKUP DATA'!$A$3:$A$14,_xlfn.XLOOKUP(H900,'[1]VLOOKUP DATA'!$D$2:$F$2,'[1]VLOOKUP DATA'!$D$3:$F$14))*100</f>
        <v>198</v>
      </c>
      <c r="J900" s="2">
        <v>21.934325000000001</v>
      </c>
      <c r="K900" s="3">
        <f t="shared" si="57"/>
        <v>21.934325000000001</v>
      </c>
      <c r="L900" s="3">
        <v>98.916666666666671</v>
      </c>
      <c r="M900" s="4">
        <v>14.324791666666666</v>
      </c>
      <c r="N900" s="4">
        <v>204.38719999999998</v>
      </c>
      <c r="O900" s="4">
        <v>236.32539166666672</v>
      </c>
      <c r="P900" s="3">
        <f t="shared" si="58"/>
        <v>444.80911666666668</v>
      </c>
      <c r="Q900" s="5">
        <v>-3.7999999999999957E-2</v>
      </c>
      <c r="R900" s="5">
        <f>VLOOKUP(D900,'[1]DESIGN LOAD'!AC:AF,2,FALSE)</f>
        <v>565</v>
      </c>
      <c r="S900" s="7">
        <f>VLOOKUP(D900,'[1]DESIGN LOAD'!AC:AF,3,FALSE)</f>
        <v>675</v>
      </c>
      <c r="T900">
        <f>VLOOKUP(D900,'[1]DESIGN LOAD'!AC:AF,4,FALSE)</f>
        <v>1240</v>
      </c>
    </row>
    <row r="901" spans="1:20" x14ac:dyDescent="0.3">
      <c r="A901" s="6">
        <v>2024</v>
      </c>
      <c r="B901" s="6">
        <v>8</v>
      </c>
      <c r="C901" s="6">
        <v>7</v>
      </c>
      <c r="D901" s="6">
        <v>17</v>
      </c>
      <c r="E901" s="6" t="str">
        <f t="shared" si="56"/>
        <v>Wednesday</v>
      </c>
      <c r="F901" s="6" t="str">
        <f t="shared" si="59"/>
        <v>Week-day</v>
      </c>
      <c r="G901" s="6" t="str">
        <f>_xlfn.XLOOKUP(B901,'[1]VLOOKUP DATA'!$A$3:$A$14,'[1]VLOOKUP DATA'!$C$3:$C$14)</f>
        <v>High-demand</v>
      </c>
      <c r="H901" s="6" t="str" cm="1">
        <f t="array" ref="H901">_xlfn.XLOOKUP(1,('[1]VLOOKUP DATA'!$I$2:$I$337=[1]DATA!G901)*('[1]VLOOKUP DATA'!$J$2:$J$337=[1]DATA!D901)*('[1]VLOOKUP DATA'!$K$2:$K$337=[1]DATA!E901),'[1]VLOOKUP DATA'!$L$2:$L$337)</f>
        <v>Peak</v>
      </c>
      <c r="I901" s="1" cm="1">
        <f t="array" ref="I901">_xlfn.XLOOKUP(B901,'[1]VLOOKUP DATA'!$A$3:$A$14,_xlfn.XLOOKUP(H901,'[1]VLOOKUP DATA'!$D$2:$F$2,'[1]VLOOKUP DATA'!$D$3:$F$14))*100</f>
        <v>653</v>
      </c>
      <c r="J901" s="2">
        <v>228.02695833333334</v>
      </c>
      <c r="K901" s="3">
        <f t="shared" si="57"/>
        <v>228.02695833333334</v>
      </c>
      <c r="L901" s="3">
        <v>92.775000000000006</v>
      </c>
      <c r="M901" s="4">
        <v>22.470700000000001</v>
      </c>
      <c r="N901" s="4">
        <v>37.18475833333332</v>
      </c>
      <c r="O901" s="4">
        <v>281.2688083333332</v>
      </c>
      <c r="P901" s="3">
        <f t="shared" si="58"/>
        <v>444.80911666666668</v>
      </c>
      <c r="Q901" s="5">
        <v>-3.7999999999999957E-2</v>
      </c>
      <c r="R901" s="5">
        <f>VLOOKUP(D901,'[1]DESIGN LOAD'!AC:AF,2,FALSE)</f>
        <v>555</v>
      </c>
      <c r="S901" s="7">
        <f>VLOOKUP(D901,'[1]DESIGN LOAD'!AC:AF,3,FALSE)</f>
        <v>675</v>
      </c>
      <c r="T901">
        <f>VLOOKUP(D901,'[1]DESIGN LOAD'!AC:AF,4,FALSE)</f>
        <v>1230</v>
      </c>
    </row>
    <row r="902" spans="1:20" x14ac:dyDescent="0.3">
      <c r="A902" s="6">
        <v>2024</v>
      </c>
      <c r="B902" s="6">
        <v>8</v>
      </c>
      <c r="C902" s="6">
        <v>7</v>
      </c>
      <c r="D902" s="6">
        <v>18</v>
      </c>
      <c r="E902" s="6" t="str">
        <f t="shared" si="56"/>
        <v>Wednesday</v>
      </c>
      <c r="F902" s="6" t="str">
        <f t="shared" si="59"/>
        <v>Week-day</v>
      </c>
      <c r="G902" s="6" t="str">
        <f>_xlfn.XLOOKUP(B902,'[1]VLOOKUP DATA'!$A$3:$A$14,'[1]VLOOKUP DATA'!$C$3:$C$14)</f>
        <v>High-demand</v>
      </c>
      <c r="H902" s="6" t="str" cm="1">
        <f t="array" ref="H902">_xlfn.XLOOKUP(1,('[1]VLOOKUP DATA'!$I$2:$I$337=[1]DATA!G902)*('[1]VLOOKUP DATA'!$J$2:$J$337=[1]DATA!D902)*('[1]VLOOKUP DATA'!$K$2:$K$337=[1]DATA!E902),'[1]VLOOKUP DATA'!$L$2:$L$337)</f>
        <v>Peak</v>
      </c>
      <c r="I902" s="1" cm="1">
        <f t="array" ref="I902">_xlfn.XLOOKUP(B902,'[1]VLOOKUP DATA'!$A$3:$A$14,_xlfn.XLOOKUP(H902,'[1]VLOOKUP DATA'!$D$2:$F$2,'[1]VLOOKUP DATA'!$D$3:$F$14))*100</f>
        <v>653</v>
      </c>
      <c r="J902" s="2">
        <v>288.69958333333335</v>
      </c>
      <c r="K902" s="3">
        <f t="shared" si="57"/>
        <v>288.69958333333335</v>
      </c>
      <c r="L902" s="3">
        <v>79.608333333333334</v>
      </c>
      <c r="M902" s="4">
        <v>0.15173333333333322</v>
      </c>
      <c r="N902" s="4">
        <v>0.53460000000000008</v>
      </c>
      <c r="O902" s="4">
        <v>289.19519166666657</v>
      </c>
      <c r="P902" s="3">
        <f t="shared" si="58"/>
        <v>444.80911666666668</v>
      </c>
      <c r="Q902" s="5">
        <v>-3.7999999999999957E-2</v>
      </c>
      <c r="R902" s="5">
        <f>VLOOKUP(D902,'[1]DESIGN LOAD'!AC:AF,2,FALSE)</f>
        <v>485</v>
      </c>
      <c r="S902" s="7">
        <f>VLOOKUP(D902,'[1]DESIGN LOAD'!AC:AF,3,FALSE)</f>
        <v>655</v>
      </c>
      <c r="T902">
        <f>VLOOKUP(D902,'[1]DESIGN LOAD'!AC:AF,4,FALSE)</f>
        <v>1140</v>
      </c>
    </row>
    <row r="903" spans="1:20" x14ac:dyDescent="0.3">
      <c r="A903" s="6">
        <v>2024</v>
      </c>
      <c r="B903" s="6">
        <v>8</v>
      </c>
      <c r="C903" s="6">
        <v>7</v>
      </c>
      <c r="D903" s="6">
        <v>19</v>
      </c>
      <c r="E903" s="6" t="str">
        <f t="shared" si="56"/>
        <v>Wednesday</v>
      </c>
      <c r="F903" s="6" t="str">
        <f t="shared" si="59"/>
        <v>Week-day</v>
      </c>
      <c r="G903" s="6" t="str">
        <f>_xlfn.XLOOKUP(B903,'[1]VLOOKUP DATA'!$A$3:$A$14,'[1]VLOOKUP DATA'!$C$3:$C$14)</f>
        <v>High-demand</v>
      </c>
      <c r="H903" s="6" t="str" cm="1">
        <f t="array" ref="H903">_xlfn.XLOOKUP(1,('[1]VLOOKUP DATA'!$I$2:$I$337=[1]DATA!G903)*('[1]VLOOKUP DATA'!$J$2:$J$337=[1]DATA!D903)*('[1]VLOOKUP DATA'!$K$2:$K$337=[1]DATA!E903),'[1]VLOOKUP DATA'!$L$2:$L$337)</f>
        <v>Standard</v>
      </c>
      <c r="I903" s="1" cm="1">
        <f t="array" ref="I903">_xlfn.XLOOKUP(B903,'[1]VLOOKUP DATA'!$A$3:$A$14,_xlfn.XLOOKUP(H903,'[1]VLOOKUP DATA'!$D$2:$F$2,'[1]VLOOKUP DATA'!$D$3:$F$14))*100</f>
        <v>198</v>
      </c>
      <c r="J903" s="2">
        <v>151.10563333333343</v>
      </c>
      <c r="K903" s="3">
        <f t="shared" si="57"/>
        <v>151.10563333333343</v>
      </c>
      <c r="L903" s="3">
        <v>66.683333333333337</v>
      </c>
      <c r="M903" s="4">
        <v>175.54721666666666</v>
      </c>
      <c r="N903" s="4">
        <v>0</v>
      </c>
      <c r="O903" s="4">
        <v>314.73504999999994</v>
      </c>
      <c r="P903" s="3">
        <f t="shared" si="58"/>
        <v>444.80911666666668</v>
      </c>
      <c r="Q903" s="5">
        <v>-3.7999999999999957E-2</v>
      </c>
      <c r="R903" s="5">
        <f>VLOOKUP(D903,'[1]DESIGN LOAD'!AC:AF,2,FALSE)</f>
        <v>295</v>
      </c>
      <c r="S903" s="7">
        <f>VLOOKUP(D903,'[1]DESIGN LOAD'!AC:AF,3,FALSE)</f>
        <v>655</v>
      </c>
      <c r="T903">
        <f>VLOOKUP(D903,'[1]DESIGN LOAD'!AC:AF,4,FALSE)</f>
        <v>950</v>
      </c>
    </row>
    <row r="904" spans="1:20" x14ac:dyDescent="0.3">
      <c r="A904" s="6">
        <v>2024</v>
      </c>
      <c r="B904" s="6">
        <v>8</v>
      </c>
      <c r="C904" s="6">
        <v>7</v>
      </c>
      <c r="D904" s="6">
        <v>20</v>
      </c>
      <c r="E904" s="6" t="str">
        <f t="shared" si="56"/>
        <v>Wednesday</v>
      </c>
      <c r="F904" s="6" t="str">
        <f t="shared" si="59"/>
        <v>Week-day</v>
      </c>
      <c r="G904" s="6" t="str">
        <f>_xlfn.XLOOKUP(B904,'[1]VLOOKUP DATA'!$A$3:$A$14,'[1]VLOOKUP DATA'!$C$3:$C$14)</f>
        <v>High-demand</v>
      </c>
      <c r="H904" s="6" t="str" cm="1">
        <f t="array" ref="H904">_xlfn.XLOOKUP(1,('[1]VLOOKUP DATA'!$I$2:$I$337=[1]DATA!G904)*('[1]VLOOKUP DATA'!$J$2:$J$337=[1]DATA!D904)*('[1]VLOOKUP DATA'!$K$2:$K$337=[1]DATA!E904),'[1]VLOOKUP DATA'!$L$2:$L$337)</f>
        <v>Standard</v>
      </c>
      <c r="I904" s="1" cm="1">
        <f t="array" ref="I904">_xlfn.XLOOKUP(B904,'[1]VLOOKUP DATA'!$A$3:$A$14,_xlfn.XLOOKUP(H904,'[1]VLOOKUP DATA'!$D$2:$F$2,'[1]VLOOKUP DATA'!$D$3:$F$14))*100</f>
        <v>198</v>
      </c>
      <c r="J904" s="2">
        <v>-12.547516666666674</v>
      </c>
      <c r="K904" s="3">
        <f t="shared" si="57"/>
        <v>0</v>
      </c>
      <c r="L904" s="3">
        <v>64.808333333333337</v>
      </c>
      <c r="M904" s="4">
        <v>312.73890833333314</v>
      </c>
      <c r="N904" s="4">
        <v>0</v>
      </c>
      <c r="O904" s="4">
        <v>282.88515000000001</v>
      </c>
      <c r="P904" s="3">
        <f t="shared" si="58"/>
        <v>444.80911666666668</v>
      </c>
      <c r="Q904" s="5">
        <v>-3.7999999999999957E-2</v>
      </c>
      <c r="R904" s="5">
        <f>VLOOKUP(D904,'[1]DESIGN LOAD'!AC:AF,2,FALSE)</f>
        <v>295</v>
      </c>
      <c r="S904" s="7">
        <f>VLOOKUP(D904,'[1]DESIGN LOAD'!AC:AF,3,FALSE)</f>
        <v>190</v>
      </c>
      <c r="T904">
        <f>VLOOKUP(D904,'[1]DESIGN LOAD'!AC:AF,4,FALSE)</f>
        <v>485</v>
      </c>
    </row>
    <row r="905" spans="1:20" x14ac:dyDescent="0.3">
      <c r="A905" s="6">
        <v>2024</v>
      </c>
      <c r="B905" s="6">
        <v>8</v>
      </c>
      <c r="C905" s="6">
        <v>7</v>
      </c>
      <c r="D905" s="6">
        <v>21</v>
      </c>
      <c r="E905" s="6" t="str">
        <f t="shared" si="56"/>
        <v>Wednesday</v>
      </c>
      <c r="F905" s="6" t="str">
        <f t="shared" si="59"/>
        <v>Week-day</v>
      </c>
      <c r="G905" s="6" t="str">
        <f>_xlfn.XLOOKUP(B905,'[1]VLOOKUP DATA'!$A$3:$A$14,'[1]VLOOKUP DATA'!$C$3:$C$14)</f>
        <v>High-demand</v>
      </c>
      <c r="H905" s="6" t="str" cm="1">
        <f t="array" ref="H905">_xlfn.XLOOKUP(1,('[1]VLOOKUP DATA'!$I$2:$I$337=[1]DATA!G905)*('[1]VLOOKUP DATA'!$J$2:$J$337=[1]DATA!D905)*('[1]VLOOKUP DATA'!$K$2:$K$337=[1]DATA!E905),'[1]VLOOKUP DATA'!$L$2:$L$337)</f>
        <v>Standard</v>
      </c>
      <c r="I905" s="1" cm="1">
        <f t="array" ref="I905">_xlfn.XLOOKUP(B905,'[1]VLOOKUP DATA'!$A$3:$A$14,_xlfn.XLOOKUP(H905,'[1]VLOOKUP DATA'!$D$2:$F$2,'[1]VLOOKUP DATA'!$D$3:$F$14))*100</f>
        <v>198</v>
      </c>
      <c r="J905" s="2">
        <v>-5.4834666666666614</v>
      </c>
      <c r="K905" s="3">
        <f t="shared" si="57"/>
        <v>0</v>
      </c>
      <c r="L905" s="3">
        <v>64.358333333333334</v>
      </c>
      <c r="M905" s="4">
        <v>296.84039166666668</v>
      </c>
      <c r="N905" s="4">
        <v>0</v>
      </c>
      <c r="O905" s="4">
        <v>259.03133333333324</v>
      </c>
      <c r="P905" s="3">
        <f t="shared" si="58"/>
        <v>444.80911666666668</v>
      </c>
      <c r="Q905" s="5">
        <v>-3.7999999999999957E-2</v>
      </c>
      <c r="R905" s="5">
        <f>VLOOKUP(D905,'[1]DESIGN LOAD'!AC:AF,2,FALSE)</f>
        <v>295</v>
      </c>
      <c r="S905" s="7">
        <f>VLOOKUP(D905,'[1]DESIGN LOAD'!AC:AF,3,FALSE)</f>
        <v>190</v>
      </c>
      <c r="T905">
        <f>VLOOKUP(D905,'[1]DESIGN LOAD'!AC:AF,4,FALSE)</f>
        <v>485</v>
      </c>
    </row>
    <row r="906" spans="1:20" x14ac:dyDescent="0.3">
      <c r="A906" s="6">
        <v>2024</v>
      </c>
      <c r="B906" s="6">
        <v>8</v>
      </c>
      <c r="C906" s="6">
        <v>7</v>
      </c>
      <c r="D906" s="6">
        <v>22</v>
      </c>
      <c r="E906" s="6" t="str">
        <f t="shared" si="56"/>
        <v>Wednesday</v>
      </c>
      <c r="F906" s="6" t="str">
        <f t="shared" si="59"/>
        <v>Week-day</v>
      </c>
      <c r="G906" s="6" t="str">
        <f>_xlfn.XLOOKUP(B906,'[1]VLOOKUP DATA'!$A$3:$A$14,'[1]VLOOKUP DATA'!$C$3:$C$14)</f>
        <v>High-demand</v>
      </c>
      <c r="H906" s="6" t="str" cm="1">
        <f t="array" ref="H906">_xlfn.XLOOKUP(1,('[1]VLOOKUP DATA'!$I$2:$I$337=[1]DATA!G906)*('[1]VLOOKUP DATA'!$J$2:$J$337=[1]DATA!D906)*('[1]VLOOKUP DATA'!$K$2:$K$337=[1]DATA!E906),'[1]VLOOKUP DATA'!$L$2:$L$337)</f>
        <v>Off-Peak</v>
      </c>
      <c r="I906" s="1" cm="1">
        <f t="array" ref="I906">_xlfn.XLOOKUP(B906,'[1]VLOOKUP DATA'!$A$3:$A$14,_xlfn.XLOOKUP(H906,'[1]VLOOKUP DATA'!$D$2:$F$2,'[1]VLOOKUP DATA'!$D$3:$F$14))*100</f>
        <v>107</v>
      </c>
      <c r="J906" s="2">
        <v>-96.651366666666675</v>
      </c>
      <c r="K906" s="3">
        <f t="shared" si="57"/>
        <v>0</v>
      </c>
      <c r="L906" s="3">
        <v>66.291666666666671</v>
      </c>
      <c r="M906" s="4">
        <v>392.71252499999986</v>
      </c>
      <c r="N906" s="4">
        <v>0</v>
      </c>
      <c r="O906" s="4">
        <v>280.59744166666667</v>
      </c>
      <c r="P906" s="3">
        <f t="shared" si="58"/>
        <v>444.80911666666668</v>
      </c>
      <c r="Q906" s="5">
        <v>-3.7999999999999957E-2</v>
      </c>
      <c r="R906" s="5">
        <f>VLOOKUP(D906,'[1]DESIGN LOAD'!AC:AF,2,FALSE)</f>
        <v>200</v>
      </c>
      <c r="S906" s="7">
        <f>VLOOKUP(D906,'[1]DESIGN LOAD'!AC:AF,3,FALSE)</f>
        <v>190</v>
      </c>
      <c r="T906">
        <f>VLOOKUP(D906,'[1]DESIGN LOAD'!AC:AF,4,FALSE)</f>
        <v>390</v>
      </c>
    </row>
    <row r="907" spans="1:20" x14ac:dyDescent="0.3">
      <c r="A907" s="6">
        <v>2024</v>
      </c>
      <c r="B907" s="6">
        <v>8</v>
      </c>
      <c r="C907" s="6">
        <v>7</v>
      </c>
      <c r="D907" s="6">
        <v>23</v>
      </c>
      <c r="E907" s="6" t="str">
        <f t="shared" si="56"/>
        <v>Wednesday</v>
      </c>
      <c r="F907" s="6" t="str">
        <f t="shared" si="59"/>
        <v>Week-day</v>
      </c>
      <c r="G907" s="6" t="str">
        <f>_xlfn.XLOOKUP(B907,'[1]VLOOKUP DATA'!$A$3:$A$14,'[1]VLOOKUP DATA'!$C$3:$C$14)</f>
        <v>High-demand</v>
      </c>
      <c r="H907" s="6" t="str" cm="1">
        <f t="array" ref="H907">_xlfn.XLOOKUP(1,('[1]VLOOKUP DATA'!$I$2:$I$337=[1]DATA!G907)*('[1]VLOOKUP DATA'!$J$2:$J$337=[1]DATA!D907)*('[1]VLOOKUP DATA'!$K$2:$K$337=[1]DATA!E907),'[1]VLOOKUP DATA'!$L$2:$L$337)</f>
        <v>Off-Peak</v>
      </c>
      <c r="I907" s="1" cm="1">
        <f t="array" ref="I907">_xlfn.XLOOKUP(B907,'[1]VLOOKUP DATA'!$A$3:$A$14,_xlfn.XLOOKUP(H907,'[1]VLOOKUP DATA'!$D$2:$F$2,'[1]VLOOKUP DATA'!$D$3:$F$14))*100</f>
        <v>107</v>
      </c>
      <c r="J907" s="2">
        <v>-111.86455833333333</v>
      </c>
      <c r="K907" s="3">
        <f t="shared" si="57"/>
        <v>0</v>
      </c>
      <c r="L907" s="3">
        <v>71.058333333333337</v>
      </c>
      <c r="M907" s="4">
        <v>399.87564166666647</v>
      </c>
      <c r="N907" s="4">
        <v>0</v>
      </c>
      <c r="O907" s="4">
        <v>269.80085833333328</v>
      </c>
      <c r="P907" s="3">
        <f t="shared" si="58"/>
        <v>444.80911666666668</v>
      </c>
      <c r="Q907" s="5">
        <v>-3.7999999999999957E-2</v>
      </c>
      <c r="R907" s="5">
        <f>VLOOKUP(D907,'[1]DESIGN LOAD'!AC:AF,2,FALSE)</f>
        <v>200</v>
      </c>
      <c r="S907" s="7">
        <f>VLOOKUP(D907,'[1]DESIGN LOAD'!AC:AF,3,FALSE)</f>
        <v>190</v>
      </c>
      <c r="T907">
        <f>VLOOKUP(D907,'[1]DESIGN LOAD'!AC:AF,4,FALSE)</f>
        <v>390</v>
      </c>
    </row>
    <row r="908" spans="1:20" x14ac:dyDescent="0.3">
      <c r="A908" s="6">
        <v>2024</v>
      </c>
      <c r="B908" s="6">
        <v>8</v>
      </c>
      <c r="C908" s="6">
        <v>8</v>
      </c>
      <c r="D908" s="6">
        <v>0</v>
      </c>
      <c r="E908" s="6" t="str">
        <f t="shared" si="56"/>
        <v>Thursday</v>
      </c>
      <c r="F908" s="6" t="str">
        <f t="shared" si="59"/>
        <v>Week-day</v>
      </c>
      <c r="G908" s="6" t="str">
        <f>_xlfn.XLOOKUP(B908,'[1]VLOOKUP DATA'!$A$3:$A$14,'[1]VLOOKUP DATA'!$C$3:$C$14)</f>
        <v>High-demand</v>
      </c>
      <c r="H908" s="6" t="str" cm="1">
        <f t="array" ref="H908">_xlfn.XLOOKUP(1,('[1]VLOOKUP DATA'!$I$2:$I$337=[1]DATA!G908)*('[1]VLOOKUP DATA'!$J$2:$J$337=[1]DATA!D908)*('[1]VLOOKUP DATA'!$K$2:$K$337=[1]DATA!E908),'[1]VLOOKUP DATA'!$L$2:$L$337)</f>
        <v>Off-Peak</v>
      </c>
      <c r="I908" s="1" cm="1">
        <f t="array" ref="I908">_xlfn.XLOOKUP(B908,'[1]VLOOKUP DATA'!$A$3:$A$14,_xlfn.XLOOKUP(H908,'[1]VLOOKUP DATA'!$D$2:$F$2,'[1]VLOOKUP DATA'!$D$3:$F$14))*100</f>
        <v>107</v>
      </c>
      <c r="J908" s="2">
        <v>-53.436524999999989</v>
      </c>
      <c r="K908" s="3">
        <f t="shared" si="57"/>
        <v>0</v>
      </c>
      <c r="L908" s="3">
        <v>75.358333333333334</v>
      </c>
      <c r="M908" s="4">
        <v>340.23934999999983</v>
      </c>
      <c r="N908" s="4">
        <v>0</v>
      </c>
      <c r="O908" s="4">
        <v>270.36337500000008</v>
      </c>
      <c r="P908" s="3">
        <f t="shared" si="58"/>
        <v>444.80911666666668</v>
      </c>
      <c r="Q908" s="5">
        <v>-3.7999999999999957E-2</v>
      </c>
      <c r="R908" s="5">
        <f>VLOOKUP(D908,'[1]DESIGN LOAD'!AC:AF,2,FALSE)</f>
        <v>200</v>
      </c>
      <c r="S908" s="7">
        <f>VLOOKUP(D908,'[1]DESIGN LOAD'!AC:AF,3,FALSE)</f>
        <v>190</v>
      </c>
      <c r="T908">
        <f>VLOOKUP(D908,'[1]DESIGN LOAD'!AC:AF,4,FALSE)</f>
        <v>390</v>
      </c>
    </row>
    <row r="909" spans="1:20" x14ac:dyDescent="0.3">
      <c r="A909" s="6">
        <v>2024</v>
      </c>
      <c r="B909" s="6">
        <v>8</v>
      </c>
      <c r="C909" s="6">
        <v>8</v>
      </c>
      <c r="D909" s="6">
        <v>1</v>
      </c>
      <c r="E909" s="6" t="str">
        <f t="shared" si="56"/>
        <v>Thursday</v>
      </c>
      <c r="F909" s="6" t="str">
        <f t="shared" si="59"/>
        <v>Week-day</v>
      </c>
      <c r="G909" s="6" t="str">
        <f>_xlfn.XLOOKUP(B909,'[1]VLOOKUP DATA'!$A$3:$A$14,'[1]VLOOKUP DATA'!$C$3:$C$14)</f>
        <v>High-demand</v>
      </c>
      <c r="H909" s="6" t="str" cm="1">
        <f t="array" ref="H909">_xlfn.XLOOKUP(1,('[1]VLOOKUP DATA'!$I$2:$I$337=[1]DATA!G909)*('[1]VLOOKUP DATA'!$J$2:$J$337=[1]DATA!D909)*('[1]VLOOKUP DATA'!$K$2:$K$337=[1]DATA!E909),'[1]VLOOKUP DATA'!$L$2:$L$337)</f>
        <v>Off-Peak</v>
      </c>
      <c r="I909" s="1" cm="1">
        <f t="array" ref="I909">_xlfn.XLOOKUP(B909,'[1]VLOOKUP DATA'!$A$3:$A$14,_xlfn.XLOOKUP(H909,'[1]VLOOKUP DATA'!$D$2:$F$2,'[1]VLOOKUP DATA'!$D$3:$F$14))*100</f>
        <v>107</v>
      </c>
      <c r="J909" s="2">
        <v>-32.745950000000001</v>
      </c>
      <c r="K909" s="3">
        <f t="shared" si="57"/>
        <v>0</v>
      </c>
      <c r="L909" s="3">
        <v>76.00833333333334</v>
      </c>
      <c r="M909" s="4">
        <v>342.11670000000021</v>
      </c>
      <c r="N909" s="4">
        <v>0</v>
      </c>
      <c r="O909" s="4">
        <v>295.19884999999994</v>
      </c>
      <c r="P909" s="3">
        <f t="shared" si="58"/>
        <v>444.80911666666668</v>
      </c>
      <c r="Q909" s="5">
        <v>-3.7999999999999957E-2</v>
      </c>
      <c r="R909" s="5">
        <f>VLOOKUP(D909,'[1]DESIGN LOAD'!AC:AF,2,FALSE)</f>
        <v>200</v>
      </c>
      <c r="S909" s="7">
        <f>VLOOKUP(D909,'[1]DESIGN LOAD'!AC:AF,3,FALSE)</f>
        <v>190</v>
      </c>
      <c r="T909">
        <f>VLOOKUP(D909,'[1]DESIGN LOAD'!AC:AF,4,FALSE)</f>
        <v>390</v>
      </c>
    </row>
    <row r="910" spans="1:20" x14ac:dyDescent="0.3">
      <c r="A910" s="6">
        <v>2024</v>
      </c>
      <c r="B910" s="6">
        <v>8</v>
      </c>
      <c r="C910" s="6">
        <v>8</v>
      </c>
      <c r="D910" s="6">
        <v>2</v>
      </c>
      <c r="E910" s="6" t="str">
        <f t="shared" si="56"/>
        <v>Thursday</v>
      </c>
      <c r="F910" s="6" t="str">
        <f t="shared" si="59"/>
        <v>Week-day</v>
      </c>
      <c r="G910" s="6" t="str">
        <f>_xlfn.XLOOKUP(B910,'[1]VLOOKUP DATA'!$A$3:$A$14,'[1]VLOOKUP DATA'!$C$3:$C$14)</f>
        <v>High-demand</v>
      </c>
      <c r="H910" s="6" t="str" cm="1">
        <f t="array" ref="H910">_xlfn.XLOOKUP(1,('[1]VLOOKUP DATA'!$I$2:$I$337=[1]DATA!G910)*('[1]VLOOKUP DATA'!$J$2:$J$337=[1]DATA!D910)*('[1]VLOOKUP DATA'!$K$2:$K$337=[1]DATA!E910),'[1]VLOOKUP DATA'!$L$2:$L$337)</f>
        <v>Off-Peak</v>
      </c>
      <c r="I910" s="1" cm="1">
        <f t="array" ref="I910">_xlfn.XLOOKUP(B910,'[1]VLOOKUP DATA'!$A$3:$A$14,_xlfn.XLOOKUP(H910,'[1]VLOOKUP DATA'!$D$2:$F$2,'[1]VLOOKUP DATA'!$D$3:$F$14))*100</f>
        <v>107</v>
      </c>
      <c r="J910" s="2">
        <v>-1.0789833333333483</v>
      </c>
      <c r="K910" s="3">
        <f t="shared" si="57"/>
        <v>0</v>
      </c>
      <c r="L910" s="3">
        <v>75.158333333333331</v>
      </c>
      <c r="M910" s="4">
        <v>344.32492499999978</v>
      </c>
      <c r="N910" s="4">
        <v>0</v>
      </c>
      <c r="O910" s="4">
        <v>328.43494999999984</v>
      </c>
      <c r="P910" s="3">
        <f t="shared" si="58"/>
        <v>444.80911666666668</v>
      </c>
      <c r="Q910" s="5">
        <v>-3.7999999999999957E-2</v>
      </c>
      <c r="R910" s="5">
        <f>VLOOKUP(D910,'[1]DESIGN LOAD'!AC:AF,2,FALSE)</f>
        <v>200</v>
      </c>
      <c r="S910" s="7">
        <f>VLOOKUP(D910,'[1]DESIGN LOAD'!AC:AF,3,FALSE)</f>
        <v>190</v>
      </c>
      <c r="T910">
        <f>VLOOKUP(D910,'[1]DESIGN LOAD'!AC:AF,4,FALSE)</f>
        <v>390</v>
      </c>
    </row>
    <row r="911" spans="1:20" x14ac:dyDescent="0.3">
      <c r="A911" s="6">
        <v>2024</v>
      </c>
      <c r="B911" s="6">
        <v>8</v>
      </c>
      <c r="C911" s="6">
        <v>8</v>
      </c>
      <c r="D911" s="6">
        <v>3</v>
      </c>
      <c r="E911" s="6" t="str">
        <f t="shared" si="56"/>
        <v>Thursday</v>
      </c>
      <c r="F911" s="6" t="str">
        <f t="shared" si="59"/>
        <v>Week-day</v>
      </c>
      <c r="G911" s="6" t="str">
        <f>_xlfn.XLOOKUP(B911,'[1]VLOOKUP DATA'!$A$3:$A$14,'[1]VLOOKUP DATA'!$C$3:$C$14)</f>
        <v>High-demand</v>
      </c>
      <c r="H911" s="6" t="str" cm="1">
        <f t="array" ref="H911">_xlfn.XLOOKUP(1,('[1]VLOOKUP DATA'!$I$2:$I$337=[1]DATA!G911)*('[1]VLOOKUP DATA'!$J$2:$J$337=[1]DATA!D911)*('[1]VLOOKUP DATA'!$K$2:$K$337=[1]DATA!E911),'[1]VLOOKUP DATA'!$L$2:$L$337)</f>
        <v>Off-Peak</v>
      </c>
      <c r="I911" s="1" cm="1">
        <f t="array" ref="I911">_xlfn.XLOOKUP(B911,'[1]VLOOKUP DATA'!$A$3:$A$14,_xlfn.XLOOKUP(H911,'[1]VLOOKUP DATA'!$D$2:$F$2,'[1]VLOOKUP DATA'!$D$3:$F$14))*100</f>
        <v>107</v>
      </c>
      <c r="J911" s="2">
        <v>1.5561416666666554</v>
      </c>
      <c r="K911" s="3">
        <f t="shared" si="57"/>
        <v>1.5561416666666554</v>
      </c>
      <c r="L911" s="3">
        <v>75.791666666666671</v>
      </c>
      <c r="M911" s="4">
        <v>349.3378833333332</v>
      </c>
      <c r="N911" s="4">
        <v>0</v>
      </c>
      <c r="O911" s="4">
        <v>334.93628333333339</v>
      </c>
      <c r="P911" s="3">
        <f t="shared" si="58"/>
        <v>444.80911666666668</v>
      </c>
      <c r="Q911" s="5">
        <v>-3.7999999999999957E-2</v>
      </c>
      <c r="R911" s="5">
        <f>VLOOKUP(D911,'[1]DESIGN LOAD'!AC:AF,2,FALSE)</f>
        <v>200</v>
      </c>
      <c r="S911" s="7">
        <f>VLOOKUP(D911,'[1]DESIGN LOAD'!AC:AF,3,FALSE)</f>
        <v>190</v>
      </c>
      <c r="T911">
        <f>VLOOKUP(D911,'[1]DESIGN LOAD'!AC:AF,4,FALSE)</f>
        <v>390</v>
      </c>
    </row>
    <row r="912" spans="1:20" x14ac:dyDescent="0.3">
      <c r="A912" s="6">
        <v>2024</v>
      </c>
      <c r="B912" s="6">
        <v>8</v>
      </c>
      <c r="C912" s="6">
        <v>8</v>
      </c>
      <c r="D912" s="6">
        <v>4</v>
      </c>
      <c r="E912" s="6" t="str">
        <f t="shared" si="56"/>
        <v>Thursday</v>
      </c>
      <c r="F912" s="6" t="str">
        <f t="shared" si="59"/>
        <v>Week-day</v>
      </c>
      <c r="G912" s="6" t="str">
        <f>_xlfn.XLOOKUP(B912,'[1]VLOOKUP DATA'!$A$3:$A$14,'[1]VLOOKUP DATA'!$C$3:$C$14)</f>
        <v>High-demand</v>
      </c>
      <c r="H912" s="6" t="str" cm="1">
        <f t="array" ref="H912">_xlfn.XLOOKUP(1,('[1]VLOOKUP DATA'!$I$2:$I$337=[1]DATA!G912)*('[1]VLOOKUP DATA'!$J$2:$J$337=[1]DATA!D912)*('[1]VLOOKUP DATA'!$K$2:$K$337=[1]DATA!E912),'[1]VLOOKUP DATA'!$L$2:$L$337)</f>
        <v>Off-Peak</v>
      </c>
      <c r="I912" s="1" cm="1">
        <f t="array" ref="I912">_xlfn.XLOOKUP(B912,'[1]VLOOKUP DATA'!$A$3:$A$14,_xlfn.XLOOKUP(H912,'[1]VLOOKUP DATA'!$D$2:$F$2,'[1]VLOOKUP DATA'!$D$3:$F$14))*100</f>
        <v>107</v>
      </c>
      <c r="J912" s="2">
        <v>10.721808333333332</v>
      </c>
      <c r="K912" s="3">
        <f t="shared" si="57"/>
        <v>10.721808333333332</v>
      </c>
      <c r="L912" s="3">
        <v>75.25</v>
      </c>
      <c r="M912" s="4">
        <v>352.16695833333324</v>
      </c>
      <c r="N912" s="4">
        <v>0</v>
      </c>
      <c r="O912" s="4">
        <v>344.01386666666673</v>
      </c>
      <c r="P912" s="3">
        <f t="shared" si="58"/>
        <v>444.80911666666668</v>
      </c>
      <c r="Q912" s="5">
        <v>-3.7999999999999957E-2</v>
      </c>
      <c r="R912" s="5">
        <f>VLOOKUP(D912,'[1]DESIGN LOAD'!AC:AF,2,FALSE)</f>
        <v>295</v>
      </c>
      <c r="S912" s="7">
        <f>VLOOKUP(D912,'[1]DESIGN LOAD'!AC:AF,3,FALSE)</f>
        <v>190</v>
      </c>
      <c r="T912">
        <f>VLOOKUP(D912,'[1]DESIGN LOAD'!AC:AF,4,FALSE)</f>
        <v>485</v>
      </c>
    </row>
    <row r="913" spans="1:20" x14ac:dyDescent="0.3">
      <c r="A913" s="6">
        <v>2024</v>
      </c>
      <c r="B913" s="6">
        <v>8</v>
      </c>
      <c r="C913" s="6">
        <v>8</v>
      </c>
      <c r="D913" s="6">
        <v>5</v>
      </c>
      <c r="E913" s="6" t="str">
        <f t="shared" si="56"/>
        <v>Thursday</v>
      </c>
      <c r="F913" s="6" t="str">
        <f t="shared" si="59"/>
        <v>Week-day</v>
      </c>
      <c r="G913" s="6" t="str">
        <f>_xlfn.XLOOKUP(B913,'[1]VLOOKUP DATA'!$A$3:$A$14,'[1]VLOOKUP DATA'!$C$3:$C$14)</f>
        <v>High-demand</v>
      </c>
      <c r="H913" s="6" t="str" cm="1">
        <f t="array" ref="H913">_xlfn.XLOOKUP(1,('[1]VLOOKUP DATA'!$I$2:$I$337=[1]DATA!G913)*('[1]VLOOKUP DATA'!$J$2:$J$337=[1]DATA!D913)*('[1]VLOOKUP DATA'!$K$2:$K$337=[1]DATA!E913),'[1]VLOOKUP DATA'!$L$2:$L$337)</f>
        <v>Off-Peak</v>
      </c>
      <c r="I913" s="1" cm="1">
        <f t="array" ref="I913">_xlfn.XLOOKUP(B913,'[1]VLOOKUP DATA'!$A$3:$A$14,_xlfn.XLOOKUP(H913,'[1]VLOOKUP DATA'!$D$2:$F$2,'[1]VLOOKUP DATA'!$D$3:$F$14))*100</f>
        <v>107</v>
      </c>
      <c r="J913" s="2">
        <v>205.16463333333331</v>
      </c>
      <c r="K913" s="3">
        <f t="shared" si="57"/>
        <v>205.16463333333331</v>
      </c>
      <c r="L913" s="3">
        <v>68.13333333333334</v>
      </c>
      <c r="M913" s="4">
        <v>146.24448333333331</v>
      </c>
      <c r="N913" s="4">
        <v>0</v>
      </c>
      <c r="O913" s="4">
        <v>345.3933833333333</v>
      </c>
      <c r="P913" s="3">
        <f t="shared" si="58"/>
        <v>444.80911666666668</v>
      </c>
      <c r="Q913" s="5">
        <v>-3.7999999999999957E-2</v>
      </c>
      <c r="R913" s="5">
        <f>VLOOKUP(D913,'[1]DESIGN LOAD'!AC:AF,2,FALSE)</f>
        <v>295</v>
      </c>
      <c r="S913" s="7">
        <f>VLOOKUP(D913,'[1]DESIGN LOAD'!AC:AF,3,FALSE)</f>
        <v>190</v>
      </c>
      <c r="T913">
        <f>VLOOKUP(D913,'[1]DESIGN LOAD'!AC:AF,4,FALSE)</f>
        <v>485</v>
      </c>
    </row>
    <row r="914" spans="1:20" x14ac:dyDescent="0.3">
      <c r="A914" s="6">
        <v>2024</v>
      </c>
      <c r="B914" s="6">
        <v>8</v>
      </c>
      <c r="C914" s="6">
        <v>8</v>
      </c>
      <c r="D914" s="6">
        <v>6</v>
      </c>
      <c r="E914" s="6" t="str">
        <f t="shared" si="56"/>
        <v>Thursday</v>
      </c>
      <c r="F914" s="6" t="str">
        <f t="shared" si="59"/>
        <v>Week-day</v>
      </c>
      <c r="G914" s="6" t="str">
        <f>_xlfn.XLOOKUP(B914,'[1]VLOOKUP DATA'!$A$3:$A$14,'[1]VLOOKUP DATA'!$C$3:$C$14)</f>
        <v>High-demand</v>
      </c>
      <c r="H914" s="6" t="str" cm="1">
        <f t="array" ref="H914">_xlfn.XLOOKUP(1,('[1]VLOOKUP DATA'!$I$2:$I$337=[1]DATA!G914)*('[1]VLOOKUP DATA'!$J$2:$J$337=[1]DATA!D914)*('[1]VLOOKUP DATA'!$K$2:$K$337=[1]DATA!E914),'[1]VLOOKUP DATA'!$L$2:$L$337)</f>
        <v>Peak</v>
      </c>
      <c r="I914" s="1" cm="1">
        <f t="array" ref="I914">_xlfn.XLOOKUP(B914,'[1]VLOOKUP DATA'!$A$3:$A$14,_xlfn.XLOOKUP(H914,'[1]VLOOKUP DATA'!$D$2:$F$2,'[1]VLOOKUP DATA'!$D$3:$F$14))*100</f>
        <v>653</v>
      </c>
      <c r="J914" s="2">
        <v>-7.3952416666666663</v>
      </c>
      <c r="K914" s="3">
        <f t="shared" si="57"/>
        <v>0</v>
      </c>
      <c r="L914" s="3">
        <v>64.2</v>
      </c>
      <c r="M914" s="4">
        <v>372.76295000000016</v>
      </c>
      <c r="N914" s="4">
        <v>0</v>
      </c>
      <c r="O914" s="4">
        <v>345.75779166666689</v>
      </c>
      <c r="P914" s="3">
        <f t="shared" si="58"/>
        <v>444.80911666666668</v>
      </c>
      <c r="Q914" s="5">
        <v>-3.7999999999999957E-2</v>
      </c>
      <c r="R914" s="5">
        <f>VLOOKUP(D914,'[1]DESIGN LOAD'!AC:AF,2,FALSE)</f>
        <v>295</v>
      </c>
      <c r="S914" s="7">
        <f>VLOOKUP(D914,'[1]DESIGN LOAD'!AC:AF,3,FALSE)</f>
        <v>190</v>
      </c>
      <c r="T914">
        <f>VLOOKUP(D914,'[1]DESIGN LOAD'!AC:AF,4,FALSE)</f>
        <v>485</v>
      </c>
    </row>
    <row r="915" spans="1:20" x14ac:dyDescent="0.3">
      <c r="A915" s="6">
        <v>2024</v>
      </c>
      <c r="B915" s="6">
        <v>8</v>
      </c>
      <c r="C915" s="6">
        <v>8</v>
      </c>
      <c r="D915" s="6">
        <v>7</v>
      </c>
      <c r="E915" s="6" t="str">
        <f t="shared" si="56"/>
        <v>Thursday</v>
      </c>
      <c r="F915" s="6" t="str">
        <f t="shared" si="59"/>
        <v>Week-day</v>
      </c>
      <c r="G915" s="6" t="str">
        <f>_xlfn.XLOOKUP(B915,'[1]VLOOKUP DATA'!$A$3:$A$14,'[1]VLOOKUP DATA'!$C$3:$C$14)</f>
        <v>High-demand</v>
      </c>
      <c r="H915" s="6" t="str" cm="1">
        <f t="array" ref="H915">_xlfn.XLOOKUP(1,('[1]VLOOKUP DATA'!$I$2:$I$337=[1]DATA!G915)*('[1]VLOOKUP DATA'!$J$2:$J$337=[1]DATA!D915)*('[1]VLOOKUP DATA'!$K$2:$K$337=[1]DATA!E915),'[1]VLOOKUP DATA'!$L$2:$L$337)</f>
        <v>Peak</v>
      </c>
      <c r="I915" s="1" cm="1">
        <f t="array" ref="I915">_xlfn.XLOOKUP(B915,'[1]VLOOKUP DATA'!$A$3:$A$14,_xlfn.XLOOKUP(H915,'[1]VLOOKUP DATA'!$D$2:$F$2,'[1]VLOOKUP DATA'!$D$3:$F$14))*100</f>
        <v>653</v>
      </c>
      <c r="J915" s="2">
        <v>-15.386133333333335</v>
      </c>
      <c r="K915" s="3">
        <f t="shared" si="57"/>
        <v>0</v>
      </c>
      <c r="L915" s="3">
        <v>64.391666666666666</v>
      </c>
      <c r="M915" s="4">
        <v>356.80199166666682</v>
      </c>
      <c r="N915" s="4">
        <v>32.210916666666655</v>
      </c>
      <c r="O915" s="4">
        <v>353.55952500000001</v>
      </c>
      <c r="P915" s="3">
        <f t="shared" si="58"/>
        <v>444.80911666666668</v>
      </c>
      <c r="Q915" s="5">
        <v>-4.2199999999999974E-2</v>
      </c>
      <c r="R915" s="5">
        <f>VLOOKUP(D915,'[1]DESIGN LOAD'!AC:AF,2,FALSE)</f>
        <v>565</v>
      </c>
      <c r="S915" s="7">
        <f>VLOOKUP(D915,'[1]DESIGN LOAD'!AC:AF,3,FALSE)</f>
        <v>690</v>
      </c>
      <c r="T915">
        <f>VLOOKUP(D915,'[1]DESIGN LOAD'!AC:AF,4,FALSE)</f>
        <v>1255</v>
      </c>
    </row>
    <row r="916" spans="1:20" x14ac:dyDescent="0.3">
      <c r="A916" s="6">
        <v>2024</v>
      </c>
      <c r="B916" s="6">
        <v>8</v>
      </c>
      <c r="C916" s="6">
        <v>8</v>
      </c>
      <c r="D916" s="6">
        <v>8</v>
      </c>
      <c r="E916" s="6" t="str">
        <f t="shared" si="56"/>
        <v>Thursday</v>
      </c>
      <c r="F916" s="6" t="str">
        <f t="shared" si="59"/>
        <v>Week-day</v>
      </c>
      <c r="G916" s="6" t="str">
        <f>_xlfn.XLOOKUP(B916,'[1]VLOOKUP DATA'!$A$3:$A$14,'[1]VLOOKUP DATA'!$C$3:$C$14)</f>
        <v>High-demand</v>
      </c>
      <c r="H916" s="6" t="str" cm="1">
        <f t="array" ref="H916">_xlfn.XLOOKUP(1,('[1]VLOOKUP DATA'!$I$2:$I$337=[1]DATA!G916)*('[1]VLOOKUP DATA'!$J$2:$J$337=[1]DATA!D916)*('[1]VLOOKUP DATA'!$K$2:$K$337=[1]DATA!E916),'[1]VLOOKUP DATA'!$L$2:$L$337)</f>
        <v>Peak</v>
      </c>
      <c r="I916" s="1" cm="1">
        <f t="array" ref="I916">_xlfn.XLOOKUP(B916,'[1]VLOOKUP DATA'!$A$3:$A$14,_xlfn.XLOOKUP(H916,'[1]VLOOKUP DATA'!$D$2:$F$2,'[1]VLOOKUP DATA'!$D$3:$F$14))*100</f>
        <v>653</v>
      </c>
      <c r="J916" s="2">
        <v>-61.132341666666676</v>
      </c>
      <c r="K916" s="3">
        <f t="shared" si="57"/>
        <v>0</v>
      </c>
      <c r="L916" s="3">
        <v>65.583333333333329</v>
      </c>
      <c r="M916" s="4">
        <v>88.370908333333304</v>
      </c>
      <c r="N916" s="4">
        <v>303.50900000000007</v>
      </c>
      <c r="O916" s="4">
        <v>321.74632499999996</v>
      </c>
      <c r="P916" s="3">
        <f t="shared" si="58"/>
        <v>444.80911666666668</v>
      </c>
      <c r="Q916" s="5">
        <v>-4.499999999999995E-2</v>
      </c>
      <c r="R916" s="5">
        <f>VLOOKUP(D916,'[1]DESIGN LOAD'!AC:AF,2,FALSE)</f>
        <v>565</v>
      </c>
      <c r="S916" s="7">
        <f>VLOOKUP(D916,'[1]DESIGN LOAD'!AC:AF,3,FALSE)</f>
        <v>675</v>
      </c>
      <c r="T916">
        <f>VLOOKUP(D916,'[1]DESIGN LOAD'!AC:AF,4,FALSE)</f>
        <v>1240</v>
      </c>
    </row>
    <row r="917" spans="1:20" x14ac:dyDescent="0.3">
      <c r="A917" s="6">
        <v>2024</v>
      </c>
      <c r="B917" s="6">
        <v>8</v>
      </c>
      <c r="C917" s="6">
        <v>8</v>
      </c>
      <c r="D917" s="6">
        <v>9</v>
      </c>
      <c r="E917" s="6" t="str">
        <f t="shared" si="56"/>
        <v>Thursday</v>
      </c>
      <c r="F917" s="6" t="str">
        <f t="shared" si="59"/>
        <v>Week-day</v>
      </c>
      <c r="G917" s="6" t="str">
        <f>_xlfn.XLOOKUP(B917,'[1]VLOOKUP DATA'!$A$3:$A$14,'[1]VLOOKUP DATA'!$C$3:$C$14)</f>
        <v>High-demand</v>
      </c>
      <c r="H917" s="6" t="str" cm="1">
        <f t="array" ref="H917">_xlfn.XLOOKUP(1,('[1]VLOOKUP DATA'!$I$2:$I$337=[1]DATA!G917)*('[1]VLOOKUP DATA'!$J$2:$J$337=[1]DATA!D917)*('[1]VLOOKUP DATA'!$K$2:$K$337=[1]DATA!E917),'[1]VLOOKUP DATA'!$L$2:$L$337)</f>
        <v>Standard</v>
      </c>
      <c r="I917" s="1" cm="1">
        <f t="array" ref="I917">_xlfn.XLOOKUP(B917,'[1]VLOOKUP DATA'!$A$3:$A$14,_xlfn.XLOOKUP(H917,'[1]VLOOKUP DATA'!$D$2:$F$2,'[1]VLOOKUP DATA'!$D$3:$F$14))*100</f>
        <v>198</v>
      </c>
      <c r="J917" s="2">
        <v>-311.03529166666669</v>
      </c>
      <c r="K917" s="3">
        <f t="shared" si="57"/>
        <v>0</v>
      </c>
      <c r="L917" s="3">
        <v>73.349999999999994</v>
      </c>
      <c r="M917" s="4">
        <v>0.14816666666666653</v>
      </c>
      <c r="N917" s="4">
        <v>567.40652499999987</v>
      </c>
      <c r="O917" s="4">
        <v>256.32507500000003</v>
      </c>
      <c r="P917" s="3">
        <f t="shared" si="58"/>
        <v>444.80911666666668</v>
      </c>
      <c r="Q917" s="5">
        <v>-4.499999999999995E-2</v>
      </c>
      <c r="R917" s="5">
        <f>VLOOKUP(D917,'[1]DESIGN LOAD'!AC:AF,2,FALSE)</f>
        <v>565</v>
      </c>
      <c r="S917" s="7">
        <f>VLOOKUP(D917,'[1]DESIGN LOAD'!AC:AF,3,FALSE)</f>
        <v>675</v>
      </c>
      <c r="T917">
        <f>VLOOKUP(D917,'[1]DESIGN LOAD'!AC:AF,4,FALSE)</f>
        <v>1240</v>
      </c>
    </row>
    <row r="918" spans="1:20" x14ac:dyDescent="0.3">
      <c r="A918" s="6">
        <v>2024</v>
      </c>
      <c r="B918" s="6">
        <v>8</v>
      </c>
      <c r="C918" s="6">
        <v>8</v>
      </c>
      <c r="D918" s="6">
        <v>10</v>
      </c>
      <c r="E918" s="6" t="str">
        <f t="shared" si="56"/>
        <v>Thursday</v>
      </c>
      <c r="F918" s="6" t="str">
        <f t="shared" si="59"/>
        <v>Week-day</v>
      </c>
      <c r="G918" s="6" t="str">
        <f>_xlfn.XLOOKUP(B918,'[1]VLOOKUP DATA'!$A$3:$A$14,'[1]VLOOKUP DATA'!$C$3:$C$14)</f>
        <v>High-demand</v>
      </c>
      <c r="H918" s="6" t="str" cm="1">
        <f t="array" ref="H918">_xlfn.XLOOKUP(1,('[1]VLOOKUP DATA'!$I$2:$I$337=[1]DATA!G918)*('[1]VLOOKUP DATA'!$J$2:$J$337=[1]DATA!D918)*('[1]VLOOKUP DATA'!$K$2:$K$337=[1]DATA!E918),'[1]VLOOKUP DATA'!$L$2:$L$337)</f>
        <v>Standard</v>
      </c>
      <c r="I918" s="1" cm="1">
        <f t="array" ref="I918">_xlfn.XLOOKUP(B918,'[1]VLOOKUP DATA'!$A$3:$A$14,_xlfn.XLOOKUP(H918,'[1]VLOOKUP DATA'!$D$2:$F$2,'[1]VLOOKUP DATA'!$D$3:$F$14))*100</f>
        <v>198</v>
      </c>
      <c r="J918" s="2">
        <v>-362.14571666666666</v>
      </c>
      <c r="K918" s="3">
        <f t="shared" si="57"/>
        <v>0</v>
      </c>
      <c r="L918" s="3">
        <v>88.49166666666666</v>
      </c>
      <c r="M918" s="4">
        <v>9.8839249999999996</v>
      </c>
      <c r="N918" s="4">
        <v>610.63620833333334</v>
      </c>
      <c r="O918" s="4">
        <v>255.31375833333323</v>
      </c>
      <c r="P918" s="3">
        <f t="shared" si="58"/>
        <v>444.80911666666668</v>
      </c>
      <c r="Q918" s="5">
        <v>-4.499999999999995E-2</v>
      </c>
      <c r="R918" s="5">
        <f>VLOOKUP(D918,'[1]DESIGN LOAD'!AC:AF,2,FALSE)</f>
        <v>565</v>
      </c>
      <c r="S918" s="7">
        <f>VLOOKUP(D918,'[1]DESIGN LOAD'!AC:AF,3,FALSE)</f>
        <v>675</v>
      </c>
      <c r="T918">
        <f>VLOOKUP(D918,'[1]DESIGN LOAD'!AC:AF,4,FALSE)</f>
        <v>1240</v>
      </c>
    </row>
    <row r="919" spans="1:20" x14ac:dyDescent="0.3">
      <c r="A919" s="6">
        <v>2024</v>
      </c>
      <c r="B919" s="6">
        <v>8</v>
      </c>
      <c r="C919" s="6">
        <v>8</v>
      </c>
      <c r="D919" s="6">
        <v>11</v>
      </c>
      <c r="E919" s="6" t="str">
        <f t="shared" si="56"/>
        <v>Thursday</v>
      </c>
      <c r="F919" s="6" t="str">
        <f t="shared" si="59"/>
        <v>Week-day</v>
      </c>
      <c r="G919" s="6" t="str">
        <f>_xlfn.XLOOKUP(B919,'[1]VLOOKUP DATA'!$A$3:$A$14,'[1]VLOOKUP DATA'!$C$3:$C$14)</f>
        <v>High-demand</v>
      </c>
      <c r="H919" s="6" t="str" cm="1">
        <f t="array" ref="H919">_xlfn.XLOOKUP(1,('[1]VLOOKUP DATA'!$I$2:$I$337=[1]DATA!G919)*('[1]VLOOKUP DATA'!$J$2:$J$337=[1]DATA!D919)*('[1]VLOOKUP DATA'!$K$2:$K$337=[1]DATA!E919),'[1]VLOOKUP DATA'!$L$2:$L$337)</f>
        <v>Standard</v>
      </c>
      <c r="I919" s="1" cm="1">
        <f t="array" ref="I919">_xlfn.XLOOKUP(B919,'[1]VLOOKUP DATA'!$A$3:$A$14,_xlfn.XLOOKUP(H919,'[1]VLOOKUP DATA'!$D$2:$F$2,'[1]VLOOKUP DATA'!$D$3:$F$14))*100</f>
        <v>198</v>
      </c>
      <c r="J919" s="2">
        <v>-64.493274999999983</v>
      </c>
      <c r="K919" s="3">
        <f t="shared" si="57"/>
        <v>0</v>
      </c>
      <c r="L919" s="3">
        <v>98.63333333333334</v>
      </c>
      <c r="M919" s="4">
        <v>27.33089166666667</v>
      </c>
      <c r="N919" s="4">
        <v>296.88986666666665</v>
      </c>
      <c r="O919" s="4">
        <v>252.0025499999999</v>
      </c>
      <c r="P919" s="3">
        <f t="shared" si="58"/>
        <v>444.80911666666668</v>
      </c>
      <c r="Q919" s="5">
        <v>-4.499999999999995E-2</v>
      </c>
      <c r="R919" s="5">
        <f>VLOOKUP(D919,'[1]DESIGN LOAD'!AC:AF,2,FALSE)</f>
        <v>565</v>
      </c>
      <c r="S919" s="7">
        <f>VLOOKUP(D919,'[1]DESIGN LOAD'!AC:AF,3,FALSE)</f>
        <v>675</v>
      </c>
      <c r="T919">
        <f>VLOOKUP(D919,'[1]DESIGN LOAD'!AC:AF,4,FALSE)</f>
        <v>1240</v>
      </c>
    </row>
    <row r="920" spans="1:20" x14ac:dyDescent="0.3">
      <c r="A920" s="6">
        <v>2024</v>
      </c>
      <c r="B920" s="6">
        <v>8</v>
      </c>
      <c r="C920" s="6">
        <v>8</v>
      </c>
      <c r="D920" s="6">
        <v>12</v>
      </c>
      <c r="E920" s="6" t="str">
        <f t="shared" si="56"/>
        <v>Thursday</v>
      </c>
      <c r="F920" s="6" t="str">
        <f t="shared" si="59"/>
        <v>Week-day</v>
      </c>
      <c r="G920" s="6" t="str">
        <f>_xlfn.XLOOKUP(B920,'[1]VLOOKUP DATA'!$A$3:$A$14,'[1]VLOOKUP DATA'!$C$3:$C$14)</f>
        <v>High-demand</v>
      </c>
      <c r="H920" s="6" t="str" cm="1">
        <f t="array" ref="H920">_xlfn.XLOOKUP(1,('[1]VLOOKUP DATA'!$I$2:$I$337=[1]DATA!G920)*('[1]VLOOKUP DATA'!$J$2:$J$337=[1]DATA!D920)*('[1]VLOOKUP DATA'!$K$2:$K$337=[1]DATA!E920),'[1]VLOOKUP DATA'!$L$2:$L$337)</f>
        <v>Standard</v>
      </c>
      <c r="I920" s="1" cm="1">
        <f t="array" ref="I920">_xlfn.XLOOKUP(B920,'[1]VLOOKUP DATA'!$A$3:$A$14,_xlfn.XLOOKUP(H920,'[1]VLOOKUP DATA'!$D$2:$F$2,'[1]VLOOKUP DATA'!$D$3:$F$14))*100</f>
        <v>198</v>
      </c>
      <c r="J920" s="2">
        <v>-16.88289795918368</v>
      </c>
      <c r="K920" s="3">
        <f t="shared" si="57"/>
        <v>0</v>
      </c>
      <c r="L920" s="3">
        <v>99.061224489795919</v>
      </c>
      <c r="M920" s="4">
        <v>12.95630612244898</v>
      </c>
      <c r="N920" s="4">
        <v>262.77455102040813</v>
      </c>
      <c r="O920" s="4">
        <v>253.59011224489797</v>
      </c>
      <c r="P920" s="3">
        <f t="shared" si="58"/>
        <v>444.80911666666668</v>
      </c>
      <c r="Q920" s="5">
        <v>-2.3418367346938761E-2</v>
      </c>
      <c r="R920" s="5">
        <f>VLOOKUP(D920,'[1]DESIGN LOAD'!AC:AF,2,FALSE)</f>
        <v>565</v>
      </c>
      <c r="S920" s="7">
        <f>VLOOKUP(D920,'[1]DESIGN LOAD'!AC:AF,3,FALSE)</f>
        <v>675</v>
      </c>
      <c r="T920">
        <f>VLOOKUP(D920,'[1]DESIGN LOAD'!AC:AF,4,FALSE)</f>
        <v>1240</v>
      </c>
    </row>
    <row r="921" spans="1:20" x14ac:dyDescent="0.3">
      <c r="A921" s="6">
        <v>2024</v>
      </c>
      <c r="B921" s="6">
        <v>8</v>
      </c>
      <c r="C921" s="6">
        <v>8</v>
      </c>
      <c r="D921" s="6">
        <v>13</v>
      </c>
      <c r="E921" s="6" t="str">
        <f t="shared" si="56"/>
        <v>Thursday</v>
      </c>
      <c r="F921" s="6" t="str">
        <f t="shared" si="59"/>
        <v>Week-day</v>
      </c>
      <c r="G921" s="6" t="str">
        <f>_xlfn.XLOOKUP(B921,'[1]VLOOKUP DATA'!$A$3:$A$14,'[1]VLOOKUP DATA'!$C$3:$C$14)</f>
        <v>High-demand</v>
      </c>
      <c r="H921" s="6" t="str" cm="1">
        <f t="array" ref="H921">_xlfn.XLOOKUP(1,('[1]VLOOKUP DATA'!$I$2:$I$337=[1]DATA!G921)*('[1]VLOOKUP DATA'!$J$2:$J$337=[1]DATA!D921)*('[1]VLOOKUP DATA'!$K$2:$K$337=[1]DATA!E921),'[1]VLOOKUP DATA'!$L$2:$L$337)</f>
        <v>Standard</v>
      </c>
      <c r="I921" s="1" cm="1">
        <f t="array" ref="I921">_xlfn.XLOOKUP(B921,'[1]VLOOKUP DATA'!$A$3:$A$14,_xlfn.XLOOKUP(H921,'[1]VLOOKUP DATA'!$D$2:$F$2,'[1]VLOOKUP DATA'!$D$3:$F$14))*100</f>
        <v>198</v>
      </c>
      <c r="J921" s="2">
        <v>-2.1273750000000002</v>
      </c>
      <c r="K921" s="3">
        <f t="shared" si="57"/>
        <v>0</v>
      </c>
      <c r="L921" s="3">
        <v>99.041666666666671</v>
      </c>
      <c r="M921" s="4">
        <v>7.0257249999999987</v>
      </c>
      <c r="N921" s="4">
        <v>257.58129166666663</v>
      </c>
      <c r="O921" s="4">
        <v>259.43285833333323</v>
      </c>
      <c r="P921" s="3">
        <f t="shared" si="58"/>
        <v>444.80911666666668</v>
      </c>
      <c r="Q921" s="5">
        <v>0</v>
      </c>
      <c r="R921" s="5">
        <f>VLOOKUP(D921,'[1]DESIGN LOAD'!AC:AF,2,FALSE)</f>
        <v>565</v>
      </c>
      <c r="S921" s="7">
        <f>VLOOKUP(D921,'[1]DESIGN LOAD'!AC:AF,3,FALSE)</f>
        <v>675</v>
      </c>
      <c r="T921">
        <f>VLOOKUP(D921,'[1]DESIGN LOAD'!AC:AF,4,FALSE)</f>
        <v>1240</v>
      </c>
    </row>
    <row r="922" spans="1:20" x14ac:dyDescent="0.3">
      <c r="A922" s="6">
        <v>2024</v>
      </c>
      <c r="B922" s="6">
        <v>8</v>
      </c>
      <c r="C922" s="6">
        <v>8</v>
      </c>
      <c r="D922" s="6">
        <v>14</v>
      </c>
      <c r="E922" s="6" t="str">
        <f t="shared" si="56"/>
        <v>Thursday</v>
      </c>
      <c r="F922" s="6" t="str">
        <f t="shared" si="59"/>
        <v>Week-day</v>
      </c>
      <c r="G922" s="6" t="str">
        <f>_xlfn.XLOOKUP(B922,'[1]VLOOKUP DATA'!$A$3:$A$14,'[1]VLOOKUP DATA'!$C$3:$C$14)</f>
        <v>High-demand</v>
      </c>
      <c r="H922" s="6" t="str" cm="1">
        <f t="array" ref="H922">_xlfn.XLOOKUP(1,('[1]VLOOKUP DATA'!$I$2:$I$337=[1]DATA!G922)*('[1]VLOOKUP DATA'!$J$2:$J$337=[1]DATA!D922)*('[1]VLOOKUP DATA'!$K$2:$K$337=[1]DATA!E922),'[1]VLOOKUP DATA'!$L$2:$L$337)</f>
        <v>Standard</v>
      </c>
      <c r="I922" s="1" cm="1">
        <f t="array" ref="I922">_xlfn.XLOOKUP(B922,'[1]VLOOKUP DATA'!$A$3:$A$14,_xlfn.XLOOKUP(H922,'[1]VLOOKUP DATA'!$D$2:$F$2,'[1]VLOOKUP DATA'!$D$3:$F$14))*100</f>
        <v>198</v>
      </c>
      <c r="J922" s="2">
        <v>147.01560833333329</v>
      </c>
      <c r="K922" s="3">
        <f t="shared" si="57"/>
        <v>147.01560833333329</v>
      </c>
      <c r="L922" s="3">
        <v>95.983333333333334</v>
      </c>
      <c r="M922" s="4">
        <v>27.622049999999998</v>
      </c>
      <c r="N922" s="4">
        <v>60.596683333333331</v>
      </c>
      <c r="O922" s="4">
        <v>227.48320000000004</v>
      </c>
      <c r="P922" s="3">
        <f t="shared" si="58"/>
        <v>444.80911666666668</v>
      </c>
      <c r="Q922" s="5">
        <v>0</v>
      </c>
      <c r="R922" s="5">
        <f>VLOOKUP(D922,'[1]DESIGN LOAD'!AC:AF,2,FALSE)</f>
        <v>565</v>
      </c>
      <c r="S922" s="7">
        <f>VLOOKUP(D922,'[1]DESIGN LOAD'!AC:AF,3,FALSE)</f>
        <v>675</v>
      </c>
      <c r="T922">
        <f>VLOOKUP(D922,'[1]DESIGN LOAD'!AC:AF,4,FALSE)</f>
        <v>1240</v>
      </c>
    </row>
    <row r="923" spans="1:20" x14ac:dyDescent="0.3">
      <c r="A923" s="6">
        <v>2024</v>
      </c>
      <c r="B923" s="6">
        <v>8</v>
      </c>
      <c r="C923" s="6">
        <v>8</v>
      </c>
      <c r="D923" s="6">
        <v>15</v>
      </c>
      <c r="E923" s="6" t="str">
        <f t="shared" si="56"/>
        <v>Thursday</v>
      </c>
      <c r="F923" s="6" t="str">
        <f t="shared" si="59"/>
        <v>Week-day</v>
      </c>
      <c r="G923" s="6" t="str">
        <f>_xlfn.XLOOKUP(B923,'[1]VLOOKUP DATA'!$A$3:$A$14,'[1]VLOOKUP DATA'!$C$3:$C$14)</f>
        <v>High-demand</v>
      </c>
      <c r="H923" s="6" t="str" cm="1">
        <f t="array" ref="H923">_xlfn.XLOOKUP(1,('[1]VLOOKUP DATA'!$I$2:$I$337=[1]DATA!G923)*('[1]VLOOKUP DATA'!$J$2:$J$337=[1]DATA!D923)*('[1]VLOOKUP DATA'!$K$2:$K$337=[1]DATA!E923),'[1]VLOOKUP DATA'!$L$2:$L$337)</f>
        <v>Standard</v>
      </c>
      <c r="I923" s="1" cm="1">
        <f t="array" ref="I923">_xlfn.XLOOKUP(B923,'[1]VLOOKUP DATA'!$A$3:$A$14,_xlfn.XLOOKUP(H923,'[1]VLOOKUP DATA'!$D$2:$F$2,'[1]VLOOKUP DATA'!$D$3:$F$14))*100</f>
        <v>198</v>
      </c>
      <c r="J923" s="2">
        <v>-134.32088333333323</v>
      </c>
      <c r="K923" s="3">
        <f t="shared" si="57"/>
        <v>0</v>
      </c>
      <c r="L923" s="3">
        <v>95.458333333333329</v>
      </c>
      <c r="M923" s="4">
        <v>27.86003333333333</v>
      </c>
      <c r="N923" s="4">
        <v>359.93598333333341</v>
      </c>
      <c r="O923" s="4">
        <v>245.5100583333334</v>
      </c>
      <c r="P923" s="3">
        <f t="shared" si="58"/>
        <v>444.80911666666668</v>
      </c>
      <c r="Q923" s="5">
        <v>0</v>
      </c>
      <c r="R923" s="5">
        <f>VLOOKUP(D923,'[1]DESIGN LOAD'!AC:AF,2,FALSE)</f>
        <v>565</v>
      </c>
      <c r="S923" s="7">
        <f>VLOOKUP(D923,'[1]DESIGN LOAD'!AC:AF,3,FALSE)</f>
        <v>675</v>
      </c>
      <c r="T923">
        <f>VLOOKUP(D923,'[1]DESIGN LOAD'!AC:AF,4,FALSE)</f>
        <v>1240</v>
      </c>
    </row>
    <row r="924" spans="1:20" x14ac:dyDescent="0.3">
      <c r="A924" s="6">
        <v>2024</v>
      </c>
      <c r="B924" s="6">
        <v>8</v>
      </c>
      <c r="C924" s="6">
        <v>8</v>
      </c>
      <c r="D924" s="6">
        <v>16</v>
      </c>
      <c r="E924" s="6" t="str">
        <f t="shared" si="56"/>
        <v>Thursday</v>
      </c>
      <c r="F924" s="6" t="str">
        <f t="shared" si="59"/>
        <v>Week-day</v>
      </c>
      <c r="G924" s="6" t="str">
        <f>_xlfn.XLOOKUP(B924,'[1]VLOOKUP DATA'!$A$3:$A$14,'[1]VLOOKUP DATA'!$C$3:$C$14)</f>
        <v>High-demand</v>
      </c>
      <c r="H924" s="6" t="str" cm="1">
        <f t="array" ref="H924">_xlfn.XLOOKUP(1,('[1]VLOOKUP DATA'!$I$2:$I$337=[1]DATA!G924)*('[1]VLOOKUP DATA'!$J$2:$J$337=[1]DATA!D924)*('[1]VLOOKUP DATA'!$K$2:$K$337=[1]DATA!E924),'[1]VLOOKUP DATA'!$L$2:$L$337)</f>
        <v>Standard</v>
      </c>
      <c r="I924" s="1" cm="1">
        <f t="array" ref="I924">_xlfn.XLOOKUP(B924,'[1]VLOOKUP DATA'!$A$3:$A$14,_xlfn.XLOOKUP(H924,'[1]VLOOKUP DATA'!$D$2:$F$2,'[1]VLOOKUP DATA'!$D$3:$F$14))*100</f>
        <v>198</v>
      </c>
      <c r="J924" s="2">
        <v>212.07684166666667</v>
      </c>
      <c r="K924" s="3">
        <f t="shared" si="57"/>
        <v>212.07684166666667</v>
      </c>
      <c r="L924" s="3">
        <v>91.983333333333334</v>
      </c>
      <c r="M924" s="4">
        <v>20.067391666666669</v>
      </c>
      <c r="N924" s="4">
        <v>83.109674999999953</v>
      </c>
      <c r="O924" s="4">
        <v>309.61637499999995</v>
      </c>
      <c r="P924" s="3">
        <f t="shared" si="58"/>
        <v>444.80911666666668</v>
      </c>
      <c r="Q924" s="5">
        <v>0</v>
      </c>
      <c r="R924" s="5">
        <f>VLOOKUP(D924,'[1]DESIGN LOAD'!AC:AF,2,FALSE)</f>
        <v>565</v>
      </c>
      <c r="S924" s="7">
        <f>VLOOKUP(D924,'[1]DESIGN LOAD'!AC:AF,3,FALSE)</f>
        <v>675</v>
      </c>
      <c r="T924">
        <f>VLOOKUP(D924,'[1]DESIGN LOAD'!AC:AF,4,FALSE)</f>
        <v>1240</v>
      </c>
    </row>
    <row r="925" spans="1:20" x14ac:dyDescent="0.3">
      <c r="A925" s="6">
        <v>2024</v>
      </c>
      <c r="B925" s="6">
        <v>8</v>
      </c>
      <c r="C925" s="6">
        <v>8</v>
      </c>
      <c r="D925" s="6">
        <v>17</v>
      </c>
      <c r="E925" s="6" t="str">
        <f t="shared" si="56"/>
        <v>Thursday</v>
      </c>
      <c r="F925" s="6" t="str">
        <f t="shared" si="59"/>
        <v>Week-day</v>
      </c>
      <c r="G925" s="6" t="str">
        <f>_xlfn.XLOOKUP(B925,'[1]VLOOKUP DATA'!$A$3:$A$14,'[1]VLOOKUP DATA'!$C$3:$C$14)</f>
        <v>High-demand</v>
      </c>
      <c r="H925" s="6" t="str" cm="1">
        <f t="array" ref="H925">_xlfn.XLOOKUP(1,('[1]VLOOKUP DATA'!$I$2:$I$337=[1]DATA!G925)*('[1]VLOOKUP DATA'!$J$2:$J$337=[1]DATA!D925)*('[1]VLOOKUP DATA'!$K$2:$K$337=[1]DATA!E925),'[1]VLOOKUP DATA'!$L$2:$L$337)</f>
        <v>Peak</v>
      </c>
      <c r="I925" s="1" cm="1">
        <f t="array" ref="I925">_xlfn.XLOOKUP(B925,'[1]VLOOKUP DATA'!$A$3:$A$14,_xlfn.XLOOKUP(H925,'[1]VLOOKUP DATA'!$D$2:$F$2,'[1]VLOOKUP DATA'!$D$3:$F$14))*100</f>
        <v>653</v>
      </c>
      <c r="J925" s="2">
        <v>228.3856583333334</v>
      </c>
      <c r="K925" s="3">
        <f t="shared" si="57"/>
        <v>228.3856583333334</v>
      </c>
      <c r="L925" s="3">
        <v>81.75833333333334</v>
      </c>
      <c r="M925" s="4">
        <v>0.1499416666666667</v>
      </c>
      <c r="N925" s="4">
        <v>39.302266666666668</v>
      </c>
      <c r="O925" s="4">
        <v>267.68792499999995</v>
      </c>
      <c r="P925" s="3">
        <f t="shared" si="58"/>
        <v>444.80911666666668</v>
      </c>
      <c r="Q925" s="5">
        <v>0</v>
      </c>
      <c r="R925" s="5">
        <f>VLOOKUP(D925,'[1]DESIGN LOAD'!AC:AF,2,FALSE)</f>
        <v>555</v>
      </c>
      <c r="S925" s="7">
        <f>VLOOKUP(D925,'[1]DESIGN LOAD'!AC:AF,3,FALSE)</f>
        <v>675</v>
      </c>
      <c r="T925">
        <f>VLOOKUP(D925,'[1]DESIGN LOAD'!AC:AF,4,FALSE)</f>
        <v>1230</v>
      </c>
    </row>
    <row r="926" spans="1:20" x14ac:dyDescent="0.3">
      <c r="A926" s="6">
        <v>2024</v>
      </c>
      <c r="B926" s="6">
        <v>8</v>
      </c>
      <c r="C926" s="6">
        <v>8</v>
      </c>
      <c r="D926" s="6">
        <v>18</v>
      </c>
      <c r="E926" s="6" t="str">
        <f t="shared" si="56"/>
        <v>Thursday</v>
      </c>
      <c r="F926" s="6" t="str">
        <f t="shared" si="59"/>
        <v>Week-day</v>
      </c>
      <c r="G926" s="6" t="str">
        <f>_xlfn.XLOOKUP(B926,'[1]VLOOKUP DATA'!$A$3:$A$14,'[1]VLOOKUP DATA'!$C$3:$C$14)</f>
        <v>High-demand</v>
      </c>
      <c r="H926" s="6" t="str" cm="1">
        <f t="array" ref="H926">_xlfn.XLOOKUP(1,('[1]VLOOKUP DATA'!$I$2:$I$337=[1]DATA!G926)*('[1]VLOOKUP DATA'!$J$2:$J$337=[1]DATA!D926)*('[1]VLOOKUP DATA'!$K$2:$K$337=[1]DATA!E926),'[1]VLOOKUP DATA'!$L$2:$L$337)</f>
        <v>Peak</v>
      </c>
      <c r="I926" s="1" cm="1">
        <f t="array" ref="I926">_xlfn.XLOOKUP(B926,'[1]VLOOKUP DATA'!$A$3:$A$14,_xlfn.XLOOKUP(H926,'[1]VLOOKUP DATA'!$D$2:$F$2,'[1]VLOOKUP DATA'!$D$3:$F$14))*100</f>
        <v>653</v>
      </c>
      <c r="J926" s="2">
        <v>215.59601666666671</v>
      </c>
      <c r="K926" s="3">
        <f t="shared" si="57"/>
        <v>215.59601666666671</v>
      </c>
      <c r="L926" s="3">
        <v>68.5</v>
      </c>
      <c r="M926" s="4">
        <v>93.43824166666667</v>
      </c>
      <c r="N926" s="4">
        <v>0.40576666666666672</v>
      </c>
      <c r="O926" s="4">
        <v>305.45015833333343</v>
      </c>
      <c r="P926" s="3">
        <f t="shared" si="58"/>
        <v>444.80911666666668</v>
      </c>
      <c r="Q926" s="5">
        <v>0</v>
      </c>
      <c r="R926" s="5">
        <f>VLOOKUP(D926,'[1]DESIGN LOAD'!AC:AF,2,FALSE)</f>
        <v>485</v>
      </c>
      <c r="S926" s="7">
        <f>VLOOKUP(D926,'[1]DESIGN LOAD'!AC:AF,3,FALSE)</f>
        <v>655</v>
      </c>
      <c r="T926">
        <f>VLOOKUP(D926,'[1]DESIGN LOAD'!AC:AF,4,FALSE)</f>
        <v>1140</v>
      </c>
    </row>
    <row r="927" spans="1:20" x14ac:dyDescent="0.3">
      <c r="A927" s="6">
        <v>2024</v>
      </c>
      <c r="B927" s="6">
        <v>8</v>
      </c>
      <c r="C927" s="6">
        <v>8</v>
      </c>
      <c r="D927" s="6">
        <v>19</v>
      </c>
      <c r="E927" s="6" t="str">
        <f t="shared" si="56"/>
        <v>Thursday</v>
      </c>
      <c r="F927" s="6" t="str">
        <f t="shared" si="59"/>
        <v>Week-day</v>
      </c>
      <c r="G927" s="6" t="str">
        <f>_xlfn.XLOOKUP(B927,'[1]VLOOKUP DATA'!$A$3:$A$14,'[1]VLOOKUP DATA'!$C$3:$C$14)</f>
        <v>High-demand</v>
      </c>
      <c r="H927" s="6" t="str" cm="1">
        <f t="array" ref="H927">_xlfn.XLOOKUP(1,('[1]VLOOKUP DATA'!$I$2:$I$337=[1]DATA!G927)*('[1]VLOOKUP DATA'!$J$2:$J$337=[1]DATA!D927)*('[1]VLOOKUP DATA'!$K$2:$K$337=[1]DATA!E927),'[1]VLOOKUP DATA'!$L$2:$L$337)</f>
        <v>Standard</v>
      </c>
      <c r="I927" s="1" cm="1">
        <f t="array" ref="I927">_xlfn.XLOOKUP(B927,'[1]VLOOKUP DATA'!$A$3:$A$14,_xlfn.XLOOKUP(H927,'[1]VLOOKUP DATA'!$D$2:$F$2,'[1]VLOOKUP DATA'!$D$3:$F$14))*100</f>
        <v>198</v>
      </c>
      <c r="J927" s="2">
        <v>-11.05823333333333</v>
      </c>
      <c r="K927" s="3">
        <f t="shared" si="57"/>
        <v>0</v>
      </c>
      <c r="L927" s="3">
        <v>64.466666666666669</v>
      </c>
      <c r="M927" s="4">
        <v>357.81099166666678</v>
      </c>
      <c r="N927" s="4">
        <v>0</v>
      </c>
      <c r="O927" s="4">
        <v>320.61526666666674</v>
      </c>
      <c r="P927" s="3">
        <f t="shared" si="58"/>
        <v>444.80911666666668</v>
      </c>
      <c r="Q927" s="5">
        <v>0</v>
      </c>
      <c r="R927" s="5">
        <f>VLOOKUP(D927,'[1]DESIGN LOAD'!AC:AF,2,FALSE)</f>
        <v>295</v>
      </c>
      <c r="S927" s="7">
        <f>VLOOKUP(D927,'[1]DESIGN LOAD'!AC:AF,3,FALSE)</f>
        <v>655</v>
      </c>
      <c r="T927">
        <f>VLOOKUP(D927,'[1]DESIGN LOAD'!AC:AF,4,FALSE)</f>
        <v>950</v>
      </c>
    </row>
    <row r="928" spans="1:20" x14ac:dyDescent="0.3">
      <c r="A928" s="6">
        <v>2024</v>
      </c>
      <c r="B928" s="6">
        <v>8</v>
      </c>
      <c r="C928" s="6">
        <v>8</v>
      </c>
      <c r="D928" s="6">
        <v>20</v>
      </c>
      <c r="E928" s="6" t="str">
        <f t="shared" si="56"/>
        <v>Thursday</v>
      </c>
      <c r="F928" s="6" t="str">
        <f t="shared" si="59"/>
        <v>Week-day</v>
      </c>
      <c r="G928" s="6" t="str">
        <f>_xlfn.XLOOKUP(B928,'[1]VLOOKUP DATA'!$A$3:$A$14,'[1]VLOOKUP DATA'!$C$3:$C$14)</f>
        <v>High-demand</v>
      </c>
      <c r="H928" s="6" t="str" cm="1">
        <f t="array" ref="H928">_xlfn.XLOOKUP(1,('[1]VLOOKUP DATA'!$I$2:$I$337=[1]DATA!G928)*('[1]VLOOKUP DATA'!$J$2:$J$337=[1]DATA!D928)*('[1]VLOOKUP DATA'!$K$2:$K$337=[1]DATA!E928),'[1]VLOOKUP DATA'!$L$2:$L$337)</f>
        <v>Standard</v>
      </c>
      <c r="I928" s="1" cm="1">
        <f t="array" ref="I928">_xlfn.XLOOKUP(B928,'[1]VLOOKUP DATA'!$A$3:$A$14,_xlfn.XLOOKUP(H928,'[1]VLOOKUP DATA'!$D$2:$F$2,'[1]VLOOKUP DATA'!$D$3:$F$14))*100</f>
        <v>198</v>
      </c>
      <c r="J928" s="2">
        <v>-19.880916666666661</v>
      </c>
      <c r="K928" s="3">
        <f t="shared" si="57"/>
        <v>0</v>
      </c>
      <c r="L928" s="3">
        <v>64.849999999999994</v>
      </c>
      <c r="M928" s="4">
        <v>270.17248333333339</v>
      </c>
      <c r="N928" s="4">
        <v>0</v>
      </c>
      <c r="O928" s="4">
        <v>258.39736666666653</v>
      </c>
      <c r="P928" s="3">
        <f t="shared" si="58"/>
        <v>444.80911666666668</v>
      </c>
      <c r="Q928" s="5">
        <v>-1.7424999999999993E-2</v>
      </c>
      <c r="R928" s="5">
        <f>VLOOKUP(D928,'[1]DESIGN LOAD'!AC:AF,2,FALSE)</f>
        <v>295</v>
      </c>
      <c r="S928" s="7">
        <f>VLOOKUP(D928,'[1]DESIGN LOAD'!AC:AF,3,FALSE)</f>
        <v>190</v>
      </c>
      <c r="T928">
        <f>VLOOKUP(D928,'[1]DESIGN LOAD'!AC:AF,4,FALSE)</f>
        <v>485</v>
      </c>
    </row>
    <row r="929" spans="1:20" x14ac:dyDescent="0.3">
      <c r="A929" s="6">
        <v>2024</v>
      </c>
      <c r="B929" s="6">
        <v>8</v>
      </c>
      <c r="C929" s="6">
        <v>8</v>
      </c>
      <c r="D929" s="6">
        <v>21</v>
      </c>
      <c r="E929" s="6" t="str">
        <f t="shared" si="56"/>
        <v>Thursday</v>
      </c>
      <c r="F929" s="6" t="str">
        <f t="shared" si="59"/>
        <v>Week-day</v>
      </c>
      <c r="G929" s="6" t="str">
        <f>_xlfn.XLOOKUP(B929,'[1]VLOOKUP DATA'!$A$3:$A$14,'[1]VLOOKUP DATA'!$C$3:$C$14)</f>
        <v>High-demand</v>
      </c>
      <c r="H929" s="6" t="str" cm="1">
        <f t="array" ref="H929">_xlfn.XLOOKUP(1,('[1]VLOOKUP DATA'!$I$2:$I$337=[1]DATA!G929)*('[1]VLOOKUP DATA'!$J$2:$J$337=[1]DATA!D929)*('[1]VLOOKUP DATA'!$K$2:$K$337=[1]DATA!E929),'[1]VLOOKUP DATA'!$L$2:$L$337)</f>
        <v>Standard</v>
      </c>
      <c r="I929" s="1" cm="1">
        <f t="array" ref="I929">_xlfn.XLOOKUP(B929,'[1]VLOOKUP DATA'!$A$3:$A$14,_xlfn.XLOOKUP(H929,'[1]VLOOKUP DATA'!$D$2:$F$2,'[1]VLOOKUP DATA'!$D$3:$F$14))*100</f>
        <v>198</v>
      </c>
      <c r="J929" s="2">
        <v>-14.309683333333338</v>
      </c>
      <c r="K929" s="3">
        <f t="shared" si="57"/>
        <v>0</v>
      </c>
      <c r="L929" s="3">
        <v>64.2</v>
      </c>
      <c r="M929" s="4">
        <v>329.65221666666667</v>
      </c>
      <c r="N929" s="4">
        <v>0</v>
      </c>
      <c r="O929" s="4">
        <v>294.68117500000022</v>
      </c>
      <c r="P929" s="3">
        <f t="shared" si="58"/>
        <v>444.80911666666668</v>
      </c>
      <c r="Q929" s="5">
        <v>-5.1000000000000094E-2</v>
      </c>
      <c r="R929" s="5">
        <f>VLOOKUP(D929,'[1]DESIGN LOAD'!AC:AF,2,FALSE)</f>
        <v>295</v>
      </c>
      <c r="S929" s="7">
        <f>VLOOKUP(D929,'[1]DESIGN LOAD'!AC:AF,3,FALSE)</f>
        <v>190</v>
      </c>
      <c r="T929">
        <f>VLOOKUP(D929,'[1]DESIGN LOAD'!AC:AF,4,FALSE)</f>
        <v>485</v>
      </c>
    </row>
    <row r="930" spans="1:20" x14ac:dyDescent="0.3">
      <c r="A930" s="6">
        <v>2024</v>
      </c>
      <c r="B930" s="6">
        <v>8</v>
      </c>
      <c r="C930" s="6">
        <v>8</v>
      </c>
      <c r="D930" s="6">
        <v>22</v>
      </c>
      <c r="E930" s="6" t="str">
        <f t="shared" si="56"/>
        <v>Thursday</v>
      </c>
      <c r="F930" s="6" t="str">
        <f t="shared" si="59"/>
        <v>Week-day</v>
      </c>
      <c r="G930" s="6" t="str">
        <f>_xlfn.XLOOKUP(B930,'[1]VLOOKUP DATA'!$A$3:$A$14,'[1]VLOOKUP DATA'!$C$3:$C$14)</f>
        <v>High-demand</v>
      </c>
      <c r="H930" s="6" t="str" cm="1">
        <f t="array" ref="H930">_xlfn.XLOOKUP(1,('[1]VLOOKUP DATA'!$I$2:$I$337=[1]DATA!G930)*('[1]VLOOKUP DATA'!$J$2:$J$337=[1]DATA!D930)*('[1]VLOOKUP DATA'!$K$2:$K$337=[1]DATA!E930),'[1]VLOOKUP DATA'!$L$2:$L$337)</f>
        <v>Off-Peak</v>
      </c>
      <c r="I930" s="1" cm="1">
        <f t="array" ref="I930">_xlfn.XLOOKUP(B930,'[1]VLOOKUP DATA'!$A$3:$A$14,_xlfn.XLOOKUP(H930,'[1]VLOOKUP DATA'!$D$2:$F$2,'[1]VLOOKUP DATA'!$D$3:$F$14))*100</f>
        <v>107</v>
      </c>
      <c r="J930" s="2">
        <v>-98.610449999999958</v>
      </c>
      <c r="K930" s="3">
        <f t="shared" si="57"/>
        <v>0</v>
      </c>
      <c r="L930" s="3">
        <v>66.683333333333337</v>
      </c>
      <c r="M930" s="4">
        <v>395.66452499999997</v>
      </c>
      <c r="N930" s="4">
        <v>0</v>
      </c>
      <c r="O930" s="4">
        <v>278.28259166666663</v>
      </c>
      <c r="P930" s="3">
        <f t="shared" si="58"/>
        <v>444.80911666666668</v>
      </c>
      <c r="Q930" s="5">
        <v>-5.1000000000000094E-2</v>
      </c>
      <c r="R930" s="5">
        <f>VLOOKUP(D930,'[1]DESIGN LOAD'!AC:AF,2,FALSE)</f>
        <v>200</v>
      </c>
      <c r="S930" s="7">
        <f>VLOOKUP(D930,'[1]DESIGN LOAD'!AC:AF,3,FALSE)</f>
        <v>190</v>
      </c>
      <c r="T930">
        <f>VLOOKUP(D930,'[1]DESIGN LOAD'!AC:AF,4,FALSE)</f>
        <v>390</v>
      </c>
    </row>
    <row r="931" spans="1:20" x14ac:dyDescent="0.3">
      <c r="A931" s="6">
        <v>2024</v>
      </c>
      <c r="B931" s="6">
        <v>8</v>
      </c>
      <c r="C931" s="6">
        <v>8</v>
      </c>
      <c r="D931" s="6">
        <v>23</v>
      </c>
      <c r="E931" s="6" t="str">
        <f t="shared" si="56"/>
        <v>Thursday</v>
      </c>
      <c r="F931" s="6" t="str">
        <f t="shared" si="59"/>
        <v>Week-day</v>
      </c>
      <c r="G931" s="6" t="str">
        <f>_xlfn.XLOOKUP(B931,'[1]VLOOKUP DATA'!$A$3:$A$14,'[1]VLOOKUP DATA'!$C$3:$C$14)</f>
        <v>High-demand</v>
      </c>
      <c r="H931" s="6" t="str" cm="1">
        <f t="array" ref="H931">_xlfn.XLOOKUP(1,('[1]VLOOKUP DATA'!$I$2:$I$337=[1]DATA!G931)*('[1]VLOOKUP DATA'!$J$2:$J$337=[1]DATA!D931)*('[1]VLOOKUP DATA'!$K$2:$K$337=[1]DATA!E931),'[1]VLOOKUP DATA'!$L$2:$L$337)</f>
        <v>Off-Peak</v>
      </c>
      <c r="I931" s="1" cm="1">
        <f t="array" ref="I931">_xlfn.XLOOKUP(B931,'[1]VLOOKUP DATA'!$A$3:$A$14,_xlfn.XLOOKUP(H931,'[1]VLOOKUP DATA'!$D$2:$F$2,'[1]VLOOKUP DATA'!$D$3:$F$14))*100</f>
        <v>107</v>
      </c>
      <c r="J931" s="2">
        <v>264.23709166666669</v>
      </c>
      <c r="K931" s="3">
        <f t="shared" si="57"/>
        <v>264.23709166666669</v>
      </c>
      <c r="L931" s="3">
        <v>62.575000000000003</v>
      </c>
      <c r="M931" s="4">
        <v>399.8676250000006</v>
      </c>
      <c r="N931" s="4">
        <v>0</v>
      </c>
      <c r="O931" s="4">
        <v>282.48583333333335</v>
      </c>
      <c r="P931" s="3">
        <f t="shared" si="58"/>
        <v>444.80911666666668</v>
      </c>
      <c r="Q931" s="5">
        <v>-5.1000000000000094E-2</v>
      </c>
      <c r="R931" s="5">
        <f>VLOOKUP(D931,'[1]DESIGN LOAD'!AC:AF,2,FALSE)</f>
        <v>200</v>
      </c>
      <c r="S931" s="7">
        <f>VLOOKUP(D931,'[1]DESIGN LOAD'!AC:AF,3,FALSE)</f>
        <v>190</v>
      </c>
      <c r="T931">
        <f>VLOOKUP(D931,'[1]DESIGN LOAD'!AC:AF,4,FALSE)</f>
        <v>390</v>
      </c>
    </row>
    <row r="932" spans="1:20" x14ac:dyDescent="0.3">
      <c r="A932" s="6">
        <v>2024</v>
      </c>
      <c r="B932" s="6">
        <v>8</v>
      </c>
      <c r="C932" s="6">
        <v>9</v>
      </c>
      <c r="D932" s="6">
        <v>0</v>
      </c>
      <c r="E932" s="6" t="str">
        <f t="shared" si="56"/>
        <v>Friday</v>
      </c>
      <c r="F932" s="6" t="str">
        <f t="shared" si="59"/>
        <v>Week-day</v>
      </c>
      <c r="G932" s="6" t="str">
        <f>_xlfn.XLOOKUP(B932,'[1]VLOOKUP DATA'!$A$3:$A$14,'[1]VLOOKUP DATA'!$C$3:$C$14)</f>
        <v>High-demand</v>
      </c>
      <c r="H932" s="6" t="str" cm="1">
        <f t="array" ref="H932">_xlfn.XLOOKUP(1,('[1]VLOOKUP DATA'!$I$2:$I$337=[1]DATA!G932)*('[1]VLOOKUP DATA'!$J$2:$J$337=[1]DATA!D932)*('[1]VLOOKUP DATA'!$K$2:$K$337=[1]DATA!E932),'[1]VLOOKUP DATA'!$L$2:$L$337)</f>
        <v>Off-Peak</v>
      </c>
      <c r="I932" s="1" cm="1">
        <f t="array" ref="I932">_xlfn.XLOOKUP(B932,'[1]VLOOKUP DATA'!$A$3:$A$14,_xlfn.XLOOKUP(H932,'[1]VLOOKUP DATA'!$D$2:$F$2,'[1]VLOOKUP DATA'!$D$3:$F$14))*100</f>
        <v>107</v>
      </c>
      <c r="J932" s="2">
        <v>288.94294166666663</v>
      </c>
      <c r="K932" s="3">
        <f t="shared" si="57"/>
        <v>288.94294166666663</v>
      </c>
      <c r="L932" s="3">
        <v>47.983333333333334</v>
      </c>
      <c r="M932" s="4">
        <v>399.87000000000063</v>
      </c>
      <c r="N932" s="4">
        <v>0</v>
      </c>
      <c r="O932" s="4">
        <v>288.89185000000003</v>
      </c>
      <c r="P932" s="3">
        <f t="shared" si="58"/>
        <v>444.80911666666668</v>
      </c>
      <c r="Q932" s="5">
        <v>-5.1000000000000094E-2</v>
      </c>
      <c r="R932" s="5">
        <f>VLOOKUP(D932,'[1]DESIGN LOAD'!AC:AF,2,FALSE)</f>
        <v>200</v>
      </c>
      <c r="S932" s="7">
        <f>VLOOKUP(D932,'[1]DESIGN LOAD'!AC:AF,3,FALSE)</f>
        <v>190</v>
      </c>
      <c r="T932">
        <f>VLOOKUP(D932,'[1]DESIGN LOAD'!AC:AF,4,FALSE)</f>
        <v>390</v>
      </c>
    </row>
    <row r="933" spans="1:20" x14ac:dyDescent="0.3">
      <c r="A933" s="6">
        <v>2024</v>
      </c>
      <c r="B933" s="6">
        <v>8</v>
      </c>
      <c r="C933" s="6">
        <v>9</v>
      </c>
      <c r="D933" s="6">
        <v>1</v>
      </c>
      <c r="E933" s="6" t="str">
        <f t="shared" si="56"/>
        <v>Friday</v>
      </c>
      <c r="F933" s="6" t="str">
        <f t="shared" si="59"/>
        <v>Week-day</v>
      </c>
      <c r="G933" s="6" t="str">
        <f>_xlfn.XLOOKUP(B933,'[1]VLOOKUP DATA'!$A$3:$A$14,'[1]VLOOKUP DATA'!$C$3:$C$14)</f>
        <v>High-demand</v>
      </c>
      <c r="H933" s="6" t="str" cm="1">
        <f t="array" ref="H933">_xlfn.XLOOKUP(1,('[1]VLOOKUP DATA'!$I$2:$I$337=[1]DATA!G933)*('[1]VLOOKUP DATA'!$J$2:$J$337=[1]DATA!D933)*('[1]VLOOKUP DATA'!$K$2:$K$337=[1]DATA!E933),'[1]VLOOKUP DATA'!$L$2:$L$337)</f>
        <v>Off-Peak</v>
      </c>
      <c r="I933" s="1" cm="1">
        <f t="array" ref="I933">_xlfn.XLOOKUP(B933,'[1]VLOOKUP DATA'!$A$3:$A$14,_xlfn.XLOOKUP(H933,'[1]VLOOKUP DATA'!$D$2:$F$2,'[1]VLOOKUP DATA'!$D$3:$F$14))*100</f>
        <v>107</v>
      </c>
      <c r="J933" s="2">
        <v>130.54912499999989</v>
      </c>
      <c r="K933" s="3">
        <f t="shared" si="57"/>
        <v>130.54912499999989</v>
      </c>
      <c r="L933" s="3">
        <v>35.225000000000001</v>
      </c>
      <c r="M933" s="4">
        <v>399.91126666666662</v>
      </c>
      <c r="N933" s="4">
        <v>0</v>
      </c>
      <c r="O933" s="4">
        <v>296.34139166666665</v>
      </c>
      <c r="P933" s="3">
        <f t="shared" si="58"/>
        <v>444.80911666666668</v>
      </c>
      <c r="Q933" s="5">
        <v>-5.1000000000000094E-2</v>
      </c>
      <c r="R933" s="5">
        <f>VLOOKUP(D933,'[1]DESIGN LOAD'!AC:AF,2,FALSE)</f>
        <v>200</v>
      </c>
      <c r="S933" s="7">
        <f>VLOOKUP(D933,'[1]DESIGN LOAD'!AC:AF,3,FALSE)</f>
        <v>190</v>
      </c>
      <c r="T933">
        <f>VLOOKUP(D933,'[1]DESIGN LOAD'!AC:AF,4,FALSE)</f>
        <v>390</v>
      </c>
    </row>
    <row r="934" spans="1:20" x14ac:dyDescent="0.3">
      <c r="A934" s="6">
        <v>2024</v>
      </c>
      <c r="B934" s="6">
        <v>8</v>
      </c>
      <c r="C934" s="6">
        <v>9</v>
      </c>
      <c r="D934" s="6">
        <v>2</v>
      </c>
      <c r="E934" s="6" t="str">
        <f t="shared" si="56"/>
        <v>Friday</v>
      </c>
      <c r="F934" s="6" t="str">
        <f t="shared" si="59"/>
        <v>Week-day</v>
      </c>
      <c r="G934" s="6" t="str">
        <f>_xlfn.XLOOKUP(B934,'[1]VLOOKUP DATA'!$A$3:$A$14,'[1]VLOOKUP DATA'!$C$3:$C$14)</f>
        <v>High-demand</v>
      </c>
      <c r="H934" s="6" t="str" cm="1">
        <f t="array" ref="H934">_xlfn.XLOOKUP(1,('[1]VLOOKUP DATA'!$I$2:$I$337=[1]DATA!G934)*('[1]VLOOKUP DATA'!$J$2:$J$337=[1]DATA!D934)*('[1]VLOOKUP DATA'!$K$2:$K$337=[1]DATA!E934),'[1]VLOOKUP DATA'!$L$2:$L$337)</f>
        <v>Off-Peak</v>
      </c>
      <c r="I934" s="1" cm="1">
        <f t="array" ref="I934">_xlfn.XLOOKUP(B934,'[1]VLOOKUP DATA'!$A$3:$A$14,_xlfn.XLOOKUP(H934,'[1]VLOOKUP DATA'!$D$2:$F$2,'[1]VLOOKUP DATA'!$D$3:$F$14))*100</f>
        <v>107</v>
      </c>
      <c r="J934" s="2">
        <v>-42.643341666666657</v>
      </c>
      <c r="K934" s="3">
        <f t="shared" si="57"/>
        <v>0</v>
      </c>
      <c r="L934" s="3">
        <v>34.733333333333334</v>
      </c>
      <c r="M934" s="4">
        <v>397.16118333333333</v>
      </c>
      <c r="N934" s="4">
        <v>0</v>
      </c>
      <c r="O934" s="4">
        <v>338.79628333333329</v>
      </c>
      <c r="P934" s="3">
        <f t="shared" si="58"/>
        <v>444.80911666666668</v>
      </c>
      <c r="Q934" s="5">
        <v>-5.1000000000000094E-2</v>
      </c>
      <c r="R934" s="5">
        <f>VLOOKUP(D934,'[1]DESIGN LOAD'!AC:AF,2,FALSE)</f>
        <v>200</v>
      </c>
      <c r="S934" s="7">
        <f>VLOOKUP(D934,'[1]DESIGN LOAD'!AC:AF,3,FALSE)</f>
        <v>190</v>
      </c>
      <c r="T934">
        <f>VLOOKUP(D934,'[1]DESIGN LOAD'!AC:AF,4,FALSE)</f>
        <v>390</v>
      </c>
    </row>
    <row r="935" spans="1:20" x14ac:dyDescent="0.3">
      <c r="A935" s="6">
        <v>2024</v>
      </c>
      <c r="B935" s="6">
        <v>8</v>
      </c>
      <c r="C935" s="6">
        <v>9</v>
      </c>
      <c r="D935" s="6">
        <v>3</v>
      </c>
      <c r="E935" s="6" t="str">
        <f t="shared" si="56"/>
        <v>Friday</v>
      </c>
      <c r="F935" s="6" t="str">
        <f t="shared" si="59"/>
        <v>Week-day</v>
      </c>
      <c r="G935" s="6" t="str">
        <f>_xlfn.XLOOKUP(B935,'[1]VLOOKUP DATA'!$A$3:$A$14,'[1]VLOOKUP DATA'!$C$3:$C$14)</f>
        <v>High-demand</v>
      </c>
      <c r="H935" s="6" t="str" cm="1">
        <f t="array" ref="H935">_xlfn.XLOOKUP(1,('[1]VLOOKUP DATA'!$I$2:$I$337=[1]DATA!G935)*('[1]VLOOKUP DATA'!$J$2:$J$337=[1]DATA!D935)*('[1]VLOOKUP DATA'!$K$2:$K$337=[1]DATA!E935),'[1]VLOOKUP DATA'!$L$2:$L$337)</f>
        <v>Off-Peak</v>
      </c>
      <c r="I935" s="1" cm="1">
        <f t="array" ref="I935">_xlfn.XLOOKUP(B935,'[1]VLOOKUP DATA'!$A$3:$A$14,_xlfn.XLOOKUP(H935,'[1]VLOOKUP DATA'!$D$2:$F$2,'[1]VLOOKUP DATA'!$D$3:$F$14))*100</f>
        <v>107</v>
      </c>
      <c r="J935" s="2">
        <v>-59.769650000000027</v>
      </c>
      <c r="K935" s="3">
        <f t="shared" si="57"/>
        <v>0</v>
      </c>
      <c r="L935" s="3">
        <v>36.625</v>
      </c>
      <c r="M935" s="4">
        <v>400.08335833333336</v>
      </c>
      <c r="N935" s="4">
        <v>0</v>
      </c>
      <c r="O935" s="4">
        <v>323.96659999999986</v>
      </c>
      <c r="P935" s="3">
        <f t="shared" si="58"/>
        <v>444.80911666666668</v>
      </c>
      <c r="Q935" s="5">
        <v>-5.1000000000000094E-2</v>
      </c>
      <c r="R935" s="5">
        <f>VLOOKUP(D935,'[1]DESIGN LOAD'!AC:AF,2,FALSE)</f>
        <v>200</v>
      </c>
      <c r="S935" s="7">
        <f>VLOOKUP(D935,'[1]DESIGN LOAD'!AC:AF,3,FALSE)</f>
        <v>190</v>
      </c>
      <c r="T935">
        <f>VLOOKUP(D935,'[1]DESIGN LOAD'!AC:AF,4,FALSE)</f>
        <v>390</v>
      </c>
    </row>
    <row r="936" spans="1:20" x14ac:dyDescent="0.3">
      <c r="A936" s="6">
        <v>2024</v>
      </c>
      <c r="B936" s="6">
        <v>8</v>
      </c>
      <c r="C936" s="6">
        <v>9</v>
      </c>
      <c r="D936" s="6">
        <v>4</v>
      </c>
      <c r="E936" s="6" t="str">
        <f t="shared" si="56"/>
        <v>Friday</v>
      </c>
      <c r="F936" s="6" t="str">
        <f t="shared" si="59"/>
        <v>Week-day</v>
      </c>
      <c r="G936" s="6" t="str">
        <f>_xlfn.XLOOKUP(B936,'[1]VLOOKUP DATA'!$A$3:$A$14,'[1]VLOOKUP DATA'!$C$3:$C$14)</f>
        <v>High-demand</v>
      </c>
      <c r="H936" s="6" t="str" cm="1">
        <f t="array" ref="H936">_xlfn.XLOOKUP(1,('[1]VLOOKUP DATA'!$I$2:$I$337=[1]DATA!G936)*('[1]VLOOKUP DATA'!$J$2:$J$337=[1]DATA!D936)*('[1]VLOOKUP DATA'!$K$2:$K$337=[1]DATA!E936),'[1]VLOOKUP DATA'!$L$2:$L$337)</f>
        <v>Off-Peak</v>
      </c>
      <c r="I936" s="1" cm="1">
        <f t="array" ref="I936">_xlfn.XLOOKUP(B936,'[1]VLOOKUP DATA'!$A$3:$A$14,_xlfn.XLOOKUP(H936,'[1]VLOOKUP DATA'!$D$2:$F$2,'[1]VLOOKUP DATA'!$D$3:$F$14))*100</f>
        <v>107</v>
      </c>
      <c r="J936" s="2">
        <v>-22.290758333333329</v>
      </c>
      <c r="K936" s="3">
        <f t="shared" si="57"/>
        <v>0</v>
      </c>
      <c r="L936" s="3">
        <v>38.383333333333333</v>
      </c>
      <c r="M936" s="4">
        <v>399.63819166666667</v>
      </c>
      <c r="N936" s="4">
        <v>0</v>
      </c>
      <c r="O936" s="4">
        <v>360.27765000000005</v>
      </c>
      <c r="P936" s="3">
        <f t="shared" si="58"/>
        <v>444.80911666666668</v>
      </c>
      <c r="Q936" s="5">
        <v>-5.1000000000000094E-2</v>
      </c>
      <c r="R936" s="5">
        <f>VLOOKUP(D936,'[1]DESIGN LOAD'!AC:AF,2,FALSE)</f>
        <v>295</v>
      </c>
      <c r="S936" s="7">
        <f>VLOOKUP(D936,'[1]DESIGN LOAD'!AC:AF,3,FALSE)</f>
        <v>190</v>
      </c>
      <c r="T936">
        <f>VLOOKUP(D936,'[1]DESIGN LOAD'!AC:AF,4,FALSE)</f>
        <v>485</v>
      </c>
    </row>
    <row r="937" spans="1:20" x14ac:dyDescent="0.3">
      <c r="A937" s="6">
        <v>2024</v>
      </c>
      <c r="B937" s="6">
        <v>8</v>
      </c>
      <c r="C937" s="6">
        <v>9</v>
      </c>
      <c r="D937" s="6">
        <v>5</v>
      </c>
      <c r="E937" s="6" t="str">
        <f t="shared" si="56"/>
        <v>Friday</v>
      </c>
      <c r="F937" s="6" t="str">
        <f t="shared" si="59"/>
        <v>Week-day</v>
      </c>
      <c r="G937" s="6" t="str">
        <f>_xlfn.XLOOKUP(B937,'[1]VLOOKUP DATA'!$A$3:$A$14,'[1]VLOOKUP DATA'!$C$3:$C$14)</f>
        <v>High-demand</v>
      </c>
      <c r="H937" s="6" t="str" cm="1">
        <f t="array" ref="H937">_xlfn.XLOOKUP(1,('[1]VLOOKUP DATA'!$I$2:$I$337=[1]DATA!G937)*('[1]VLOOKUP DATA'!$J$2:$J$337=[1]DATA!D937)*('[1]VLOOKUP DATA'!$K$2:$K$337=[1]DATA!E937),'[1]VLOOKUP DATA'!$L$2:$L$337)</f>
        <v>Off-Peak</v>
      </c>
      <c r="I937" s="1" cm="1">
        <f t="array" ref="I937">_xlfn.XLOOKUP(B937,'[1]VLOOKUP DATA'!$A$3:$A$14,_xlfn.XLOOKUP(H937,'[1]VLOOKUP DATA'!$D$2:$F$2,'[1]VLOOKUP DATA'!$D$3:$F$14))*100</f>
        <v>107</v>
      </c>
      <c r="J937" s="2">
        <v>-67.018758333333309</v>
      </c>
      <c r="K937" s="3">
        <f t="shared" si="57"/>
        <v>0</v>
      </c>
      <c r="L937" s="3">
        <v>39.883333333333333</v>
      </c>
      <c r="M937" s="4">
        <v>399.60583333333312</v>
      </c>
      <c r="N937" s="4">
        <v>0</v>
      </c>
      <c r="O937" s="4">
        <v>315.74131666666665</v>
      </c>
      <c r="P937" s="3">
        <f t="shared" si="58"/>
        <v>444.80911666666668</v>
      </c>
      <c r="Q937" s="5">
        <v>-5.1000000000000094E-2</v>
      </c>
      <c r="R937" s="5">
        <f>VLOOKUP(D937,'[1]DESIGN LOAD'!AC:AF,2,FALSE)</f>
        <v>295</v>
      </c>
      <c r="S937" s="7">
        <f>VLOOKUP(D937,'[1]DESIGN LOAD'!AC:AF,3,FALSE)</f>
        <v>190</v>
      </c>
      <c r="T937">
        <f>VLOOKUP(D937,'[1]DESIGN LOAD'!AC:AF,4,FALSE)</f>
        <v>485</v>
      </c>
    </row>
    <row r="938" spans="1:20" x14ac:dyDescent="0.3">
      <c r="A938" s="6">
        <v>2024</v>
      </c>
      <c r="B938" s="6">
        <v>8</v>
      </c>
      <c r="C938" s="6">
        <v>9</v>
      </c>
      <c r="D938" s="6">
        <v>6</v>
      </c>
      <c r="E938" s="6" t="str">
        <f t="shared" si="56"/>
        <v>Friday</v>
      </c>
      <c r="F938" s="6" t="str">
        <f t="shared" si="59"/>
        <v>Week-day</v>
      </c>
      <c r="G938" s="6" t="str">
        <f>_xlfn.XLOOKUP(B938,'[1]VLOOKUP DATA'!$A$3:$A$14,'[1]VLOOKUP DATA'!$C$3:$C$14)</f>
        <v>High-demand</v>
      </c>
      <c r="H938" s="6" t="str" cm="1">
        <f t="array" ref="H938">_xlfn.XLOOKUP(1,('[1]VLOOKUP DATA'!$I$2:$I$337=[1]DATA!G938)*('[1]VLOOKUP DATA'!$J$2:$J$337=[1]DATA!D938)*('[1]VLOOKUP DATA'!$K$2:$K$337=[1]DATA!E938),'[1]VLOOKUP DATA'!$L$2:$L$337)</f>
        <v>Peak</v>
      </c>
      <c r="I938" s="1" cm="1">
        <f t="array" ref="I938">_xlfn.XLOOKUP(B938,'[1]VLOOKUP DATA'!$A$3:$A$14,_xlfn.XLOOKUP(H938,'[1]VLOOKUP DATA'!$D$2:$F$2,'[1]VLOOKUP DATA'!$D$3:$F$14))*100</f>
        <v>653</v>
      </c>
      <c r="J938" s="2">
        <v>-42.999350000000007</v>
      </c>
      <c r="K938" s="3">
        <f t="shared" si="57"/>
        <v>0</v>
      </c>
      <c r="L938" s="3">
        <v>42.31666666666667</v>
      </c>
      <c r="M938" s="4">
        <v>400.51995000000016</v>
      </c>
      <c r="N938" s="4">
        <v>0</v>
      </c>
      <c r="O938" s="4">
        <v>340.1491749999999</v>
      </c>
      <c r="P938" s="3">
        <f t="shared" si="58"/>
        <v>444.80911666666668</v>
      </c>
      <c r="Q938" s="5">
        <v>-5.1000000000000094E-2</v>
      </c>
      <c r="R938" s="5">
        <f>VLOOKUP(D938,'[1]DESIGN LOAD'!AC:AF,2,FALSE)</f>
        <v>295</v>
      </c>
      <c r="S938" s="7">
        <f>VLOOKUP(D938,'[1]DESIGN LOAD'!AC:AF,3,FALSE)</f>
        <v>190</v>
      </c>
      <c r="T938">
        <f>VLOOKUP(D938,'[1]DESIGN LOAD'!AC:AF,4,FALSE)</f>
        <v>485</v>
      </c>
    </row>
    <row r="939" spans="1:20" x14ac:dyDescent="0.3">
      <c r="A939" s="6">
        <v>2024</v>
      </c>
      <c r="B939" s="6">
        <v>8</v>
      </c>
      <c r="C939" s="6">
        <v>9</v>
      </c>
      <c r="D939" s="6">
        <v>7</v>
      </c>
      <c r="E939" s="6" t="str">
        <f t="shared" si="56"/>
        <v>Friday</v>
      </c>
      <c r="F939" s="6" t="str">
        <f t="shared" si="59"/>
        <v>Week-day</v>
      </c>
      <c r="G939" s="6" t="str">
        <f>_xlfn.XLOOKUP(B939,'[1]VLOOKUP DATA'!$A$3:$A$14,'[1]VLOOKUP DATA'!$C$3:$C$14)</f>
        <v>High-demand</v>
      </c>
      <c r="H939" s="6" t="str" cm="1">
        <f t="array" ref="H939">_xlfn.XLOOKUP(1,('[1]VLOOKUP DATA'!$I$2:$I$337=[1]DATA!G939)*('[1]VLOOKUP DATA'!$J$2:$J$337=[1]DATA!D939)*('[1]VLOOKUP DATA'!$K$2:$K$337=[1]DATA!E939),'[1]VLOOKUP DATA'!$L$2:$L$337)</f>
        <v>Peak</v>
      </c>
      <c r="I939" s="1" cm="1">
        <f t="array" ref="I939">_xlfn.XLOOKUP(B939,'[1]VLOOKUP DATA'!$A$3:$A$14,_xlfn.XLOOKUP(H939,'[1]VLOOKUP DATA'!$D$2:$F$2,'[1]VLOOKUP DATA'!$D$3:$F$14))*100</f>
        <v>653</v>
      </c>
      <c r="J939" s="2">
        <v>-93.679708333333352</v>
      </c>
      <c r="K939" s="3">
        <f t="shared" si="57"/>
        <v>0</v>
      </c>
      <c r="L939" s="3">
        <v>44.825000000000003</v>
      </c>
      <c r="M939" s="4">
        <v>418.72461666666646</v>
      </c>
      <c r="N939" s="4">
        <v>10.743799999999998</v>
      </c>
      <c r="O939" s="4">
        <v>316.84733333333338</v>
      </c>
      <c r="P939" s="3">
        <f t="shared" si="58"/>
        <v>444.80911666666668</v>
      </c>
      <c r="Q939" s="5">
        <v>-5.1000000000000094E-2</v>
      </c>
      <c r="R939" s="5">
        <f>VLOOKUP(D939,'[1]DESIGN LOAD'!AC:AF,2,FALSE)</f>
        <v>565</v>
      </c>
      <c r="S939" s="7">
        <f>VLOOKUP(D939,'[1]DESIGN LOAD'!AC:AF,3,FALSE)</f>
        <v>690</v>
      </c>
      <c r="T939">
        <f>VLOOKUP(D939,'[1]DESIGN LOAD'!AC:AF,4,FALSE)</f>
        <v>1255</v>
      </c>
    </row>
    <row r="940" spans="1:20" x14ac:dyDescent="0.3">
      <c r="A940" s="6">
        <v>2024</v>
      </c>
      <c r="B940" s="6">
        <v>8</v>
      </c>
      <c r="C940" s="6">
        <v>9</v>
      </c>
      <c r="D940" s="6">
        <v>8</v>
      </c>
      <c r="E940" s="6" t="str">
        <f t="shared" si="56"/>
        <v>Friday</v>
      </c>
      <c r="F940" s="6" t="str">
        <f t="shared" si="59"/>
        <v>Week-day</v>
      </c>
      <c r="G940" s="6" t="str">
        <f>_xlfn.XLOOKUP(B940,'[1]VLOOKUP DATA'!$A$3:$A$14,'[1]VLOOKUP DATA'!$C$3:$C$14)</f>
        <v>High-demand</v>
      </c>
      <c r="H940" s="6" t="str" cm="1">
        <f t="array" ref="H940">_xlfn.XLOOKUP(1,('[1]VLOOKUP DATA'!$I$2:$I$337=[1]DATA!G940)*('[1]VLOOKUP DATA'!$J$2:$J$337=[1]DATA!D940)*('[1]VLOOKUP DATA'!$K$2:$K$337=[1]DATA!E940),'[1]VLOOKUP DATA'!$L$2:$L$337)</f>
        <v>Peak</v>
      </c>
      <c r="I940" s="1" cm="1">
        <f t="array" ref="I940">_xlfn.XLOOKUP(B940,'[1]VLOOKUP DATA'!$A$3:$A$14,_xlfn.XLOOKUP(H940,'[1]VLOOKUP DATA'!$D$2:$F$2,'[1]VLOOKUP DATA'!$D$3:$F$14))*100</f>
        <v>653</v>
      </c>
      <c r="J940" s="2">
        <v>-352.9347416666667</v>
      </c>
      <c r="K940" s="3">
        <f t="shared" si="57"/>
        <v>0</v>
      </c>
      <c r="L940" s="3">
        <v>53.05833333333333</v>
      </c>
      <c r="M940" s="4">
        <v>418.78848333333315</v>
      </c>
      <c r="N940" s="4">
        <v>287.35177499999998</v>
      </c>
      <c r="O940" s="4">
        <v>334.20876666666663</v>
      </c>
      <c r="P940" s="3">
        <f t="shared" si="58"/>
        <v>444.80911666666668</v>
      </c>
      <c r="Q940" s="5">
        <v>-5.1000000000000094E-2</v>
      </c>
      <c r="R940" s="5">
        <f>VLOOKUP(D940,'[1]DESIGN LOAD'!AC:AF,2,FALSE)</f>
        <v>565</v>
      </c>
      <c r="S940" s="7">
        <f>VLOOKUP(D940,'[1]DESIGN LOAD'!AC:AF,3,FALSE)</f>
        <v>675</v>
      </c>
      <c r="T940">
        <f>VLOOKUP(D940,'[1]DESIGN LOAD'!AC:AF,4,FALSE)</f>
        <v>1240</v>
      </c>
    </row>
    <row r="941" spans="1:20" x14ac:dyDescent="0.3">
      <c r="A941" s="6">
        <v>2024</v>
      </c>
      <c r="B941" s="6">
        <v>8</v>
      </c>
      <c r="C941" s="6">
        <v>9</v>
      </c>
      <c r="D941" s="6">
        <v>9</v>
      </c>
      <c r="E941" s="6" t="str">
        <f t="shared" si="56"/>
        <v>Friday</v>
      </c>
      <c r="F941" s="6" t="str">
        <f t="shared" si="59"/>
        <v>Week-day</v>
      </c>
      <c r="G941" s="6" t="str">
        <f>_xlfn.XLOOKUP(B941,'[1]VLOOKUP DATA'!$A$3:$A$14,'[1]VLOOKUP DATA'!$C$3:$C$14)</f>
        <v>High-demand</v>
      </c>
      <c r="H941" s="6" t="str" cm="1">
        <f t="array" ref="H941">_xlfn.XLOOKUP(1,('[1]VLOOKUP DATA'!$I$2:$I$337=[1]DATA!G941)*('[1]VLOOKUP DATA'!$J$2:$J$337=[1]DATA!D941)*('[1]VLOOKUP DATA'!$K$2:$K$337=[1]DATA!E941),'[1]VLOOKUP DATA'!$L$2:$L$337)</f>
        <v>Standard</v>
      </c>
      <c r="I941" s="1" cm="1">
        <f t="array" ref="I941">_xlfn.XLOOKUP(B941,'[1]VLOOKUP DATA'!$A$3:$A$14,_xlfn.XLOOKUP(H941,'[1]VLOOKUP DATA'!$D$2:$F$2,'[1]VLOOKUP DATA'!$D$3:$F$14))*100</f>
        <v>198</v>
      </c>
      <c r="J941" s="2">
        <v>-145.63945833333327</v>
      </c>
      <c r="K941" s="3">
        <f t="shared" si="57"/>
        <v>0</v>
      </c>
      <c r="L941" s="3">
        <v>68.041666666666671</v>
      </c>
      <c r="M941" s="4">
        <v>42.084716666666672</v>
      </c>
      <c r="N941" s="4">
        <v>261.31268333333338</v>
      </c>
      <c r="O941" s="4">
        <v>155.60486666666665</v>
      </c>
      <c r="P941" s="3">
        <f t="shared" si="58"/>
        <v>444.80911666666668</v>
      </c>
      <c r="Q941" s="5">
        <v>-5.1000000000000094E-2</v>
      </c>
      <c r="R941" s="5">
        <f>VLOOKUP(D941,'[1]DESIGN LOAD'!AC:AF,2,FALSE)</f>
        <v>565</v>
      </c>
      <c r="S941" s="7">
        <f>VLOOKUP(D941,'[1]DESIGN LOAD'!AC:AF,3,FALSE)</f>
        <v>675</v>
      </c>
      <c r="T941">
        <f>VLOOKUP(D941,'[1]DESIGN LOAD'!AC:AF,4,FALSE)</f>
        <v>1240</v>
      </c>
    </row>
    <row r="942" spans="1:20" x14ac:dyDescent="0.3">
      <c r="A942" s="6">
        <v>2024</v>
      </c>
      <c r="B942" s="6">
        <v>8</v>
      </c>
      <c r="C942" s="6">
        <v>9</v>
      </c>
      <c r="D942" s="6">
        <v>10</v>
      </c>
      <c r="E942" s="6" t="str">
        <f t="shared" si="56"/>
        <v>Friday</v>
      </c>
      <c r="F942" s="6" t="str">
        <f t="shared" si="59"/>
        <v>Week-day</v>
      </c>
      <c r="G942" s="6" t="str">
        <f>_xlfn.XLOOKUP(B942,'[1]VLOOKUP DATA'!$A$3:$A$14,'[1]VLOOKUP DATA'!$C$3:$C$14)</f>
        <v>High-demand</v>
      </c>
      <c r="H942" s="6" t="str" cm="1">
        <f t="array" ref="H942">_xlfn.XLOOKUP(1,('[1]VLOOKUP DATA'!$I$2:$I$337=[1]DATA!G942)*('[1]VLOOKUP DATA'!$J$2:$J$337=[1]DATA!D942)*('[1]VLOOKUP DATA'!$K$2:$K$337=[1]DATA!E942),'[1]VLOOKUP DATA'!$L$2:$L$337)</f>
        <v>Standard</v>
      </c>
      <c r="I942" s="1" cm="1">
        <f t="array" ref="I942">_xlfn.XLOOKUP(B942,'[1]VLOOKUP DATA'!$A$3:$A$14,_xlfn.XLOOKUP(H942,'[1]VLOOKUP DATA'!$D$2:$F$2,'[1]VLOOKUP DATA'!$D$3:$F$14))*100</f>
        <v>198</v>
      </c>
      <c r="J942" s="2">
        <v>-460.43823333333336</v>
      </c>
      <c r="K942" s="3">
        <f t="shared" si="57"/>
        <v>0</v>
      </c>
      <c r="L942" s="3">
        <v>78.841666666666669</v>
      </c>
      <c r="M942" s="4">
        <v>0.83507500000000001</v>
      </c>
      <c r="N942" s="4">
        <v>720.77871666666681</v>
      </c>
      <c r="O942" s="4">
        <v>260.78526666666659</v>
      </c>
      <c r="P942" s="3">
        <f t="shared" si="58"/>
        <v>444.80911666666668</v>
      </c>
      <c r="Q942" s="5">
        <v>-5.1000000000000094E-2</v>
      </c>
      <c r="R942" s="5">
        <f>VLOOKUP(D942,'[1]DESIGN LOAD'!AC:AF,2,FALSE)</f>
        <v>565</v>
      </c>
      <c r="S942" s="7">
        <f>VLOOKUP(D942,'[1]DESIGN LOAD'!AC:AF,3,FALSE)</f>
        <v>675</v>
      </c>
      <c r="T942">
        <f>VLOOKUP(D942,'[1]DESIGN LOAD'!AC:AF,4,FALSE)</f>
        <v>1240</v>
      </c>
    </row>
    <row r="943" spans="1:20" x14ac:dyDescent="0.3">
      <c r="A943" s="6">
        <v>2024</v>
      </c>
      <c r="B943" s="6">
        <v>8</v>
      </c>
      <c r="C943" s="6">
        <v>9</v>
      </c>
      <c r="D943" s="6">
        <v>11</v>
      </c>
      <c r="E943" s="6" t="str">
        <f t="shared" si="56"/>
        <v>Friday</v>
      </c>
      <c r="F943" s="6" t="str">
        <f t="shared" si="59"/>
        <v>Week-day</v>
      </c>
      <c r="G943" s="6" t="str">
        <f>_xlfn.XLOOKUP(B943,'[1]VLOOKUP DATA'!$A$3:$A$14,'[1]VLOOKUP DATA'!$C$3:$C$14)</f>
        <v>High-demand</v>
      </c>
      <c r="H943" s="6" t="str" cm="1">
        <f t="array" ref="H943">_xlfn.XLOOKUP(1,('[1]VLOOKUP DATA'!$I$2:$I$337=[1]DATA!G943)*('[1]VLOOKUP DATA'!$J$2:$J$337=[1]DATA!D943)*('[1]VLOOKUP DATA'!$K$2:$K$337=[1]DATA!E943),'[1]VLOOKUP DATA'!$L$2:$L$337)</f>
        <v>Standard</v>
      </c>
      <c r="I943" s="1" cm="1">
        <f t="array" ref="I943">_xlfn.XLOOKUP(B943,'[1]VLOOKUP DATA'!$A$3:$A$14,_xlfn.XLOOKUP(H943,'[1]VLOOKUP DATA'!$D$2:$F$2,'[1]VLOOKUP DATA'!$D$3:$F$14))*100</f>
        <v>198</v>
      </c>
      <c r="J943" s="2">
        <v>-224.97206666666662</v>
      </c>
      <c r="K943" s="3">
        <f t="shared" si="57"/>
        <v>0</v>
      </c>
      <c r="L943" s="3">
        <v>97.458333333333329</v>
      </c>
      <c r="M943" s="4">
        <v>22.944025000000018</v>
      </c>
      <c r="N943" s="4">
        <v>470.13856666666703</v>
      </c>
      <c r="O943" s="4">
        <v>260.97294999999997</v>
      </c>
      <c r="P943" s="3">
        <f t="shared" si="58"/>
        <v>444.80911666666668</v>
      </c>
      <c r="Q943" s="5">
        <v>-5.1000000000000094E-2</v>
      </c>
      <c r="R943" s="5">
        <f>VLOOKUP(D943,'[1]DESIGN LOAD'!AC:AF,2,FALSE)</f>
        <v>565</v>
      </c>
      <c r="S943" s="7">
        <f>VLOOKUP(D943,'[1]DESIGN LOAD'!AC:AF,3,FALSE)</f>
        <v>675</v>
      </c>
      <c r="T943">
        <f>VLOOKUP(D943,'[1]DESIGN LOAD'!AC:AF,4,FALSE)</f>
        <v>1240</v>
      </c>
    </row>
    <row r="944" spans="1:20" x14ac:dyDescent="0.3">
      <c r="A944" s="6">
        <v>2024</v>
      </c>
      <c r="B944" s="6">
        <v>8</v>
      </c>
      <c r="C944" s="6">
        <v>9</v>
      </c>
      <c r="D944" s="6">
        <v>12</v>
      </c>
      <c r="E944" s="6" t="str">
        <f t="shared" si="56"/>
        <v>Friday</v>
      </c>
      <c r="F944" s="6" t="str">
        <f t="shared" si="59"/>
        <v>Week-day</v>
      </c>
      <c r="G944" s="6" t="str">
        <f>_xlfn.XLOOKUP(B944,'[1]VLOOKUP DATA'!$A$3:$A$14,'[1]VLOOKUP DATA'!$C$3:$C$14)</f>
        <v>High-demand</v>
      </c>
      <c r="H944" s="6" t="str" cm="1">
        <f t="array" ref="H944">_xlfn.XLOOKUP(1,('[1]VLOOKUP DATA'!$I$2:$I$337=[1]DATA!G944)*('[1]VLOOKUP DATA'!$J$2:$J$337=[1]DATA!D944)*('[1]VLOOKUP DATA'!$K$2:$K$337=[1]DATA!E944),'[1]VLOOKUP DATA'!$L$2:$L$337)</f>
        <v>Standard</v>
      </c>
      <c r="I944" s="1" cm="1">
        <f t="array" ref="I944">_xlfn.XLOOKUP(B944,'[1]VLOOKUP DATA'!$A$3:$A$14,_xlfn.XLOOKUP(H944,'[1]VLOOKUP DATA'!$D$2:$F$2,'[1]VLOOKUP DATA'!$D$3:$F$14))*100</f>
        <v>198</v>
      </c>
      <c r="J944" s="2">
        <v>-9.4758484848484894</v>
      </c>
      <c r="K944" s="3">
        <f t="shared" si="57"/>
        <v>0</v>
      </c>
      <c r="L944" s="3">
        <v>99</v>
      </c>
      <c r="M944" s="4">
        <v>13.213575757575748</v>
      </c>
      <c r="N944" s="4">
        <v>245.35965656565645</v>
      </c>
      <c r="O944" s="4">
        <v>244.3832828282828</v>
      </c>
      <c r="P944" s="3">
        <f t="shared" si="58"/>
        <v>444.80911666666668</v>
      </c>
      <c r="Q944" s="5">
        <v>-2.7303030303030315E-2</v>
      </c>
      <c r="R944" s="5">
        <f>VLOOKUP(D944,'[1]DESIGN LOAD'!AC:AF,2,FALSE)</f>
        <v>565</v>
      </c>
      <c r="S944" s="7">
        <f>VLOOKUP(D944,'[1]DESIGN LOAD'!AC:AF,3,FALSE)</f>
        <v>675</v>
      </c>
      <c r="T944">
        <f>VLOOKUP(D944,'[1]DESIGN LOAD'!AC:AF,4,FALSE)</f>
        <v>1240</v>
      </c>
    </row>
    <row r="945" spans="1:20" x14ac:dyDescent="0.3">
      <c r="A945" s="6">
        <v>2024</v>
      </c>
      <c r="B945" s="6">
        <v>8</v>
      </c>
      <c r="C945" s="6">
        <v>9</v>
      </c>
      <c r="D945" s="6">
        <v>13</v>
      </c>
      <c r="E945" s="6" t="str">
        <f t="shared" si="56"/>
        <v>Friday</v>
      </c>
      <c r="F945" s="6" t="str">
        <f t="shared" si="59"/>
        <v>Week-day</v>
      </c>
      <c r="G945" s="6" t="str">
        <f>_xlfn.XLOOKUP(B945,'[1]VLOOKUP DATA'!$A$3:$A$14,'[1]VLOOKUP DATA'!$C$3:$C$14)</f>
        <v>High-demand</v>
      </c>
      <c r="H945" s="6" t="str" cm="1">
        <f t="array" ref="H945">_xlfn.XLOOKUP(1,('[1]VLOOKUP DATA'!$I$2:$I$337=[1]DATA!G945)*('[1]VLOOKUP DATA'!$J$2:$J$337=[1]DATA!D945)*('[1]VLOOKUP DATA'!$K$2:$K$337=[1]DATA!E945),'[1]VLOOKUP DATA'!$L$2:$L$337)</f>
        <v>Standard</v>
      </c>
      <c r="I945" s="1" cm="1">
        <f t="array" ref="I945">_xlfn.XLOOKUP(B945,'[1]VLOOKUP DATA'!$A$3:$A$14,_xlfn.XLOOKUP(H945,'[1]VLOOKUP DATA'!$D$2:$F$2,'[1]VLOOKUP DATA'!$D$3:$F$14))*100</f>
        <v>198</v>
      </c>
      <c r="J945" s="2">
        <v>-9.1105416666666663</v>
      </c>
      <c r="K945" s="3">
        <f t="shared" si="57"/>
        <v>0</v>
      </c>
      <c r="L945" s="3">
        <v>99.025000000000006</v>
      </c>
      <c r="M945" s="4">
        <v>3.4165749999999999</v>
      </c>
      <c r="N945" s="4">
        <v>272.52799999999996</v>
      </c>
      <c r="O945" s="4">
        <v>264.82412499999998</v>
      </c>
      <c r="P945" s="3">
        <f t="shared" si="58"/>
        <v>444.80911666666668</v>
      </c>
      <c r="Q945" s="5">
        <v>0</v>
      </c>
      <c r="R945" s="5">
        <f>VLOOKUP(D945,'[1]DESIGN LOAD'!AC:AF,2,FALSE)</f>
        <v>565</v>
      </c>
      <c r="S945" s="7">
        <f>VLOOKUP(D945,'[1]DESIGN LOAD'!AC:AF,3,FALSE)</f>
        <v>675</v>
      </c>
      <c r="T945">
        <f>VLOOKUP(D945,'[1]DESIGN LOAD'!AC:AF,4,FALSE)</f>
        <v>1240</v>
      </c>
    </row>
    <row r="946" spans="1:20" x14ac:dyDescent="0.3">
      <c r="A946" s="6">
        <v>2024</v>
      </c>
      <c r="B946" s="6">
        <v>8</v>
      </c>
      <c r="C946" s="6">
        <v>9</v>
      </c>
      <c r="D946" s="6">
        <v>14</v>
      </c>
      <c r="E946" s="6" t="str">
        <f t="shared" si="56"/>
        <v>Friday</v>
      </c>
      <c r="F946" s="6" t="str">
        <f t="shared" si="59"/>
        <v>Week-day</v>
      </c>
      <c r="G946" s="6" t="str">
        <f>_xlfn.XLOOKUP(B946,'[1]VLOOKUP DATA'!$A$3:$A$14,'[1]VLOOKUP DATA'!$C$3:$C$14)</f>
        <v>High-demand</v>
      </c>
      <c r="H946" s="6" t="str" cm="1">
        <f t="array" ref="H946">_xlfn.XLOOKUP(1,('[1]VLOOKUP DATA'!$I$2:$I$337=[1]DATA!G946)*('[1]VLOOKUP DATA'!$J$2:$J$337=[1]DATA!D946)*('[1]VLOOKUP DATA'!$K$2:$K$337=[1]DATA!E946),'[1]VLOOKUP DATA'!$L$2:$L$337)</f>
        <v>Standard</v>
      </c>
      <c r="I946" s="1" cm="1">
        <f t="array" ref="I946">_xlfn.XLOOKUP(B946,'[1]VLOOKUP DATA'!$A$3:$A$14,_xlfn.XLOOKUP(H946,'[1]VLOOKUP DATA'!$D$2:$F$2,'[1]VLOOKUP DATA'!$D$3:$F$14))*100</f>
        <v>198</v>
      </c>
      <c r="J946" s="2">
        <v>-9.3099666666666661</v>
      </c>
      <c r="K946" s="3">
        <f t="shared" si="57"/>
        <v>0</v>
      </c>
      <c r="L946" s="3">
        <v>99.058333333333337</v>
      </c>
      <c r="M946" s="4">
        <v>4.9584083333333329</v>
      </c>
      <c r="N946" s="4">
        <v>255.4915666666667</v>
      </c>
      <c r="O946" s="4">
        <v>248.49524166666666</v>
      </c>
      <c r="P946" s="3">
        <f t="shared" si="58"/>
        <v>444.80911666666668</v>
      </c>
      <c r="Q946" s="5">
        <v>0</v>
      </c>
      <c r="R946" s="5">
        <f>VLOOKUP(D946,'[1]DESIGN LOAD'!AC:AF,2,FALSE)</f>
        <v>565</v>
      </c>
      <c r="S946" s="7">
        <f>VLOOKUP(D946,'[1]DESIGN LOAD'!AC:AF,3,FALSE)</f>
        <v>675</v>
      </c>
      <c r="T946">
        <f>VLOOKUP(D946,'[1]DESIGN LOAD'!AC:AF,4,FALSE)</f>
        <v>1240</v>
      </c>
    </row>
    <row r="947" spans="1:20" x14ac:dyDescent="0.3">
      <c r="A947" s="6">
        <v>2024</v>
      </c>
      <c r="B947" s="6">
        <v>8</v>
      </c>
      <c r="C947" s="6">
        <v>9</v>
      </c>
      <c r="D947" s="6">
        <v>15</v>
      </c>
      <c r="E947" s="6" t="str">
        <f t="shared" si="56"/>
        <v>Friday</v>
      </c>
      <c r="F947" s="6" t="str">
        <f t="shared" si="59"/>
        <v>Week-day</v>
      </c>
      <c r="G947" s="6" t="str">
        <f>_xlfn.XLOOKUP(B947,'[1]VLOOKUP DATA'!$A$3:$A$14,'[1]VLOOKUP DATA'!$C$3:$C$14)</f>
        <v>High-demand</v>
      </c>
      <c r="H947" s="6" t="str" cm="1">
        <f t="array" ref="H947">_xlfn.XLOOKUP(1,('[1]VLOOKUP DATA'!$I$2:$I$337=[1]DATA!G947)*('[1]VLOOKUP DATA'!$J$2:$J$337=[1]DATA!D947)*('[1]VLOOKUP DATA'!$K$2:$K$337=[1]DATA!E947),'[1]VLOOKUP DATA'!$L$2:$L$337)</f>
        <v>Standard</v>
      </c>
      <c r="I947" s="1" cm="1">
        <f t="array" ref="I947">_xlfn.XLOOKUP(B947,'[1]VLOOKUP DATA'!$A$3:$A$14,_xlfn.XLOOKUP(H947,'[1]VLOOKUP DATA'!$D$2:$F$2,'[1]VLOOKUP DATA'!$D$3:$F$14))*100</f>
        <v>198</v>
      </c>
      <c r="J947" s="2">
        <v>-8.546324999999996</v>
      </c>
      <c r="K947" s="3">
        <f t="shared" si="57"/>
        <v>0</v>
      </c>
      <c r="L947" s="3">
        <v>99.041666666666671</v>
      </c>
      <c r="M947" s="4">
        <v>7.2475916666666658</v>
      </c>
      <c r="N947" s="4">
        <v>254.59614999999999</v>
      </c>
      <c r="O947" s="4">
        <v>250.45379999999989</v>
      </c>
      <c r="P947" s="3">
        <f t="shared" si="58"/>
        <v>444.80911666666668</v>
      </c>
      <c r="Q947" s="5">
        <v>0</v>
      </c>
      <c r="R947" s="5">
        <f>VLOOKUP(D947,'[1]DESIGN LOAD'!AC:AF,2,FALSE)</f>
        <v>565</v>
      </c>
      <c r="S947" s="7">
        <f>VLOOKUP(D947,'[1]DESIGN LOAD'!AC:AF,3,FALSE)</f>
        <v>675</v>
      </c>
      <c r="T947">
        <f>VLOOKUP(D947,'[1]DESIGN LOAD'!AC:AF,4,FALSE)</f>
        <v>1240</v>
      </c>
    </row>
    <row r="948" spans="1:20" x14ac:dyDescent="0.3">
      <c r="A948" s="6">
        <v>2024</v>
      </c>
      <c r="B948" s="6">
        <v>8</v>
      </c>
      <c r="C948" s="6">
        <v>9</v>
      </c>
      <c r="D948" s="6">
        <v>16</v>
      </c>
      <c r="E948" s="6" t="str">
        <f t="shared" si="56"/>
        <v>Friday</v>
      </c>
      <c r="F948" s="6" t="str">
        <f t="shared" si="59"/>
        <v>Week-day</v>
      </c>
      <c r="G948" s="6" t="str">
        <f>_xlfn.XLOOKUP(B948,'[1]VLOOKUP DATA'!$A$3:$A$14,'[1]VLOOKUP DATA'!$C$3:$C$14)</f>
        <v>High-demand</v>
      </c>
      <c r="H948" s="6" t="str" cm="1">
        <f t="array" ref="H948">_xlfn.XLOOKUP(1,('[1]VLOOKUP DATA'!$I$2:$I$337=[1]DATA!G948)*('[1]VLOOKUP DATA'!$J$2:$J$337=[1]DATA!D948)*('[1]VLOOKUP DATA'!$K$2:$K$337=[1]DATA!E948),'[1]VLOOKUP DATA'!$L$2:$L$337)</f>
        <v>Standard</v>
      </c>
      <c r="I948" s="1" cm="1">
        <f t="array" ref="I948">_xlfn.XLOOKUP(B948,'[1]VLOOKUP DATA'!$A$3:$A$14,_xlfn.XLOOKUP(H948,'[1]VLOOKUP DATA'!$D$2:$F$2,'[1]VLOOKUP DATA'!$D$3:$F$14))*100</f>
        <v>198</v>
      </c>
      <c r="J948" s="2">
        <v>28.201416666666663</v>
      </c>
      <c r="K948" s="3">
        <f t="shared" si="57"/>
        <v>28.201416666666663</v>
      </c>
      <c r="L948" s="3">
        <v>98.733333333333334</v>
      </c>
      <c r="M948" s="4">
        <v>19.762325000000001</v>
      </c>
      <c r="N948" s="4">
        <v>201.27834166666676</v>
      </c>
      <c r="O948" s="4">
        <v>242.9878250000001</v>
      </c>
      <c r="P948" s="3">
        <f t="shared" si="58"/>
        <v>444.80911666666668</v>
      </c>
      <c r="Q948" s="5">
        <v>0</v>
      </c>
      <c r="R948" s="5">
        <f>VLOOKUP(D948,'[1]DESIGN LOAD'!AC:AF,2,FALSE)</f>
        <v>565</v>
      </c>
      <c r="S948" s="7">
        <f>VLOOKUP(D948,'[1]DESIGN LOAD'!AC:AF,3,FALSE)</f>
        <v>675</v>
      </c>
      <c r="T948">
        <f>VLOOKUP(D948,'[1]DESIGN LOAD'!AC:AF,4,FALSE)</f>
        <v>1240</v>
      </c>
    </row>
    <row r="949" spans="1:20" x14ac:dyDescent="0.3">
      <c r="A949" s="6">
        <v>2024</v>
      </c>
      <c r="B949" s="6">
        <v>8</v>
      </c>
      <c r="C949" s="6">
        <v>9</v>
      </c>
      <c r="D949" s="6">
        <v>17</v>
      </c>
      <c r="E949" s="6" t="str">
        <f t="shared" si="56"/>
        <v>Friday</v>
      </c>
      <c r="F949" s="6" t="str">
        <f t="shared" si="59"/>
        <v>Week-day</v>
      </c>
      <c r="G949" s="6" t="str">
        <f>_xlfn.XLOOKUP(B949,'[1]VLOOKUP DATA'!$A$3:$A$14,'[1]VLOOKUP DATA'!$C$3:$C$14)</f>
        <v>High-demand</v>
      </c>
      <c r="H949" s="6" t="str" cm="1">
        <f t="array" ref="H949">_xlfn.XLOOKUP(1,('[1]VLOOKUP DATA'!$I$2:$I$337=[1]DATA!G949)*('[1]VLOOKUP DATA'!$J$2:$J$337=[1]DATA!D949)*('[1]VLOOKUP DATA'!$K$2:$K$337=[1]DATA!E949),'[1]VLOOKUP DATA'!$L$2:$L$337)</f>
        <v>Peak</v>
      </c>
      <c r="I949" s="1" cm="1">
        <f t="array" ref="I949">_xlfn.XLOOKUP(B949,'[1]VLOOKUP DATA'!$A$3:$A$14,_xlfn.XLOOKUP(H949,'[1]VLOOKUP DATA'!$D$2:$F$2,'[1]VLOOKUP DATA'!$D$3:$F$14))*100</f>
        <v>653</v>
      </c>
      <c r="J949" s="2">
        <v>207.32315000000003</v>
      </c>
      <c r="K949" s="3">
        <f t="shared" si="57"/>
        <v>207.32315000000003</v>
      </c>
      <c r="L949" s="3">
        <v>93.424999999999997</v>
      </c>
      <c r="M949" s="4">
        <v>24.153958333333328</v>
      </c>
      <c r="N949" s="4">
        <v>54.231850000000009</v>
      </c>
      <c r="O949" s="4">
        <v>278.98599999999993</v>
      </c>
      <c r="P949" s="3">
        <f t="shared" si="58"/>
        <v>444.80911666666668</v>
      </c>
      <c r="Q949" s="5">
        <v>0</v>
      </c>
      <c r="R949" s="5">
        <f>VLOOKUP(D949,'[1]DESIGN LOAD'!AC:AF,2,FALSE)</f>
        <v>555</v>
      </c>
      <c r="S949" s="7">
        <f>VLOOKUP(D949,'[1]DESIGN LOAD'!AC:AF,3,FALSE)</f>
        <v>675</v>
      </c>
      <c r="T949">
        <f>VLOOKUP(D949,'[1]DESIGN LOAD'!AC:AF,4,FALSE)</f>
        <v>1230</v>
      </c>
    </row>
    <row r="950" spans="1:20" x14ac:dyDescent="0.3">
      <c r="A950" s="6">
        <v>2024</v>
      </c>
      <c r="B950" s="6">
        <v>8</v>
      </c>
      <c r="C950" s="6">
        <v>9</v>
      </c>
      <c r="D950" s="6">
        <v>18</v>
      </c>
      <c r="E950" s="6" t="str">
        <f t="shared" si="56"/>
        <v>Friday</v>
      </c>
      <c r="F950" s="6" t="str">
        <f t="shared" si="59"/>
        <v>Week-day</v>
      </c>
      <c r="G950" s="6" t="str">
        <f>_xlfn.XLOOKUP(B950,'[1]VLOOKUP DATA'!$A$3:$A$14,'[1]VLOOKUP DATA'!$C$3:$C$14)</f>
        <v>High-demand</v>
      </c>
      <c r="H950" s="6" t="str" cm="1">
        <f t="array" ref="H950">_xlfn.XLOOKUP(1,('[1]VLOOKUP DATA'!$I$2:$I$337=[1]DATA!G950)*('[1]VLOOKUP DATA'!$J$2:$J$337=[1]DATA!D950)*('[1]VLOOKUP DATA'!$K$2:$K$337=[1]DATA!E950),'[1]VLOOKUP DATA'!$L$2:$L$337)</f>
        <v>Peak</v>
      </c>
      <c r="I950" s="1" cm="1">
        <f t="array" ref="I950">_xlfn.XLOOKUP(B950,'[1]VLOOKUP DATA'!$A$3:$A$14,_xlfn.XLOOKUP(H950,'[1]VLOOKUP DATA'!$D$2:$F$2,'[1]VLOOKUP DATA'!$D$3:$F$14))*100</f>
        <v>653</v>
      </c>
      <c r="J950" s="2">
        <v>289.85039166666661</v>
      </c>
      <c r="K950" s="3">
        <f t="shared" si="57"/>
        <v>289.85039166666661</v>
      </c>
      <c r="L950" s="3">
        <v>80.166666666666671</v>
      </c>
      <c r="M950" s="4">
        <v>0.14246666666666677</v>
      </c>
      <c r="N950" s="4">
        <v>0.67269166666666658</v>
      </c>
      <c r="O950" s="4">
        <v>290.52057499999989</v>
      </c>
      <c r="P950" s="3">
        <f t="shared" si="58"/>
        <v>444.80911666666668</v>
      </c>
      <c r="Q950" s="5">
        <v>-2.4750000000000002E-3</v>
      </c>
      <c r="R950" s="5">
        <f>VLOOKUP(D950,'[1]DESIGN LOAD'!AC:AF,2,FALSE)</f>
        <v>485</v>
      </c>
      <c r="S950" s="7">
        <f>VLOOKUP(D950,'[1]DESIGN LOAD'!AC:AF,3,FALSE)</f>
        <v>655</v>
      </c>
      <c r="T950">
        <f>VLOOKUP(D950,'[1]DESIGN LOAD'!AC:AF,4,FALSE)</f>
        <v>1140</v>
      </c>
    </row>
    <row r="951" spans="1:20" x14ac:dyDescent="0.3">
      <c r="A951" s="6">
        <v>2024</v>
      </c>
      <c r="B951" s="6">
        <v>8</v>
      </c>
      <c r="C951" s="6">
        <v>9</v>
      </c>
      <c r="D951" s="6">
        <v>19</v>
      </c>
      <c r="E951" s="6" t="str">
        <f t="shared" si="56"/>
        <v>Friday</v>
      </c>
      <c r="F951" s="6" t="str">
        <f t="shared" si="59"/>
        <v>Week-day</v>
      </c>
      <c r="G951" s="6" t="str">
        <f>_xlfn.XLOOKUP(B951,'[1]VLOOKUP DATA'!$A$3:$A$14,'[1]VLOOKUP DATA'!$C$3:$C$14)</f>
        <v>High-demand</v>
      </c>
      <c r="H951" s="6" t="str" cm="1">
        <f t="array" ref="H951">_xlfn.XLOOKUP(1,('[1]VLOOKUP DATA'!$I$2:$I$337=[1]DATA!G951)*('[1]VLOOKUP DATA'!$J$2:$J$337=[1]DATA!D951)*('[1]VLOOKUP DATA'!$K$2:$K$337=[1]DATA!E951),'[1]VLOOKUP DATA'!$L$2:$L$337)</f>
        <v>Standard</v>
      </c>
      <c r="I951" s="1" cm="1">
        <f t="array" ref="I951">_xlfn.XLOOKUP(B951,'[1]VLOOKUP DATA'!$A$3:$A$14,_xlfn.XLOOKUP(H951,'[1]VLOOKUP DATA'!$D$2:$F$2,'[1]VLOOKUP DATA'!$D$3:$F$14))*100</f>
        <v>198</v>
      </c>
      <c r="J951" s="2">
        <v>162.56020000000001</v>
      </c>
      <c r="K951" s="3">
        <f t="shared" si="57"/>
        <v>162.56020000000001</v>
      </c>
      <c r="L951" s="3">
        <v>67.2</v>
      </c>
      <c r="M951" s="4">
        <v>125.6624583333333</v>
      </c>
      <c r="N951" s="4">
        <v>0</v>
      </c>
      <c r="O951" s="4">
        <v>279.15711666666658</v>
      </c>
      <c r="P951" s="3">
        <f t="shared" si="58"/>
        <v>444.80911666666668</v>
      </c>
      <c r="Q951" s="5">
        <v>-3.2999999999999946E-2</v>
      </c>
      <c r="R951" s="5">
        <f>VLOOKUP(D951,'[1]DESIGN LOAD'!AC:AF,2,FALSE)</f>
        <v>295</v>
      </c>
      <c r="S951" s="7">
        <f>VLOOKUP(D951,'[1]DESIGN LOAD'!AC:AF,3,FALSE)</f>
        <v>655</v>
      </c>
      <c r="T951">
        <f>VLOOKUP(D951,'[1]DESIGN LOAD'!AC:AF,4,FALSE)</f>
        <v>950</v>
      </c>
    </row>
    <row r="952" spans="1:20" x14ac:dyDescent="0.3">
      <c r="A952" s="6">
        <v>2024</v>
      </c>
      <c r="B952" s="6">
        <v>8</v>
      </c>
      <c r="C952" s="6">
        <v>9</v>
      </c>
      <c r="D952" s="6">
        <v>20</v>
      </c>
      <c r="E952" s="6" t="str">
        <f t="shared" si="56"/>
        <v>Friday</v>
      </c>
      <c r="F952" s="6" t="str">
        <f t="shared" si="59"/>
        <v>Week-day</v>
      </c>
      <c r="G952" s="6" t="str">
        <f>_xlfn.XLOOKUP(B952,'[1]VLOOKUP DATA'!$A$3:$A$14,'[1]VLOOKUP DATA'!$C$3:$C$14)</f>
        <v>High-demand</v>
      </c>
      <c r="H952" s="6" t="str" cm="1">
        <f t="array" ref="H952">_xlfn.XLOOKUP(1,('[1]VLOOKUP DATA'!$I$2:$I$337=[1]DATA!G952)*('[1]VLOOKUP DATA'!$J$2:$J$337=[1]DATA!D952)*('[1]VLOOKUP DATA'!$K$2:$K$337=[1]DATA!E952),'[1]VLOOKUP DATA'!$L$2:$L$337)</f>
        <v>Standard</v>
      </c>
      <c r="I952" s="1" cm="1">
        <f t="array" ref="I952">_xlfn.XLOOKUP(B952,'[1]VLOOKUP DATA'!$A$3:$A$14,_xlfn.XLOOKUP(H952,'[1]VLOOKUP DATA'!$D$2:$F$2,'[1]VLOOKUP DATA'!$D$3:$F$14))*100</f>
        <v>198</v>
      </c>
      <c r="J952" s="2">
        <v>-25.815691666666662</v>
      </c>
      <c r="K952" s="3">
        <f t="shared" si="57"/>
        <v>0</v>
      </c>
      <c r="L952" s="3">
        <v>64.924999999999997</v>
      </c>
      <c r="M952" s="4">
        <v>258.77902499999993</v>
      </c>
      <c r="N952" s="4">
        <v>0</v>
      </c>
      <c r="O952" s="4">
        <v>220.05603333333337</v>
      </c>
      <c r="P952" s="3">
        <f t="shared" si="58"/>
        <v>444.80911666666668</v>
      </c>
      <c r="Q952" s="5">
        <v>-3.2999999999999946E-2</v>
      </c>
      <c r="R952" s="5">
        <f>VLOOKUP(D952,'[1]DESIGN LOAD'!AC:AF,2,FALSE)</f>
        <v>295</v>
      </c>
      <c r="S952" s="7">
        <f>VLOOKUP(D952,'[1]DESIGN LOAD'!AC:AF,3,FALSE)</f>
        <v>190</v>
      </c>
      <c r="T952">
        <f>VLOOKUP(D952,'[1]DESIGN LOAD'!AC:AF,4,FALSE)</f>
        <v>485</v>
      </c>
    </row>
    <row r="953" spans="1:20" x14ac:dyDescent="0.3">
      <c r="A953" s="6">
        <v>2024</v>
      </c>
      <c r="B953" s="6">
        <v>8</v>
      </c>
      <c r="C953" s="6">
        <v>9</v>
      </c>
      <c r="D953" s="6">
        <v>21</v>
      </c>
      <c r="E953" s="6" t="str">
        <f t="shared" si="56"/>
        <v>Friday</v>
      </c>
      <c r="F953" s="6" t="str">
        <f t="shared" si="59"/>
        <v>Week-day</v>
      </c>
      <c r="G953" s="6" t="str">
        <f>_xlfn.XLOOKUP(B953,'[1]VLOOKUP DATA'!$A$3:$A$14,'[1]VLOOKUP DATA'!$C$3:$C$14)</f>
        <v>High-demand</v>
      </c>
      <c r="H953" s="6" t="str" cm="1">
        <f t="array" ref="H953">_xlfn.XLOOKUP(1,('[1]VLOOKUP DATA'!$I$2:$I$337=[1]DATA!G953)*('[1]VLOOKUP DATA'!$J$2:$J$337=[1]DATA!D953)*('[1]VLOOKUP DATA'!$K$2:$K$337=[1]DATA!E953),'[1]VLOOKUP DATA'!$L$2:$L$337)</f>
        <v>Standard</v>
      </c>
      <c r="I953" s="1" cm="1">
        <f t="array" ref="I953">_xlfn.XLOOKUP(B953,'[1]VLOOKUP DATA'!$A$3:$A$14,_xlfn.XLOOKUP(H953,'[1]VLOOKUP DATA'!$D$2:$F$2,'[1]VLOOKUP DATA'!$D$3:$F$14))*100</f>
        <v>198</v>
      </c>
      <c r="J953" s="2">
        <v>-13.618883333333333</v>
      </c>
      <c r="K953" s="3">
        <f t="shared" si="57"/>
        <v>0</v>
      </c>
      <c r="L953" s="3">
        <v>64.558333333333337</v>
      </c>
      <c r="M953" s="4">
        <v>239.53367499999999</v>
      </c>
      <c r="N953" s="4">
        <v>0</v>
      </c>
      <c r="O953" s="4">
        <v>217.41559166666656</v>
      </c>
      <c r="P953" s="3">
        <f t="shared" si="58"/>
        <v>444.80911666666668</v>
      </c>
      <c r="Q953" s="5">
        <v>-3.2999999999999946E-2</v>
      </c>
      <c r="R953" s="5">
        <f>VLOOKUP(D953,'[1]DESIGN LOAD'!AC:AF,2,FALSE)</f>
        <v>295</v>
      </c>
      <c r="S953" s="7">
        <f>VLOOKUP(D953,'[1]DESIGN LOAD'!AC:AF,3,FALSE)</f>
        <v>190</v>
      </c>
      <c r="T953">
        <f>VLOOKUP(D953,'[1]DESIGN LOAD'!AC:AF,4,FALSE)</f>
        <v>485</v>
      </c>
    </row>
    <row r="954" spans="1:20" x14ac:dyDescent="0.3">
      <c r="A954" s="6">
        <v>2024</v>
      </c>
      <c r="B954" s="6">
        <v>8</v>
      </c>
      <c r="C954" s="6">
        <v>9</v>
      </c>
      <c r="D954" s="6">
        <v>22</v>
      </c>
      <c r="E954" s="6" t="str">
        <f t="shared" si="56"/>
        <v>Friday</v>
      </c>
      <c r="F954" s="6" t="str">
        <f t="shared" si="59"/>
        <v>Week-day</v>
      </c>
      <c r="G954" s="6" t="str">
        <f>_xlfn.XLOOKUP(B954,'[1]VLOOKUP DATA'!$A$3:$A$14,'[1]VLOOKUP DATA'!$C$3:$C$14)</f>
        <v>High-demand</v>
      </c>
      <c r="H954" s="6" t="str" cm="1">
        <f t="array" ref="H954">_xlfn.XLOOKUP(1,('[1]VLOOKUP DATA'!$I$2:$I$337=[1]DATA!G954)*('[1]VLOOKUP DATA'!$J$2:$J$337=[1]DATA!D954)*('[1]VLOOKUP DATA'!$K$2:$K$337=[1]DATA!E954),'[1]VLOOKUP DATA'!$L$2:$L$337)</f>
        <v>Off-Peak</v>
      </c>
      <c r="I954" s="1" cm="1">
        <f t="array" ref="I954">_xlfn.XLOOKUP(B954,'[1]VLOOKUP DATA'!$A$3:$A$14,_xlfn.XLOOKUP(H954,'[1]VLOOKUP DATA'!$D$2:$F$2,'[1]VLOOKUP DATA'!$D$3:$F$14))*100</f>
        <v>107</v>
      </c>
      <c r="J954" s="2">
        <v>-178.23700833333336</v>
      </c>
      <c r="K954" s="3">
        <f t="shared" si="57"/>
        <v>0</v>
      </c>
      <c r="L954" s="3">
        <v>68.424999999999997</v>
      </c>
      <c r="M954" s="4">
        <v>416.56200833333344</v>
      </c>
      <c r="N954" s="4">
        <v>0</v>
      </c>
      <c r="O954" s="4">
        <v>219.09564166666669</v>
      </c>
      <c r="P954" s="3">
        <f t="shared" si="58"/>
        <v>444.80911666666668</v>
      </c>
      <c r="Q954" s="5">
        <v>-3.2999999999999946E-2</v>
      </c>
      <c r="R954" s="5">
        <f>VLOOKUP(D954,'[1]DESIGN LOAD'!AC:AF,2,FALSE)</f>
        <v>200</v>
      </c>
      <c r="S954" s="7">
        <f>VLOOKUP(D954,'[1]DESIGN LOAD'!AC:AF,3,FALSE)</f>
        <v>190</v>
      </c>
      <c r="T954">
        <f>VLOOKUP(D954,'[1]DESIGN LOAD'!AC:AF,4,FALSE)</f>
        <v>390</v>
      </c>
    </row>
    <row r="955" spans="1:20" x14ac:dyDescent="0.3">
      <c r="A955" s="6">
        <v>2024</v>
      </c>
      <c r="B955" s="6">
        <v>8</v>
      </c>
      <c r="C955" s="6">
        <v>9</v>
      </c>
      <c r="D955" s="6">
        <v>23</v>
      </c>
      <c r="E955" s="6" t="str">
        <f t="shared" si="56"/>
        <v>Friday</v>
      </c>
      <c r="F955" s="6" t="str">
        <f t="shared" si="59"/>
        <v>Week-day</v>
      </c>
      <c r="G955" s="6" t="str">
        <f>_xlfn.XLOOKUP(B955,'[1]VLOOKUP DATA'!$A$3:$A$14,'[1]VLOOKUP DATA'!$C$3:$C$14)</f>
        <v>High-demand</v>
      </c>
      <c r="H955" s="6" t="str" cm="1">
        <f t="array" ref="H955">_xlfn.XLOOKUP(1,('[1]VLOOKUP DATA'!$I$2:$I$337=[1]DATA!G955)*('[1]VLOOKUP DATA'!$J$2:$J$337=[1]DATA!D955)*('[1]VLOOKUP DATA'!$K$2:$K$337=[1]DATA!E955),'[1]VLOOKUP DATA'!$L$2:$L$337)</f>
        <v>Off-Peak</v>
      </c>
      <c r="I955" s="1" cm="1">
        <f t="array" ref="I955">_xlfn.XLOOKUP(B955,'[1]VLOOKUP DATA'!$A$3:$A$14,_xlfn.XLOOKUP(H955,'[1]VLOOKUP DATA'!$D$2:$F$2,'[1]VLOOKUP DATA'!$D$3:$F$14))*100</f>
        <v>107</v>
      </c>
      <c r="J955" s="2">
        <v>-176.60693333333339</v>
      </c>
      <c r="K955" s="3">
        <f t="shared" si="57"/>
        <v>0</v>
      </c>
      <c r="L955" s="3">
        <v>76.49166666666666</v>
      </c>
      <c r="M955" s="4">
        <v>419.27174999999971</v>
      </c>
      <c r="N955" s="4">
        <v>0</v>
      </c>
      <c r="O955" s="4">
        <v>223.20312499999994</v>
      </c>
      <c r="P955" s="3">
        <f t="shared" si="58"/>
        <v>444.80911666666668</v>
      </c>
      <c r="Q955" s="5">
        <v>-3.5899999999999946E-2</v>
      </c>
      <c r="R955" s="5">
        <f>VLOOKUP(D955,'[1]DESIGN LOAD'!AC:AF,2,FALSE)</f>
        <v>200</v>
      </c>
      <c r="S955" s="7">
        <f>VLOOKUP(D955,'[1]DESIGN LOAD'!AC:AF,3,FALSE)</f>
        <v>190</v>
      </c>
      <c r="T955">
        <f>VLOOKUP(D955,'[1]DESIGN LOAD'!AC:AF,4,FALSE)</f>
        <v>390</v>
      </c>
    </row>
    <row r="956" spans="1:20" x14ac:dyDescent="0.3">
      <c r="A956" s="6">
        <v>2024</v>
      </c>
      <c r="B956" s="6">
        <v>8</v>
      </c>
      <c r="C956" s="6">
        <v>10</v>
      </c>
      <c r="D956" s="6">
        <v>0</v>
      </c>
      <c r="E956" s="6" t="str">
        <f t="shared" si="56"/>
        <v>Saturday</v>
      </c>
      <c r="F956" s="6" t="str">
        <f t="shared" si="59"/>
        <v>Weekend</v>
      </c>
      <c r="G956" s="6" t="str">
        <f>_xlfn.XLOOKUP(B956,'[1]VLOOKUP DATA'!$A$3:$A$14,'[1]VLOOKUP DATA'!$C$3:$C$14)</f>
        <v>High-demand</v>
      </c>
      <c r="H956" s="6" t="str" cm="1">
        <f t="array" ref="H956">_xlfn.XLOOKUP(1,('[1]VLOOKUP DATA'!$I$2:$I$337=[1]DATA!G956)*('[1]VLOOKUP DATA'!$J$2:$J$337=[1]DATA!D956)*('[1]VLOOKUP DATA'!$K$2:$K$337=[1]DATA!E956),'[1]VLOOKUP DATA'!$L$2:$L$337)</f>
        <v>Off-Peak</v>
      </c>
      <c r="I956" s="1" cm="1">
        <f t="array" ref="I956">_xlfn.XLOOKUP(B956,'[1]VLOOKUP DATA'!$A$3:$A$14,_xlfn.XLOOKUP(H956,'[1]VLOOKUP DATA'!$D$2:$F$2,'[1]VLOOKUP DATA'!$D$3:$F$14))*100</f>
        <v>107</v>
      </c>
      <c r="J956" s="2">
        <v>4.5746166666666737</v>
      </c>
      <c r="K956" s="3">
        <f t="shared" si="57"/>
        <v>4.5746166666666737</v>
      </c>
      <c r="L956" s="3">
        <v>81.125</v>
      </c>
      <c r="M956" s="4">
        <v>228.97515833333333</v>
      </c>
      <c r="N956" s="4">
        <v>0</v>
      </c>
      <c r="O956" s="4">
        <v>215.56661666666665</v>
      </c>
      <c r="P956" s="3">
        <f t="shared" si="58"/>
        <v>444.80911666666668</v>
      </c>
      <c r="Q956" s="5">
        <v>-3.3900000000000048E-2</v>
      </c>
      <c r="R956" s="5">
        <f>VLOOKUP(D956,'[1]DESIGN LOAD'!AC:AF,2,FALSE)</f>
        <v>200</v>
      </c>
      <c r="S956" s="7">
        <f>VLOOKUP(D956,'[1]DESIGN LOAD'!AC:AF,3,FALSE)</f>
        <v>190</v>
      </c>
      <c r="T956">
        <f>VLOOKUP(D956,'[1]DESIGN LOAD'!AC:AF,4,FALSE)</f>
        <v>390</v>
      </c>
    </row>
    <row r="957" spans="1:20" x14ac:dyDescent="0.3">
      <c r="A957" s="6">
        <v>2024</v>
      </c>
      <c r="B957" s="6">
        <v>8</v>
      </c>
      <c r="C957" s="6">
        <v>10</v>
      </c>
      <c r="D957" s="6">
        <v>1</v>
      </c>
      <c r="E957" s="6" t="str">
        <f t="shared" si="56"/>
        <v>Saturday</v>
      </c>
      <c r="F957" s="6" t="str">
        <f t="shared" si="59"/>
        <v>Weekend</v>
      </c>
      <c r="G957" s="6" t="str">
        <f>_xlfn.XLOOKUP(B957,'[1]VLOOKUP DATA'!$A$3:$A$14,'[1]VLOOKUP DATA'!$C$3:$C$14)</f>
        <v>High-demand</v>
      </c>
      <c r="H957" s="6" t="str" cm="1">
        <f t="array" ref="H957">_xlfn.XLOOKUP(1,('[1]VLOOKUP DATA'!$I$2:$I$337=[1]DATA!G957)*('[1]VLOOKUP DATA'!$J$2:$J$337=[1]DATA!D957)*('[1]VLOOKUP DATA'!$K$2:$K$337=[1]DATA!E957),'[1]VLOOKUP DATA'!$L$2:$L$337)</f>
        <v>Off-Peak</v>
      </c>
      <c r="I957" s="1" cm="1">
        <f t="array" ref="I957">_xlfn.XLOOKUP(B957,'[1]VLOOKUP DATA'!$A$3:$A$14,_xlfn.XLOOKUP(H957,'[1]VLOOKUP DATA'!$D$2:$F$2,'[1]VLOOKUP DATA'!$D$3:$F$14))*100</f>
        <v>107</v>
      </c>
      <c r="J957" s="2">
        <v>-37.24712499999999</v>
      </c>
      <c r="K957" s="3">
        <f t="shared" si="57"/>
        <v>0</v>
      </c>
      <c r="L957" s="3">
        <v>80.533333333333331</v>
      </c>
      <c r="M957" s="4">
        <v>270.32564999999994</v>
      </c>
      <c r="N957" s="4">
        <v>0</v>
      </c>
      <c r="O957" s="4">
        <v>218.23548333333341</v>
      </c>
      <c r="P957" s="3">
        <f t="shared" si="58"/>
        <v>444.80911666666668</v>
      </c>
      <c r="Q957" s="5">
        <v>-3.1000000000000045E-2</v>
      </c>
      <c r="R957" s="5">
        <f>VLOOKUP(D957,'[1]DESIGN LOAD'!AC:AF,2,FALSE)</f>
        <v>200</v>
      </c>
      <c r="S957" s="7">
        <f>VLOOKUP(D957,'[1]DESIGN LOAD'!AC:AF,3,FALSE)</f>
        <v>190</v>
      </c>
      <c r="T957">
        <f>VLOOKUP(D957,'[1]DESIGN LOAD'!AC:AF,4,FALSE)</f>
        <v>390</v>
      </c>
    </row>
    <row r="958" spans="1:20" x14ac:dyDescent="0.3">
      <c r="A958" s="6">
        <v>2024</v>
      </c>
      <c r="B958" s="6">
        <v>8</v>
      </c>
      <c r="C958" s="6">
        <v>10</v>
      </c>
      <c r="D958" s="6">
        <v>2</v>
      </c>
      <c r="E958" s="6" t="str">
        <f t="shared" si="56"/>
        <v>Saturday</v>
      </c>
      <c r="F958" s="6" t="str">
        <f t="shared" si="59"/>
        <v>Weekend</v>
      </c>
      <c r="G958" s="6" t="str">
        <f>_xlfn.XLOOKUP(B958,'[1]VLOOKUP DATA'!$A$3:$A$14,'[1]VLOOKUP DATA'!$C$3:$C$14)</f>
        <v>High-demand</v>
      </c>
      <c r="H958" s="6" t="str" cm="1">
        <f t="array" ref="H958">_xlfn.XLOOKUP(1,('[1]VLOOKUP DATA'!$I$2:$I$337=[1]DATA!G958)*('[1]VLOOKUP DATA'!$J$2:$J$337=[1]DATA!D958)*('[1]VLOOKUP DATA'!$K$2:$K$337=[1]DATA!E958),'[1]VLOOKUP DATA'!$L$2:$L$337)</f>
        <v>Off-Peak</v>
      </c>
      <c r="I958" s="1" cm="1">
        <f t="array" ref="I958">_xlfn.XLOOKUP(B958,'[1]VLOOKUP DATA'!$A$3:$A$14,_xlfn.XLOOKUP(H958,'[1]VLOOKUP DATA'!$D$2:$F$2,'[1]VLOOKUP DATA'!$D$3:$F$14))*100</f>
        <v>107</v>
      </c>
      <c r="J958" s="2">
        <v>29.620216666666654</v>
      </c>
      <c r="K958" s="3">
        <f t="shared" si="57"/>
        <v>29.620216666666654</v>
      </c>
      <c r="L958" s="3">
        <v>79.150000000000006</v>
      </c>
      <c r="M958" s="4">
        <v>260.05861666666664</v>
      </c>
      <c r="N958" s="4">
        <v>0</v>
      </c>
      <c r="O958" s="4">
        <v>276.84440000000012</v>
      </c>
      <c r="P958" s="3">
        <f t="shared" si="58"/>
        <v>444.80911666666668</v>
      </c>
      <c r="Q958" s="5">
        <v>-3.1000000000000045E-2</v>
      </c>
      <c r="R958" s="5">
        <f>VLOOKUP(D958,'[1]DESIGN LOAD'!AC:AF,2,FALSE)</f>
        <v>200</v>
      </c>
      <c r="S958" s="7">
        <f>VLOOKUP(D958,'[1]DESIGN LOAD'!AC:AF,3,FALSE)</f>
        <v>190</v>
      </c>
      <c r="T958">
        <f>VLOOKUP(D958,'[1]DESIGN LOAD'!AC:AF,4,FALSE)</f>
        <v>390</v>
      </c>
    </row>
    <row r="959" spans="1:20" x14ac:dyDescent="0.3">
      <c r="A959" s="6">
        <v>2024</v>
      </c>
      <c r="B959" s="6">
        <v>8</v>
      </c>
      <c r="C959" s="6">
        <v>10</v>
      </c>
      <c r="D959" s="6">
        <v>3</v>
      </c>
      <c r="E959" s="6" t="str">
        <f t="shared" si="56"/>
        <v>Saturday</v>
      </c>
      <c r="F959" s="6" t="str">
        <f t="shared" si="59"/>
        <v>Weekend</v>
      </c>
      <c r="G959" s="6" t="str">
        <f>_xlfn.XLOOKUP(B959,'[1]VLOOKUP DATA'!$A$3:$A$14,'[1]VLOOKUP DATA'!$C$3:$C$14)</f>
        <v>High-demand</v>
      </c>
      <c r="H959" s="6" t="str" cm="1">
        <f t="array" ref="H959">_xlfn.XLOOKUP(1,('[1]VLOOKUP DATA'!$I$2:$I$337=[1]DATA!G959)*('[1]VLOOKUP DATA'!$J$2:$J$337=[1]DATA!D959)*('[1]VLOOKUP DATA'!$K$2:$K$337=[1]DATA!E959),'[1]VLOOKUP DATA'!$L$2:$L$337)</f>
        <v>Off-Peak</v>
      </c>
      <c r="I959" s="1" cm="1">
        <f t="array" ref="I959">_xlfn.XLOOKUP(B959,'[1]VLOOKUP DATA'!$A$3:$A$14,_xlfn.XLOOKUP(H959,'[1]VLOOKUP DATA'!$D$2:$F$2,'[1]VLOOKUP DATA'!$D$3:$F$14))*100</f>
        <v>107</v>
      </c>
      <c r="J959" s="2">
        <v>-19.864958333333334</v>
      </c>
      <c r="K959" s="3">
        <f t="shared" si="57"/>
        <v>0</v>
      </c>
      <c r="L959" s="3">
        <v>79.158333333333331</v>
      </c>
      <c r="M959" s="4">
        <v>337.86469999999991</v>
      </c>
      <c r="N959" s="4">
        <v>0</v>
      </c>
      <c r="O959" s="4">
        <v>299.83919166666658</v>
      </c>
      <c r="P959" s="3">
        <f t="shared" si="58"/>
        <v>444.80911666666668</v>
      </c>
      <c r="Q959" s="5">
        <v>-3.1000000000000045E-2</v>
      </c>
      <c r="R959" s="5">
        <f>VLOOKUP(D959,'[1]DESIGN LOAD'!AC:AF,2,FALSE)</f>
        <v>200</v>
      </c>
      <c r="S959" s="7">
        <f>VLOOKUP(D959,'[1]DESIGN LOAD'!AC:AF,3,FALSE)</f>
        <v>190</v>
      </c>
      <c r="T959">
        <f>VLOOKUP(D959,'[1]DESIGN LOAD'!AC:AF,4,FALSE)</f>
        <v>390</v>
      </c>
    </row>
    <row r="960" spans="1:20" x14ac:dyDescent="0.3">
      <c r="A960" s="6">
        <v>2024</v>
      </c>
      <c r="B960" s="6">
        <v>8</v>
      </c>
      <c r="C960" s="6">
        <v>10</v>
      </c>
      <c r="D960" s="6">
        <v>4</v>
      </c>
      <c r="E960" s="6" t="str">
        <f t="shared" si="56"/>
        <v>Saturday</v>
      </c>
      <c r="F960" s="6" t="str">
        <f t="shared" si="59"/>
        <v>Weekend</v>
      </c>
      <c r="G960" s="6" t="str">
        <f>_xlfn.XLOOKUP(B960,'[1]VLOOKUP DATA'!$A$3:$A$14,'[1]VLOOKUP DATA'!$C$3:$C$14)</f>
        <v>High-demand</v>
      </c>
      <c r="H960" s="6" t="str" cm="1">
        <f t="array" ref="H960">_xlfn.XLOOKUP(1,('[1]VLOOKUP DATA'!$I$2:$I$337=[1]DATA!G960)*('[1]VLOOKUP DATA'!$J$2:$J$337=[1]DATA!D960)*('[1]VLOOKUP DATA'!$K$2:$K$337=[1]DATA!E960),'[1]VLOOKUP DATA'!$L$2:$L$337)</f>
        <v>Off-Peak</v>
      </c>
      <c r="I960" s="1" cm="1">
        <f t="array" ref="I960">_xlfn.XLOOKUP(B960,'[1]VLOOKUP DATA'!$A$3:$A$14,_xlfn.XLOOKUP(H960,'[1]VLOOKUP DATA'!$D$2:$F$2,'[1]VLOOKUP DATA'!$D$3:$F$14))*100</f>
        <v>107</v>
      </c>
      <c r="J960" s="2">
        <v>41.92786666666666</v>
      </c>
      <c r="K960" s="3">
        <f t="shared" si="57"/>
        <v>41.92786666666666</v>
      </c>
      <c r="L960" s="3">
        <v>78.575000000000003</v>
      </c>
      <c r="M960" s="4">
        <v>273.34275833333345</v>
      </c>
      <c r="N960" s="4">
        <v>0</v>
      </c>
      <c r="O960" s="4">
        <v>302.10700833333328</v>
      </c>
      <c r="P960" s="3">
        <f t="shared" si="58"/>
        <v>444.80911666666668</v>
      </c>
      <c r="Q960" s="5">
        <v>-3.1000000000000045E-2</v>
      </c>
      <c r="R960" s="5">
        <f>VLOOKUP(D960,'[1]DESIGN LOAD'!AC:AF,2,FALSE)</f>
        <v>295</v>
      </c>
      <c r="S960" s="7">
        <f>VLOOKUP(D960,'[1]DESIGN LOAD'!AC:AF,3,FALSE)</f>
        <v>190</v>
      </c>
      <c r="T960">
        <f>VLOOKUP(D960,'[1]DESIGN LOAD'!AC:AF,4,FALSE)</f>
        <v>485</v>
      </c>
    </row>
    <row r="961" spans="1:20" x14ac:dyDescent="0.3">
      <c r="A961" s="6">
        <v>2024</v>
      </c>
      <c r="B961" s="6">
        <v>8</v>
      </c>
      <c r="C961" s="6">
        <v>10</v>
      </c>
      <c r="D961" s="6">
        <v>5</v>
      </c>
      <c r="E961" s="6" t="str">
        <f t="shared" si="56"/>
        <v>Saturday</v>
      </c>
      <c r="F961" s="6" t="str">
        <f t="shared" si="59"/>
        <v>Weekend</v>
      </c>
      <c r="G961" s="6" t="str">
        <f>_xlfn.XLOOKUP(B961,'[1]VLOOKUP DATA'!$A$3:$A$14,'[1]VLOOKUP DATA'!$C$3:$C$14)</f>
        <v>High-demand</v>
      </c>
      <c r="H961" s="6" t="str" cm="1">
        <f t="array" ref="H961">_xlfn.XLOOKUP(1,('[1]VLOOKUP DATA'!$I$2:$I$337=[1]DATA!G961)*('[1]VLOOKUP DATA'!$J$2:$J$337=[1]DATA!D961)*('[1]VLOOKUP DATA'!$K$2:$K$337=[1]DATA!E961),'[1]VLOOKUP DATA'!$L$2:$L$337)</f>
        <v>Off-Peak</v>
      </c>
      <c r="I961" s="1" cm="1">
        <f t="array" ref="I961">_xlfn.XLOOKUP(B961,'[1]VLOOKUP DATA'!$A$3:$A$14,_xlfn.XLOOKUP(H961,'[1]VLOOKUP DATA'!$D$2:$F$2,'[1]VLOOKUP DATA'!$D$3:$F$14))*100</f>
        <v>107</v>
      </c>
      <c r="J961" s="2">
        <v>250.12440833333329</v>
      </c>
      <c r="K961" s="3">
        <f t="shared" si="57"/>
        <v>250.12440833333329</v>
      </c>
      <c r="L961" s="3">
        <v>71.358333333333334</v>
      </c>
      <c r="M961" s="4">
        <v>45.537924999999973</v>
      </c>
      <c r="N961" s="4">
        <v>0</v>
      </c>
      <c r="O961" s="4">
        <v>293.40840000000014</v>
      </c>
      <c r="P961" s="3">
        <f t="shared" si="58"/>
        <v>444.80911666666668</v>
      </c>
      <c r="Q961" s="5">
        <v>-3.1000000000000045E-2</v>
      </c>
      <c r="R961" s="5">
        <f>VLOOKUP(D961,'[1]DESIGN LOAD'!AC:AF,2,FALSE)</f>
        <v>295</v>
      </c>
      <c r="S961" s="7">
        <f>VLOOKUP(D961,'[1]DESIGN LOAD'!AC:AF,3,FALSE)</f>
        <v>190</v>
      </c>
      <c r="T961">
        <f>VLOOKUP(D961,'[1]DESIGN LOAD'!AC:AF,4,FALSE)</f>
        <v>485</v>
      </c>
    </row>
    <row r="962" spans="1:20" x14ac:dyDescent="0.3">
      <c r="A962" s="6">
        <v>2024</v>
      </c>
      <c r="B962" s="6">
        <v>8</v>
      </c>
      <c r="C962" s="6">
        <v>10</v>
      </c>
      <c r="D962" s="6">
        <v>6</v>
      </c>
      <c r="E962" s="6" t="str">
        <f t="shared" ref="E962:E1025" si="60">TEXT(DATE(A962, B962, C962), "dddd")</f>
        <v>Saturday</v>
      </c>
      <c r="F962" s="6" t="str">
        <f t="shared" si="59"/>
        <v>Weekend</v>
      </c>
      <c r="G962" s="6" t="str">
        <f>_xlfn.XLOOKUP(B962,'[1]VLOOKUP DATA'!$A$3:$A$14,'[1]VLOOKUP DATA'!$C$3:$C$14)</f>
        <v>High-demand</v>
      </c>
      <c r="H962" s="6" t="str" cm="1">
        <f t="array" ref="H962">_xlfn.XLOOKUP(1,('[1]VLOOKUP DATA'!$I$2:$I$337=[1]DATA!G962)*('[1]VLOOKUP DATA'!$J$2:$J$337=[1]DATA!D962)*('[1]VLOOKUP DATA'!$K$2:$K$337=[1]DATA!E962),'[1]VLOOKUP DATA'!$L$2:$L$337)</f>
        <v>Off-Peak</v>
      </c>
      <c r="I962" s="1" cm="1">
        <f t="array" ref="I962">_xlfn.XLOOKUP(B962,'[1]VLOOKUP DATA'!$A$3:$A$14,_xlfn.XLOOKUP(H962,'[1]VLOOKUP DATA'!$D$2:$F$2,'[1]VLOOKUP DATA'!$D$3:$F$14))*100</f>
        <v>107</v>
      </c>
      <c r="J962" s="2">
        <v>-11.254816666666668</v>
      </c>
      <c r="K962" s="3">
        <f t="shared" ref="K962:K1025" si="61">IF(J962&gt;0,J962,0)</f>
        <v>0</v>
      </c>
      <c r="L962" s="3">
        <v>64.808333333333337</v>
      </c>
      <c r="M962" s="4">
        <v>334.84099166666681</v>
      </c>
      <c r="N962" s="4">
        <v>0</v>
      </c>
      <c r="O962" s="4">
        <v>301.72822500000001</v>
      </c>
      <c r="P962" s="3">
        <f t="shared" ref="P962:P1025" si="62">_xlfn.MAXIFS(M:M,B:B,B962)</f>
        <v>444.80911666666668</v>
      </c>
      <c r="Q962" s="5">
        <v>-3.1000000000000045E-2</v>
      </c>
      <c r="R962" s="5">
        <f>VLOOKUP(D962,'[1]DESIGN LOAD'!AC:AF,2,FALSE)</f>
        <v>295</v>
      </c>
      <c r="S962" s="7">
        <f>VLOOKUP(D962,'[1]DESIGN LOAD'!AC:AF,3,FALSE)</f>
        <v>190</v>
      </c>
      <c r="T962">
        <f>VLOOKUP(D962,'[1]DESIGN LOAD'!AC:AF,4,FALSE)</f>
        <v>485</v>
      </c>
    </row>
    <row r="963" spans="1:20" x14ac:dyDescent="0.3">
      <c r="A963" s="6">
        <v>2024</v>
      </c>
      <c r="B963" s="6">
        <v>8</v>
      </c>
      <c r="C963" s="6">
        <v>10</v>
      </c>
      <c r="D963" s="6">
        <v>7</v>
      </c>
      <c r="E963" s="6" t="str">
        <f t="shared" si="60"/>
        <v>Saturday</v>
      </c>
      <c r="F963" s="6" t="str">
        <f t="shared" ref="F963:F1026" si="63">IF(OR(E963="Saturday",E963="Sunday"),"Weekend","Week-day")</f>
        <v>Weekend</v>
      </c>
      <c r="G963" s="6" t="str">
        <f>_xlfn.XLOOKUP(B963,'[1]VLOOKUP DATA'!$A$3:$A$14,'[1]VLOOKUP DATA'!$C$3:$C$14)</f>
        <v>High-demand</v>
      </c>
      <c r="H963" s="6" t="str" cm="1">
        <f t="array" ref="H963">_xlfn.XLOOKUP(1,('[1]VLOOKUP DATA'!$I$2:$I$337=[1]DATA!G963)*('[1]VLOOKUP DATA'!$J$2:$J$337=[1]DATA!D963)*('[1]VLOOKUP DATA'!$K$2:$K$337=[1]DATA!E963),'[1]VLOOKUP DATA'!$L$2:$L$337)</f>
        <v>Standard</v>
      </c>
      <c r="I963" s="1" cm="1">
        <f t="array" ref="I963">_xlfn.XLOOKUP(B963,'[1]VLOOKUP DATA'!$A$3:$A$14,_xlfn.XLOOKUP(H963,'[1]VLOOKUP DATA'!$D$2:$F$2,'[1]VLOOKUP DATA'!$D$3:$F$14))*100</f>
        <v>198</v>
      </c>
      <c r="J963" s="2">
        <v>-3.9836583333333304</v>
      </c>
      <c r="K963" s="3">
        <f t="shared" si="61"/>
        <v>0</v>
      </c>
      <c r="L963" s="3">
        <v>64.849999999999994</v>
      </c>
      <c r="M963" s="4">
        <v>337.29323333333349</v>
      </c>
      <c r="N963" s="4">
        <v>8.9243916666666685</v>
      </c>
      <c r="O963" s="4">
        <v>308.1503833333332</v>
      </c>
      <c r="P963" s="3">
        <f t="shared" si="62"/>
        <v>444.80911666666668</v>
      </c>
      <c r="Q963" s="5">
        <v>-3.1000000000000045E-2</v>
      </c>
      <c r="R963" s="5">
        <f>VLOOKUP(D963,'[1]DESIGN LOAD'!AC:AF,2,FALSE)</f>
        <v>565</v>
      </c>
      <c r="S963" s="7">
        <f>VLOOKUP(D963,'[1]DESIGN LOAD'!AC:AF,3,FALSE)</f>
        <v>690</v>
      </c>
      <c r="T963">
        <f>VLOOKUP(D963,'[1]DESIGN LOAD'!AC:AF,4,FALSE)</f>
        <v>1255</v>
      </c>
    </row>
    <row r="964" spans="1:20" x14ac:dyDescent="0.3">
      <c r="A964" s="6">
        <v>2024</v>
      </c>
      <c r="B964" s="6">
        <v>8</v>
      </c>
      <c r="C964" s="6">
        <v>10</v>
      </c>
      <c r="D964" s="6">
        <v>8</v>
      </c>
      <c r="E964" s="6" t="str">
        <f t="shared" si="60"/>
        <v>Saturday</v>
      </c>
      <c r="F964" s="6" t="str">
        <f t="shared" si="63"/>
        <v>Weekend</v>
      </c>
      <c r="G964" s="6" t="str">
        <f>_xlfn.XLOOKUP(B964,'[1]VLOOKUP DATA'!$A$3:$A$14,'[1]VLOOKUP DATA'!$C$3:$C$14)</f>
        <v>High-demand</v>
      </c>
      <c r="H964" s="6" t="str" cm="1">
        <f t="array" ref="H964">_xlfn.XLOOKUP(1,('[1]VLOOKUP DATA'!$I$2:$I$337=[1]DATA!G964)*('[1]VLOOKUP DATA'!$J$2:$J$337=[1]DATA!D964)*('[1]VLOOKUP DATA'!$K$2:$K$337=[1]DATA!E964),'[1]VLOOKUP DATA'!$L$2:$L$337)</f>
        <v>Standard</v>
      </c>
      <c r="I964" s="1" cm="1">
        <f t="array" ref="I964">_xlfn.XLOOKUP(B964,'[1]VLOOKUP DATA'!$A$3:$A$14,_xlfn.XLOOKUP(H964,'[1]VLOOKUP DATA'!$D$2:$F$2,'[1]VLOOKUP DATA'!$D$3:$F$14))*100</f>
        <v>198</v>
      </c>
      <c r="J964" s="2">
        <v>-34.933191666666659</v>
      </c>
      <c r="K964" s="3">
        <f t="shared" si="61"/>
        <v>0</v>
      </c>
      <c r="L964" s="3">
        <v>65.05</v>
      </c>
      <c r="M964" s="4">
        <v>191.91350833333317</v>
      </c>
      <c r="N964" s="4">
        <v>182.41273333333331</v>
      </c>
      <c r="O964" s="4">
        <v>324.25688333333335</v>
      </c>
      <c r="P964" s="3">
        <f t="shared" si="62"/>
        <v>444.80911666666668</v>
      </c>
      <c r="Q964" s="5">
        <v>-3.1000000000000045E-2</v>
      </c>
      <c r="R964" s="5">
        <f>VLOOKUP(D964,'[1]DESIGN LOAD'!AC:AF,2,FALSE)</f>
        <v>565</v>
      </c>
      <c r="S964" s="7">
        <f>VLOOKUP(D964,'[1]DESIGN LOAD'!AC:AF,3,FALSE)</f>
        <v>675</v>
      </c>
      <c r="T964">
        <f>VLOOKUP(D964,'[1]DESIGN LOAD'!AC:AF,4,FALSE)</f>
        <v>1240</v>
      </c>
    </row>
    <row r="965" spans="1:20" x14ac:dyDescent="0.3">
      <c r="A965" s="6">
        <v>2024</v>
      </c>
      <c r="B965" s="6">
        <v>8</v>
      </c>
      <c r="C965" s="6">
        <v>10</v>
      </c>
      <c r="D965" s="6">
        <v>9</v>
      </c>
      <c r="E965" s="6" t="str">
        <f t="shared" si="60"/>
        <v>Saturday</v>
      </c>
      <c r="F965" s="6" t="str">
        <f t="shared" si="63"/>
        <v>Weekend</v>
      </c>
      <c r="G965" s="6" t="str">
        <f>_xlfn.XLOOKUP(B965,'[1]VLOOKUP DATA'!$A$3:$A$14,'[1]VLOOKUP DATA'!$C$3:$C$14)</f>
        <v>High-demand</v>
      </c>
      <c r="H965" s="6" t="str" cm="1">
        <f t="array" ref="H965">_xlfn.XLOOKUP(1,('[1]VLOOKUP DATA'!$I$2:$I$337=[1]DATA!G965)*('[1]VLOOKUP DATA'!$J$2:$J$337=[1]DATA!D965)*('[1]VLOOKUP DATA'!$K$2:$K$337=[1]DATA!E965),'[1]VLOOKUP DATA'!$L$2:$L$337)</f>
        <v>Standard</v>
      </c>
      <c r="I965" s="1" cm="1">
        <f t="array" ref="I965">_xlfn.XLOOKUP(B965,'[1]VLOOKUP DATA'!$A$3:$A$14,_xlfn.XLOOKUP(H965,'[1]VLOOKUP DATA'!$D$2:$F$2,'[1]VLOOKUP DATA'!$D$3:$F$14))*100</f>
        <v>198</v>
      </c>
      <c r="J965" s="2">
        <v>-117.86156666666668</v>
      </c>
      <c r="K965" s="3">
        <f t="shared" si="61"/>
        <v>0</v>
      </c>
      <c r="L965" s="3">
        <v>67.908333333333331</v>
      </c>
      <c r="M965" s="4">
        <v>0.1542583333333333</v>
      </c>
      <c r="N965" s="4">
        <v>396.89066666666662</v>
      </c>
      <c r="O965" s="4">
        <v>278.99663333333342</v>
      </c>
      <c r="P965" s="3">
        <f t="shared" si="62"/>
        <v>444.80911666666668</v>
      </c>
      <c r="Q965" s="5">
        <v>-3.1000000000000045E-2</v>
      </c>
      <c r="R965" s="5">
        <f>VLOOKUP(D965,'[1]DESIGN LOAD'!AC:AF,2,FALSE)</f>
        <v>565</v>
      </c>
      <c r="S965" s="7">
        <f>VLOOKUP(D965,'[1]DESIGN LOAD'!AC:AF,3,FALSE)</f>
        <v>675</v>
      </c>
      <c r="T965">
        <f>VLOOKUP(D965,'[1]DESIGN LOAD'!AC:AF,4,FALSE)</f>
        <v>1240</v>
      </c>
    </row>
    <row r="966" spans="1:20" x14ac:dyDescent="0.3">
      <c r="A966" s="6">
        <v>2024</v>
      </c>
      <c r="B966" s="6">
        <v>8</v>
      </c>
      <c r="C966" s="6">
        <v>10</v>
      </c>
      <c r="D966" s="6">
        <v>10</v>
      </c>
      <c r="E966" s="6" t="str">
        <f t="shared" si="60"/>
        <v>Saturday</v>
      </c>
      <c r="F966" s="6" t="str">
        <f t="shared" si="63"/>
        <v>Weekend</v>
      </c>
      <c r="G966" s="6" t="str">
        <f>_xlfn.XLOOKUP(B966,'[1]VLOOKUP DATA'!$A$3:$A$14,'[1]VLOOKUP DATA'!$C$3:$C$14)</f>
        <v>High-demand</v>
      </c>
      <c r="H966" s="6" t="str" cm="1">
        <f t="array" ref="H966">_xlfn.XLOOKUP(1,('[1]VLOOKUP DATA'!$I$2:$I$337=[1]DATA!G966)*('[1]VLOOKUP DATA'!$J$2:$J$337=[1]DATA!D966)*('[1]VLOOKUP DATA'!$K$2:$K$337=[1]DATA!E966),'[1]VLOOKUP DATA'!$L$2:$L$337)</f>
        <v>Standard</v>
      </c>
      <c r="I966" s="1" cm="1">
        <f t="array" ref="I966">_xlfn.XLOOKUP(B966,'[1]VLOOKUP DATA'!$A$3:$A$14,_xlfn.XLOOKUP(H966,'[1]VLOOKUP DATA'!$D$2:$F$2,'[1]VLOOKUP DATA'!$D$3:$F$14))*100</f>
        <v>198</v>
      </c>
      <c r="J966" s="2">
        <v>-360.30205833333332</v>
      </c>
      <c r="K966" s="3">
        <f t="shared" si="61"/>
        <v>0</v>
      </c>
      <c r="L966" s="3">
        <v>78.708333333333329</v>
      </c>
      <c r="M966" s="4">
        <v>0.1557166666666667</v>
      </c>
      <c r="N966" s="4">
        <v>632.734691666667</v>
      </c>
      <c r="O966" s="4">
        <v>272.46052500000002</v>
      </c>
      <c r="P966" s="3">
        <f t="shared" si="62"/>
        <v>444.80911666666668</v>
      </c>
      <c r="Q966" s="5">
        <v>-3.1000000000000045E-2</v>
      </c>
      <c r="R966" s="5">
        <f>VLOOKUP(D966,'[1]DESIGN LOAD'!AC:AF,2,FALSE)</f>
        <v>565</v>
      </c>
      <c r="S966" s="7">
        <f>VLOOKUP(D966,'[1]DESIGN LOAD'!AC:AF,3,FALSE)</f>
        <v>675</v>
      </c>
      <c r="T966">
        <f>VLOOKUP(D966,'[1]DESIGN LOAD'!AC:AF,4,FALSE)</f>
        <v>1240</v>
      </c>
    </row>
    <row r="967" spans="1:20" x14ac:dyDescent="0.3">
      <c r="A967" s="6">
        <v>2024</v>
      </c>
      <c r="B967" s="6">
        <v>8</v>
      </c>
      <c r="C967" s="6">
        <v>10</v>
      </c>
      <c r="D967" s="6">
        <v>11</v>
      </c>
      <c r="E967" s="6" t="str">
        <f t="shared" si="60"/>
        <v>Saturday</v>
      </c>
      <c r="F967" s="6" t="str">
        <f t="shared" si="63"/>
        <v>Weekend</v>
      </c>
      <c r="G967" s="6" t="str">
        <f>_xlfn.XLOOKUP(B967,'[1]VLOOKUP DATA'!$A$3:$A$14,'[1]VLOOKUP DATA'!$C$3:$C$14)</f>
        <v>High-demand</v>
      </c>
      <c r="H967" s="6" t="str" cm="1">
        <f t="array" ref="H967">_xlfn.XLOOKUP(1,('[1]VLOOKUP DATA'!$I$2:$I$337=[1]DATA!G967)*('[1]VLOOKUP DATA'!$J$2:$J$337=[1]DATA!D967)*('[1]VLOOKUP DATA'!$K$2:$K$337=[1]DATA!E967),'[1]VLOOKUP DATA'!$L$2:$L$337)</f>
        <v>Standard</v>
      </c>
      <c r="I967" s="1" cm="1">
        <f t="array" ref="I967">_xlfn.XLOOKUP(B967,'[1]VLOOKUP DATA'!$A$3:$A$14,_xlfn.XLOOKUP(H967,'[1]VLOOKUP DATA'!$D$2:$F$2,'[1]VLOOKUP DATA'!$D$3:$F$14))*100</f>
        <v>198</v>
      </c>
      <c r="J967" s="2">
        <v>-278.66155000000009</v>
      </c>
      <c r="K967" s="3">
        <f t="shared" si="61"/>
        <v>0</v>
      </c>
      <c r="L967" s="3">
        <v>95.733333333333334</v>
      </c>
      <c r="M967" s="4">
        <v>23.42465</v>
      </c>
      <c r="N967" s="4">
        <v>520.3488083333333</v>
      </c>
      <c r="O967" s="4">
        <v>258.70074166666666</v>
      </c>
      <c r="P967" s="3">
        <f t="shared" si="62"/>
        <v>444.80911666666668</v>
      </c>
      <c r="Q967" s="5">
        <v>-3.1000000000000045E-2</v>
      </c>
      <c r="R967" s="5">
        <f>VLOOKUP(D967,'[1]DESIGN LOAD'!AC:AF,2,FALSE)</f>
        <v>565</v>
      </c>
      <c r="S967" s="7">
        <f>VLOOKUP(D967,'[1]DESIGN LOAD'!AC:AF,3,FALSE)</f>
        <v>675</v>
      </c>
      <c r="T967">
        <f>VLOOKUP(D967,'[1]DESIGN LOAD'!AC:AF,4,FALSE)</f>
        <v>1240</v>
      </c>
    </row>
    <row r="968" spans="1:20" x14ac:dyDescent="0.3">
      <c r="A968" s="6">
        <v>2024</v>
      </c>
      <c r="B968" s="6">
        <v>8</v>
      </c>
      <c r="C968" s="6">
        <v>10</v>
      </c>
      <c r="D968" s="6">
        <v>12</v>
      </c>
      <c r="E968" s="6" t="str">
        <f t="shared" si="60"/>
        <v>Saturday</v>
      </c>
      <c r="F968" s="6" t="str">
        <f t="shared" si="63"/>
        <v>Weekend</v>
      </c>
      <c r="G968" s="6" t="str">
        <f>_xlfn.XLOOKUP(B968,'[1]VLOOKUP DATA'!$A$3:$A$14,'[1]VLOOKUP DATA'!$C$3:$C$14)</f>
        <v>High-demand</v>
      </c>
      <c r="H968" s="6" t="str" cm="1">
        <f t="array" ref="H968">_xlfn.XLOOKUP(1,('[1]VLOOKUP DATA'!$I$2:$I$337=[1]DATA!G968)*('[1]VLOOKUP DATA'!$J$2:$J$337=[1]DATA!D968)*('[1]VLOOKUP DATA'!$K$2:$K$337=[1]DATA!E968),'[1]VLOOKUP DATA'!$L$2:$L$337)</f>
        <v>Off-Peak</v>
      </c>
      <c r="I968" s="1" cm="1">
        <f t="array" ref="I968">_xlfn.XLOOKUP(B968,'[1]VLOOKUP DATA'!$A$3:$A$14,_xlfn.XLOOKUP(H968,'[1]VLOOKUP DATA'!$D$2:$F$2,'[1]VLOOKUP DATA'!$D$3:$F$14))*100</f>
        <v>107</v>
      </c>
      <c r="J968" s="2">
        <v>-9.3399795918367321</v>
      </c>
      <c r="K968" s="3">
        <f t="shared" si="61"/>
        <v>0</v>
      </c>
      <c r="L968" s="3">
        <v>99</v>
      </c>
      <c r="M968" s="4">
        <v>13.747571428571433</v>
      </c>
      <c r="N968" s="4">
        <v>262.63234693877553</v>
      </c>
      <c r="O968" s="4">
        <v>262.17665306122444</v>
      </c>
      <c r="P968" s="3">
        <f t="shared" si="62"/>
        <v>444.80911666666668</v>
      </c>
      <c r="Q968" s="5">
        <v>-1.7081632653061212E-2</v>
      </c>
      <c r="R968" s="5">
        <f>VLOOKUP(D968,'[1]DESIGN LOAD'!AC:AF,2,FALSE)</f>
        <v>565</v>
      </c>
      <c r="S968" s="7">
        <f>VLOOKUP(D968,'[1]DESIGN LOAD'!AC:AF,3,FALSE)</f>
        <v>675</v>
      </c>
      <c r="T968">
        <f>VLOOKUP(D968,'[1]DESIGN LOAD'!AC:AF,4,FALSE)</f>
        <v>1240</v>
      </c>
    </row>
    <row r="969" spans="1:20" x14ac:dyDescent="0.3">
      <c r="A969" s="6">
        <v>2024</v>
      </c>
      <c r="B969" s="6">
        <v>8</v>
      </c>
      <c r="C969" s="6">
        <v>10</v>
      </c>
      <c r="D969" s="6">
        <v>13</v>
      </c>
      <c r="E969" s="6" t="str">
        <f t="shared" si="60"/>
        <v>Saturday</v>
      </c>
      <c r="F969" s="6" t="str">
        <f t="shared" si="63"/>
        <v>Weekend</v>
      </c>
      <c r="G969" s="6" t="str">
        <f>_xlfn.XLOOKUP(B969,'[1]VLOOKUP DATA'!$A$3:$A$14,'[1]VLOOKUP DATA'!$C$3:$C$14)</f>
        <v>High-demand</v>
      </c>
      <c r="H969" s="6" t="str" cm="1">
        <f t="array" ref="H969">_xlfn.XLOOKUP(1,('[1]VLOOKUP DATA'!$I$2:$I$337=[1]DATA!G969)*('[1]VLOOKUP DATA'!$J$2:$J$337=[1]DATA!D969)*('[1]VLOOKUP DATA'!$K$2:$K$337=[1]DATA!E969),'[1]VLOOKUP DATA'!$L$2:$L$337)</f>
        <v>Off-Peak</v>
      </c>
      <c r="I969" s="1" cm="1">
        <f t="array" ref="I969">_xlfn.XLOOKUP(B969,'[1]VLOOKUP DATA'!$A$3:$A$14,_xlfn.XLOOKUP(H969,'[1]VLOOKUP DATA'!$D$2:$F$2,'[1]VLOOKUP DATA'!$D$3:$F$14))*100</f>
        <v>107</v>
      </c>
      <c r="J969" s="2">
        <v>26.572275000000001</v>
      </c>
      <c r="K969" s="3">
        <f t="shared" si="61"/>
        <v>26.572275000000001</v>
      </c>
      <c r="L969" s="3">
        <v>98.525000000000006</v>
      </c>
      <c r="M969" s="4">
        <v>25.887158333333339</v>
      </c>
      <c r="N969" s="4">
        <v>226.0324333333333</v>
      </c>
      <c r="O969" s="4">
        <v>271.36574166666657</v>
      </c>
      <c r="P969" s="3">
        <f t="shared" si="62"/>
        <v>444.80911666666668</v>
      </c>
      <c r="Q969" s="5">
        <v>0</v>
      </c>
      <c r="R969" s="5">
        <f>VLOOKUP(D969,'[1]DESIGN LOAD'!AC:AF,2,FALSE)</f>
        <v>565</v>
      </c>
      <c r="S969" s="7">
        <f>VLOOKUP(D969,'[1]DESIGN LOAD'!AC:AF,3,FALSE)</f>
        <v>675</v>
      </c>
      <c r="T969">
        <f>VLOOKUP(D969,'[1]DESIGN LOAD'!AC:AF,4,FALSE)</f>
        <v>1240</v>
      </c>
    </row>
    <row r="970" spans="1:20" x14ac:dyDescent="0.3">
      <c r="A970" s="6">
        <v>2024</v>
      </c>
      <c r="B970" s="6">
        <v>8</v>
      </c>
      <c r="C970" s="6">
        <v>10</v>
      </c>
      <c r="D970" s="6">
        <v>14</v>
      </c>
      <c r="E970" s="6" t="str">
        <f t="shared" si="60"/>
        <v>Saturday</v>
      </c>
      <c r="F970" s="6" t="str">
        <f t="shared" si="63"/>
        <v>Weekend</v>
      </c>
      <c r="G970" s="6" t="str">
        <f>_xlfn.XLOOKUP(B970,'[1]VLOOKUP DATA'!$A$3:$A$14,'[1]VLOOKUP DATA'!$C$3:$C$14)</f>
        <v>High-demand</v>
      </c>
      <c r="H970" s="6" t="str" cm="1">
        <f t="array" ref="H970">_xlfn.XLOOKUP(1,('[1]VLOOKUP DATA'!$I$2:$I$337=[1]DATA!G970)*('[1]VLOOKUP DATA'!$J$2:$J$337=[1]DATA!D970)*('[1]VLOOKUP DATA'!$K$2:$K$337=[1]DATA!E970),'[1]VLOOKUP DATA'!$L$2:$L$337)</f>
        <v>Off-Peak</v>
      </c>
      <c r="I970" s="1" cm="1">
        <f t="array" ref="I970">_xlfn.XLOOKUP(B970,'[1]VLOOKUP DATA'!$A$3:$A$14,_xlfn.XLOOKUP(H970,'[1]VLOOKUP DATA'!$D$2:$F$2,'[1]VLOOKUP DATA'!$D$3:$F$14))*100</f>
        <v>107</v>
      </c>
      <c r="J970" s="2">
        <v>-38.59709999999999</v>
      </c>
      <c r="K970" s="3">
        <f t="shared" si="61"/>
        <v>0</v>
      </c>
      <c r="L970" s="3">
        <v>98.2</v>
      </c>
      <c r="M970" s="4">
        <v>27.239775000000005</v>
      </c>
      <c r="N970" s="4">
        <v>300.40783333333331</v>
      </c>
      <c r="O970" s="4">
        <v>281.66550000000001</v>
      </c>
      <c r="P970" s="3">
        <f t="shared" si="62"/>
        <v>444.80911666666668</v>
      </c>
      <c r="Q970" s="5">
        <v>0</v>
      </c>
      <c r="R970" s="5">
        <f>VLOOKUP(D970,'[1]DESIGN LOAD'!AC:AF,2,FALSE)</f>
        <v>565</v>
      </c>
      <c r="S970" s="7">
        <f>VLOOKUP(D970,'[1]DESIGN LOAD'!AC:AF,3,FALSE)</f>
        <v>675</v>
      </c>
      <c r="T970">
        <f>VLOOKUP(D970,'[1]DESIGN LOAD'!AC:AF,4,FALSE)</f>
        <v>1240</v>
      </c>
    </row>
    <row r="971" spans="1:20" x14ac:dyDescent="0.3">
      <c r="A971" s="6">
        <v>2024</v>
      </c>
      <c r="B971" s="6">
        <v>8</v>
      </c>
      <c r="C971" s="6">
        <v>10</v>
      </c>
      <c r="D971" s="6">
        <v>15</v>
      </c>
      <c r="E971" s="6" t="str">
        <f t="shared" si="60"/>
        <v>Saturday</v>
      </c>
      <c r="F971" s="6" t="str">
        <f t="shared" si="63"/>
        <v>Weekend</v>
      </c>
      <c r="G971" s="6" t="str">
        <f>_xlfn.XLOOKUP(B971,'[1]VLOOKUP DATA'!$A$3:$A$14,'[1]VLOOKUP DATA'!$C$3:$C$14)</f>
        <v>High-demand</v>
      </c>
      <c r="H971" s="6" t="str" cm="1">
        <f t="array" ref="H971">_xlfn.XLOOKUP(1,('[1]VLOOKUP DATA'!$I$2:$I$337=[1]DATA!G971)*('[1]VLOOKUP DATA'!$J$2:$J$337=[1]DATA!D971)*('[1]VLOOKUP DATA'!$K$2:$K$337=[1]DATA!E971),'[1]VLOOKUP DATA'!$L$2:$L$337)</f>
        <v>Off-Peak</v>
      </c>
      <c r="I971" s="1" cm="1">
        <f t="array" ref="I971">_xlfn.XLOOKUP(B971,'[1]VLOOKUP DATA'!$A$3:$A$14,_xlfn.XLOOKUP(H971,'[1]VLOOKUP DATA'!$D$2:$F$2,'[1]VLOOKUP DATA'!$D$3:$F$14))*100</f>
        <v>107</v>
      </c>
      <c r="J971" s="2">
        <v>-17.148458333333338</v>
      </c>
      <c r="K971" s="3">
        <f t="shared" si="61"/>
        <v>0</v>
      </c>
      <c r="L971" s="3">
        <v>99.033333333333331</v>
      </c>
      <c r="M971" s="4">
        <v>14.596766666666669</v>
      </c>
      <c r="N971" s="4">
        <v>278.57750000000016</v>
      </c>
      <c r="O971" s="4">
        <v>270.6383083333335</v>
      </c>
      <c r="P971" s="3">
        <f t="shared" si="62"/>
        <v>444.80911666666668</v>
      </c>
      <c r="Q971" s="5">
        <v>0</v>
      </c>
      <c r="R971" s="5">
        <f>VLOOKUP(D971,'[1]DESIGN LOAD'!AC:AF,2,FALSE)</f>
        <v>565</v>
      </c>
      <c r="S971" s="7">
        <f>VLOOKUP(D971,'[1]DESIGN LOAD'!AC:AF,3,FALSE)</f>
        <v>675</v>
      </c>
      <c r="T971">
        <f>VLOOKUP(D971,'[1]DESIGN LOAD'!AC:AF,4,FALSE)</f>
        <v>1240</v>
      </c>
    </row>
    <row r="972" spans="1:20" x14ac:dyDescent="0.3">
      <c r="A972" s="6">
        <v>2024</v>
      </c>
      <c r="B972" s="6">
        <v>8</v>
      </c>
      <c r="C972" s="6">
        <v>10</v>
      </c>
      <c r="D972" s="6">
        <v>16</v>
      </c>
      <c r="E972" s="6" t="str">
        <f t="shared" si="60"/>
        <v>Saturday</v>
      </c>
      <c r="F972" s="6" t="str">
        <f t="shared" si="63"/>
        <v>Weekend</v>
      </c>
      <c r="G972" s="6" t="str">
        <f>_xlfn.XLOOKUP(B972,'[1]VLOOKUP DATA'!$A$3:$A$14,'[1]VLOOKUP DATA'!$C$3:$C$14)</f>
        <v>High-demand</v>
      </c>
      <c r="H972" s="6" t="str" cm="1">
        <f t="array" ref="H972">_xlfn.XLOOKUP(1,('[1]VLOOKUP DATA'!$I$2:$I$337=[1]DATA!G972)*('[1]VLOOKUP DATA'!$J$2:$J$337=[1]DATA!D972)*('[1]VLOOKUP DATA'!$K$2:$K$337=[1]DATA!E972),'[1]VLOOKUP DATA'!$L$2:$L$337)</f>
        <v>Off-Peak</v>
      </c>
      <c r="I972" s="1" cm="1">
        <f t="array" ref="I972">_xlfn.XLOOKUP(B972,'[1]VLOOKUP DATA'!$A$3:$A$14,_xlfn.XLOOKUP(H972,'[1]VLOOKUP DATA'!$D$2:$F$2,'[1]VLOOKUP DATA'!$D$3:$F$14))*100</f>
        <v>107</v>
      </c>
      <c r="J972" s="2">
        <v>42.14510833333334</v>
      </c>
      <c r="K972" s="3">
        <f t="shared" si="61"/>
        <v>42.14510833333334</v>
      </c>
      <c r="L972" s="3">
        <v>98.708333333333329</v>
      </c>
      <c r="M972" s="4">
        <v>27.137925000000006</v>
      </c>
      <c r="N972" s="4">
        <v>195.48072500000001</v>
      </c>
      <c r="O972" s="4">
        <v>257.45693333333327</v>
      </c>
      <c r="P972" s="3">
        <f t="shared" si="62"/>
        <v>444.80911666666668</v>
      </c>
      <c r="Q972" s="5">
        <v>0</v>
      </c>
      <c r="R972" s="5">
        <f>VLOOKUP(D972,'[1]DESIGN LOAD'!AC:AF,2,FALSE)</f>
        <v>565</v>
      </c>
      <c r="S972" s="7">
        <f>VLOOKUP(D972,'[1]DESIGN LOAD'!AC:AF,3,FALSE)</f>
        <v>675</v>
      </c>
      <c r="T972">
        <f>VLOOKUP(D972,'[1]DESIGN LOAD'!AC:AF,4,FALSE)</f>
        <v>1240</v>
      </c>
    </row>
    <row r="973" spans="1:20" x14ac:dyDescent="0.3">
      <c r="A973" s="6">
        <v>2024</v>
      </c>
      <c r="B973" s="6">
        <v>8</v>
      </c>
      <c r="C973" s="6">
        <v>10</v>
      </c>
      <c r="D973" s="6">
        <v>17</v>
      </c>
      <c r="E973" s="6" t="str">
        <f t="shared" si="60"/>
        <v>Saturday</v>
      </c>
      <c r="F973" s="6" t="str">
        <f t="shared" si="63"/>
        <v>Weekend</v>
      </c>
      <c r="G973" s="6" t="str">
        <f>_xlfn.XLOOKUP(B973,'[1]VLOOKUP DATA'!$A$3:$A$14,'[1]VLOOKUP DATA'!$C$3:$C$14)</f>
        <v>High-demand</v>
      </c>
      <c r="H973" s="6" t="str" cm="1">
        <f t="array" ref="H973">_xlfn.XLOOKUP(1,('[1]VLOOKUP DATA'!$I$2:$I$337=[1]DATA!G973)*('[1]VLOOKUP DATA'!$J$2:$J$337=[1]DATA!D973)*('[1]VLOOKUP DATA'!$K$2:$K$337=[1]DATA!E973),'[1]VLOOKUP DATA'!$L$2:$L$337)</f>
        <v>Off-Peak</v>
      </c>
      <c r="I973" s="1" cm="1">
        <f t="array" ref="I973">_xlfn.XLOOKUP(B973,'[1]VLOOKUP DATA'!$A$3:$A$14,_xlfn.XLOOKUP(H973,'[1]VLOOKUP DATA'!$D$2:$F$2,'[1]VLOOKUP DATA'!$D$3:$F$14))*100</f>
        <v>107</v>
      </c>
      <c r="J973" s="2">
        <v>245.10894166666665</v>
      </c>
      <c r="K973" s="3">
        <f t="shared" si="61"/>
        <v>245.10894166666665</v>
      </c>
      <c r="L973" s="3">
        <v>91.408333333333331</v>
      </c>
      <c r="M973" s="4">
        <v>13.776933333333337</v>
      </c>
      <c r="N973" s="4">
        <v>44.285700000000034</v>
      </c>
      <c r="O973" s="4">
        <v>299.16826666666668</v>
      </c>
      <c r="P973" s="3">
        <f t="shared" si="62"/>
        <v>444.80911666666668</v>
      </c>
      <c r="Q973" s="5">
        <v>0</v>
      </c>
      <c r="R973" s="5">
        <f>VLOOKUP(D973,'[1]DESIGN LOAD'!AC:AF,2,FALSE)</f>
        <v>555</v>
      </c>
      <c r="S973" s="7">
        <f>VLOOKUP(D973,'[1]DESIGN LOAD'!AC:AF,3,FALSE)</f>
        <v>675</v>
      </c>
      <c r="T973">
        <f>VLOOKUP(D973,'[1]DESIGN LOAD'!AC:AF,4,FALSE)</f>
        <v>1230</v>
      </c>
    </row>
    <row r="974" spans="1:20" x14ac:dyDescent="0.3">
      <c r="A974" s="6">
        <v>2024</v>
      </c>
      <c r="B974" s="6">
        <v>8</v>
      </c>
      <c r="C974" s="6">
        <v>10</v>
      </c>
      <c r="D974" s="6">
        <v>18</v>
      </c>
      <c r="E974" s="6" t="str">
        <f t="shared" si="60"/>
        <v>Saturday</v>
      </c>
      <c r="F974" s="6" t="str">
        <f t="shared" si="63"/>
        <v>Weekend</v>
      </c>
      <c r="G974" s="6" t="str">
        <f>_xlfn.XLOOKUP(B974,'[1]VLOOKUP DATA'!$A$3:$A$14,'[1]VLOOKUP DATA'!$C$3:$C$14)</f>
        <v>High-demand</v>
      </c>
      <c r="H974" s="6" t="str" cm="1">
        <f t="array" ref="H974">_xlfn.XLOOKUP(1,('[1]VLOOKUP DATA'!$I$2:$I$337=[1]DATA!G974)*('[1]VLOOKUP DATA'!$J$2:$J$337=[1]DATA!D974)*('[1]VLOOKUP DATA'!$K$2:$K$337=[1]DATA!E974),'[1]VLOOKUP DATA'!$L$2:$L$337)</f>
        <v>Standard</v>
      </c>
      <c r="I974" s="1" cm="1">
        <f t="array" ref="I974">_xlfn.XLOOKUP(B974,'[1]VLOOKUP DATA'!$A$3:$A$14,_xlfn.XLOOKUP(H974,'[1]VLOOKUP DATA'!$D$2:$F$2,'[1]VLOOKUP DATA'!$D$3:$F$14))*100</f>
        <v>198</v>
      </c>
      <c r="J974" s="2">
        <v>322.50160833333337</v>
      </c>
      <c r="K974" s="3">
        <f t="shared" si="61"/>
        <v>322.50160833333337</v>
      </c>
      <c r="L974" s="3">
        <v>77.141666666666666</v>
      </c>
      <c r="M974" s="4">
        <v>0.1560333333333333</v>
      </c>
      <c r="N974" s="4">
        <v>0.6102833333333334</v>
      </c>
      <c r="O974" s="4">
        <v>323.11189166666668</v>
      </c>
      <c r="P974" s="3">
        <f t="shared" si="62"/>
        <v>444.80911666666668</v>
      </c>
      <c r="Q974" s="5">
        <v>0</v>
      </c>
      <c r="R974" s="5">
        <f>VLOOKUP(D974,'[1]DESIGN LOAD'!AC:AF,2,FALSE)</f>
        <v>485</v>
      </c>
      <c r="S974" s="7">
        <f>VLOOKUP(D974,'[1]DESIGN LOAD'!AC:AF,3,FALSE)</f>
        <v>655</v>
      </c>
      <c r="T974">
        <f>VLOOKUP(D974,'[1]DESIGN LOAD'!AC:AF,4,FALSE)</f>
        <v>1140</v>
      </c>
    </row>
    <row r="975" spans="1:20" x14ac:dyDescent="0.3">
      <c r="A975" s="6">
        <v>2024</v>
      </c>
      <c r="B975" s="6">
        <v>8</v>
      </c>
      <c r="C975" s="6">
        <v>10</v>
      </c>
      <c r="D975" s="6">
        <v>19</v>
      </c>
      <c r="E975" s="6" t="str">
        <f t="shared" si="60"/>
        <v>Saturday</v>
      </c>
      <c r="F975" s="6" t="str">
        <f t="shared" si="63"/>
        <v>Weekend</v>
      </c>
      <c r="G975" s="6" t="str">
        <f>_xlfn.XLOOKUP(B975,'[1]VLOOKUP DATA'!$A$3:$A$14,'[1]VLOOKUP DATA'!$C$3:$C$14)</f>
        <v>High-demand</v>
      </c>
      <c r="H975" s="6" t="str" cm="1">
        <f t="array" ref="H975">_xlfn.XLOOKUP(1,('[1]VLOOKUP DATA'!$I$2:$I$337=[1]DATA!G975)*('[1]VLOOKUP DATA'!$J$2:$J$337=[1]DATA!D975)*('[1]VLOOKUP DATA'!$K$2:$K$337=[1]DATA!E975),'[1]VLOOKUP DATA'!$L$2:$L$337)</f>
        <v>Standard</v>
      </c>
      <c r="I975" s="1" cm="1">
        <f t="array" ref="I975">_xlfn.XLOOKUP(B975,'[1]VLOOKUP DATA'!$A$3:$A$14,_xlfn.XLOOKUP(H975,'[1]VLOOKUP DATA'!$D$2:$F$2,'[1]VLOOKUP DATA'!$D$3:$F$14))*100</f>
        <v>198</v>
      </c>
      <c r="J975" s="2">
        <v>77.377891666666599</v>
      </c>
      <c r="K975" s="3">
        <f t="shared" si="61"/>
        <v>77.377891666666599</v>
      </c>
      <c r="L975" s="3">
        <v>65.424999999999997</v>
      </c>
      <c r="M975" s="4">
        <v>223.67427499999999</v>
      </c>
      <c r="N975" s="4">
        <v>0</v>
      </c>
      <c r="O975" s="4">
        <v>285.28984166666658</v>
      </c>
      <c r="P975" s="3">
        <f t="shared" si="62"/>
        <v>444.80911666666668</v>
      </c>
      <c r="Q975" s="5">
        <v>0</v>
      </c>
      <c r="R975" s="5">
        <f>VLOOKUP(D975,'[1]DESIGN LOAD'!AC:AF,2,FALSE)</f>
        <v>295</v>
      </c>
      <c r="S975" s="7">
        <f>VLOOKUP(D975,'[1]DESIGN LOAD'!AC:AF,3,FALSE)</f>
        <v>655</v>
      </c>
      <c r="T975">
        <f>VLOOKUP(D975,'[1]DESIGN LOAD'!AC:AF,4,FALSE)</f>
        <v>950</v>
      </c>
    </row>
    <row r="976" spans="1:20" x14ac:dyDescent="0.3">
      <c r="A976" s="6">
        <v>2024</v>
      </c>
      <c r="B976" s="6">
        <v>8</v>
      </c>
      <c r="C976" s="6">
        <v>10</v>
      </c>
      <c r="D976" s="6">
        <v>20</v>
      </c>
      <c r="E976" s="6" t="str">
        <f t="shared" si="60"/>
        <v>Saturday</v>
      </c>
      <c r="F976" s="6" t="str">
        <f t="shared" si="63"/>
        <v>Weekend</v>
      </c>
      <c r="G976" s="6" t="str">
        <f>_xlfn.XLOOKUP(B976,'[1]VLOOKUP DATA'!$A$3:$A$14,'[1]VLOOKUP DATA'!$C$3:$C$14)</f>
        <v>High-demand</v>
      </c>
      <c r="H976" s="6" t="str" cm="1">
        <f t="array" ref="H976">_xlfn.XLOOKUP(1,('[1]VLOOKUP DATA'!$I$2:$I$337=[1]DATA!G976)*('[1]VLOOKUP DATA'!$J$2:$J$337=[1]DATA!D976)*('[1]VLOOKUP DATA'!$K$2:$K$337=[1]DATA!E976),'[1]VLOOKUP DATA'!$L$2:$L$337)</f>
        <v>Off-Peak</v>
      </c>
      <c r="I976" s="1" cm="1">
        <f t="array" ref="I976">_xlfn.XLOOKUP(B976,'[1]VLOOKUP DATA'!$A$3:$A$14,_xlfn.XLOOKUP(H976,'[1]VLOOKUP DATA'!$D$2:$F$2,'[1]VLOOKUP DATA'!$D$3:$F$14))*100</f>
        <v>107</v>
      </c>
      <c r="J976" s="2">
        <v>-13.021366666666669</v>
      </c>
      <c r="K976" s="3">
        <f t="shared" si="61"/>
        <v>0</v>
      </c>
      <c r="L976" s="3">
        <v>64.924999999999997</v>
      </c>
      <c r="M976" s="4">
        <v>262.18614166666663</v>
      </c>
      <c r="N976" s="4">
        <v>0</v>
      </c>
      <c r="O976" s="4">
        <v>230.62519166666669</v>
      </c>
      <c r="P976" s="3">
        <f t="shared" si="62"/>
        <v>444.80911666666668</v>
      </c>
      <c r="Q976" s="5">
        <v>0</v>
      </c>
      <c r="R976" s="5">
        <f>VLOOKUP(D976,'[1]DESIGN LOAD'!AC:AF,2,FALSE)</f>
        <v>295</v>
      </c>
      <c r="S976" s="7">
        <f>VLOOKUP(D976,'[1]DESIGN LOAD'!AC:AF,3,FALSE)</f>
        <v>190</v>
      </c>
      <c r="T976">
        <f>VLOOKUP(D976,'[1]DESIGN LOAD'!AC:AF,4,FALSE)</f>
        <v>485</v>
      </c>
    </row>
    <row r="977" spans="1:20" x14ac:dyDescent="0.3">
      <c r="A977" s="6">
        <v>2024</v>
      </c>
      <c r="B977" s="6">
        <v>8</v>
      </c>
      <c r="C977" s="6">
        <v>10</v>
      </c>
      <c r="D977" s="6">
        <v>21</v>
      </c>
      <c r="E977" s="6" t="str">
        <f t="shared" si="60"/>
        <v>Saturday</v>
      </c>
      <c r="F977" s="6" t="str">
        <f t="shared" si="63"/>
        <v>Weekend</v>
      </c>
      <c r="G977" s="6" t="str">
        <f>_xlfn.XLOOKUP(B977,'[1]VLOOKUP DATA'!$A$3:$A$14,'[1]VLOOKUP DATA'!$C$3:$C$14)</f>
        <v>High-demand</v>
      </c>
      <c r="H977" s="6" t="str" cm="1">
        <f t="array" ref="H977">_xlfn.XLOOKUP(1,('[1]VLOOKUP DATA'!$I$2:$I$337=[1]DATA!G977)*('[1]VLOOKUP DATA'!$J$2:$J$337=[1]DATA!D977)*('[1]VLOOKUP DATA'!$K$2:$K$337=[1]DATA!E977),'[1]VLOOKUP DATA'!$L$2:$L$337)</f>
        <v>Off-Peak</v>
      </c>
      <c r="I977" s="1" cm="1">
        <f t="array" ref="I977">_xlfn.XLOOKUP(B977,'[1]VLOOKUP DATA'!$A$3:$A$14,_xlfn.XLOOKUP(H977,'[1]VLOOKUP DATA'!$D$2:$F$2,'[1]VLOOKUP DATA'!$D$3:$F$14))*100</f>
        <v>107</v>
      </c>
      <c r="J977" s="2">
        <v>7.2241500000000007</v>
      </c>
      <c r="K977" s="3">
        <f t="shared" si="61"/>
        <v>7.2241500000000007</v>
      </c>
      <c r="L977" s="3">
        <v>64.61666666666666</v>
      </c>
      <c r="M977" s="4">
        <v>233.18253333333328</v>
      </c>
      <c r="N977" s="4">
        <v>0</v>
      </c>
      <c r="O977" s="4">
        <v>228.11400833333332</v>
      </c>
      <c r="P977" s="3">
        <f t="shared" si="62"/>
        <v>444.80911666666668</v>
      </c>
      <c r="Q977" s="5">
        <v>0</v>
      </c>
      <c r="R977" s="5">
        <f>VLOOKUP(D977,'[1]DESIGN LOAD'!AC:AF,2,FALSE)</f>
        <v>295</v>
      </c>
      <c r="S977" s="7">
        <f>VLOOKUP(D977,'[1]DESIGN LOAD'!AC:AF,3,FALSE)</f>
        <v>190</v>
      </c>
      <c r="T977">
        <f>VLOOKUP(D977,'[1]DESIGN LOAD'!AC:AF,4,FALSE)</f>
        <v>485</v>
      </c>
    </row>
    <row r="978" spans="1:20" x14ac:dyDescent="0.3">
      <c r="A978" s="6">
        <v>2024</v>
      </c>
      <c r="B978" s="6">
        <v>8</v>
      </c>
      <c r="C978" s="6">
        <v>10</v>
      </c>
      <c r="D978" s="6">
        <v>22</v>
      </c>
      <c r="E978" s="6" t="str">
        <f t="shared" si="60"/>
        <v>Saturday</v>
      </c>
      <c r="F978" s="6" t="str">
        <f t="shared" si="63"/>
        <v>Weekend</v>
      </c>
      <c r="G978" s="6" t="str">
        <f>_xlfn.XLOOKUP(B978,'[1]VLOOKUP DATA'!$A$3:$A$14,'[1]VLOOKUP DATA'!$C$3:$C$14)</f>
        <v>High-demand</v>
      </c>
      <c r="H978" s="6" t="str" cm="1">
        <f t="array" ref="H978">_xlfn.XLOOKUP(1,('[1]VLOOKUP DATA'!$I$2:$I$337=[1]DATA!G978)*('[1]VLOOKUP DATA'!$J$2:$J$337=[1]DATA!D978)*('[1]VLOOKUP DATA'!$K$2:$K$337=[1]DATA!E978),'[1]VLOOKUP DATA'!$L$2:$L$337)</f>
        <v>Off-Peak</v>
      </c>
      <c r="I978" s="1" cm="1">
        <f t="array" ref="I978">_xlfn.XLOOKUP(B978,'[1]VLOOKUP DATA'!$A$3:$A$14,_xlfn.XLOOKUP(H978,'[1]VLOOKUP DATA'!$D$2:$F$2,'[1]VLOOKUP DATA'!$D$3:$F$14))*100</f>
        <v>107</v>
      </c>
      <c r="J978" s="2">
        <v>-141.49902499999999</v>
      </c>
      <c r="K978" s="3">
        <f t="shared" si="61"/>
        <v>0</v>
      </c>
      <c r="L978" s="3">
        <v>67.291666666666671</v>
      </c>
      <c r="M978" s="4">
        <v>411.00308333333317</v>
      </c>
      <c r="N978" s="4">
        <v>0</v>
      </c>
      <c r="O978" s="4">
        <v>256.9885000000001</v>
      </c>
      <c r="P978" s="3">
        <f t="shared" si="62"/>
        <v>444.80911666666668</v>
      </c>
      <c r="Q978" s="5">
        <v>0</v>
      </c>
      <c r="R978" s="5">
        <f>VLOOKUP(D978,'[1]DESIGN LOAD'!AC:AF,2,FALSE)</f>
        <v>200</v>
      </c>
      <c r="S978" s="7">
        <f>VLOOKUP(D978,'[1]DESIGN LOAD'!AC:AF,3,FALSE)</f>
        <v>190</v>
      </c>
      <c r="T978">
        <f>VLOOKUP(D978,'[1]DESIGN LOAD'!AC:AF,4,FALSE)</f>
        <v>390</v>
      </c>
    </row>
    <row r="979" spans="1:20" x14ac:dyDescent="0.3">
      <c r="A979" s="6">
        <v>2024</v>
      </c>
      <c r="B979" s="6">
        <v>8</v>
      </c>
      <c r="C979" s="6">
        <v>10</v>
      </c>
      <c r="D979" s="6">
        <v>23</v>
      </c>
      <c r="E979" s="6" t="str">
        <f t="shared" si="60"/>
        <v>Saturday</v>
      </c>
      <c r="F979" s="6" t="str">
        <f t="shared" si="63"/>
        <v>Weekend</v>
      </c>
      <c r="G979" s="6" t="str">
        <f>_xlfn.XLOOKUP(B979,'[1]VLOOKUP DATA'!$A$3:$A$14,'[1]VLOOKUP DATA'!$C$3:$C$14)</f>
        <v>High-demand</v>
      </c>
      <c r="H979" s="6" t="str" cm="1">
        <f t="array" ref="H979">_xlfn.XLOOKUP(1,('[1]VLOOKUP DATA'!$I$2:$I$337=[1]DATA!G979)*('[1]VLOOKUP DATA'!$J$2:$J$337=[1]DATA!D979)*('[1]VLOOKUP DATA'!$K$2:$K$337=[1]DATA!E979),'[1]VLOOKUP DATA'!$L$2:$L$337)</f>
        <v>Off-Peak</v>
      </c>
      <c r="I979" s="1" cm="1">
        <f t="array" ref="I979">_xlfn.XLOOKUP(B979,'[1]VLOOKUP DATA'!$A$3:$A$14,_xlfn.XLOOKUP(H979,'[1]VLOOKUP DATA'!$D$2:$F$2,'[1]VLOOKUP DATA'!$D$3:$F$14))*100</f>
        <v>107</v>
      </c>
      <c r="J979" s="2">
        <v>-166.1415750000001</v>
      </c>
      <c r="K979" s="3">
        <f t="shared" si="61"/>
        <v>0</v>
      </c>
      <c r="L979" s="3">
        <v>74.474999999999994</v>
      </c>
      <c r="M979" s="4">
        <v>418.62737499999992</v>
      </c>
      <c r="N979" s="4">
        <v>0</v>
      </c>
      <c r="O979" s="4">
        <v>233.6941416666667</v>
      </c>
      <c r="P979" s="3">
        <f t="shared" si="62"/>
        <v>444.80911666666668</v>
      </c>
      <c r="Q979" s="5">
        <v>0</v>
      </c>
      <c r="R979" s="5">
        <f>VLOOKUP(D979,'[1]DESIGN LOAD'!AC:AF,2,FALSE)</f>
        <v>200</v>
      </c>
      <c r="S979" s="7">
        <f>VLOOKUP(D979,'[1]DESIGN LOAD'!AC:AF,3,FALSE)</f>
        <v>190</v>
      </c>
      <c r="T979">
        <f>VLOOKUP(D979,'[1]DESIGN LOAD'!AC:AF,4,FALSE)</f>
        <v>390</v>
      </c>
    </row>
    <row r="980" spans="1:20" x14ac:dyDescent="0.3">
      <c r="A980" s="6">
        <v>2024</v>
      </c>
      <c r="B980" s="6">
        <v>8</v>
      </c>
      <c r="C980" s="6">
        <v>11</v>
      </c>
      <c r="D980" s="6">
        <v>0</v>
      </c>
      <c r="E980" s="6" t="str">
        <f t="shared" si="60"/>
        <v>Sunday</v>
      </c>
      <c r="F980" s="6" t="str">
        <f t="shared" si="63"/>
        <v>Weekend</v>
      </c>
      <c r="G980" s="6" t="str">
        <f>_xlfn.XLOOKUP(B980,'[1]VLOOKUP DATA'!$A$3:$A$14,'[1]VLOOKUP DATA'!$C$3:$C$14)</f>
        <v>High-demand</v>
      </c>
      <c r="H980" s="6" t="str" cm="1">
        <f t="array" ref="H980">_xlfn.XLOOKUP(1,('[1]VLOOKUP DATA'!$I$2:$I$337=[1]DATA!G980)*('[1]VLOOKUP DATA'!$J$2:$J$337=[1]DATA!D980)*('[1]VLOOKUP DATA'!$K$2:$K$337=[1]DATA!E980),'[1]VLOOKUP DATA'!$L$2:$L$337)</f>
        <v>Off-Peak</v>
      </c>
      <c r="I980" s="1" cm="1">
        <f t="array" ref="I980">_xlfn.XLOOKUP(B980,'[1]VLOOKUP DATA'!$A$3:$A$14,_xlfn.XLOOKUP(H980,'[1]VLOOKUP DATA'!$D$2:$F$2,'[1]VLOOKUP DATA'!$D$3:$F$14))*100</f>
        <v>107</v>
      </c>
      <c r="J980" s="2">
        <v>-15.643141666666681</v>
      </c>
      <c r="K980" s="3">
        <f t="shared" si="61"/>
        <v>0</v>
      </c>
      <c r="L980" s="3">
        <v>78.533333333333331</v>
      </c>
      <c r="M980" s="4">
        <v>275.07678333333337</v>
      </c>
      <c r="N980" s="4">
        <v>0</v>
      </c>
      <c r="O980" s="4">
        <v>246.72473333333332</v>
      </c>
      <c r="P980" s="3">
        <f t="shared" si="62"/>
        <v>444.80911666666668</v>
      </c>
      <c r="Q980" s="5">
        <v>0</v>
      </c>
      <c r="R980" s="5">
        <f>VLOOKUP(D980,'[1]DESIGN LOAD'!AC:AF,2,FALSE)</f>
        <v>200</v>
      </c>
      <c r="S980" s="7">
        <f>VLOOKUP(D980,'[1]DESIGN LOAD'!AC:AF,3,FALSE)</f>
        <v>190</v>
      </c>
      <c r="T980">
        <f>VLOOKUP(D980,'[1]DESIGN LOAD'!AC:AF,4,FALSE)</f>
        <v>390</v>
      </c>
    </row>
    <row r="981" spans="1:20" x14ac:dyDescent="0.3">
      <c r="A981" s="6">
        <v>2024</v>
      </c>
      <c r="B981" s="6">
        <v>8</v>
      </c>
      <c r="C981" s="6">
        <v>11</v>
      </c>
      <c r="D981" s="6">
        <v>1</v>
      </c>
      <c r="E981" s="6" t="str">
        <f t="shared" si="60"/>
        <v>Sunday</v>
      </c>
      <c r="F981" s="6" t="str">
        <f t="shared" si="63"/>
        <v>Weekend</v>
      </c>
      <c r="G981" s="6" t="str">
        <f>_xlfn.XLOOKUP(B981,'[1]VLOOKUP DATA'!$A$3:$A$14,'[1]VLOOKUP DATA'!$C$3:$C$14)</f>
        <v>High-demand</v>
      </c>
      <c r="H981" s="6" t="str" cm="1">
        <f t="array" ref="H981">_xlfn.XLOOKUP(1,('[1]VLOOKUP DATA'!$I$2:$I$337=[1]DATA!G981)*('[1]VLOOKUP DATA'!$J$2:$J$337=[1]DATA!D981)*('[1]VLOOKUP DATA'!$K$2:$K$337=[1]DATA!E981),'[1]VLOOKUP DATA'!$L$2:$L$337)</f>
        <v>Off-Peak</v>
      </c>
      <c r="I981" s="1" cm="1">
        <f t="array" ref="I981">_xlfn.XLOOKUP(B981,'[1]VLOOKUP DATA'!$A$3:$A$14,_xlfn.XLOOKUP(H981,'[1]VLOOKUP DATA'!$D$2:$F$2,'[1]VLOOKUP DATA'!$D$3:$F$14))*100</f>
        <v>107</v>
      </c>
      <c r="J981" s="2">
        <v>-15.927799999999998</v>
      </c>
      <c r="K981" s="3">
        <f t="shared" si="61"/>
        <v>0</v>
      </c>
      <c r="L981" s="3">
        <v>78.650000000000006</v>
      </c>
      <c r="M981" s="4">
        <v>282.71729166666671</v>
      </c>
      <c r="N981" s="4">
        <v>0</v>
      </c>
      <c r="O981" s="4">
        <v>250.25336666666664</v>
      </c>
      <c r="P981" s="3">
        <f t="shared" si="62"/>
        <v>444.80911666666668</v>
      </c>
      <c r="Q981" s="5">
        <v>0</v>
      </c>
      <c r="R981" s="5">
        <f>VLOOKUP(D981,'[1]DESIGN LOAD'!AC:AF,2,FALSE)</f>
        <v>200</v>
      </c>
      <c r="S981" s="7">
        <f>VLOOKUP(D981,'[1]DESIGN LOAD'!AC:AF,3,FALSE)</f>
        <v>190</v>
      </c>
      <c r="T981">
        <f>VLOOKUP(D981,'[1]DESIGN LOAD'!AC:AF,4,FALSE)</f>
        <v>390</v>
      </c>
    </row>
    <row r="982" spans="1:20" x14ac:dyDescent="0.3">
      <c r="A982" s="6">
        <v>2024</v>
      </c>
      <c r="B982" s="6">
        <v>8</v>
      </c>
      <c r="C982" s="6">
        <v>11</v>
      </c>
      <c r="D982" s="6">
        <v>2</v>
      </c>
      <c r="E982" s="6" t="str">
        <f t="shared" si="60"/>
        <v>Sunday</v>
      </c>
      <c r="F982" s="6" t="str">
        <f t="shared" si="63"/>
        <v>Weekend</v>
      </c>
      <c r="G982" s="6" t="str">
        <f>_xlfn.XLOOKUP(B982,'[1]VLOOKUP DATA'!$A$3:$A$14,'[1]VLOOKUP DATA'!$C$3:$C$14)</f>
        <v>High-demand</v>
      </c>
      <c r="H982" s="6" t="str" cm="1">
        <f t="array" ref="H982">_xlfn.XLOOKUP(1,('[1]VLOOKUP DATA'!$I$2:$I$337=[1]DATA!G982)*('[1]VLOOKUP DATA'!$J$2:$J$337=[1]DATA!D982)*('[1]VLOOKUP DATA'!$K$2:$K$337=[1]DATA!E982),'[1]VLOOKUP DATA'!$L$2:$L$337)</f>
        <v>Off-Peak</v>
      </c>
      <c r="I982" s="1" cm="1">
        <f t="array" ref="I982">_xlfn.XLOOKUP(B982,'[1]VLOOKUP DATA'!$A$3:$A$14,_xlfn.XLOOKUP(H982,'[1]VLOOKUP DATA'!$D$2:$F$2,'[1]VLOOKUP DATA'!$D$3:$F$14))*100</f>
        <v>107</v>
      </c>
      <c r="J982" s="2">
        <v>95.294683333333339</v>
      </c>
      <c r="K982" s="3">
        <f t="shared" si="61"/>
        <v>95.294683333333339</v>
      </c>
      <c r="L982" s="3">
        <v>76.808333333333337</v>
      </c>
      <c r="M982" s="4">
        <v>262.76284166666665</v>
      </c>
      <c r="N982" s="4">
        <v>0</v>
      </c>
      <c r="O982" s="4">
        <v>347.67989166666655</v>
      </c>
      <c r="P982" s="3">
        <f t="shared" si="62"/>
        <v>444.80911666666668</v>
      </c>
      <c r="Q982" s="5">
        <v>0</v>
      </c>
      <c r="R982" s="5">
        <f>VLOOKUP(D982,'[1]DESIGN LOAD'!AC:AF,2,FALSE)</f>
        <v>200</v>
      </c>
      <c r="S982" s="7">
        <f>VLOOKUP(D982,'[1]DESIGN LOAD'!AC:AF,3,FALSE)</f>
        <v>190</v>
      </c>
      <c r="T982">
        <f>VLOOKUP(D982,'[1]DESIGN LOAD'!AC:AF,4,FALSE)</f>
        <v>390</v>
      </c>
    </row>
    <row r="983" spans="1:20" x14ac:dyDescent="0.3">
      <c r="A983" s="6">
        <v>2024</v>
      </c>
      <c r="B983" s="6">
        <v>8</v>
      </c>
      <c r="C983" s="6">
        <v>11</v>
      </c>
      <c r="D983" s="6">
        <v>3</v>
      </c>
      <c r="E983" s="6" t="str">
        <f t="shared" si="60"/>
        <v>Sunday</v>
      </c>
      <c r="F983" s="6" t="str">
        <f t="shared" si="63"/>
        <v>Weekend</v>
      </c>
      <c r="G983" s="6" t="str">
        <f>_xlfn.XLOOKUP(B983,'[1]VLOOKUP DATA'!$A$3:$A$14,'[1]VLOOKUP DATA'!$C$3:$C$14)</f>
        <v>High-demand</v>
      </c>
      <c r="H983" s="6" t="str" cm="1">
        <f t="array" ref="H983">_xlfn.XLOOKUP(1,('[1]VLOOKUP DATA'!$I$2:$I$337=[1]DATA!G983)*('[1]VLOOKUP DATA'!$J$2:$J$337=[1]DATA!D983)*('[1]VLOOKUP DATA'!$K$2:$K$337=[1]DATA!E983),'[1]VLOOKUP DATA'!$L$2:$L$337)</f>
        <v>Off-Peak</v>
      </c>
      <c r="I983" s="1" cm="1">
        <f t="array" ref="I983">_xlfn.XLOOKUP(B983,'[1]VLOOKUP DATA'!$A$3:$A$14,_xlfn.XLOOKUP(H983,'[1]VLOOKUP DATA'!$D$2:$F$2,'[1]VLOOKUP DATA'!$D$3:$F$14))*100</f>
        <v>107</v>
      </c>
      <c r="J983" s="2">
        <v>-74.604075000000023</v>
      </c>
      <c r="K983" s="3">
        <f t="shared" si="61"/>
        <v>0</v>
      </c>
      <c r="L983" s="3">
        <v>75.341666666666669</v>
      </c>
      <c r="M983" s="4">
        <v>418.77527499999991</v>
      </c>
      <c r="N983" s="4">
        <v>0</v>
      </c>
      <c r="O983" s="4">
        <v>325.24725000000001</v>
      </c>
      <c r="P983" s="3">
        <f t="shared" si="62"/>
        <v>444.80911666666668</v>
      </c>
      <c r="Q983" s="5">
        <v>0</v>
      </c>
      <c r="R983" s="5">
        <f>VLOOKUP(D983,'[1]DESIGN LOAD'!AC:AF,2,FALSE)</f>
        <v>200</v>
      </c>
      <c r="S983" s="7">
        <f>VLOOKUP(D983,'[1]DESIGN LOAD'!AC:AF,3,FALSE)</f>
        <v>190</v>
      </c>
      <c r="T983">
        <f>VLOOKUP(D983,'[1]DESIGN LOAD'!AC:AF,4,FALSE)</f>
        <v>390</v>
      </c>
    </row>
    <row r="984" spans="1:20" x14ac:dyDescent="0.3">
      <c r="A984" s="6">
        <v>2024</v>
      </c>
      <c r="B984" s="6">
        <v>8</v>
      </c>
      <c r="C984" s="6">
        <v>11</v>
      </c>
      <c r="D984" s="6">
        <v>4</v>
      </c>
      <c r="E984" s="6" t="str">
        <f t="shared" si="60"/>
        <v>Sunday</v>
      </c>
      <c r="F984" s="6" t="str">
        <f t="shared" si="63"/>
        <v>Weekend</v>
      </c>
      <c r="G984" s="6" t="str">
        <f>_xlfn.XLOOKUP(B984,'[1]VLOOKUP DATA'!$A$3:$A$14,'[1]VLOOKUP DATA'!$C$3:$C$14)</f>
        <v>High-demand</v>
      </c>
      <c r="H984" s="6" t="str" cm="1">
        <f t="array" ref="H984">_xlfn.XLOOKUP(1,('[1]VLOOKUP DATA'!$I$2:$I$337=[1]DATA!G984)*('[1]VLOOKUP DATA'!$J$2:$J$337=[1]DATA!D984)*('[1]VLOOKUP DATA'!$K$2:$K$337=[1]DATA!E984),'[1]VLOOKUP DATA'!$L$2:$L$337)</f>
        <v>Off-Peak</v>
      </c>
      <c r="I984" s="1" cm="1">
        <f t="array" ref="I984">_xlfn.XLOOKUP(B984,'[1]VLOOKUP DATA'!$A$3:$A$14,_xlfn.XLOOKUP(H984,'[1]VLOOKUP DATA'!$D$2:$F$2,'[1]VLOOKUP DATA'!$D$3:$F$14))*100</f>
        <v>107</v>
      </c>
      <c r="J984" s="2">
        <v>-0.8123666666666679</v>
      </c>
      <c r="K984" s="3">
        <f t="shared" si="61"/>
        <v>0</v>
      </c>
      <c r="L984" s="3">
        <v>76.224999999999994</v>
      </c>
      <c r="M984" s="4">
        <v>344.41277500000007</v>
      </c>
      <c r="N984" s="4">
        <v>0</v>
      </c>
      <c r="O984" s="4">
        <v>327.70005833333352</v>
      </c>
      <c r="P984" s="3">
        <f t="shared" si="62"/>
        <v>444.80911666666668</v>
      </c>
      <c r="Q984" s="5">
        <v>0</v>
      </c>
      <c r="R984" s="5">
        <f>VLOOKUP(D984,'[1]DESIGN LOAD'!AC:AF,2,FALSE)</f>
        <v>295</v>
      </c>
      <c r="S984" s="7">
        <f>VLOOKUP(D984,'[1]DESIGN LOAD'!AC:AF,3,FALSE)</f>
        <v>190</v>
      </c>
      <c r="T984">
        <f>VLOOKUP(D984,'[1]DESIGN LOAD'!AC:AF,4,FALSE)</f>
        <v>485</v>
      </c>
    </row>
    <row r="985" spans="1:20" x14ac:dyDescent="0.3">
      <c r="A985" s="6">
        <v>2024</v>
      </c>
      <c r="B985" s="6">
        <v>8</v>
      </c>
      <c r="C985" s="6">
        <v>11</v>
      </c>
      <c r="D985" s="6">
        <v>5</v>
      </c>
      <c r="E985" s="6" t="str">
        <f t="shared" si="60"/>
        <v>Sunday</v>
      </c>
      <c r="F985" s="6" t="str">
        <f t="shared" si="63"/>
        <v>Weekend</v>
      </c>
      <c r="G985" s="6" t="str">
        <f>_xlfn.XLOOKUP(B985,'[1]VLOOKUP DATA'!$A$3:$A$14,'[1]VLOOKUP DATA'!$C$3:$C$14)</f>
        <v>High-demand</v>
      </c>
      <c r="H985" s="6" t="str" cm="1">
        <f t="array" ref="H985">_xlfn.XLOOKUP(1,('[1]VLOOKUP DATA'!$I$2:$I$337=[1]DATA!G985)*('[1]VLOOKUP DATA'!$J$2:$J$337=[1]DATA!D985)*('[1]VLOOKUP DATA'!$K$2:$K$337=[1]DATA!E985),'[1]VLOOKUP DATA'!$L$2:$L$337)</f>
        <v>Off-Peak</v>
      </c>
      <c r="I985" s="1" cm="1">
        <f t="array" ref="I985">_xlfn.XLOOKUP(B985,'[1]VLOOKUP DATA'!$A$3:$A$14,_xlfn.XLOOKUP(H985,'[1]VLOOKUP DATA'!$D$2:$F$2,'[1]VLOOKUP DATA'!$D$3:$F$14))*100</f>
        <v>107</v>
      </c>
      <c r="J985" s="2">
        <v>234.32768333333331</v>
      </c>
      <c r="K985" s="3">
        <f t="shared" si="61"/>
        <v>234.32768333333331</v>
      </c>
      <c r="L985" s="3">
        <v>70.091666666666669</v>
      </c>
      <c r="M985" s="4">
        <v>87.553733333333341</v>
      </c>
      <c r="N985" s="4">
        <v>0</v>
      </c>
      <c r="O985" s="4">
        <v>324.29854166666672</v>
      </c>
      <c r="P985" s="3">
        <f t="shared" si="62"/>
        <v>444.80911666666668</v>
      </c>
      <c r="Q985" s="5">
        <v>0</v>
      </c>
      <c r="R985" s="5">
        <f>VLOOKUP(D985,'[1]DESIGN LOAD'!AC:AF,2,FALSE)</f>
        <v>295</v>
      </c>
      <c r="S985" s="7">
        <f>VLOOKUP(D985,'[1]DESIGN LOAD'!AC:AF,3,FALSE)</f>
        <v>190</v>
      </c>
      <c r="T985">
        <f>VLOOKUP(D985,'[1]DESIGN LOAD'!AC:AF,4,FALSE)</f>
        <v>485</v>
      </c>
    </row>
    <row r="986" spans="1:20" x14ac:dyDescent="0.3">
      <c r="A986" s="6">
        <v>2024</v>
      </c>
      <c r="B986" s="6">
        <v>8</v>
      </c>
      <c r="C986" s="6">
        <v>11</v>
      </c>
      <c r="D986" s="6">
        <v>6</v>
      </c>
      <c r="E986" s="6" t="str">
        <f t="shared" si="60"/>
        <v>Sunday</v>
      </c>
      <c r="F986" s="6" t="str">
        <f t="shared" si="63"/>
        <v>Weekend</v>
      </c>
      <c r="G986" s="6" t="str">
        <f>_xlfn.XLOOKUP(B986,'[1]VLOOKUP DATA'!$A$3:$A$14,'[1]VLOOKUP DATA'!$C$3:$C$14)</f>
        <v>High-demand</v>
      </c>
      <c r="H986" s="6" t="str" cm="1">
        <f t="array" ref="H986">_xlfn.XLOOKUP(1,('[1]VLOOKUP DATA'!$I$2:$I$337=[1]DATA!G986)*('[1]VLOOKUP DATA'!$J$2:$J$337=[1]DATA!D986)*('[1]VLOOKUP DATA'!$K$2:$K$337=[1]DATA!E986),'[1]VLOOKUP DATA'!$L$2:$L$337)</f>
        <v>Off-Peak</v>
      </c>
      <c r="I986" s="1" cm="1">
        <f t="array" ref="I986">_xlfn.XLOOKUP(B986,'[1]VLOOKUP DATA'!$A$3:$A$14,_xlfn.XLOOKUP(H986,'[1]VLOOKUP DATA'!$D$2:$F$2,'[1]VLOOKUP DATA'!$D$3:$F$14))*100</f>
        <v>107</v>
      </c>
      <c r="J986" s="2">
        <v>-8.5213666666666636</v>
      </c>
      <c r="K986" s="3">
        <f t="shared" si="61"/>
        <v>0</v>
      </c>
      <c r="L986" s="3">
        <v>64.75</v>
      </c>
      <c r="M986" s="4">
        <v>371.35098333333343</v>
      </c>
      <c r="N986" s="4">
        <v>0</v>
      </c>
      <c r="O986" s="4">
        <v>346.37991666666676</v>
      </c>
      <c r="P986" s="3">
        <f t="shared" si="62"/>
        <v>444.80911666666668</v>
      </c>
      <c r="Q986" s="5">
        <v>0</v>
      </c>
      <c r="R986" s="5">
        <f>VLOOKUP(D986,'[1]DESIGN LOAD'!AC:AF,2,FALSE)</f>
        <v>295</v>
      </c>
      <c r="S986" s="7">
        <f>VLOOKUP(D986,'[1]DESIGN LOAD'!AC:AF,3,FALSE)</f>
        <v>190</v>
      </c>
      <c r="T986">
        <f>VLOOKUP(D986,'[1]DESIGN LOAD'!AC:AF,4,FALSE)</f>
        <v>485</v>
      </c>
    </row>
    <row r="987" spans="1:20" x14ac:dyDescent="0.3">
      <c r="A987" s="6">
        <v>2024</v>
      </c>
      <c r="B987" s="6">
        <v>8</v>
      </c>
      <c r="C987" s="6">
        <v>11</v>
      </c>
      <c r="D987" s="6">
        <v>7</v>
      </c>
      <c r="E987" s="6" t="str">
        <f t="shared" si="60"/>
        <v>Sunday</v>
      </c>
      <c r="F987" s="6" t="str">
        <f t="shared" si="63"/>
        <v>Weekend</v>
      </c>
      <c r="G987" s="6" t="str">
        <f>_xlfn.XLOOKUP(B987,'[1]VLOOKUP DATA'!$A$3:$A$14,'[1]VLOOKUP DATA'!$C$3:$C$14)</f>
        <v>High-demand</v>
      </c>
      <c r="H987" s="6" t="str" cm="1">
        <f t="array" ref="H987">_xlfn.XLOOKUP(1,('[1]VLOOKUP DATA'!$I$2:$I$337=[1]DATA!G987)*('[1]VLOOKUP DATA'!$J$2:$J$337=[1]DATA!D987)*('[1]VLOOKUP DATA'!$K$2:$K$337=[1]DATA!E987),'[1]VLOOKUP DATA'!$L$2:$L$337)</f>
        <v>Off-Peak</v>
      </c>
      <c r="I987" s="1" cm="1">
        <f t="array" ref="I987">_xlfn.XLOOKUP(B987,'[1]VLOOKUP DATA'!$A$3:$A$14,_xlfn.XLOOKUP(H987,'[1]VLOOKUP DATA'!$D$2:$F$2,'[1]VLOOKUP DATA'!$D$3:$F$14))*100</f>
        <v>107</v>
      </c>
      <c r="J987" s="2">
        <v>-18.697624999999999</v>
      </c>
      <c r="K987" s="3">
        <f t="shared" si="61"/>
        <v>0</v>
      </c>
      <c r="L987" s="3">
        <v>64.666666666666671</v>
      </c>
      <c r="M987" s="4">
        <v>373.29018333333335</v>
      </c>
      <c r="N987" s="4">
        <v>25.648041666666664</v>
      </c>
      <c r="O987" s="4">
        <v>353.20434166666661</v>
      </c>
      <c r="P987" s="3">
        <f t="shared" si="62"/>
        <v>444.80911666666668</v>
      </c>
      <c r="Q987" s="5">
        <v>0</v>
      </c>
      <c r="R987" s="5">
        <f>VLOOKUP(D987,'[1]DESIGN LOAD'!AC:AF,2,FALSE)</f>
        <v>565</v>
      </c>
      <c r="S987" s="7">
        <f>VLOOKUP(D987,'[1]DESIGN LOAD'!AC:AF,3,FALSE)</f>
        <v>690</v>
      </c>
      <c r="T987">
        <f>VLOOKUP(D987,'[1]DESIGN LOAD'!AC:AF,4,FALSE)</f>
        <v>1255</v>
      </c>
    </row>
    <row r="988" spans="1:20" x14ac:dyDescent="0.3">
      <c r="A988" s="6">
        <v>2024</v>
      </c>
      <c r="B988" s="6">
        <v>8</v>
      </c>
      <c r="C988" s="6">
        <v>11</v>
      </c>
      <c r="D988" s="6">
        <v>8</v>
      </c>
      <c r="E988" s="6" t="str">
        <f t="shared" si="60"/>
        <v>Sunday</v>
      </c>
      <c r="F988" s="6" t="str">
        <f t="shared" si="63"/>
        <v>Weekend</v>
      </c>
      <c r="G988" s="6" t="str">
        <f>_xlfn.XLOOKUP(B988,'[1]VLOOKUP DATA'!$A$3:$A$14,'[1]VLOOKUP DATA'!$C$3:$C$14)</f>
        <v>High-demand</v>
      </c>
      <c r="H988" s="6" t="str" cm="1">
        <f t="array" ref="H988">_xlfn.XLOOKUP(1,('[1]VLOOKUP DATA'!$I$2:$I$337=[1]DATA!G988)*('[1]VLOOKUP DATA'!$J$2:$J$337=[1]DATA!D988)*('[1]VLOOKUP DATA'!$K$2:$K$337=[1]DATA!E988),'[1]VLOOKUP DATA'!$L$2:$L$337)</f>
        <v>Off-Peak</v>
      </c>
      <c r="I988" s="1" cm="1">
        <f t="array" ref="I988">_xlfn.XLOOKUP(B988,'[1]VLOOKUP DATA'!$A$3:$A$14,_xlfn.XLOOKUP(H988,'[1]VLOOKUP DATA'!$D$2:$F$2,'[1]VLOOKUP DATA'!$D$3:$F$14))*100</f>
        <v>107</v>
      </c>
      <c r="J988" s="2">
        <v>-45.384066666666655</v>
      </c>
      <c r="K988" s="3">
        <f t="shared" si="61"/>
        <v>0</v>
      </c>
      <c r="L988" s="3">
        <v>65.125</v>
      </c>
      <c r="M988" s="4">
        <v>87.749533333333289</v>
      </c>
      <c r="N988" s="4">
        <v>307.66018333333329</v>
      </c>
      <c r="O988" s="4">
        <v>342.25421666666654</v>
      </c>
      <c r="P988" s="3">
        <f t="shared" si="62"/>
        <v>444.80911666666668</v>
      </c>
      <c r="Q988" s="5">
        <v>-2.2499999999999999E-4</v>
      </c>
      <c r="R988" s="5">
        <f>VLOOKUP(D988,'[1]DESIGN LOAD'!AC:AF,2,FALSE)</f>
        <v>565</v>
      </c>
      <c r="S988" s="7">
        <f>VLOOKUP(D988,'[1]DESIGN LOAD'!AC:AF,3,FALSE)</f>
        <v>675</v>
      </c>
      <c r="T988">
        <f>VLOOKUP(D988,'[1]DESIGN LOAD'!AC:AF,4,FALSE)</f>
        <v>1240</v>
      </c>
    </row>
    <row r="989" spans="1:20" x14ac:dyDescent="0.3">
      <c r="A989" s="6">
        <v>2024</v>
      </c>
      <c r="B989" s="6">
        <v>8</v>
      </c>
      <c r="C989" s="6">
        <v>11</v>
      </c>
      <c r="D989" s="6">
        <v>9</v>
      </c>
      <c r="E989" s="6" t="str">
        <f t="shared" si="60"/>
        <v>Sunday</v>
      </c>
      <c r="F989" s="6" t="str">
        <f t="shared" si="63"/>
        <v>Weekend</v>
      </c>
      <c r="G989" s="6" t="str">
        <f>_xlfn.XLOOKUP(B989,'[1]VLOOKUP DATA'!$A$3:$A$14,'[1]VLOOKUP DATA'!$C$3:$C$14)</f>
        <v>High-demand</v>
      </c>
      <c r="H989" s="6" t="str" cm="1">
        <f t="array" ref="H989">_xlfn.XLOOKUP(1,('[1]VLOOKUP DATA'!$I$2:$I$337=[1]DATA!G989)*('[1]VLOOKUP DATA'!$J$2:$J$337=[1]DATA!D989)*('[1]VLOOKUP DATA'!$K$2:$K$337=[1]DATA!E989),'[1]VLOOKUP DATA'!$L$2:$L$337)</f>
        <v>Off-Peak</v>
      </c>
      <c r="I989" s="1" cm="1">
        <f t="array" ref="I989">_xlfn.XLOOKUP(B989,'[1]VLOOKUP DATA'!$A$3:$A$14,_xlfn.XLOOKUP(H989,'[1]VLOOKUP DATA'!$D$2:$F$2,'[1]VLOOKUP DATA'!$D$3:$F$14))*100</f>
        <v>107</v>
      </c>
      <c r="J989" s="2">
        <v>-237.23963333333327</v>
      </c>
      <c r="K989" s="3">
        <f t="shared" si="61"/>
        <v>0</v>
      </c>
      <c r="L989" s="3">
        <v>70.599999999999994</v>
      </c>
      <c r="M989" s="4">
        <v>0.15423333333333333</v>
      </c>
      <c r="N989" s="4">
        <v>574.04101666666668</v>
      </c>
      <c r="O989" s="4">
        <v>336.77254166666648</v>
      </c>
      <c r="P989" s="3">
        <f t="shared" si="62"/>
        <v>444.80911666666668</v>
      </c>
      <c r="Q989" s="5">
        <v>-2.7000000000000031E-2</v>
      </c>
      <c r="R989" s="5">
        <f>VLOOKUP(D989,'[1]DESIGN LOAD'!AC:AF,2,FALSE)</f>
        <v>565</v>
      </c>
      <c r="S989" s="7">
        <f>VLOOKUP(D989,'[1]DESIGN LOAD'!AC:AF,3,FALSE)</f>
        <v>675</v>
      </c>
      <c r="T989">
        <f>VLOOKUP(D989,'[1]DESIGN LOAD'!AC:AF,4,FALSE)</f>
        <v>1240</v>
      </c>
    </row>
    <row r="990" spans="1:20" x14ac:dyDescent="0.3">
      <c r="A990" s="6">
        <v>2024</v>
      </c>
      <c r="B990" s="6">
        <v>8</v>
      </c>
      <c r="C990" s="6">
        <v>11</v>
      </c>
      <c r="D990" s="6">
        <v>10</v>
      </c>
      <c r="E990" s="6" t="str">
        <f t="shared" si="60"/>
        <v>Sunday</v>
      </c>
      <c r="F990" s="6" t="str">
        <f t="shared" si="63"/>
        <v>Weekend</v>
      </c>
      <c r="G990" s="6" t="str">
        <f>_xlfn.XLOOKUP(B990,'[1]VLOOKUP DATA'!$A$3:$A$14,'[1]VLOOKUP DATA'!$C$3:$C$14)</f>
        <v>High-demand</v>
      </c>
      <c r="H990" s="6" t="str" cm="1">
        <f t="array" ref="H990">_xlfn.XLOOKUP(1,('[1]VLOOKUP DATA'!$I$2:$I$337=[1]DATA!G990)*('[1]VLOOKUP DATA'!$J$2:$J$337=[1]DATA!D990)*('[1]VLOOKUP DATA'!$K$2:$K$337=[1]DATA!E990),'[1]VLOOKUP DATA'!$L$2:$L$337)</f>
        <v>Off-Peak</v>
      </c>
      <c r="I990" s="1" cm="1">
        <f t="array" ref="I990">_xlfn.XLOOKUP(B990,'[1]VLOOKUP DATA'!$A$3:$A$14,_xlfn.XLOOKUP(H990,'[1]VLOOKUP DATA'!$D$2:$F$2,'[1]VLOOKUP DATA'!$D$3:$F$14))*100</f>
        <v>107</v>
      </c>
      <c r="J990" s="2">
        <v>-454.08546666666672</v>
      </c>
      <c r="K990" s="3">
        <f t="shared" si="61"/>
        <v>0</v>
      </c>
      <c r="L990" s="3">
        <v>86.558333333333337</v>
      </c>
      <c r="M990" s="4">
        <v>9.5286500000000007</v>
      </c>
      <c r="N990" s="4">
        <v>758.60984166666685</v>
      </c>
      <c r="O990" s="4">
        <v>311.26895000000025</v>
      </c>
      <c r="P990" s="3">
        <f t="shared" si="62"/>
        <v>444.80911666666668</v>
      </c>
      <c r="Q990" s="5">
        <v>-2.7000000000000031E-2</v>
      </c>
      <c r="R990" s="5">
        <f>VLOOKUP(D990,'[1]DESIGN LOAD'!AC:AF,2,FALSE)</f>
        <v>565</v>
      </c>
      <c r="S990" s="7">
        <f>VLOOKUP(D990,'[1]DESIGN LOAD'!AC:AF,3,FALSE)</f>
        <v>675</v>
      </c>
      <c r="T990">
        <f>VLOOKUP(D990,'[1]DESIGN LOAD'!AC:AF,4,FALSE)</f>
        <v>1240</v>
      </c>
    </row>
    <row r="991" spans="1:20" x14ac:dyDescent="0.3">
      <c r="A991" s="6">
        <v>2024</v>
      </c>
      <c r="B991" s="6">
        <v>8</v>
      </c>
      <c r="C991" s="6">
        <v>11</v>
      </c>
      <c r="D991" s="6">
        <v>11</v>
      </c>
      <c r="E991" s="6" t="str">
        <f t="shared" si="60"/>
        <v>Sunday</v>
      </c>
      <c r="F991" s="6" t="str">
        <f t="shared" si="63"/>
        <v>Weekend</v>
      </c>
      <c r="G991" s="6" t="str">
        <f>_xlfn.XLOOKUP(B991,'[1]VLOOKUP DATA'!$A$3:$A$14,'[1]VLOOKUP DATA'!$C$3:$C$14)</f>
        <v>High-demand</v>
      </c>
      <c r="H991" s="6" t="str" cm="1">
        <f t="array" ref="H991">_xlfn.XLOOKUP(1,('[1]VLOOKUP DATA'!$I$2:$I$337=[1]DATA!G991)*('[1]VLOOKUP DATA'!$J$2:$J$337=[1]DATA!D991)*('[1]VLOOKUP DATA'!$K$2:$K$337=[1]DATA!E991),'[1]VLOOKUP DATA'!$L$2:$L$337)</f>
        <v>Off-Peak</v>
      </c>
      <c r="I991" s="1" cm="1">
        <f t="array" ref="I991">_xlfn.XLOOKUP(B991,'[1]VLOOKUP DATA'!$A$3:$A$14,_xlfn.XLOOKUP(H991,'[1]VLOOKUP DATA'!$D$2:$F$2,'[1]VLOOKUP DATA'!$D$3:$F$14))*100</f>
        <v>107</v>
      </c>
      <c r="J991" s="2">
        <v>-64.049691666666661</v>
      </c>
      <c r="K991" s="3">
        <f t="shared" si="61"/>
        <v>0</v>
      </c>
      <c r="L991" s="3">
        <v>98.983333333333334</v>
      </c>
      <c r="M991" s="4">
        <v>20.187941666666674</v>
      </c>
      <c r="N991" s="4">
        <v>280.2330333333332</v>
      </c>
      <c r="O991" s="4">
        <v>229.7233166666667</v>
      </c>
      <c r="P991" s="3">
        <f t="shared" si="62"/>
        <v>444.80911666666668</v>
      </c>
      <c r="Q991" s="5">
        <v>-2.7000000000000031E-2</v>
      </c>
      <c r="R991" s="5">
        <f>VLOOKUP(D991,'[1]DESIGN LOAD'!AC:AF,2,FALSE)</f>
        <v>565</v>
      </c>
      <c r="S991" s="7">
        <f>VLOOKUP(D991,'[1]DESIGN LOAD'!AC:AF,3,FALSE)</f>
        <v>675</v>
      </c>
      <c r="T991">
        <f>VLOOKUP(D991,'[1]DESIGN LOAD'!AC:AF,4,FALSE)</f>
        <v>1240</v>
      </c>
    </row>
    <row r="992" spans="1:20" x14ac:dyDescent="0.3">
      <c r="A992" s="6">
        <v>2024</v>
      </c>
      <c r="B992" s="6">
        <v>8</v>
      </c>
      <c r="C992" s="6">
        <v>11</v>
      </c>
      <c r="D992" s="6">
        <v>12</v>
      </c>
      <c r="E992" s="6" t="str">
        <f t="shared" si="60"/>
        <v>Sunday</v>
      </c>
      <c r="F992" s="6" t="str">
        <f t="shared" si="63"/>
        <v>Weekend</v>
      </c>
      <c r="G992" s="6" t="str">
        <f>_xlfn.XLOOKUP(B992,'[1]VLOOKUP DATA'!$A$3:$A$14,'[1]VLOOKUP DATA'!$C$3:$C$14)</f>
        <v>High-demand</v>
      </c>
      <c r="H992" s="6" t="str" cm="1">
        <f t="array" ref="H992">_xlfn.XLOOKUP(1,('[1]VLOOKUP DATA'!$I$2:$I$337=[1]DATA!G992)*('[1]VLOOKUP DATA'!$J$2:$J$337=[1]DATA!D992)*('[1]VLOOKUP DATA'!$K$2:$K$337=[1]DATA!E992),'[1]VLOOKUP DATA'!$L$2:$L$337)</f>
        <v>Off-Peak</v>
      </c>
      <c r="I992" s="1" cm="1">
        <f t="array" ref="I992">_xlfn.XLOOKUP(B992,'[1]VLOOKUP DATA'!$A$3:$A$14,_xlfn.XLOOKUP(H992,'[1]VLOOKUP DATA'!$D$2:$F$2,'[1]VLOOKUP DATA'!$D$3:$F$14))*100</f>
        <v>107</v>
      </c>
      <c r="J992" s="2">
        <v>-9.1555151515151536</v>
      </c>
      <c r="K992" s="3">
        <f t="shared" si="61"/>
        <v>0</v>
      </c>
      <c r="L992" s="3">
        <v>99.020202020202021</v>
      </c>
      <c r="M992" s="4">
        <v>8.6557171717171695</v>
      </c>
      <c r="N992" s="4">
        <v>308.25776767676768</v>
      </c>
      <c r="O992" s="4">
        <v>304.05643434343443</v>
      </c>
      <c r="P992" s="3">
        <f t="shared" si="62"/>
        <v>444.80911666666668</v>
      </c>
      <c r="Q992" s="5">
        <v>-1.5272727272727264E-2</v>
      </c>
      <c r="R992" s="5">
        <f>VLOOKUP(D992,'[1]DESIGN LOAD'!AC:AF,2,FALSE)</f>
        <v>565</v>
      </c>
      <c r="S992" s="7">
        <f>VLOOKUP(D992,'[1]DESIGN LOAD'!AC:AF,3,FALSE)</f>
        <v>675</v>
      </c>
      <c r="T992">
        <f>VLOOKUP(D992,'[1]DESIGN LOAD'!AC:AF,4,FALSE)</f>
        <v>1240</v>
      </c>
    </row>
    <row r="993" spans="1:20" x14ac:dyDescent="0.3">
      <c r="A993" s="6">
        <v>2024</v>
      </c>
      <c r="B993" s="6">
        <v>8</v>
      </c>
      <c r="C993" s="6">
        <v>11</v>
      </c>
      <c r="D993" s="6">
        <v>13</v>
      </c>
      <c r="E993" s="6" t="str">
        <f t="shared" si="60"/>
        <v>Sunday</v>
      </c>
      <c r="F993" s="6" t="str">
        <f t="shared" si="63"/>
        <v>Weekend</v>
      </c>
      <c r="G993" s="6" t="str">
        <f>_xlfn.XLOOKUP(B993,'[1]VLOOKUP DATA'!$A$3:$A$14,'[1]VLOOKUP DATA'!$C$3:$C$14)</f>
        <v>High-demand</v>
      </c>
      <c r="H993" s="6" t="str" cm="1">
        <f t="array" ref="H993">_xlfn.XLOOKUP(1,('[1]VLOOKUP DATA'!$I$2:$I$337=[1]DATA!G993)*('[1]VLOOKUP DATA'!$J$2:$J$337=[1]DATA!D993)*('[1]VLOOKUP DATA'!$K$2:$K$337=[1]DATA!E993),'[1]VLOOKUP DATA'!$L$2:$L$337)</f>
        <v>Off-Peak</v>
      </c>
      <c r="I993" s="1" cm="1">
        <f t="array" ref="I993">_xlfn.XLOOKUP(B993,'[1]VLOOKUP DATA'!$A$3:$A$14,_xlfn.XLOOKUP(H993,'[1]VLOOKUP DATA'!$D$2:$F$2,'[1]VLOOKUP DATA'!$D$3:$F$14))*100</f>
        <v>107</v>
      </c>
      <c r="J993" s="2">
        <v>-9.2762666666666682</v>
      </c>
      <c r="K993" s="3">
        <f t="shared" si="61"/>
        <v>0</v>
      </c>
      <c r="L993" s="3">
        <v>99.05</v>
      </c>
      <c r="M993" s="4">
        <v>7.5672250000000014</v>
      </c>
      <c r="N993" s="4">
        <v>316.37414999999993</v>
      </c>
      <c r="O993" s="4">
        <v>310.87589166666669</v>
      </c>
      <c r="P993" s="3">
        <f t="shared" si="62"/>
        <v>444.80911666666668</v>
      </c>
      <c r="Q993" s="5">
        <v>0</v>
      </c>
      <c r="R993" s="5">
        <f>VLOOKUP(D993,'[1]DESIGN LOAD'!AC:AF,2,FALSE)</f>
        <v>565</v>
      </c>
      <c r="S993" s="7">
        <f>VLOOKUP(D993,'[1]DESIGN LOAD'!AC:AF,3,FALSE)</f>
        <v>675</v>
      </c>
      <c r="T993">
        <f>VLOOKUP(D993,'[1]DESIGN LOAD'!AC:AF,4,FALSE)</f>
        <v>1240</v>
      </c>
    </row>
    <row r="994" spans="1:20" x14ac:dyDescent="0.3">
      <c r="A994" s="6">
        <v>2024</v>
      </c>
      <c r="B994" s="6">
        <v>8</v>
      </c>
      <c r="C994" s="6">
        <v>11</v>
      </c>
      <c r="D994" s="6">
        <v>14</v>
      </c>
      <c r="E994" s="6" t="str">
        <f t="shared" si="60"/>
        <v>Sunday</v>
      </c>
      <c r="F994" s="6" t="str">
        <f t="shared" si="63"/>
        <v>Weekend</v>
      </c>
      <c r="G994" s="6" t="str">
        <f>_xlfn.XLOOKUP(B994,'[1]VLOOKUP DATA'!$A$3:$A$14,'[1]VLOOKUP DATA'!$C$3:$C$14)</f>
        <v>High-demand</v>
      </c>
      <c r="H994" s="6" t="str" cm="1">
        <f t="array" ref="H994">_xlfn.XLOOKUP(1,('[1]VLOOKUP DATA'!$I$2:$I$337=[1]DATA!G994)*('[1]VLOOKUP DATA'!$J$2:$J$337=[1]DATA!D994)*('[1]VLOOKUP DATA'!$K$2:$K$337=[1]DATA!E994),'[1]VLOOKUP DATA'!$L$2:$L$337)</f>
        <v>Off-Peak</v>
      </c>
      <c r="I994" s="1" cm="1">
        <f t="array" ref="I994">_xlfn.XLOOKUP(B994,'[1]VLOOKUP DATA'!$A$3:$A$14,_xlfn.XLOOKUP(H994,'[1]VLOOKUP DATA'!$D$2:$F$2,'[1]VLOOKUP DATA'!$D$3:$F$14))*100</f>
        <v>107</v>
      </c>
      <c r="J994" s="2">
        <v>-9.6888333333333332</v>
      </c>
      <c r="K994" s="3">
        <f t="shared" si="61"/>
        <v>0</v>
      </c>
      <c r="L994" s="3">
        <v>99.05</v>
      </c>
      <c r="M994" s="4">
        <v>5.8601416666666646</v>
      </c>
      <c r="N994" s="4">
        <v>318.58621666666653</v>
      </c>
      <c r="O994" s="4">
        <v>311.35174166666667</v>
      </c>
      <c r="P994" s="3">
        <f t="shared" si="62"/>
        <v>444.80911666666668</v>
      </c>
      <c r="Q994" s="5">
        <v>0</v>
      </c>
      <c r="R994" s="5">
        <f>VLOOKUP(D994,'[1]DESIGN LOAD'!AC:AF,2,FALSE)</f>
        <v>565</v>
      </c>
      <c r="S994" s="7">
        <f>VLOOKUP(D994,'[1]DESIGN LOAD'!AC:AF,3,FALSE)</f>
        <v>675</v>
      </c>
      <c r="T994">
        <f>VLOOKUP(D994,'[1]DESIGN LOAD'!AC:AF,4,FALSE)</f>
        <v>1240</v>
      </c>
    </row>
    <row r="995" spans="1:20" x14ac:dyDescent="0.3">
      <c r="A995" s="6">
        <v>2024</v>
      </c>
      <c r="B995" s="6">
        <v>8</v>
      </c>
      <c r="C995" s="6">
        <v>11</v>
      </c>
      <c r="D995" s="6">
        <v>15</v>
      </c>
      <c r="E995" s="6" t="str">
        <f t="shared" si="60"/>
        <v>Sunday</v>
      </c>
      <c r="F995" s="6" t="str">
        <f t="shared" si="63"/>
        <v>Weekend</v>
      </c>
      <c r="G995" s="6" t="str">
        <f>_xlfn.XLOOKUP(B995,'[1]VLOOKUP DATA'!$A$3:$A$14,'[1]VLOOKUP DATA'!$C$3:$C$14)</f>
        <v>High-demand</v>
      </c>
      <c r="H995" s="6" t="str" cm="1">
        <f t="array" ref="H995">_xlfn.XLOOKUP(1,('[1]VLOOKUP DATA'!$I$2:$I$337=[1]DATA!G995)*('[1]VLOOKUP DATA'!$J$2:$J$337=[1]DATA!D995)*('[1]VLOOKUP DATA'!$K$2:$K$337=[1]DATA!E995),'[1]VLOOKUP DATA'!$L$2:$L$337)</f>
        <v>Off-Peak</v>
      </c>
      <c r="I995" s="1" cm="1">
        <f t="array" ref="I995">_xlfn.XLOOKUP(B995,'[1]VLOOKUP DATA'!$A$3:$A$14,_xlfn.XLOOKUP(H995,'[1]VLOOKUP DATA'!$D$2:$F$2,'[1]VLOOKUP DATA'!$D$3:$F$14))*100</f>
        <v>107</v>
      </c>
      <c r="J995" s="2">
        <v>10.983758333333332</v>
      </c>
      <c r="K995" s="3">
        <f t="shared" si="61"/>
        <v>10.983758333333332</v>
      </c>
      <c r="L995" s="3">
        <v>98.916666666666671</v>
      </c>
      <c r="M995" s="4">
        <v>23.432325000000002</v>
      </c>
      <c r="N995" s="4">
        <v>273.22800833333332</v>
      </c>
      <c r="O995" s="4">
        <v>300.81905833333337</v>
      </c>
      <c r="P995" s="3">
        <f t="shared" si="62"/>
        <v>444.80911666666668</v>
      </c>
      <c r="Q995" s="5">
        <v>0</v>
      </c>
      <c r="R995" s="5">
        <f>VLOOKUP(D995,'[1]DESIGN LOAD'!AC:AF,2,FALSE)</f>
        <v>565</v>
      </c>
      <c r="S995" s="7">
        <f>VLOOKUP(D995,'[1]DESIGN LOAD'!AC:AF,3,FALSE)</f>
        <v>675</v>
      </c>
      <c r="T995">
        <f>VLOOKUP(D995,'[1]DESIGN LOAD'!AC:AF,4,FALSE)</f>
        <v>1240</v>
      </c>
    </row>
    <row r="996" spans="1:20" x14ac:dyDescent="0.3">
      <c r="A996" s="6">
        <v>2024</v>
      </c>
      <c r="B996" s="6">
        <v>8</v>
      </c>
      <c r="C996" s="6">
        <v>11</v>
      </c>
      <c r="D996" s="6">
        <v>16</v>
      </c>
      <c r="E996" s="6" t="str">
        <f t="shared" si="60"/>
        <v>Sunday</v>
      </c>
      <c r="F996" s="6" t="str">
        <f t="shared" si="63"/>
        <v>Weekend</v>
      </c>
      <c r="G996" s="6" t="str">
        <f>_xlfn.XLOOKUP(B996,'[1]VLOOKUP DATA'!$A$3:$A$14,'[1]VLOOKUP DATA'!$C$3:$C$14)</f>
        <v>High-demand</v>
      </c>
      <c r="H996" s="6" t="str" cm="1">
        <f t="array" ref="H996">_xlfn.XLOOKUP(1,('[1]VLOOKUP DATA'!$I$2:$I$337=[1]DATA!G996)*('[1]VLOOKUP DATA'!$J$2:$J$337=[1]DATA!D996)*('[1]VLOOKUP DATA'!$K$2:$K$337=[1]DATA!E996),'[1]VLOOKUP DATA'!$L$2:$L$337)</f>
        <v>Off-Peak</v>
      </c>
      <c r="I996" s="1" cm="1">
        <f t="array" ref="I996">_xlfn.XLOOKUP(B996,'[1]VLOOKUP DATA'!$A$3:$A$14,_xlfn.XLOOKUP(H996,'[1]VLOOKUP DATA'!$D$2:$F$2,'[1]VLOOKUP DATA'!$D$3:$F$14))*100</f>
        <v>107</v>
      </c>
      <c r="J996" s="2">
        <v>73.934683333333354</v>
      </c>
      <c r="K996" s="3">
        <f t="shared" si="61"/>
        <v>73.934683333333354</v>
      </c>
      <c r="L996" s="3">
        <v>97.24166666666666</v>
      </c>
      <c r="M996" s="4">
        <v>27.12361666666667</v>
      </c>
      <c r="N996" s="4">
        <v>200.576325</v>
      </c>
      <c r="O996" s="4">
        <v>294.38154166666664</v>
      </c>
      <c r="P996" s="3">
        <f t="shared" si="62"/>
        <v>444.80911666666668</v>
      </c>
      <c r="Q996" s="5">
        <v>0</v>
      </c>
      <c r="R996" s="5">
        <f>VLOOKUP(D996,'[1]DESIGN LOAD'!AC:AF,2,FALSE)</f>
        <v>565</v>
      </c>
      <c r="S996" s="7">
        <f>VLOOKUP(D996,'[1]DESIGN LOAD'!AC:AF,3,FALSE)</f>
        <v>675</v>
      </c>
      <c r="T996">
        <f>VLOOKUP(D996,'[1]DESIGN LOAD'!AC:AF,4,FALSE)</f>
        <v>1240</v>
      </c>
    </row>
    <row r="997" spans="1:20" x14ac:dyDescent="0.3">
      <c r="A997" s="6">
        <v>2024</v>
      </c>
      <c r="B997" s="6">
        <v>8</v>
      </c>
      <c r="C997" s="6">
        <v>11</v>
      </c>
      <c r="D997" s="6">
        <v>17</v>
      </c>
      <c r="E997" s="6" t="str">
        <f t="shared" si="60"/>
        <v>Sunday</v>
      </c>
      <c r="F997" s="6" t="str">
        <f t="shared" si="63"/>
        <v>Weekend</v>
      </c>
      <c r="G997" s="6" t="str">
        <f>_xlfn.XLOOKUP(B997,'[1]VLOOKUP DATA'!$A$3:$A$14,'[1]VLOOKUP DATA'!$C$3:$C$14)</f>
        <v>High-demand</v>
      </c>
      <c r="H997" s="6" t="str" cm="1">
        <f t="array" ref="H997">_xlfn.XLOOKUP(1,('[1]VLOOKUP DATA'!$I$2:$I$337=[1]DATA!G997)*('[1]VLOOKUP DATA'!$J$2:$J$337=[1]DATA!D997)*('[1]VLOOKUP DATA'!$K$2:$K$337=[1]DATA!E997),'[1]VLOOKUP DATA'!$L$2:$L$337)</f>
        <v>Off-Peak</v>
      </c>
      <c r="I997" s="1" cm="1">
        <f t="array" ref="I997">_xlfn.XLOOKUP(B997,'[1]VLOOKUP DATA'!$A$3:$A$14,_xlfn.XLOOKUP(H997,'[1]VLOOKUP DATA'!$D$2:$F$2,'[1]VLOOKUP DATA'!$D$3:$F$14))*100</f>
        <v>107</v>
      </c>
      <c r="J997" s="2">
        <v>241.43115833333334</v>
      </c>
      <c r="K997" s="3">
        <f t="shared" si="61"/>
        <v>241.43115833333334</v>
      </c>
      <c r="L997" s="3">
        <v>89.458333333333329</v>
      </c>
      <c r="M997" s="4">
        <v>14.806525000000006</v>
      </c>
      <c r="N997" s="4">
        <v>63.137958333333316</v>
      </c>
      <c r="O997" s="4">
        <v>315.37180833333343</v>
      </c>
      <c r="P997" s="3">
        <f t="shared" si="62"/>
        <v>444.80911666666668</v>
      </c>
      <c r="Q997" s="5">
        <v>0</v>
      </c>
      <c r="R997" s="5">
        <f>VLOOKUP(D997,'[1]DESIGN LOAD'!AC:AF,2,FALSE)</f>
        <v>555</v>
      </c>
      <c r="S997" s="7">
        <f>VLOOKUP(D997,'[1]DESIGN LOAD'!AC:AF,3,FALSE)</f>
        <v>675</v>
      </c>
      <c r="T997">
        <f>VLOOKUP(D997,'[1]DESIGN LOAD'!AC:AF,4,FALSE)</f>
        <v>1230</v>
      </c>
    </row>
    <row r="998" spans="1:20" x14ac:dyDescent="0.3">
      <c r="A998" s="6">
        <v>2024</v>
      </c>
      <c r="B998" s="6">
        <v>8</v>
      </c>
      <c r="C998" s="6">
        <v>11</v>
      </c>
      <c r="D998" s="6">
        <v>18</v>
      </c>
      <c r="E998" s="6" t="str">
        <f t="shared" si="60"/>
        <v>Sunday</v>
      </c>
      <c r="F998" s="6" t="str">
        <f t="shared" si="63"/>
        <v>Weekend</v>
      </c>
      <c r="G998" s="6" t="str">
        <f>_xlfn.XLOOKUP(B998,'[1]VLOOKUP DATA'!$A$3:$A$14,'[1]VLOOKUP DATA'!$C$3:$C$14)</f>
        <v>High-demand</v>
      </c>
      <c r="H998" s="6" t="str" cm="1">
        <f t="array" ref="H998">_xlfn.XLOOKUP(1,('[1]VLOOKUP DATA'!$I$2:$I$337=[1]DATA!G998)*('[1]VLOOKUP DATA'!$J$2:$J$337=[1]DATA!D998)*('[1]VLOOKUP DATA'!$K$2:$K$337=[1]DATA!E998),'[1]VLOOKUP DATA'!$L$2:$L$337)</f>
        <v>Off-Peak</v>
      </c>
      <c r="I998" s="1" cm="1">
        <f t="array" ref="I998">_xlfn.XLOOKUP(B998,'[1]VLOOKUP DATA'!$A$3:$A$14,_xlfn.XLOOKUP(H998,'[1]VLOOKUP DATA'!$D$2:$F$2,'[1]VLOOKUP DATA'!$D$3:$F$14))*100</f>
        <v>107</v>
      </c>
      <c r="J998" s="2">
        <v>325.29667500000011</v>
      </c>
      <c r="K998" s="3">
        <f t="shared" si="61"/>
        <v>325.29667500000011</v>
      </c>
      <c r="L998" s="3">
        <v>74.691666666666663</v>
      </c>
      <c r="M998" s="4">
        <v>0.15629166666666666</v>
      </c>
      <c r="N998" s="4">
        <v>0.35562499999999986</v>
      </c>
      <c r="O998" s="4">
        <v>325.65230000000003</v>
      </c>
      <c r="P998" s="3">
        <f t="shared" si="62"/>
        <v>444.80911666666668</v>
      </c>
      <c r="Q998" s="5">
        <v>0</v>
      </c>
      <c r="R998" s="5">
        <f>VLOOKUP(D998,'[1]DESIGN LOAD'!AC:AF,2,FALSE)</f>
        <v>485</v>
      </c>
      <c r="S998" s="7">
        <f>VLOOKUP(D998,'[1]DESIGN LOAD'!AC:AF,3,FALSE)</f>
        <v>655</v>
      </c>
      <c r="T998">
        <f>VLOOKUP(D998,'[1]DESIGN LOAD'!AC:AF,4,FALSE)</f>
        <v>1140</v>
      </c>
    </row>
    <row r="999" spans="1:20" x14ac:dyDescent="0.3">
      <c r="A999" s="6">
        <v>2024</v>
      </c>
      <c r="B999" s="6">
        <v>8</v>
      </c>
      <c r="C999" s="6">
        <v>11</v>
      </c>
      <c r="D999" s="6">
        <v>19</v>
      </c>
      <c r="E999" s="6" t="str">
        <f t="shared" si="60"/>
        <v>Sunday</v>
      </c>
      <c r="F999" s="6" t="str">
        <f t="shared" si="63"/>
        <v>Weekend</v>
      </c>
      <c r="G999" s="6" t="str">
        <f>_xlfn.XLOOKUP(B999,'[1]VLOOKUP DATA'!$A$3:$A$14,'[1]VLOOKUP DATA'!$C$3:$C$14)</f>
        <v>High-demand</v>
      </c>
      <c r="H999" s="6" t="str" cm="1">
        <f t="array" ref="H999">_xlfn.XLOOKUP(1,('[1]VLOOKUP DATA'!$I$2:$I$337=[1]DATA!G999)*('[1]VLOOKUP DATA'!$J$2:$J$337=[1]DATA!D999)*('[1]VLOOKUP DATA'!$K$2:$K$337=[1]DATA!E999),'[1]VLOOKUP DATA'!$L$2:$L$337)</f>
        <v>Off-Peak</v>
      </c>
      <c r="I999" s="1" cm="1">
        <f t="array" ref="I999">_xlfn.XLOOKUP(B999,'[1]VLOOKUP DATA'!$A$3:$A$14,_xlfn.XLOOKUP(H999,'[1]VLOOKUP DATA'!$D$2:$F$2,'[1]VLOOKUP DATA'!$D$3:$F$14))*100</f>
        <v>107</v>
      </c>
      <c r="J999" s="2">
        <v>28.847216666666668</v>
      </c>
      <c r="K999" s="3">
        <f t="shared" si="61"/>
        <v>28.847216666666668</v>
      </c>
      <c r="L999" s="3">
        <v>64.8</v>
      </c>
      <c r="M999" s="4">
        <v>303.70200833333342</v>
      </c>
      <c r="N999" s="4">
        <v>0</v>
      </c>
      <c r="O999" s="4">
        <v>308.09673333333325</v>
      </c>
      <c r="P999" s="3">
        <f t="shared" si="62"/>
        <v>444.80911666666668</v>
      </c>
      <c r="Q999" s="5">
        <v>0</v>
      </c>
      <c r="R999" s="5">
        <f>VLOOKUP(D999,'[1]DESIGN LOAD'!AC:AF,2,FALSE)</f>
        <v>295</v>
      </c>
      <c r="S999" s="7">
        <f>VLOOKUP(D999,'[1]DESIGN LOAD'!AC:AF,3,FALSE)</f>
        <v>655</v>
      </c>
      <c r="T999">
        <f>VLOOKUP(D999,'[1]DESIGN LOAD'!AC:AF,4,FALSE)</f>
        <v>950</v>
      </c>
    </row>
    <row r="1000" spans="1:20" x14ac:dyDescent="0.3">
      <c r="A1000" s="6">
        <v>2024</v>
      </c>
      <c r="B1000" s="6">
        <v>8</v>
      </c>
      <c r="C1000" s="6">
        <v>11</v>
      </c>
      <c r="D1000" s="6">
        <v>20</v>
      </c>
      <c r="E1000" s="6" t="str">
        <f t="shared" si="60"/>
        <v>Sunday</v>
      </c>
      <c r="F1000" s="6" t="str">
        <f t="shared" si="63"/>
        <v>Weekend</v>
      </c>
      <c r="G1000" s="6" t="str">
        <f>_xlfn.XLOOKUP(B1000,'[1]VLOOKUP DATA'!$A$3:$A$14,'[1]VLOOKUP DATA'!$C$3:$C$14)</f>
        <v>High-demand</v>
      </c>
      <c r="H1000" s="6" t="str" cm="1">
        <f t="array" ref="H1000">_xlfn.XLOOKUP(1,('[1]VLOOKUP DATA'!$I$2:$I$337=[1]DATA!G1000)*('[1]VLOOKUP DATA'!$J$2:$J$337=[1]DATA!D1000)*('[1]VLOOKUP DATA'!$K$2:$K$337=[1]DATA!E1000),'[1]VLOOKUP DATA'!$L$2:$L$337)</f>
        <v>Off-Peak</v>
      </c>
      <c r="I1000" s="1" cm="1">
        <f t="array" ref="I1000">_xlfn.XLOOKUP(B1000,'[1]VLOOKUP DATA'!$A$3:$A$14,_xlfn.XLOOKUP(H1000,'[1]VLOOKUP DATA'!$D$2:$F$2,'[1]VLOOKUP DATA'!$D$3:$F$14))*100</f>
        <v>107</v>
      </c>
      <c r="J1000" s="2">
        <v>-19.963158333333332</v>
      </c>
      <c r="K1000" s="3">
        <f t="shared" si="61"/>
        <v>0</v>
      </c>
      <c r="L1000" s="3">
        <v>64.891666666666666</v>
      </c>
      <c r="M1000" s="4">
        <v>300.53156666666661</v>
      </c>
      <c r="N1000" s="4">
        <v>0</v>
      </c>
      <c r="O1000" s="4">
        <v>263.2918249999999</v>
      </c>
      <c r="P1000" s="3">
        <f t="shared" si="62"/>
        <v>444.80911666666668</v>
      </c>
      <c r="Q1000" s="5">
        <v>0</v>
      </c>
      <c r="R1000" s="5">
        <f>VLOOKUP(D1000,'[1]DESIGN LOAD'!AC:AF,2,FALSE)</f>
        <v>295</v>
      </c>
      <c r="S1000" s="7">
        <f>VLOOKUP(D1000,'[1]DESIGN LOAD'!AC:AF,3,FALSE)</f>
        <v>190</v>
      </c>
      <c r="T1000">
        <f>VLOOKUP(D1000,'[1]DESIGN LOAD'!AC:AF,4,FALSE)</f>
        <v>485</v>
      </c>
    </row>
    <row r="1001" spans="1:20" x14ac:dyDescent="0.3">
      <c r="A1001" s="6">
        <v>2024</v>
      </c>
      <c r="B1001" s="6">
        <v>8</v>
      </c>
      <c r="C1001" s="6">
        <v>11</v>
      </c>
      <c r="D1001" s="6">
        <v>21</v>
      </c>
      <c r="E1001" s="6" t="str">
        <f t="shared" si="60"/>
        <v>Sunday</v>
      </c>
      <c r="F1001" s="6" t="str">
        <f t="shared" si="63"/>
        <v>Weekend</v>
      </c>
      <c r="G1001" s="6" t="str">
        <f>_xlfn.XLOOKUP(B1001,'[1]VLOOKUP DATA'!$A$3:$A$14,'[1]VLOOKUP DATA'!$C$3:$C$14)</f>
        <v>High-demand</v>
      </c>
      <c r="H1001" s="6" t="str" cm="1">
        <f t="array" ref="H1001">_xlfn.XLOOKUP(1,('[1]VLOOKUP DATA'!$I$2:$I$337=[1]DATA!G1001)*('[1]VLOOKUP DATA'!$J$2:$J$337=[1]DATA!D1001)*('[1]VLOOKUP DATA'!$K$2:$K$337=[1]DATA!E1001),'[1]VLOOKUP DATA'!$L$2:$L$337)</f>
        <v>Off-Peak</v>
      </c>
      <c r="I1001" s="1" cm="1">
        <f t="array" ref="I1001">_xlfn.XLOOKUP(B1001,'[1]VLOOKUP DATA'!$A$3:$A$14,_xlfn.XLOOKUP(H1001,'[1]VLOOKUP DATA'!$D$2:$F$2,'[1]VLOOKUP DATA'!$D$3:$F$14))*100</f>
        <v>107</v>
      </c>
      <c r="J1001" s="2">
        <v>3.8113666666666668</v>
      </c>
      <c r="K1001" s="3">
        <f t="shared" si="61"/>
        <v>3.8113666666666668</v>
      </c>
      <c r="L1001" s="3">
        <v>64.458333333333329</v>
      </c>
      <c r="M1001" s="4">
        <v>268.73423333333329</v>
      </c>
      <c r="N1001" s="4">
        <v>0</v>
      </c>
      <c r="O1001" s="4">
        <v>253.5334666666667</v>
      </c>
      <c r="P1001" s="3">
        <f t="shared" si="62"/>
        <v>444.80911666666668</v>
      </c>
      <c r="Q1001" s="5">
        <v>0</v>
      </c>
      <c r="R1001" s="5">
        <f>VLOOKUP(D1001,'[1]DESIGN LOAD'!AC:AF,2,FALSE)</f>
        <v>295</v>
      </c>
      <c r="S1001" s="7">
        <f>VLOOKUP(D1001,'[1]DESIGN LOAD'!AC:AF,3,FALSE)</f>
        <v>190</v>
      </c>
      <c r="T1001">
        <f>VLOOKUP(D1001,'[1]DESIGN LOAD'!AC:AF,4,FALSE)</f>
        <v>485</v>
      </c>
    </row>
    <row r="1002" spans="1:20" x14ac:dyDescent="0.3">
      <c r="A1002" s="6">
        <v>2024</v>
      </c>
      <c r="B1002" s="6">
        <v>8</v>
      </c>
      <c r="C1002" s="6">
        <v>11</v>
      </c>
      <c r="D1002" s="6">
        <v>22</v>
      </c>
      <c r="E1002" s="6" t="str">
        <f t="shared" si="60"/>
        <v>Sunday</v>
      </c>
      <c r="F1002" s="6" t="str">
        <f t="shared" si="63"/>
        <v>Weekend</v>
      </c>
      <c r="G1002" s="6" t="str">
        <f>_xlfn.XLOOKUP(B1002,'[1]VLOOKUP DATA'!$A$3:$A$14,'[1]VLOOKUP DATA'!$C$3:$C$14)</f>
        <v>High-demand</v>
      </c>
      <c r="H1002" s="6" t="str" cm="1">
        <f t="array" ref="H1002">_xlfn.XLOOKUP(1,('[1]VLOOKUP DATA'!$I$2:$I$337=[1]DATA!G1002)*('[1]VLOOKUP DATA'!$J$2:$J$337=[1]DATA!D1002)*('[1]VLOOKUP DATA'!$K$2:$K$337=[1]DATA!E1002),'[1]VLOOKUP DATA'!$L$2:$L$337)</f>
        <v>Off-Peak</v>
      </c>
      <c r="I1002" s="1" cm="1">
        <f t="array" ref="I1002">_xlfn.XLOOKUP(B1002,'[1]VLOOKUP DATA'!$A$3:$A$14,_xlfn.XLOOKUP(H1002,'[1]VLOOKUP DATA'!$D$2:$F$2,'[1]VLOOKUP DATA'!$D$3:$F$14))*100</f>
        <v>107</v>
      </c>
      <c r="J1002" s="2">
        <v>-147.6659166666667</v>
      </c>
      <c r="K1002" s="3">
        <f t="shared" si="61"/>
        <v>0</v>
      </c>
      <c r="L1002" s="3">
        <v>67.99166666666666</v>
      </c>
      <c r="M1002" s="4">
        <v>411.29155833333328</v>
      </c>
      <c r="N1002" s="4">
        <v>0</v>
      </c>
      <c r="O1002" s="4">
        <v>244.67120833333334</v>
      </c>
      <c r="P1002" s="3">
        <f t="shared" si="62"/>
        <v>444.80911666666668</v>
      </c>
      <c r="Q1002" s="5">
        <v>0</v>
      </c>
      <c r="R1002" s="5">
        <f>VLOOKUP(D1002,'[1]DESIGN LOAD'!AC:AF,2,FALSE)</f>
        <v>200</v>
      </c>
      <c r="S1002" s="7">
        <f>VLOOKUP(D1002,'[1]DESIGN LOAD'!AC:AF,3,FALSE)</f>
        <v>190</v>
      </c>
      <c r="T1002">
        <f>VLOOKUP(D1002,'[1]DESIGN LOAD'!AC:AF,4,FALSE)</f>
        <v>390</v>
      </c>
    </row>
    <row r="1003" spans="1:20" x14ac:dyDescent="0.3">
      <c r="A1003" s="6">
        <v>2024</v>
      </c>
      <c r="B1003" s="6">
        <v>8</v>
      </c>
      <c r="C1003" s="6">
        <v>11</v>
      </c>
      <c r="D1003" s="6">
        <v>23</v>
      </c>
      <c r="E1003" s="6" t="str">
        <f t="shared" si="60"/>
        <v>Sunday</v>
      </c>
      <c r="F1003" s="6" t="str">
        <f t="shared" si="63"/>
        <v>Weekend</v>
      </c>
      <c r="G1003" s="6" t="str">
        <f>_xlfn.XLOOKUP(B1003,'[1]VLOOKUP DATA'!$A$3:$A$14,'[1]VLOOKUP DATA'!$C$3:$C$14)</f>
        <v>High-demand</v>
      </c>
      <c r="H1003" s="6" t="str" cm="1">
        <f t="array" ref="H1003">_xlfn.XLOOKUP(1,('[1]VLOOKUP DATA'!$I$2:$I$337=[1]DATA!G1003)*('[1]VLOOKUP DATA'!$J$2:$J$337=[1]DATA!D1003)*('[1]VLOOKUP DATA'!$K$2:$K$337=[1]DATA!E1003),'[1]VLOOKUP DATA'!$L$2:$L$337)</f>
        <v>Off-Peak</v>
      </c>
      <c r="I1003" s="1" cm="1">
        <f t="array" ref="I1003">_xlfn.XLOOKUP(B1003,'[1]VLOOKUP DATA'!$A$3:$A$14,_xlfn.XLOOKUP(H1003,'[1]VLOOKUP DATA'!$D$2:$F$2,'[1]VLOOKUP DATA'!$D$3:$F$14))*100</f>
        <v>107</v>
      </c>
      <c r="J1003" s="2">
        <v>-164.75771666666657</v>
      </c>
      <c r="K1003" s="3">
        <f t="shared" si="61"/>
        <v>0</v>
      </c>
      <c r="L1003" s="3">
        <v>74.808333333333337</v>
      </c>
      <c r="M1003" s="4">
        <v>419.20356666666675</v>
      </c>
      <c r="N1003" s="4">
        <v>0</v>
      </c>
      <c r="O1003" s="4">
        <v>235.07993333333332</v>
      </c>
      <c r="P1003" s="3">
        <f t="shared" si="62"/>
        <v>444.80911666666668</v>
      </c>
      <c r="Q1003" s="5">
        <v>0</v>
      </c>
      <c r="R1003" s="5">
        <f>VLOOKUP(D1003,'[1]DESIGN LOAD'!AC:AF,2,FALSE)</f>
        <v>200</v>
      </c>
      <c r="S1003" s="7">
        <f>VLOOKUP(D1003,'[1]DESIGN LOAD'!AC:AF,3,FALSE)</f>
        <v>190</v>
      </c>
      <c r="T1003">
        <f>VLOOKUP(D1003,'[1]DESIGN LOAD'!AC:AF,4,FALSE)</f>
        <v>390</v>
      </c>
    </row>
    <row r="1004" spans="1:20" x14ac:dyDescent="0.3">
      <c r="A1004" s="6">
        <v>2024</v>
      </c>
      <c r="B1004" s="6">
        <v>8</v>
      </c>
      <c r="C1004" s="6">
        <v>12</v>
      </c>
      <c r="D1004" s="6">
        <v>0</v>
      </c>
      <c r="E1004" s="6" t="str">
        <f t="shared" si="60"/>
        <v>Monday</v>
      </c>
      <c r="F1004" s="6" t="str">
        <f t="shared" si="63"/>
        <v>Week-day</v>
      </c>
      <c r="G1004" s="6" t="str">
        <f>_xlfn.XLOOKUP(B1004,'[1]VLOOKUP DATA'!$A$3:$A$14,'[1]VLOOKUP DATA'!$C$3:$C$14)</f>
        <v>High-demand</v>
      </c>
      <c r="H1004" s="6" t="str" cm="1">
        <f t="array" ref="H1004">_xlfn.XLOOKUP(1,('[1]VLOOKUP DATA'!$I$2:$I$337=[1]DATA!G1004)*('[1]VLOOKUP DATA'!$J$2:$J$337=[1]DATA!D1004)*('[1]VLOOKUP DATA'!$K$2:$K$337=[1]DATA!E1004),'[1]VLOOKUP DATA'!$L$2:$L$337)</f>
        <v>Off-Peak</v>
      </c>
      <c r="I1004" s="1" cm="1">
        <f t="array" ref="I1004">_xlfn.XLOOKUP(B1004,'[1]VLOOKUP DATA'!$A$3:$A$14,_xlfn.XLOOKUP(H1004,'[1]VLOOKUP DATA'!$D$2:$F$2,'[1]VLOOKUP DATA'!$D$3:$F$14))*100</f>
        <v>107</v>
      </c>
      <c r="J1004" s="2">
        <v>36.92315833333334</v>
      </c>
      <c r="K1004" s="3">
        <f t="shared" si="61"/>
        <v>36.92315833333334</v>
      </c>
      <c r="L1004" s="3">
        <v>76.666666666666671</v>
      </c>
      <c r="M1004" s="4">
        <v>241.68064999999993</v>
      </c>
      <c r="N1004" s="4">
        <v>0</v>
      </c>
      <c r="O1004" s="4">
        <v>264.31520833333326</v>
      </c>
      <c r="P1004" s="3">
        <f t="shared" si="62"/>
        <v>444.80911666666668</v>
      </c>
      <c r="Q1004" s="5">
        <v>0</v>
      </c>
      <c r="R1004" s="5">
        <f>VLOOKUP(D1004,'[1]DESIGN LOAD'!AC:AF,2,FALSE)</f>
        <v>200</v>
      </c>
      <c r="S1004" s="7">
        <f>VLOOKUP(D1004,'[1]DESIGN LOAD'!AC:AF,3,FALSE)</f>
        <v>190</v>
      </c>
      <c r="T1004">
        <f>VLOOKUP(D1004,'[1]DESIGN LOAD'!AC:AF,4,FALSE)</f>
        <v>390</v>
      </c>
    </row>
    <row r="1005" spans="1:20" x14ac:dyDescent="0.3">
      <c r="A1005" s="6">
        <v>2024</v>
      </c>
      <c r="B1005" s="6">
        <v>8</v>
      </c>
      <c r="C1005" s="6">
        <v>12</v>
      </c>
      <c r="D1005" s="6">
        <v>1</v>
      </c>
      <c r="E1005" s="6" t="str">
        <f t="shared" si="60"/>
        <v>Monday</v>
      </c>
      <c r="F1005" s="6" t="str">
        <f t="shared" si="63"/>
        <v>Week-day</v>
      </c>
      <c r="G1005" s="6" t="str">
        <f>_xlfn.XLOOKUP(B1005,'[1]VLOOKUP DATA'!$A$3:$A$14,'[1]VLOOKUP DATA'!$C$3:$C$14)</f>
        <v>High-demand</v>
      </c>
      <c r="H1005" s="6" t="str" cm="1">
        <f t="array" ref="H1005">_xlfn.XLOOKUP(1,('[1]VLOOKUP DATA'!$I$2:$I$337=[1]DATA!G1005)*('[1]VLOOKUP DATA'!$J$2:$J$337=[1]DATA!D1005)*('[1]VLOOKUP DATA'!$K$2:$K$337=[1]DATA!E1005),'[1]VLOOKUP DATA'!$L$2:$L$337)</f>
        <v>Off-Peak</v>
      </c>
      <c r="I1005" s="1" cm="1">
        <f t="array" ref="I1005">_xlfn.XLOOKUP(B1005,'[1]VLOOKUP DATA'!$A$3:$A$14,_xlfn.XLOOKUP(H1005,'[1]VLOOKUP DATA'!$D$2:$F$2,'[1]VLOOKUP DATA'!$D$3:$F$14))*100</f>
        <v>107</v>
      </c>
      <c r="J1005" s="2">
        <v>-36.025108333333336</v>
      </c>
      <c r="K1005" s="3">
        <f t="shared" si="61"/>
        <v>0</v>
      </c>
      <c r="L1005" s="3">
        <v>77.108333333333334</v>
      </c>
      <c r="M1005" s="4">
        <v>308.3422583333334</v>
      </c>
      <c r="N1005" s="4">
        <v>0</v>
      </c>
      <c r="O1005" s="4">
        <v>256.03238333333337</v>
      </c>
      <c r="P1005" s="3">
        <f t="shared" si="62"/>
        <v>444.80911666666668</v>
      </c>
      <c r="Q1005" s="5">
        <v>0</v>
      </c>
      <c r="R1005" s="5">
        <f>VLOOKUP(D1005,'[1]DESIGN LOAD'!AC:AF,2,FALSE)</f>
        <v>200</v>
      </c>
      <c r="S1005" s="7">
        <f>VLOOKUP(D1005,'[1]DESIGN LOAD'!AC:AF,3,FALSE)</f>
        <v>190</v>
      </c>
      <c r="T1005">
        <f>VLOOKUP(D1005,'[1]DESIGN LOAD'!AC:AF,4,FALSE)</f>
        <v>390</v>
      </c>
    </row>
    <row r="1006" spans="1:20" x14ac:dyDescent="0.3">
      <c r="A1006" s="6">
        <v>2024</v>
      </c>
      <c r="B1006" s="6">
        <v>8</v>
      </c>
      <c r="C1006" s="6">
        <v>12</v>
      </c>
      <c r="D1006" s="6">
        <v>2</v>
      </c>
      <c r="E1006" s="6" t="str">
        <f t="shared" si="60"/>
        <v>Monday</v>
      </c>
      <c r="F1006" s="6" t="str">
        <f t="shared" si="63"/>
        <v>Week-day</v>
      </c>
      <c r="G1006" s="6" t="str">
        <f>_xlfn.XLOOKUP(B1006,'[1]VLOOKUP DATA'!$A$3:$A$14,'[1]VLOOKUP DATA'!$C$3:$C$14)</f>
        <v>High-demand</v>
      </c>
      <c r="H1006" s="6" t="str" cm="1">
        <f t="array" ref="H1006">_xlfn.XLOOKUP(1,('[1]VLOOKUP DATA'!$I$2:$I$337=[1]DATA!G1006)*('[1]VLOOKUP DATA'!$J$2:$J$337=[1]DATA!D1006)*('[1]VLOOKUP DATA'!$K$2:$K$337=[1]DATA!E1006),'[1]VLOOKUP DATA'!$L$2:$L$337)</f>
        <v>Off-Peak</v>
      </c>
      <c r="I1006" s="1" cm="1">
        <f t="array" ref="I1006">_xlfn.XLOOKUP(B1006,'[1]VLOOKUP DATA'!$A$3:$A$14,_xlfn.XLOOKUP(H1006,'[1]VLOOKUP DATA'!$D$2:$F$2,'[1]VLOOKUP DATA'!$D$3:$F$14))*100</f>
        <v>107</v>
      </c>
      <c r="J1006" s="2">
        <v>8.4339583333333064</v>
      </c>
      <c r="K1006" s="3">
        <f t="shared" si="61"/>
        <v>8.4339583333333064</v>
      </c>
      <c r="L1006" s="3">
        <v>76.466666666666669</v>
      </c>
      <c r="M1006" s="4">
        <v>327.35892500000006</v>
      </c>
      <c r="N1006" s="4">
        <v>0</v>
      </c>
      <c r="O1006" s="4">
        <v>320.44092499999994</v>
      </c>
      <c r="P1006" s="3">
        <f t="shared" si="62"/>
        <v>444.80911666666668</v>
      </c>
      <c r="Q1006" s="5">
        <v>0</v>
      </c>
      <c r="R1006" s="5">
        <f>VLOOKUP(D1006,'[1]DESIGN LOAD'!AC:AF,2,FALSE)</f>
        <v>200</v>
      </c>
      <c r="S1006" s="7">
        <f>VLOOKUP(D1006,'[1]DESIGN LOAD'!AC:AF,3,FALSE)</f>
        <v>190</v>
      </c>
      <c r="T1006">
        <f>VLOOKUP(D1006,'[1]DESIGN LOAD'!AC:AF,4,FALSE)</f>
        <v>390</v>
      </c>
    </row>
    <row r="1007" spans="1:20" x14ac:dyDescent="0.3">
      <c r="A1007" s="6">
        <v>2024</v>
      </c>
      <c r="B1007" s="6">
        <v>8</v>
      </c>
      <c r="C1007" s="6">
        <v>12</v>
      </c>
      <c r="D1007" s="6">
        <v>3</v>
      </c>
      <c r="E1007" s="6" t="str">
        <f t="shared" si="60"/>
        <v>Monday</v>
      </c>
      <c r="F1007" s="6" t="str">
        <f t="shared" si="63"/>
        <v>Week-day</v>
      </c>
      <c r="G1007" s="6" t="str">
        <f>_xlfn.XLOOKUP(B1007,'[1]VLOOKUP DATA'!$A$3:$A$14,'[1]VLOOKUP DATA'!$C$3:$C$14)</f>
        <v>High-demand</v>
      </c>
      <c r="H1007" s="6" t="str" cm="1">
        <f t="array" ref="H1007">_xlfn.XLOOKUP(1,('[1]VLOOKUP DATA'!$I$2:$I$337=[1]DATA!G1007)*('[1]VLOOKUP DATA'!$J$2:$J$337=[1]DATA!D1007)*('[1]VLOOKUP DATA'!$K$2:$K$337=[1]DATA!E1007),'[1]VLOOKUP DATA'!$L$2:$L$337)</f>
        <v>Off-Peak</v>
      </c>
      <c r="I1007" s="1" cm="1">
        <f t="array" ref="I1007">_xlfn.XLOOKUP(B1007,'[1]VLOOKUP DATA'!$A$3:$A$14,_xlfn.XLOOKUP(H1007,'[1]VLOOKUP DATA'!$D$2:$F$2,'[1]VLOOKUP DATA'!$D$3:$F$14))*100</f>
        <v>107</v>
      </c>
      <c r="J1007" s="2">
        <v>-0.66837499999998895</v>
      </c>
      <c r="K1007" s="3">
        <f t="shared" si="61"/>
        <v>0</v>
      </c>
      <c r="L1007" s="3">
        <v>75.583333333333329</v>
      </c>
      <c r="M1007" s="4">
        <v>349.96488333333338</v>
      </c>
      <c r="N1007" s="4">
        <v>0</v>
      </c>
      <c r="O1007" s="4">
        <v>332.9147333333334</v>
      </c>
      <c r="P1007" s="3">
        <f t="shared" si="62"/>
        <v>444.80911666666668</v>
      </c>
      <c r="Q1007" s="5">
        <v>0</v>
      </c>
      <c r="R1007" s="5">
        <f>VLOOKUP(D1007,'[1]DESIGN LOAD'!AC:AF,2,FALSE)</f>
        <v>200</v>
      </c>
      <c r="S1007" s="7">
        <f>VLOOKUP(D1007,'[1]DESIGN LOAD'!AC:AF,3,FALSE)</f>
        <v>190</v>
      </c>
      <c r="T1007">
        <f>VLOOKUP(D1007,'[1]DESIGN LOAD'!AC:AF,4,FALSE)</f>
        <v>390</v>
      </c>
    </row>
    <row r="1008" spans="1:20" x14ac:dyDescent="0.3">
      <c r="A1008" s="6">
        <v>2024</v>
      </c>
      <c r="B1008" s="6">
        <v>8</v>
      </c>
      <c r="C1008" s="6">
        <v>12</v>
      </c>
      <c r="D1008" s="6">
        <v>4</v>
      </c>
      <c r="E1008" s="6" t="str">
        <f t="shared" si="60"/>
        <v>Monday</v>
      </c>
      <c r="F1008" s="6" t="str">
        <f t="shared" si="63"/>
        <v>Week-day</v>
      </c>
      <c r="G1008" s="6" t="str">
        <f>_xlfn.XLOOKUP(B1008,'[1]VLOOKUP DATA'!$A$3:$A$14,'[1]VLOOKUP DATA'!$C$3:$C$14)</f>
        <v>High-demand</v>
      </c>
      <c r="H1008" s="6" t="str" cm="1">
        <f t="array" ref="H1008">_xlfn.XLOOKUP(1,('[1]VLOOKUP DATA'!$I$2:$I$337=[1]DATA!G1008)*('[1]VLOOKUP DATA'!$J$2:$J$337=[1]DATA!D1008)*('[1]VLOOKUP DATA'!$K$2:$K$337=[1]DATA!E1008),'[1]VLOOKUP DATA'!$L$2:$L$337)</f>
        <v>Off-Peak</v>
      </c>
      <c r="I1008" s="1" cm="1">
        <f t="array" ref="I1008">_xlfn.XLOOKUP(B1008,'[1]VLOOKUP DATA'!$A$3:$A$14,_xlfn.XLOOKUP(H1008,'[1]VLOOKUP DATA'!$D$2:$F$2,'[1]VLOOKUP DATA'!$D$3:$F$14))*100</f>
        <v>107</v>
      </c>
      <c r="J1008" s="2">
        <v>19.672783333333289</v>
      </c>
      <c r="K1008" s="3">
        <f t="shared" si="61"/>
        <v>19.672783333333289</v>
      </c>
      <c r="L1008" s="3">
        <v>73.683333333333337</v>
      </c>
      <c r="M1008" s="4">
        <v>334.70751666666661</v>
      </c>
      <c r="N1008" s="4">
        <v>0</v>
      </c>
      <c r="O1008" s="4">
        <v>338.65535000000023</v>
      </c>
      <c r="P1008" s="3">
        <f t="shared" si="62"/>
        <v>444.80911666666668</v>
      </c>
      <c r="Q1008" s="5">
        <v>0</v>
      </c>
      <c r="R1008" s="5">
        <f>VLOOKUP(D1008,'[1]DESIGN LOAD'!AC:AF,2,FALSE)</f>
        <v>295</v>
      </c>
      <c r="S1008" s="7">
        <f>VLOOKUP(D1008,'[1]DESIGN LOAD'!AC:AF,3,FALSE)</f>
        <v>190</v>
      </c>
      <c r="T1008">
        <f>VLOOKUP(D1008,'[1]DESIGN LOAD'!AC:AF,4,FALSE)</f>
        <v>485</v>
      </c>
    </row>
    <row r="1009" spans="1:20" x14ac:dyDescent="0.3">
      <c r="A1009" s="6">
        <v>2024</v>
      </c>
      <c r="B1009" s="6">
        <v>8</v>
      </c>
      <c r="C1009" s="6">
        <v>12</v>
      </c>
      <c r="D1009" s="6">
        <v>5</v>
      </c>
      <c r="E1009" s="6" t="str">
        <f t="shared" si="60"/>
        <v>Monday</v>
      </c>
      <c r="F1009" s="6" t="str">
        <f t="shared" si="63"/>
        <v>Week-day</v>
      </c>
      <c r="G1009" s="6" t="str">
        <f>_xlfn.XLOOKUP(B1009,'[1]VLOOKUP DATA'!$A$3:$A$14,'[1]VLOOKUP DATA'!$C$3:$C$14)</f>
        <v>High-demand</v>
      </c>
      <c r="H1009" s="6" t="str" cm="1">
        <f t="array" ref="H1009">_xlfn.XLOOKUP(1,('[1]VLOOKUP DATA'!$I$2:$I$337=[1]DATA!G1009)*('[1]VLOOKUP DATA'!$J$2:$J$337=[1]DATA!D1009)*('[1]VLOOKUP DATA'!$K$2:$K$337=[1]DATA!E1009),'[1]VLOOKUP DATA'!$L$2:$L$337)</f>
        <v>Off-Peak</v>
      </c>
      <c r="I1009" s="1" cm="1">
        <f t="array" ref="I1009">_xlfn.XLOOKUP(B1009,'[1]VLOOKUP DATA'!$A$3:$A$14,_xlfn.XLOOKUP(H1009,'[1]VLOOKUP DATA'!$D$2:$F$2,'[1]VLOOKUP DATA'!$D$3:$F$14))*100</f>
        <v>107</v>
      </c>
      <c r="J1009" s="2">
        <v>207.00640833333338</v>
      </c>
      <c r="K1009" s="3">
        <f t="shared" si="61"/>
        <v>207.00640833333338</v>
      </c>
      <c r="L1009" s="3">
        <v>68.291666666666671</v>
      </c>
      <c r="M1009" s="4">
        <v>125.97315000000003</v>
      </c>
      <c r="N1009" s="4">
        <v>0</v>
      </c>
      <c r="O1009" s="4">
        <v>336.96179166666673</v>
      </c>
      <c r="P1009" s="3">
        <f t="shared" si="62"/>
        <v>444.80911666666668</v>
      </c>
      <c r="Q1009" s="5">
        <v>0</v>
      </c>
      <c r="R1009" s="5">
        <f>VLOOKUP(D1009,'[1]DESIGN LOAD'!AC:AF,2,FALSE)</f>
        <v>295</v>
      </c>
      <c r="S1009" s="7">
        <f>VLOOKUP(D1009,'[1]DESIGN LOAD'!AC:AF,3,FALSE)</f>
        <v>190</v>
      </c>
      <c r="T1009">
        <f>VLOOKUP(D1009,'[1]DESIGN LOAD'!AC:AF,4,FALSE)</f>
        <v>485</v>
      </c>
    </row>
    <row r="1010" spans="1:20" x14ac:dyDescent="0.3">
      <c r="A1010" s="6">
        <v>2024</v>
      </c>
      <c r="B1010" s="6">
        <v>8</v>
      </c>
      <c r="C1010" s="6">
        <v>12</v>
      </c>
      <c r="D1010" s="6">
        <v>6</v>
      </c>
      <c r="E1010" s="6" t="str">
        <f t="shared" si="60"/>
        <v>Monday</v>
      </c>
      <c r="F1010" s="6" t="str">
        <f t="shared" si="63"/>
        <v>Week-day</v>
      </c>
      <c r="G1010" s="6" t="str">
        <f>_xlfn.XLOOKUP(B1010,'[1]VLOOKUP DATA'!$A$3:$A$14,'[1]VLOOKUP DATA'!$C$3:$C$14)</f>
        <v>High-demand</v>
      </c>
      <c r="H1010" s="6" t="str" cm="1">
        <f t="array" ref="H1010">_xlfn.XLOOKUP(1,('[1]VLOOKUP DATA'!$I$2:$I$337=[1]DATA!G1010)*('[1]VLOOKUP DATA'!$J$2:$J$337=[1]DATA!D1010)*('[1]VLOOKUP DATA'!$K$2:$K$337=[1]DATA!E1010),'[1]VLOOKUP DATA'!$L$2:$L$337)</f>
        <v>Peak</v>
      </c>
      <c r="I1010" s="1" cm="1">
        <f t="array" ref="I1010">_xlfn.XLOOKUP(B1010,'[1]VLOOKUP DATA'!$A$3:$A$14,_xlfn.XLOOKUP(H1010,'[1]VLOOKUP DATA'!$D$2:$F$2,'[1]VLOOKUP DATA'!$D$3:$F$14))*100</f>
        <v>653</v>
      </c>
      <c r="J1010" s="2">
        <v>-10.848708333333336</v>
      </c>
      <c r="K1010" s="3">
        <f t="shared" si="61"/>
        <v>0</v>
      </c>
      <c r="L1010" s="3">
        <v>64.233333333333334</v>
      </c>
      <c r="M1010" s="4">
        <v>405.2956749999999</v>
      </c>
      <c r="N1010" s="4">
        <v>0</v>
      </c>
      <c r="O1010" s="4">
        <v>375.67737500000015</v>
      </c>
      <c r="P1010" s="3">
        <f t="shared" si="62"/>
        <v>444.80911666666668</v>
      </c>
      <c r="Q1010" s="5">
        <v>0</v>
      </c>
      <c r="R1010" s="5">
        <f>VLOOKUP(D1010,'[1]DESIGN LOAD'!AC:AF,2,FALSE)</f>
        <v>295</v>
      </c>
      <c r="S1010" s="7">
        <f>VLOOKUP(D1010,'[1]DESIGN LOAD'!AC:AF,3,FALSE)</f>
        <v>190</v>
      </c>
      <c r="T1010">
        <f>VLOOKUP(D1010,'[1]DESIGN LOAD'!AC:AF,4,FALSE)</f>
        <v>485</v>
      </c>
    </row>
    <row r="1011" spans="1:20" x14ac:dyDescent="0.3">
      <c r="A1011" s="6">
        <v>2024</v>
      </c>
      <c r="B1011" s="6">
        <v>8</v>
      </c>
      <c r="C1011" s="6">
        <v>12</v>
      </c>
      <c r="D1011" s="6">
        <v>7</v>
      </c>
      <c r="E1011" s="6" t="str">
        <f t="shared" si="60"/>
        <v>Monday</v>
      </c>
      <c r="F1011" s="6" t="str">
        <f t="shared" si="63"/>
        <v>Week-day</v>
      </c>
      <c r="G1011" s="6" t="str">
        <f>_xlfn.XLOOKUP(B1011,'[1]VLOOKUP DATA'!$A$3:$A$14,'[1]VLOOKUP DATA'!$C$3:$C$14)</f>
        <v>High-demand</v>
      </c>
      <c r="H1011" s="6" t="str" cm="1">
        <f t="array" ref="H1011">_xlfn.XLOOKUP(1,('[1]VLOOKUP DATA'!$I$2:$I$337=[1]DATA!G1011)*('[1]VLOOKUP DATA'!$J$2:$J$337=[1]DATA!D1011)*('[1]VLOOKUP DATA'!$K$2:$K$337=[1]DATA!E1011),'[1]VLOOKUP DATA'!$L$2:$L$337)</f>
        <v>Peak</v>
      </c>
      <c r="I1011" s="1" cm="1">
        <f t="array" ref="I1011">_xlfn.XLOOKUP(B1011,'[1]VLOOKUP DATA'!$A$3:$A$14,_xlfn.XLOOKUP(H1011,'[1]VLOOKUP DATA'!$D$2:$F$2,'[1]VLOOKUP DATA'!$D$3:$F$14))*100</f>
        <v>653</v>
      </c>
      <c r="J1011" s="2">
        <v>-22.925091666666667</v>
      </c>
      <c r="K1011" s="3">
        <f t="shared" si="61"/>
        <v>0</v>
      </c>
      <c r="L1011" s="3">
        <v>64.558333333333337</v>
      </c>
      <c r="M1011" s="4">
        <v>364.34936666666653</v>
      </c>
      <c r="N1011" s="4">
        <v>41.618199999999995</v>
      </c>
      <c r="O1011" s="4">
        <v>363.33186666666677</v>
      </c>
      <c r="P1011" s="3">
        <f t="shared" si="62"/>
        <v>444.80911666666668</v>
      </c>
      <c r="Q1011" s="5">
        <v>0</v>
      </c>
      <c r="R1011" s="5">
        <f>VLOOKUP(D1011,'[1]DESIGN LOAD'!AC:AF,2,FALSE)</f>
        <v>565</v>
      </c>
      <c r="S1011" s="7">
        <f>VLOOKUP(D1011,'[1]DESIGN LOAD'!AC:AF,3,FALSE)</f>
        <v>690</v>
      </c>
      <c r="T1011">
        <f>VLOOKUP(D1011,'[1]DESIGN LOAD'!AC:AF,4,FALSE)</f>
        <v>1255</v>
      </c>
    </row>
    <row r="1012" spans="1:20" x14ac:dyDescent="0.3">
      <c r="A1012" s="6">
        <v>2024</v>
      </c>
      <c r="B1012" s="6">
        <v>8</v>
      </c>
      <c r="C1012" s="6">
        <v>12</v>
      </c>
      <c r="D1012" s="6">
        <v>8</v>
      </c>
      <c r="E1012" s="6" t="str">
        <f t="shared" si="60"/>
        <v>Monday</v>
      </c>
      <c r="F1012" s="6" t="str">
        <f t="shared" si="63"/>
        <v>Week-day</v>
      </c>
      <c r="G1012" s="6" t="str">
        <f>_xlfn.XLOOKUP(B1012,'[1]VLOOKUP DATA'!$A$3:$A$14,'[1]VLOOKUP DATA'!$C$3:$C$14)</f>
        <v>High-demand</v>
      </c>
      <c r="H1012" s="6" t="str" cm="1">
        <f t="array" ref="H1012">_xlfn.XLOOKUP(1,('[1]VLOOKUP DATA'!$I$2:$I$337=[1]DATA!G1012)*('[1]VLOOKUP DATA'!$J$2:$J$337=[1]DATA!D1012)*('[1]VLOOKUP DATA'!$K$2:$K$337=[1]DATA!E1012),'[1]VLOOKUP DATA'!$L$2:$L$337)</f>
        <v>Peak</v>
      </c>
      <c r="I1012" s="1" cm="1">
        <f t="array" ref="I1012">_xlfn.XLOOKUP(B1012,'[1]VLOOKUP DATA'!$A$3:$A$14,_xlfn.XLOOKUP(H1012,'[1]VLOOKUP DATA'!$D$2:$F$2,'[1]VLOOKUP DATA'!$D$3:$F$14))*100</f>
        <v>653</v>
      </c>
      <c r="J1012" s="2">
        <v>-21.258383333333338</v>
      </c>
      <c r="K1012" s="3">
        <f t="shared" si="61"/>
        <v>0</v>
      </c>
      <c r="L1012" s="3">
        <v>65.275000000000006</v>
      </c>
      <c r="M1012" s="4">
        <v>87.810125000000014</v>
      </c>
      <c r="N1012" s="4">
        <v>306.41265000000004</v>
      </c>
      <c r="O1012" s="4">
        <v>368.54730833333343</v>
      </c>
      <c r="P1012" s="3">
        <f t="shared" si="62"/>
        <v>444.80911666666668</v>
      </c>
      <c r="Q1012" s="5">
        <v>-5.0000000000000036E-3</v>
      </c>
      <c r="R1012" s="5">
        <f>VLOOKUP(D1012,'[1]DESIGN LOAD'!AC:AF,2,FALSE)</f>
        <v>565</v>
      </c>
      <c r="S1012" s="7">
        <f>VLOOKUP(D1012,'[1]DESIGN LOAD'!AC:AF,3,FALSE)</f>
        <v>675</v>
      </c>
      <c r="T1012">
        <f>VLOOKUP(D1012,'[1]DESIGN LOAD'!AC:AF,4,FALSE)</f>
        <v>1240</v>
      </c>
    </row>
    <row r="1013" spans="1:20" x14ac:dyDescent="0.3">
      <c r="A1013" s="6">
        <v>2024</v>
      </c>
      <c r="B1013" s="6">
        <v>8</v>
      </c>
      <c r="C1013" s="6">
        <v>12</v>
      </c>
      <c r="D1013" s="6">
        <v>9</v>
      </c>
      <c r="E1013" s="6" t="str">
        <f t="shared" si="60"/>
        <v>Monday</v>
      </c>
      <c r="F1013" s="6" t="str">
        <f t="shared" si="63"/>
        <v>Week-day</v>
      </c>
      <c r="G1013" s="6" t="str">
        <f>_xlfn.XLOOKUP(B1013,'[1]VLOOKUP DATA'!$A$3:$A$14,'[1]VLOOKUP DATA'!$C$3:$C$14)</f>
        <v>High-demand</v>
      </c>
      <c r="H1013" s="6" t="str" cm="1">
        <f t="array" ref="H1013">_xlfn.XLOOKUP(1,('[1]VLOOKUP DATA'!$I$2:$I$337=[1]DATA!G1013)*('[1]VLOOKUP DATA'!$J$2:$J$337=[1]DATA!D1013)*('[1]VLOOKUP DATA'!$K$2:$K$337=[1]DATA!E1013),'[1]VLOOKUP DATA'!$L$2:$L$337)</f>
        <v>Standard</v>
      </c>
      <c r="I1013" s="1" cm="1">
        <f t="array" ref="I1013">_xlfn.XLOOKUP(B1013,'[1]VLOOKUP DATA'!$A$3:$A$14,_xlfn.XLOOKUP(H1013,'[1]VLOOKUP DATA'!$D$2:$F$2,'[1]VLOOKUP DATA'!$D$3:$F$14))*100</f>
        <v>198</v>
      </c>
      <c r="J1013" s="2">
        <v>-225.02451666666667</v>
      </c>
      <c r="K1013" s="3">
        <f t="shared" si="61"/>
        <v>0</v>
      </c>
      <c r="L1013" s="3">
        <v>69.608333333333334</v>
      </c>
      <c r="M1013" s="4">
        <v>0.16029166666666664</v>
      </c>
      <c r="N1013" s="4">
        <v>530.78188333333321</v>
      </c>
      <c r="O1013" s="4">
        <v>305.75040000000013</v>
      </c>
      <c r="P1013" s="3">
        <f t="shared" si="62"/>
        <v>444.80911666666668</v>
      </c>
      <c r="Q1013" s="5">
        <v>-5.0000000000000036E-3</v>
      </c>
      <c r="R1013" s="5">
        <f>VLOOKUP(D1013,'[1]DESIGN LOAD'!AC:AF,2,FALSE)</f>
        <v>565</v>
      </c>
      <c r="S1013" s="7">
        <f>VLOOKUP(D1013,'[1]DESIGN LOAD'!AC:AF,3,FALSE)</f>
        <v>675</v>
      </c>
      <c r="T1013">
        <f>VLOOKUP(D1013,'[1]DESIGN LOAD'!AC:AF,4,FALSE)</f>
        <v>1240</v>
      </c>
    </row>
    <row r="1014" spans="1:20" x14ac:dyDescent="0.3">
      <c r="A1014" s="6">
        <v>2024</v>
      </c>
      <c r="B1014" s="6">
        <v>8</v>
      </c>
      <c r="C1014" s="6">
        <v>12</v>
      </c>
      <c r="D1014" s="6">
        <v>10</v>
      </c>
      <c r="E1014" s="6" t="str">
        <f t="shared" si="60"/>
        <v>Monday</v>
      </c>
      <c r="F1014" s="6" t="str">
        <f t="shared" si="63"/>
        <v>Week-day</v>
      </c>
      <c r="G1014" s="6" t="str">
        <f>_xlfn.XLOOKUP(B1014,'[1]VLOOKUP DATA'!$A$3:$A$14,'[1]VLOOKUP DATA'!$C$3:$C$14)</f>
        <v>High-demand</v>
      </c>
      <c r="H1014" s="6" t="str" cm="1">
        <f t="array" ref="H1014">_xlfn.XLOOKUP(1,('[1]VLOOKUP DATA'!$I$2:$I$337=[1]DATA!G1014)*('[1]VLOOKUP DATA'!$J$2:$J$337=[1]DATA!D1014)*('[1]VLOOKUP DATA'!$K$2:$K$337=[1]DATA!E1014),'[1]VLOOKUP DATA'!$L$2:$L$337)</f>
        <v>Standard</v>
      </c>
      <c r="I1014" s="1" cm="1">
        <f t="array" ref="I1014">_xlfn.XLOOKUP(B1014,'[1]VLOOKUP DATA'!$A$3:$A$14,_xlfn.XLOOKUP(H1014,'[1]VLOOKUP DATA'!$D$2:$F$2,'[1]VLOOKUP DATA'!$D$3:$F$14))*100</f>
        <v>198</v>
      </c>
      <c r="J1014" s="2">
        <v>-461.70739999999995</v>
      </c>
      <c r="K1014" s="3">
        <f t="shared" si="61"/>
        <v>0</v>
      </c>
      <c r="L1014" s="3">
        <v>85.63333333333334</v>
      </c>
      <c r="M1014" s="4">
        <v>8.2241083333333318</v>
      </c>
      <c r="N1014" s="4">
        <v>724.22177500000021</v>
      </c>
      <c r="O1014" s="4">
        <v>268.45156666666679</v>
      </c>
      <c r="P1014" s="3">
        <f t="shared" si="62"/>
        <v>444.80911666666668</v>
      </c>
      <c r="Q1014" s="5">
        <v>-5.0000000000000036E-3</v>
      </c>
      <c r="R1014" s="5">
        <f>VLOOKUP(D1014,'[1]DESIGN LOAD'!AC:AF,2,FALSE)</f>
        <v>565</v>
      </c>
      <c r="S1014" s="7">
        <f>VLOOKUP(D1014,'[1]DESIGN LOAD'!AC:AF,3,FALSE)</f>
        <v>675</v>
      </c>
      <c r="T1014">
        <f>VLOOKUP(D1014,'[1]DESIGN LOAD'!AC:AF,4,FALSE)</f>
        <v>1240</v>
      </c>
    </row>
    <row r="1015" spans="1:20" x14ac:dyDescent="0.3">
      <c r="A1015" s="6">
        <v>2024</v>
      </c>
      <c r="B1015" s="6">
        <v>8</v>
      </c>
      <c r="C1015" s="6">
        <v>12</v>
      </c>
      <c r="D1015" s="6">
        <v>11</v>
      </c>
      <c r="E1015" s="6" t="str">
        <f t="shared" si="60"/>
        <v>Monday</v>
      </c>
      <c r="F1015" s="6" t="str">
        <f t="shared" si="63"/>
        <v>Week-day</v>
      </c>
      <c r="G1015" s="6" t="str">
        <f>_xlfn.XLOOKUP(B1015,'[1]VLOOKUP DATA'!$A$3:$A$14,'[1]VLOOKUP DATA'!$C$3:$C$14)</f>
        <v>High-demand</v>
      </c>
      <c r="H1015" s="6" t="str" cm="1">
        <f t="array" ref="H1015">_xlfn.XLOOKUP(1,('[1]VLOOKUP DATA'!$I$2:$I$337=[1]DATA!G1015)*('[1]VLOOKUP DATA'!$J$2:$J$337=[1]DATA!D1015)*('[1]VLOOKUP DATA'!$K$2:$K$337=[1]DATA!E1015),'[1]VLOOKUP DATA'!$L$2:$L$337)</f>
        <v>Standard</v>
      </c>
      <c r="I1015" s="1" cm="1">
        <f t="array" ref="I1015">_xlfn.XLOOKUP(B1015,'[1]VLOOKUP DATA'!$A$3:$A$14,_xlfn.XLOOKUP(H1015,'[1]VLOOKUP DATA'!$D$2:$F$2,'[1]VLOOKUP DATA'!$D$3:$F$14))*100</f>
        <v>198</v>
      </c>
      <c r="J1015" s="2">
        <v>-82.425233333333239</v>
      </c>
      <c r="K1015" s="3">
        <f t="shared" si="61"/>
        <v>0</v>
      </c>
      <c r="L1015" s="3">
        <v>98.875</v>
      </c>
      <c r="M1015" s="4">
        <v>18.905775000000009</v>
      </c>
      <c r="N1015" s="4">
        <v>353.67358333333317</v>
      </c>
      <c r="O1015" s="4">
        <v>284.3652249999999</v>
      </c>
      <c r="P1015" s="3">
        <f t="shared" si="62"/>
        <v>444.80911666666668</v>
      </c>
      <c r="Q1015" s="5">
        <v>-5.0000000000000036E-3</v>
      </c>
      <c r="R1015" s="5">
        <f>VLOOKUP(D1015,'[1]DESIGN LOAD'!AC:AF,2,FALSE)</f>
        <v>565</v>
      </c>
      <c r="S1015" s="7">
        <f>VLOOKUP(D1015,'[1]DESIGN LOAD'!AC:AF,3,FALSE)</f>
        <v>675</v>
      </c>
      <c r="T1015">
        <f>VLOOKUP(D1015,'[1]DESIGN LOAD'!AC:AF,4,FALSE)</f>
        <v>1240</v>
      </c>
    </row>
    <row r="1016" spans="1:20" x14ac:dyDescent="0.3">
      <c r="A1016" s="6">
        <v>2024</v>
      </c>
      <c r="B1016" s="6">
        <v>8</v>
      </c>
      <c r="C1016" s="6">
        <v>12</v>
      </c>
      <c r="D1016" s="6">
        <v>12</v>
      </c>
      <c r="E1016" s="6" t="str">
        <f t="shared" si="60"/>
        <v>Monday</v>
      </c>
      <c r="F1016" s="6" t="str">
        <f t="shared" si="63"/>
        <v>Week-day</v>
      </c>
      <c r="G1016" s="6" t="str">
        <f>_xlfn.XLOOKUP(B1016,'[1]VLOOKUP DATA'!$A$3:$A$14,'[1]VLOOKUP DATA'!$C$3:$C$14)</f>
        <v>High-demand</v>
      </c>
      <c r="H1016" s="6" t="str" cm="1">
        <f t="array" ref="H1016">_xlfn.XLOOKUP(1,('[1]VLOOKUP DATA'!$I$2:$I$337=[1]DATA!G1016)*('[1]VLOOKUP DATA'!$J$2:$J$337=[1]DATA!D1016)*('[1]VLOOKUP DATA'!$K$2:$K$337=[1]DATA!E1016),'[1]VLOOKUP DATA'!$L$2:$L$337)</f>
        <v>Standard</v>
      </c>
      <c r="I1016" s="1" cm="1">
        <f t="array" ref="I1016">_xlfn.XLOOKUP(B1016,'[1]VLOOKUP DATA'!$A$3:$A$14,_xlfn.XLOOKUP(H1016,'[1]VLOOKUP DATA'!$D$2:$F$2,'[1]VLOOKUP DATA'!$D$3:$F$14))*100</f>
        <v>198</v>
      </c>
      <c r="J1016" s="2">
        <v>-10.145397959183674</v>
      </c>
      <c r="K1016" s="3">
        <f t="shared" si="61"/>
        <v>0</v>
      </c>
      <c r="L1016" s="3">
        <v>99.040816326530617</v>
      </c>
      <c r="M1016" s="4">
        <v>6.9257653061224485</v>
      </c>
      <c r="N1016" s="4">
        <v>265.13096938775516</v>
      </c>
      <c r="O1016" s="4">
        <v>258.58756122448983</v>
      </c>
      <c r="P1016" s="3">
        <f t="shared" si="62"/>
        <v>444.80911666666668</v>
      </c>
      <c r="Q1016" s="5">
        <v>-2.9081632653061239E-3</v>
      </c>
      <c r="R1016" s="5">
        <f>VLOOKUP(D1016,'[1]DESIGN LOAD'!AC:AF,2,FALSE)</f>
        <v>565</v>
      </c>
      <c r="S1016" s="7">
        <f>VLOOKUP(D1016,'[1]DESIGN LOAD'!AC:AF,3,FALSE)</f>
        <v>675</v>
      </c>
      <c r="T1016">
        <f>VLOOKUP(D1016,'[1]DESIGN LOAD'!AC:AF,4,FALSE)</f>
        <v>1240</v>
      </c>
    </row>
    <row r="1017" spans="1:20" x14ac:dyDescent="0.3">
      <c r="A1017" s="6">
        <v>2024</v>
      </c>
      <c r="B1017" s="6">
        <v>8</v>
      </c>
      <c r="C1017" s="6">
        <v>12</v>
      </c>
      <c r="D1017" s="6">
        <v>13</v>
      </c>
      <c r="E1017" s="6" t="str">
        <f t="shared" si="60"/>
        <v>Monday</v>
      </c>
      <c r="F1017" s="6" t="str">
        <f t="shared" si="63"/>
        <v>Week-day</v>
      </c>
      <c r="G1017" s="6" t="str">
        <f>_xlfn.XLOOKUP(B1017,'[1]VLOOKUP DATA'!$A$3:$A$14,'[1]VLOOKUP DATA'!$C$3:$C$14)</f>
        <v>High-demand</v>
      </c>
      <c r="H1017" s="6" t="str" cm="1">
        <f t="array" ref="H1017">_xlfn.XLOOKUP(1,('[1]VLOOKUP DATA'!$I$2:$I$337=[1]DATA!G1017)*('[1]VLOOKUP DATA'!$J$2:$J$337=[1]DATA!D1017)*('[1]VLOOKUP DATA'!$K$2:$K$337=[1]DATA!E1017),'[1]VLOOKUP DATA'!$L$2:$L$337)</f>
        <v>Standard</v>
      </c>
      <c r="I1017" s="1" cm="1">
        <f t="array" ref="I1017">_xlfn.XLOOKUP(B1017,'[1]VLOOKUP DATA'!$A$3:$A$14,_xlfn.XLOOKUP(H1017,'[1]VLOOKUP DATA'!$D$2:$F$2,'[1]VLOOKUP DATA'!$D$3:$F$14))*100</f>
        <v>198</v>
      </c>
      <c r="J1017" s="2">
        <v>-10.355058333333336</v>
      </c>
      <c r="K1017" s="3">
        <f t="shared" si="61"/>
        <v>0</v>
      </c>
      <c r="L1017" s="3">
        <v>99.058333333333337</v>
      </c>
      <c r="M1017" s="4">
        <v>5.3202833333333324</v>
      </c>
      <c r="N1017" s="4">
        <v>276.2419583333334</v>
      </c>
      <c r="O1017" s="4">
        <v>268.47081666666668</v>
      </c>
      <c r="P1017" s="3">
        <f t="shared" si="62"/>
        <v>444.80911666666668</v>
      </c>
      <c r="Q1017" s="5">
        <v>0</v>
      </c>
      <c r="R1017" s="5">
        <f>VLOOKUP(D1017,'[1]DESIGN LOAD'!AC:AF,2,FALSE)</f>
        <v>565</v>
      </c>
      <c r="S1017" s="7">
        <f>VLOOKUP(D1017,'[1]DESIGN LOAD'!AC:AF,3,FALSE)</f>
        <v>675</v>
      </c>
      <c r="T1017">
        <f>VLOOKUP(D1017,'[1]DESIGN LOAD'!AC:AF,4,FALSE)</f>
        <v>1240</v>
      </c>
    </row>
    <row r="1018" spans="1:20" x14ac:dyDescent="0.3">
      <c r="A1018" s="6">
        <v>2024</v>
      </c>
      <c r="B1018" s="6">
        <v>8</v>
      </c>
      <c r="C1018" s="6">
        <v>12</v>
      </c>
      <c r="D1018" s="6">
        <v>14</v>
      </c>
      <c r="E1018" s="6" t="str">
        <f t="shared" si="60"/>
        <v>Monday</v>
      </c>
      <c r="F1018" s="6" t="str">
        <f t="shared" si="63"/>
        <v>Week-day</v>
      </c>
      <c r="G1018" s="6" t="str">
        <f>_xlfn.XLOOKUP(B1018,'[1]VLOOKUP DATA'!$A$3:$A$14,'[1]VLOOKUP DATA'!$C$3:$C$14)</f>
        <v>High-demand</v>
      </c>
      <c r="H1018" s="6" t="str" cm="1">
        <f t="array" ref="H1018">_xlfn.XLOOKUP(1,('[1]VLOOKUP DATA'!$I$2:$I$337=[1]DATA!G1018)*('[1]VLOOKUP DATA'!$J$2:$J$337=[1]DATA!D1018)*('[1]VLOOKUP DATA'!$K$2:$K$337=[1]DATA!E1018),'[1]VLOOKUP DATA'!$L$2:$L$337)</f>
        <v>Standard</v>
      </c>
      <c r="I1018" s="1" cm="1">
        <f t="array" ref="I1018">_xlfn.XLOOKUP(B1018,'[1]VLOOKUP DATA'!$A$3:$A$14,_xlfn.XLOOKUP(H1018,'[1]VLOOKUP DATA'!$D$2:$F$2,'[1]VLOOKUP DATA'!$D$3:$F$14))*100</f>
        <v>198</v>
      </c>
      <c r="J1018" s="2">
        <v>-9.5406250000000021</v>
      </c>
      <c r="K1018" s="3">
        <f t="shared" si="61"/>
        <v>0</v>
      </c>
      <c r="L1018" s="3">
        <v>99.05</v>
      </c>
      <c r="M1018" s="4">
        <v>4.0484583333333326</v>
      </c>
      <c r="N1018" s="4">
        <v>277.6697749999999</v>
      </c>
      <c r="O1018" s="4">
        <v>270.05115833333326</v>
      </c>
      <c r="P1018" s="3">
        <f t="shared" si="62"/>
        <v>444.80911666666668</v>
      </c>
      <c r="Q1018" s="5">
        <v>0</v>
      </c>
      <c r="R1018" s="5">
        <f>VLOOKUP(D1018,'[1]DESIGN LOAD'!AC:AF,2,FALSE)</f>
        <v>565</v>
      </c>
      <c r="S1018" s="7">
        <f>VLOOKUP(D1018,'[1]DESIGN LOAD'!AC:AF,3,FALSE)</f>
        <v>675</v>
      </c>
      <c r="T1018">
        <f>VLOOKUP(D1018,'[1]DESIGN LOAD'!AC:AF,4,FALSE)</f>
        <v>1240</v>
      </c>
    </row>
    <row r="1019" spans="1:20" x14ac:dyDescent="0.3">
      <c r="A1019" s="6">
        <v>2024</v>
      </c>
      <c r="B1019" s="6">
        <v>8</v>
      </c>
      <c r="C1019" s="6">
        <v>12</v>
      </c>
      <c r="D1019" s="6">
        <v>15</v>
      </c>
      <c r="E1019" s="6" t="str">
        <f t="shared" si="60"/>
        <v>Monday</v>
      </c>
      <c r="F1019" s="6" t="str">
        <f t="shared" si="63"/>
        <v>Week-day</v>
      </c>
      <c r="G1019" s="6" t="str">
        <f>_xlfn.XLOOKUP(B1019,'[1]VLOOKUP DATA'!$A$3:$A$14,'[1]VLOOKUP DATA'!$C$3:$C$14)</f>
        <v>High-demand</v>
      </c>
      <c r="H1019" s="6" t="str" cm="1">
        <f t="array" ref="H1019">_xlfn.XLOOKUP(1,('[1]VLOOKUP DATA'!$I$2:$I$337=[1]DATA!G1019)*('[1]VLOOKUP DATA'!$J$2:$J$337=[1]DATA!D1019)*('[1]VLOOKUP DATA'!$K$2:$K$337=[1]DATA!E1019),'[1]VLOOKUP DATA'!$L$2:$L$337)</f>
        <v>Standard</v>
      </c>
      <c r="I1019" s="1" cm="1">
        <f t="array" ref="I1019">_xlfn.XLOOKUP(B1019,'[1]VLOOKUP DATA'!$A$3:$A$14,_xlfn.XLOOKUP(H1019,'[1]VLOOKUP DATA'!$D$2:$F$2,'[1]VLOOKUP DATA'!$D$3:$F$14))*100</f>
        <v>198</v>
      </c>
      <c r="J1019" s="2">
        <v>-9.2701750000000018</v>
      </c>
      <c r="K1019" s="3">
        <f t="shared" si="61"/>
        <v>0</v>
      </c>
      <c r="L1019" s="3">
        <v>99.066666666666663</v>
      </c>
      <c r="M1019" s="4">
        <v>4.953033333333333</v>
      </c>
      <c r="N1019" s="4">
        <v>273.87708333333325</v>
      </c>
      <c r="O1019" s="4">
        <v>267.05137499999989</v>
      </c>
      <c r="P1019" s="3">
        <f t="shared" si="62"/>
        <v>444.80911666666668</v>
      </c>
      <c r="Q1019" s="5">
        <v>0</v>
      </c>
      <c r="R1019" s="5">
        <f>VLOOKUP(D1019,'[1]DESIGN LOAD'!AC:AF,2,FALSE)</f>
        <v>565</v>
      </c>
      <c r="S1019" s="7">
        <f>VLOOKUP(D1019,'[1]DESIGN LOAD'!AC:AF,3,FALSE)</f>
        <v>675</v>
      </c>
      <c r="T1019">
        <f>VLOOKUP(D1019,'[1]DESIGN LOAD'!AC:AF,4,FALSE)</f>
        <v>1240</v>
      </c>
    </row>
    <row r="1020" spans="1:20" x14ac:dyDescent="0.3">
      <c r="A1020" s="6">
        <v>2024</v>
      </c>
      <c r="B1020" s="6">
        <v>8</v>
      </c>
      <c r="C1020" s="6">
        <v>12</v>
      </c>
      <c r="D1020" s="6">
        <v>16</v>
      </c>
      <c r="E1020" s="6" t="str">
        <f t="shared" si="60"/>
        <v>Monday</v>
      </c>
      <c r="F1020" s="6" t="str">
        <f t="shared" si="63"/>
        <v>Week-day</v>
      </c>
      <c r="G1020" s="6" t="str">
        <f>_xlfn.XLOOKUP(B1020,'[1]VLOOKUP DATA'!$A$3:$A$14,'[1]VLOOKUP DATA'!$C$3:$C$14)</f>
        <v>High-demand</v>
      </c>
      <c r="H1020" s="6" t="str" cm="1">
        <f t="array" ref="H1020">_xlfn.XLOOKUP(1,('[1]VLOOKUP DATA'!$I$2:$I$337=[1]DATA!G1020)*('[1]VLOOKUP DATA'!$J$2:$J$337=[1]DATA!D1020)*('[1]VLOOKUP DATA'!$K$2:$K$337=[1]DATA!E1020),'[1]VLOOKUP DATA'!$L$2:$L$337)</f>
        <v>Standard</v>
      </c>
      <c r="I1020" s="1" cm="1">
        <f t="array" ref="I1020">_xlfn.XLOOKUP(B1020,'[1]VLOOKUP DATA'!$A$3:$A$14,_xlfn.XLOOKUP(H1020,'[1]VLOOKUP DATA'!$D$2:$F$2,'[1]VLOOKUP DATA'!$D$3:$F$14))*100</f>
        <v>198</v>
      </c>
      <c r="J1020" s="2">
        <v>7.5007833333333354</v>
      </c>
      <c r="K1020" s="3">
        <f t="shared" si="61"/>
        <v>7.5007833333333354</v>
      </c>
      <c r="L1020" s="3">
        <v>99.00833333333334</v>
      </c>
      <c r="M1020" s="4">
        <v>15.324508333333331</v>
      </c>
      <c r="N1020" s="4">
        <v>206.48574166666657</v>
      </c>
      <c r="O1020" s="4">
        <v>224.90445833333331</v>
      </c>
      <c r="P1020" s="3">
        <f t="shared" si="62"/>
        <v>444.80911666666668</v>
      </c>
      <c r="Q1020" s="5">
        <v>0</v>
      </c>
      <c r="R1020" s="5">
        <f>VLOOKUP(D1020,'[1]DESIGN LOAD'!AC:AF,2,FALSE)</f>
        <v>565</v>
      </c>
      <c r="S1020" s="7">
        <f>VLOOKUP(D1020,'[1]DESIGN LOAD'!AC:AF,3,FALSE)</f>
        <v>675</v>
      </c>
      <c r="T1020">
        <f>VLOOKUP(D1020,'[1]DESIGN LOAD'!AC:AF,4,FALSE)</f>
        <v>1240</v>
      </c>
    </row>
    <row r="1021" spans="1:20" x14ac:dyDescent="0.3">
      <c r="A1021" s="6">
        <v>2024</v>
      </c>
      <c r="B1021" s="6">
        <v>8</v>
      </c>
      <c r="C1021" s="6">
        <v>12</v>
      </c>
      <c r="D1021" s="6">
        <v>17</v>
      </c>
      <c r="E1021" s="6" t="str">
        <f t="shared" si="60"/>
        <v>Monday</v>
      </c>
      <c r="F1021" s="6" t="str">
        <f t="shared" si="63"/>
        <v>Week-day</v>
      </c>
      <c r="G1021" s="6" t="str">
        <f>_xlfn.XLOOKUP(B1021,'[1]VLOOKUP DATA'!$A$3:$A$14,'[1]VLOOKUP DATA'!$C$3:$C$14)</f>
        <v>High-demand</v>
      </c>
      <c r="H1021" s="6" t="str" cm="1">
        <f t="array" ref="H1021">_xlfn.XLOOKUP(1,('[1]VLOOKUP DATA'!$I$2:$I$337=[1]DATA!G1021)*('[1]VLOOKUP DATA'!$J$2:$J$337=[1]DATA!D1021)*('[1]VLOOKUP DATA'!$K$2:$K$337=[1]DATA!E1021),'[1]VLOOKUP DATA'!$L$2:$L$337)</f>
        <v>Peak</v>
      </c>
      <c r="I1021" s="1" cm="1">
        <f t="array" ref="I1021">_xlfn.XLOOKUP(B1021,'[1]VLOOKUP DATA'!$A$3:$A$14,_xlfn.XLOOKUP(H1021,'[1]VLOOKUP DATA'!$D$2:$F$2,'[1]VLOOKUP DATA'!$D$3:$F$14))*100</f>
        <v>653</v>
      </c>
      <c r="J1021" s="2">
        <v>205.08403333333342</v>
      </c>
      <c r="K1021" s="3">
        <f t="shared" si="61"/>
        <v>205.08403333333342</v>
      </c>
      <c r="L1021" s="3">
        <v>94.291666666666671</v>
      </c>
      <c r="M1021" s="4">
        <v>24.620274999999999</v>
      </c>
      <c r="N1021" s="4">
        <v>51.891883333333347</v>
      </c>
      <c r="O1021" s="4">
        <v>275.45633333333325</v>
      </c>
      <c r="P1021" s="3">
        <f t="shared" si="62"/>
        <v>444.80911666666668</v>
      </c>
      <c r="Q1021" s="5">
        <v>0</v>
      </c>
      <c r="R1021" s="5">
        <f>VLOOKUP(D1021,'[1]DESIGN LOAD'!AC:AF,2,FALSE)</f>
        <v>555</v>
      </c>
      <c r="S1021" s="7">
        <f>VLOOKUP(D1021,'[1]DESIGN LOAD'!AC:AF,3,FALSE)</f>
        <v>675</v>
      </c>
      <c r="T1021">
        <f>VLOOKUP(D1021,'[1]DESIGN LOAD'!AC:AF,4,FALSE)</f>
        <v>1230</v>
      </c>
    </row>
    <row r="1022" spans="1:20" x14ac:dyDescent="0.3">
      <c r="A1022" s="6">
        <v>2024</v>
      </c>
      <c r="B1022" s="6">
        <v>8</v>
      </c>
      <c r="C1022" s="6">
        <v>12</v>
      </c>
      <c r="D1022" s="6">
        <v>18</v>
      </c>
      <c r="E1022" s="6" t="str">
        <f t="shared" si="60"/>
        <v>Monday</v>
      </c>
      <c r="F1022" s="6" t="str">
        <f t="shared" si="63"/>
        <v>Week-day</v>
      </c>
      <c r="G1022" s="6" t="str">
        <f>_xlfn.XLOOKUP(B1022,'[1]VLOOKUP DATA'!$A$3:$A$14,'[1]VLOOKUP DATA'!$C$3:$C$14)</f>
        <v>High-demand</v>
      </c>
      <c r="H1022" s="6" t="str" cm="1">
        <f t="array" ref="H1022">_xlfn.XLOOKUP(1,('[1]VLOOKUP DATA'!$I$2:$I$337=[1]DATA!G1022)*('[1]VLOOKUP DATA'!$J$2:$J$337=[1]DATA!D1022)*('[1]VLOOKUP DATA'!$K$2:$K$337=[1]DATA!E1022),'[1]VLOOKUP DATA'!$L$2:$L$337)</f>
        <v>Peak</v>
      </c>
      <c r="I1022" s="1" cm="1">
        <f t="array" ref="I1022">_xlfn.XLOOKUP(B1022,'[1]VLOOKUP DATA'!$A$3:$A$14,_xlfn.XLOOKUP(H1022,'[1]VLOOKUP DATA'!$D$2:$F$2,'[1]VLOOKUP DATA'!$D$3:$F$14))*100</f>
        <v>653</v>
      </c>
      <c r="J1022" s="2">
        <v>286.89993333333325</v>
      </c>
      <c r="K1022" s="3">
        <f t="shared" si="61"/>
        <v>286.89993333333325</v>
      </c>
      <c r="L1022" s="3">
        <v>81.525000000000006</v>
      </c>
      <c r="M1022" s="4">
        <v>0.15840833333333329</v>
      </c>
      <c r="N1022" s="4">
        <v>0.43466666666666659</v>
      </c>
      <c r="O1022" s="4">
        <v>287.33459999999991</v>
      </c>
      <c r="P1022" s="3">
        <f t="shared" si="62"/>
        <v>444.80911666666668</v>
      </c>
      <c r="Q1022" s="5">
        <v>0</v>
      </c>
      <c r="R1022" s="5">
        <f>VLOOKUP(D1022,'[1]DESIGN LOAD'!AC:AF,2,FALSE)</f>
        <v>485</v>
      </c>
      <c r="S1022" s="7">
        <f>VLOOKUP(D1022,'[1]DESIGN LOAD'!AC:AF,3,FALSE)</f>
        <v>655</v>
      </c>
      <c r="T1022">
        <f>VLOOKUP(D1022,'[1]DESIGN LOAD'!AC:AF,4,FALSE)</f>
        <v>1140</v>
      </c>
    </row>
    <row r="1023" spans="1:20" x14ac:dyDescent="0.3">
      <c r="A1023" s="6">
        <v>2024</v>
      </c>
      <c r="B1023" s="6">
        <v>8</v>
      </c>
      <c r="C1023" s="6">
        <v>12</v>
      </c>
      <c r="D1023" s="6">
        <v>19</v>
      </c>
      <c r="E1023" s="6" t="str">
        <f t="shared" si="60"/>
        <v>Monday</v>
      </c>
      <c r="F1023" s="6" t="str">
        <f t="shared" si="63"/>
        <v>Week-day</v>
      </c>
      <c r="G1023" s="6" t="str">
        <f>_xlfn.XLOOKUP(B1023,'[1]VLOOKUP DATA'!$A$3:$A$14,'[1]VLOOKUP DATA'!$C$3:$C$14)</f>
        <v>High-demand</v>
      </c>
      <c r="H1023" s="6" t="str" cm="1">
        <f t="array" ref="H1023">_xlfn.XLOOKUP(1,('[1]VLOOKUP DATA'!$I$2:$I$337=[1]DATA!G1023)*('[1]VLOOKUP DATA'!$J$2:$J$337=[1]DATA!D1023)*('[1]VLOOKUP DATA'!$K$2:$K$337=[1]DATA!E1023),'[1]VLOOKUP DATA'!$L$2:$L$337)</f>
        <v>Standard</v>
      </c>
      <c r="I1023" s="1" cm="1">
        <f t="array" ref="I1023">_xlfn.XLOOKUP(B1023,'[1]VLOOKUP DATA'!$A$3:$A$14,_xlfn.XLOOKUP(H1023,'[1]VLOOKUP DATA'!$D$2:$F$2,'[1]VLOOKUP DATA'!$D$3:$F$14))*100</f>
        <v>198</v>
      </c>
      <c r="J1023" s="2">
        <v>190.64414999999994</v>
      </c>
      <c r="K1023" s="3">
        <f t="shared" si="61"/>
        <v>190.64414999999994</v>
      </c>
      <c r="L1023" s="3">
        <v>67.983333333333334</v>
      </c>
      <c r="M1023" s="4">
        <v>112.3293166666667</v>
      </c>
      <c r="N1023" s="4">
        <v>0</v>
      </c>
      <c r="O1023" s="4">
        <v>298.2407583333333</v>
      </c>
      <c r="P1023" s="3">
        <f t="shared" si="62"/>
        <v>444.80911666666668</v>
      </c>
      <c r="Q1023" s="5">
        <v>0</v>
      </c>
      <c r="R1023" s="5">
        <f>VLOOKUP(D1023,'[1]DESIGN LOAD'!AC:AF,2,FALSE)</f>
        <v>295</v>
      </c>
      <c r="S1023" s="7">
        <f>VLOOKUP(D1023,'[1]DESIGN LOAD'!AC:AF,3,FALSE)</f>
        <v>655</v>
      </c>
      <c r="T1023">
        <f>VLOOKUP(D1023,'[1]DESIGN LOAD'!AC:AF,4,FALSE)</f>
        <v>950</v>
      </c>
    </row>
    <row r="1024" spans="1:20" x14ac:dyDescent="0.3">
      <c r="A1024" s="6">
        <v>2024</v>
      </c>
      <c r="B1024" s="6">
        <v>8</v>
      </c>
      <c r="C1024" s="6">
        <v>12</v>
      </c>
      <c r="D1024" s="6">
        <v>20</v>
      </c>
      <c r="E1024" s="6" t="str">
        <f t="shared" si="60"/>
        <v>Monday</v>
      </c>
      <c r="F1024" s="6" t="str">
        <f t="shared" si="63"/>
        <v>Week-day</v>
      </c>
      <c r="G1024" s="6" t="str">
        <f>_xlfn.XLOOKUP(B1024,'[1]VLOOKUP DATA'!$A$3:$A$14,'[1]VLOOKUP DATA'!$C$3:$C$14)</f>
        <v>High-demand</v>
      </c>
      <c r="H1024" s="6" t="str" cm="1">
        <f t="array" ref="H1024">_xlfn.XLOOKUP(1,('[1]VLOOKUP DATA'!$I$2:$I$337=[1]DATA!G1024)*('[1]VLOOKUP DATA'!$J$2:$J$337=[1]DATA!D1024)*('[1]VLOOKUP DATA'!$K$2:$K$337=[1]DATA!E1024),'[1]VLOOKUP DATA'!$L$2:$L$337)</f>
        <v>Standard</v>
      </c>
      <c r="I1024" s="1" cm="1">
        <f t="array" ref="I1024">_xlfn.XLOOKUP(B1024,'[1]VLOOKUP DATA'!$A$3:$A$14,_xlfn.XLOOKUP(H1024,'[1]VLOOKUP DATA'!$D$2:$F$2,'[1]VLOOKUP DATA'!$D$3:$F$14))*100</f>
        <v>198</v>
      </c>
      <c r="J1024" s="2">
        <v>-10.362616666666662</v>
      </c>
      <c r="K1024" s="3">
        <f t="shared" si="61"/>
        <v>0</v>
      </c>
      <c r="L1024" s="3">
        <v>64.924999999999997</v>
      </c>
      <c r="M1024" s="4">
        <v>268.08500833333329</v>
      </c>
      <c r="N1024" s="4">
        <v>0</v>
      </c>
      <c r="O1024" s="4">
        <v>245.17866666666671</v>
      </c>
      <c r="P1024" s="3">
        <f t="shared" si="62"/>
        <v>444.80911666666668</v>
      </c>
      <c r="Q1024" s="5">
        <v>0</v>
      </c>
      <c r="R1024" s="5">
        <f>VLOOKUP(D1024,'[1]DESIGN LOAD'!AC:AF,2,FALSE)</f>
        <v>295</v>
      </c>
      <c r="S1024" s="7">
        <f>VLOOKUP(D1024,'[1]DESIGN LOAD'!AC:AF,3,FALSE)</f>
        <v>190</v>
      </c>
      <c r="T1024">
        <f>VLOOKUP(D1024,'[1]DESIGN LOAD'!AC:AF,4,FALSE)</f>
        <v>485</v>
      </c>
    </row>
    <row r="1025" spans="1:20" x14ac:dyDescent="0.3">
      <c r="A1025" s="6">
        <v>2024</v>
      </c>
      <c r="B1025" s="6">
        <v>8</v>
      </c>
      <c r="C1025" s="6">
        <v>12</v>
      </c>
      <c r="D1025" s="6">
        <v>21</v>
      </c>
      <c r="E1025" s="6" t="str">
        <f t="shared" si="60"/>
        <v>Monday</v>
      </c>
      <c r="F1025" s="6" t="str">
        <f t="shared" si="63"/>
        <v>Week-day</v>
      </c>
      <c r="G1025" s="6" t="str">
        <f>_xlfn.XLOOKUP(B1025,'[1]VLOOKUP DATA'!$A$3:$A$14,'[1]VLOOKUP DATA'!$C$3:$C$14)</f>
        <v>High-demand</v>
      </c>
      <c r="H1025" s="6" t="str" cm="1">
        <f t="array" ref="H1025">_xlfn.XLOOKUP(1,('[1]VLOOKUP DATA'!$I$2:$I$337=[1]DATA!G1025)*('[1]VLOOKUP DATA'!$J$2:$J$337=[1]DATA!D1025)*('[1]VLOOKUP DATA'!$K$2:$K$337=[1]DATA!E1025),'[1]VLOOKUP DATA'!$L$2:$L$337)</f>
        <v>Standard</v>
      </c>
      <c r="I1025" s="1" cm="1">
        <f t="array" ref="I1025">_xlfn.XLOOKUP(B1025,'[1]VLOOKUP DATA'!$A$3:$A$14,_xlfn.XLOOKUP(H1025,'[1]VLOOKUP DATA'!$D$2:$F$2,'[1]VLOOKUP DATA'!$D$3:$F$14))*100</f>
        <v>198</v>
      </c>
      <c r="J1025" s="2">
        <v>-1.1420416666666686</v>
      </c>
      <c r="K1025" s="3">
        <f t="shared" si="61"/>
        <v>0</v>
      </c>
      <c r="L1025" s="3">
        <v>64.516666666666666</v>
      </c>
      <c r="M1025" s="4">
        <v>262.50625000000008</v>
      </c>
      <c r="N1025" s="4">
        <v>0</v>
      </c>
      <c r="O1025" s="4">
        <v>240.66286666666687</v>
      </c>
      <c r="P1025" s="3">
        <f t="shared" si="62"/>
        <v>444.80911666666668</v>
      </c>
      <c r="Q1025" s="5">
        <v>0</v>
      </c>
      <c r="R1025" s="5">
        <f>VLOOKUP(D1025,'[1]DESIGN LOAD'!AC:AF,2,FALSE)</f>
        <v>295</v>
      </c>
      <c r="S1025" s="7">
        <f>VLOOKUP(D1025,'[1]DESIGN LOAD'!AC:AF,3,FALSE)</f>
        <v>190</v>
      </c>
      <c r="T1025">
        <f>VLOOKUP(D1025,'[1]DESIGN LOAD'!AC:AF,4,FALSE)</f>
        <v>485</v>
      </c>
    </row>
    <row r="1026" spans="1:20" x14ac:dyDescent="0.3">
      <c r="A1026" s="6">
        <v>2024</v>
      </c>
      <c r="B1026" s="6">
        <v>8</v>
      </c>
      <c r="C1026" s="6">
        <v>12</v>
      </c>
      <c r="D1026" s="6">
        <v>22</v>
      </c>
      <c r="E1026" s="6" t="str">
        <f t="shared" ref="E1026:E1089" si="64">TEXT(DATE(A1026, B1026, C1026), "dddd")</f>
        <v>Monday</v>
      </c>
      <c r="F1026" s="6" t="str">
        <f t="shared" si="63"/>
        <v>Week-day</v>
      </c>
      <c r="G1026" s="6" t="str">
        <f>_xlfn.XLOOKUP(B1026,'[1]VLOOKUP DATA'!$A$3:$A$14,'[1]VLOOKUP DATA'!$C$3:$C$14)</f>
        <v>High-demand</v>
      </c>
      <c r="H1026" s="6" t="str" cm="1">
        <f t="array" ref="H1026">_xlfn.XLOOKUP(1,('[1]VLOOKUP DATA'!$I$2:$I$337=[1]DATA!G1026)*('[1]VLOOKUP DATA'!$J$2:$J$337=[1]DATA!D1026)*('[1]VLOOKUP DATA'!$K$2:$K$337=[1]DATA!E1026),'[1]VLOOKUP DATA'!$L$2:$L$337)</f>
        <v>Off-Peak</v>
      </c>
      <c r="I1026" s="1" cm="1">
        <f t="array" ref="I1026">_xlfn.XLOOKUP(B1026,'[1]VLOOKUP DATA'!$A$3:$A$14,_xlfn.XLOOKUP(H1026,'[1]VLOOKUP DATA'!$D$2:$F$2,'[1]VLOOKUP DATA'!$D$3:$F$14))*100</f>
        <v>107</v>
      </c>
      <c r="J1026" s="2">
        <v>-155.03659999999996</v>
      </c>
      <c r="K1026" s="3">
        <f t="shared" ref="K1026:K1089" si="65">IF(J1026&gt;0,J1026,0)</f>
        <v>0</v>
      </c>
      <c r="L1026" s="3">
        <v>67.916666666666671</v>
      </c>
      <c r="M1026" s="4">
        <v>412.8760083333334</v>
      </c>
      <c r="N1026" s="4">
        <v>0</v>
      </c>
      <c r="O1026" s="4">
        <v>238.55707500000005</v>
      </c>
      <c r="P1026" s="3">
        <f t="shared" ref="P1026:P1089" si="66">_xlfn.MAXIFS(M:M,B:B,B1026)</f>
        <v>444.80911666666668</v>
      </c>
      <c r="Q1026" s="5">
        <v>0</v>
      </c>
      <c r="R1026" s="5">
        <f>VLOOKUP(D1026,'[1]DESIGN LOAD'!AC:AF,2,FALSE)</f>
        <v>200</v>
      </c>
      <c r="S1026" s="7">
        <f>VLOOKUP(D1026,'[1]DESIGN LOAD'!AC:AF,3,FALSE)</f>
        <v>190</v>
      </c>
      <c r="T1026">
        <f>VLOOKUP(D1026,'[1]DESIGN LOAD'!AC:AF,4,FALSE)</f>
        <v>390</v>
      </c>
    </row>
    <row r="1027" spans="1:20" x14ac:dyDescent="0.3">
      <c r="A1027" s="6">
        <v>2024</v>
      </c>
      <c r="B1027" s="6">
        <v>8</v>
      </c>
      <c r="C1027" s="6">
        <v>12</v>
      </c>
      <c r="D1027" s="6">
        <v>23</v>
      </c>
      <c r="E1027" s="6" t="str">
        <f t="shared" si="64"/>
        <v>Monday</v>
      </c>
      <c r="F1027" s="6" t="str">
        <f t="shared" ref="F1027:F1090" si="67">IF(OR(E1027="Saturday",E1027="Sunday"),"Weekend","Week-day")</f>
        <v>Week-day</v>
      </c>
      <c r="G1027" s="6" t="str">
        <f>_xlfn.XLOOKUP(B1027,'[1]VLOOKUP DATA'!$A$3:$A$14,'[1]VLOOKUP DATA'!$C$3:$C$14)</f>
        <v>High-demand</v>
      </c>
      <c r="H1027" s="6" t="str" cm="1">
        <f t="array" ref="H1027">_xlfn.XLOOKUP(1,('[1]VLOOKUP DATA'!$I$2:$I$337=[1]DATA!G1027)*('[1]VLOOKUP DATA'!$J$2:$J$337=[1]DATA!D1027)*('[1]VLOOKUP DATA'!$K$2:$K$337=[1]DATA!E1027),'[1]VLOOKUP DATA'!$L$2:$L$337)</f>
        <v>Off-Peak</v>
      </c>
      <c r="I1027" s="1" cm="1">
        <f t="array" ref="I1027">_xlfn.XLOOKUP(B1027,'[1]VLOOKUP DATA'!$A$3:$A$14,_xlfn.XLOOKUP(H1027,'[1]VLOOKUP DATA'!$D$2:$F$2,'[1]VLOOKUP DATA'!$D$3:$F$14))*100</f>
        <v>107</v>
      </c>
      <c r="J1027" s="2">
        <v>-160.77339999999995</v>
      </c>
      <c r="K1027" s="3">
        <f t="shared" si="65"/>
        <v>0</v>
      </c>
      <c r="L1027" s="3">
        <v>74.625</v>
      </c>
      <c r="M1027" s="4">
        <v>415.46139166666671</v>
      </c>
      <c r="N1027" s="4">
        <v>0</v>
      </c>
      <c r="O1027" s="4">
        <v>235.30500833333338</v>
      </c>
      <c r="P1027" s="3">
        <f t="shared" si="66"/>
        <v>444.80911666666668</v>
      </c>
      <c r="Q1027" s="5">
        <v>0</v>
      </c>
      <c r="R1027" s="5">
        <f>VLOOKUP(D1027,'[1]DESIGN LOAD'!AC:AF,2,FALSE)</f>
        <v>200</v>
      </c>
      <c r="S1027" s="7">
        <f>VLOOKUP(D1027,'[1]DESIGN LOAD'!AC:AF,3,FALSE)</f>
        <v>190</v>
      </c>
      <c r="T1027">
        <f>VLOOKUP(D1027,'[1]DESIGN LOAD'!AC:AF,4,FALSE)</f>
        <v>390</v>
      </c>
    </row>
    <row r="1028" spans="1:20" x14ac:dyDescent="0.3">
      <c r="A1028" s="6">
        <v>2024</v>
      </c>
      <c r="B1028" s="6">
        <v>8</v>
      </c>
      <c r="C1028" s="6">
        <v>13</v>
      </c>
      <c r="D1028" s="6">
        <v>0</v>
      </c>
      <c r="E1028" s="6" t="str">
        <f t="shared" si="64"/>
        <v>Tuesday</v>
      </c>
      <c r="F1028" s="6" t="str">
        <f t="shared" si="67"/>
        <v>Week-day</v>
      </c>
      <c r="G1028" s="6" t="str">
        <f>_xlfn.XLOOKUP(B1028,'[1]VLOOKUP DATA'!$A$3:$A$14,'[1]VLOOKUP DATA'!$C$3:$C$14)</f>
        <v>High-demand</v>
      </c>
      <c r="H1028" s="6" t="str" cm="1">
        <f t="array" ref="H1028">_xlfn.XLOOKUP(1,('[1]VLOOKUP DATA'!$I$2:$I$337=[1]DATA!G1028)*('[1]VLOOKUP DATA'!$J$2:$J$337=[1]DATA!D1028)*('[1]VLOOKUP DATA'!$K$2:$K$337=[1]DATA!E1028),'[1]VLOOKUP DATA'!$L$2:$L$337)</f>
        <v>Off-Peak</v>
      </c>
      <c r="I1028" s="1" cm="1">
        <f t="array" ref="I1028">_xlfn.XLOOKUP(B1028,'[1]VLOOKUP DATA'!$A$3:$A$14,_xlfn.XLOOKUP(H1028,'[1]VLOOKUP DATA'!$D$2:$F$2,'[1]VLOOKUP DATA'!$D$3:$F$14))*100</f>
        <v>107</v>
      </c>
      <c r="J1028" s="2">
        <v>-36.101083333333342</v>
      </c>
      <c r="K1028" s="3">
        <f t="shared" si="65"/>
        <v>0</v>
      </c>
      <c r="L1028" s="3">
        <v>77.858333333333334</v>
      </c>
      <c r="M1028" s="4">
        <v>304.09875833333336</v>
      </c>
      <c r="N1028" s="4">
        <v>0</v>
      </c>
      <c r="O1028" s="4">
        <v>247.93539999999999</v>
      </c>
      <c r="P1028" s="3">
        <f t="shared" si="66"/>
        <v>444.80911666666668</v>
      </c>
      <c r="Q1028" s="5">
        <v>0</v>
      </c>
      <c r="R1028" s="5">
        <f>VLOOKUP(D1028,'[1]DESIGN LOAD'!AC:AF,2,FALSE)</f>
        <v>200</v>
      </c>
      <c r="S1028" s="7">
        <f>VLOOKUP(D1028,'[1]DESIGN LOAD'!AC:AF,3,FALSE)</f>
        <v>190</v>
      </c>
      <c r="T1028">
        <f>VLOOKUP(D1028,'[1]DESIGN LOAD'!AC:AF,4,FALSE)</f>
        <v>390</v>
      </c>
    </row>
    <row r="1029" spans="1:20" x14ac:dyDescent="0.3">
      <c r="A1029" s="6">
        <v>2024</v>
      </c>
      <c r="B1029" s="6">
        <v>8</v>
      </c>
      <c r="C1029" s="6">
        <v>13</v>
      </c>
      <c r="D1029" s="6">
        <v>1</v>
      </c>
      <c r="E1029" s="6" t="str">
        <f t="shared" si="64"/>
        <v>Tuesday</v>
      </c>
      <c r="F1029" s="6" t="str">
        <f t="shared" si="67"/>
        <v>Week-day</v>
      </c>
      <c r="G1029" s="6" t="str">
        <f>_xlfn.XLOOKUP(B1029,'[1]VLOOKUP DATA'!$A$3:$A$14,'[1]VLOOKUP DATA'!$C$3:$C$14)</f>
        <v>High-demand</v>
      </c>
      <c r="H1029" s="6" t="str" cm="1">
        <f t="array" ref="H1029">_xlfn.XLOOKUP(1,('[1]VLOOKUP DATA'!$I$2:$I$337=[1]DATA!G1029)*('[1]VLOOKUP DATA'!$J$2:$J$337=[1]DATA!D1029)*('[1]VLOOKUP DATA'!$K$2:$K$337=[1]DATA!E1029),'[1]VLOOKUP DATA'!$L$2:$L$337)</f>
        <v>Off-Peak</v>
      </c>
      <c r="I1029" s="1" cm="1">
        <f t="array" ref="I1029">_xlfn.XLOOKUP(B1029,'[1]VLOOKUP DATA'!$A$3:$A$14,_xlfn.XLOOKUP(H1029,'[1]VLOOKUP DATA'!$D$2:$F$2,'[1]VLOOKUP DATA'!$D$3:$F$14))*100</f>
        <v>107</v>
      </c>
      <c r="J1029" s="2">
        <v>30.177266666666686</v>
      </c>
      <c r="K1029" s="3">
        <f t="shared" si="65"/>
        <v>30.177266666666686</v>
      </c>
      <c r="L1029" s="3">
        <v>78.091666666666669</v>
      </c>
      <c r="M1029" s="4">
        <v>245.73625833333335</v>
      </c>
      <c r="N1029" s="4">
        <v>0</v>
      </c>
      <c r="O1029" s="4">
        <v>263.6551083333332</v>
      </c>
      <c r="P1029" s="3">
        <f t="shared" si="66"/>
        <v>444.80911666666668</v>
      </c>
      <c r="Q1029" s="5">
        <v>0</v>
      </c>
      <c r="R1029" s="5">
        <f>VLOOKUP(D1029,'[1]DESIGN LOAD'!AC:AF,2,FALSE)</f>
        <v>200</v>
      </c>
      <c r="S1029" s="7">
        <f>VLOOKUP(D1029,'[1]DESIGN LOAD'!AC:AF,3,FALSE)</f>
        <v>190</v>
      </c>
      <c r="T1029">
        <f>VLOOKUP(D1029,'[1]DESIGN LOAD'!AC:AF,4,FALSE)</f>
        <v>390</v>
      </c>
    </row>
    <row r="1030" spans="1:20" x14ac:dyDescent="0.3">
      <c r="A1030" s="6">
        <v>2024</v>
      </c>
      <c r="B1030" s="6">
        <v>8</v>
      </c>
      <c r="C1030" s="6">
        <v>13</v>
      </c>
      <c r="D1030" s="6">
        <v>2</v>
      </c>
      <c r="E1030" s="6" t="str">
        <f t="shared" si="64"/>
        <v>Tuesday</v>
      </c>
      <c r="F1030" s="6" t="str">
        <f t="shared" si="67"/>
        <v>Week-day</v>
      </c>
      <c r="G1030" s="6" t="str">
        <f>_xlfn.XLOOKUP(B1030,'[1]VLOOKUP DATA'!$A$3:$A$14,'[1]VLOOKUP DATA'!$C$3:$C$14)</f>
        <v>High-demand</v>
      </c>
      <c r="H1030" s="6" t="str" cm="1">
        <f t="array" ref="H1030">_xlfn.XLOOKUP(1,('[1]VLOOKUP DATA'!$I$2:$I$337=[1]DATA!G1030)*('[1]VLOOKUP DATA'!$J$2:$J$337=[1]DATA!D1030)*('[1]VLOOKUP DATA'!$K$2:$K$337=[1]DATA!E1030),'[1]VLOOKUP DATA'!$L$2:$L$337)</f>
        <v>Off-Peak</v>
      </c>
      <c r="I1030" s="1" cm="1">
        <f t="array" ref="I1030">_xlfn.XLOOKUP(B1030,'[1]VLOOKUP DATA'!$A$3:$A$14,_xlfn.XLOOKUP(H1030,'[1]VLOOKUP DATA'!$D$2:$F$2,'[1]VLOOKUP DATA'!$D$3:$F$14))*100</f>
        <v>107</v>
      </c>
      <c r="J1030" s="2">
        <v>-6.565225000000015</v>
      </c>
      <c r="K1030" s="3">
        <f t="shared" si="65"/>
        <v>0</v>
      </c>
      <c r="L1030" s="3">
        <v>78.066666666666663</v>
      </c>
      <c r="M1030" s="4">
        <v>330.93900833333362</v>
      </c>
      <c r="N1030" s="4">
        <v>0</v>
      </c>
      <c r="O1030" s="4">
        <v>306.37864999999994</v>
      </c>
      <c r="P1030" s="3">
        <f t="shared" si="66"/>
        <v>444.80911666666668</v>
      </c>
      <c r="Q1030" s="5">
        <v>0</v>
      </c>
      <c r="R1030" s="5">
        <f>VLOOKUP(D1030,'[1]DESIGN LOAD'!AC:AF,2,FALSE)</f>
        <v>200</v>
      </c>
      <c r="S1030" s="7">
        <f>VLOOKUP(D1030,'[1]DESIGN LOAD'!AC:AF,3,FALSE)</f>
        <v>190</v>
      </c>
      <c r="T1030">
        <f>VLOOKUP(D1030,'[1]DESIGN LOAD'!AC:AF,4,FALSE)</f>
        <v>390</v>
      </c>
    </row>
    <row r="1031" spans="1:20" x14ac:dyDescent="0.3">
      <c r="A1031" s="6">
        <v>2024</v>
      </c>
      <c r="B1031" s="6">
        <v>8</v>
      </c>
      <c r="C1031" s="6">
        <v>13</v>
      </c>
      <c r="D1031" s="6">
        <v>3</v>
      </c>
      <c r="E1031" s="6" t="str">
        <f t="shared" si="64"/>
        <v>Tuesday</v>
      </c>
      <c r="F1031" s="6" t="str">
        <f t="shared" si="67"/>
        <v>Week-day</v>
      </c>
      <c r="G1031" s="6" t="str">
        <f>_xlfn.XLOOKUP(B1031,'[1]VLOOKUP DATA'!$A$3:$A$14,'[1]VLOOKUP DATA'!$C$3:$C$14)</f>
        <v>High-demand</v>
      </c>
      <c r="H1031" s="6" t="str" cm="1">
        <f t="array" ref="H1031">_xlfn.XLOOKUP(1,('[1]VLOOKUP DATA'!$I$2:$I$337=[1]DATA!G1031)*('[1]VLOOKUP DATA'!$J$2:$J$337=[1]DATA!D1031)*('[1]VLOOKUP DATA'!$K$2:$K$337=[1]DATA!E1031),'[1]VLOOKUP DATA'!$L$2:$L$337)</f>
        <v>Off-Peak</v>
      </c>
      <c r="I1031" s="1" cm="1">
        <f t="array" ref="I1031">_xlfn.XLOOKUP(B1031,'[1]VLOOKUP DATA'!$A$3:$A$14,_xlfn.XLOOKUP(H1031,'[1]VLOOKUP DATA'!$D$2:$F$2,'[1]VLOOKUP DATA'!$D$3:$F$14))*100</f>
        <v>107</v>
      </c>
      <c r="J1031" s="2">
        <v>-3.780825000000001</v>
      </c>
      <c r="K1031" s="3">
        <f t="shared" si="65"/>
        <v>0</v>
      </c>
      <c r="L1031" s="3">
        <v>77.38333333333334</v>
      </c>
      <c r="M1031" s="4">
        <v>310.468075</v>
      </c>
      <c r="N1031" s="4">
        <v>0</v>
      </c>
      <c r="O1031" s="4">
        <v>293.94300000000004</v>
      </c>
      <c r="P1031" s="3">
        <f t="shared" si="66"/>
        <v>444.80911666666668</v>
      </c>
      <c r="Q1031" s="5">
        <v>0</v>
      </c>
      <c r="R1031" s="5">
        <f>VLOOKUP(D1031,'[1]DESIGN LOAD'!AC:AF,2,FALSE)</f>
        <v>200</v>
      </c>
      <c r="S1031" s="7">
        <f>VLOOKUP(D1031,'[1]DESIGN LOAD'!AC:AF,3,FALSE)</f>
        <v>190</v>
      </c>
      <c r="T1031">
        <f>VLOOKUP(D1031,'[1]DESIGN LOAD'!AC:AF,4,FALSE)</f>
        <v>390</v>
      </c>
    </row>
    <row r="1032" spans="1:20" x14ac:dyDescent="0.3">
      <c r="A1032" s="6">
        <v>2024</v>
      </c>
      <c r="B1032" s="6">
        <v>8</v>
      </c>
      <c r="C1032" s="6">
        <v>13</v>
      </c>
      <c r="D1032" s="6">
        <v>4</v>
      </c>
      <c r="E1032" s="6" t="str">
        <f t="shared" si="64"/>
        <v>Tuesday</v>
      </c>
      <c r="F1032" s="6" t="str">
        <f t="shared" si="67"/>
        <v>Week-day</v>
      </c>
      <c r="G1032" s="6" t="str">
        <f>_xlfn.XLOOKUP(B1032,'[1]VLOOKUP DATA'!$A$3:$A$14,'[1]VLOOKUP DATA'!$C$3:$C$14)</f>
        <v>High-demand</v>
      </c>
      <c r="H1032" s="6" t="str" cm="1">
        <f t="array" ref="H1032">_xlfn.XLOOKUP(1,('[1]VLOOKUP DATA'!$I$2:$I$337=[1]DATA!G1032)*('[1]VLOOKUP DATA'!$J$2:$J$337=[1]DATA!D1032)*('[1]VLOOKUP DATA'!$K$2:$K$337=[1]DATA!E1032),'[1]VLOOKUP DATA'!$L$2:$L$337)</f>
        <v>Off-Peak</v>
      </c>
      <c r="I1032" s="1" cm="1">
        <f t="array" ref="I1032">_xlfn.XLOOKUP(B1032,'[1]VLOOKUP DATA'!$A$3:$A$14,_xlfn.XLOOKUP(H1032,'[1]VLOOKUP DATA'!$D$2:$F$2,'[1]VLOOKUP DATA'!$D$3:$F$14))*100</f>
        <v>107</v>
      </c>
      <c r="J1032" s="2">
        <v>-19.45035833333333</v>
      </c>
      <c r="K1032" s="3">
        <f t="shared" si="65"/>
        <v>0</v>
      </c>
      <c r="L1032" s="3">
        <v>77.091666666666669</v>
      </c>
      <c r="M1032" s="4">
        <v>338.93909999999994</v>
      </c>
      <c r="N1032" s="4">
        <v>0</v>
      </c>
      <c r="O1032" s="4">
        <v>303.41679166666677</v>
      </c>
      <c r="P1032" s="3">
        <f t="shared" si="66"/>
        <v>444.80911666666668</v>
      </c>
      <c r="Q1032" s="5">
        <v>0</v>
      </c>
      <c r="R1032" s="5">
        <f>VLOOKUP(D1032,'[1]DESIGN LOAD'!AC:AF,2,FALSE)</f>
        <v>295</v>
      </c>
      <c r="S1032" s="7">
        <f>VLOOKUP(D1032,'[1]DESIGN LOAD'!AC:AF,3,FALSE)</f>
        <v>190</v>
      </c>
      <c r="T1032">
        <f>VLOOKUP(D1032,'[1]DESIGN LOAD'!AC:AF,4,FALSE)</f>
        <v>485</v>
      </c>
    </row>
    <row r="1033" spans="1:20" x14ac:dyDescent="0.3">
      <c r="A1033" s="6">
        <v>2024</v>
      </c>
      <c r="B1033" s="6">
        <v>8</v>
      </c>
      <c r="C1033" s="6">
        <v>13</v>
      </c>
      <c r="D1033" s="6">
        <v>5</v>
      </c>
      <c r="E1033" s="6" t="str">
        <f t="shared" si="64"/>
        <v>Tuesday</v>
      </c>
      <c r="F1033" s="6" t="str">
        <f t="shared" si="67"/>
        <v>Week-day</v>
      </c>
      <c r="G1033" s="6" t="str">
        <f>_xlfn.XLOOKUP(B1033,'[1]VLOOKUP DATA'!$A$3:$A$14,'[1]VLOOKUP DATA'!$C$3:$C$14)</f>
        <v>High-demand</v>
      </c>
      <c r="H1033" s="6" t="str" cm="1">
        <f t="array" ref="H1033">_xlfn.XLOOKUP(1,('[1]VLOOKUP DATA'!$I$2:$I$337=[1]DATA!G1033)*('[1]VLOOKUP DATA'!$J$2:$J$337=[1]DATA!D1033)*('[1]VLOOKUP DATA'!$K$2:$K$337=[1]DATA!E1033),'[1]VLOOKUP DATA'!$L$2:$L$337)</f>
        <v>Off-Peak</v>
      </c>
      <c r="I1033" s="1" cm="1">
        <f t="array" ref="I1033">_xlfn.XLOOKUP(B1033,'[1]VLOOKUP DATA'!$A$3:$A$14,_xlfn.XLOOKUP(H1033,'[1]VLOOKUP DATA'!$D$2:$F$2,'[1]VLOOKUP DATA'!$D$3:$F$14))*100</f>
        <v>107</v>
      </c>
      <c r="J1033" s="2">
        <v>264.92563333333328</v>
      </c>
      <c r="K1033" s="3">
        <f t="shared" si="65"/>
        <v>264.92563333333328</v>
      </c>
      <c r="L1033" s="3">
        <v>71.25833333333334</v>
      </c>
      <c r="M1033" s="4">
        <v>52.090441666666649</v>
      </c>
      <c r="N1033" s="4">
        <v>0</v>
      </c>
      <c r="O1033" s="4">
        <v>314.43522499999978</v>
      </c>
      <c r="P1033" s="3">
        <f t="shared" si="66"/>
        <v>444.80911666666668</v>
      </c>
      <c r="Q1033" s="5">
        <v>0</v>
      </c>
      <c r="R1033" s="5">
        <f>VLOOKUP(D1033,'[1]DESIGN LOAD'!AC:AF,2,FALSE)</f>
        <v>295</v>
      </c>
      <c r="S1033" s="7">
        <f>VLOOKUP(D1033,'[1]DESIGN LOAD'!AC:AF,3,FALSE)</f>
        <v>190</v>
      </c>
      <c r="T1033">
        <f>VLOOKUP(D1033,'[1]DESIGN LOAD'!AC:AF,4,FALSE)</f>
        <v>485</v>
      </c>
    </row>
    <row r="1034" spans="1:20" x14ac:dyDescent="0.3">
      <c r="A1034" s="6">
        <v>2024</v>
      </c>
      <c r="B1034" s="6">
        <v>8</v>
      </c>
      <c r="C1034" s="6">
        <v>13</v>
      </c>
      <c r="D1034" s="6">
        <v>6</v>
      </c>
      <c r="E1034" s="6" t="str">
        <f t="shared" si="64"/>
        <v>Tuesday</v>
      </c>
      <c r="F1034" s="6" t="str">
        <f t="shared" si="67"/>
        <v>Week-day</v>
      </c>
      <c r="G1034" s="6" t="str">
        <f>_xlfn.XLOOKUP(B1034,'[1]VLOOKUP DATA'!$A$3:$A$14,'[1]VLOOKUP DATA'!$C$3:$C$14)</f>
        <v>High-demand</v>
      </c>
      <c r="H1034" s="6" t="str" cm="1">
        <f t="array" ref="H1034">_xlfn.XLOOKUP(1,('[1]VLOOKUP DATA'!$I$2:$I$337=[1]DATA!G1034)*('[1]VLOOKUP DATA'!$J$2:$J$337=[1]DATA!D1034)*('[1]VLOOKUP DATA'!$K$2:$K$337=[1]DATA!E1034),'[1]VLOOKUP DATA'!$L$2:$L$337)</f>
        <v>Peak</v>
      </c>
      <c r="I1034" s="1" cm="1">
        <f t="array" ref="I1034">_xlfn.XLOOKUP(B1034,'[1]VLOOKUP DATA'!$A$3:$A$14,_xlfn.XLOOKUP(H1034,'[1]VLOOKUP DATA'!$D$2:$F$2,'[1]VLOOKUP DATA'!$D$3:$F$14))*100</f>
        <v>653</v>
      </c>
      <c r="J1034" s="2">
        <v>-7.4453166666666597</v>
      </c>
      <c r="K1034" s="3">
        <f t="shared" si="65"/>
        <v>0</v>
      </c>
      <c r="L1034" s="3">
        <v>64.583333333333329</v>
      </c>
      <c r="M1034" s="4">
        <v>355.77973333333341</v>
      </c>
      <c r="N1034" s="4">
        <v>0</v>
      </c>
      <c r="O1034" s="4">
        <v>321.09793333333329</v>
      </c>
      <c r="P1034" s="3">
        <f t="shared" si="66"/>
        <v>444.80911666666668</v>
      </c>
      <c r="Q1034" s="5">
        <v>0</v>
      </c>
      <c r="R1034" s="5">
        <f>VLOOKUP(D1034,'[1]DESIGN LOAD'!AC:AF,2,FALSE)</f>
        <v>295</v>
      </c>
      <c r="S1034" s="7">
        <f>VLOOKUP(D1034,'[1]DESIGN LOAD'!AC:AF,3,FALSE)</f>
        <v>190</v>
      </c>
      <c r="T1034">
        <f>VLOOKUP(D1034,'[1]DESIGN LOAD'!AC:AF,4,FALSE)</f>
        <v>485</v>
      </c>
    </row>
    <row r="1035" spans="1:20" x14ac:dyDescent="0.3">
      <c r="A1035" s="6">
        <v>2024</v>
      </c>
      <c r="B1035" s="6">
        <v>8</v>
      </c>
      <c r="C1035" s="6">
        <v>13</v>
      </c>
      <c r="D1035" s="6">
        <v>7</v>
      </c>
      <c r="E1035" s="6" t="str">
        <f t="shared" si="64"/>
        <v>Tuesday</v>
      </c>
      <c r="F1035" s="6" t="str">
        <f t="shared" si="67"/>
        <v>Week-day</v>
      </c>
      <c r="G1035" s="6" t="str">
        <f>_xlfn.XLOOKUP(B1035,'[1]VLOOKUP DATA'!$A$3:$A$14,'[1]VLOOKUP DATA'!$C$3:$C$14)</f>
        <v>High-demand</v>
      </c>
      <c r="H1035" s="6" t="str" cm="1">
        <f t="array" ref="H1035">_xlfn.XLOOKUP(1,('[1]VLOOKUP DATA'!$I$2:$I$337=[1]DATA!G1035)*('[1]VLOOKUP DATA'!$J$2:$J$337=[1]DATA!D1035)*('[1]VLOOKUP DATA'!$K$2:$K$337=[1]DATA!E1035),'[1]VLOOKUP DATA'!$L$2:$L$337)</f>
        <v>Peak</v>
      </c>
      <c r="I1035" s="1" cm="1">
        <f t="array" ref="I1035">_xlfn.XLOOKUP(B1035,'[1]VLOOKUP DATA'!$A$3:$A$14,_xlfn.XLOOKUP(H1035,'[1]VLOOKUP DATA'!$D$2:$F$2,'[1]VLOOKUP DATA'!$D$3:$F$14))*100</f>
        <v>653</v>
      </c>
      <c r="J1035" s="2">
        <v>-18.474766666666675</v>
      </c>
      <c r="K1035" s="3">
        <f t="shared" si="65"/>
        <v>0</v>
      </c>
      <c r="L1035" s="3">
        <v>64.841666666666669</v>
      </c>
      <c r="M1035" s="4">
        <v>305.0207749999999</v>
      </c>
      <c r="N1035" s="4">
        <v>26.191525000000002</v>
      </c>
      <c r="O1035" s="4">
        <v>301.85958333333326</v>
      </c>
      <c r="P1035" s="3">
        <f t="shared" si="66"/>
        <v>444.80911666666668</v>
      </c>
      <c r="Q1035" s="5">
        <v>0</v>
      </c>
      <c r="R1035" s="5">
        <f>VLOOKUP(D1035,'[1]DESIGN LOAD'!AC:AF,2,FALSE)</f>
        <v>565</v>
      </c>
      <c r="S1035" s="7">
        <f>VLOOKUP(D1035,'[1]DESIGN LOAD'!AC:AF,3,FALSE)</f>
        <v>690</v>
      </c>
      <c r="T1035">
        <f>VLOOKUP(D1035,'[1]DESIGN LOAD'!AC:AF,4,FALSE)</f>
        <v>1255</v>
      </c>
    </row>
    <row r="1036" spans="1:20" x14ac:dyDescent="0.3">
      <c r="A1036" s="6">
        <v>2024</v>
      </c>
      <c r="B1036" s="6">
        <v>8</v>
      </c>
      <c r="C1036" s="6">
        <v>13</v>
      </c>
      <c r="D1036" s="6">
        <v>8</v>
      </c>
      <c r="E1036" s="6" t="str">
        <f t="shared" si="64"/>
        <v>Tuesday</v>
      </c>
      <c r="F1036" s="6" t="str">
        <f t="shared" si="67"/>
        <v>Week-day</v>
      </c>
      <c r="G1036" s="6" t="str">
        <f>_xlfn.XLOOKUP(B1036,'[1]VLOOKUP DATA'!$A$3:$A$14,'[1]VLOOKUP DATA'!$C$3:$C$14)</f>
        <v>High-demand</v>
      </c>
      <c r="H1036" s="6" t="str" cm="1">
        <f t="array" ref="H1036">_xlfn.XLOOKUP(1,('[1]VLOOKUP DATA'!$I$2:$I$337=[1]DATA!G1036)*('[1]VLOOKUP DATA'!$J$2:$J$337=[1]DATA!D1036)*('[1]VLOOKUP DATA'!$K$2:$K$337=[1]DATA!E1036),'[1]VLOOKUP DATA'!$L$2:$L$337)</f>
        <v>Peak</v>
      </c>
      <c r="I1036" s="1" cm="1">
        <f t="array" ref="I1036">_xlfn.XLOOKUP(B1036,'[1]VLOOKUP DATA'!$A$3:$A$14,_xlfn.XLOOKUP(H1036,'[1]VLOOKUP DATA'!$D$2:$F$2,'[1]VLOOKUP DATA'!$D$3:$F$14))*100</f>
        <v>653</v>
      </c>
      <c r="J1036" s="2">
        <v>-15.792083333333334</v>
      </c>
      <c r="K1036" s="3">
        <f t="shared" si="65"/>
        <v>0</v>
      </c>
      <c r="L1036" s="3">
        <v>64.95</v>
      </c>
      <c r="M1036" s="4">
        <v>177.51335833333334</v>
      </c>
      <c r="N1036" s="4">
        <v>133.03865000000005</v>
      </c>
      <c r="O1036" s="4">
        <v>286.85461666666663</v>
      </c>
      <c r="P1036" s="3">
        <f t="shared" si="66"/>
        <v>444.80911666666668</v>
      </c>
      <c r="Q1036" s="5">
        <v>0</v>
      </c>
      <c r="R1036" s="5">
        <f>VLOOKUP(D1036,'[1]DESIGN LOAD'!AC:AF,2,FALSE)</f>
        <v>565</v>
      </c>
      <c r="S1036" s="7">
        <f>VLOOKUP(D1036,'[1]DESIGN LOAD'!AC:AF,3,FALSE)</f>
        <v>675</v>
      </c>
      <c r="T1036">
        <f>VLOOKUP(D1036,'[1]DESIGN LOAD'!AC:AF,4,FALSE)</f>
        <v>1240</v>
      </c>
    </row>
    <row r="1037" spans="1:20" x14ac:dyDescent="0.3">
      <c r="A1037" s="6">
        <v>2024</v>
      </c>
      <c r="B1037" s="6">
        <v>8</v>
      </c>
      <c r="C1037" s="6">
        <v>13</v>
      </c>
      <c r="D1037" s="6">
        <v>9</v>
      </c>
      <c r="E1037" s="6" t="str">
        <f t="shared" si="64"/>
        <v>Tuesday</v>
      </c>
      <c r="F1037" s="6" t="str">
        <f t="shared" si="67"/>
        <v>Week-day</v>
      </c>
      <c r="G1037" s="6" t="str">
        <f>_xlfn.XLOOKUP(B1037,'[1]VLOOKUP DATA'!$A$3:$A$14,'[1]VLOOKUP DATA'!$C$3:$C$14)</f>
        <v>High-demand</v>
      </c>
      <c r="H1037" s="6" t="str" cm="1">
        <f t="array" ref="H1037">_xlfn.XLOOKUP(1,('[1]VLOOKUP DATA'!$I$2:$I$337=[1]DATA!G1037)*('[1]VLOOKUP DATA'!$J$2:$J$337=[1]DATA!D1037)*('[1]VLOOKUP DATA'!$K$2:$K$337=[1]DATA!E1037),'[1]VLOOKUP DATA'!$L$2:$L$337)</f>
        <v>Standard</v>
      </c>
      <c r="I1037" s="1" cm="1">
        <f t="array" ref="I1037">_xlfn.XLOOKUP(B1037,'[1]VLOOKUP DATA'!$A$3:$A$14,_xlfn.XLOOKUP(H1037,'[1]VLOOKUP DATA'!$D$2:$F$2,'[1]VLOOKUP DATA'!$D$3:$F$14))*100</f>
        <v>198</v>
      </c>
      <c r="J1037" s="2">
        <v>-64.652841666666646</v>
      </c>
      <c r="K1037" s="3">
        <f t="shared" si="65"/>
        <v>0</v>
      </c>
      <c r="L1037" s="3">
        <v>66.058333333333337</v>
      </c>
      <c r="M1037" s="4">
        <v>20.944833333333328</v>
      </c>
      <c r="N1037" s="4">
        <v>342.71708333333328</v>
      </c>
      <c r="O1037" s="4">
        <v>297.86654166666654</v>
      </c>
      <c r="P1037" s="3">
        <f t="shared" si="66"/>
        <v>444.80911666666668</v>
      </c>
      <c r="Q1037" s="5">
        <v>0</v>
      </c>
      <c r="R1037" s="5">
        <f>VLOOKUP(D1037,'[1]DESIGN LOAD'!AC:AF,2,FALSE)</f>
        <v>565</v>
      </c>
      <c r="S1037" s="7">
        <f>VLOOKUP(D1037,'[1]DESIGN LOAD'!AC:AF,3,FALSE)</f>
        <v>675</v>
      </c>
      <c r="T1037">
        <f>VLOOKUP(D1037,'[1]DESIGN LOAD'!AC:AF,4,FALSE)</f>
        <v>1240</v>
      </c>
    </row>
    <row r="1038" spans="1:20" x14ac:dyDescent="0.3">
      <c r="A1038" s="6">
        <v>2024</v>
      </c>
      <c r="B1038" s="6">
        <v>8</v>
      </c>
      <c r="C1038" s="6">
        <v>13</v>
      </c>
      <c r="D1038" s="6">
        <v>10</v>
      </c>
      <c r="E1038" s="6" t="str">
        <f t="shared" si="64"/>
        <v>Tuesday</v>
      </c>
      <c r="F1038" s="6" t="str">
        <f t="shared" si="67"/>
        <v>Week-day</v>
      </c>
      <c r="G1038" s="6" t="str">
        <f>_xlfn.XLOOKUP(B1038,'[1]VLOOKUP DATA'!$A$3:$A$14,'[1]VLOOKUP DATA'!$C$3:$C$14)</f>
        <v>High-demand</v>
      </c>
      <c r="H1038" s="6" t="str" cm="1">
        <f t="array" ref="H1038">_xlfn.XLOOKUP(1,('[1]VLOOKUP DATA'!$I$2:$I$337=[1]DATA!G1038)*('[1]VLOOKUP DATA'!$J$2:$J$337=[1]DATA!D1038)*('[1]VLOOKUP DATA'!$K$2:$K$337=[1]DATA!E1038),'[1]VLOOKUP DATA'!$L$2:$L$337)</f>
        <v>Standard</v>
      </c>
      <c r="I1038" s="1" cm="1">
        <f t="array" ref="I1038">_xlfn.XLOOKUP(B1038,'[1]VLOOKUP DATA'!$A$3:$A$14,_xlfn.XLOOKUP(H1038,'[1]VLOOKUP DATA'!$D$2:$F$2,'[1]VLOOKUP DATA'!$D$3:$F$14))*100</f>
        <v>198</v>
      </c>
      <c r="J1038" s="2">
        <v>-294.16697500000009</v>
      </c>
      <c r="K1038" s="3">
        <f t="shared" si="65"/>
        <v>0</v>
      </c>
      <c r="L1038" s="3">
        <v>75.233333333333334</v>
      </c>
      <c r="M1038" s="4">
        <v>0.16097499999999995</v>
      </c>
      <c r="N1038" s="4">
        <v>556.17492500000003</v>
      </c>
      <c r="O1038" s="4">
        <v>262.00698333333321</v>
      </c>
      <c r="P1038" s="3">
        <f t="shared" si="66"/>
        <v>444.80911666666668</v>
      </c>
      <c r="Q1038" s="5">
        <v>0</v>
      </c>
      <c r="R1038" s="5">
        <f>VLOOKUP(D1038,'[1]DESIGN LOAD'!AC:AF,2,FALSE)</f>
        <v>565</v>
      </c>
      <c r="S1038" s="7">
        <f>VLOOKUP(D1038,'[1]DESIGN LOAD'!AC:AF,3,FALSE)</f>
        <v>675</v>
      </c>
      <c r="T1038">
        <f>VLOOKUP(D1038,'[1]DESIGN LOAD'!AC:AF,4,FALSE)</f>
        <v>1240</v>
      </c>
    </row>
    <row r="1039" spans="1:20" x14ac:dyDescent="0.3">
      <c r="A1039" s="6">
        <v>2024</v>
      </c>
      <c r="B1039" s="6">
        <v>8</v>
      </c>
      <c r="C1039" s="6">
        <v>13</v>
      </c>
      <c r="D1039" s="6">
        <v>11</v>
      </c>
      <c r="E1039" s="6" t="str">
        <f t="shared" si="64"/>
        <v>Tuesday</v>
      </c>
      <c r="F1039" s="6" t="str">
        <f t="shared" si="67"/>
        <v>Week-day</v>
      </c>
      <c r="G1039" s="6" t="str">
        <f>_xlfn.XLOOKUP(B1039,'[1]VLOOKUP DATA'!$A$3:$A$14,'[1]VLOOKUP DATA'!$C$3:$C$14)</f>
        <v>High-demand</v>
      </c>
      <c r="H1039" s="6" t="str" cm="1">
        <f t="array" ref="H1039">_xlfn.XLOOKUP(1,('[1]VLOOKUP DATA'!$I$2:$I$337=[1]DATA!G1039)*('[1]VLOOKUP DATA'!$J$2:$J$337=[1]DATA!D1039)*('[1]VLOOKUP DATA'!$K$2:$K$337=[1]DATA!E1039),'[1]VLOOKUP DATA'!$L$2:$L$337)</f>
        <v>Standard</v>
      </c>
      <c r="I1039" s="1" cm="1">
        <f t="array" ref="I1039">_xlfn.XLOOKUP(B1039,'[1]VLOOKUP DATA'!$A$3:$A$14,_xlfn.XLOOKUP(H1039,'[1]VLOOKUP DATA'!$D$2:$F$2,'[1]VLOOKUP DATA'!$D$3:$F$14))*100</f>
        <v>198</v>
      </c>
      <c r="J1039" s="2">
        <v>-363.97751666666659</v>
      </c>
      <c r="K1039" s="3">
        <f t="shared" si="65"/>
        <v>0</v>
      </c>
      <c r="L1039" s="3">
        <v>89.224999999999994</v>
      </c>
      <c r="M1039" s="4">
        <v>12.783458333333336</v>
      </c>
      <c r="N1039" s="4">
        <v>613.22407500000008</v>
      </c>
      <c r="O1039" s="4">
        <v>258.68784166666671</v>
      </c>
      <c r="P1039" s="3">
        <f t="shared" si="66"/>
        <v>444.80911666666668</v>
      </c>
      <c r="Q1039" s="5">
        <v>0</v>
      </c>
      <c r="R1039" s="5">
        <f>VLOOKUP(D1039,'[1]DESIGN LOAD'!AC:AF,2,FALSE)</f>
        <v>565</v>
      </c>
      <c r="S1039" s="7">
        <f>VLOOKUP(D1039,'[1]DESIGN LOAD'!AC:AF,3,FALSE)</f>
        <v>675</v>
      </c>
      <c r="T1039">
        <f>VLOOKUP(D1039,'[1]DESIGN LOAD'!AC:AF,4,FALSE)</f>
        <v>1240</v>
      </c>
    </row>
    <row r="1040" spans="1:20" x14ac:dyDescent="0.3">
      <c r="A1040" s="6">
        <v>2024</v>
      </c>
      <c r="B1040" s="6">
        <v>8</v>
      </c>
      <c r="C1040" s="6">
        <v>13</v>
      </c>
      <c r="D1040" s="6">
        <v>12</v>
      </c>
      <c r="E1040" s="6" t="str">
        <f t="shared" si="64"/>
        <v>Tuesday</v>
      </c>
      <c r="F1040" s="6" t="str">
        <f t="shared" si="67"/>
        <v>Week-day</v>
      </c>
      <c r="G1040" s="6" t="str">
        <f>_xlfn.XLOOKUP(B1040,'[1]VLOOKUP DATA'!$A$3:$A$14,'[1]VLOOKUP DATA'!$C$3:$C$14)</f>
        <v>High-demand</v>
      </c>
      <c r="H1040" s="6" t="str" cm="1">
        <f t="array" ref="H1040">_xlfn.XLOOKUP(1,('[1]VLOOKUP DATA'!$I$2:$I$337=[1]DATA!G1040)*('[1]VLOOKUP DATA'!$J$2:$J$337=[1]DATA!D1040)*('[1]VLOOKUP DATA'!$K$2:$K$337=[1]DATA!E1040),'[1]VLOOKUP DATA'!$L$2:$L$337)</f>
        <v>Standard</v>
      </c>
      <c r="I1040" s="1" cm="1">
        <f t="array" ref="I1040">_xlfn.XLOOKUP(B1040,'[1]VLOOKUP DATA'!$A$3:$A$14,_xlfn.XLOOKUP(H1040,'[1]VLOOKUP DATA'!$D$2:$F$2,'[1]VLOOKUP DATA'!$D$3:$F$14))*100</f>
        <v>198</v>
      </c>
      <c r="J1040" s="2">
        <v>-78.368101010101043</v>
      </c>
      <c r="K1040" s="3">
        <f t="shared" si="65"/>
        <v>0</v>
      </c>
      <c r="L1040" s="3">
        <v>98.656565656565661</v>
      </c>
      <c r="M1040" s="4">
        <v>21.503909090909101</v>
      </c>
      <c r="N1040" s="4">
        <v>338.4402727272726</v>
      </c>
      <c r="O1040" s="4">
        <v>275.55040404040403</v>
      </c>
      <c r="P1040" s="3">
        <f t="shared" si="66"/>
        <v>444.80911666666668</v>
      </c>
      <c r="Q1040" s="5">
        <v>0</v>
      </c>
      <c r="R1040" s="5">
        <f>VLOOKUP(D1040,'[1]DESIGN LOAD'!AC:AF,2,FALSE)</f>
        <v>565</v>
      </c>
      <c r="S1040" s="7">
        <f>VLOOKUP(D1040,'[1]DESIGN LOAD'!AC:AF,3,FALSE)</f>
        <v>675</v>
      </c>
      <c r="T1040">
        <f>VLOOKUP(D1040,'[1]DESIGN LOAD'!AC:AF,4,FALSE)</f>
        <v>1240</v>
      </c>
    </row>
    <row r="1041" spans="1:20" x14ac:dyDescent="0.3">
      <c r="A1041" s="6">
        <v>2024</v>
      </c>
      <c r="B1041" s="6">
        <v>8</v>
      </c>
      <c r="C1041" s="6">
        <v>13</v>
      </c>
      <c r="D1041" s="6">
        <v>13</v>
      </c>
      <c r="E1041" s="6" t="str">
        <f t="shared" si="64"/>
        <v>Tuesday</v>
      </c>
      <c r="F1041" s="6" t="str">
        <f t="shared" si="67"/>
        <v>Week-day</v>
      </c>
      <c r="G1041" s="6" t="str">
        <f>_xlfn.XLOOKUP(B1041,'[1]VLOOKUP DATA'!$A$3:$A$14,'[1]VLOOKUP DATA'!$C$3:$C$14)</f>
        <v>High-demand</v>
      </c>
      <c r="H1041" s="6" t="str" cm="1">
        <f t="array" ref="H1041">_xlfn.XLOOKUP(1,('[1]VLOOKUP DATA'!$I$2:$I$337=[1]DATA!G1041)*('[1]VLOOKUP DATA'!$J$2:$J$337=[1]DATA!D1041)*('[1]VLOOKUP DATA'!$K$2:$K$337=[1]DATA!E1041),'[1]VLOOKUP DATA'!$L$2:$L$337)</f>
        <v>Standard</v>
      </c>
      <c r="I1041" s="1" cm="1">
        <f t="array" ref="I1041">_xlfn.XLOOKUP(B1041,'[1]VLOOKUP DATA'!$A$3:$A$14,_xlfn.XLOOKUP(H1041,'[1]VLOOKUP DATA'!$D$2:$F$2,'[1]VLOOKUP DATA'!$D$3:$F$14))*100</f>
        <v>198</v>
      </c>
      <c r="J1041" s="2">
        <v>-11.301300000000003</v>
      </c>
      <c r="K1041" s="3">
        <f t="shared" si="65"/>
        <v>0</v>
      </c>
      <c r="L1041" s="3">
        <v>99.041666666666671</v>
      </c>
      <c r="M1041" s="4">
        <v>7.1221416666666704</v>
      </c>
      <c r="N1041" s="4">
        <v>277.97472500000003</v>
      </c>
      <c r="O1041" s="4">
        <v>269.25080833333345</v>
      </c>
      <c r="P1041" s="3">
        <f t="shared" si="66"/>
        <v>444.80911666666668</v>
      </c>
      <c r="Q1041" s="5">
        <v>0</v>
      </c>
      <c r="R1041" s="5">
        <f>VLOOKUP(D1041,'[1]DESIGN LOAD'!AC:AF,2,FALSE)</f>
        <v>565</v>
      </c>
      <c r="S1041" s="7">
        <f>VLOOKUP(D1041,'[1]DESIGN LOAD'!AC:AF,3,FALSE)</f>
        <v>675</v>
      </c>
      <c r="T1041">
        <f>VLOOKUP(D1041,'[1]DESIGN LOAD'!AC:AF,4,FALSE)</f>
        <v>1240</v>
      </c>
    </row>
    <row r="1042" spans="1:20" x14ac:dyDescent="0.3">
      <c r="A1042" s="6">
        <v>2024</v>
      </c>
      <c r="B1042" s="6">
        <v>8</v>
      </c>
      <c r="C1042" s="6">
        <v>13</v>
      </c>
      <c r="D1042" s="6">
        <v>14</v>
      </c>
      <c r="E1042" s="6" t="str">
        <f t="shared" si="64"/>
        <v>Tuesday</v>
      </c>
      <c r="F1042" s="6" t="str">
        <f t="shared" si="67"/>
        <v>Week-day</v>
      </c>
      <c r="G1042" s="6" t="str">
        <f>_xlfn.XLOOKUP(B1042,'[1]VLOOKUP DATA'!$A$3:$A$14,'[1]VLOOKUP DATA'!$C$3:$C$14)</f>
        <v>High-demand</v>
      </c>
      <c r="H1042" s="6" t="str" cm="1">
        <f t="array" ref="H1042">_xlfn.XLOOKUP(1,('[1]VLOOKUP DATA'!$I$2:$I$337=[1]DATA!G1042)*('[1]VLOOKUP DATA'!$J$2:$J$337=[1]DATA!D1042)*('[1]VLOOKUP DATA'!$K$2:$K$337=[1]DATA!E1042),'[1]VLOOKUP DATA'!$L$2:$L$337)</f>
        <v>Standard</v>
      </c>
      <c r="I1042" s="1" cm="1">
        <f t="array" ref="I1042">_xlfn.XLOOKUP(B1042,'[1]VLOOKUP DATA'!$A$3:$A$14,_xlfn.XLOOKUP(H1042,'[1]VLOOKUP DATA'!$D$2:$F$2,'[1]VLOOKUP DATA'!$D$3:$F$14))*100</f>
        <v>198</v>
      </c>
      <c r="J1042" s="2">
        <v>-9.9005166666666629</v>
      </c>
      <c r="K1042" s="3">
        <f t="shared" si="65"/>
        <v>0</v>
      </c>
      <c r="L1042" s="3">
        <v>99.058333333333337</v>
      </c>
      <c r="M1042" s="4">
        <v>13.967050000000018</v>
      </c>
      <c r="N1042" s="4">
        <v>286.06919166666665</v>
      </c>
      <c r="O1042" s="4">
        <v>276.63992500000001</v>
      </c>
      <c r="P1042" s="3">
        <f t="shared" si="66"/>
        <v>444.80911666666668</v>
      </c>
      <c r="Q1042" s="5">
        <v>0</v>
      </c>
      <c r="R1042" s="5">
        <f>VLOOKUP(D1042,'[1]DESIGN LOAD'!AC:AF,2,FALSE)</f>
        <v>565</v>
      </c>
      <c r="S1042" s="7">
        <f>VLOOKUP(D1042,'[1]DESIGN LOAD'!AC:AF,3,FALSE)</f>
        <v>675</v>
      </c>
      <c r="T1042">
        <f>VLOOKUP(D1042,'[1]DESIGN LOAD'!AC:AF,4,FALSE)</f>
        <v>1240</v>
      </c>
    </row>
    <row r="1043" spans="1:20" x14ac:dyDescent="0.3">
      <c r="A1043" s="6">
        <v>2024</v>
      </c>
      <c r="B1043" s="6">
        <v>8</v>
      </c>
      <c r="C1043" s="6">
        <v>13</v>
      </c>
      <c r="D1043" s="6">
        <v>15</v>
      </c>
      <c r="E1043" s="6" t="str">
        <f t="shared" si="64"/>
        <v>Tuesday</v>
      </c>
      <c r="F1043" s="6" t="str">
        <f t="shared" si="67"/>
        <v>Week-day</v>
      </c>
      <c r="G1043" s="6" t="str">
        <f>_xlfn.XLOOKUP(B1043,'[1]VLOOKUP DATA'!$A$3:$A$14,'[1]VLOOKUP DATA'!$C$3:$C$14)</f>
        <v>High-demand</v>
      </c>
      <c r="H1043" s="6" t="str" cm="1">
        <f t="array" ref="H1043">_xlfn.XLOOKUP(1,('[1]VLOOKUP DATA'!$I$2:$I$337=[1]DATA!G1043)*('[1]VLOOKUP DATA'!$J$2:$J$337=[1]DATA!D1043)*('[1]VLOOKUP DATA'!$K$2:$K$337=[1]DATA!E1043),'[1]VLOOKUP DATA'!$L$2:$L$337)</f>
        <v>Standard</v>
      </c>
      <c r="I1043" s="1" cm="1">
        <f t="array" ref="I1043">_xlfn.XLOOKUP(B1043,'[1]VLOOKUP DATA'!$A$3:$A$14,_xlfn.XLOOKUP(H1043,'[1]VLOOKUP DATA'!$D$2:$F$2,'[1]VLOOKUP DATA'!$D$3:$F$14))*100</f>
        <v>198</v>
      </c>
      <c r="J1043" s="2">
        <v>62.217750000000002</v>
      </c>
      <c r="K1043" s="3">
        <f t="shared" si="65"/>
        <v>62.217750000000002</v>
      </c>
      <c r="L1043" s="3">
        <v>98.1</v>
      </c>
      <c r="M1043" s="4">
        <v>17.85905</v>
      </c>
      <c r="N1043" s="4">
        <v>195.18997500000006</v>
      </c>
      <c r="O1043" s="4">
        <v>270.04381666666671</v>
      </c>
      <c r="P1043" s="3">
        <f t="shared" si="66"/>
        <v>444.80911666666668</v>
      </c>
      <c r="Q1043" s="5">
        <v>-1.5383333333333344E-2</v>
      </c>
      <c r="R1043" s="5">
        <f>VLOOKUP(D1043,'[1]DESIGN LOAD'!AC:AF,2,FALSE)</f>
        <v>565</v>
      </c>
      <c r="S1043" s="7">
        <f>VLOOKUP(D1043,'[1]DESIGN LOAD'!AC:AF,3,FALSE)</f>
        <v>675</v>
      </c>
      <c r="T1043">
        <f>VLOOKUP(D1043,'[1]DESIGN LOAD'!AC:AF,4,FALSE)</f>
        <v>1240</v>
      </c>
    </row>
    <row r="1044" spans="1:20" x14ac:dyDescent="0.3">
      <c r="A1044" s="6">
        <v>2024</v>
      </c>
      <c r="B1044" s="6">
        <v>8</v>
      </c>
      <c r="C1044" s="6">
        <v>13</v>
      </c>
      <c r="D1044" s="6">
        <v>16</v>
      </c>
      <c r="E1044" s="6" t="str">
        <f t="shared" si="64"/>
        <v>Tuesday</v>
      </c>
      <c r="F1044" s="6" t="str">
        <f t="shared" si="67"/>
        <v>Week-day</v>
      </c>
      <c r="G1044" s="6" t="str">
        <f>_xlfn.XLOOKUP(B1044,'[1]VLOOKUP DATA'!$A$3:$A$14,'[1]VLOOKUP DATA'!$C$3:$C$14)</f>
        <v>High-demand</v>
      </c>
      <c r="H1044" s="6" t="str" cm="1">
        <f t="array" ref="H1044">_xlfn.XLOOKUP(1,('[1]VLOOKUP DATA'!$I$2:$I$337=[1]DATA!G1044)*('[1]VLOOKUP DATA'!$J$2:$J$337=[1]DATA!D1044)*('[1]VLOOKUP DATA'!$K$2:$K$337=[1]DATA!E1044),'[1]VLOOKUP DATA'!$L$2:$L$337)</f>
        <v>Standard</v>
      </c>
      <c r="I1044" s="1" cm="1">
        <f t="array" ref="I1044">_xlfn.XLOOKUP(B1044,'[1]VLOOKUP DATA'!$A$3:$A$14,_xlfn.XLOOKUP(H1044,'[1]VLOOKUP DATA'!$D$2:$F$2,'[1]VLOOKUP DATA'!$D$3:$F$14))*100</f>
        <v>198</v>
      </c>
      <c r="J1044" s="2">
        <v>67.446949999999973</v>
      </c>
      <c r="K1044" s="3">
        <f t="shared" si="65"/>
        <v>67.446949999999973</v>
      </c>
      <c r="L1044" s="3">
        <v>95.416666666666671</v>
      </c>
      <c r="M1044" s="4">
        <v>27.641508333333331</v>
      </c>
      <c r="N1044" s="4">
        <v>240.31077499999992</v>
      </c>
      <c r="O1044" s="4">
        <v>327.57120000000003</v>
      </c>
      <c r="P1044" s="3">
        <f t="shared" si="66"/>
        <v>444.80911666666668</v>
      </c>
      <c r="Q1044" s="5">
        <v>-2.5999999999999943E-2</v>
      </c>
      <c r="R1044" s="5">
        <f>VLOOKUP(D1044,'[1]DESIGN LOAD'!AC:AF,2,FALSE)</f>
        <v>565</v>
      </c>
      <c r="S1044" s="7">
        <f>VLOOKUP(D1044,'[1]DESIGN LOAD'!AC:AF,3,FALSE)</f>
        <v>675</v>
      </c>
      <c r="T1044">
        <f>VLOOKUP(D1044,'[1]DESIGN LOAD'!AC:AF,4,FALSE)</f>
        <v>1240</v>
      </c>
    </row>
    <row r="1045" spans="1:20" x14ac:dyDescent="0.3">
      <c r="A1045" s="6">
        <v>2024</v>
      </c>
      <c r="B1045" s="6">
        <v>8</v>
      </c>
      <c r="C1045" s="6">
        <v>13</v>
      </c>
      <c r="D1045" s="6">
        <v>17</v>
      </c>
      <c r="E1045" s="6" t="str">
        <f t="shared" si="64"/>
        <v>Tuesday</v>
      </c>
      <c r="F1045" s="6" t="str">
        <f t="shared" si="67"/>
        <v>Week-day</v>
      </c>
      <c r="G1045" s="6" t="str">
        <f>_xlfn.XLOOKUP(B1045,'[1]VLOOKUP DATA'!$A$3:$A$14,'[1]VLOOKUP DATA'!$C$3:$C$14)</f>
        <v>High-demand</v>
      </c>
      <c r="H1045" s="6" t="str" cm="1">
        <f t="array" ref="H1045">_xlfn.XLOOKUP(1,('[1]VLOOKUP DATA'!$I$2:$I$337=[1]DATA!G1045)*('[1]VLOOKUP DATA'!$J$2:$J$337=[1]DATA!D1045)*('[1]VLOOKUP DATA'!$K$2:$K$337=[1]DATA!E1045),'[1]VLOOKUP DATA'!$L$2:$L$337)</f>
        <v>Peak</v>
      </c>
      <c r="I1045" s="1" cm="1">
        <f t="array" ref="I1045">_xlfn.XLOOKUP(B1045,'[1]VLOOKUP DATA'!$A$3:$A$14,_xlfn.XLOOKUP(H1045,'[1]VLOOKUP DATA'!$D$2:$F$2,'[1]VLOOKUP DATA'!$D$3:$F$14))*100</f>
        <v>653</v>
      </c>
      <c r="J1045" s="2">
        <v>307.20746666666673</v>
      </c>
      <c r="K1045" s="3">
        <f t="shared" si="65"/>
        <v>307.20746666666673</v>
      </c>
      <c r="L1045" s="3">
        <v>85.266666666666666</v>
      </c>
      <c r="M1045" s="4">
        <v>6.9469833333333328</v>
      </c>
      <c r="N1045" s="4">
        <v>18.082583333333332</v>
      </c>
      <c r="O1045" s="4">
        <v>329.90258333333333</v>
      </c>
      <c r="P1045" s="3">
        <f t="shared" si="66"/>
        <v>444.80911666666668</v>
      </c>
      <c r="Q1045" s="5">
        <v>-2.5999999999999943E-2</v>
      </c>
      <c r="R1045" s="5">
        <f>VLOOKUP(D1045,'[1]DESIGN LOAD'!AC:AF,2,FALSE)</f>
        <v>555</v>
      </c>
      <c r="S1045" s="7">
        <f>VLOOKUP(D1045,'[1]DESIGN LOAD'!AC:AF,3,FALSE)</f>
        <v>675</v>
      </c>
      <c r="T1045">
        <f>VLOOKUP(D1045,'[1]DESIGN LOAD'!AC:AF,4,FALSE)</f>
        <v>1230</v>
      </c>
    </row>
    <row r="1046" spans="1:20" x14ac:dyDescent="0.3">
      <c r="A1046" s="6">
        <v>2024</v>
      </c>
      <c r="B1046" s="6">
        <v>8</v>
      </c>
      <c r="C1046" s="6">
        <v>13</v>
      </c>
      <c r="D1046" s="6">
        <v>18</v>
      </c>
      <c r="E1046" s="6" t="str">
        <f t="shared" si="64"/>
        <v>Tuesday</v>
      </c>
      <c r="F1046" s="6" t="str">
        <f t="shared" si="67"/>
        <v>Week-day</v>
      </c>
      <c r="G1046" s="6" t="str">
        <f>_xlfn.XLOOKUP(B1046,'[1]VLOOKUP DATA'!$A$3:$A$14,'[1]VLOOKUP DATA'!$C$3:$C$14)</f>
        <v>High-demand</v>
      </c>
      <c r="H1046" s="6" t="str" cm="1">
        <f t="array" ref="H1046">_xlfn.XLOOKUP(1,('[1]VLOOKUP DATA'!$I$2:$I$337=[1]DATA!G1046)*('[1]VLOOKUP DATA'!$J$2:$J$337=[1]DATA!D1046)*('[1]VLOOKUP DATA'!$K$2:$K$337=[1]DATA!E1046),'[1]VLOOKUP DATA'!$L$2:$L$337)</f>
        <v>Peak</v>
      </c>
      <c r="I1046" s="1" cm="1">
        <f t="array" ref="I1046">_xlfn.XLOOKUP(B1046,'[1]VLOOKUP DATA'!$A$3:$A$14,_xlfn.XLOOKUP(H1046,'[1]VLOOKUP DATA'!$D$2:$F$2,'[1]VLOOKUP DATA'!$D$3:$F$14))*100</f>
        <v>653</v>
      </c>
      <c r="J1046" s="2">
        <v>251.7469416666668</v>
      </c>
      <c r="K1046" s="3">
        <f t="shared" si="65"/>
        <v>251.7469416666668</v>
      </c>
      <c r="L1046" s="3">
        <v>68.74166666666666</v>
      </c>
      <c r="M1046" s="4">
        <v>115.27335833333336</v>
      </c>
      <c r="N1046" s="4">
        <v>7.3333333333333345E-4</v>
      </c>
      <c r="O1046" s="4">
        <v>365.01614166666661</v>
      </c>
      <c r="P1046" s="3">
        <f t="shared" si="66"/>
        <v>444.80911666666668</v>
      </c>
      <c r="Q1046" s="5">
        <v>-2.5999999999999943E-2</v>
      </c>
      <c r="R1046" s="5">
        <f>VLOOKUP(D1046,'[1]DESIGN LOAD'!AC:AF,2,FALSE)</f>
        <v>485</v>
      </c>
      <c r="S1046" s="7">
        <f>VLOOKUP(D1046,'[1]DESIGN LOAD'!AC:AF,3,FALSE)</f>
        <v>655</v>
      </c>
      <c r="T1046">
        <f>VLOOKUP(D1046,'[1]DESIGN LOAD'!AC:AF,4,FALSE)</f>
        <v>1140</v>
      </c>
    </row>
    <row r="1047" spans="1:20" x14ac:dyDescent="0.3">
      <c r="A1047" s="6">
        <v>2024</v>
      </c>
      <c r="B1047" s="6">
        <v>8</v>
      </c>
      <c r="C1047" s="6">
        <v>13</v>
      </c>
      <c r="D1047" s="6">
        <v>19</v>
      </c>
      <c r="E1047" s="6" t="str">
        <f t="shared" si="64"/>
        <v>Tuesday</v>
      </c>
      <c r="F1047" s="6" t="str">
        <f t="shared" si="67"/>
        <v>Week-day</v>
      </c>
      <c r="G1047" s="6" t="str">
        <f>_xlfn.XLOOKUP(B1047,'[1]VLOOKUP DATA'!$A$3:$A$14,'[1]VLOOKUP DATA'!$C$3:$C$14)</f>
        <v>High-demand</v>
      </c>
      <c r="H1047" s="6" t="str" cm="1">
        <f t="array" ref="H1047">_xlfn.XLOOKUP(1,('[1]VLOOKUP DATA'!$I$2:$I$337=[1]DATA!G1047)*('[1]VLOOKUP DATA'!$J$2:$J$337=[1]DATA!D1047)*('[1]VLOOKUP DATA'!$K$2:$K$337=[1]DATA!E1047),'[1]VLOOKUP DATA'!$L$2:$L$337)</f>
        <v>Standard</v>
      </c>
      <c r="I1047" s="1" cm="1">
        <f t="array" ref="I1047">_xlfn.XLOOKUP(B1047,'[1]VLOOKUP DATA'!$A$3:$A$14,_xlfn.XLOOKUP(H1047,'[1]VLOOKUP DATA'!$D$2:$F$2,'[1]VLOOKUP DATA'!$D$3:$F$14))*100</f>
        <v>198</v>
      </c>
      <c r="J1047" s="2">
        <v>-9.1002666666666627</v>
      </c>
      <c r="K1047" s="3">
        <f t="shared" si="65"/>
        <v>0</v>
      </c>
      <c r="L1047" s="3">
        <v>64.316666666666663</v>
      </c>
      <c r="M1047" s="4">
        <v>390.51745833333337</v>
      </c>
      <c r="N1047" s="4">
        <v>0</v>
      </c>
      <c r="O1047" s="4">
        <v>360.31369166666667</v>
      </c>
      <c r="P1047" s="3">
        <f t="shared" si="66"/>
        <v>444.80911666666668</v>
      </c>
      <c r="Q1047" s="5">
        <v>-2.5999999999999943E-2</v>
      </c>
      <c r="R1047" s="5">
        <f>VLOOKUP(D1047,'[1]DESIGN LOAD'!AC:AF,2,FALSE)</f>
        <v>295</v>
      </c>
      <c r="S1047" s="7">
        <f>VLOOKUP(D1047,'[1]DESIGN LOAD'!AC:AF,3,FALSE)</f>
        <v>655</v>
      </c>
      <c r="T1047">
        <f>VLOOKUP(D1047,'[1]DESIGN LOAD'!AC:AF,4,FALSE)</f>
        <v>950</v>
      </c>
    </row>
    <row r="1048" spans="1:20" x14ac:dyDescent="0.3">
      <c r="A1048" s="6">
        <v>2024</v>
      </c>
      <c r="B1048" s="6">
        <v>8</v>
      </c>
      <c r="C1048" s="6">
        <v>13</v>
      </c>
      <c r="D1048" s="6">
        <v>20</v>
      </c>
      <c r="E1048" s="6" t="str">
        <f t="shared" si="64"/>
        <v>Tuesday</v>
      </c>
      <c r="F1048" s="6" t="str">
        <f t="shared" si="67"/>
        <v>Week-day</v>
      </c>
      <c r="G1048" s="6" t="str">
        <f>_xlfn.XLOOKUP(B1048,'[1]VLOOKUP DATA'!$A$3:$A$14,'[1]VLOOKUP DATA'!$C$3:$C$14)</f>
        <v>High-demand</v>
      </c>
      <c r="H1048" s="6" t="str" cm="1">
        <f t="array" ref="H1048">_xlfn.XLOOKUP(1,('[1]VLOOKUP DATA'!$I$2:$I$337=[1]DATA!G1048)*('[1]VLOOKUP DATA'!$J$2:$J$337=[1]DATA!D1048)*('[1]VLOOKUP DATA'!$K$2:$K$337=[1]DATA!E1048),'[1]VLOOKUP DATA'!$L$2:$L$337)</f>
        <v>Standard</v>
      </c>
      <c r="I1048" s="1" cm="1">
        <f t="array" ref="I1048">_xlfn.XLOOKUP(B1048,'[1]VLOOKUP DATA'!$A$3:$A$14,_xlfn.XLOOKUP(H1048,'[1]VLOOKUP DATA'!$D$2:$F$2,'[1]VLOOKUP DATA'!$D$3:$F$14))*100</f>
        <v>198</v>
      </c>
      <c r="J1048" s="2">
        <v>-2.4525499999999996</v>
      </c>
      <c r="K1048" s="3">
        <f t="shared" si="65"/>
        <v>0</v>
      </c>
      <c r="L1048" s="3">
        <v>64.891666666666666</v>
      </c>
      <c r="M1048" s="4">
        <v>317.5286583333334</v>
      </c>
      <c r="N1048" s="4">
        <v>0</v>
      </c>
      <c r="O1048" s="4">
        <v>287.41929999999991</v>
      </c>
      <c r="P1048" s="3">
        <f t="shared" si="66"/>
        <v>444.80911666666668</v>
      </c>
      <c r="Q1048" s="5">
        <v>-2.5999999999999943E-2</v>
      </c>
      <c r="R1048" s="5">
        <f>VLOOKUP(D1048,'[1]DESIGN LOAD'!AC:AF,2,FALSE)</f>
        <v>295</v>
      </c>
      <c r="S1048" s="7">
        <f>VLOOKUP(D1048,'[1]DESIGN LOAD'!AC:AF,3,FALSE)</f>
        <v>190</v>
      </c>
      <c r="T1048">
        <f>VLOOKUP(D1048,'[1]DESIGN LOAD'!AC:AF,4,FALSE)</f>
        <v>485</v>
      </c>
    </row>
    <row r="1049" spans="1:20" x14ac:dyDescent="0.3">
      <c r="A1049" s="6">
        <v>2024</v>
      </c>
      <c r="B1049" s="6">
        <v>8</v>
      </c>
      <c r="C1049" s="6">
        <v>13</v>
      </c>
      <c r="D1049" s="6">
        <v>21</v>
      </c>
      <c r="E1049" s="6" t="str">
        <f t="shared" si="64"/>
        <v>Tuesday</v>
      </c>
      <c r="F1049" s="6" t="str">
        <f t="shared" si="67"/>
        <v>Week-day</v>
      </c>
      <c r="G1049" s="6" t="str">
        <f>_xlfn.XLOOKUP(B1049,'[1]VLOOKUP DATA'!$A$3:$A$14,'[1]VLOOKUP DATA'!$C$3:$C$14)</f>
        <v>High-demand</v>
      </c>
      <c r="H1049" s="6" t="str" cm="1">
        <f t="array" ref="H1049">_xlfn.XLOOKUP(1,('[1]VLOOKUP DATA'!$I$2:$I$337=[1]DATA!G1049)*('[1]VLOOKUP DATA'!$J$2:$J$337=[1]DATA!D1049)*('[1]VLOOKUP DATA'!$K$2:$K$337=[1]DATA!E1049),'[1]VLOOKUP DATA'!$L$2:$L$337)</f>
        <v>Standard</v>
      </c>
      <c r="I1049" s="1" cm="1">
        <f t="array" ref="I1049">_xlfn.XLOOKUP(B1049,'[1]VLOOKUP DATA'!$A$3:$A$14,_xlfn.XLOOKUP(H1049,'[1]VLOOKUP DATA'!$D$2:$F$2,'[1]VLOOKUP DATA'!$D$3:$F$14))*100</f>
        <v>198</v>
      </c>
      <c r="J1049" s="2">
        <v>-4.504183333333331</v>
      </c>
      <c r="K1049" s="3">
        <f t="shared" si="65"/>
        <v>0</v>
      </c>
      <c r="L1049" s="3">
        <v>64.36666666666666</v>
      </c>
      <c r="M1049" s="4">
        <v>299.06763333333322</v>
      </c>
      <c r="N1049" s="4">
        <v>0</v>
      </c>
      <c r="O1049" s="4">
        <v>282.99635833333343</v>
      </c>
      <c r="P1049" s="3">
        <f t="shared" si="66"/>
        <v>444.80911666666668</v>
      </c>
      <c r="Q1049" s="5">
        <v>-2.5999999999999943E-2</v>
      </c>
      <c r="R1049" s="5">
        <f>VLOOKUP(D1049,'[1]DESIGN LOAD'!AC:AF,2,FALSE)</f>
        <v>295</v>
      </c>
      <c r="S1049" s="7">
        <f>VLOOKUP(D1049,'[1]DESIGN LOAD'!AC:AF,3,FALSE)</f>
        <v>190</v>
      </c>
      <c r="T1049">
        <f>VLOOKUP(D1049,'[1]DESIGN LOAD'!AC:AF,4,FALSE)</f>
        <v>485</v>
      </c>
    </row>
    <row r="1050" spans="1:20" x14ac:dyDescent="0.3">
      <c r="A1050" s="6">
        <v>2024</v>
      </c>
      <c r="B1050" s="6">
        <v>8</v>
      </c>
      <c r="C1050" s="6">
        <v>13</v>
      </c>
      <c r="D1050" s="6">
        <v>22</v>
      </c>
      <c r="E1050" s="6" t="str">
        <f t="shared" si="64"/>
        <v>Tuesday</v>
      </c>
      <c r="F1050" s="6" t="str">
        <f t="shared" si="67"/>
        <v>Week-day</v>
      </c>
      <c r="G1050" s="6" t="str">
        <f>_xlfn.XLOOKUP(B1050,'[1]VLOOKUP DATA'!$A$3:$A$14,'[1]VLOOKUP DATA'!$C$3:$C$14)</f>
        <v>High-demand</v>
      </c>
      <c r="H1050" s="6" t="str" cm="1">
        <f t="array" ref="H1050">_xlfn.XLOOKUP(1,('[1]VLOOKUP DATA'!$I$2:$I$337=[1]DATA!G1050)*('[1]VLOOKUP DATA'!$J$2:$J$337=[1]DATA!D1050)*('[1]VLOOKUP DATA'!$K$2:$K$337=[1]DATA!E1050),'[1]VLOOKUP DATA'!$L$2:$L$337)</f>
        <v>Off-Peak</v>
      </c>
      <c r="I1050" s="1" cm="1">
        <f t="array" ref="I1050">_xlfn.XLOOKUP(B1050,'[1]VLOOKUP DATA'!$A$3:$A$14,_xlfn.XLOOKUP(H1050,'[1]VLOOKUP DATA'!$D$2:$F$2,'[1]VLOOKUP DATA'!$D$3:$F$14))*100</f>
        <v>107</v>
      </c>
      <c r="J1050" s="2">
        <v>-127.58853333333333</v>
      </c>
      <c r="K1050" s="3">
        <f t="shared" si="65"/>
        <v>0</v>
      </c>
      <c r="L1050" s="3">
        <v>67.416666666666671</v>
      </c>
      <c r="M1050" s="4">
        <v>415.77423333333348</v>
      </c>
      <c r="N1050" s="4">
        <v>0</v>
      </c>
      <c r="O1050" s="4">
        <v>270.10930833333322</v>
      </c>
      <c r="P1050" s="3">
        <f t="shared" si="66"/>
        <v>444.80911666666668</v>
      </c>
      <c r="Q1050" s="5">
        <v>-2.5999999999999943E-2</v>
      </c>
      <c r="R1050" s="5">
        <f>VLOOKUP(D1050,'[1]DESIGN LOAD'!AC:AF,2,FALSE)</f>
        <v>200</v>
      </c>
      <c r="S1050" s="7">
        <f>VLOOKUP(D1050,'[1]DESIGN LOAD'!AC:AF,3,FALSE)</f>
        <v>190</v>
      </c>
      <c r="T1050">
        <f>VLOOKUP(D1050,'[1]DESIGN LOAD'!AC:AF,4,FALSE)</f>
        <v>390</v>
      </c>
    </row>
    <row r="1051" spans="1:20" x14ac:dyDescent="0.3">
      <c r="A1051" s="6">
        <v>2024</v>
      </c>
      <c r="B1051" s="6">
        <v>8</v>
      </c>
      <c r="C1051" s="6">
        <v>13</v>
      </c>
      <c r="D1051" s="6">
        <v>23</v>
      </c>
      <c r="E1051" s="6" t="str">
        <f t="shared" si="64"/>
        <v>Tuesday</v>
      </c>
      <c r="F1051" s="6" t="str">
        <f t="shared" si="67"/>
        <v>Week-day</v>
      </c>
      <c r="G1051" s="6" t="str">
        <f>_xlfn.XLOOKUP(B1051,'[1]VLOOKUP DATA'!$A$3:$A$14,'[1]VLOOKUP DATA'!$C$3:$C$14)</f>
        <v>High-demand</v>
      </c>
      <c r="H1051" s="6" t="str" cm="1">
        <f t="array" ref="H1051">_xlfn.XLOOKUP(1,('[1]VLOOKUP DATA'!$I$2:$I$337=[1]DATA!G1051)*('[1]VLOOKUP DATA'!$J$2:$J$337=[1]DATA!D1051)*('[1]VLOOKUP DATA'!$K$2:$K$337=[1]DATA!E1051),'[1]VLOOKUP DATA'!$L$2:$L$337)</f>
        <v>Off-Peak</v>
      </c>
      <c r="I1051" s="1" cm="1">
        <f t="array" ref="I1051">_xlfn.XLOOKUP(B1051,'[1]VLOOKUP DATA'!$A$3:$A$14,_xlfn.XLOOKUP(H1051,'[1]VLOOKUP DATA'!$D$2:$F$2,'[1]VLOOKUP DATA'!$D$3:$F$14))*100</f>
        <v>107</v>
      </c>
      <c r="J1051" s="2">
        <v>-131.89669166666673</v>
      </c>
      <c r="K1051" s="3">
        <f t="shared" si="65"/>
        <v>0</v>
      </c>
      <c r="L1051" s="3">
        <v>73.075000000000003</v>
      </c>
      <c r="M1051" s="4">
        <v>418.34281666666664</v>
      </c>
      <c r="N1051" s="4">
        <v>0</v>
      </c>
      <c r="O1051" s="4">
        <v>267.91420833333336</v>
      </c>
      <c r="P1051" s="3">
        <f t="shared" si="66"/>
        <v>444.80911666666668</v>
      </c>
      <c r="Q1051" s="5">
        <v>-2.5999999999999943E-2</v>
      </c>
      <c r="R1051" s="5">
        <f>VLOOKUP(D1051,'[1]DESIGN LOAD'!AC:AF,2,FALSE)</f>
        <v>200</v>
      </c>
      <c r="S1051" s="7">
        <f>VLOOKUP(D1051,'[1]DESIGN LOAD'!AC:AF,3,FALSE)</f>
        <v>190</v>
      </c>
      <c r="T1051">
        <f>VLOOKUP(D1051,'[1]DESIGN LOAD'!AC:AF,4,FALSE)</f>
        <v>390</v>
      </c>
    </row>
    <row r="1052" spans="1:20" x14ac:dyDescent="0.3">
      <c r="A1052" s="6">
        <v>2024</v>
      </c>
      <c r="B1052" s="6">
        <v>8</v>
      </c>
      <c r="C1052" s="6">
        <v>14</v>
      </c>
      <c r="D1052" s="6">
        <v>0</v>
      </c>
      <c r="E1052" s="6" t="str">
        <f t="shared" si="64"/>
        <v>Wednesday</v>
      </c>
      <c r="F1052" s="6" t="str">
        <f t="shared" si="67"/>
        <v>Week-day</v>
      </c>
      <c r="G1052" s="6" t="str">
        <f>_xlfn.XLOOKUP(B1052,'[1]VLOOKUP DATA'!$A$3:$A$14,'[1]VLOOKUP DATA'!$C$3:$C$14)</f>
        <v>High-demand</v>
      </c>
      <c r="H1052" s="6" t="str" cm="1">
        <f t="array" ref="H1052">_xlfn.XLOOKUP(1,('[1]VLOOKUP DATA'!$I$2:$I$337=[1]DATA!G1052)*('[1]VLOOKUP DATA'!$J$2:$J$337=[1]DATA!D1052)*('[1]VLOOKUP DATA'!$K$2:$K$337=[1]DATA!E1052),'[1]VLOOKUP DATA'!$L$2:$L$337)</f>
        <v>Off-Peak</v>
      </c>
      <c r="I1052" s="1" cm="1">
        <f t="array" ref="I1052">_xlfn.XLOOKUP(B1052,'[1]VLOOKUP DATA'!$A$3:$A$14,_xlfn.XLOOKUP(H1052,'[1]VLOOKUP DATA'!$D$2:$F$2,'[1]VLOOKUP DATA'!$D$3:$F$14))*100</f>
        <v>107</v>
      </c>
      <c r="J1052" s="2">
        <v>-9.0085333333333395</v>
      </c>
      <c r="K1052" s="3">
        <f t="shared" si="65"/>
        <v>0</v>
      </c>
      <c r="L1052" s="3">
        <v>76.575000000000003</v>
      </c>
      <c r="M1052" s="4">
        <v>298.93658333333343</v>
      </c>
      <c r="N1052" s="4">
        <v>0</v>
      </c>
      <c r="O1052" s="4">
        <v>273.6313833333333</v>
      </c>
      <c r="P1052" s="3">
        <f t="shared" si="66"/>
        <v>444.80911666666668</v>
      </c>
      <c r="Q1052" s="5">
        <v>-2.5999999999999943E-2</v>
      </c>
      <c r="R1052" s="5">
        <f>VLOOKUP(D1052,'[1]DESIGN LOAD'!AC:AF,2,FALSE)</f>
        <v>200</v>
      </c>
      <c r="S1052" s="7">
        <f>VLOOKUP(D1052,'[1]DESIGN LOAD'!AC:AF,3,FALSE)</f>
        <v>190</v>
      </c>
      <c r="T1052">
        <f>VLOOKUP(D1052,'[1]DESIGN LOAD'!AC:AF,4,FALSE)</f>
        <v>390</v>
      </c>
    </row>
    <row r="1053" spans="1:20" x14ac:dyDescent="0.3">
      <c r="A1053" s="6">
        <v>2024</v>
      </c>
      <c r="B1053" s="6">
        <v>8</v>
      </c>
      <c r="C1053" s="6">
        <v>14</v>
      </c>
      <c r="D1053" s="6">
        <v>1</v>
      </c>
      <c r="E1053" s="6" t="str">
        <f t="shared" si="64"/>
        <v>Wednesday</v>
      </c>
      <c r="F1053" s="6" t="str">
        <f t="shared" si="67"/>
        <v>Week-day</v>
      </c>
      <c r="G1053" s="6" t="str">
        <f>_xlfn.XLOOKUP(B1053,'[1]VLOOKUP DATA'!$A$3:$A$14,'[1]VLOOKUP DATA'!$C$3:$C$14)</f>
        <v>High-demand</v>
      </c>
      <c r="H1053" s="6" t="str" cm="1">
        <f t="array" ref="H1053">_xlfn.XLOOKUP(1,('[1]VLOOKUP DATA'!$I$2:$I$337=[1]DATA!G1053)*('[1]VLOOKUP DATA'!$J$2:$J$337=[1]DATA!D1053)*('[1]VLOOKUP DATA'!$K$2:$K$337=[1]DATA!E1053),'[1]VLOOKUP DATA'!$L$2:$L$337)</f>
        <v>Off-Peak</v>
      </c>
      <c r="I1053" s="1" cm="1">
        <f t="array" ref="I1053">_xlfn.XLOOKUP(B1053,'[1]VLOOKUP DATA'!$A$3:$A$14,_xlfn.XLOOKUP(H1053,'[1]VLOOKUP DATA'!$D$2:$F$2,'[1]VLOOKUP DATA'!$D$3:$F$14))*100</f>
        <v>107</v>
      </c>
      <c r="J1053" s="2">
        <v>-12.653716666666661</v>
      </c>
      <c r="K1053" s="3">
        <f t="shared" si="65"/>
        <v>0</v>
      </c>
      <c r="L1053" s="3">
        <v>76.416666666666671</v>
      </c>
      <c r="M1053" s="4">
        <v>274.24067499999995</v>
      </c>
      <c r="N1053" s="4">
        <v>0</v>
      </c>
      <c r="O1053" s="4">
        <v>245.37431666666666</v>
      </c>
      <c r="P1053" s="3">
        <f t="shared" si="66"/>
        <v>444.80911666666668</v>
      </c>
      <c r="Q1053" s="5">
        <v>-2.5999999999999943E-2</v>
      </c>
      <c r="R1053" s="5">
        <f>VLOOKUP(D1053,'[1]DESIGN LOAD'!AC:AF,2,FALSE)</f>
        <v>200</v>
      </c>
      <c r="S1053" s="7">
        <f>VLOOKUP(D1053,'[1]DESIGN LOAD'!AC:AF,3,FALSE)</f>
        <v>190</v>
      </c>
      <c r="T1053">
        <f>VLOOKUP(D1053,'[1]DESIGN LOAD'!AC:AF,4,FALSE)</f>
        <v>390</v>
      </c>
    </row>
    <row r="1054" spans="1:20" x14ac:dyDescent="0.3">
      <c r="A1054" s="6">
        <v>2024</v>
      </c>
      <c r="B1054" s="6">
        <v>8</v>
      </c>
      <c r="C1054" s="6">
        <v>14</v>
      </c>
      <c r="D1054" s="6">
        <v>2</v>
      </c>
      <c r="E1054" s="6" t="str">
        <f t="shared" si="64"/>
        <v>Wednesday</v>
      </c>
      <c r="F1054" s="6" t="str">
        <f t="shared" si="67"/>
        <v>Week-day</v>
      </c>
      <c r="G1054" s="6" t="str">
        <f>_xlfn.XLOOKUP(B1054,'[1]VLOOKUP DATA'!$A$3:$A$14,'[1]VLOOKUP DATA'!$C$3:$C$14)</f>
        <v>High-demand</v>
      </c>
      <c r="H1054" s="6" t="str" cm="1">
        <f t="array" ref="H1054">_xlfn.XLOOKUP(1,('[1]VLOOKUP DATA'!$I$2:$I$337=[1]DATA!G1054)*('[1]VLOOKUP DATA'!$J$2:$J$337=[1]DATA!D1054)*('[1]VLOOKUP DATA'!$K$2:$K$337=[1]DATA!E1054),'[1]VLOOKUP DATA'!$L$2:$L$337)</f>
        <v>Off-Peak</v>
      </c>
      <c r="I1054" s="1" cm="1">
        <f t="array" ref="I1054">_xlfn.XLOOKUP(B1054,'[1]VLOOKUP DATA'!$A$3:$A$14,_xlfn.XLOOKUP(H1054,'[1]VLOOKUP DATA'!$D$2:$F$2,'[1]VLOOKUP DATA'!$D$3:$F$14))*100</f>
        <v>107</v>
      </c>
      <c r="J1054" s="2">
        <v>25.877774999999996</v>
      </c>
      <c r="K1054" s="3">
        <f t="shared" si="65"/>
        <v>25.877774999999996</v>
      </c>
      <c r="L1054" s="3">
        <v>75.36666666666666</v>
      </c>
      <c r="M1054" s="4">
        <v>348.59916666666646</v>
      </c>
      <c r="N1054" s="4">
        <v>0</v>
      </c>
      <c r="O1054" s="4">
        <v>358.51967500000012</v>
      </c>
      <c r="P1054" s="3">
        <f t="shared" si="66"/>
        <v>444.80911666666668</v>
      </c>
      <c r="Q1054" s="5">
        <v>-2.5999999999999943E-2</v>
      </c>
      <c r="R1054" s="5">
        <f>VLOOKUP(D1054,'[1]DESIGN LOAD'!AC:AF,2,FALSE)</f>
        <v>200</v>
      </c>
      <c r="S1054" s="7">
        <f>VLOOKUP(D1054,'[1]DESIGN LOAD'!AC:AF,3,FALSE)</f>
        <v>190</v>
      </c>
      <c r="T1054">
        <f>VLOOKUP(D1054,'[1]DESIGN LOAD'!AC:AF,4,FALSE)</f>
        <v>390</v>
      </c>
    </row>
    <row r="1055" spans="1:20" x14ac:dyDescent="0.3">
      <c r="A1055" s="6">
        <v>2024</v>
      </c>
      <c r="B1055" s="6">
        <v>8</v>
      </c>
      <c r="C1055" s="6">
        <v>14</v>
      </c>
      <c r="D1055" s="6">
        <v>3</v>
      </c>
      <c r="E1055" s="6" t="str">
        <f t="shared" si="64"/>
        <v>Wednesday</v>
      </c>
      <c r="F1055" s="6" t="str">
        <f t="shared" si="67"/>
        <v>Week-day</v>
      </c>
      <c r="G1055" s="6" t="str">
        <f>_xlfn.XLOOKUP(B1055,'[1]VLOOKUP DATA'!$A$3:$A$14,'[1]VLOOKUP DATA'!$C$3:$C$14)</f>
        <v>High-demand</v>
      </c>
      <c r="H1055" s="6" t="str" cm="1">
        <f t="array" ref="H1055">_xlfn.XLOOKUP(1,('[1]VLOOKUP DATA'!$I$2:$I$337=[1]DATA!G1055)*('[1]VLOOKUP DATA'!$J$2:$J$337=[1]DATA!D1055)*('[1]VLOOKUP DATA'!$K$2:$K$337=[1]DATA!E1055),'[1]VLOOKUP DATA'!$L$2:$L$337)</f>
        <v>Off-Peak</v>
      </c>
      <c r="I1055" s="1" cm="1">
        <f t="array" ref="I1055">_xlfn.XLOOKUP(B1055,'[1]VLOOKUP DATA'!$A$3:$A$14,_xlfn.XLOOKUP(H1055,'[1]VLOOKUP DATA'!$D$2:$F$2,'[1]VLOOKUP DATA'!$D$3:$F$14))*100</f>
        <v>107</v>
      </c>
      <c r="J1055" s="2">
        <v>-32.408075000000011</v>
      </c>
      <c r="K1055" s="3">
        <f t="shared" si="65"/>
        <v>0</v>
      </c>
      <c r="L1055" s="3">
        <v>74.841666666666669</v>
      </c>
      <c r="M1055" s="4">
        <v>418.51103333333339</v>
      </c>
      <c r="N1055" s="4">
        <v>0</v>
      </c>
      <c r="O1055" s="4">
        <v>367.38316666666668</v>
      </c>
      <c r="P1055" s="3">
        <f t="shared" si="66"/>
        <v>444.80911666666668</v>
      </c>
      <c r="Q1055" s="5">
        <v>-2.5999999999999943E-2</v>
      </c>
      <c r="R1055" s="5">
        <f>VLOOKUP(D1055,'[1]DESIGN LOAD'!AC:AF,2,FALSE)</f>
        <v>200</v>
      </c>
      <c r="S1055" s="7">
        <f>VLOOKUP(D1055,'[1]DESIGN LOAD'!AC:AF,3,FALSE)</f>
        <v>190</v>
      </c>
      <c r="T1055">
        <f>VLOOKUP(D1055,'[1]DESIGN LOAD'!AC:AF,4,FALSE)</f>
        <v>390</v>
      </c>
    </row>
    <row r="1056" spans="1:20" x14ac:dyDescent="0.3">
      <c r="A1056" s="6">
        <v>2024</v>
      </c>
      <c r="B1056" s="6">
        <v>8</v>
      </c>
      <c r="C1056" s="6">
        <v>14</v>
      </c>
      <c r="D1056" s="6">
        <v>4</v>
      </c>
      <c r="E1056" s="6" t="str">
        <f t="shared" si="64"/>
        <v>Wednesday</v>
      </c>
      <c r="F1056" s="6" t="str">
        <f t="shared" si="67"/>
        <v>Week-day</v>
      </c>
      <c r="G1056" s="6" t="str">
        <f>_xlfn.XLOOKUP(B1056,'[1]VLOOKUP DATA'!$A$3:$A$14,'[1]VLOOKUP DATA'!$C$3:$C$14)</f>
        <v>High-demand</v>
      </c>
      <c r="H1056" s="6" t="str" cm="1">
        <f t="array" ref="H1056">_xlfn.XLOOKUP(1,('[1]VLOOKUP DATA'!$I$2:$I$337=[1]DATA!G1056)*('[1]VLOOKUP DATA'!$J$2:$J$337=[1]DATA!D1056)*('[1]VLOOKUP DATA'!$K$2:$K$337=[1]DATA!E1056),'[1]VLOOKUP DATA'!$L$2:$L$337)</f>
        <v>Off-Peak</v>
      </c>
      <c r="I1056" s="1" cm="1">
        <f t="array" ref="I1056">_xlfn.XLOOKUP(B1056,'[1]VLOOKUP DATA'!$A$3:$A$14,_xlfn.XLOOKUP(H1056,'[1]VLOOKUP DATA'!$D$2:$F$2,'[1]VLOOKUP DATA'!$D$3:$F$14))*100</f>
        <v>107</v>
      </c>
      <c r="J1056" s="2">
        <v>-9.2968250000000019</v>
      </c>
      <c r="K1056" s="3">
        <f t="shared" si="65"/>
        <v>0</v>
      </c>
      <c r="L1056" s="3">
        <v>75.525000000000006</v>
      </c>
      <c r="M1056" s="4">
        <v>378.72419166666685</v>
      </c>
      <c r="N1056" s="4">
        <v>0</v>
      </c>
      <c r="O1056" s="4">
        <v>354.02375000000018</v>
      </c>
      <c r="P1056" s="3">
        <f t="shared" si="66"/>
        <v>444.80911666666668</v>
      </c>
      <c r="Q1056" s="5">
        <v>-2.5999999999999943E-2</v>
      </c>
      <c r="R1056" s="5">
        <f>VLOOKUP(D1056,'[1]DESIGN LOAD'!AC:AF,2,FALSE)</f>
        <v>295</v>
      </c>
      <c r="S1056" s="7">
        <f>VLOOKUP(D1056,'[1]DESIGN LOAD'!AC:AF,3,FALSE)</f>
        <v>190</v>
      </c>
      <c r="T1056">
        <f>VLOOKUP(D1056,'[1]DESIGN LOAD'!AC:AF,4,FALSE)</f>
        <v>485</v>
      </c>
    </row>
    <row r="1057" spans="1:20" x14ac:dyDescent="0.3">
      <c r="A1057" s="6">
        <v>2024</v>
      </c>
      <c r="B1057" s="6">
        <v>8</v>
      </c>
      <c r="C1057" s="6">
        <v>14</v>
      </c>
      <c r="D1057" s="6">
        <v>5</v>
      </c>
      <c r="E1057" s="6" t="str">
        <f t="shared" si="64"/>
        <v>Wednesday</v>
      </c>
      <c r="F1057" s="6" t="str">
        <f t="shared" si="67"/>
        <v>Week-day</v>
      </c>
      <c r="G1057" s="6" t="str">
        <f>_xlfn.XLOOKUP(B1057,'[1]VLOOKUP DATA'!$A$3:$A$14,'[1]VLOOKUP DATA'!$C$3:$C$14)</f>
        <v>High-demand</v>
      </c>
      <c r="H1057" s="6" t="str" cm="1">
        <f t="array" ref="H1057">_xlfn.XLOOKUP(1,('[1]VLOOKUP DATA'!$I$2:$I$337=[1]DATA!G1057)*('[1]VLOOKUP DATA'!$J$2:$J$337=[1]DATA!D1057)*('[1]VLOOKUP DATA'!$K$2:$K$337=[1]DATA!E1057),'[1]VLOOKUP DATA'!$L$2:$L$337)</f>
        <v>Off-Peak</v>
      </c>
      <c r="I1057" s="1" cm="1">
        <f t="array" ref="I1057">_xlfn.XLOOKUP(B1057,'[1]VLOOKUP DATA'!$A$3:$A$14,_xlfn.XLOOKUP(H1057,'[1]VLOOKUP DATA'!$D$2:$F$2,'[1]VLOOKUP DATA'!$D$3:$F$14))*100</f>
        <v>107</v>
      </c>
      <c r="J1057" s="2">
        <v>210.44134166666674</v>
      </c>
      <c r="K1057" s="3">
        <f t="shared" si="65"/>
        <v>210.44134166666674</v>
      </c>
      <c r="L1057" s="3">
        <v>68.558333333333337</v>
      </c>
      <c r="M1057" s="4">
        <v>129.28608333333329</v>
      </c>
      <c r="N1057" s="4">
        <v>0</v>
      </c>
      <c r="O1057" s="4">
        <v>343.69981666666661</v>
      </c>
      <c r="P1057" s="3">
        <f t="shared" si="66"/>
        <v>444.80911666666668</v>
      </c>
      <c r="Q1057" s="5">
        <v>-2.5999999999999943E-2</v>
      </c>
      <c r="R1057" s="5">
        <f>VLOOKUP(D1057,'[1]DESIGN LOAD'!AC:AF,2,FALSE)</f>
        <v>295</v>
      </c>
      <c r="S1057" s="7">
        <f>VLOOKUP(D1057,'[1]DESIGN LOAD'!AC:AF,3,FALSE)</f>
        <v>190</v>
      </c>
      <c r="T1057">
        <f>VLOOKUP(D1057,'[1]DESIGN LOAD'!AC:AF,4,FALSE)</f>
        <v>485</v>
      </c>
    </row>
    <row r="1058" spans="1:20" x14ac:dyDescent="0.3">
      <c r="A1058" s="6">
        <v>2024</v>
      </c>
      <c r="B1058" s="6">
        <v>8</v>
      </c>
      <c r="C1058" s="6">
        <v>14</v>
      </c>
      <c r="D1058" s="6">
        <v>6</v>
      </c>
      <c r="E1058" s="6" t="str">
        <f t="shared" si="64"/>
        <v>Wednesday</v>
      </c>
      <c r="F1058" s="6" t="str">
        <f t="shared" si="67"/>
        <v>Week-day</v>
      </c>
      <c r="G1058" s="6" t="str">
        <f>_xlfn.XLOOKUP(B1058,'[1]VLOOKUP DATA'!$A$3:$A$14,'[1]VLOOKUP DATA'!$C$3:$C$14)</f>
        <v>High-demand</v>
      </c>
      <c r="H1058" s="6" t="str" cm="1">
        <f t="array" ref="H1058">_xlfn.XLOOKUP(1,('[1]VLOOKUP DATA'!$I$2:$I$337=[1]DATA!G1058)*('[1]VLOOKUP DATA'!$J$2:$J$337=[1]DATA!D1058)*('[1]VLOOKUP DATA'!$K$2:$K$337=[1]DATA!E1058),'[1]VLOOKUP DATA'!$L$2:$L$337)</f>
        <v>Peak</v>
      </c>
      <c r="I1058" s="1" cm="1">
        <f t="array" ref="I1058">_xlfn.XLOOKUP(B1058,'[1]VLOOKUP DATA'!$A$3:$A$14,_xlfn.XLOOKUP(H1058,'[1]VLOOKUP DATA'!$D$2:$F$2,'[1]VLOOKUP DATA'!$D$3:$F$14))*100</f>
        <v>653</v>
      </c>
      <c r="J1058" s="2">
        <v>-14.442424999999998</v>
      </c>
      <c r="K1058" s="3">
        <f t="shared" si="65"/>
        <v>0</v>
      </c>
      <c r="L1058" s="3">
        <v>64.716666666666669</v>
      </c>
      <c r="M1058" s="4">
        <v>357.63318333333342</v>
      </c>
      <c r="N1058" s="4">
        <v>0</v>
      </c>
      <c r="O1058" s="4">
        <v>328.36755000000005</v>
      </c>
      <c r="P1058" s="3">
        <f t="shared" si="66"/>
        <v>444.80911666666668</v>
      </c>
      <c r="Q1058" s="5">
        <v>-2.5999999999999943E-2</v>
      </c>
      <c r="R1058" s="5">
        <f>VLOOKUP(D1058,'[1]DESIGN LOAD'!AC:AF,2,FALSE)</f>
        <v>295</v>
      </c>
      <c r="S1058" s="7">
        <f>VLOOKUP(D1058,'[1]DESIGN LOAD'!AC:AF,3,FALSE)</f>
        <v>190</v>
      </c>
      <c r="T1058">
        <f>VLOOKUP(D1058,'[1]DESIGN LOAD'!AC:AF,4,FALSE)</f>
        <v>485</v>
      </c>
    </row>
    <row r="1059" spans="1:20" x14ac:dyDescent="0.3">
      <c r="A1059" s="6">
        <v>2024</v>
      </c>
      <c r="B1059" s="6">
        <v>8</v>
      </c>
      <c r="C1059" s="6">
        <v>14</v>
      </c>
      <c r="D1059" s="6">
        <v>7</v>
      </c>
      <c r="E1059" s="6" t="str">
        <f t="shared" si="64"/>
        <v>Wednesday</v>
      </c>
      <c r="F1059" s="6" t="str">
        <f t="shared" si="67"/>
        <v>Week-day</v>
      </c>
      <c r="G1059" s="6" t="str">
        <f>_xlfn.XLOOKUP(B1059,'[1]VLOOKUP DATA'!$A$3:$A$14,'[1]VLOOKUP DATA'!$C$3:$C$14)</f>
        <v>High-demand</v>
      </c>
      <c r="H1059" s="6" t="str" cm="1">
        <f t="array" ref="H1059">_xlfn.XLOOKUP(1,('[1]VLOOKUP DATA'!$I$2:$I$337=[1]DATA!G1059)*('[1]VLOOKUP DATA'!$J$2:$J$337=[1]DATA!D1059)*('[1]VLOOKUP DATA'!$K$2:$K$337=[1]DATA!E1059),'[1]VLOOKUP DATA'!$L$2:$L$337)</f>
        <v>Peak</v>
      </c>
      <c r="I1059" s="1" cm="1">
        <f t="array" ref="I1059">_xlfn.XLOOKUP(B1059,'[1]VLOOKUP DATA'!$A$3:$A$14,_xlfn.XLOOKUP(H1059,'[1]VLOOKUP DATA'!$D$2:$F$2,'[1]VLOOKUP DATA'!$D$3:$F$14))*100</f>
        <v>653</v>
      </c>
      <c r="J1059" s="2">
        <v>-11.381750000000002</v>
      </c>
      <c r="K1059" s="3">
        <f t="shared" si="65"/>
        <v>0</v>
      </c>
      <c r="L1059" s="3">
        <v>64.641666666666666</v>
      </c>
      <c r="M1059" s="4">
        <v>358.28996666666677</v>
      </c>
      <c r="N1059" s="4">
        <v>34.580808333333337</v>
      </c>
      <c r="O1059" s="4">
        <v>368.87351666666643</v>
      </c>
      <c r="P1059" s="3">
        <f t="shared" si="66"/>
        <v>444.80911666666668</v>
      </c>
      <c r="Q1059" s="5">
        <v>-2.5999999999999943E-2</v>
      </c>
      <c r="R1059" s="5">
        <f>VLOOKUP(D1059,'[1]DESIGN LOAD'!AC:AF,2,FALSE)</f>
        <v>565</v>
      </c>
      <c r="S1059" s="7">
        <f>VLOOKUP(D1059,'[1]DESIGN LOAD'!AC:AF,3,FALSE)</f>
        <v>690</v>
      </c>
      <c r="T1059">
        <f>VLOOKUP(D1059,'[1]DESIGN LOAD'!AC:AF,4,FALSE)</f>
        <v>1255</v>
      </c>
    </row>
    <row r="1060" spans="1:20" x14ac:dyDescent="0.3">
      <c r="A1060" s="6">
        <v>2024</v>
      </c>
      <c r="B1060" s="6">
        <v>8</v>
      </c>
      <c r="C1060" s="6">
        <v>14</v>
      </c>
      <c r="D1060" s="6">
        <v>8</v>
      </c>
      <c r="E1060" s="6" t="str">
        <f t="shared" si="64"/>
        <v>Wednesday</v>
      </c>
      <c r="F1060" s="6" t="str">
        <f t="shared" si="67"/>
        <v>Week-day</v>
      </c>
      <c r="G1060" s="6" t="str">
        <f>_xlfn.XLOOKUP(B1060,'[1]VLOOKUP DATA'!$A$3:$A$14,'[1]VLOOKUP DATA'!$C$3:$C$14)</f>
        <v>High-demand</v>
      </c>
      <c r="H1060" s="6" t="str" cm="1">
        <f t="array" ref="H1060">_xlfn.XLOOKUP(1,('[1]VLOOKUP DATA'!$I$2:$I$337=[1]DATA!G1060)*('[1]VLOOKUP DATA'!$J$2:$J$337=[1]DATA!D1060)*('[1]VLOOKUP DATA'!$K$2:$K$337=[1]DATA!E1060),'[1]VLOOKUP DATA'!$L$2:$L$337)</f>
        <v>Peak</v>
      </c>
      <c r="I1060" s="1" cm="1">
        <f t="array" ref="I1060">_xlfn.XLOOKUP(B1060,'[1]VLOOKUP DATA'!$A$3:$A$14,_xlfn.XLOOKUP(H1060,'[1]VLOOKUP DATA'!$D$2:$F$2,'[1]VLOOKUP DATA'!$D$3:$F$14))*100</f>
        <v>653</v>
      </c>
      <c r="J1060" s="2">
        <v>-28.79958333333332</v>
      </c>
      <c r="K1060" s="3">
        <f t="shared" si="65"/>
        <v>0</v>
      </c>
      <c r="L1060" s="3">
        <v>64.99166666666666</v>
      </c>
      <c r="M1060" s="4">
        <v>63.370324999999987</v>
      </c>
      <c r="N1060" s="4">
        <v>338.25004999999987</v>
      </c>
      <c r="O1060" s="4">
        <v>372.74762499999986</v>
      </c>
      <c r="P1060" s="3">
        <f t="shared" si="66"/>
        <v>444.80911666666668</v>
      </c>
      <c r="Q1060" s="5">
        <v>-2.5999999999999943E-2</v>
      </c>
      <c r="R1060" s="5">
        <f>VLOOKUP(D1060,'[1]DESIGN LOAD'!AC:AF,2,FALSE)</f>
        <v>565</v>
      </c>
      <c r="S1060" s="7">
        <f>VLOOKUP(D1060,'[1]DESIGN LOAD'!AC:AF,3,FALSE)</f>
        <v>675</v>
      </c>
      <c r="T1060">
        <f>VLOOKUP(D1060,'[1]DESIGN LOAD'!AC:AF,4,FALSE)</f>
        <v>1240</v>
      </c>
    </row>
    <row r="1061" spans="1:20" x14ac:dyDescent="0.3">
      <c r="A1061" s="6">
        <v>2024</v>
      </c>
      <c r="B1061" s="6">
        <v>8</v>
      </c>
      <c r="C1061" s="6">
        <v>14</v>
      </c>
      <c r="D1061" s="6">
        <v>9</v>
      </c>
      <c r="E1061" s="6" t="str">
        <f t="shared" si="64"/>
        <v>Wednesday</v>
      </c>
      <c r="F1061" s="6" t="str">
        <f t="shared" si="67"/>
        <v>Week-day</v>
      </c>
      <c r="G1061" s="6" t="str">
        <f>_xlfn.XLOOKUP(B1061,'[1]VLOOKUP DATA'!$A$3:$A$14,'[1]VLOOKUP DATA'!$C$3:$C$14)</f>
        <v>High-demand</v>
      </c>
      <c r="H1061" s="6" t="str" cm="1">
        <f t="array" ref="H1061">_xlfn.XLOOKUP(1,('[1]VLOOKUP DATA'!$I$2:$I$337=[1]DATA!G1061)*('[1]VLOOKUP DATA'!$J$2:$J$337=[1]DATA!D1061)*('[1]VLOOKUP DATA'!$K$2:$K$337=[1]DATA!E1061),'[1]VLOOKUP DATA'!$L$2:$L$337)</f>
        <v>Standard</v>
      </c>
      <c r="I1061" s="1" cm="1">
        <f t="array" ref="I1061">_xlfn.XLOOKUP(B1061,'[1]VLOOKUP DATA'!$A$3:$A$14,_xlfn.XLOOKUP(H1061,'[1]VLOOKUP DATA'!$D$2:$F$2,'[1]VLOOKUP DATA'!$D$3:$F$14))*100</f>
        <v>198</v>
      </c>
      <c r="J1061" s="2">
        <v>-227.20310000000009</v>
      </c>
      <c r="K1061" s="3">
        <f t="shared" si="65"/>
        <v>0</v>
      </c>
      <c r="L1061" s="3">
        <v>69.658333333333331</v>
      </c>
      <c r="M1061" s="4">
        <v>0.15621666666666659</v>
      </c>
      <c r="N1061" s="4">
        <v>602.87388333333308</v>
      </c>
      <c r="O1061" s="4">
        <v>375.64331666666664</v>
      </c>
      <c r="P1061" s="3">
        <f t="shared" si="66"/>
        <v>444.80911666666668</v>
      </c>
      <c r="Q1061" s="5">
        <v>-2.5999999999999943E-2</v>
      </c>
      <c r="R1061" s="5">
        <f>VLOOKUP(D1061,'[1]DESIGN LOAD'!AC:AF,2,FALSE)</f>
        <v>565</v>
      </c>
      <c r="S1061" s="7">
        <f>VLOOKUP(D1061,'[1]DESIGN LOAD'!AC:AF,3,FALSE)</f>
        <v>675</v>
      </c>
      <c r="T1061">
        <f>VLOOKUP(D1061,'[1]DESIGN LOAD'!AC:AF,4,FALSE)</f>
        <v>1240</v>
      </c>
    </row>
    <row r="1062" spans="1:20" x14ac:dyDescent="0.3">
      <c r="A1062" s="6">
        <v>2024</v>
      </c>
      <c r="B1062" s="6">
        <v>8</v>
      </c>
      <c r="C1062" s="6">
        <v>14</v>
      </c>
      <c r="D1062" s="6">
        <v>10</v>
      </c>
      <c r="E1062" s="6" t="str">
        <f t="shared" si="64"/>
        <v>Wednesday</v>
      </c>
      <c r="F1062" s="6" t="str">
        <f t="shared" si="67"/>
        <v>Week-day</v>
      </c>
      <c r="G1062" s="6" t="str">
        <f>_xlfn.XLOOKUP(B1062,'[1]VLOOKUP DATA'!$A$3:$A$14,'[1]VLOOKUP DATA'!$C$3:$C$14)</f>
        <v>High-demand</v>
      </c>
      <c r="H1062" s="6" t="str" cm="1">
        <f t="array" ref="H1062">_xlfn.XLOOKUP(1,('[1]VLOOKUP DATA'!$I$2:$I$337=[1]DATA!G1062)*('[1]VLOOKUP DATA'!$J$2:$J$337=[1]DATA!D1062)*('[1]VLOOKUP DATA'!$K$2:$K$337=[1]DATA!E1062),'[1]VLOOKUP DATA'!$L$2:$L$337)</f>
        <v>Standard</v>
      </c>
      <c r="I1062" s="1" cm="1">
        <f t="array" ref="I1062">_xlfn.XLOOKUP(B1062,'[1]VLOOKUP DATA'!$A$3:$A$14,_xlfn.XLOOKUP(H1062,'[1]VLOOKUP DATA'!$D$2:$F$2,'[1]VLOOKUP DATA'!$D$3:$F$14))*100</f>
        <v>198</v>
      </c>
      <c r="J1062" s="2">
        <v>-406.28046666666654</v>
      </c>
      <c r="K1062" s="3">
        <f t="shared" si="65"/>
        <v>0</v>
      </c>
      <c r="L1062" s="3">
        <v>84.1</v>
      </c>
      <c r="M1062" s="4">
        <v>4.5027666666666653</v>
      </c>
      <c r="N1062" s="4">
        <v>692.55143333333365</v>
      </c>
      <c r="O1062" s="4">
        <v>289.38063333333338</v>
      </c>
      <c r="P1062" s="3">
        <f t="shared" si="66"/>
        <v>444.80911666666668</v>
      </c>
      <c r="Q1062" s="5">
        <v>-2.5999999999999943E-2</v>
      </c>
      <c r="R1062" s="5">
        <f>VLOOKUP(D1062,'[1]DESIGN LOAD'!AC:AF,2,FALSE)</f>
        <v>565</v>
      </c>
      <c r="S1062" s="7">
        <f>VLOOKUP(D1062,'[1]DESIGN LOAD'!AC:AF,3,FALSE)</f>
        <v>675</v>
      </c>
      <c r="T1062">
        <f>VLOOKUP(D1062,'[1]DESIGN LOAD'!AC:AF,4,FALSE)</f>
        <v>1240</v>
      </c>
    </row>
    <row r="1063" spans="1:20" x14ac:dyDescent="0.3">
      <c r="A1063" s="6">
        <v>2024</v>
      </c>
      <c r="B1063" s="6">
        <v>8</v>
      </c>
      <c r="C1063" s="6">
        <v>14</v>
      </c>
      <c r="D1063" s="6">
        <v>11</v>
      </c>
      <c r="E1063" s="6" t="str">
        <f t="shared" si="64"/>
        <v>Wednesday</v>
      </c>
      <c r="F1063" s="6" t="str">
        <f t="shared" si="67"/>
        <v>Week-day</v>
      </c>
      <c r="G1063" s="6" t="str">
        <f>_xlfn.XLOOKUP(B1063,'[1]VLOOKUP DATA'!$A$3:$A$14,'[1]VLOOKUP DATA'!$C$3:$C$14)</f>
        <v>High-demand</v>
      </c>
      <c r="H1063" s="6" t="str" cm="1">
        <f t="array" ref="H1063">_xlfn.XLOOKUP(1,('[1]VLOOKUP DATA'!$I$2:$I$337=[1]DATA!G1063)*('[1]VLOOKUP DATA'!$J$2:$J$337=[1]DATA!D1063)*('[1]VLOOKUP DATA'!$K$2:$K$337=[1]DATA!E1063),'[1]VLOOKUP DATA'!$L$2:$L$337)</f>
        <v>Standard</v>
      </c>
      <c r="I1063" s="1" cm="1">
        <f t="array" ref="I1063">_xlfn.XLOOKUP(B1063,'[1]VLOOKUP DATA'!$A$3:$A$14,_xlfn.XLOOKUP(H1063,'[1]VLOOKUP DATA'!$D$2:$F$2,'[1]VLOOKUP DATA'!$D$3:$F$14))*100</f>
        <v>198</v>
      </c>
      <c r="J1063" s="2">
        <v>-146.93373333333329</v>
      </c>
      <c r="K1063" s="3">
        <f t="shared" si="65"/>
        <v>0</v>
      </c>
      <c r="L1063" s="3">
        <v>98.541666666666671</v>
      </c>
      <c r="M1063" s="4">
        <v>21.539983333333343</v>
      </c>
      <c r="N1063" s="4">
        <v>379.56257500000009</v>
      </c>
      <c r="O1063" s="4">
        <v>247.36942499999992</v>
      </c>
      <c r="P1063" s="3">
        <f t="shared" si="66"/>
        <v>444.80911666666668</v>
      </c>
      <c r="Q1063" s="5">
        <v>-2.5999999999999943E-2</v>
      </c>
      <c r="R1063" s="5">
        <f>VLOOKUP(D1063,'[1]DESIGN LOAD'!AC:AF,2,FALSE)</f>
        <v>565</v>
      </c>
      <c r="S1063" s="7">
        <f>VLOOKUP(D1063,'[1]DESIGN LOAD'!AC:AF,3,FALSE)</f>
        <v>675</v>
      </c>
      <c r="T1063">
        <f>VLOOKUP(D1063,'[1]DESIGN LOAD'!AC:AF,4,FALSE)</f>
        <v>1240</v>
      </c>
    </row>
    <row r="1064" spans="1:20" x14ac:dyDescent="0.3">
      <c r="A1064" s="6">
        <v>2024</v>
      </c>
      <c r="B1064" s="6">
        <v>8</v>
      </c>
      <c r="C1064" s="6">
        <v>14</v>
      </c>
      <c r="D1064" s="6">
        <v>12</v>
      </c>
      <c r="E1064" s="6" t="str">
        <f t="shared" si="64"/>
        <v>Wednesday</v>
      </c>
      <c r="F1064" s="6" t="str">
        <f t="shared" si="67"/>
        <v>Week-day</v>
      </c>
      <c r="G1064" s="6" t="str">
        <f>_xlfn.XLOOKUP(B1064,'[1]VLOOKUP DATA'!$A$3:$A$14,'[1]VLOOKUP DATA'!$C$3:$C$14)</f>
        <v>High-demand</v>
      </c>
      <c r="H1064" s="6" t="str" cm="1">
        <f t="array" ref="H1064">_xlfn.XLOOKUP(1,('[1]VLOOKUP DATA'!$I$2:$I$337=[1]DATA!G1064)*('[1]VLOOKUP DATA'!$J$2:$J$337=[1]DATA!D1064)*('[1]VLOOKUP DATA'!$K$2:$K$337=[1]DATA!E1064),'[1]VLOOKUP DATA'!$L$2:$L$337)</f>
        <v>Standard</v>
      </c>
      <c r="I1064" s="1" cm="1">
        <f t="array" ref="I1064">_xlfn.XLOOKUP(B1064,'[1]VLOOKUP DATA'!$A$3:$A$14,_xlfn.XLOOKUP(H1064,'[1]VLOOKUP DATA'!$D$2:$F$2,'[1]VLOOKUP DATA'!$D$3:$F$14))*100</f>
        <v>198</v>
      </c>
      <c r="J1064" s="2">
        <v>-10.090500000000002</v>
      </c>
      <c r="K1064" s="3">
        <f t="shared" si="65"/>
        <v>0</v>
      </c>
      <c r="L1064" s="3">
        <v>99.030612244897952</v>
      </c>
      <c r="M1064" s="4">
        <v>8.1315102040816356</v>
      </c>
      <c r="N1064" s="4">
        <v>312.09510204081653</v>
      </c>
      <c r="O1064" s="4">
        <v>306.1288571428571</v>
      </c>
      <c r="P1064" s="3">
        <f t="shared" si="66"/>
        <v>444.80911666666668</v>
      </c>
      <c r="Q1064" s="5">
        <v>-1.5918367346938786E-2</v>
      </c>
      <c r="R1064" s="5">
        <f>VLOOKUP(D1064,'[1]DESIGN LOAD'!AC:AF,2,FALSE)</f>
        <v>565</v>
      </c>
      <c r="S1064" s="7">
        <f>VLOOKUP(D1064,'[1]DESIGN LOAD'!AC:AF,3,FALSE)</f>
        <v>675</v>
      </c>
      <c r="T1064">
        <f>VLOOKUP(D1064,'[1]DESIGN LOAD'!AC:AF,4,FALSE)</f>
        <v>1240</v>
      </c>
    </row>
    <row r="1065" spans="1:20" x14ac:dyDescent="0.3">
      <c r="A1065" s="6">
        <v>2024</v>
      </c>
      <c r="B1065" s="6">
        <v>8</v>
      </c>
      <c r="C1065" s="6">
        <v>14</v>
      </c>
      <c r="D1065" s="6">
        <v>13</v>
      </c>
      <c r="E1065" s="6" t="str">
        <f t="shared" si="64"/>
        <v>Wednesday</v>
      </c>
      <c r="F1065" s="6" t="str">
        <f t="shared" si="67"/>
        <v>Week-day</v>
      </c>
      <c r="G1065" s="6" t="str">
        <f>_xlfn.XLOOKUP(B1065,'[1]VLOOKUP DATA'!$A$3:$A$14,'[1]VLOOKUP DATA'!$C$3:$C$14)</f>
        <v>High-demand</v>
      </c>
      <c r="H1065" s="6" t="str" cm="1">
        <f t="array" ref="H1065">_xlfn.XLOOKUP(1,('[1]VLOOKUP DATA'!$I$2:$I$337=[1]DATA!G1065)*('[1]VLOOKUP DATA'!$J$2:$J$337=[1]DATA!D1065)*('[1]VLOOKUP DATA'!$K$2:$K$337=[1]DATA!E1065),'[1]VLOOKUP DATA'!$L$2:$L$337)</f>
        <v>Standard</v>
      </c>
      <c r="I1065" s="1" cm="1">
        <f t="array" ref="I1065">_xlfn.XLOOKUP(B1065,'[1]VLOOKUP DATA'!$A$3:$A$14,_xlfn.XLOOKUP(H1065,'[1]VLOOKUP DATA'!$D$2:$F$2,'[1]VLOOKUP DATA'!$D$3:$F$14))*100</f>
        <v>198</v>
      </c>
      <c r="J1065" s="2">
        <v>-9.7361833333333365</v>
      </c>
      <c r="K1065" s="3">
        <f t="shared" si="65"/>
        <v>0</v>
      </c>
      <c r="L1065" s="3">
        <v>99.025000000000006</v>
      </c>
      <c r="M1065" s="4">
        <v>5.4782083333333338</v>
      </c>
      <c r="N1065" s="4">
        <v>296.52135833333341</v>
      </c>
      <c r="O1065" s="4">
        <v>289.64882499999993</v>
      </c>
      <c r="P1065" s="3">
        <f t="shared" si="66"/>
        <v>444.80911666666668</v>
      </c>
      <c r="Q1065" s="5">
        <v>0</v>
      </c>
      <c r="R1065" s="5">
        <f>VLOOKUP(D1065,'[1]DESIGN LOAD'!AC:AF,2,FALSE)</f>
        <v>565</v>
      </c>
      <c r="S1065" s="7">
        <f>VLOOKUP(D1065,'[1]DESIGN LOAD'!AC:AF,3,FALSE)</f>
        <v>675</v>
      </c>
      <c r="T1065">
        <f>VLOOKUP(D1065,'[1]DESIGN LOAD'!AC:AF,4,FALSE)</f>
        <v>1240</v>
      </c>
    </row>
    <row r="1066" spans="1:20" x14ac:dyDescent="0.3">
      <c r="A1066" s="6">
        <v>2024</v>
      </c>
      <c r="B1066" s="6">
        <v>8</v>
      </c>
      <c r="C1066" s="6">
        <v>14</v>
      </c>
      <c r="D1066" s="6">
        <v>14</v>
      </c>
      <c r="E1066" s="6" t="str">
        <f t="shared" si="64"/>
        <v>Wednesday</v>
      </c>
      <c r="F1066" s="6" t="str">
        <f t="shared" si="67"/>
        <v>Week-day</v>
      </c>
      <c r="G1066" s="6" t="str">
        <f>_xlfn.XLOOKUP(B1066,'[1]VLOOKUP DATA'!$A$3:$A$14,'[1]VLOOKUP DATA'!$C$3:$C$14)</f>
        <v>High-demand</v>
      </c>
      <c r="H1066" s="6" t="str" cm="1">
        <f t="array" ref="H1066">_xlfn.XLOOKUP(1,('[1]VLOOKUP DATA'!$I$2:$I$337=[1]DATA!G1066)*('[1]VLOOKUP DATA'!$J$2:$J$337=[1]DATA!D1066)*('[1]VLOOKUP DATA'!$K$2:$K$337=[1]DATA!E1066),'[1]VLOOKUP DATA'!$L$2:$L$337)</f>
        <v>Standard</v>
      </c>
      <c r="I1066" s="1" cm="1">
        <f t="array" ref="I1066">_xlfn.XLOOKUP(B1066,'[1]VLOOKUP DATA'!$A$3:$A$14,_xlfn.XLOOKUP(H1066,'[1]VLOOKUP DATA'!$D$2:$F$2,'[1]VLOOKUP DATA'!$D$3:$F$14))*100</f>
        <v>198</v>
      </c>
      <c r="J1066" s="2">
        <v>-8.5622500000000006</v>
      </c>
      <c r="K1066" s="3">
        <f t="shared" si="65"/>
        <v>0</v>
      </c>
      <c r="L1066" s="3">
        <v>99.033333333333331</v>
      </c>
      <c r="M1066" s="4">
        <v>5.4521999999999995</v>
      </c>
      <c r="N1066" s="4">
        <v>306.61976666666658</v>
      </c>
      <c r="O1066" s="4">
        <v>300.87609166666664</v>
      </c>
      <c r="P1066" s="3">
        <f t="shared" si="66"/>
        <v>444.80911666666668</v>
      </c>
      <c r="Q1066" s="5">
        <v>0</v>
      </c>
      <c r="R1066" s="5">
        <f>VLOOKUP(D1066,'[1]DESIGN LOAD'!AC:AF,2,FALSE)</f>
        <v>565</v>
      </c>
      <c r="S1066" s="7">
        <f>VLOOKUP(D1066,'[1]DESIGN LOAD'!AC:AF,3,FALSE)</f>
        <v>675</v>
      </c>
      <c r="T1066">
        <f>VLOOKUP(D1066,'[1]DESIGN LOAD'!AC:AF,4,FALSE)</f>
        <v>1240</v>
      </c>
    </row>
    <row r="1067" spans="1:20" x14ac:dyDescent="0.3">
      <c r="A1067" s="6">
        <v>2024</v>
      </c>
      <c r="B1067" s="6">
        <v>8</v>
      </c>
      <c r="C1067" s="6">
        <v>14</v>
      </c>
      <c r="D1067" s="6">
        <v>15</v>
      </c>
      <c r="E1067" s="6" t="str">
        <f t="shared" si="64"/>
        <v>Wednesday</v>
      </c>
      <c r="F1067" s="6" t="str">
        <f t="shared" si="67"/>
        <v>Week-day</v>
      </c>
      <c r="G1067" s="6" t="str">
        <f>_xlfn.XLOOKUP(B1067,'[1]VLOOKUP DATA'!$A$3:$A$14,'[1]VLOOKUP DATA'!$C$3:$C$14)</f>
        <v>High-demand</v>
      </c>
      <c r="H1067" s="6" t="str" cm="1">
        <f t="array" ref="H1067">_xlfn.XLOOKUP(1,('[1]VLOOKUP DATA'!$I$2:$I$337=[1]DATA!G1067)*('[1]VLOOKUP DATA'!$J$2:$J$337=[1]DATA!D1067)*('[1]VLOOKUP DATA'!$K$2:$K$337=[1]DATA!E1067),'[1]VLOOKUP DATA'!$L$2:$L$337)</f>
        <v>Standard</v>
      </c>
      <c r="I1067" s="1" cm="1">
        <f t="array" ref="I1067">_xlfn.XLOOKUP(B1067,'[1]VLOOKUP DATA'!$A$3:$A$14,_xlfn.XLOOKUP(H1067,'[1]VLOOKUP DATA'!$D$2:$F$2,'[1]VLOOKUP DATA'!$D$3:$F$14))*100</f>
        <v>198</v>
      </c>
      <c r="J1067" s="2">
        <v>-8.8723666666666698</v>
      </c>
      <c r="K1067" s="3">
        <f t="shared" si="65"/>
        <v>0</v>
      </c>
      <c r="L1067" s="3">
        <v>99.041666666666671</v>
      </c>
      <c r="M1067" s="4">
        <v>7.8026416666666654</v>
      </c>
      <c r="N1067" s="4">
        <v>370.49825000000004</v>
      </c>
      <c r="O1067" s="4">
        <v>366.16470833333329</v>
      </c>
      <c r="P1067" s="3">
        <f t="shared" si="66"/>
        <v>444.80911666666668</v>
      </c>
      <c r="Q1067" s="5">
        <v>0</v>
      </c>
      <c r="R1067" s="5">
        <f>VLOOKUP(D1067,'[1]DESIGN LOAD'!AC:AF,2,FALSE)</f>
        <v>565</v>
      </c>
      <c r="S1067" s="7">
        <f>VLOOKUP(D1067,'[1]DESIGN LOAD'!AC:AF,3,FALSE)</f>
        <v>675</v>
      </c>
      <c r="T1067">
        <f>VLOOKUP(D1067,'[1]DESIGN LOAD'!AC:AF,4,FALSE)</f>
        <v>1240</v>
      </c>
    </row>
    <row r="1068" spans="1:20" x14ac:dyDescent="0.3">
      <c r="A1068" s="6">
        <v>2024</v>
      </c>
      <c r="B1068" s="6">
        <v>8</v>
      </c>
      <c r="C1068" s="6">
        <v>14</v>
      </c>
      <c r="D1068" s="6">
        <v>16</v>
      </c>
      <c r="E1068" s="6" t="str">
        <f t="shared" si="64"/>
        <v>Wednesday</v>
      </c>
      <c r="F1068" s="6" t="str">
        <f t="shared" si="67"/>
        <v>Week-day</v>
      </c>
      <c r="G1068" s="6" t="str">
        <f>_xlfn.XLOOKUP(B1068,'[1]VLOOKUP DATA'!$A$3:$A$14,'[1]VLOOKUP DATA'!$C$3:$C$14)</f>
        <v>High-demand</v>
      </c>
      <c r="H1068" s="6" t="str" cm="1">
        <f t="array" ref="H1068">_xlfn.XLOOKUP(1,('[1]VLOOKUP DATA'!$I$2:$I$337=[1]DATA!G1068)*('[1]VLOOKUP DATA'!$J$2:$J$337=[1]DATA!D1068)*('[1]VLOOKUP DATA'!$K$2:$K$337=[1]DATA!E1068),'[1]VLOOKUP DATA'!$L$2:$L$337)</f>
        <v>Standard</v>
      </c>
      <c r="I1068" s="1" cm="1">
        <f t="array" ref="I1068">_xlfn.XLOOKUP(B1068,'[1]VLOOKUP DATA'!$A$3:$A$14,_xlfn.XLOOKUP(H1068,'[1]VLOOKUP DATA'!$D$2:$F$2,'[1]VLOOKUP DATA'!$D$3:$F$14))*100</f>
        <v>198</v>
      </c>
      <c r="J1068" s="2">
        <v>85.889483333333303</v>
      </c>
      <c r="K1068" s="3">
        <f t="shared" si="65"/>
        <v>85.889483333333303</v>
      </c>
      <c r="L1068" s="3">
        <v>97.974999999999994</v>
      </c>
      <c r="M1068" s="4">
        <v>26.5093</v>
      </c>
      <c r="N1068" s="4">
        <v>288.97114166666665</v>
      </c>
      <c r="O1068" s="4">
        <v>394.08400000000012</v>
      </c>
      <c r="P1068" s="3">
        <f t="shared" si="66"/>
        <v>444.80911666666668</v>
      </c>
      <c r="Q1068" s="5">
        <v>-1.6500000000000008E-2</v>
      </c>
      <c r="R1068" s="5">
        <f>VLOOKUP(D1068,'[1]DESIGN LOAD'!AC:AF,2,FALSE)</f>
        <v>565</v>
      </c>
      <c r="S1068" s="7">
        <f>VLOOKUP(D1068,'[1]DESIGN LOAD'!AC:AF,3,FALSE)</f>
        <v>675</v>
      </c>
      <c r="T1068">
        <f>VLOOKUP(D1068,'[1]DESIGN LOAD'!AC:AF,4,FALSE)</f>
        <v>1240</v>
      </c>
    </row>
    <row r="1069" spans="1:20" x14ac:dyDescent="0.3">
      <c r="A1069" s="6">
        <v>2024</v>
      </c>
      <c r="B1069" s="6">
        <v>8</v>
      </c>
      <c r="C1069" s="6">
        <v>14</v>
      </c>
      <c r="D1069" s="6">
        <v>17</v>
      </c>
      <c r="E1069" s="6" t="str">
        <f t="shared" si="64"/>
        <v>Wednesday</v>
      </c>
      <c r="F1069" s="6" t="str">
        <f t="shared" si="67"/>
        <v>Week-day</v>
      </c>
      <c r="G1069" s="6" t="str">
        <f>_xlfn.XLOOKUP(B1069,'[1]VLOOKUP DATA'!$A$3:$A$14,'[1]VLOOKUP DATA'!$C$3:$C$14)</f>
        <v>High-demand</v>
      </c>
      <c r="H1069" s="6" t="str" cm="1">
        <f t="array" ref="H1069">_xlfn.XLOOKUP(1,('[1]VLOOKUP DATA'!$I$2:$I$337=[1]DATA!G1069)*('[1]VLOOKUP DATA'!$J$2:$J$337=[1]DATA!D1069)*('[1]VLOOKUP DATA'!$K$2:$K$337=[1]DATA!E1069),'[1]VLOOKUP DATA'!$L$2:$L$337)</f>
        <v>Peak</v>
      </c>
      <c r="I1069" s="1" cm="1">
        <f t="array" ref="I1069">_xlfn.XLOOKUP(B1069,'[1]VLOOKUP DATA'!$A$3:$A$14,_xlfn.XLOOKUP(H1069,'[1]VLOOKUP DATA'!$D$2:$F$2,'[1]VLOOKUP DATA'!$D$3:$F$14))*100</f>
        <v>653</v>
      </c>
      <c r="J1069" s="2">
        <v>272.58035833333332</v>
      </c>
      <c r="K1069" s="3">
        <f t="shared" si="65"/>
        <v>272.58035833333332</v>
      </c>
      <c r="L1069" s="3">
        <v>88.858333333333334</v>
      </c>
      <c r="M1069" s="4">
        <v>12.709233333333335</v>
      </c>
      <c r="N1069" s="4">
        <v>48.284083333333342</v>
      </c>
      <c r="O1069" s="4">
        <v>330.12476666666663</v>
      </c>
      <c r="P1069" s="3">
        <f t="shared" si="66"/>
        <v>444.80911666666668</v>
      </c>
      <c r="Q1069" s="5">
        <v>-3.5999999999999997E-2</v>
      </c>
      <c r="R1069" s="5">
        <f>VLOOKUP(D1069,'[1]DESIGN LOAD'!AC:AF,2,FALSE)</f>
        <v>555</v>
      </c>
      <c r="S1069" s="7">
        <f>VLOOKUP(D1069,'[1]DESIGN LOAD'!AC:AF,3,FALSE)</f>
        <v>675</v>
      </c>
      <c r="T1069">
        <f>VLOOKUP(D1069,'[1]DESIGN LOAD'!AC:AF,4,FALSE)</f>
        <v>1230</v>
      </c>
    </row>
    <row r="1070" spans="1:20" x14ac:dyDescent="0.3">
      <c r="A1070" s="6">
        <v>2024</v>
      </c>
      <c r="B1070" s="6">
        <v>8</v>
      </c>
      <c r="C1070" s="6">
        <v>14</v>
      </c>
      <c r="D1070" s="6">
        <v>18</v>
      </c>
      <c r="E1070" s="6" t="str">
        <f t="shared" si="64"/>
        <v>Wednesday</v>
      </c>
      <c r="F1070" s="6" t="str">
        <f t="shared" si="67"/>
        <v>Week-day</v>
      </c>
      <c r="G1070" s="6" t="str">
        <f>_xlfn.XLOOKUP(B1070,'[1]VLOOKUP DATA'!$A$3:$A$14,'[1]VLOOKUP DATA'!$C$3:$C$14)</f>
        <v>High-demand</v>
      </c>
      <c r="H1070" s="6" t="str" cm="1">
        <f t="array" ref="H1070">_xlfn.XLOOKUP(1,('[1]VLOOKUP DATA'!$I$2:$I$337=[1]DATA!G1070)*('[1]VLOOKUP DATA'!$J$2:$J$337=[1]DATA!D1070)*('[1]VLOOKUP DATA'!$K$2:$K$337=[1]DATA!E1070),'[1]VLOOKUP DATA'!$L$2:$L$337)</f>
        <v>Peak</v>
      </c>
      <c r="I1070" s="1" cm="1">
        <f t="array" ref="I1070">_xlfn.XLOOKUP(B1070,'[1]VLOOKUP DATA'!$A$3:$A$14,_xlfn.XLOOKUP(H1070,'[1]VLOOKUP DATA'!$D$2:$F$2,'[1]VLOOKUP DATA'!$D$3:$F$14))*100</f>
        <v>653</v>
      </c>
      <c r="J1070" s="2">
        <v>331.76290833333314</v>
      </c>
      <c r="K1070" s="3">
        <f t="shared" si="65"/>
        <v>331.76290833333314</v>
      </c>
      <c r="L1070" s="3">
        <v>73.2</v>
      </c>
      <c r="M1070" s="4">
        <v>0.15443333333333331</v>
      </c>
      <c r="N1070" s="4">
        <v>1.1838333333333324</v>
      </c>
      <c r="O1070" s="4">
        <v>332.91019166666672</v>
      </c>
      <c r="P1070" s="3">
        <f t="shared" si="66"/>
        <v>444.80911666666668</v>
      </c>
      <c r="Q1070" s="5">
        <v>-3.5999999999999997E-2</v>
      </c>
      <c r="R1070" s="5">
        <f>VLOOKUP(D1070,'[1]DESIGN LOAD'!AC:AF,2,FALSE)</f>
        <v>485</v>
      </c>
      <c r="S1070" s="7">
        <f>VLOOKUP(D1070,'[1]DESIGN LOAD'!AC:AF,3,FALSE)</f>
        <v>655</v>
      </c>
      <c r="T1070">
        <f>VLOOKUP(D1070,'[1]DESIGN LOAD'!AC:AF,4,FALSE)</f>
        <v>1140</v>
      </c>
    </row>
    <row r="1071" spans="1:20" x14ac:dyDescent="0.3">
      <c r="A1071" s="6">
        <v>2024</v>
      </c>
      <c r="B1071" s="6">
        <v>8</v>
      </c>
      <c r="C1071" s="6">
        <v>14</v>
      </c>
      <c r="D1071" s="6">
        <v>19</v>
      </c>
      <c r="E1071" s="6" t="str">
        <f t="shared" si="64"/>
        <v>Wednesday</v>
      </c>
      <c r="F1071" s="6" t="str">
        <f t="shared" si="67"/>
        <v>Week-day</v>
      </c>
      <c r="G1071" s="6" t="str">
        <f>_xlfn.XLOOKUP(B1071,'[1]VLOOKUP DATA'!$A$3:$A$14,'[1]VLOOKUP DATA'!$C$3:$C$14)</f>
        <v>High-demand</v>
      </c>
      <c r="H1071" s="6" t="str" cm="1">
        <f t="array" ref="H1071">_xlfn.XLOOKUP(1,('[1]VLOOKUP DATA'!$I$2:$I$337=[1]DATA!G1071)*('[1]VLOOKUP DATA'!$J$2:$J$337=[1]DATA!D1071)*('[1]VLOOKUP DATA'!$K$2:$K$337=[1]DATA!E1071),'[1]VLOOKUP DATA'!$L$2:$L$337)</f>
        <v>Standard</v>
      </c>
      <c r="I1071" s="1" cm="1">
        <f t="array" ref="I1071">_xlfn.XLOOKUP(B1071,'[1]VLOOKUP DATA'!$A$3:$A$14,_xlfn.XLOOKUP(H1071,'[1]VLOOKUP DATA'!$D$2:$F$2,'[1]VLOOKUP DATA'!$D$3:$F$14))*100</f>
        <v>198</v>
      </c>
      <c r="J1071" s="2">
        <v>-1.879441666666666</v>
      </c>
      <c r="K1071" s="3">
        <f t="shared" si="65"/>
        <v>0</v>
      </c>
      <c r="L1071" s="3">
        <v>64.691666666666663</v>
      </c>
      <c r="M1071" s="4">
        <v>349.39873333333333</v>
      </c>
      <c r="N1071" s="4">
        <v>0</v>
      </c>
      <c r="O1071" s="4">
        <v>335.33720833333331</v>
      </c>
      <c r="P1071" s="3">
        <f t="shared" si="66"/>
        <v>444.80911666666668</v>
      </c>
      <c r="Q1071" s="5">
        <v>-3.5999999999999997E-2</v>
      </c>
      <c r="R1071" s="5">
        <f>VLOOKUP(D1071,'[1]DESIGN LOAD'!AC:AF,2,FALSE)</f>
        <v>295</v>
      </c>
      <c r="S1071" s="7">
        <f>VLOOKUP(D1071,'[1]DESIGN LOAD'!AC:AF,3,FALSE)</f>
        <v>655</v>
      </c>
      <c r="T1071">
        <f>VLOOKUP(D1071,'[1]DESIGN LOAD'!AC:AF,4,FALSE)</f>
        <v>950</v>
      </c>
    </row>
    <row r="1072" spans="1:20" x14ac:dyDescent="0.3">
      <c r="A1072" s="6">
        <v>2024</v>
      </c>
      <c r="B1072" s="6">
        <v>8</v>
      </c>
      <c r="C1072" s="6">
        <v>14</v>
      </c>
      <c r="D1072" s="6">
        <v>20</v>
      </c>
      <c r="E1072" s="6" t="str">
        <f t="shared" si="64"/>
        <v>Wednesday</v>
      </c>
      <c r="F1072" s="6" t="str">
        <f t="shared" si="67"/>
        <v>Week-day</v>
      </c>
      <c r="G1072" s="6" t="str">
        <f>_xlfn.XLOOKUP(B1072,'[1]VLOOKUP DATA'!$A$3:$A$14,'[1]VLOOKUP DATA'!$C$3:$C$14)</f>
        <v>High-demand</v>
      </c>
      <c r="H1072" s="6" t="str" cm="1">
        <f t="array" ref="H1072">_xlfn.XLOOKUP(1,('[1]VLOOKUP DATA'!$I$2:$I$337=[1]DATA!G1072)*('[1]VLOOKUP DATA'!$J$2:$J$337=[1]DATA!D1072)*('[1]VLOOKUP DATA'!$K$2:$K$337=[1]DATA!E1072),'[1]VLOOKUP DATA'!$L$2:$L$337)</f>
        <v>Standard</v>
      </c>
      <c r="I1072" s="1" cm="1">
        <f t="array" ref="I1072">_xlfn.XLOOKUP(B1072,'[1]VLOOKUP DATA'!$A$3:$A$14,_xlfn.XLOOKUP(H1072,'[1]VLOOKUP DATA'!$D$2:$F$2,'[1]VLOOKUP DATA'!$D$3:$F$14))*100</f>
        <v>198</v>
      </c>
      <c r="J1072" s="2">
        <v>-8.8152750000000015</v>
      </c>
      <c r="K1072" s="3">
        <f t="shared" si="65"/>
        <v>0</v>
      </c>
      <c r="L1072" s="3">
        <v>64.916666666666671</v>
      </c>
      <c r="M1072" s="4">
        <v>297.13549166666678</v>
      </c>
      <c r="N1072" s="4">
        <v>0</v>
      </c>
      <c r="O1072" s="4">
        <v>274.38357499999984</v>
      </c>
      <c r="P1072" s="3">
        <f t="shared" si="66"/>
        <v>444.80911666666668</v>
      </c>
      <c r="Q1072" s="5">
        <v>-3.5999999999999997E-2</v>
      </c>
      <c r="R1072" s="5">
        <f>VLOOKUP(D1072,'[1]DESIGN LOAD'!AC:AF,2,FALSE)</f>
        <v>295</v>
      </c>
      <c r="S1072" s="7">
        <f>VLOOKUP(D1072,'[1]DESIGN LOAD'!AC:AF,3,FALSE)</f>
        <v>190</v>
      </c>
      <c r="T1072">
        <f>VLOOKUP(D1072,'[1]DESIGN LOAD'!AC:AF,4,FALSE)</f>
        <v>485</v>
      </c>
    </row>
    <row r="1073" spans="1:20" x14ac:dyDescent="0.3">
      <c r="A1073" s="6">
        <v>2024</v>
      </c>
      <c r="B1073" s="6">
        <v>8</v>
      </c>
      <c r="C1073" s="6">
        <v>14</v>
      </c>
      <c r="D1073" s="6">
        <v>21</v>
      </c>
      <c r="E1073" s="6" t="str">
        <f t="shared" si="64"/>
        <v>Wednesday</v>
      </c>
      <c r="F1073" s="6" t="str">
        <f t="shared" si="67"/>
        <v>Week-day</v>
      </c>
      <c r="G1073" s="6" t="str">
        <f>_xlfn.XLOOKUP(B1073,'[1]VLOOKUP DATA'!$A$3:$A$14,'[1]VLOOKUP DATA'!$C$3:$C$14)</f>
        <v>High-demand</v>
      </c>
      <c r="H1073" s="6" t="str" cm="1">
        <f t="array" ref="H1073">_xlfn.XLOOKUP(1,('[1]VLOOKUP DATA'!$I$2:$I$337=[1]DATA!G1073)*('[1]VLOOKUP DATA'!$J$2:$J$337=[1]DATA!D1073)*('[1]VLOOKUP DATA'!$K$2:$K$337=[1]DATA!E1073),'[1]VLOOKUP DATA'!$L$2:$L$337)</f>
        <v>Standard</v>
      </c>
      <c r="I1073" s="1" cm="1">
        <f t="array" ref="I1073">_xlfn.XLOOKUP(B1073,'[1]VLOOKUP DATA'!$A$3:$A$14,_xlfn.XLOOKUP(H1073,'[1]VLOOKUP DATA'!$D$2:$F$2,'[1]VLOOKUP DATA'!$D$3:$F$14))*100</f>
        <v>198</v>
      </c>
      <c r="J1073" s="2">
        <v>-5.4224833333333411</v>
      </c>
      <c r="K1073" s="3">
        <f t="shared" si="65"/>
        <v>0</v>
      </c>
      <c r="L1073" s="3">
        <v>64.424999999999997</v>
      </c>
      <c r="M1073" s="4">
        <v>260.32537500000001</v>
      </c>
      <c r="N1073" s="4">
        <v>0</v>
      </c>
      <c r="O1073" s="4">
        <v>257.65074166666676</v>
      </c>
      <c r="P1073" s="3">
        <f t="shared" si="66"/>
        <v>444.80911666666668</v>
      </c>
      <c r="Q1073" s="5">
        <v>-3.5999999999999997E-2</v>
      </c>
      <c r="R1073" s="5">
        <f>VLOOKUP(D1073,'[1]DESIGN LOAD'!AC:AF,2,FALSE)</f>
        <v>295</v>
      </c>
      <c r="S1073" s="7">
        <f>VLOOKUP(D1073,'[1]DESIGN LOAD'!AC:AF,3,FALSE)</f>
        <v>190</v>
      </c>
      <c r="T1073">
        <f>VLOOKUP(D1073,'[1]DESIGN LOAD'!AC:AF,4,FALSE)</f>
        <v>485</v>
      </c>
    </row>
    <row r="1074" spans="1:20" x14ac:dyDescent="0.3">
      <c r="A1074" s="6">
        <v>2024</v>
      </c>
      <c r="B1074" s="6">
        <v>8</v>
      </c>
      <c r="C1074" s="6">
        <v>14</v>
      </c>
      <c r="D1074" s="6">
        <v>22</v>
      </c>
      <c r="E1074" s="6" t="str">
        <f t="shared" si="64"/>
        <v>Wednesday</v>
      </c>
      <c r="F1074" s="6" t="str">
        <f t="shared" si="67"/>
        <v>Week-day</v>
      </c>
      <c r="G1074" s="6" t="str">
        <f>_xlfn.XLOOKUP(B1074,'[1]VLOOKUP DATA'!$A$3:$A$14,'[1]VLOOKUP DATA'!$C$3:$C$14)</f>
        <v>High-demand</v>
      </c>
      <c r="H1074" s="6" t="str" cm="1">
        <f t="array" ref="H1074">_xlfn.XLOOKUP(1,('[1]VLOOKUP DATA'!$I$2:$I$337=[1]DATA!G1074)*('[1]VLOOKUP DATA'!$J$2:$J$337=[1]DATA!D1074)*('[1]VLOOKUP DATA'!$K$2:$K$337=[1]DATA!E1074),'[1]VLOOKUP DATA'!$L$2:$L$337)</f>
        <v>Off-Peak</v>
      </c>
      <c r="I1074" s="1" cm="1">
        <f t="array" ref="I1074">_xlfn.XLOOKUP(B1074,'[1]VLOOKUP DATA'!$A$3:$A$14,_xlfn.XLOOKUP(H1074,'[1]VLOOKUP DATA'!$D$2:$F$2,'[1]VLOOKUP DATA'!$D$3:$F$14))*100</f>
        <v>107</v>
      </c>
      <c r="J1074" s="2">
        <v>-146.43976666666669</v>
      </c>
      <c r="K1074" s="3">
        <f t="shared" si="65"/>
        <v>0</v>
      </c>
      <c r="L1074" s="3">
        <v>67.691666666666663</v>
      </c>
      <c r="M1074" s="4">
        <v>415.00746666666674</v>
      </c>
      <c r="N1074" s="4">
        <v>0</v>
      </c>
      <c r="O1074" s="4">
        <v>248.4190416666666</v>
      </c>
      <c r="P1074" s="3">
        <f t="shared" si="66"/>
        <v>444.80911666666668</v>
      </c>
      <c r="Q1074" s="5">
        <v>-3.5999999999999997E-2</v>
      </c>
      <c r="R1074" s="5">
        <f>VLOOKUP(D1074,'[1]DESIGN LOAD'!AC:AF,2,FALSE)</f>
        <v>200</v>
      </c>
      <c r="S1074" s="7">
        <f>VLOOKUP(D1074,'[1]DESIGN LOAD'!AC:AF,3,FALSE)</f>
        <v>190</v>
      </c>
      <c r="T1074">
        <f>VLOOKUP(D1074,'[1]DESIGN LOAD'!AC:AF,4,FALSE)</f>
        <v>390</v>
      </c>
    </row>
    <row r="1075" spans="1:20" x14ac:dyDescent="0.3">
      <c r="A1075" s="6">
        <v>2024</v>
      </c>
      <c r="B1075" s="6">
        <v>8</v>
      </c>
      <c r="C1075" s="6">
        <v>14</v>
      </c>
      <c r="D1075" s="6">
        <v>23</v>
      </c>
      <c r="E1075" s="6" t="str">
        <f t="shared" si="64"/>
        <v>Wednesday</v>
      </c>
      <c r="F1075" s="6" t="str">
        <f t="shared" si="67"/>
        <v>Week-day</v>
      </c>
      <c r="G1075" s="6" t="str">
        <f>_xlfn.XLOOKUP(B1075,'[1]VLOOKUP DATA'!$A$3:$A$14,'[1]VLOOKUP DATA'!$C$3:$C$14)</f>
        <v>High-demand</v>
      </c>
      <c r="H1075" s="6" t="str" cm="1">
        <f t="array" ref="H1075">_xlfn.XLOOKUP(1,('[1]VLOOKUP DATA'!$I$2:$I$337=[1]DATA!G1075)*('[1]VLOOKUP DATA'!$J$2:$J$337=[1]DATA!D1075)*('[1]VLOOKUP DATA'!$K$2:$K$337=[1]DATA!E1075),'[1]VLOOKUP DATA'!$L$2:$L$337)</f>
        <v>Off-Peak</v>
      </c>
      <c r="I1075" s="1" cm="1">
        <f t="array" ref="I1075">_xlfn.XLOOKUP(B1075,'[1]VLOOKUP DATA'!$A$3:$A$14,_xlfn.XLOOKUP(H1075,'[1]VLOOKUP DATA'!$D$2:$F$2,'[1]VLOOKUP DATA'!$D$3:$F$14))*100</f>
        <v>107</v>
      </c>
      <c r="J1075" s="2">
        <v>-108.51159166666662</v>
      </c>
      <c r="K1075" s="3">
        <f t="shared" si="65"/>
        <v>0</v>
      </c>
      <c r="L1075" s="3">
        <v>74.358333333333334</v>
      </c>
      <c r="M1075" s="4">
        <v>377.04539999999974</v>
      </c>
      <c r="N1075" s="4">
        <v>0</v>
      </c>
      <c r="O1075" s="4">
        <v>248.73621666666671</v>
      </c>
      <c r="P1075" s="3">
        <f t="shared" si="66"/>
        <v>444.80911666666668</v>
      </c>
      <c r="Q1075" s="5">
        <v>-3.5999999999999997E-2</v>
      </c>
      <c r="R1075" s="5">
        <f>VLOOKUP(D1075,'[1]DESIGN LOAD'!AC:AF,2,FALSE)</f>
        <v>200</v>
      </c>
      <c r="S1075" s="7">
        <f>VLOOKUP(D1075,'[1]DESIGN LOAD'!AC:AF,3,FALSE)</f>
        <v>190</v>
      </c>
      <c r="T1075">
        <f>VLOOKUP(D1075,'[1]DESIGN LOAD'!AC:AF,4,FALSE)</f>
        <v>390</v>
      </c>
    </row>
    <row r="1076" spans="1:20" x14ac:dyDescent="0.3">
      <c r="A1076" s="6">
        <v>2024</v>
      </c>
      <c r="B1076" s="6">
        <v>8</v>
      </c>
      <c r="C1076" s="6">
        <v>15</v>
      </c>
      <c r="D1076" s="6">
        <v>0</v>
      </c>
      <c r="E1076" s="6" t="str">
        <f t="shared" si="64"/>
        <v>Thursday</v>
      </c>
      <c r="F1076" s="6" t="str">
        <f t="shared" si="67"/>
        <v>Week-day</v>
      </c>
      <c r="G1076" s="6" t="str">
        <f>_xlfn.XLOOKUP(B1076,'[1]VLOOKUP DATA'!$A$3:$A$14,'[1]VLOOKUP DATA'!$C$3:$C$14)</f>
        <v>High-demand</v>
      </c>
      <c r="H1076" s="6" t="str" cm="1">
        <f t="array" ref="H1076">_xlfn.XLOOKUP(1,('[1]VLOOKUP DATA'!$I$2:$I$337=[1]DATA!G1076)*('[1]VLOOKUP DATA'!$J$2:$J$337=[1]DATA!D1076)*('[1]VLOOKUP DATA'!$K$2:$K$337=[1]DATA!E1076),'[1]VLOOKUP DATA'!$L$2:$L$337)</f>
        <v>Off-Peak</v>
      </c>
      <c r="I1076" s="1" cm="1">
        <f t="array" ref="I1076">_xlfn.XLOOKUP(B1076,'[1]VLOOKUP DATA'!$A$3:$A$14,_xlfn.XLOOKUP(H1076,'[1]VLOOKUP DATA'!$D$2:$F$2,'[1]VLOOKUP DATA'!$D$3:$F$14))*100</f>
        <v>107</v>
      </c>
      <c r="J1076" s="2">
        <v>0.39178333333333332</v>
      </c>
      <c r="K1076" s="3">
        <f t="shared" si="65"/>
        <v>0.39178333333333332</v>
      </c>
      <c r="L1076" s="3">
        <v>76.275000000000006</v>
      </c>
      <c r="M1076" s="4">
        <v>250.95335000000006</v>
      </c>
      <c r="N1076" s="4">
        <v>0</v>
      </c>
      <c r="O1076" s="4">
        <v>239.16977499999999</v>
      </c>
      <c r="P1076" s="3">
        <f t="shared" si="66"/>
        <v>444.80911666666668</v>
      </c>
      <c r="Q1076" s="5">
        <v>-3.5999999999999997E-2</v>
      </c>
      <c r="R1076" s="5">
        <f>VLOOKUP(D1076,'[1]DESIGN LOAD'!AC:AF,2,FALSE)</f>
        <v>200</v>
      </c>
      <c r="S1076" s="7">
        <f>VLOOKUP(D1076,'[1]DESIGN LOAD'!AC:AF,3,FALSE)</f>
        <v>190</v>
      </c>
      <c r="T1076">
        <f>VLOOKUP(D1076,'[1]DESIGN LOAD'!AC:AF,4,FALSE)</f>
        <v>390</v>
      </c>
    </row>
    <row r="1077" spans="1:20" x14ac:dyDescent="0.3">
      <c r="A1077" s="6">
        <v>2024</v>
      </c>
      <c r="B1077" s="6">
        <v>8</v>
      </c>
      <c r="C1077" s="6">
        <v>15</v>
      </c>
      <c r="D1077" s="6">
        <v>1</v>
      </c>
      <c r="E1077" s="6" t="str">
        <f t="shared" si="64"/>
        <v>Thursday</v>
      </c>
      <c r="F1077" s="6" t="str">
        <f t="shared" si="67"/>
        <v>Week-day</v>
      </c>
      <c r="G1077" s="6" t="str">
        <f>_xlfn.XLOOKUP(B1077,'[1]VLOOKUP DATA'!$A$3:$A$14,'[1]VLOOKUP DATA'!$C$3:$C$14)</f>
        <v>High-demand</v>
      </c>
      <c r="H1077" s="6" t="str" cm="1">
        <f t="array" ref="H1077">_xlfn.XLOOKUP(1,('[1]VLOOKUP DATA'!$I$2:$I$337=[1]DATA!G1077)*('[1]VLOOKUP DATA'!$J$2:$J$337=[1]DATA!D1077)*('[1]VLOOKUP DATA'!$K$2:$K$337=[1]DATA!E1077),'[1]VLOOKUP DATA'!$L$2:$L$337)</f>
        <v>Off-Peak</v>
      </c>
      <c r="I1077" s="1" cm="1">
        <f t="array" ref="I1077">_xlfn.XLOOKUP(B1077,'[1]VLOOKUP DATA'!$A$3:$A$14,_xlfn.XLOOKUP(H1077,'[1]VLOOKUP DATA'!$D$2:$F$2,'[1]VLOOKUP DATA'!$D$3:$F$14))*100</f>
        <v>107</v>
      </c>
      <c r="J1077" s="2">
        <v>-35.237099999999984</v>
      </c>
      <c r="K1077" s="3">
        <f t="shared" si="65"/>
        <v>0</v>
      </c>
      <c r="L1077" s="3">
        <v>76.358333333333334</v>
      </c>
      <c r="M1077" s="4">
        <v>292.12356666666659</v>
      </c>
      <c r="N1077" s="4">
        <v>0</v>
      </c>
      <c r="O1077" s="4">
        <v>238.24807499999997</v>
      </c>
      <c r="P1077" s="3">
        <f t="shared" si="66"/>
        <v>444.80911666666668</v>
      </c>
      <c r="Q1077" s="5">
        <v>-3.4483333333333345E-2</v>
      </c>
      <c r="R1077" s="5">
        <f>VLOOKUP(D1077,'[1]DESIGN LOAD'!AC:AF,2,FALSE)</f>
        <v>200</v>
      </c>
      <c r="S1077" s="7">
        <f>VLOOKUP(D1077,'[1]DESIGN LOAD'!AC:AF,3,FALSE)</f>
        <v>190</v>
      </c>
      <c r="T1077">
        <f>VLOOKUP(D1077,'[1]DESIGN LOAD'!AC:AF,4,FALSE)</f>
        <v>390</v>
      </c>
    </row>
    <row r="1078" spans="1:20" x14ac:dyDescent="0.3">
      <c r="A1078" s="6">
        <v>2024</v>
      </c>
      <c r="B1078" s="6">
        <v>8</v>
      </c>
      <c r="C1078" s="6">
        <v>15</v>
      </c>
      <c r="D1078" s="6">
        <v>2</v>
      </c>
      <c r="E1078" s="6" t="str">
        <f t="shared" si="64"/>
        <v>Thursday</v>
      </c>
      <c r="F1078" s="6" t="str">
        <f t="shared" si="67"/>
        <v>Week-day</v>
      </c>
      <c r="G1078" s="6" t="str">
        <f>_xlfn.XLOOKUP(B1078,'[1]VLOOKUP DATA'!$A$3:$A$14,'[1]VLOOKUP DATA'!$C$3:$C$14)</f>
        <v>High-demand</v>
      </c>
      <c r="H1078" s="6" t="str" cm="1">
        <f t="array" ref="H1078">_xlfn.XLOOKUP(1,('[1]VLOOKUP DATA'!$I$2:$I$337=[1]DATA!G1078)*('[1]VLOOKUP DATA'!$J$2:$J$337=[1]DATA!D1078)*('[1]VLOOKUP DATA'!$K$2:$K$337=[1]DATA!E1078),'[1]VLOOKUP DATA'!$L$2:$L$337)</f>
        <v>Off-Peak</v>
      </c>
      <c r="I1078" s="1" cm="1">
        <f t="array" ref="I1078">_xlfn.XLOOKUP(B1078,'[1]VLOOKUP DATA'!$A$3:$A$14,_xlfn.XLOOKUP(H1078,'[1]VLOOKUP DATA'!$D$2:$F$2,'[1]VLOOKUP DATA'!$D$3:$F$14))*100</f>
        <v>107</v>
      </c>
      <c r="J1078" s="2">
        <v>6.3147416666666585</v>
      </c>
      <c r="K1078" s="3">
        <f t="shared" si="65"/>
        <v>6.3147416666666585</v>
      </c>
      <c r="L1078" s="3">
        <v>75.5</v>
      </c>
      <c r="M1078" s="4">
        <v>335.20425</v>
      </c>
      <c r="N1078" s="4">
        <v>0</v>
      </c>
      <c r="O1078" s="4">
        <v>325.55388333333337</v>
      </c>
      <c r="P1078" s="3">
        <f t="shared" si="66"/>
        <v>444.80911666666668</v>
      </c>
      <c r="Q1078" s="5">
        <v>-2.300000000000001E-2</v>
      </c>
      <c r="R1078" s="5">
        <f>VLOOKUP(D1078,'[1]DESIGN LOAD'!AC:AF,2,FALSE)</f>
        <v>200</v>
      </c>
      <c r="S1078" s="7">
        <f>VLOOKUP(D1078,'[1]DESIGN LOAD'!AC:AF,3,FALSE)</f>
        <v>190</v>
      </c>
      <c r="T1078">
        <f>VLOOKUP(D1078,'[1]DESIGN LOAD'!AC:AF,4,FALSE)</f>
        <v>390</v>
      </c>
    </row>
    <row r="1079" spans="1:20" x14ac:dyDescent="0.3">
      <c r="A1079" s="6">
        <v>2024</v>
      </c>
      <c r="B1079" s="6">
        <v>8</v>
      </c>
      <c r="C1079" s="6">
        <v>15</v>
      </c>
      <c r="D1079" s="6">
        <v>3</v>
      </c>
      <c r="E1079" s="6" t="str">
        <f t="shared" si="64"/>
        <v>Thursday</v>
      </c>
      <c r="F1079" s="6" t="str">
        <f t="shared" si="67"/>
        <v>Week-day</v>
      </c>
      <c r="G1079" s="6" t="str">
        <f>_xlfn.XLOOKUP(B1079,'[1]VLOOKUP DATA'!$A$3:$A$14,'[1]VLOOKUP DATA'!$C$3:$C$14)</f>
        <v>High-demand</v>
      </c>
      <c r="H1079" s="6" t="str" cm="1">
        <f t="array" ref="H1079">_xlfn.XLOOKUP(1,('[1]VLOOKUP DATA'!$I$2:$I$337=[1]DATA!G1079)*('[1]VLOOKUP DATA'!$J$2:$J$337=[1]DATA!D1079)*('[1]VLOOKUP DATA'!$K$2:$K$337=[1]DATA!E1079),'[1]VLOOKUP DATA'!$L$2:$L$337)</f>
        <v>Off-Peak</v>
      </c>
      <c r="I1079" s="1" cm="1">
        <f t="array" ref="I1079">_xlfn.XLOOKUP(B1079,'[1]VLOOKUP DATA'!$A$3:$A$14,_xlfn.XLOOKUP(H1079,'[1]VLOOKUP DATA'!$D$2:$F$2,'[1]VLOOKUP DATA'!$D$3:$F$14))*100</f>
        <v>107</v>
      </c>
      <c r="J1079" s="2">
        <v>-0.78787500000000343</v>
      </c>
      <c r="K1079" s="3">
        <f t="shared" si="65"/>
        <v>0</v>
      </c>
      <c r="L1079" s="3">
        <v>75.13333333333334</v>
      </c>
      <c r="M1079" s="4">
        <v>344.41298333333339</v>
      </c>
      <c r="N1079" s="4">
        <v>0</v>
      </c>
      <c r="O1079" s="4">
        <v>329.28620833333315</v>
      </c>
      <c r="P1079" s="3">
        <f t="shared" si="66"/>
        <v>444.80911666666668</v>
      </c>
      <c r="Q1079" s="5">
        <v>-2.300000000000001E-2</v>
      </c>
      <c r="R1079" s="5">
        <f>VLOOKUP(D1079,'[1]DESIGN LOAD'!AC:AF,2,FALSE)</f>
        <v>200</v>
      </c>
      <c r="S1079" s="7">
        <f>VLOOKUP(D1079,'[1]DESIGN LOAD'!AC:AF,3,FALSE)</f>
        <v>190</v>
      </c>
      <c r="T1079">
        <f>VLOOKUP(D1079,'[1]DESIGN LOAD'!AC:AF,4,FALSE)</f>
        <v>390</v>
      </c>
    </row>
    <row r="1080" spans="1:20" x14ac:dyDescent="0.3">
      <c r="A1080" s="6">
        <v>2024</v>
      </c>
      <c r="B1080" s="6">
        <v>8</v>
      </c>
      <c r="C1080" s="6">
        <v>15</v>
      </c>
      <c r="D1080" s="6">
        <v>4</v>
      </c>
      <c r="E1080" s="6" t="str">
        <f t="shared" si="64"/>
        <v>Thursday</v>
      </c>
      <c r="F1080" s="6" t="str">
        <f t="shared" si="67"/>
        <v>Week-day</v>
      </c>
      <c r="G1080" s="6" t="str">
        <f>_xlfn.XLOOKUP(B1080,'[1]VLOOKUP DATA'!$A$3:$A$14,'[1]VLOOKUP DATA'!$C$3:$C$14)</f>
        <v>High-demand</v>
      </c>
      <c r="H1080" s="6" t="str" cm="1">
        <f t="array" ref="H1080">_xlfn.XLOOKUP(1,('[1]VLOOKUP DATA'!$I$2:$I$337=[1]DATA!G1080)*('[1]VLOOKUP DATA'!$J$2:$J$337=[1]DATA!D1080)*('[1]VLOOKUP DATA'!$K$2:$K$337=[1]DATA!E1080),'[1]VLOOKUP DATA'!$L$2:$L$337)</f>
        <v>Off-Peak</v>
      </c>
      <c r="I1080" s="1" cm="1">
        <f t="array" ref="I1080">_xlfn.XLOOKUP(B1080,'[1]VLOOKUP DATA'!$A$3:$A$14,_xlfn.XLOOKUP(H1080,'[1]VLOOKUP DATA'!$D$2:$F$2,'[1]VLOOKUP DATA'!$D$3:$F$14))*100</f>
        <v>107</v>
      </c>
      <c r="J1080" s="2">
        <v>-11.933149999999994</v>
      </c>
      <c r="K1080" s="3">
        <f t="shared" si="65"/>
        <v>0</v>
      </c>
      <c r="L1080" s="3">
        <v>75.033333333333331</v>
      </c>
      <c r="M1080" s="4">
        <v>357.79798333333349</v>
      </c>
      <c r="N1080" s="4">
        <v>0</v>
      </c>
      <c r="O1080" s="4">
        <v>329.71821666666654</v>
      </c>
      <c r="P1080" s="3">
        <f t="shared" si="66"/>
        <v>444.80911666666668</v>
      </c>
      <c r="Q1080" s="5">
        <v>-2.300000000000001E-2</v>
      </c>
      <c r="R1080" s="5">
        <f>VLOOKUP(D1080,'[1]DESIGN LOAD'!AC:AF,2,FALSE)</f>
        <v>295</v>
      </c>
      <c r="S1080" s="7">
        <f>VLOOKUP(D1080,'[1]DESIGN LOAD'!AC:AF,3,FALSE)</f>
        <v>190</v>
      </c>
      <c r="T1080">
        <f>VLOOKUP(D1080,'[1]DESIGN LOAD'!AC:AF,4,FALSE)</f>
        <v>485</v>
      </c>
    </row>
    <row r="1081" spans="1:20" x14ac:dyDescent="0.3">
      <c r="A1081" s="6">
        <v>2024</v>
      </c>
      <c r="B1081" s="6">
        <v>8</v>
      </c>
      <c r="C1081" s="6">
        <v>15</v>
      </c>
      <c r="D1081" s="6">
        <v>5</v>
      </c>
      <c r="E1081" s="6" t="str">
        <f t="shared" si="64"/>
        <v>Thursday</v>
      </c>
      <c r="F1081" s="6" t="str">
        <f t="shared" si="67"/>
        <v>Week-day</v>
      </c>
      <c r="G1081" s="6" t="str">
        <f>_xlfn.XLOOKUP(B1081,'[1]VLOOKUP DATA'!$A$3:$A$14,'[1]VLOOKUP DATA'!$C$3:$C$14)</f>
        <v>High-demand</v>
      </c>
      <c r="H1081" s="6" t="str" cm="1">
        <f t="array" ref="H1081">_xlfn.XLOOKUP(1,('[1]VLOOKUP DATA'!$I$2:$I$337=[1]DATA!G1081)*('[1]VLOOKUP DATA'!$J$2:$J$337=[1]DATA!D1081)*('[1]VLOOKUP DATA'!$K$2:$K$337=[1]DATA!E1081),'[1]VLOOKUP DATA'!$L$2:$L$337)</f>
        <v>Off-Peak</v>
      </c>
      <c r="I1081" s="1" cm="1">
        <f t="array" ref="I1081">_xlfn.XLOOKUP(B1081,'[1]VLOOKUP DATA'!$A$3:$A$14,_xlfn.XLOOKUP(H1081,'[1]VLOOKUP DATA'!$D$2:$F$2,'[1]VLOOKUP DATA'!$D$3:$F$14))*100</f>
        <v>107</v>
      </c>
      <c r="J1081" s="2">
        <v>209.29710000000009</v>
      </c>
      <c r="K1081" s="3">
        <f t="shared" si="65"/>
        <v>209.29710000000009</v>
      </c>
      <c r="L1081" s="3">
        <v>68.983333333333334</v>
      </c>
      <c r="M1081" s="4">
        <v>122.30115000000004</v>
      </c>
      <c r="N1081" s="4">
        <v>0</v>
      </c>
      <c r="O1081" s="4">
        <v>323.11871666666678</v>
      </c>
      <c r="P1081" s="3">
        <f t="shared" si="66"/>
        <v>444.80911666666668</v>
      </c>
      <c r="Q1081" s="5">
        <v>-2.300000000000001E-2</v>
      </c>
      <c r="R1081" s="5">
        <f>VLOOKUP(D1081,'[1]DESIGN LOAD'!AC:AF,2,FALSE)</f>
        <v>295</v>
      </c>
      <c r="S1081" s="7">
        <f>VLOOKUP(D1081,'[1]DESIGN LOAD'!AC:AF,3,FALSE)</f>
        <v>190</v>
      </c>
      <c r="T1081">
        <f>VLOOKUP(D1081,'[1]DESIGN LOAD'!AC:AF,4,FALSE)</f>
        <v>485</v>
      </c>
    </row>
    <row r="1082" spans="1:20" x14ac:dyDescent="0.3">
      <c r="A1082" s="6">
        <v>2024</v>
      </c>
      <c r="B1082" s="6">
        <v>8</v>
      </c>
      <c r="C1082" s="6">
        <v>15</v>
      </c>
      <c r="D1082" s="6">
        <v>6</v>
      </c>
      <c r="E1082" s="6" t="str">
        <f t="shared" si="64"/>
        <v>Thursday</v>
      </c>
      <c r="F1082" s="6" t="str">
        <f t="shared" si="67"/>
        <v>Week-day</v>
      </c>
      <c r="G1082" s="6" t="str">
        <f>_xlfn.XLOOKUP(B1082,'[1]VLOOKUP DATA'!$A$3:$A$14,'[1]VLOOKUP DATA'!$C$3:$C$14)</f>
        <v>High-demand</v>
      </c>
      <c r="H1082" s="6" t="str" cm="1">
        <f t="array" ref="H1082">_xlfn.XLOOKUP(1,('[1]VLOOKUP DATA'!$I$2:$I$337=[1]DATA!G1082)*('[1]VLOOKUP DATA'!$J$2:$J$337=[1]DATA!D1082)*('[1]VLOOKUP DATA'!$K$2:$K$337=[1]DATA!E1082),'[1]VLOOKUP DATA'!$L$2:$L$337)</f>
        <v>Peak</v>
      </c>
      <c r="I1082" s="1" cm="1">
        <f t="array" ref="I1082">_xlfn.XLOOKUP(B1082,'[1]VLOOKUP DATA'!$A$3:$A$14,_xlfn.XLOOKUP(H1082,'[1]VLOOKUP DATA'!$D$2:$F$2,'[1]VLOOKUP DATA'!$D$3:$F$14))*100</f>
        <v>653</v>
      </c>
      <c r="J1082" s="2">
        <v>-3.4261333333333348</v>
      </c>
      <c r="K1082" s="3">
        <f t="shared" si="65"/>
        <v>0</v>
      </c>
      <c r="L1082" s="3">
        <v>64.8</v>
      </c>
      <c r="M1082" s="4">
        <v>340.58872499999995</v>
      </c>
      <c r="N1082" s="4">
        <v>0</v>
      </c>
      <c r="O1082" s="4">
        <v>318.69785833333327</v>
      </c>
      <c r="P1082" s="3">
        <f t="shared" si="66"/>
        <v>444.80911666666668</v>
      </c>
      <c r="Q1082" s="5">
        <v>-2.300000000000001E-2</v>
      </c>
      <c r="R1082" s="5">
        <f>VLOOKUP(D1082,'[1]DESIGN LOAD'!AC:AF,2,FALSE)</f>
        <v>295</v>
      </c>
      <c r="S1082" s="7">
        <f>VLOOKUP(D1082,'[1]DESIGN LOAD'!AC:AF,3,FALSE)</f>
        <v>190</v>
      </c>
      <c r="T1082">
        <f>VLOOKUP(D1082,'[1]DESIGN LOAD'!AC:AF,4,FALSE)</f>
        <v>485</v>
      </c>
    </row>
    <row r="1083" spans="1:20" x14ac:dyDescent="0.3">
      <c r="A1083" s="6">
        <v>2024</v>
      </c>
      <c r="B1083" s="6">
        <v>8</v>
      </c>
      <c r="C1083" s="6">
        <v>15</v>
      </c>
      <c r="D1083" s="6">
        <v>7</v>
      </c>
      <c r="E1083" s="6" t="str">
        <f t="shared" si="64"/>
        <v>Thursday</v>
      </c>
      <c r="F1083" s="6" t="str">
        <f t="shared" si="67"/>
        <v>Week-day</v>
      </c>
      <c r="G1083" s="6" t="str">
        <f>_xlfn.XLOOKUP(B1083,'[1]VLOOKUP DATA'!$A$3:$A$14,'[1]VLOOKUP DATA'!$C$3:$C$14)</f>
        <v>High-demand</v>
      </c>
      <c r="H1083" s="6" t="str" cm="1">
        <f t="array" ref="H1083">_xlfn.XLOOKUP(1,('[1]VLOOKUP DATA'!$I$2:$I$337=[1]DATA!G1083)*('[1]VLOOKUP DATA'!$J$2:$J$337=[1]DATA!D1083)*('[1]VLOOKUP DATA'!$K$2:$K$337=[1]DATA!E1083),'[1]VLOOKUP DATA'!$L$2:$L$337)</f>
        <v>Peak</v>
      </c>
      <c r="I1083" s="1" cm="1">
        <f t="array" ref="I1083">_xlfn.XLOOKUP(B1083,'[1]VLOOKUP DATA'!$A$3:$A$14,_xlfn.XLOOKUP(H1083,'[1]VLOOKUP DATA'!$D$2:$F$2,'[1]VLOOKUP DATA'!$D$3:$F$14))*100</f>
        <v>653</v>
      </c>
      <c r="J1083" s="2">
        <v>-10.592408333333333</v>
      </c>
      <c r="K1083" s="3">
        <f t="shared" si="65"/>
        <v>0</v>
      </c>
      <c r="L1083" s="3">
        <v>64.891666666666666</v>
      </c>
      <c r="M1083" s="4">
        <v>309.3998416666667</v>
      </c>
      <c r="N1083" s="4">
        <v>58.906891666666702</v>
      </c>
      <c r="O1083" s="4">
        <v>329.99957499999999</v>
      </c>
      <c r="P1083" s="3">
        <f t="shared" si="66"/>
        <v>444.80911666666668</v>
      </c>
      <c r="Q1083" s="5">
        <v>-2.219999999999998E-2</v>
      </c>
      <c r="R1083" s="5">
        <f>VLOOKUP(D1083,'[1]DESIGN LOAD'!AC:AF,2,FALSE)</f>
        <v>565</v>
      </c>
      <c r="S1083" s="7">
        <f>VLOOKUP(D1083,'[1]DESIGN LOAD'!AC:AF,3,FALSE)</f>
        <v>690</v>
      </c>
      <c r="T1083">
        <f>VLOOKUP(D1083,'[1]DESIGN LOAD'!AC:AF,4,FALSE)</f>
        <v>1255</v>
      </c>
    </row>
    <row r="1084" spans="1:20" x14ac:dyDescent="0.3">
      <c r="A1084" s="6">
        <v>2024</v>
      </c>
      <c r="B1084" s="6">
        <v>8</v>
      </c>
      <c r="C1084" s="6">
        <v>15</v>
      </c>
      <c r="D1084" s="6">
        <v>8</v>
      </c>
      <c r="E1084" s="6" t="str">
        <f t="shared" si="64"/>
        <v>Thursday</v>
      </c>
      <c r="F1084" s="6" t="str">
        <f t="shared" si="67"/>
        <v>Week-day</v>
      </c>
      <c r="G1084" s="6" t="str">
        <f>_xlfn.XLOOKUP(B1084,'[1]VLOOKUP DATA'!$A$3:$A$14,'[1]VLOOKUP DATA'!$C$3:$C$14)</f>
        <v>High-demand</v>
      </c>
      <c r="H1084" s="6" t="str" cm="1">
        <f t="array" ref="H1084">_xlfn.XLOOKUP(1,('[1]VLOOKUP DATA'!$I$2:$I$337=[1]DATA!G1084)*('[1]VLOOKUP DATA'!$J$2:$J$337=[1]DATA!D1084)*('[1]VLOOKUP DATA'!$K$2:$K$337=[1]DATA!E1084),'[1]VLOOKUP DATA'!$L$2:$L$337)</f>
        <v>Peak</v>
      </c>
      <c r="I1084" s="1" cm="1">
        <f t="array" ref="I1084">_xlfn.XLOOKUP(B1084,'[1]VLOOKUP DATA'!$A$3:$A$14,_xlfn.XLOOKUP(H1084,'[1]VLOOKUP DATA'!$D$2:$F$2,'[1]VLOOKUP DATA'!$D$3:$F$14))*100</f>
        <v>653</v>
      </c>
      <c r="J1084" s="2">
        <v>-95.803541666666661</v>
      </c>
      <c r="K1084" s="3">
        <f t="shared" si="65"/>
        <v>0</v>
      </c>
      <c r="L1084" s="3">
        <v>65.966666666666669</v>
      </c>
      <c r="M1084" s="4">
        <v>45.630824999999973</v>
      </c>
      <c r="N1084" s="4">
        <v>363.62755833333341</v>
      </c>
      <c r="O1084" s="4">
        <v>311.129525</v>
      </c>
      <c r="P1084" s="3">
        <f t="shared" si="66"/>
        <v>444.80911666666668</v>
      </c>
      <c r="Q1084" s="5">
        <v>-1.699999999999996E-2</v>
      </c>
      <c r="R1084" s="5">
        <f>VLOOKUP(D1084,'[1]DESIGN LOAD'!AC:AF,2,FALSE)</f>
        <v>565</v>
      </c>
      <c r="S1084" s="7">
        <f>VLOOKUP(D1084,'[1]DESIGN LOAD'!AC:AF,3,FALSE)</f>
        <v>675</v>
      </c>
      <c r="T1084">
        <f>VLOOKUP(D1084,'[1]DESIGN LOAD'!AC:AF,4,FALSE)</f>
        <v>1240</v>
      </c>
    </row>
    <row r="1085" spans="1:20" x14ac:dyDescent="0.3">
      <c r="A1085" s="6">
        <v>2024</v>
      </c>
      <c r="B1085" s="6">
        <v>8</v>
      </c>
      <c r="C1085" s="6">
        <v>15</v>
      </c>
      <c r="D1085" s="6">
        <v>9</v>
      </c>
      <c r="E1085" s="6" t="str">
        <f t="shared" si="64"/>
        <v>Thursday</v>
      </c>
      <c r="F1085" s="6" t="str">
        <f t="shared" si="67"/>
        <v>Week-day</v>
      </c>
      <c r="G1085" s="6" t="str">
        <f>_xlfn.XLOOKUP(B1085,'[1]VLOOKUP DATA'!$A$3:$A$14,'[1]VLOOKUP DATA'!$C$3:$C$14)</f>
        <v>High-demand</v>
      </c>
      <c r="H1085" s="6" t="str" cm="1">
        <f t="array" ref="H1085">_xlfn.XLOOKUP(1,('[1]VLOOKUP DATA'!$I$2:$I$337=[1]DATA!G1085)*('[1]VLOOKUP DATA'!$J$2:$J$337=[1]DATA!D1085)*('[1]VLOOKUP DATA'!$K$2:$K$337=[1]DATA!E1085),'[1]VLOOKUP DATA'!$L$2:$L$337)</f>
        <v>Standard</v>
      </c>
      <c r="I1085" s="1" cm="1">
        <f t="array" ref="I1085">_xlfn.XLOOKUP(B1085,'[1]VLOOKUP DATA'!$A$3:$A$14,_xlfn.XLOOKUP(H1085,'[1]VLOOKUP DATA'!$D$2:$F$2,'[1]VLOOKUP DATA'!$D$3:$F$14))*100</f>
        <v>198</v>
      </c>
      <c r="J1085" s="2">
        <v>-161.80217500000006</v>
      </c>
      <c r="K1085" s="3">
        <f t="shared" si="65"/>
        <v>0</v>
      </c>
      <c r="L1085" s="3">
        <v>72.36666666666666</v>
      </c>
      <c r="M1085" s="4">
        <v>0.1606083333333333</v>
      </c>
      <c r="N1085" s="4">
        <v>504.28632499999992</v>
      </c>
      <c r="O1085" s="4">
        <v>342.46527499999985</v>
      </c>
      <c r="P1085" s="3">
        <f t="shared" si="66"/>
        <v>444.80911666666668</v>
      </c>
      <c r="Q1085" s="5">
        <v>-1.699999999999996E-2</v>
      </c>
      <c r="R1085" s="5">
        <f>VLOOKUP(D1085,'[1]DESIGN LOAD'!AC:AF,2,FALSE)</f>
        <v>565</v>
      </c>
      <c r="S1085" s="7">
        <f>VLOOKUP(D1085,'[1]DESIGN LOAD'!AC:AF,3,FALSE)</f>
        <v>675</v>
      </c>
      <c r="T1085">
        <f>VLOOKUP(D1085,'[1]DESIGN LOAD'!AC:AF,4,FALSE)</f>
        <v>1240</v>
      </c>
    </row>
    <row r="1086" spans="1:20" x14ac:dyDescent="0.3">
      <c r="A1086" s="6">
        <v>2024</v>
      </c>
      <c r="B1086" s="6">
        <v>8</v>
      </c>
      <c r="C1086" s="6">
        <v>15</v>
      </c>
      <c r="D1086" s="6">
        <v>10</v>
      </c>
      <c r="E1086" s="6" t="str">
        <f t="shared" si="64"/>
        <v>Thursday</v>
      </c>
      <c r="F1086" s="6" t="str">
        <f t="shared" si="67"/>
        <v>Week-day</v>
      </c>
      <c r="G1086" s="6" t="str">
        <f>_xlfn.XLOOKUP(B1086,'[1]VLOOKUP DATA'!$A$3:$A$14,'[1]VLOOKUP DATA'!$C$3:$C$14)</f>
        <v>High-demand</v>
      </c>
      <c r="H1086" s="6" t="str" cm="1">
        <f t="array" ref="H1086">_xlfn.XLOOKUP(1,('[1]VLOOKUP DATA'!$I$2:$I$337=[1]DATA!G1086)*('[1]VLOOKUP DATA'!$J$2:$J$337=[1]DATA!D1086)*('[1]VLOOKUP DATA'!$K$2:$K$337=[1]DATA!E1086),'[1]VLOOKUP DATA'!$L$2:$L$337)</f>
        <v>Standard</v>
      </c>
      <c r="I1086" s="1" cm="1">
        <f t="array" ref="I1086">_xlfn.XLOOKUP(B1086,'[1]VLOOKUP DATA'!$A$3:$A$14,_xlfn.XLOOKUP(H1086,'[1]VLOOKUP DATA'!$D$2:$F$2,'[1]VLOOKUP DATA'!$D$3:$F$14))*100</f>
        <v>198</v>
      </c>
      <c r="J1086" s="2">
        <v>-126.86141666666663</v>
      </c>
      <c r="K1086" s="3">
        <f t="shared" si="65"/>
        <v>0</v>
      </c>
      <c r="L1086" s="3">
        <v>78.566666666666663</v>
      </c>
      <c r="M1086" s="4">
        <v>0.15979999999999991</v>
      </c>
      <c r="N1086" s="4">
        <v>401.76210833333334</v>
      </c>
      <c r="O1086" s="4">
        <v>274.88179166666674</v>
      </c>
      <c r="P1086" s="3">
        <f t="shared" si="66"/>
        <v>444.80911666666668</v>
      </c>
      <c r="Q1086" s="5">
        <v>-1.699999999999996E-2</v>
      </c>
      <c r="R1086" s="5">
        <f>VLOOKUP(D1086,'[1]DESIGN LOAD'!AC:AF,2,FALSE)</f>
        <v>565</v>
      </c>
      <c r="S1086" s="7">
        <f>VLOOKUP(D1086,'[1]DESIGN LOAD'!AC:AF,3,FALSE)</f>
        <v>675</v>
      </c>
      <c r="T1086">
        <f>VLOOKUP(D1086,'[1]DESIGN LOAD'!AC:AF,4,FALSE)</f>
        <v>1240</v>
      </c>
    </row>
    <row r="1087" spans="1:20" x14ac:dyDescent="0.3">
      <c r="A1087" s="6">
        <v>2024</v>
      </c>
      <c r="B1087" s="6">
        <v>8</v>
      </c>
      <c r="C1087" s="6">
        <v>15</v>
      </c>
      <c r="D1087" s="6">
        <v>11</v>
      </c>
      <c r="E1087" s="6" t="str">
        <f t="shared" si="64"/>
        <v>Thursday</v>
      </c>
      <c r="F1087" s="6" t="str">
        <f t="shared" si="67"/>
        <v>Week-day</v>
      </c>
      <c r="G1087" s="6" t="str">
        <f>_xlfn.XLOOKUP(B1087,'[1]VLOOKUP DATA'!$A$3:$A$14,'[1]VLOOKUP DATA'!$C$3:$C$14)</f>
        <v>High-demand</v>
      </c>
      <c r="H1087" s="6" t="str" cm="1">
        <f t="array" ref="H1087">_xlfn.XLOOKUP(1,('[1]VLOOKUP DATA'!$I$2:$I$337=[1]DATA!G1087)*('[1]VLOOKUP DATA'!$J$2:$J$337=[1]DATA!D1087)*('[1]VLOOKUP DATA'!$K$2:$K$337=[1]DATA!E1087),'[1]VLOOKUP DATA'!$L$2:$L$337)</f>
        <v>Standard</v>
      </c>
      <c r="I1087" s="1" cm="1">
        <f t="array" ref="I1087">_xlfn.XLOOKUP(B1087,'[1]VLOOKUP DATA'!$A$3:$A$14,_xlfn.XLOOKUP(H1087,'[1]VLOOKUP DATA'!$D$2:$F$2,'[1]VLOOKUP DATA'!$D$3:$F$14))*100</f>
        <v>198</v>
      </c>
      <c r="J1087" s="2">
        <v>-124.79739166666666</v>
      </c>
      <c r="K1087" s="3">
        <f t="shared" si="65"/>
        <v>0</v>
      </c>
      <c r="L1087" s="3">
        <v>84.075000000000003</v>
      </c>
      <c r="M1087" s="4">
        <v>0.15905000000000005</v>
      </c>
      <c r="N1087" s="4">
        <v>425.08445833333366</v>
      </c>
      <c r="O1087" s="4">
        <v>300.26817500000004</v>
      </c>
      <c r="P1087" s="3">
        <f t="shared" si="66"/>
        <v>444.80911666666668</v>
      </c>
      <c r="Q1087" s="5">
        <v>-1.699999999999996E-2</v>
      </c>
      <c r="R1087" s="5">
        <f>VLOOKUP(D1087,'[1]DESIGN LOAD'!AC:AF,2,FALSE)</f>
        <v>565</v>
      </c>
      <c r="S1087" s="7">
        <f>VLOOKUP(D1087,'[1]DESIGN LOAD'!AC:AF,3,FALSE)</f>
        <v>675</v>
      </c>
      <c r="T1087">
        <f>VLOOKUP(D1087,'[1]DESIGN LOAD'!AC:AF,4,FALSE)</f>
        <v>1240</v>
      </c>
    </row>
    <row r="1088" spans="1:20" x14ac:dyDescent="0.3">
      <c r="A1088" s="6">
        <v>2024</v>
      </c>
      <c r="B1088" s="6">
        <v>8</v>
      </c>
      <c r="C1088" s="6">
        <v>15</v>
      </c>
      <c r="D1088" s="6">
        <v>12</v>
      </c>
      <c r="E1088" s="6" t="str">
        <f t="shared" si="64"/>
        <v>Thursday</v>
      </c>
      <c r="F1088" s="6" t="str">
        <f t="shared" si="67"/>
        <v>Week-day</v>
      </c>
      <c r="G1088" s="6" t="str">
        <f>_xlfn.XLOOKUP(B1088,'[1]VLOOKUP DATA'!$A$3:$A$14,'[1]VLOOKUP DATA'!$C$3:$C$14)</f>
        <v>High-demand</v>
      </c>
      <c r="H1088" s="6" t="str" cm="1">
        <f t="array" ref="H1088">_xlfn.XLOOKUP(1,('[1]VLOOKUP DATA'!$I$2:$I$337=[1]DATA!G1088)*('[1]VLOOKUP DATA'!$J$2:$J$337=[1]DATA!D1088)*('[1]VLOOKUP DATA'!$K$2:$K$337=[1]DATA!E1088),'[1]VLOOKUP DATA'!$L$2:$L$337)</f>
        <v>Standard</v>
      </c>
      <c r="I1088" s="1" cm="1">
        <f t="array" ref="I1088">_xlfn.XLOOKUP(B1088,'[1]VLOOKUP DATA'!$A$3:$A$14,_xlfn.XLOOKUP(H1088,'[1]VLOOKUP DATA'!$D$2:$F$2,'[1]VLOOKUP DATA'!$D$3:$F$14))*100</f>
        <v>198</v>
      </c>
      <c r="J1088" s="2">
        <v>-109.78294949494948</v>
      </c>
      <c r="K1088" s="3">
        <f t="shared" si="65"/>
        <v>0</v>
      </c>
      <c r="L1088" s="3">
        <v>89.070707070707073</v>
      </c>
      <c r="M1088" s="4">
        <v>10.89091919191919</v>
      </c>
      <c r="N1088" s="4">
        <v>408.22004040404062</v>
      </c>
      <c r="O1088" s="4">
        <v>306.4060808080809</v>
      </c>
      <c r="P1088" s="3">
        <f t="shared" si="66"/>
        <v>444.80911666666668</v>
      </c>
      <c r="Q1088" s="5">
        <v>-1.0646464646464652E-2</v>
      </c>
      <c r="R1088" s="5">
        <f>VLOOKUP(D1088,'[1]DESIGN LOAD'!AC:AF,2,FALSE)</f>
        <v>565</v>
      </c>
      <c r="S1088" s="7">
        <f>VLOOKUP(D1088,'[1]DESIGN LOAD'!AC:AF,3,FALSE)</f>
        <v>675</v>
      </c>
      <c r="T1088">
        <f>VLOOKUP(D1088,'[1]DESIGN LOAD'!AC:AF,4,FALSE)</f>
        <v>1240</v>
      </c>
    </row>
    <row r="1089" spans="1:20" x14ac:dyDescent="0.3">
      <c r="A1089" s="6">
        <v>2024</v>
      </c>
      <c r="B1089" s="6">
        <v>8</v>
      </c>
      <c r="C1089" s="6">
        <v>15</v>
      </c>
      <c r="D1089" s="6">
        <v>13</v>
      </c>
      <c r="E1089" s="6" t="str">
        <f t="shared" si="64"/>
        <v>Thursday</v>
      </c>
      <c r="F1089" s="6" t="str">
        <f t="shared" si="67"/>
        <v>Week-day</v>
      </c>
      <c r="G1089" s="6" t="str">
        <f>_xlfn.XLOOKUP(B1089,'[1]VLOOKUP DATA'!$A$3:$A$14,'[1]VLOOKUP DATA'!$C$3:$C$14)</f>
        <v>High-demand</v>
      </c>
      <c r="H1089" s="6" t="str" cm="1">
        <f t="array" ref="H1089">_xlfn.XLOOKUP(1,('[1]VLOOKUP DATA'!$I$2:$I$337=[1]DATA!G1089)*('[1]VLOOKUP DATA'!$J$2:$J$337=[1]DATA!D1089)*('[1]VLOOKUP DATA'!$K$2:$K$337=[1]DATA!E1089),'[1]VLOOKUP DATA'!$L$2:$L$337)</f>
        <v>Standard</v>
      </c>
      <c r="I1089" s="1" cm="1">
        <f t="array" ref="I1089">_xlfn.XLOOKUP(B1089,'[1]VLOOKUP DATA'!$A$3:$A$14,_xlfn.XLOOKUP(H1089,'[1]VLOOKUP DATA'!$D$2:$F$2,'[1]VLOOKUP DATA'!$D$3:$F$14))*100</f>
        <v>198</v>
      </c>
      <c r="J1089" s="2">
        <v>-77.577266666666674</v>
      </c>
      <c r="K1089" s="3">
        <f t="shared" si="65"/>
        <v>0</v>
      </c>
      <c r="L1089" s="3">
        <v>93.091666666666669</v>
      </c>
      <c r="M1089" s="4">
        <v>27.328166666666668</v>
      </c>
      <c r="N1089" s="4">
        <v>364.0550750000001</v>
      </c>
      <c r="O1089" s="4">
        <v>306.31013333333323</v>
      </c>
      <c r="P1089" s="3">
        <f t="shared" si="66"/>
        <v>444.80911666666668</v>
      </c>
      <c r="Q1089" s="5">
        <v>0</v>
      </c>
      <c r="R1089" s="5">
        <f>VLOOKUP(D1089,'[1]DESIGN LOAD'!AC:AF,2,FALSE)</f>
        <v>565</v>
      </c>
      <c r="S1089" s="7">
        <f>VLOOKUP(D1089,'[1]DESIGN LOAD'!AC:AF,3,FALSE)</f>
        <v>675</v>
      </c>
      <c r="T1089">
        <f>VLOOKUP(D1089,'[1]DESIGN LOAD'!AC:AF,4,FALSE)</f>
        <v>1240</v>
      </c>
    </row>
    <row r="1090" spans="1:20" x14ac:dyDescent="0.3">
      <c r="A1090" s="6">
        <v>2024</v>
      </c>
      <c r="B1090" s="6">
        <v>8</v>
      </c>
      <c r="C1090" s="6">
        <v>15</v>
      </c>
      <c r="D1090" s="6">
        <v>14</v>
      </c>
      <c r="E1090" s="6" t="str">
        <f t="shared" ref="E1090:E1153" si="68">TEXT(DATE(A1090, B1090, C1090), "dddd")</f>
        <v>Thursday</v>
      </c>
      <c r="F1090" s="6" t="str">
        <f t="shared" si="67"/>
        <v>Week-day</v>
      </c>
      <c r="G1090" s="6" t="str">
        <f>_xlfn.XLOOKUP(B1090,'[1]VLOOKUP DATA'!$A$3:$A$14,'[1]VLOOKUP DATA'!$C$3:$C$14)</f>
        <v>High-demand</v>
      </c>
      <c r="H1090" s="6" t="str" cm="1">
        <f t="array" ref="H1090">_xlfn.XLOOKUP(1,('[1]VLOOKUP DATA'!$I$2:$I$337=[1]DATA!G1090)*('[1]VLOOKUP DATA'!$J$2:$J$337=[1]DATA!D1090)*('[1]VLOOKUP DATA'!$K$2:$K$337=[1]DATA!E1090),'[1]VLOOKUP DATA'!$L$2:$L$337)</f>
        <v>Standard</v>
      </c>
      <c r="I1090" s="1" cm="1">
        <f t="array" ref="I1090">_xlfn.XLOOKUP(B1090,'[1]VLOOKUP DATA'!$A$3:$A$14,_xlfn.XLOOKUP(H1090,'[1]VLOOKUP DATA'!$D$2:$F$2,'[1]VLOOKUP DATA'!$D$3:$F$14))*100</f>
        <v>198</v>
      </c>
      <c r="J1090" s="2">
        <v>-54.754174999999996</v>
      </c>
      <c r="K1090" s="3">
        <f t="shared" ref="K1090:K1153" si="69">IF(J1090&gt;0,J1090,0)</f>
        <v>0</v>
      </c>
      <c r="L1090" s="3">
        <v>95.766666666666666</v>
      </c>
      <c r="M1090" s="4">
        <v>27.334908333333317</v>
      </c>
      <c r="N1090" s="4">
        <v>353.40979166666671</v>
      </c>
      <c r="O1090" s="4">
        <v>318.44586666666663</v>
      </c>
      <c r="P1090" s="3">
        <f t="shared" ref="P1090:P1153" si="70">_xlfn.MAXIFS(M:M,B:B,B1090)</f>
        <v>444.80911666666668</v>
      </c>
      <c r="Q1090" s="5">
        <v>0</v>
      </c>
      <c r="R1090" s="5">
        <f>VLOOKUP(D1090,'[1]DESIGN LOAD'!AC:AF,2,FALSE)</f>
        <v>565</v>
      </c>
      <c r="S1090" s="7">
        <f>VLOOKUP(D1090,'[1]DESIGN LOAD'!AC:AF,3,FALSE)</f>
        <v>675</v>
      </c>
      <c r="T1090">
        <f>VLOOKUP(D1090,'[1]DESIGN LOAD'!AC:AF,4,FALSE)</f>
        <v>1240</v>
      </c>
    </row>
    <row r="1091" spans="1:20" x14ac:dyDescent="0.3">
      <c r="A1091" s="6">
        <v>2024</v>
      </c>
      <c r="B1091" s="6">
        <v>8</v>
      </c>
      <c r="C1091" s="6">
        <v>15</v>
      </c>
      <c r="D1091" s="6">
        <v>15</v>
      </c>
      <c r="E1091" s="6" t="str">
        <f t="shared" si="68"/>
        <v>Thursday</v>
      </c>
      <c r="F1091" s="6" t="str">
        <f t="shared" ref="F1091:F1154" si="71">IF(OR(E1091="Saturday",E1091="Sunday"),"Weekend","Week-day")</f>
        <v>Week-day</v>
      </c>
      <c r="G1091" s="6" t="str">
        <f>_xlfn.XLOOKUP(B1091,'[1]VLOOKUP DATA'!$A$3:$A$14,'[1]VLOOKUP DATA'!$C$3:$C$14)</f>
        <v>High-demand</v>
      </c>
      <c r="H1091" s="6" t="str" cm="1">
        <f t="array" ref="H1091">_xlfn.XLOOKUP(1,('[1]VLOOKUP DATA'!$I$2:$I$337=[1]DATA!G1091)*('[1]VLOOKUP DATA'!$J$2:$J$337=[1]DATA!D1091)*('[1]VLOOKUP DATA'!$K$2:$K$337=[1]DATA!E1091),'[1]VLOOKUP DATA'!$L$2:$L$337)</f>
        <v>Standard</v>
      </c>
      <c r="I1091" s="1" cm="1">
        <f t="array" ref="I1091">_xlfn.XLOOKUP(B1091,'[1]VLOOKUP DATA'!$A$3:$A$14,_xlfn.XLOOKUP(H1091,'[1]VLOOKUP DATA'!$D$2:$F$2,'[1]VLOOKUP DATA'!$D$3:$F$14))*100</f>
        <v>198</v>
      </c>
      <c r="J1091" s="2">
        <v>-42.313691666666678</v>
      </c>
      <c r="K1091" s="3">
        <f t="shared" si="69"/>
        <v>0</v>
      </c>
      <c r="L1091" s="3">
        <v>97.558333333333337</v>
      </c>
      <c r="M1091" s="4">
        <v>26.816633333333332</v>
      </c>
      <c r="N1091" s="4">
        <v>355.09320833333334</v>
      </c>
      <c r="O1091" s="4">
        <v>331.96743333333325</v>
      </c>
      <c r="P1091" s="3">
        <f t="shared" si="70"/>
        <v>444.80911666666668</v>
      </c>
      <c r="Q1091" s="5">
        <v>0</v>
      </c>
      <c r="R1091" s="5">
        <f>VLOOKUP(D1091,'[1]DESIGN LOAD'!AC:AF,2,FALSE)</f>
        <v>565</v>
      </c>
      <c r="S1091" s="7">
        <f>VLOOKUP(D1091,'[1]DESIGN LOAD'!AC:AF,3,FALSE)</f>
        <v>675</v>
      </c>
      <c r="T1091">
        <f>VLOOKUP(D1091,'[1]DESIGN LOAD'!AC:AF,4,FALSE)</f>
        <v>1240</v>
      </c>
    </row>
    <row r="1092" spans="1:20" x14ac:dyDescent="0.3">
      <c r="A1092" s="6">
        <v>2024</v>
      </c>
      <c r="B1092" s="6">
        <v>8</v>
      </c>
      <c r="C1092" s="6">
        <v>15</v>
      </c>
      <c r="D1092" s="6">
        <v>16</v>
      </c>
      <c r="E1092" s="6" t="str">
        <f t="shared" si="68"/>
        <v>Thursday</v>
      </c>
      <c r="F1092" s="6" t="str">
        <f t="shared" si="71"/>
        <v>Week-day</v>
      </c>
      <c r="G1092" s="6" t="str">
        <f>_xlfn.XLOOKUP(B1092,'[1]VLOOKUP DATA'!$A$3:$A$14,'[1]VLOOKUP DATA'!$C$3:$C$14)</f>
        <v>High-demand</v>
      </c>
      <c r="H1092" s="6" t="str" cm="1">
        <f t="array" ref="H1092">_xlfn.XLOOKUP(1,('[1]VLOOKUP DATA'!$I$2:$I$337=[1]DATA!G1092)*('[1]VLOOKUP DATA'!$J$2:$J$337=[1]DATA!D1092)*('[1]VLOOKUP DATA'!$K$2:$K$337=[1]DATA!E1092),'[1]VLOOKUP DATA'!$L$2:$L$337)</f>
        <v>Standard</v>
      </c>
      <c r="I1092" s="1" cm="1">
        <f t="array" ref="I1092">_xlfn.XLOOKUP(B1092,'[1]VLOOKUP DATA'!$A$3:$A$14,_xlfn.XLOOKUP(H1092,'[1]VLOOKUP DATA'!$D$2:$F$2,'[1]VLOOKUP DATA'!$D$3:$F$14))*100</f>
        <v>198</v>
      </c>
      <c r="J1092" s="2">
        <v>40.83935833333333</v>
      </c>
      <c r="K1092" s="3">
        <f t="shared" si="69"/>
        <v>40.83935833333333</v>
      </c>
      <c r="L1092" s="3">
        <v>98.083333333333329</v>
      </c>
      <c r="M1092" s="4">
        <v>26.710716666666649</v>
      </c>
      <c r="N1092" s="4">
        <v>276.16480833333333</v>
      </c>
      <c r="O1092" s="4">
        <v>336.30324166666662</v>
      </c>
      <c r="P1092" s="3">
        <f t="shared" si="70"/>
        <v>444.80911666666668</v>
      </c>
      <c r="Q1092" s="5">
        <v>0</v>
      </c>
      <c r="R1092" s="5">
        <f>VLOOKUP(D1092,'[1]DESIGN LOAD'!AC:AF,2,FALSE)</f>
        <v>565</v>
      </c>
      <c r="S1092" s="7">
        <f>VLOOKUP(D1092,'[1]DESIGN LOAD'!AC:AF,3,FALSE)</f>
        <v>675</v>
      </c>
      <c r="T1092">
        <f>VLOOKUP(D1092,'[1]DESIGN LOAD'!AC:AF,4,FALSE)</f>
        <v>1240</v>
      </c>
    </row>
    <row r="1093" spans="1:20" x14ac:dyDescent="0.3">
      <c r="A1093" s="6">
        <v>2024</v>
      </c>
      <c r="B1093" s="6">
        <v>8</v>
      </c>
      <c r="C1093" s="6">
        <v>15</v>
      </c>
      <c r="D1093" s="6">
        <v>17</v>
      </c>
      <c r="E1093" s="6" t="str">
        <f t="shared" si="68"/>
        <v>Thursday</v>
      </c>
      <c r="F1093" s="6" t="str">
        <f t="shared" si="71"/>
        <v>Week-day</v>
      </c>
      <c r="G1093" s="6" t="str">
        <f>_xlfn.XLOOKUP(B1093,'[1]VLOOKUP DATA'!$A$3:$A$14,'[1]VLOOKUP DATA'!$C$3:$C$14)</f>
        <v>High-demand</v>
      </c>
      <c r="H1093" s="6" t="str" cm="1">
        <f t="array" ref="H1093">_xlfn.XLOOKUP(1,('[1]VLOOKUP DATA'!$I$2:$I$337=[1]DATA!G1093)*('[1]VLOOKUP DATA'!$J$2:$J$337=[1]DATA!D1093)*('[1]VLOOKUP DATA'!$K$2:$K$337=[1]DATA!E1093),'[1]VLOOKUP DATA'!$L$2:$L$337)</f>
        <v>Peak</v>
      </c>
      <c r="I1093" s="1" cm="1">
        <f t="array" ref="I1093">_xlfn.XLOOKUP(B1093,'[1]VLOOKUP DATA'!$A$3:$A$14,_xlfn.XLOOKUP(H1093,'[1]VLOOKUP DATA'!$D$2:$F$2,'[1]VLOOKUP DATA'!$D$3:$F$14))*100</f>
        <v>653</v>
      </c>
      <c r="J1093" s="2">
        <v>282.9734583333335</v>
      </c>
      <c r="K1093" s="3">
        <f t="shared" si="69"/>
        <v>282.9734583333335</v>
      </c>
      <c r="L1093" s="3">
        <v>89.458333333333329</v>
      </c>
      <c r="M1093" s="4">
        <v>14.018058333333336</v>
      </c>
      <c r="N1093" s="4">
        <v>46.834199999999989</v>
      </c>
      <c r="O1093" s="4">
        <v>340.10163333333315</v>
      </c>
      <c r="P1093" s="3">
        <f t="shared" si="70"/>
        <v>444.80911666666668</v>
      </c>
      <c r="Q1093" s="5">
        <v>0</v>
      </c>
      <c r="R1093" s="5">
        <f>VLOOKUP(D1093,'[1]DESIGN LOAD'!AC:AF,2,FALSE)</f>
        <v>555</v>
      </c>
      <c r="S1093" s="7">
        <f>VLOOKUP(D1093,'[1]DESIGN LOAD'!AC:AF,3,FALSE)</f>
        <v>675</v>
      </c>
      <c r="T1093">
        <f>VLOOKUP(D1093,'[1]DESIGN LOAD'!AC:AF,4,FALSE)</f>
        <v>1230</v>
      </c>
    </row>
    <row r="1094" spans="1:20" x14ac:dyDescent="0.3">
      <c r="A1094" s="6">
        <v>2024</v>
      </c>
      <c r="B1094" s="6">
        <v>8</v>
      </c>
      <c r="C1094" s="6">
        <v>15</v>
      </c>
      <c r="D1094" s="6">
        <v>18</v>
      </c>
      <c r="E1094" s="6" t="str">
        <f t="shared" si="68"/>
        <v>Thursday</v>
      </c>
      <c r="F1094" s="6" t="str">
        <f t="shared" si="71"/>
        <v>Week-day</v>
      </c>
      <c r="G1094" s="6" t="str">
        <f>_xlfn.XLOOKUP(B1094,'[1]VLOOKUP DATA'!$A$3:$A$14,'[1]VLOOKUP DATA'!$C$3:$C$14)</f>
        <v>High-demand</v>
      </c>
      <c r="H1094" s="6" t="str" cm="1">
        <f t="array" ref="H1094">_xlfn.XLOOKUP(1,('[1]VLOOKUP DATA'!$I$2:$I$337=[1]DATA!G1094)*('[1]VLOOKUP DATA'!$J$2:$J$337=[1]DATA!D1094)*('[1]VLOOKUP DATA'!$K$2:$K$337=[1]DATA!E1094),'[1]VLOOKUP DATA'!$L$2:$L$337)</f>
        <v>Peak</v>
      </c>
      <c r="I1094" s="1" cm="1">
        <f t="array" ref="I1094">_xlfn.XLOOKUP(B1094,'[1]VLOOKUP DATA'!$A$3:$A$14,_xlfn.XLOOKUP(H1094,'[1]VLOOKUP DATA'!$D$2:$F$2,'[1]VLOOKUP DATA'!$D$3:$F$14))*100</f>
        <v>653</v>
      </c>
      <c r="J1094" s="2">
        <v>336.89380000000006</v>
      </c>
      <c r="K1094" s="3">
        <f t="shared" si="69"/>
        <v>336.89380000000006</v>
      </c>
      <c r="L1094" s="3">
        <v>73.7</v>
      </c>
      <c r="M1094" s="4">
        <v>0.15475</v>
      </c>
      <c r="N1094" s="4">
        <v>1.1152083333333329</v>
      </c>
      <c r="O1094" s="4">
        <v>338.00900833333333</v>
      </c>
      <c r="P1094" s="3">
        <f t="shared" si="70"/>
        <v>444.80911666666668</v>
      </c>
      <c r="Q1094" s="5">
        <v>0</v>
      </c>
      <c r="R1094" s="5">
        <f>VLOOKUP(D1094,'[1]DESIGN LOAD'!AC:AF,2,FALSE)</f>
        <v>485</v>
      </c>
      <c r="S1094" s="7">
        <f>VLOOKUP(D1094,'[1]DESIGN LOAD'!AC:AF,3,FALSE)</f>
        <v>655</v>
      </c>
      <c r="T1094">
        <f>VLOOKUP(D1094,'[1]DESIGN LOAD'!AC:AF,4,FALSE)</f>
        <v>1140</v>
      </c>
    </row>
    <row r="1095" spans="1:20" x14ac:dyDescent="0.3">
      <c r="A1095" s="6">
        <v>2024</v>
      </c>
      <c r="B1095" s="6">
        <v>8</v>
      </c>
      <c r="C1095" s="6">
        <v>15</v>
      </c>
      <c r="D1095" s="6">
        <v>19</v>
      </c>
      <c r="E1095" s="6" t="str">
        <f t="shared" si="68"/>
        <v>Thursday</v>
      </c>
      <c r="F1095" s="6" t="str">
        <f t="shared" si="71"/>
        <v>Week-day</v>
      </c>
      <c r="G1095" s="6" t="str">
        <f>_xlfn.XLOOKUP(B1095,'[1]VLOOKUP DATA'!$A$3:$A$14,'[1]VLOOKUP DATA'!$C$3:$C$14)</f>
        <v>High-demand</v>
      </c>
      <c r="H1095" s="6" t="str" cm="1">
        <f t="array" ref="H1095">_xlfn.XLOOKUP(1,('[1]VLOOKUP DATA'!$I$2:$I$337=[1]DATA!G1095)*('[1]VLOOKUP DATA'!$J$2:$J$337=[1]DATA!D1095)*('[1]VLOOKUP DATA'!$K$2:$K$337=[1]DATA!E1095),'[1]VLOOKUP DATA'!$L$2:$L$337)</f>
        <v>Standard</v>
      </c>
      <c r="I1095" s="1" cm="1">
        <f t="array" ref="I1095">_xlfn.XLOOKUP(B1095,'[1]VLOOKUP DATA'!$A$3:$A$14,_xlfn.XLOOKUP(H1095,'[1]VLOOKUP DATA'!$D$2:$F$2,'[1]VLOOKUP DATA'!$D$3:$F$14))*100</f>
        <v>198</v>
      </c>
      <c r="J1095" s="2">
        <v>-0.90149166666666924</v>
      </c>
      <c r="K1095" s="3">
        <f t="shared" si="69"/>
        <v>0</v>
      </c>
      <c r="L1095" s="3">
        <v>64.566666666666663</v>
      </c>
      <c r="M1095" s="4">
        <v>344.52323333333322</v>
      </c>
      <c r="N1095" s="4">
        <v>0</v>
      </c>
      <c r="O1095" s="4">
        <v>337.71468333333331</v>
      </c>
      <c r="P1095" s="3">
        <f t="shared" si="70"/>
        <v>444.80911666666668</v>
      </c>
      <c r="Q1095" s="5">
        <v>0</v>
      </c>
      <c r="R1095" s="5">
        <f>VLOOKUP(D1095,'[1]DESIGN LOAD'!AC:AF,2,FALSE)</f>
        <v>295</v>
      </c>
      <c r="S1095" s="7">
        <f>VLOOKUP(D1095,'[1]DESIGN LOAD'!AC:AF,3,FALSE)</f>
        <v>655</v>
      </c>
      <c r="T1095">
        <f>VLOOKUP(D1095,'[1]DESIGN LOAD'!AC:AF,4,FALSE)</f>
        <v>950</v>
      </c>
    </row>
    <row r="1096" spans="1:20" x14ac:dyDescent="0.3">
      <c r="A1096" s="6">
        <v>2024</v>
      </c>
      <c r="B1096" s="6">
        <v>8</v>
      </c>
      <c r="C1096" s="6">
        <v>15</v>
      </c>
      <c r="D1096" s="6">
        <v>20</v>
      </c>
      <c r="E1096" s="6" t="str">
        <f t="shared" si="68"/>
        <v>Thursday</v>
      </c>
      <c r="F1096" s="6" t="str">
        <f t="shared" si="71"/>
        <v>Week-day</v>
      </c>
      <c r="G1096" s="6" t="str">
        <f>_xlfn.XLOOKUP(B1096,'[1]VLOOKUP DATA'!$A$3:$A$14,'[1]VLOOKUP DATA'!$C$3:$C$14)</f>
        <v>High-demand</v>
      </c>
      <c r="H1096" s="6" t="str" cm="1">
        <f t="array" ref="H1096">_xlfn.XLOOKUP(1,('[1]VLOOKUP DATA'!$I$2:$I$337=[1]DATA!G1096)*('[1]VLOOKUP DATA'!$J$2:$J$337=[1]DATA!D1096)*('[1]VLOOKUP DATA'!$K$2:$K$337=[1]DATA!E1096),'[1]VLOOKUP DATA'!$L$2:$L$337)</f>
        <v>Standard</v>
      </c>
      <c r="I1096" s="1" cm="1">
        <f t="array" ref="I1096">_xlfn.XLOOKUP(B1096,'[1]VLOOKUP DATA'!$A$3:$A$14,_xlfn.XLOOKUP(H1096,'[1]VLOOKUP DATA'!$D$2:$F$2,'[1]VLOOKUP DATA'!$D$3:$F$14))*100</f>
        <v>198</v>
      </c>
      <c r="J1096" s="2">
        <v>-3.3951083333333361</v>
      </c>
      <c r="K1096" s="3">
        <f t="shared" si="69"/>
        <v>0</v>
      </c>
      <c r="L1096" s="3">
        <v>64.966666666666669</v>
      </c>
      <c r="M1096" s="4">
        <v>239.1987166666666</v>
      </c>
      <c r="N1096" s="4">
        <v>0</v>
      </c>
      <c r="O1096" s="4">
        <v>212.94434166666673</v>
      </c>
      <c r="P1096" s="3">
        <f t="shared" si="70"/>
        <v>444.80911666666668</v>
      </c>
      <c r="Q1096" s="5">
        <v>0</v>
      </c>
      <c r="R1096" s="5">
        <f>VLOOKUP(D1096,'[1]DESIGN LOAD'!AC:AF,2,FALSE)</f>
        <v>295</v>
      </c>
      <c r="S1096" s="7">
        <f>VLOOKUP(D1096,'[1]DESIGN LOAD'!AC:AF,3,FALSE)</f>
        <v>190</v>
      </c>
      <c r="T1096">
        <f>VLOOKUP(D1096,'[1]DESIGN LOAD'!AC:AF,4,FALSE)</f>
        <v>485</v>
      </c>
    </row>
    <row r="1097" spans="1:20" x14ac:dyDescent="0.3">
      <c r="A1097" s="6">
        <v>2024</v>
      </c>
      <c r="B1097" s="6">
        <v>8</v>
      </c>
      <c r="C1097" s="6">
        <v>15</v>
      </c>
      <c r="D1097" s="6">
        <v>21</v>
      </c>
      <c r="E1097" s="6" t="str">
        <f t="shared" si="68"/>
        <v>Thursday</v>
      </c>
      <c r="F1097" s="6" t="str">
        <f t="shared" si="71"/>
        <v>Week-day</v>
      </c>
      <c r="G1097" s="6" t="str">
        <f>_xlfn.XLOOKUP(B1097,'[1]VLOOKUP DATA'!$A$3:$A$14,'[1]VLOOKUP DATA'!$C$3:$C$14)</f>
        <v>High-demand</v>
      </c>
      <c r="H1097" s="6" t="str" cm="1">
        <f t="array" ref="H1097">_xlfn.XLOOKUP(1,('[1]VLOOKUP DATA'!$I$2:$I$337=[1]DATA!G1097)*('[1]VLOOKUP DATA'!$J$2:$J$337=[1]DATA!D1097)*('[1]VLOOKUP DATA'!$K$2:$K$337=[1]DATA!E1097),'[1]VLOOKUP DATA'!$L$2:$L$337)</f>
        <v>Standard</v>
      </c>
      <c r="I1097" s="1" cm="1">
        <f t="array" ref="I1097">_xlfn.XLOOKUP(B1097,'[1]VLOOKUP DATA'!$A$3:$A$14,_xlfn.XLOOKUP(H1097,'[1]VLOOKUP DATA'!$D$2:$F$2,'[1]VLOOKUP DATA'!$D$3:$F$14))*100</f>
        <v>198</v>
      </c>
      <c r="J1097" s="2">
        <v>-4.6757749999999927</v>
      </c>
      <c r="K1097" s="3">
        <f t="shared" si="69"/>
        <v>0</v>
      </c>
      <c r="L1097" s="3">
        <v>64.61666666666666</v>
      </c>
      <c r="M1097" s="4">
        <v>229.28840000000005</v>
      </c>
      <c r="N1097" s="4">
        <v>0</v>
      </c>
      <c r="O1097" s="4">
        <v>209.31594166666665</v>
      </c>
      <c r="P1097" s="3">
        <f t="shared" si="70"/>
        <v>444.80911666666668</v>
      </c>
      <c r="Q1097" s="5">
        <v>0</v>
      </c>
      <c r="R1097" s="5">
        <f>VLOOKUP(D1097,'[1]DESIGN LOAD'!AC:AF,2,FALSE)</f>
        <v>295</v>
      </c>
      <c r="S1097" s="7">
        <f>VLOOKUP(D1097,'[1]DESIGN LOAD'!AC:AF,3,FALSE)</f>
        <v>190</v>
      </c>
      <c r="T1097">
        <f>VLOOKUP(D1097,'[1]DESIGN LOAD'!AC:AF,4,FALSE)</f>
        <v>485</v>
      </c>
    </row>
    <row r="1098" spans="1:20" x14ac:dyDescent="0.3">
      <c r="A1098" s="6">
        <v>2024</v>
      </c>
      <c r="B1098" s="6">
        <v>8</v>
      </c>
      <c r="C1098" s="6">
        <v>15</v>
      </c>
      <c r="D1098" s="6">
        <v>22</v>
      </c>
      <c r="E1098" s="6" t="str">
        <f t="shared" si="68"/>
        <v>Thursday</v>
      </c>
      <c r="F1098" s="6" t="str">
        <f t="shared" si="71"/>
        <v>Week-day</v>
      </c>
      <c r="G1098" s="6" t="str">
        <f>_xlfn.XLOOKUP(B1098,'[1]VLOOKUP DATA'!$A$3:$A$14,'[1]VLOOKUP DATA'!$C$3:$C$14)</f>
        <v>High-demand</v>
      </c>
      <c r="H1098" s="6" t="str" cm="1">
        <f t="array" ref="H1098">_xlfn.XLOOKUP(1,('[1]VLOOKUP DATA'!$I$2:$I$337=[1]DATA!G1098)*('[1]VLOOKUP DATA'!$J$2:$J$337=[1]DATA!D1098)*('[1]VLOOKUP DATA'!$K$2:$K$337=[1]DATA!E1098),'[1]VLOOKUP DATA'!$L$2:$L$337)</f>
        <v>Off-Peak</v>
      </c>
      <c r="I1098" s="1" cm="1">
        <f t="array" ref="I1098">_xlfn.XLOOKUP(B1098,'[1]VLOOKUP DATA'!$A$3:$A$14,_xlfn.XLOOKUP(H1098,'[1]VLOOKUP DATA'!$D$2:$F$2,'[1]VLOOKUP DATA'!$D$3:$F$14))*100</f>
        <v>107</v>
      </c>
      <c r="J1098" s="2">
        <v>-224.78050000000005</v>
      </c>
      <c r="K1098" s="3">
        <f t="shared" si="69"/>
        <v>0</v>
      </c>
      <c r="L1098" s="3">
        <v>69.591666666666669</v>
      </c>
      <c r="M1098" s="4">
        <v>416.11633333333344</v>
      </c>
      <c r="N1098" s="4">
        <v>0</v>
      </c>
      <c r="O1098" s="4">
        <v>172.55085000000003</v>
      </c>
      <c r="P1098" s="3">
        <f t="shared" si="70"/>
        <v>444.80911666666668</v>
      </c>
      <c r="Q1098" s="5">
        <v>0</v>
      </c>
      <c r="R1098" s="5">
        <f>VLOOKUP(D1098,'[1]DESIGN LOAD'!AC:AF,2,FALSE)</f>
        <v>200</v>
      </c>
      <c r="S1098" s="7">
        <f>VLOOKUP(D1098,'[1]DESIGN LOAD'!AC:AF,3,FALSE)</f>
        <v>190</v>
      </c>
      <c r="T1098">
        <f>VLOOKUP(D1098,'[1]DESIGN LOAD'!AC:AF,4,FALSE)</f>
        <v>390</v>
      </c>
    </row>
    <row r="1099" spans="1:20" x14ac:dyDescent="0.3">
      <c r="A1099" s="6">
        <v>2024</v>
      </c>
      <c r="B1099" s="6">
        <v>8</v>
      </c>
      <c r="C1099" s="6">
        <v>15</v>
      </c>
      <c r="D1099" s="6">
        <v>23</v>
      </c>
      <c r="E1099" s="6" t="str">
        <f t="shared" si="68"/>
        <v>Thursday</v>
      </c>
      <c r="F1099" s="6" t="str">
        <f t="shared" si="71"/>
        <v>Week-day</v>
      </c>
      <c r="G1099" s="6" t="str">
        <f>_xlfn.XLOOKUP(B1099,'[1]VLOOKUP DATA'!$A$3:$A$14,'[1]VLOOKUP DATA'!$C$3:$C$14)</f>
        <v>High-demand</v>
      </c>
      <c r="H1099" s="6" t="str" cm="1">
        <f t="array" ref="H1099">_xlfn.XLOOKUP(1,('[1]VLOOKUP DATA'!$I$2:$I$337=[1]DATA!G1099)*('[1]VLOOKUP DATA'!$J$2:$J$337=[1]DATA!D1099)*('[1]VLOOKUP DATA'!$K$2:$K$337=[1]DATA!E1099),'[1]VLOOKUP DATA'!$L$2:$L$337)</f>
        <v>Off-Peak</v>
      </c>
      <c r="I1099" s="1" cm="1">
        <f t="array" ref="I1099">_xlfn.XLOOKUP(B1099,'[1]VLOOKUP DATA'!$A$3:$A$14,_xlfn.XLOOKUP(H1099,'[1]VLOOKUP DATA'!$D$2:$F$2,'[1]VLOOKUP DATA'!$D$3:$F$14))*100</f>
        <v>107</v>
      </c>
      <c r="J1099" s="2">
        <v>-128.81243333333333</v>
      </c>
      <c r="K1099" s="3">
        <f t="shared" si="69"/>
        <v>0</v>
      </c>
      <c r="L1099" s="3">
        <v>78.816666666666663</v>
      </c>
      <c r="M1099" s="4">
        <v>327.89719999999994</v>
      </c>
      <c r="N1099" s="4">
        <v>0</v>
      </c>
      <c r="O1099" s="4">
        <v>183.66340833333336</v>
      </c>
      <c r="P1099" s="3">
        <f t="shared" si="70"/>
        <v>444.80911666666668</v>
      </c>
      <c r="Q1099" s="5">
        <v>0</v>
      </c>
      <c r="R1099" s="5">
        <f>VLOOKUP(D1099,'[1]DESIGN LOAD'!AC:AF,2,FALSE)</f>
        <v>200</v>
      </c>
      <c r="S1099" s="7">
        <f>VLOOKUP(D1099,'[1]DESIGN LOAD'!AC:AF,3,FALSE)</f>
        <v>190</v>
      </c>
      <c r="T1099">
        <f>VLOOKUP(D1099,'[1]DESIGN LOAD'!AC:AF,4,FALSE)</f>
        <v>390</v>
      </c>
    </row>
    <row r="1100" spans="1:20" x14ac:dyDescent="0.3">
      <c r="A1100" s="6">
        <v>2024</v>
      </c>
      <c r="B1100" s="6">
        <v>8</v>
      </c>
      <c r="C1100" s="6">
        <v>16</v>
      </c>
      <c r="D1100" s="6">
        <v>0</v>
      </c>
      <c r="E1100" s="6" t="str">
        <f t="shared" si="68"/>
        <v>Friday</v>
      </c>
      <c r="F1100" s="6" t="str">
        <f t="shared" si="71"/>
        <v>Week-day</v>
      </c>
      <c r="G1100" s="6" t="str">
        <f>_xlfn.XLOOKUP(B1100,'[1]VLOOKUP DATA'!$A$3:$A$14,'[1]VLOOKUP DATA'!$C$3:$C$14)</f>
        <v>High-demand</v>
      </c>
      <c r="H1100" s="6" t="str" cm="1">
        <f t="array" ref="H1100">_xlfn.XLOOKUP(1,('[1]VLOOKUP DATA'!$I$2:$I$337=[1]DATA!G1100)*('[1]VLOOKUP DATA'!$J$2:$J$337=[1]DATA!D1100)*('[1]VLOOKUP DATA'!$K$2:$K$337=[1]DATA!E1100),'[1]VLOOKUP DATA'!$L$2:$L$337)</f>
        <v>Off-Peak</v>
      </c>
      <c r="I1100" s="1" cm="1">
        <f t="array" ref="I1100">_xlfn.XLOOKUP(B1100,'[1]VLOOKUP DATA'!$A$3:$A$14,_xlfn.XLOOKUP(H1100,'[1]VLOOKUP DATA'!$D$2:$F$2,'[1]VLOOKUP DATA'!$D$3:$F$14))*100</f>
        <v>107</v>
      </c>
      <c r="J1100" s="2">
        <v>-129.48346666666666</v>
      </c>
      <c r="K1100" s="3">
        <f t="shared" si="69"/>
        <v>0</v>
      </c>
      <c r="L1100" s="3">
        <v>84.11666666666666</v>
      </c>
      <c r="M1100" s="4">
        <v>320.25993333333321</v>
      </c>
      <c r="N1100" s="4">
        <v>0</v>
      </c>
      <c r="O1100" s="4">
        <v>175.43031666666673</v>
      </c>
      <c r="P1100" s="3">
        <f t="shared" si="70"/>
        <v>444.80911666666668</v>
      </c>
      <c r="Q1100" s="5">
        <v>0</v>
      </c>
      <c r="R1100" s="5">
        <f>VLOOKUP(D1100,'[1]DESIGN LOAD'!AC:AF,2,FALSE)</f>
        <v>200</v>
      </c>
      <c r="S1100" s="7">
        <f>VLOOKUP(D1100,'[1]DESIGN LOAD'!AC:AF,3,FALSE)</f>
        <v>190</v>
      </c>
      <c r="T1100">
        <f>VLOOKUP(D1100,'[1]DESIGN LOAD'!AC:AF,4,FALSE)</f>
        <v>390</v>
      </c>
    </row>
    <row r="1101" spans="1:20" x14ac:dyDescent="0.3">
      <c r="A1101" s="6">
        <v>2024</v>
      </c>
      <c r="B1101" s="6">
        <v>8</v>
      </c>
      <c r="C1101" s="6">
        <v>16</v>
      </c>
      <c r="D1101" s="6">
        <v>1</v>
      </c>
      <c r="E1101" s="6" t="str">
        <f t="shared" si="68"/>
        <v>Friday</v>
      </c>
      <c r="F1101" s="6" t="str">
        <f t="shared" si="71"/>
        <v>Week-day</v>
      </c>
      <c r="G1101" s="6" t="str">
        <f>_xlfn.XLOOKUP(B1101,'[1]VLOOKUP DATA'!$A$3:$A$14,'[1]VLOOKUP DATA'!$C$3:$C$14)</f>
        <v>High-demand</v>
      </c>
      <c r="H1101" s="6" t="str" cm="1">
        <f t="array" ref="H1101">_xlfn.XLOOKUP(1,('[1]VLOOKUP DATA'!$I$2:$I$337=[1]DATA!G1101)*('[1]VLOOKUP DATA'!$J$2:$J$337=[1]DATA!D1101)*('[1]VLOOKUP DATA'!$K$2:$K$337=[1]DATA!E1101),'[1]VLOOKUP DATA'!$L$2:$L$337)</f>
        <v>Off-Peak</v>
      </c>
      <c r="I1101" s="1" cm="1">
        <f t="array" ref="I1101">_xlfn.XLOOKUP(B1101,'[1]VLOOKUP DATA'!$A$3:$A$14,_xlfn.XLOOKUP(H1101,'[1]VLOOKUP DATA'!$D$2:$F$2,'[1]VLOOKUP DATA'!$D$3:$F$14))*100</f>
        <v>107</v>
      </c>
      <c r="J1101" s="2">
        <v>-73.986941666666652</v>
      </c>
      <c r="K1101" s="3">
        <f t="shared" si="69"/>
        <v>0</v>
      </c>
      <c r="L1101" s="3">
        <v>87.558333333333337</v>
      </c>
      <c r="M1101" s="4">
        <v>244.17010833333333</v>
      </c>
      <c r="N1101" s="4">
        <v>0</v>
      </c>
      <c r="O1101" s="4">
        <v>158.56690000000006</v>
      </c>
      <c r="P1101" s="3">
        <f t="shared" si="70"/>
        <v>444.80911666666668</v>
      </c>
      <c r="Q1101" s="5">
        <v>0</v>
      </c>
      <c r="R1101" s="5">
        <f>VLOOKUP(D1101,'[1]DESIGN LOAD'!AC:AF,2,FALSE)</f>
        <v>200</v>
      </c>
      <c r="S1101" s="7">
        <f>VLOOKUP(D1101,'[1]DESIGN LOAD'!AC:AF,3,FALSE)</f>
        <v>190</v>
      </c>
      <c r="T1101">
        <f>VLOOKUP(D1101,'[1]DESIGN LOAD'!AC:AF,4,FALSE)</f>
        <v>390</v>
      </c>
    </row>
    <row r="1102" spans="1:20" x14ac:dyDescent="0.3">
      <c r="A1102" s="6">
        <v>2024</v>
      </c>
      <c r="B1102" s="6">
        <v>8</v>
      </c>
      <c r="C1102" s="6">
        <v>16</v>
      </c>
      <c r="D1102" s="6">
        <v>2</v>
      </c>
      <c r="E1102" s="6" t="str">
        <f t="shared" si="68"/>
        <v>Friday</v>
      </c>
      <c r="F1102" s="6" t="str">
        <f t="shared" si="71"/>
        <v>Week-day</v>
      </c>
      <c r="G1102" s="6" t="str">
        <f>_xlfn.XLOOKUP(B1102,'[1]VLOOKUP DATA'!$A$3:$A$14,'[1]VLOOKUP DATA'!$C$3:$C$14)</f>
        <v>High-demand</v>
      </c>
      <c r="H1102" s="6" t="str" cm="1">
        <f t="array" ref="H1102">_xlfn.XLOOKUP(1,('[1]VLOOKUP DATA'!$I$2:$I$337=[1]DATA!G1102)*('[1]VLOOKUP DATA'!$J$2:$J$337=[1]DATA!D1102)*('[1]VLOOKUP DATA'!$K$2:$K$337=[1]DATA!E1102),'[1]VLOOKUP DATA'!$L$2:$L$337)</f>
        <v>Off-Peak</v>
      </c>
      <c r="I1102" s="1" cm="1">
        <f t="array" ref="I1102">_xlfn.XLOOKUP(B1102,'[1]VLOOKUP DATA'!$A$3:$A$14,_xlfn.XLOOKUP(H1102,'[1]VLOOKUP DATA'!$D$2:$F$2,'[1]VLOOKUP DATA'!$D$3:$F$14))*100</f>
        <v>107</v>
      </c>
      <c r="J1102" s="2">
        <v>53.777691666666662</v>
      </c>
      <c r="K1102" s="3">
        <f t="shared" si="69"/>
        <v>53.777691666666662</v>
      </c>
      <c r="L1102" s="3">
        <v>87.183333333333337</v>
      </c>
      <c r="M1102" s="4">
        <v>231.55969999999994</v>
      </c>
      <c r="N1102" s="4">
        <v>0</v>
      </c>
      <c r="O1102" s="4">
        <v>276.23398333333336</v>
      </c>
      <c r="P1102" s="3">
        <f t="shared" si="70"/>
        <v>444.80911666666668</v>
      </c>
      <c r="Q1102" s="5">
        <v>0</v>
      </c>
      <c r="R1102" s="5">
        <f>VLOOKUP(D1102,'[1]DESIGN LOAD'!AC:AF,2,FALSE)</f>
        <v>200</v>
      </c>
      <c r="S1102" s="7">
        <f>VLOOKUP(D1102,'[1]DESIGN LOAD'!AC:AF,3,FALSE)</f>
        <v>190</v>
      </c>
      <c r="T1102">
        <f>VLOOKUP(D1102,'[1]DESIGN LOAD'!AC:AF,4,FALSE)</f>
        <v>390</v>
      </c>
    </row>
    <row r="1103" spans="1:20" x14ac:dyDescent="0.3">
      <c r="A1103" s="6">
        <v>2024</v>
      </c>
      <c r="B1103" s="6">
        <v>8</v>
      </c>
      <c r="C1103" s="6">
        <v>16</v>
      </c>
      <c r="D1103" s="6">
        <v>3</v>
      </c>
      <c r="E1103" s="6" t="str">
        <f t="shared" si="68"/>
        <v>Friday</v>
      </c>
      <c r="F1103" s="6" t="str">
        <f t="shared" si="71"/>
        <v>Week-day</v>
      </c>
      <c r="G1103" s="6" t="str">
        <f>_xlfn.XLOOKUP(B1103,'[1]VLOOKUP DATA'!$A$3:$A$14,'[1]VLOOKUP DATA'!$C$3:$C$14)</f>
        <v>High-demand</v>
      </c>
      <c r="H1103" s="6" t="str" cm="1">
        <f t="array" ref="H1103">_xlfn.XLOOKUP(1,('[1]VLOOKUP DATA'!$I$2:$I$337=[1]DATA!G1103)*('[1]VLOOKUP DATA'!$J$2:$J$337=[1]DATA!D1103)*('[1]VLOOKUP DATA'!$K$2:$K$337=[1]DATA!E1103),'[1]VLOOKUP DATA'!$L$2:$L$337)</f>
        <v>Off-Peak</v>
      </c>
      <c r="I1103" s="1" cm="1">
        <f t="array" ref="I1103">_xlfn.XLOOKUP(B1103,'[1]VLOOKUP DATA'!$A$3:$A$14,_xlfn.XLOOKUP(H1103,'[1]VLOOKUP DATA'!$D$2:$F$2,'[1]VLOOKUP DATA'!$D$3:$F$14))*100</f>
        <v>107</v>
      </c>
      <c r="J1103" s="2">
        <v>19.056841666666678</v>
      </c>
      <c r="K1103" s="3">
        <f t="shared" si="69"/>
        <v>19.056841666666678</v>
      </c>
      <c r="L1103" s="3">
        <v>84.55</v>
      </c>
      <c r="M1103" s="4">
        <v>280.60491666666655</v>
      </c>
      <c r="N1103" s="4">
        <v>0</v>
      </c>
      <c r="O1103" s="4">
        <v>286.8515583333334</v>
      </c>
      <c r="P1103" s="3">
        <f t="shared" si="70"/>
        <v>444.80911666666668</v>
      </c>
      <c r="Q1103" s="5">
        <v>0</v>
      </c>
      <c r="R1103" s="5">
        <f>VLOOKUP(D1103,'[1]DESIGN LOAD'!AC:AF,2,FALSE)</f>
        <v>200</v>
      </c>
      <c r="S1103" s="7">
        <f>VLOOKUP(D1103,'[1]DESIGN LOAD'!AC:AF,3,FALSE)</f>
        <v>190</v>
      </c>
      <c r="T1103">
        <f>VLOOKUP(D1103,'[1]DESIGN LOAD'!AC:AF,4,FALSE)</f>
        <v>390</v>
      </c>
    </row>
    <row r="1104" spans="1:20" x14ac:dyDescent="0.3">
      <c r="A1104" s="6">
        <v>2024</v>
      </c>
      <c r="B1104" s="6">
        <v>8</v>
      </c>
      <c r="C1104" s="6">
        <v>16</v>
      </c>
      <c r="D1104" s="6">
        <v>4</v>
      </c>
      <c r="E1104" s="6" t="str">
        <f t="shared" si="68"/>
        <v>Friday</v>
      </c>
      <c r="F1104" s="6" t="str">
        <f t="shared" si="71"/>
        <v>Week-day</v>
      </c>
      <c r="G1104" s="6" t="str">
        <f>_xlfn.XLOOKUP(B1104,'[1]VLOOKUP DATA'!$A$3:$A$14,'[1]VLOOKUP DATA'!$C$3:$C$14)</f>
        <v>High-demand</v>
      </c>
      <c r="H1104" s="6" t="str" cm="1">
        <f t="array" ref="H1104">_xlfn.XLOOKUP(1,('[1]VLOOKUP DATA'!$I$2:$I$337=[1]DATA!G1104)*('[1]VLOOKUP DATA'!$J$2:$J$337=[1]DATA!D1104)*('[1]VLOOKUP DATA'!$K$2:$K$337=[1]DATA!E1104),'[1]VLOOKUP DATA'!$L$2:$L$337)</f>
        <v>Off-Peak</v>
      </c>
      <c r="I1104" s="1" cm="1">
        <f t="array" ref="I1104">_xlfn.XLOOKUP(B1104,'[1]VLOOKUP DATA'!$A$3:$A$14,_xlfn.XLOOKUP(H1104,'[1]VLOOKUP DATA'!$D$2:$F$2,'[1]VLOOKUP DATA'!$D$3:$F$14))*100</f>
        <v>107</v>
      </c>
      <c r="J1104" s="2">
        <v>-6.8241166666666846</v>
      </c>
      <c r="K1104" s="3">
        <f t="shared" si="69"/>
        <v>0</v>
      </c>
      <c r="L1104" s="3">
        <v>84.325000000000003</v>
      </c>
      <c r="M1104" s="4">
        <v>310.31789166666658</v>
      </c>
      <c r="N1104" s="4">
        <v>0</v>
      </c>
      <c r="O1104" s="4">
        <v>288.74095000000011</v>
      </c>
      <c r="P1104" s="3">
        <f t="shared" si="70"/>
        <v>444.80911666666668</v>
      </c>
      <c r="Q1104" s="5">
        <v>0</v>
      </c>
      <c r="R1104" s="5">
        <f>VLOOKUP(D1104,'[1]DESIGN LOAD'!AC:AF,2,FALSE)</f>
        <v>295</v>
      </c>
      <c r="S1104" s="7">
        <f>VLOOKUP(D1104,'[1]DESIGN LOAD'!AC:AF,3,FALSE)</f>
        <v>190</v>
      </c>
      <c r="T1104">
        <f>VLOOKUP(D1104,'[1]DESIGN LOAD'!AC:AF,4,FALSE)</f>
        <v>485</v>
      </c>
    </row>
    <row r="1105" spans="1:20" x14ac:dyDescent="0.3">
      <c r="A1105" s="6">
        <v>2024</v>
      </c>
      <c r="B1105" s="6">
        <v>8</v>
      </c>
      <c r="C1105" s="6">
        <v>16</v>
      </c>
      <c r="D1105" s="6">
        <v>5</v>
      </c>
      <c r="E1105" s="6" t="str">
        <f t="shared" si="68"/>
        <v>Friday</v>
      </c>
      <c r="F1105" s="6" t="str">
        <f t="shared" si="71"/>
        <v>Week-day</v>
      </c>
      <c r="G1105" s="6" t="str">
        <f>_xlfn.XLOOKUP(B1105,'[1]VLOOKUP DATA'!$A$3:$A$14,'[1]VLOOKUP DATA'!$C$3:$C$14)</f>
        <v>High-demand</v>
      </c>
      <c r="H1105" s="6" t="str" cm="1">
        <f t="array" ref="H1105">_xlfn.XLOOKUP(1,('[1]VLOOKUP DATA'!$I$2:$I$337=[1]DATA!G1105)*('[1]VLOOKUP DATA'!$J$2:$J$337=[1]DATA!D1105)*('[1]VLOOKUP DATA'!$K$2:$K$337=[1]DATA!E1105),'[1]VLOOKUP DATA'!$L$2:$L$337)</f>
        <v>Off-Peak</v>
      </c>
      <c r="I1105" s="1" cm="1">
        <f t="array" ref="I1105">_xlfn.XLOOKUP(B1105,'[1]VLOOKUP DATA'!$A$3:$A$14,_xlfn.XLOOKUP(H1105,'[1]VLOOKUP DATA'!$D$2:$F$2,'[1]VLOOKUP DATA'!$D$3:$F$14))*100</f>
        <v>107</v>
      </c>
      <c r="J1105" s="2">
        <v>262.37773333333331</v>
      </c>
      <c r="K1105" s="3">
        <f t="shared" si="69"/>
        <v>262.37773333333331</v>
      </c>
      <c r="L1105" s="3">
        <v>78.066666666666663</v>
      </c>
      <c r="M1105" s="4">
        <v>24.697941666666665</v>
      </c>
      <c r="N1105" s="4">
        <v>0</v>
      </c>
      <c r="O1105" s="4">
        <v>285.70289999999994</v>
      </c>
      <c r="P1105" s="3">
        <f t="shared" si="70"/>
        <v>444.80911666666668</v>
      </c>
      <c r="Q1105" s="5">
        <v>0</v>
      </c>
      <c r="R1105" s="5">
        <f>VLOOKUP(D1105,'[1]DESIGN LOAD'!AC:AF,2,FALSE)</f>
        <v>295</v>
      </c>
      <c r="S1105" s="7">
        <f>VLOOKUP(D1105,'[1]DESIGN LOAD'!AC:AF,3,FALSE)</f>
        <v>190</v>
      </c>
      <c r="T1105">
        <f>VLOOKUP(D1105,'[1]DESIGN LOAD'!AC:AF,4,FALSE)</f>
        <v>485</v>
      </c>
    </row>
    <row r="1106" spans="1:20" x14ac:dyDescent="0.3">
      <c r="A1106" s="6">
        <v>2024</v>
      </c>
      <c r="B1106" s="6">
        <v>8</v>
      </c>
      <c r="C1106" s="6">
        <v>16</v>
      </c>
      <c r="D1106" s="6">
        <v>6</v>
      </c>
      <c r="E1106" s="6" t="str">
        <f t="shared" si="68"/>
        <v>Friday</v>
      </c>
      <c r="F1106" s="6" t="str">
        <f t="shared" si="71"/>
        <v>Week-day</v>
      </c>
      <c r="G1106" s="6" t="str">
        <f>_xlfn.XLOOKUP(B1106,'[1]VLOOKUP DATA'!$A$3:$A$14,'[1]VLOOKUP DATA'!$C$3:$C$14)</f>
        <v>High-demand</v>
      </c>
      <c r="H1106" s="6" t="str" cm="1">
        <f t="array" ref="H1106">_xlfn.XLOOKUP(1,('[1]VLOOKUP DATA'!$I$2:$I$337=[1]DATA!G1106)*('[1]VLOOKUP DATA'!$J$2:$J$337=[1]DATA!D1106)*('[1]VLOOKUP DATA'!$K$2:$K$337=[1]DATA!E1106),'[1]VLOOKUP DATA'!$L$2:$L$337)</f>
        <v>Peak</v>
      </c>
      <c r="I1106" s="1" cm="1">
        <f t="array" ref="I1106">_xlfn.XLOOKUP(B1106,'[1]VLOOKUP DATA'!$A$3:$A$14,_xlfn.XLOOKUP(H1106,'[1]VLOOKUP DATA'!$D$2:$F$2,'[1]VLOOKUP DATA'!$D$3:$F$14))*100</f>
        <v>653</v>
      </c>
      <c r="J1106" s="2">
        <v>125.84587499999996</v>
      </c>
      <c r="K1106" s="3">
        <f t="shared" si="69"/>
        <v>125.84587499999996</v>
      </c>
      <c r="L1106" s="3">
        <v>66.183333333333337</v>
      </c>
      <c r="M1106" s="4">
        <v>172.92220833333337</v>
      </c>
      <c r="N1106" s="4">
        <v>0</v>
      </c>
      <c r="O1106" s="4">
        <v>288.9620500000002</v>
      </c>
      <c r="P1106" s="3">
        <f t="shared" si="70"/>
        <v>444.80911666666668</v>
      </c>
      <c r="Q1106" s="5">
        <v>0</v>
      </c>
      <c r="R1106" s="5">
        <f>VLOOKUP(D1106,'[1]DESIGN LOAD'!AC:AF,2,FALSE)</f>
        <v>295</v>
      </c>
      <c r="S1106" s="7">
        <f>VLOOKUP(D1106,'[1]DESIGN LOAD'!AC:AF,3,FALSE)</f>
        <v>190</v>
      </c>
      <c r="T1106">
        <f>VLOOKUP(D1106,'[1]DESIGN LOAD'!AC:AF,4,FALSE)</f>
        <v>485</v>
      </c>
    </row>
    <row r="1107" spans="1:20" x14ac:dyDescent="0.3">
      <c r="A1107" s="6">
        <v>2024</v>
      </c>
      <c r="B1107" s="6">
        <v>8</v>
      </c>
      <c r="C1107" s="6">
        <v>16</v>
      </c>
      <c r="D1107" s="6">
        <v>7</v>
      </c>
      <c r="E1107" s="6" t="str">
        <f t="shared" si="68"/>
        <v>Friday</v>
      </c>
      <c r="F1107" s="6" t="str">
        <f t="shared" si="71"/>
        <v>Week-day</v>
      </c>
      <c r="G1107" s="6" t="str">
        <f>_xlfn.XLOOKUP(B1107,'[1]VLOOKUP DATA'!$A$3:$A$14,'[1]VLOOKUP DATA'!$C$3:$C$14)</f>
        <v>High-demand</v>
      </c>
      <c r="H1107" s="6" t="str" cm="1">
        <f t="array" ref="H1107">_xlfn.XLOOKUP(1,('[1]VLOOKUP DATA'!$I$2:$I$337=[1]DATA!G1107)*('[1]VLOOKUP DATA'!$J$2:$J$337=[1]DATA!D1107)*('[1]VLOOKUP DATA'!$K$2:$K$337=[1]DATA!E1107),'[1]VLOOKUP DATA'!$L$2:$L$337)</f>
        <v>Peak</v>
      </c>
      <c r="I1107" s="1" cm="1">
        <f t="array" ref="I1107">_xlfn.XLOOKUP(B1107,'[1]VLOOKUP DATA'!$A$3:$A$14,_xlfn.XLOOKUP(H1107,'[1]VLOOKUP DATA'!$D$2:$F$2,'[1]VLOOKUP DATA'!$D$3:$F$14))*100</f>
        <v>653</v>
      </c>
      <c r="J1107" s="2">
        <v>-9.2537666666666691</v>
      </c>
      <c r="K1107" s="3">
        <f t="shared" si="69"/>
        <v>0</v>
      </c>
      <c r="L1107" s="3">
        <v>64.916666666666671</v>
      </c>
      <c r="M1107" s="4">
        <v>247.45959999999988</v>
      </c>
      <c r="N1107" s="4">
        <v>58.092974999999974</v>
      </c>
      <c r="O1107" s="4">
        <v>286.77417500000007</v>
      </c>
      <c r="P1107" s="3">
        <f t="shared" si="70"/>
        <v>444.80911666666668</v>
      </c>
      <c r="Q1107" s="5">
        <v>0</v>
      </c>
      <c r="R1107" s="5">
        <f>VLOOKUP(D1107,'[1]DESIGN LOAD'!AC:AF,2,FALSE)</f>
        <v>565</v>
      </c>
      <c r="S1107" s="7">
        <f>VLOOKUP(D1107,'[1]DESIGN LOAD'!AC:AF,3,FALSE)</f>
        <v>690</v>
      </c>
      <c r="T1107">
        <f>VLOOKUP(D1107,'[1]DESIGN LOAD'!AC:AF,4,FALSE)</f>
        <v>1255</v>
      </c>
    </row>
    <row r="1108" spans="1:20" x14ac:dyDescent="0.3">
      <c r="A1108" s="6">
        <v>2024</v>
      </c>
      <c r="B1108" s="6">
        <v>8</v>
      </c>
      <c r="C1108" s="6">
        <v>16</v>
      </c>
      <c r="D1108" s="6">
        <v>8</v>
      </c>
      <c r="E1108" s="6" t="str">
        <f t="shared" si="68"/>
        <v>Friday</v>
      </c>
      <c r="F1108" s="6" t="str">
        <f t="shared" si="71"/>
        <v>Week-day</v>
      </c>
      <c r="G1108" s="6" t="str">
        <f>_xlfn.XLOOKUP(B1108,'[1]VLOOKUP DATA'!$A$3:$A$14,'[1]VLOOKUP DATA'!$C$3:$C$14)</f>
        <v>High-demand</v>
      </c>
      <c r="H1108" s="6" t="str" cm="1">
        <f t="array" ref="H1108">_xlfn.XLOOKUP(1,('[1]VLOOKUP DATA'!$I$2:$I$337=[1]DATA!G1108)*('[1]VLOOKUP DATA'!$J$2:$J$337=[1]DATA!D1108)*('[1]VLOOKUP DATA'!$K$2:$K$337=[1]DATA!E1108),'[1]VLOOKUP DATA'!$L$2:$L$337)</f>
        <v>Peak</v>
      </c>
      <c r="I1108" s="1" cm="1">
        <f t="array" ref="I1108">_xlfn.XLOOKUP(B1108,'[1]VLOOKUP DATA'!$A$3:$A$14,_xlfn.XLOOKUP(H1108,'[1]VLOOKUP DATA'!$D$2:$F$2,'[1]VLOOKUP DATA'!$D$3:$F$14))*100</f>
        <v>653</v>
      </c>
      <c r="J1108" s="2">
        <v>-68.389366666666675</v>
      </c>
      <c r="K1108" s="3">
        <f t="shared" si="69"/>
        <v>0</v>
      </c>
      <c r="L1108" s="3">
        <v>65.7</v>
      </c>
      <c r="M1108" s="4">
        <v>63.193733333333356</v>
      </c>
      <c r="N1108" s="4">
        <v>361.00202500000012</v>
      </c>
      <c r="O1108" s="4">
        <v>344.31690833333334</v>
      </c>
      <c r="P1108" s="3">
        <f t="shared" si="70"/>
        <v>444.80911666666668</v>
      </c>
      <c r="Q1108" s="5">
        <v>-3.5100000000000034E-2</v>
      </c>
      <c r="R1108" s="5">
        <f>VLOOKUP(D1108,'[1]DESIGN LOAD'!AC:AF,2,FALSE)</f>
        <v>565</v>
      </c>
      <c r="S1108" s="7">
        <f>VLOOKUP(D1108,'[1]DESIGN LOAD'!AC:AF,3,FALSE)</f>
        <v>675</v>
      </c>
      <c r="T1108">
        <f>VLOOKUP(D1108,'[1]DESIGN LOAD'!AC:AF,4,FALSE)</f>
        <v>1240</v>
      </c>
    </row>
    <row r="1109" spans="1:20" x14ac:dyDescent="0.3">
      <c r="A1109" s="6">
        <v>2024</v>
      </c>
      <c r="B1109" s="6">
        <v>8</v>
      </c>
      <c r="C1109" s="6">
        <v>16</v>
      </c>
      <c r="D1109" s="6">
        <v>9</v>
      </c>
      <c r="E1109" s="6" t="str">
        <f t="shared" si="68"/>
        <v>Friday</v>
      </c>
      <c r="F1109" s="6" t="str">
        <f t="shared" si="71"/>
        <v>Week-day</v>
      </c>
      <c r="G1109" s="6" t="str">
        <f>_xlfn.XLOOKUP(B1109,'[1]VLOOKUP DATA'!$A$3:$A$14,'[1]VLOOKUP DATA'!$C$3:$C$14)</f>
        <v>High-demand</v>
      </c>
      <c r="H1109" s="6" t="str" cm="1">
        <f t="array" ref="H1109">_xlfn.XLOOKUP(1,('[1]VLOOKUP DATA'!$I$2:$I$337=[1]DATA!G1109)*('[1]VLOOKUP DATA'!$J$2:$J$337=[1]DATA!D1109)*('[1]VLOOKUP DATA'!$K$2:$K$337=[1]DATA!E1109),'[1]VLOOKUP DATA'!$L$2:$L$337)</f>
        <v>Standard</v>
      </c>
      <c r="I1109" s="1" cm="1">
        <f t="array" ref="I1109">_xlfn.XLOOKUP(B1109,'[1]VLOOKUP DATA'!$A$3:$A$14,_xlfn.XLOOKUP(H1109,'[1]VLOOKUP DATA'!$D$2:$F$2,'[1]VLOOKUP DATA'!$D$3:$F$14))*100</f>
        <v>198</v>
      </c>
      <c r="J1109" s="2">
        <v>-217.35893333333343</v>
      </c>
      <c r="K1109" s="3">
        <f t="shared" si="69"/>
        <v>0</v>
      </c>
      <c r="L1109" s="3">
        <v>72.233333333333334</v>
      </c>
      <c r="M1109" s="4">
        <v>0.15794999999999995</v>
      </c>
      <c r="N1109" s="4">
        <v>606.79085000000009</v>
      </c>
      <c r="O1109" s="4">
        <v>389.3917333333336</v>
      </c>
      <c r="P1109" s="3">
        <f t="shared" si="70"/>
        <v>444.80911666666668</v>
      </c>
      <c r="Q1109" s="5">
        <v>-3.9000000000000007E-2</v>
      </c>
      <c r="R1109" s="5">
        <f>VLOOKUP(D1109,'[1]DESIGN LOAD'!AC:AF,2,FALSE)</f>
        <v>565</v>
      </c>
      <c r="S1109" s="7">
        <f>VLOOKUP(D1109,'[1]DESIGN LOAD'!AC:AF,3,FALSE)</f>
        <v>675</v>
      </c>
      <c r="T1109">
        <f>VLOOKUP(D1109,'[1]DESIGN LOAD'!AC:AF,4,FALSE)</f>
        <v>1240</v>
      </c>
    </row>
    <row r="1110" spans="1:20" x14ac:dyDescent="0.3">
      <c r="A1110" s="6">
        <v>2024</v>
      </c>
      <c r="B1110" s="6">
        <v>8</v>
      </c>
      <c r="C1110" s="6">
        <v>16</v>
      </c>
      <c r="D1110" s="6">
        <v>10</v>
      </c>
      <c r="E1110" s="6" t="str">
        <f t="shared" si="68"/>
        <v>Friday</v>
      </c>
      <c r="F1110" s="6" t="str">
        <f t="shared" si="71"/>
        <v>Week-day</v>
      </c>
      <c r="G1110" s="6" t="str">
        <f>_xlfn.XLOOKUP(B1110,'[1]VLOOKUP DATA'!$A$3:$A$14,'[1]VLOOKUP DATA'!$C$3:$C$14)</f>
        <v>High-demand</v>
      </c>
      <c r="H1110" s="6" t="str" cm="1">
        <f t="array" ref="H1110">_xlfn.XLOOKUP(1,('[1]VLOOKUP DATA'!$I$2:$I$337=[1]DATA!G1110)*('[1]VLOOKUP DATA'!$J$2:$J$337=[1]DATA!D1110)*('[1]VLOOKUP DATA'!$K$2:$K$337=[1]DATA!E1110),'[1]VLOOKUP DATA'!$L$2:$L$337)</f>
        <v>Standard</v>
      </c>
      <c r="I1110" s="1" cm="1">
        <f t="array" ref="I1110">_xlfn.XLOOKUP(B1110,'[1]VLOOKUP DATA'!$A$3:$A$14,_xlfn.XLOOKUP(H1110,'[1]VLOOKUP DATA'!$D$2:$F$2,'[1]VLOOKUP DATA'!$D$3:$F$14))*100</f>
        <v>198</v>
      </c>
      <c r="J1110" s="2">
        <v>-392.6655333333332</v>
      </c>
      <c r="K1110" s="3">
        <f t="shared" si="69"/>
        <v>0</v>
      </c>
      <c r="L1110" s="3">
        <v>85.74166666666666</v>
      </c>
      <c r="M1110" s="4">
        <v>7.721966666666666</v>
      </c>
      <c r="N1110" s="4">
        <v>764.06977499999971</v>
      </c>
      <c r="O1110" s="4">
        <v>376.84534166666646</v>
      </c>
      <c r="P1110" s="3">
        <f t="shared" si="70"/>
        <v>444.80911666666668</v>
      </c>
      <c r="Q1110" s="5">
        <v>-3.9000000000000007E-2</v>
      </c>
      <c r="R1110" s="5">
        <f>VLOOKUP(D1110,'[1]DESIGN LOAD'!AC:AF,2,FALSE)</f>
        <v>565</v>
      </c>
      <c r="S1110" s="7">
        <f>VLOOKUP(D1110,'[1]DESIGN LOAD'!AC:AF,3,FALSE)</f>
        <v>675</v>
      </c>
      <c r="T1110">
        <f>VLOOKUP(D1110,'[1]DESIGN LOAD'!AC:AF,4,FALSE)</f>
        <v>1240</v>
      </c>
    </row>
    <row r="1111" spans="1:20" x14ac:dyDescent="0.3">
      <c r="A1111" s="6">
        <v>2024</v>
      </c>
      <c r="B1111" s="6">
        <v>8</v>
      </c>
      <c r="C1111" s="6">
        <v>16</v>
      </c>
      <c r="D1111" s="6">
        <v>11</v>
      </c>
      <c r="E1111" s="6" t="str">
        <f t="shared" si="68"/>
        <v>Friday</v>
      </c>
      <c r="F1111" s="6" t="str">
        <f t="shared" si="71"/>
        <v>Week-day</v>
      </c>
      <c r="G1111" s="6" t="str">
        <f>_xlfn.XLOOKUP(B1111,'[1]VLOOKUP DATA'!$A$3:$A$14,'[1]VLOOKUP DATA'!$C$3:$C$14)</f>
        <v>High-demand</v>
      </c>
      <c r="H1111" s="6" t="str" cm="1">
        <f t="array" ref="H1111">_xlfn.XLOOKUP(1,('[1]VLOOKUP DATA'!$I$2:$I$337=[1]DATA!G1111)*('[1]VLOOKUP DATA'!$J$2:$J$337=[1]DATA!D1111)*('[1]VLOOKUP DATA'!$K$2:$K$337=[1]DATA!E1111),'[1]VLOOKUP DATA'!$L$2:$L$337)</f>
        <v>Standard</v>
      </c>
      <c r="I1111" s="1" cm="1">
        <f t="array" ref="I1111">_xlfn.XLOOKUP(B1111,'[1]VLOOKUP DATA'!$A$3:$A$14,_xlfn.XLOOKUP(H1111,'[1]VLOOKUP DATA'!$D$2:$F$2,'[1]VLOOKUP DATA'!$D$3:$F$14))*100</f>
        <v>198</v>
      </c>
      <c r="J1111" s="2">
        <v>-132.48870833333342</v>
      </c>
      <c r="K1111" s="3">
        <f t="shared" si="69"/>
        <v>0</v>
      </c>
      <c r="L1111" s="3">
        <v>98.724999999999994</v>
      </c>
      <c r="M1111" s="4">
        <v>19.467058333333338</v>
      </c>
      <c r="N1111" s="4">
        <v>515.86315000000002</v>
      </c>
      <c r="O1111" s="4">
        <v>396.58041666666696</v>
      </c>
      <c r="P1111" s="3">
        <f t="shared" si="70"/>
        <v>444.80911666666668</v>
      </c>
      <c r="Q1111" s="5">
        <v>-3.9000000000000007E-2</v>
      </c>
      <c r="R1111" s="5">
        <f>VLOOKUP(D1111,'[1]DESIGN LOAD'!AC:AF,2,FALSE)</f>
        <v>565</v>
      </c>
      <c r="S1111" s="7">
        <f>VLOOKUP(D1111,'[1]DESIGN LOAD'!AC:AF,3,FALSE)</f>
        <v>675</v>
      </c>
      <c r="T1111">
        <f>VLOOKUP(D1111,'[1]DESIGN LOAD'!AC:AF,4,FALSE)</f>
        <v>1240</v>
      </c>
    </row>
    <row r="1112" spans="1:20" x14ac:dyDescent="0.3">
      <c r="A1112" s="6">
        <v>2024</v>
      </c>
      <c r="B1112" s="6">
        <v>8</v>
      </c>
      <c r="C1112" s="6">
        <v>16</v>
      </c>
      <c r="D1112" s="6">
        <v>12</v>
      </c>
      <c r="E1112" s="6" t="str">
        <f t="shared" si="68"/>
        <v>Friday</v>
      </c>
      <c r="F1112" s="6" t="str">
        <f t="shared" si="71"/>
        <v>Week-day</v>
      </c>
      <c r="G1112" s="6" t="str">
        <f>_xlfn.XLOOKUP(B1112,'[1]VLOOKUP DATA'!$A$3:$A$14,'[1]VLOOKUP DATA'!$C$3:$C$14)</f>
        <v>High-demand</v>
      </c>
      <c r="H1112" s="6" t="str" cm="1">
        <f t="array" ref="H1112">_xlfn.XLOOKUP(1,('[1]VLOOKUP DATA'!$I$2:$I$337=[1]DATA!G1112)*('[1]VLOOKUP DATA'!$J$2:$J$337=[1]DATA!D1112)*('[1]VLOOKUP DATA'!$K$2:$K$337=[1]DATA!E1112),'[1]VLOOKUP DATA'!$L$2:$L$337)</f>
        <v>Standard</v>
      </c>
      <c r="I1112" s="1" cm="1">
        <f t="array" ref="I1112">_xlfn.XLOOKUP(B1112,'[1]VLOOKUP DATA'!$A$3:$A$14,_xlfn.XLOOKUP(H1112,'[1]VLOOKUP DATA'!$D$2:$F$2,'[1]VLOOKUP DATA'!$D$3:$F$14))*100</f>
        <v>198</v>
      </c>
      <c r="J1112" s="2">
        <v>-10.276467289719625</v>
      </c>
      <c r="K1112" s="3">
        <f t="shared" si="69"/>
        <v>0</v>
      </c>
      <c r="L1112" s="3">
        <v>99.028037383177576</v>
      </c>
      <c r="M1112" s="4">
        <v>9.2549439252336434</v>
      </c>
      <c r="N1112" s="4">
        <v>458.44580373831769</v>
      </c>
      <c r="O1112" s="4">
        <v>453.25714953271029</v>
      </c>
      <c r="P1112" s="3">
        <f t="shared" si="70"/>
        <v>444.80911666666668</v>
      </c>
      <c r="Q1112" s="5">
        <v>-1.5672897196261672E-2</v>
      </c>
      <c r="R1112" s="5">
        <f>VLOOKUP(D1112,'[1]DESIGN LOAD'!AC:AF,2,FALSE)</f>
        <v>565</v>
      </c>
      <c r="S1112" s="7">
        <f>VLOOKUP(D1112,'[1]DESIGN LOAD'!AC:AF,3,FALSE)</f>
        <v>675</v>
      </c>
      <c r="T1112">
        <f>VLOOKUP(D1112,'[1]DESIGN LOAD'!AC:AF,4,FALSE)</f>
        <v>1240</v>
      </c>
    </row>
    <row r="1113" spans="1:20" x14ac:dyDescent="0.3">
      <c r="A1113" s="6">
        <v>2024</v>
      </c>
      <c r="B1113" s="6">
        <v>8</v>
      </c>
      <c r="C1113" s="6">
        <v>16</v>
      </c>
      <c r="D1113" s="6">
        <v>13</v>
      </c>
      <c r="E1113" s="6" t="str">
        <f t="shared" si="68"/>
        <v>Friday</v>
      </c>
      <c r="F1113" s="6" t="str">
        <f t="shared" si="71"/>
        <v>Week-day</v>
      </c>
      <c r="G1113" s="6" t="str">
        <f>_xlfn.XLOOKUP(B1113,'[1]VLOOKUP DATA'!$A$3:$A$14,'[1]VLOOKUP DATA'!$C$3:$C$14)</f>
        <v>High-demand</v>
      </c>
      <c r="H1113" s="6" t="str" cm="1">
        <f t="array" ref="H1113">_xlfn.XLOOKUP(1,('[1]VLOOKUP DATA'!$I$2:$I$337=[1]DATA!G1113)*('[1]VLOOKUP DATA'!$J$2:$J$337=[1]DATA!D1113)*('[1]VLOOKUP DATA'!$K$2:$K$337=[1]DATA!E1113),'[1]VLOOKUP DATA'!$L$2:$L$337)</f>
        <v>Standard</v>
      </c>
      <c r="I1113" s="1" cm="1">
        <f t="array" ref="I1113">_xlfn.XLOOKUP(B1113,'[1]VLOOKUP DATA'!$A$3:$A$14,_xlfn.XLOOKUP(H1113,'[1]VLOOKUP DATA'!$D$2:$F$2,'[1]VLOOKUP DATA'!$D$3:$F$14))*100</f>
        <v>198</v>
      </c>
      <c r="J1113" s="2">
        <v>-9.6864333333333352</v>
      </c>
      <c r="K1113" s="3">
        <f t="shared" si="69"/>
        <v>0</v>
      </c>
      <c r="L1113" s="3">
        <v>99.033333333333331</v>
      </c>
      <c r="M1113" s="4">
        <v>6.6428333333333374</v>
      </c>
      <c r="N1113" s="4">
        <v>458.46890000000019</v>
      </c>
      <c r="O1113" s="4">
        <v>452.54332499999992</v>
      </c>
      <c r="P1113" s="3">
        <f t="shared" si="70"/>
        <v>444.80911666666668</v>
      </c>
      <c r="Q1113" s="5">
        <v>0</v>
      </c>
      <c r="R1113" s="5">
        <f>VLOOKUP(D1113,'[1]DESIGN LOAD'!AC:AF,2,FALSE)</f>
        <v>565</v>
      </c>
      <c r="S1113" s="7">
        <f>VLOOKUP(D1113,'[1]DESIGN LOAD'!AC:AF,3,FALSE)</f>
        <v>675</v>
      </c>
      <c r="T1113">
        <f>VLOOKUP(D1113,'[1]DESIGN LOAD'!AC:AF,4,FALSE)</f>
        <v>1240</v>
      </c>
    </row>
    <row r="1114" spans="1:20" x14ac:dyDescent="0.3">
      <c r="A1114" s="6">
        <v>2024</v>
      </c>
      <c r="B1114" s="6">
        <v>8</v>
      </c>
      <c r="C1114" s="6">
        <v>16</v>
      </c>
      <c r="D1114" s="6">
        <v>14</v>
      </c>
      <c r="E1114" s="6" t="str">
        <f t="shared" si="68"/>
        <v>Friday</v>
      </c>
      <c r="F1114" s="6" t="str">
        <f t="shared" si="71"/>
        <v>Week-day</v>
      </c>
      <c r="G1114" s="6" t="str">
        <f>_xlfn.XLOOKUP(B1114,'[1]VLOOKUP DATA'!$A$3:$A$14,'[1]VLOOKUP DATA'!$C$3:$C$14)</f>
        <v>High-demand</v>
      </c>
      <c r="H1114" s="6" t="str" cm="1">
        <f t="array" ref="H1114">_xlfn.XLOOKUP(1,('[1]VLOOKUP DATA'!$I$2:$I$337=[1]DATA!G1114)*('[1]VLOOKUP DATA'!$J$2:$J$337=[1]DATA!D1114)*('[1]VLOOKUP DATA'!$K$2:$K$337=[1]DATA!E1114),'[1]VLOOKUP DATA'!$L$2:$L$337)</f>
        <v>Standard</v>
      </c>
      <c r="I1114" s="1" cm="1">
        <f t="array" ref="I1114">_xlfn.XLOOKUP(B1114,'[1]VLOOKUP DATA'!$A$3:$A$14,_xlfn.XLOOKUP(H1114,'[1]VLOOKUP DATA'!$D$2:$F$2,'[1]VLOOKUP DATA'!$D$3:$F$14))*100</f>
        <v>198</v>
      </c>
      <c r="J1114" s="2">
        <v>-11.377275000000001</v>
      </c>
      <c r="K1114" s="3">
        <f t="shared" si="69"/>
        <v>0</v>
      </c>
      <c r="L1114" s="3">
        <v>99.025000000000006</v>
      </c>
      <c r="M1114" s="4">
        <v>6.9402250000000008</v>
      </c>
      <c r="N1114" s="4">
        <v>387.29116666666681</v>
      </c>
      <c r="O1114" s="4">
        <v>379.74657500000006</v>
      </c>
      <c r="P1114" s="3">
        <f t="shared" si="70"/>
        <v>444.80911666666668</v>
      </c>
      <c r="Q1114" s="5">
        <v>0</v>
      </c>
      <c r="R1114" s="5">
        <f>VLOOKUP(D1114,'[1]DESIGN LOAD'!AC:AF,2,FALSE)</f>
        <v>565</v>
      </c>
      <c r="S1114" s="7">
        <f>VLOOKUP(D1114,'[1]DESIGN LOAD'!AC:AF,3,FALSE)</f>
        <v>675</v>
      </c>
      <c r="T1114">
        <f>VLOOKUP(D1114,'[1]DESIGN LOAD'!AC:AF,4,FALSE)</f>
        <v>1240</v>
      </c>
    </row>
    <row r="1115" spans="1:20" x14ac:dyDescent="0.3">
      <c r="A1115" s="6">
        <v>2024</v>
      </c>
      <c r="B1115" s="6">
        <v>8</v>
      </c>
      <c r="C1115" s="6">
        <v>16</v>
      </c>
      <c r="D1115" s="6">
        <v>15</v>
      </c>
      <c r="E1115" s="6" t="str">
        <f t="shared" si="68"/>
        <v>Friday</v>
      </c>
      <c r="F1115" s="6" t="str">
        <f t="shared" si="71"/>
        <v>Week-day</v>
      </c>
      <c r="G1115" s="6" t="str">
        <f>_xlfn.XLOOKUP(B1115,'[1]VLOOKUP DATA'!$A$3:$A$14,'[1]VLOOKUP DATA'!$C$3:$C$14)</f>
        <v>High-demand</v>
      </c>
      <c r="H1115" s="6" t="str" cm="1">
        <f t="array" ref="H1115">_xlfn.XLOOKUP(1,('[1]VLOOKUP DATA'!$I$2:$I$337=[1]DATA!G1115)*('[1]VLOOKUP DATA'!$J$2:$J$337=[1]DATA!D1115)*('[1]VLOOKUP DATA'!$K$2:$K$337=[1]DATA!E1115),'[1]VLOOKUP DATA'!$L$2:$L$337)</f>
        <v>Standard</v>
      </c>
      <c r="I1115" s="1" cm="1">
        <f t="array" ref="I1115">_xlfn.XLOOKUP(B1115,'[1]VLOOKUP DATA'!$A$3:$A$14,_xlfn.XLOOKUP(H1115,'[1]VLOOKUP DATA'!$D$2:$F$2,'[1]VLOOKUP DATA'!$D$3:$F$14))*100</f>
        <v>198</v>
      </c>
      <c r="J1115" s="2">
        <v>-8.9121916666666667</v>
      </c>
      <c r="K1115" s="3">
        <f t="shared" si="69"/>
        <v>0</v>
      </c>
      <c r="L1115" s="3">
        <v>99.041666666666671</v>
      </c>
      <c r="M1115" s="4">
        <v>6.0023749999999989</v>
      </c>
      <c r="N1115" s="4">
        <v>374.0967</v>
      </c>
      <c r="O1115" s="4">
        <v>368.24600833333341</v>
      </c>
      <c r="P1115" s="3">
        <f t="shared" si="70"/>
        <v>444.80911666666668</v>
      </c>
      <c r="Q1115" s="5">
        <v>0</v>
      </c>
      <c r="R1115" s="5">
        <f>VLOOKUP(D1115,'[1]DESIGN LOAD'!AC:AF,2,FALSE)</f>
        <v>565</v>
      </c>
      <c r="S1115" s="7">
        <f>VLOOKUP(D1115,'[1]DESIGN LOAD'!AC:AF,3,FALSE)</f>
        <v>675</v>
      </c>
      <c r="T1115">
        <f>VLOOKUP(D1115,'[1]DESIGN LOAD'!AC:AF,4,FALSE)</f>
        <v>1240</v>
      </c>
    </row>
    <row r="1116" spans="1:20" x14ac:dyDescent="0.3">
      <c r="A1116" s="6">
        <v>2024</v>
      </c>
      <c r="B1116" s="6">
        <v>8</v>
      </c>
      <c r="C1116" s="6">
        <v>16</v>
      </c>
      <c r="D1116" s="6">
        <v>16</v>
      </c>
      <c r="E1116" s="6" t="str">
        <f t="shared" si="68"/>
        <v>Friday</v>
      </c>
      <c r="F1116" s="6" t="str">
        <f t="shared" si="71"/>
        <v>Week-day</v>
      </c>
      <c r="G1116" s="6" t="str">
        <f>_xlfn.XLOOKUP(B1116,'[1]VLOOKUP DATA'!$A$3:$A$14,'[1]VLOOKUP DATA'!$C$3:$C$14)</f>
        <v>High-demand</v>
      </c>
      <c r="H1116" s="6" t="str" cm="1">
        <f t="array" ref="H1116">_xlfn.XLOOKUP(1,('[1]VLOOKUP DATA'!$I$2:$I$337=[1]DATA!G1116)*('[1]VLOOKUP DATA'!$J$2:$J$337=[1]DATA!D1116)*('[1]VLOOKUP DATA'!$K$2:$K$337=[1]DATA!E1116),'[1]VLOOKUP DATA'!$L$2:$L$337)</f>
        <v>Standard</v>
      </c>
      <c r="I1116" s="1" cm="1">
        <f t="array" ref="I1116">_xlfn.XLOOKUP(B1116,'[1]VLOOKUP DATA'!$A$3:$A$14,_xlfn.XLOOKUP(H1116,'[1]VLOOKUP DATA'!$D$2:$F$2,'[1]VLOOKUP DATA'!$D$3:$F$14))*100</f>
        <v>198</v>
      </c>
      <c r="J1116" s="2">
        <v>93.658708333333351</v>
      </c>
      <c r="K1116" s="3">
        <f t="shared" si="69"/>
        <v>93.658708333333351</v>
      </c>
      <c r="L1116" s="3">
        <v>97.833333333333329</v>
      </c>
      <c r="M1116" s="4">
        <v>26.127058333333327</v>
      </c>
      <c r="N1116" s="4">
        <v>279.88109166666658</v>
      </c>
      <c r="O1116" s="4">
        <v>392.59967499999999</v>
      </c>
      <c r="P1116" s="3">
        <f t="shared" si="70"/>
        <v>444.80911666666668</v>
      </c>
      <c r="Q1116" s="5">
        <v>0</v>
      </c>
      <c r="R1116" s="5">
        <f>VLOOKUP(D1116,'[1]DESIGN LOAD'!AC:AF,2,FALSE)</f>
        <v>565</v>
      </c>
      <c r="S1116" s="7">
        <f>VLOOKUP(D1116,'[1]DESIGN LOAD'!AC:AF,3,FALSE)</f>
        <v>675</v>
      </c>
      <c r="T1116">
        <f>VLOOKUP(D1116,'[1]DESIGN LOAD'!AC:AF,4,FALSE)</f>
        <v>1240</v>
      </c>
    </row>
    <row r="1117" spans="1:20" x14ac:dyDescent="0.3">
      <c r="A1117" s="6">
        <v>2024</v>
      </c>
      <c r="B1117" s="6">
        <v>8</v>
      </c>
      <c r="C1117" s="6">
        <v>16</v>
      </c>
      <c r="D1117" s="6">
        <v>17</v>
      </c>
      <c r="E1117" s="6" t="str">
        <f t="shared" si="68"/>
        <v>Friday</v>
      </c>
      <c r="F1117" s="6" t="str">
        <f t="shared" si="71"/>
        <v>Week-day</v>
      </c>
      <c r="G1117" s="6" t="str">
        <f>_xlfn.XLOOKUP(B1117,'[1]VLOOKUP DATA'!$A$3:$A$14,'[1]VLOOKUP DATA'!$C$3:$C$14)</f>
        <v>High-demand</v>
      </c>
      <c r="H1117" s="6" t="str" cm="1">
        <f t="array" ref="H1117">_xlfn.XLOOKUP(1,('[1]VLOOKUP DATA'!$I$2:$I$337=[1]DATA!G1117)*('[1]VLOOKUP DATA'!$J$2:$J$337=[1]DATA!D1117)*('[1]VLOOKUP DATA'!$K$2:$K$337=[1]DATA!E1117),'[1]VLOOKUP DATA'!$L$2:$L$337)</f>
        <v>Peak</v>
      </c>
      <c r="I1117" s="1" cm="1">
        <f t="array" ref="I1117">_xlfn.XLOOKUP(B1117,'[1]VLOOKUP DATA'!$A$3:$A$14,_xlfn.XLOOKUP(H1117,'[1]VLOOKUP DATA'!$D$2:$F$2,'[1]VLOOKUP DATA'!$D$3:$F$14))*100</f>
        <v>653</v>
      </c>
      <c r="J1117" s="2">
        <v>297.77378333333331</v>
      </c>
      <c r="K1117" s="3">
        <f t="shared" si="69"/>
        <v>297.77378333333331</v>
      </c>
      <c r="L1117" s="3">
        <v>88.408333333333331</v>
      </c>
      <c r="M1117" s="4">
        <v>13.45421666666666</v>
      </c>
      <c r="N1117" s="4">
        <v>49.405025000000023</v>
      </c>
      <c r="O1117" s="4">
        <v>356.98871666666662</v>
      </c>
      <c r="P1117" s="3">
        <f t="shared" si="70"/>
        <v>444.80911666666668</v>
      </c>
      <c r="Q1117" s="5">
        <v>0</v>
      </c>
      <c r="R1117" s="5">
        <f>VLOOKUP(D1117,'[1]DESIGN LOAD'!AC:AF,2,FALSE)</f>
        <v>555</v>
      </c>
      <c r="S1117" s="7">
        <f>VLOOKUP(D1117,'[1]DESIGN LOAD'!AC:AF,3,FALSE)</f>
        <v>675</v>
      </c>
      <c r="T1117">
        <f>VLOOKUP(D1117,'[1]DESIGN LOAD'!AC:AF,4,FALSE)</f>
        <v>1230</v>
      </c>
    </row>
    <row r="1118" spans="1:20" x14ac:dyDescent="0.3">
      <c r="A1118" s="6">
        <v>2024</v>
      </c>
      <c r="B1118" s="6">
        <v>8</v>
      </c>
      <c r="C1118" s="6">
        <v>16</v>
      </c>
      <c r="D1118" s="6">
        <v>18</v>
      </c>
      <c r="E1118" s="6" t="str">
        <f t="shared" si="68"/>
        <v>Friday</v>
      </c>
      <c r="F1118" s="6" t="str">
        <f t="shared" si="71"/>
        <v>Week-day</v>
      </c>
      <c r="G1118" s="6" t="str">
        <f>_xlfn.XLOOKUP(B1118,'[1]VLOOKUP DATA'!$A$3:$A$14,'[1]VLOOKUP DATA'!$C$3:$C$14)</f>
        <v>High-demand</v>
      </c>
      <c r="H1118" s="6" t="str" cm="1">
        <f t="array" ref="H1118">_xlfn.XLOOKUP(1,('[1]VLOOKUP DATA'!$I$2:$I$337=[1]DATA!G1118)*('[1]VLOOKUP DATA'!$J$2:$J$337=[1]DATA!D1118)*('[1]VLOOKUP DATA'!$K$2:$K$337=[1]DATA!E1118),'[1]VLOOKUP DATA'!$L$2:$L$337)</f>
        <v>Peak</v>
      </c>
      <c r="I1118" s="1" cm="1">
        <f t="array" ref="I1118">_xlfn.XLOOKUP(B1118,'[1]VLOOKUP DATA'!$A$3:$A$14,_xlfn.XLOOKUP(H1118,'[1]VLOOKUP DATA'!$D$2:$F$2,'[1]VLOOKUP DATA'!$D$3:$F$14))*100</f>
        <v>653</v>
      </c>
      <c r="J1118" s="2">
        <v>306.61455000000007</v>
      </c>
      <c r="K1118" s="3">
        <f t="shared" si="69"/>
        <v>306.61455000000007</v>
      </c>
      <c r="L1118" s="3">
        <v>71.341666666666669</v>
      </c>
      <c r="M1118" s="4">
        <v>42.070349999999998</v>
      </c>
      <c r="N1118" s="4">
        <v>1.2958083333333332</v>
      </c>
      <c r="O1118" s="4">
        <v>347.9000333333334</v>
      </c>
      <c r="P1118" s="3">
        <f t="shared" si="70"/>
        <v>444.80911666666668</v>
      </c>
      <c r="Q1118" s="5">
        <v>0</v>
      </c>
      <c r="R1118" s="5">
        <f>VLOOKUP(D1118,'[1]DESIGN LOAD'!AC:AF,2,FALSE)</f>
        <v>485</v>
      </c>
      <c r="S1118" s="7">
        <f>VLOOKUP(D1118,'[1]DESIGN LOAD'!AC:AF,3,FALSE)</f>
        <v>655</v>
      </c>
      <c r="T1118">
        <f>VLOOKUP(D1118,'[1]DESIGN LOAD'!AC:AF,4,FALSE)</f>
        <v>1140</v>
      </c>
    </row>
    <row r="1119" spans="1:20" x14ac:dyDescent="0.3">
      <c r="A1119" s="6">
        <v>2024</v>
      </c>
      <c r="B1119" s="6">
        <v>8</v>
      </c>
      <c r="C1119" s="6">
        <v>16</v>
      </c>
      <c r="D1119" s="6">
        <v>19</v>
      </c>
      <c r="E1119" s="6" t="str">
        <f t="shared" si="68"/>
        <v>Friday</v>
      </c>
      <c r="F1119" s="6" t="str">
        <f t="shared" si="71"/>
        <v>Week-day</v>
      </c>
      <c r="G1119" s="6" t="str">
        <f>_xlfn.XLOOKUP(B1119,'[1]VLOOKUP DATA'!$A$3:$A$14,'[1]VLOOKUP DATA'!$C$3:$C$14)</f>
        <v>High-demand</v>
      </c>
      <c r="H1119" s="6" t="str" cm="1">
        <f t="array" ref="H1119">_xlfn.XLOOKUP(1,('[1]VLOOKUP DATA'!$I$2:$I$337=[1]DATA!G1119)*('[1]VLOOKUP DATA'!$J$2:$J$337=[1]DATA!D1119)*('[1]VLOOKUP DATA'!$K$2:$K$337=[1]DATA!E1119),'[1]VLOOKUP DATA'!$L$2:$L$337)</f>
        <v>Standard</v>
      </c>
      <c r="I1119" s="1" cm="1">
        <f t="array" ref="I1119">_xlfn.XLOOKUP(B1119,'[1]VLOOKUP DATA'!$A$3:$A$14,_xlfn.XLOOKUP(H1119,'[1]VLOOKUP DATA'!$D$2:$F$2,'[1]VLOOKUP DATA'!$D$3:$F$14))*100</f>
        <v>198</v>
      </c>
      <c r="J1119" s="2">
        <v>-9.1640166666666687</v>
      </c>
      <c r="K1119" s="3">
        <f t="shared" si="69"/>
        <v>0</v>
      </c>
      <c r="L1119" s="3">
        <v>64.541666666666671</v>
      </c>
      <c r="M1119" s="4">
        <v>376.97655833333357</v>
      </c>
      <c r="N1119" s="4">
        <v>0</v>
      </c>
      <c r="O1119" s="4">
        <v>343.81509166666655</v>
      </c>
      <c r="P1119" s="3">
        <f t="shared" si="70"/>
        <v>444.80911666666668</v>
      </c>
      <c r="Q1119" s="5">
        <v>0</v>
      </c>
      <c r="R1119" s="5">
        <f>VLOOKUP(D1119,'[1]DESIGN LOAD'!AC:AF,2,FALSE)</f>
        <v>295</v>
      </c>
      <c r="S1119" s="7">
        <f>VLOOKUP(D1119,'[1]DESIGN LOAD'!AC:AF,3,FALSE)</f>
        <v>655</v>
      </c>
      <c r="T1119">
        <f>VLOOKUP(D1119,'[1]DESIGN LOAD'!AC:AF,4,FALSE)</f>
        <v>950</v>
      </c>
    </row>
    <row r="1120" spans="1:20" x14ac:dyDescent="0.3">
      <c r="A1120" s="6">
        <v>2024</v>
      </c>
      <c r="B1120" s="6">
        <v>8</v>
      </c>
      <c r="C1120" s="6">
        <v>16</v>
      </c>
      <c r="D1120" s="6">
        <v>20</v>
      </c>
      <c r="E1120" s="6" t="str">
        <f t="shared" si="68"/>
        <v>Friday</v>
      </c>
      <c r="F1120" s="6" t="str">
        <f t="shared" si="71"/>
        <v>Week-day</v>
      </c>
      <c r="G1120" s="6" t="str">
        <f>_xlfn.XLOOKUP(B1120,'[1]VLOOKUP DATA'!$A$3:$A$14,'[1]VLOOKUP DATA'!$C$3:$C$14)</f>
        <v>High-demand</v>
      </c>
      <c r="H1120" s="6" t="str" cm="1">
        <f t="array" ref="H1120">_xlfn.XLOOKUP(1,('[1]VLOOKUP DATA'!$I$2:$I$337=[1]DATA!G1120)*('[1]VLOOKUP DATA'!$J$2:$J$337=[1]DATA!D1120)*('[1]VLOOKUP DATA'!$K$2:$K$337=[1]DATA!E1120),'[1]VLOOKUP DATA'!$L$2:$L$337)</f>
        <v>Standard</v>
      </c>
      <c r="I1120" s="1" cm="1">
        <f t="array" ref="I1120">_xlfn.XLOOKUP(B1120,'[1]VLOOKUP DATA'!$A$3:$A$14,_xlfn.XLOOKUP(H1120,'[1]VLOOKUP DATA'!$D$2:$F$2,'[1]VLOOKUP DATA'!$D$3:$F$14))*100</f>
        <v>198</v>
      </c>
      <c r="J1120" s="2">
        <v>-21.810066666666671</v>
      </c>
      <c r="K1120" s="3">
        <f t="shared" si="69"/>
        <v>0</v>
      </c>
      <c r="L1120" s="3">
        <v>64.875</v>
      </c>
      <c r="M1120" s="4">
        <v>286.32409166666673</v>
      </c>
      <c r="N1120" s="4">
        <v>0</v>
      </c>
      <c r="O1120" s="4">
        <v>250.1515500000001</v>
      </c>
      <c r="P1120" s="3">
        <f t="shared" si="70"/>
        <v>444.80911666666668</v>
      </c>
      <c r="Q1120" s="5">
        <v>0</v>
      </c>
      <c r="R1120" s="5">
        <f>VLOOKUP(D1120,'[1]DESIGN LOAD'!AC:AF,2,FALSE)</f>
        <v>295</v>
      </c>
      <c r="S1120" s="7">
        <f>VLOOKUP(D1120,'[1]DESIGN LOAD'!AC:AF,3,FALSE)</f>
        <v>190</v>
      </c>
      <c r="T1120">
        <f>VLOOKUP(D1120,'[1]DESIGN LOAD'!AC:AF,4,FALSE)</f>
        <v>485</v>
      </c>
    </row>
    <row r="1121" spans="1:20" x14ac:dyDescent="0.3">
      <c r="A1121" s="6">
        <v>2024</v>
      </c>
      <c r="B1121" s="6">
        <v>8</v>
      </c>
      <c r="C1121" s="6">
        <v>16</v>
      </c>
      <c r="D1121" s="6">
        <v>21</v>
      </c>
      <c r="E1121" s="6" t="str">
        <f t="shared" si="68"/>
        <v>Friday</v>
      </c>
      <c r="F1121" s="6" t="str">
        <f t="shared" si="71"/>
        <v>Week-day</v>
      </c>
      <c r="G1121" s="6" t="str">
        <f>_xlfn.XLOOKUP(B1121,'[1]VLOOKUP DATA'!$A$3:$A$14,'[1]VLOOKUP DATA'!$C$3:$C$14)</f>
        <v>High-demand</v>
      </c>
      <c r="H1121" s="6" t="str" cm="1">
        <f t="array" ref="H1121">_xlfn.XLOOKUP(1,('[1]VLOOKUP DATA'!$I$2:$I$337=[1]DATA!G1121)*('[1]VLOOKUP DATA'!$J$2:$J$337=[1]DATA!D1121)*('[1]VLOOKUP DATA'!$K$2:$K$337=[1]DATA!E1121),'[1]VLOOKUP DATA'!$L$2:$L$337)</f>
        <v>Standard</v>
      </c>
      <c r="I1121" s="1" cm="1">
        <f t="array" ref="I1121">_xlfn.XLOOKUP(B1121,'[1]VLOOKUP DATA'!$A$3:$A$14,_xlfn.XLOOKUP(H1121,'[1]VLOOKUP DATA'!$D$2:$F$2,'[1]VLOOKUP DATA'!$D$3:$F$14))*100</f>
        <v>198</v>
      </c>
      <c r="J1121" s="2">
        <v>-11.815933333333334</v>
      </c>
      <c r="K1121" s="3">
        <f t="shared" si="69"/>
        <v>0</v>
      </c>
      <c r="L1121" s="3">
        <v>64.716666666666669</v>
      </c>
      <c r="M1121" s="4">
        <v>243.89843333333343</v>
      </c>
      <c r="N1121" s="4">
        <v>0</v>
      </c>
      <c r="O1121" s="4">
        <v>200.03017500000001</v>
      </c>
      <c r="P1121" s="3">
        <f t="shared" si="70"/>
        <v>444.80911666666668</v>
      </c>
      <c r="Q1121" s="5">
        <v>0</v>
      </c>
      <c r="R1121" s="5">
        <f>VLOOKUP(D1121,'[1]DESIGN LOAD'!AC:AF,2,FALSE)</f>
        <v>295</v>
      </c>
      <c r="S1121" s="7">
        <f>VLOOKUP(D1121,'[1]DESIGN LOAD'!AC:AF,3,FALSE)</f>
        <v>190</v>
      </c>
      <c r="T1121">
        <f>VLOOKUP(D1121,'[1]DESIGN LOAD'!AC:AF,4,FALSE)</f>
        <v>485</v>
      </c>
    </row>
    <row r="1122" spans="1:20" x14ac:dyDescent="0.3">
      <c r="A1122" s="6">
        <v>2024</v>
      </c>
      <c r="B1122" s="6">
        <v>8</v>
      </c>
      <c r="C1122" s="6">
        <v>16</v>
      </c>
      <c r="D1122" s="6">
        <v>22</v>
      </c>
      <c r="E1122" s="6" t="str">
        <f t="shared" si="68"/>
        <v>Friday</v>
      </c>
      <c r="F1122" s="6" t="str">
        <f t="shared" si="71"/>
        <v>Week-day</v>
      </c>
      <c r="G1122" s="6" t="str">
        <f>_xlfn.XLOOKUP(B1122,'[1]VLOOKUP DATA'!$A$3:$A$14,'[1]VLOOKUP DATA'!$C$3:$C$14)</f>
        <v>High-demand</v>
      </c>
      <c r="H1122" s="6" t="str" cm="1">
        <f t="array" ref="H1122">_xlfn.XLOOKUP(1,('[1]VLOOKUP DATA'!$I$2:$I$337=[1]DATA!G1122)*('[1]VLOOKUP DATA'!$J$2:$J$337=[1]DATA!D1122)*('[1]VLOOKUP DATA'!$K$2:$K$337=[1]DATA!E1122),'[1]VLOOKUP DATA'!$L$2:$L$337)</f>
        <v>Off-Peak</v>
      </c>
      <c r="I1122" s="1" cm="1">
        <f t="array" ref="I1122">_xlfn.XLOOKUP(B1122,'[1]VLOOKUP DATA'!$A$3:$A$14,_xlfn.XLOOKUP(H1122,'[1]VLOOKUP DATA'!$D$2:$F$2,'[1]VLOOKUP DATA'!$D$3:$F$14))*100</f>
        <v>107</v>
      </c>
      <c r="J1122" s="2">
        <v>-202.85932499999998</v>
      </c>
      <c r="K1122" s="3">
        <f t="shared" si="69"/>
        <v>0</v>
      </c>
      <c r="L1122" s="3">
        <v>69.24166666666666</v>
      </c>
      <c r="M1122" s="4">
        <v>413.60635833333328</v>
      </c>
      <c r="N1122" s="4">
        <v>0</v>
      </c>
      <c r="O1122" s="4">
        <v>191.98484999999991</v>
      </c>
      <c r="P1122" s="3">
        <f t="shared" si="70"/>
        <v>444.80911666666668</v>
      </c>
      <c r="Q1122" s="5">
        <v>0</v>
      </c>
      <c r="R1122" s="5">
        <f>VLOOKUP(D1122,'[1]DESIGN LOAD'!AC:AF,2,FALSE)</f>
        <v>200</v>
      </c>
      <c r="S1122" s="7">
        <f>VLOOKUP(D1122,'[1]DESIGN LOAD'!AC:AF,3,FALSE)</f>
        <v>190</v>
      </c>
      <c r="T1122">
        <f>VLOOKUP(D1122,'[1]DESIGN LOAD'!AC:AF,4,FALSE)</f>
        <v>390</v>
      </c>
    </row>
    <row r="1123" spans="1:20" x14ac:dyDescent="0.3">
      <c r="A1123" s="6">
        <v>2024</v>
      </c>
      <c r="B1123" s="6">
        <v>8</v>
      </c>
      <c r="C1123" s="6">
        <v>16</v>
      </c>
      <c r="D1123" s="6">
        <v>23</v>
      </c>
      <c r="E1123" s="6" t="str">
        <f t="shared" si="68"/>
        <v>Friday</v>
      </c>
      <c r="F1123" s="6" t="str">
        <f t="shared" si="71"/>
        <v>Week-day</v>
      </c>
      <c r="G1123" s="6" t="str">
        <f>_xlfn.XLOOKUP(B1123,'[1]VLOOKUP DATA'!$A$3:$A$14,'[1]VLOOKUP DATA'!$C$3:$C$14)</f>
        <v>High-demand</v>
      </c>
      <c r="H1123" s="6" t="str" cm="1">
        <f t="array" ref="H1123">_xlfn.XLOOKUP(1,('[1]VLOOKUP DATA'!$I$2:$I$337=[1]DATA!G1123)*('[1]VLOOKUP DATA'!$J$2:$J$337=[1]DATA!D1123)*('[1]VLOOKUP DATA'!$K$2:$K$337=[1]DATA!E1123),'[1]VLOOKUP DATA'!$L$2:$L$337)</f>
        <v>Off-Peak</v>
      </c>
      <c r="I1123" s="1" cm="1">
        <f t="array" ref="I1123">_xlfn.XLOOKUP(B1123,'[1]VLOOKUP DATA'!$A$3:$A$14,_xlfn.XLOOKUP(H1123,'[1]VLOOKUP DATA'!$D$2:$F$2,'[1]VLOOKUP DATA'!$D$3:$F$14))*100</f>
        <v>107</v>
      </c>
      <c r="J1123" s="2">
        <v>-150.03971666666666</v>
      </c>
      <c r="K1123" s="3">
        <f t="shared" si="69"/>
        <v>0</v>
      </c>
      <c r="L1123" s="3">
        <v>77.025000000000006</v>
      </c>
      <c r="M1123" s="4">
        <v>327.48880833333322</v>
      </c>
      <c r="N1123" s="4">
        <v>0</v>
      </c>
      <c r="O1123" s="4">
        <v>162.62897499999997</v>
      </c>
      <c r="P1123" s="3">
        <f t="shared" si="70"/>
        <v>444.80911666666668</v>
      </c>
      <c r="Q1123" s="5">
        <v>0</v>
      </c>
      <c r="R1123" s="5">
        <f>VLOOKUP(D1123,'[1]DESIGN LOAD'!AC:AF,2,FALSE)</f>
        <v>200</v>
      </c>
      <c r="S1123" s="7">
        <f>VLOOKUP(D1123,'[1]DESIGN LOAD'!AC:AF,3,FALSE)</f>
        <v>190</v>
      </c>
      <c r="T1123">
        <f>VLOOKUP(D1123,'[1]DESIGN LOAD'!AC:AF,4,FALSE)</f>
        <v>390</v>
      </c>
    </row>
    <row r="1124" spans="1:20" x14ac:dyDescent="0.3">
      <c r="A1124" s="6">
        <v>2024</v>
      </c>
      <c r="B1124" s="6">
        <v>8</v>
      </c>
      <c r="C1124" s="6">
        <v>17</v>
      </c>
      <c r="D1124" s="6">
        <v>0</v>
      </c>
      <c r="E1124" s="6" t="str">
        <f t="shared" si="68"/>
        <v>Saturday</v>
      </c>
      <c r="F1124" s="6" t="str">
        <f t="shared" si="71"/>
        <v>Weekend</v>
      </c>
      <c r="G1124" s="6" t="str">
        <f>_xlfn.XLOOKUP(B1124,'[1]VLOOKUP DATA'!$A$3:$A$14,'[1]VLOOKUP DATA'!$C$3:$C$14)</f>
        <v>High-demand</v>
      </c>
      <c r="H1124" s="6" t="str" cm="1">
        <f t="array" ref="H1124">_xlfn.XLOOKUP(1,('[1]VLOOKUP DATA'!$I$2:$I$337=[1]DATA!G1124)*('[1]VLOOKUP DATA'!$J$2:$J$337=[1]DATA!D1124)*('[1]VLOOKUP DATA'!$K$2:$K$337=[1]DATA!E1124),'[1]VLOOKUP DATA'!$L$2:$L$337)</f>
        <v>Off-Peak</v>
      </c>
      <c r="I1124" s="1" cm="1">
        <f t="array" ref="I1124">_xlfn.XLOOKUP(B1124,'[1]VLOOKUP DATA'!$A$3:$A$14,_xlfn.XLOOKUP(H1124,'[1]VLOOKUP DATA'!$D$2:$F$2,'[1]VLOOKUP DATA'!$D$3:$F$14))*100</f>
        <v>107</v>
      </c>
      <c r="J1124" s="2">
        <v>-113.03700000000002</v>
      </c>
      <c r="K1124" s="3">
        <f t="shared" si="69"/>
        <v>0</v>
      </c>
      <c r="L1124" s="3">
        <v>82.4</v>
      </c>
      <c r="M1124" s="4">
        <v>304.79829166666667</v>
      </c>
      <c r="N1124" s="4">
        <v>0</v>
      </c>
      <c r="O1124" s="4">
        <v>176.74307500000003</v>
      </c>
      <c r="P1124" s="3">
        <f t="shared" si="70"/>
        <v>444.80911666666668</v>
      </c>
      <c r="Q1124" s="5">
        <v>0</v>
      </c>
      <c r="R1124" s="5">
        <f>VLOOKUP(D1124,'[1]DESIGN LOAD'!AC:AF,2,FALSE)</f>
        <v>200</v>
      </c>
      <c r="S1124" s="7">
        <f>VLOOKUP(D1124,'[1]DESIGN LOAD'!AC:AF,3,FALSE)</f>
        <v>190</v>
      </c>
      <c r="T1124">
        <f>VLOOKUP(D1124,'[1]DESIGN LOAD'!AC:AF,4,FALSE)</f>
        <v>390</v>
      </c>
    </row>
    <row r="1125" spans="1:20" x14ac:dyDescent="0.3">
      <c r="A1125" s="6">
        <v>2024</v>
      </c>
      <c r="B1125" s="6">
        <v>8</v>
      </c>
      <c r="C1125" s="6">
        <v>17</v>
      </c>
      <c r="D1125" s="6">
        <v>1</v>
      </c>
      <c r="E1125" s="6" t="str">
        <f t="shared" si="68"/>
        <v>Saturday</v>
      </c>
      <c r="F1125" s="6" t="str">
        <f t="shared" si="71"/>
        <v>Weekend</v>
      </c>
      <c r="G1125" s="6" t="str">
        <f>_xlfn.XLOOKUP(B1125,'[1]VLOOKUP DATA'!$A$3:$A$14,'[1]VLOOKUP DATA'!$C$3:$C$14)</f>
        <v>High-demand</v>
      </c>
      <c r="H1125" s="6" t="str" cm="1">
        <f t="array" ref="H1125">_xlfn.XLOOKUP(1,('[1]VLOOKUP DATA'!$I$2:$I$337=[1]DATA!G1125)*('[1]VLOOKUP DATA'!$J$2:$J$337=[1]DATA!D1125)*('[1]VLOOKUP DATA'!$K$2:$K$337=[1]DATA!E1125),'[1]VLOOKUP DATA'!$L$2:$L$337)</f>
        <v>Off-Peak</v>
      </c>
      <c r="I1125" s="1" cm="1">
        <f t="array" ref="I1125">_xlfn.XLOOKUP(B1125,'[1]VLOOKUP DATA'!$A$3:$A$14,_xlfn.XLOOKUP(H1125,'[1]VLOOKUP DATA'!$D$2:$F$2,'[1]VLOOKUP DATA'!$D$3:$F$14))*100</f>
        <v>107</v>
      </c>
      <c r="J1125" s="2">
        <v>-9.9828666666666663</v>
      </c>
      <c r="K1125" s="3">
        <f t="shared" si="69"/>
        <v>0</v>
      </c>
      <c r="L1125" s="3">
        <v>84.708333333333329</v>
      </c>
      <c r="M1125" s="4">
        <v>199.20563333333331</v>
      </c>
      <c r="N1125" s="4">
        <v>0</v>
      </c>
      <c r="O1125" s="4">
        <v>178.42531666666673</v>
      </c>
      <c r="P1125" s="3">
        <f t="shared" si="70"/>
        <v>444.80911666666668</v>
      </c>
      <c r="Q1125" s="5">
        <v>0</v>
      </c>
      <c r="R1125" s="5">
        <f>VLOOKUP(D1125,'[1]DESIGN LOAD'!AC:AF,2,FALSE)</f>
        <v>200</v>
      </c>
      <c r="S1125" s="7">
        <f>VLOOKUP(D1125,'[1]DESIGN LOAD'!AC:AF,3,FALSE)</f>
        <v>190</v>
      </c>
      <c r="T1125">
        <f>VLOOKUP(D1125,'[1]DESIGN LOAD'!AC:AF,4,FALSE)</f>
        <v>390</v>
      </c>
    </row>
    <row r="1126" spans="1:20" x14ac:dyDescent="0.3">
      <c r="A1126" s="6">
        <v>2024</v>
      </c>
      <c r="B1126" s="6">
        <v>8</v>
      </c>
      <c r="C1126" s="6">
        <v>17</v>
      </c>
      <c r="D1126" s="6">
        <v>2</v>
      </c>
      <c r="E1126" s="6" t="str">
        <f t="shared" si="68"/>
        <v>Saturday</v>
      </c>
      <c r="F1126" s="6" t="str">
        <f t="shared" si="71"/>
        <v>Weekend</v>
      </c>
      <c r="G1126" s="6" t="str">
        <f>_xlfn.XLOOKUP(B1126,'[1]VLOOKUP DATA'!$A$3:$A$14,'[1]VLOOKUP DATA'!$C$3:$C$14)</f>
        <v>High-demand</v>
      </c>
      <c r="H1126" s="6" t="str" cm="1">
        <f t="array" ref="H1126">_xlfn.XLOOKUP(1,('[1]VLOOKUP DATA'!$I$2:$I$337=[1]DATA!G1126)*('[1]VLOOKUP DATA'!$J$2:$J$337=[1]DATA!D1126)*('[1]VLOOKUP DATA'!$K$2:$K$337=[1]DATA!E1126),'[1]VLOOKUP DATA'!$L$2:$L$337)</f>
        <v>Off-Peak</v>
      </c>
      <c r="I1126" s="1" cm="1">
        <f t="array" ref="I1126">_xlfn.XLOOKUP(B1126,'[1]VLOOKUP DATA'!$A$3:$A$14,_xlfn.XLOOKUP(H1126,'[1]VLOOKUP DATA'!$D$2:$F$2,'[1]VLOOKUP DATA'!$D$3:$F$14))*100</f>
        <v>107</v>
      </c>
      <c r="J1126" s="2">
        <v>9.3687249999999871</v>
      </c>
      <c r="K1126" s="3">
        <f t="shared" si="69"/>
        <v>9.3687249999999871</v>
      </c>
      <c r="L1126" s="3">
        <v>83.766666666666666</v>
      </c>
      <c r="M1126" s="4">
        <v>280.67620833333342</v>
      </c>
      <c r="N1126" s="4">
        <v>0</v>
      </c>
      <c r="O1126" s="4">
        <v>272.72070833333333</v>
      </c>
      <c r="P1126" s="3">
        <f t="shared" si="70"/>
        <v>444.80911666666668</v>
      </c>
      <c r="Q1126" s="5">
        <v>0</v>
      </c>
      <c r="R1126" s="5">
        <f>VLOOKUP(D1126,'[1]DESIGN LOAD'!AC:AF,2,FALSE)</f>
        <v>200</v>
      </c>
      <c r="S1126" s="7">
        <f>VLOOKUP(D1126,'[1]DESIGN LOAD'!AC:AF,3,FALSE)</f>
        <v>190</v>
      </c>
      <c r="T1126">
        <f>VLOOKUP(D1126,'[1]DESIGN LOAD'!AC:AF,4,FALSE)</f>
        <v>390</v>
      </c>
    </row>
    <row r="1127" spans="1:20" x14ac:dyDescent="0.3">
      <c r="A1127" s="6">
        <v>2024</v>
      </c>
      <c r="B1127" s="6">
        <v>8</v>
      </c>
      <c r="C1127" s="6">
        <v>17</v>
      </c>
      <c r="D1127" s="6">
        <v>3</v>
      </c>
      <c r="E1127" s="6" t="str">
        <f t="shared" si="68"/>
        <v>Saturday</v>
      </c>
      <c r="F1127" s="6" t="str">
        <f t="shared" si="71"/>
        <v>Weekend</v>
      </c>
      <c r="G1127" s="6" t="str">
        <f>_xlfn.XLOOKUP(B1127,'[1]VLOOKUP DATA'!$A$3:$A$14,'[1]VLOOKUP DATA'!$C$3:$C$14)</f>
        <v>High-demand</v>
      </c>
      <c r="H1127" s="6" t="str" cm="1">
        <f t="array" ref="H1127">_xlfn.XLOOKUP(1,('[1]VLOOKUP DATA'!$I$2:$I$337=[1]DATA!G1127)*('[1]VLOOKUP DATA'!$J$2:$J$337=[1]DATA!D1127)*('[1]VLOOKUP DATA'!$K$2:$K$337=[1]DATA!E1127),'[1]VLOOKUP DATA'!$L$2:$L$337)</f>
        <v>Off-Peak</v>
      </c>
      <c r="I1127" s="1" cm="1">
        <f t="array" ref="I1127">_xlfn.XLOOKUP(B1127,'[1]VLOOKUP DATA'!$A$3:$A$14,_xlfn.XLOOKUP(H1127,'[1]VLOOKUP DATA'!$D$2:$F$2,'[1]VLOOKUP DATA'!$D$3:$F$14))*100</f>
        <v>107</v>
      </c>
      <c r="J1127" s="2">
        <v>17.130116666666652</v>
      </c>
      <c r="K1127" s="3">
        <f t="shared" si="69"/>
        <v>17.130116666666652</v>
      </c>
      <c r="L1127" s="3">
        <v>83.13333333333334</v>
      </c>
      <c r="M1127" s="4">
        <v>264.91397499999999</v>
      </c>
      <c r="N1127" s="4">
        <v>0</v>
      </c>
      <c r="O1127" s="4">
        <v>271.70996666666667</v>
      </c>
      <c r="P1127" s="3">
        <f t="shared" si="70"/>
        <v>444.80911666666668</v>
      </c>
      <c r="Q1127" s="5">
        <v>0</v>
      </c>
      <c r="R1127" s="5">
        <f>VLOOKUP(D1127,'[1]DESIGN LOAD'!AC:AF,2,FALSE)</f>
        <v>200</v>
      </c>
      <c r="S1127" s="7">
        <f>VLOOKUP(D1127,'[1]DESIGN LOAD'!AC:AF,3,FALSE)</f>
        <v>190</v>
      </c>
      <c r="T1127">
        <f>VLOOKUP(D1127,'[1]DESIGN LOAD'!AC:AF,4,FALSE)</f>
        <v>390</v>
      </c>
    </row>
    <row r="1128" spans="1:20" x14ac:dyDescent="0.3">
      <c r="A1128" s="6">
        <v>2024</v>
      </c>
      <c r="B1128" s="6">
        <v>8</v>
      </c>
      <c r="C1128" s="6">
        <v>17</v>
      </c>
      <c r="D1128" s="6">
        <v>4</v>
      </c>
      <c r="E1128" s="6" t="str">
        <f t="shared" si="68"/>
        <v>Saturday</v>
      </c>
      <c r="F1128" s="6" t="str">
        <f t="shared" si="71"/>
        <v>Weekend</v>
      </c>
      <c r="G1128" s="6" t="str">
        <f>_xlfn.XLOOKUP(B1128,'[1]VLOOKUP DATA'!$A$3:$A$14,'[1]VLOOKUP DATA'!$C$3:$C$14)</f>
        <v>High-demand</v>
      </c>
      <c r="H1128" s="6" t="str" cm="1">
        <f t="array" ref="H1128">_xlfn.XLOOKUP(1,('[1]VLOOKUP DATA'!$I$2:$I$337=[1]DATA!G1128)*('[1]VLOOKUP DATA'!$J$2:$J$337=[1]DATA!D1128)*('[1]VLOOKUP DATA'!$K$2:$K$337=[1]DATA!E1128),'[1]VLOOKUP DATA'!$L$2:$L$337)</f>
        <v>Off-Peak</v>
      </c>
      <c r="I1128" s="1" cm="1">
        <f t="array" ref="I1128">_xlfn.XLOOKUP(B1128,'[1]VLOOKUP DATA'!$A$3:$A$14,_xlfn.XLOOKUP(H1128,'[1]VLOOKUP DATA'!$D$2:$F$2,'[1]VLOOKUP DATA'!$D$3:$F$14))*100</f>
        <v>107</v>
      </c>
      <c r="J1128" s="2">
        <v>23.317675000000008</v>
      </c>
      <c r="K1128" s="3">
        <f t="shared" si="69"/>
        <v>23.317675000000008</v>
      </c>
      <c r="L1128" s="3">
        <v>82.00833333333334</v>
      </c>
      <c r="M1128" s="4">
        <v>282.27583333333331</v>
      </c>
      <c r="N1128" s="4">
        <v>0</v>
      </c>
      <c r="O1128" s="4">
        <v>288.257925</v>
      </c>
      <c r="P1128" s="3">
        <f t="shared" si="70"/>
        <v>444.80911666666668</v>
      </c>
      <c r="Q1128" s="5">
        <v>0</v>
      </c>
      <c r="R1128" s="5">
        <f>VLOOKUP(D1128,'[1]DESIGN LOAD'!AC:AF,2,FALSE)</f>
        <v>295</v>
      </c>
      <c r="S1128" s="7">
        <f>VLOOKUP(D1128,'[1]DESIGN LOAD'!AC:AF,3,FALSE)</f>
        <v>190</v>
      </c>
      <c r="T1128">
        <f>VLOOKUP(D1128,'[1]DESIGN LOAD'!AC:AF,4,FALSE)</f>
        <v>485</v>
      </c>
    </row>
    <row r="1129" spans="1:20" x14ac:dyDescent="0.3">
      <c r="A1129" s="6">
        <v>2024</v>
      </c>
      <c r="B1129" s="6">
        <v>8</v>
      </c>
      <c r="C1129" s="6">
        <v>17</v>
      </c>
      <c r="D1129" s="6">
        <v>5</v>
      </c>
      <c r="E1129" s="6" t="str">
        <f t="shared" si="68"/>
        <v>Saturday</v>
      </c>
      <c r="F1129" s="6" t="str">
        <f t="shared" si="71"/>
        <v>Weekend</v>
      </c>
      <c r="G1129" s="6" t="str">
        <f>_xlfn.XLOOKUP(B1129,'[1]VLOOKUP DATA'!$A$3:$A$14,'[1]VLOOKUP DATA'!$C$3:$C$14)</f>
        <v>High-demand</v>
      </c>
      <c r="H1129" s="6" t="str" cm="1">
        <f t="array" ref="H1129">_xlfn.XLOOKUP(1,('[1]VLOOKUP DATA'!$I$2:$I$337=[1]DATA!G1129)*('[1]VLOOKUP DATA'!$J$2:$J$337=[1]DATA!D1129)*('[1]VLOOKUP DATA'!$K$2:$K$337=[1]DATA!E1129),'[1]VLOOKUP DATA'!$L$2:$L$337)</f>
        <v>Off-Peak</v>
      </c>
      <c r="I1129" s="1" cm="1">
        <f t="array" ref="I1129">_xlfn.XLOOKUP(B1129,'[1]VLOOKUP DATA'!$A$3:$A$14,_xlfn.XLOOKUP(H1129,'[1]VLOOKUP DATA'!$D$2:$F$2,'[1]VLOOKUP DATA'!$D$3:$F$14))*100</f>
        <v>107</v>
      </c>
      <c r="J1129" s="2">
        <v>272.59292500000004</v>
      </c>
      <c r="K1129" s="3">
        <f t="shared" si="69"/>
        <v>272.59292500000004</v>
      </c>
      <c r="L1129" s="3">
        <v>74.658333333333331</v>
      </c>
      <c r="M1129" s="4">
        <v>6.8968583333333378</v>
      </c>
      <c r="N1129" s="4">
        <v>0</v>
      </c>
      <c r="O1129" s="4">
        <v>278.90794999999997</v>
      </c>
      <c r="P1129" s="3">
        <f t="shared" si="70"/>
        <v>444.80911666666668</v>
      </c>
      <c r="Q1129" s="5">
        <v>0</v>
      </c>
      <c r="R1129" s="5">
        <f>VLOOKUP(D1129,'[1]DESIGN LOAD'!AC:AF,2,FALSE)</f>
        <v>295</v>
      </c>
      <c r="S1129" s="7">
        <f>VLOOKUP(D1129,'[1]DESIGN LOAD'!AC:AF,3,FALSE)</f>
        <v>190</v>
      </c>
      <c r="T1129">
        <f>VLOOKUP(D1129,'[1]DESIGN LOAD'!AC:AF,4,FALSE)</f>
        <v>485</v>
      </c>
    </row>
    <row r="1130" spans="1:20" x14ac:dyDescent="0.3">
      <c r="A1130" s="6">
        <v>2024</v>
      </c>
      <c r="B1130" s="6">
        <v>8</v>
      </c>
      <c r="C1130" s="6">
        <v>17</v>
      </c>
      <c r="D1130" s="6">
        <v>6</v>
      </c>
      <c r="E1130" s="6" t="str">
        <f t="shared" si="68"/>
        <v>Saturday</v>
      </c>
      <c r="F1130" s="6" t="str">
        <f t="shared" si="71"/>
        <v>Weekend</v>
      </c>
      <c r="G1130" s="6" t="str">
        <f>_xlfn.XLOOKUP(B1130,'[1]VLOOKUP DATA'!$A$3:$A$14,'[1]VLOOKUP DATA'!$C$3:$C$14)</f>
        <v>High-demand</v>
      </c>
      <c r="H1130" s="6" t="str" cm="1">
        <f t="array" ref="H1130">_xlfn.XLOOKUP(1,('[1]VLOOKUP DATA'!$I$2:$I$337=[1]DATA!G1130)*('[1]VLOOKUP DATA'!$J$2:$J$337=[1]DATA!D1130)*('[1]VLOOKUP DATA'!$K$2:$K$337=[1]DATA!E1130),'[1]VLOOKUP DATA'!$L$2:$L$337)</f>
        <v>Off-Peak</v>
      </c>
      <c r="I1130" s="1" cm="1">
        <f t="array" ref="I1130">_xlfn.XLOOKUP(B1130,'[1]VLOOKUP DATA'!$A$3:$A$14,_xlfn.XLOOKUP(H1130,'[1]VLOOKUP DATA'!$D$2:$F$2,'[1]VLOOKUP DATA'!$D$3:$F$14))*100</f>
        <v>107</v>
      </c>
      <c r="J1130" s="2">
        <v>61.316050000000025</v>
      </c>
      <c r="K1130" s="3">
        <f t="shared" si="69"/>
        <v>61.316050000000025</v>
      </c>
      <c r="L1130" s="3">
        <v>65.108333333333334</v>
      </c>
      <c r="M1130" s="4">
        <v>237.18228333333323</v>
      </c>
      <c r="N1130" s="4">
        <v>0</v>
      </c>
      <c r="O1130" s="4">
        <v>292.35134166666671</v>
      </c>
      <c r="P1130" s="3">
        <f t="shared" si="70"/>
        <v>444.80911666666668</v>
      </c>
      <c r="Q1130" s="5">
        <v>0</v>
      </c>
      <c r="R1130" s="5">
        <f>VLOOKUP(D1130,'[1]DESIGN LOAD'!AC:AF,2,FALSE)</f>
        <v>295</v>
      </c>
      <c r="S1130" s="7">
        <f>VLOOKUP(D1130,'[1]DESIGN LOAD'!AC:AF,3,FALSE)</f>
        <v>190</v>
      </c>
      <c r="T1130">
        <f>VLOOKUP(D1130,'[1]DESIGN LOAD'!AC:AF,4,FALSE)</f>
        <v>485</v>
      </c>
    </row>
    <row r="1131" spans="1:20" x14ac:dyDescent="0.3">
      <c r="A1131" s="6">
        <v>2024</v>
      </c>
      <c r="B1131" s="6">
        <v>8</v>
      </c>
      <c r="C1131" s="6">
        <v>17</v>
      </c>
      <c r="D1131" s="6">
        <v>7</v>
      </c>
      <c r="E1131" s="6" t="str">
        <f t="shared" si="68"/>
        <v>Saturday</v>
      </c>
      <c r="F1131" s="6" t="str">
        <f t="shared" si="71"/>
        <v>Weekend</v>
      </c>
      <c r="G1131" s="6" t="str">
        <f>_xlfn.XLOOKUP(B1131,'[1]VLOOKUP DATA'!$A$3:$A$14,'[1]VLOOKUP DATA'!$C$3:$C$14)</f>
        <v>High-demand</v>
      </c>
      <c r="H1131" s="6" t="str" cm="1">
        <f t="array" ref="H1131">_xlfn.XLOOKUP(1,('[1]VLOOKUP DATA'!$I$2:$I$337=[1]DATA!G1131)*('[1]VLOOKUP DATA'!$J$2:$J$337=[1]DATA!D1131)*('[1]VLOOKUP DATA'!$K$2:$K$337=[1]DATA!E1131),'[1]VLOOKUP DATA'!$L$2:$L$337)</f>
        <v>Standard</v>
      </c>
      <c r="I1131" s="1" cm="1">
        <f t="array" ref="I1131">_xlfn.XLOOKUP(B1131,'[1]VLOOKUP DATA'!$A$3:$A$14,_xlfn.XLOOKUP(H1131,'[1]VLOOKUP DATA'!$D$2:$F$2,'[1]VLOOKUP DATA'!$D$3:$F$14))*100</f>
        <v>198</v>
      </c>
      <c r="J1131" s="2">
        <v>-15.498183333333335</v>
      </c>
      <c r="K1131" s="3">
        <f t="shared" si="69"/>
        <v>0</v>
      </c>
      <c r="L1131" s="3">
        <v>64.924999999999997</v>
      </c>
      <c r="M1131" s="4">
        <v>250.138125</v>
      </c>
      <c r="N1131" s="4">
        <v>63.71254166666666</v>
      </c>
      <c r="O1131" s="4">
        <v>281.88255833333341</v>
      </c>
      <c r="P1131" s="3">
        <f t="shared" si="70"/>
        <v>444.80911666666668</v>
      </c>
      <c r="Q1131" s="5">
        <v>0</v>
      </c>
      <c r="R1131" s="5">
        <f>VLOOKUP(D1131,'[1]DESIGN LOAD'!AC:AF,2,FALSE)</f>
        <v>565</v>
      </c>
      <c r="S1131" s="7">
        <f>VLOOKUP(D1131,'[1]DESIGN LOAD'!AC:AF,3,FALSE)</f>
        <v>690</v>
      </c>
      <c r="T1131">
        <f>VLOOKUP(D1131,'[1]DESIGN LOAD'!AC:AF,4,FALSE)</f>
        <v>1255</v>
      </c>
    </row>
    <row r="1132" spans="1:20" x14ac:dyDescent="0.3">
      <c r="A1132" s="6">
        <v>2024</v>
      </c>
      <c r="B1132" s="6">
        <v>8</v>
      </c>
      <c r="C1132" s="6">
        <v>17</v>
      </c>
      <c r="D1132" s="6">
        <v>8</v>
      </c>
      <c r="E1132" s="6" t="str">
        <f t="shared" si="68"/>
        <v>Saturday</v>
      </c>
      <c r="F1132" s="6" t="str">
        <f t="shared" si="71"/>
        <v>Weekend</v>
      </c>
      <c r="G1132" s="6" t="str">
        <f>_xlfn.XLOOKUP(B1132,'[1]VLOOKUP DATA'!$A$3:$A$14,'[1]VLOOKUP DATA'!$C$3:$C$14)</f>
        <v>High-demand</v>
      </c>
      <c r="H1132" s="6" t="str" cm="1">
        <f t="array" ref="H1132">_xlfn.XLOOKUP(1,('[1]VLOOKUP DATA'!$I$2:$I$337=[1]DATA!G1132)*('[1]VLOOKUP DATA'!$J$2:$J$337=[1]DATA!D1132)*('[1]VLOOKUP DATA'!$K$2:$K$337=[1]DATA!E1132),'[1]VLOOKUP DATA'!$L$2:$L$337)</f>
        <v>Standard</v>
      </c>
      <c r="I1132" s="1" cm="1">
        <f t="array" ref="I1132">_xlfn.XLOOKUP(B1132,'[1]VLOOKUP DATA'!$A$3:$A$14,_xlfn.XLOOKUP(H1132,'[1]VLOOKUP DATA'!$D$2:$F$2,'[1]VLOOKUP DATA'!$D$3:$F$14))*100</f>
        <v>198</v>
      </c>
      <c r="J1132" s="2">
        <v>-83.376508333333291</v>
      </c>
      <c r="K1132" s="3">
        <f t="shared" si="69"/>
        <v>0</v>
      </c>
      <c r="L1132" s="3">
        <v>65.966666666666669</v>
      </c>
      <c r="M1132" s="4">
        <v>47.823116666666678</v>
      </c>
      <c r="N1132" s="4">
        <v>361.9708916666666</v>
      </c>
      <c r="O1132" s="4">
        <v>318.19654999999995</v>
      </c>
      <c r="P1132" s="3">
        <f t="shared" si="70"/>
        <v>444.80911666666668</v>
      </c>
      <c r="Q1132" s="5">
        <v>0</v>
      </c>
      <c r="R1132" s="5">
        <f>VLOOKUP(D1132,'[1]DESIGN LOAD'!AC:AF,2,FALSE)</f>
        <v>565</v>
      </c>
      <c r="S1132" s="7">
        <f>VLOOKUP(D1132,'[1]DESIGN LOAD'!AC:AF,3,FALSE)</f>
        <v>675</v>
      </c>
      <c r="T1132">
        <f>VLOOKUP(D1132,'[1]DESIGN LOAD'!AC:AF,4,FALSE)</f>
        <v>1240</v>
      </c>
    </row>
    <row r="1133" spans="1:20" x14ac:dyDescent="0.3">
      <c r="A1133" s="6">
        <v>2024</v>
      </c>
      <c r="B1133" s="6">
        <v>8</v>
      </c>
      <c r="C1133" s="6">
        <v>17</v>
      </c>
      <c r="D1133" s="6">
        <v>9</v>
      </c>
      <c r="E1133" s="6" t="str">
        <f t="shared" si="68"/>
        <v>Saturday</v>
      </c>
      <c r="F1133" s="6" t="str">
        <f t="shared" si="71"/>
        <v>Weekend</v>
      </c>
      <c r="G1133" s="6" t="str">
        <f>_xlfn.XLOOKUP(B1133,'[1]VLOOKUP DATA'!$A$3:$A$14,'[1]VLOOKUP DATA'!$C$3:$C$14)</f>
        <v>High-demand</v>
      </c>
      <c r="H1133" s="6" t="str" cm="1">
        <f t="array" ref="H1133">_xlfn.XLOOKUP(1,('[1]VLOOKUP DATA'!$I$2:$I$337=[1]DATA!G1133)*('[1]VLOOKUP DATA'!$J$2:$J$337=[1]DATA!D1133)*('[1]VLOOKUP DATA'!$K$2:$K$337=[1]DATA!E1133),'[1]VLOOKUP DATA'!$L$2:$L$337)</f>
        <v>Standard</v>
      </c>
      <c r="I1133" s="1" cm="1">
        <f t="array" ref="I1133">_xlfn.XLOOKUP(B1133,'[1]VLOOKUP DATA'!$A$3:$A$14,_xlfn.XLOOKUP(H1133,'[1]VLOOKUP DATA'!$D$2:$F$2,'[1]VLOOKUP DATA'!$D$3:$F$14))*100</f>
        <v>198</v>
      </c>
      <c r="J1133" s="2">
        <v>-254.42024166666661</v>
      </c>
      <c r="K1133" s="3">
        <f t="shared" si="69"/>
        <v>0</v>
      </c>
      <c r="L1133" s="3">
        <v>73.38333333333334</v>
      </c>
      <c r="M1133" s="4">
        <v>0.16171666666666662</v>
      </c>
      <c r="N1133" s="4">
        <v>606.3779916666665</v>
      </c>
      <c r="O1133" s="4">
        <v>351.95676666666679</v>
      </c>
      <c r="P1133" s="3">
        <f t="shared" si="70"/>
        <v>444.80911666666668</v>
      </c>
      <c r="Q1133" s="5">
        <v>0</v>
      </c>
      <c r="R1133" s="5">
        <f>VLOOKUP(D1133,'[1]DESIGN LOAD'!AC:AF,2,FALSE)</f>
        <v>565</v>
      </c>
      <c r="S1133" s="7">
        <f>VLOOKUP(D1133,'[1]DESIGN LOAD'!AC:AF,3,FALSE)</f>
        <v>675</v>
      </c>
      <c r="T1133">
        <f>VLOOKUP(D1133,'[1]DESIGN LOAD'!AC:AF,4,FALSE)</f>
        <v>1240</v>
      </c>
    </row>
    <row r="1134" spans="1:20" x14ac:dyDescent="0.3">
      <c r="A1134" s="6">
        <v>2024</v>
      </c>
      <c r="B1134" s="6">
        <v>8</v>
      </c>
      <c r="C1134" s="6">
        <v>17</v>
      </c>
      <c r="D1134" s="6">
        <v>10</v>
      </c>
      <c r="E1134" s="6" t="str">
        <f t="shared" si="68"/>
        <v>Saturday</v>
      </c>
      <c r="F1134" s="6" t="str">
        <f t="shared" si="71"/>
        <v>Weekend</v>
      </c>
      <c r="G1134" s="6" t="str">
        <f>_xlfn.XLOOKUP(B1134,'[1]VLOOKUP DATA'!$A$3:$A$14,'[1]VLOOKUP DATA'!$C$3:$C$14)</f>
        <v>High-demand</v>
      </c>
      <c r="H1134" s="6" t="str" cm="1">
        <f t="array" ref="H1134">_xlfn.XLOOKUP(1,('[1]VLOOKUP DATA'!$I$2:$I$337=[1]DATA!G1134)*('[1]VLOOKUP DATA'!$J$2:$J$337=[1]DATA!D1134)*('[1]VLOOKUP DATA'!$K$2:$K$337=[1]DATA!E1134),'[1]VLOOKUP DATA'!$L$2:$L$337)</f>
        <v>Standard</v>
      </c>
      <c r="I1134" s="1" cm="1">
        <f t="array" ref="I1134">_xlfn.XLOOKUP(B1134,'[1]VLOOKUP DATA'!$A$3:$A$14,_xlfn.XLOOKUP(H1134,'[1]VLOOKUP DATA'!$D$2:$F$2,'[1]VLOOKUP DATA'!$D$3:$F$14))*100</f>
        <v>198</v>
      </c>
      <c r="J1134" s="2">
        <v>-425.26662500000009</v>
      </c>
      <c r="K1134" s="3">
        <f t="shared" si="69"/>
        <v>0</v>
      </c>
      <c r="L1134" s="3">
        <v>88.86666666666666</v>
      </c>
      <c r="M1134" s="4">
        <v>12.051741666666667</v>
      </c>
      <c r="N1134" s="4">
        <v>771.44050833333358</v>
      </c>
      <c r="O1134" s="4">
        <v>354.95697499999989</v>
      </c>
      <c r="P1134" s="3">
        <f t="shared" si="70"/>
        <v>444.80911666666668</v>
      </c>
      <c r="Q1134" s="5">
        <v>0</v>
      </c>
      <c r="R1134" s="5">
        <f>VLOOKUP(D1134,'[1]DESIGN LOAD'!AC:AF,2,FALSE)</f>
        <v>565</v>
      </c>
      <c r="S1134" s="7">
        <f>VLOOKUP(D1134,'[1]DESIGN LOAD'!AC:AF,3,FALSE)</f>
        <v>675</v>
      </c>
      <c r="T1134">
        <f>VLOOKUP(D1134,'[1]DESIGN LOAD'!AC:AF,4,FALSE)</f>
        <v>1240</v>
      </c>
    </row>
    <row r="1135" spans="1:20" x14ac:dyDescent="0.3">
      <c r="A1135" s="6">
        <v>2024</v>
      </c>
      <c r="B1135" s="6">
        <v>8</v>
      </c>
      <c r="C1135" s="6">
        <v>17</v>
      </c>
      <c r="D1135" s="6">
        <v>11</v>
      </c>
      <c r="E1135" s="6" t="str">
        <f t="shared" si="68"/>
        <v>Saturday</v>
      </c>
      <c r="F1135" s="6" t="str">
        <f t="shared" si="71"/>
        <v>Weekend</v>
      </c>
      <c r="G1135" s="6" t="str">
        <f>_xlfn.XLOOKUP(B1135,'[1]VLOOKUP DATA'!$A$3:$A$14,'[1]VLOOKUP DATA'!$C$3:$C$14)</f>
        <v>High-demand</v>
      </c>
      <c r="H1135" s="6" t="str" cm="1">
        <f t="array" ref="H1135">_xlfn.XLOOKUP(1,('[1]VLOOKUP DATA'!$I$2:$I$337=[1]DATA!G1135)*('[1]VLOOKUP DATA'!$J$2:$J$337=[1]DATA!D1135)*('[1]VLOOKUP DATA'!$K$2:$K$337=[1]DATA!E1135),'[1]VLOOKUP DATA'!$L$2:$L$337)</f>
        <v>Standard</v>
      </c>
      <c r="I1135" s="1" cm="1">
        <f t="array" ref="I1135">_xlfn.XLOOKUP(B1135,'[1]VLOOKUP DATA'!$A$3:$A$14,_xlfn.XLOOKUP(H1135,'[1]VLOOKUP DATA'!$D$2:$F$2,'[1]VLOOKUP DATA'!$D$3:$F$14))*100</f>
        <v>198</v>
      </c>
      <c r="J1135" s="2">
        <v>-28.87211666666667</v>
      </c>
      <c r="K1135" s="3">
        <f t="shared" si="69"/>
        <v>0</v>
      </c>
      <c r="L1135" s="3">
        <v>99</v>
      </c>
      <c r="M1135" s="4">
        <v>15.718308333333335</v>
      </c>
      <c r="N1135" s="4">
        <v>345.82014166666647</v>
      </c>
      <c r="O1135" s="4">
        <v>327.62546666666663</v>
      </c>
      <c r="P1135" s="3">
        <f t="shared" si="70"/>
        <v>444.80911666666668</v>
      </c>
      <c r="Q1135" s="5">
        <v>0</v>
      </c>
      <c r="R1135" s="5">
        <f>VLOOKUP(D1135,'[1]DESIGN LOAD'!AC:AF,2,FALSE)</f>
        <v>565</v>
      </c>
      <c r="S1135" s="7">
        <f>VLOOKUP(D1135,'[1]DESIGN LOAD'!AC:AF,3,FALSE)</f>
        <v>675</v>
      </c>
      <c r="T1135">
        <f>VLOOKUP(D1135,'[1]DESIGN LOAD'!AC:AF,4,FALSE)</f>
        <v>1240</v>
      </c>
    </row>
    <row r="1136" spans="1:20" x14ac:dyDescent="0.3">
      <c r="A1136" s="6">
        <v>2024</v>
      </c>
      <c r="B1136" s="6">
        <v>8</v>
      </c>
      <c r="C1136" s="6">
        <v>17</v>
      </c>
      <c r="D1136" s="6">
        <v>12</v>
      </c>
      <c r="E1136" s="6" t="str">
        <f t="shared" si="68"/>
        <v>Saturday</v>
      </c>
      <c r="F1136" s="6" t="str">
        <f t="shared" si="71"/>
        <v>Weekend</v>
      </c>
      <c r="G1136" s="6" t="str">
        <f>_xlfn.XLOOKUP(B1136,'[1]VLOOKUP DATA'!$A$3:$A$14,'[1]VLOOKUP DATA'!$C$3:$C$14)</f>
        <v>High-demand</v>
      </c>
      <c r="H1136" s="6" t="str" cm="1">
        <f t="array" ref="H1136">_xlfn.XLOOKUP(1,('[1]VLOOKUP DATA'!$I$2:$I$337=[1]DATA!G1136)*('[1]VLOOKUP DATA'!$J$2:$J$337=[1]DATA!D1136)*('[1]VLOOKUP DATA'!$K$2:$K$337=[1]DATA!E1136),'[1]VLOOKUP DATA'!$L$2:$L$337)</f>
        <v>Off-Peak</v>
      </c>
      <c r="I1136" s="1" cm="1">
        <f t="array" ref="I1136">_xlfn.XLOOKUP(B1136,'[1]VLOOKUP DATA'!$A$3:$A$14,_xlfn.XLOOKUP(H1136,'[1]VLOOKUP DATA'!$D$2:$F$2,'[1]VLOOKUP DATA'!$D$3:$F$14))*100</f>
        <v>107</v>
      </c>
      <c r="J1136" s="2">
        <v>-10.43730612244898</v>
      </c>
      <c r="K1136" s="3">
        <f t="shared" si="69"/>
        <v>0</v>
      </c>
      <c r="L1136" s="3">
        <v>99.010204081632651</v>
      </c>
      <c r="M1136" s="4">
        <v>8.7668469387755117</v>
      </c>
      <c r="N1136" s="4">
        <v>357.11655102040805</v>
      </c>
      <c r="O1136" s="4">
        <v>352.08857142857158</v>
      </c>
      <c r="P1136" s="3">
        <f t="shared" si="70"/>
        <v>444.80911666666668</v>
      </c>
      <c r="Q1136" s="5">
        <v>0</v>
      </c>
      <c r="R1136" s="5">
        <f>VLOOKUP(D1136,'[1]DESIGN LOAD'!AC:AF,2,FALSE)</f>
        <v>565</v>
      </c>
      <c r="S1136" s="7">
        <f>VLOOKUP(D1136,'[1]DESIGN LOAD'!AC:AF,3,FALSE)</f>
        <v>675</v>
      </c>
      <c r="T1136">
        <f>VLOOKUP(D1136,'[1]DESIGN LOAD'!AC:AF,4,FALSE)</f>
        <v>1240</v>
      </c>
    </row>
    <row r="1137" spans="1:20" x14ac:dyDescent="0.3">
      <c r="A1137" s="6">
        <v>2024</v>
      </c>
      <c r="B1137" s="6">
        <v>8</v>
      </c>
      <c r="C1137" s="6">
        <v>17</v>
      </c>
      <c r="D1137" s="6">
        <v>13</v>
      </c>
      <c r="E1137" s="6" t="str">
        <f t="shared" si="68"/>
        <v>Saturday</v>
      </c>
      <c r="F1137" s="6" t="str">
        <f t="shared" si="71"/>
        <v>Weekend</v>
      </c>
      <c r="G1137" s="6" t="str">
        <f>_xlfn.XLOOKUP(B1137,'[1]VLOOKUP DATA'!$A$3:$A$14,'[1]VLOOKUP DATA'!$C$3:$C$14)</f>
        <v>High-demand</v>
      </c>
      <c r="H1137" s="6" t="str" cm="1">
        <f t="array" ref="H1137">_xlfn.XLOOKUP(1,('[1]VLOOKUP DATA'!$I$2:$I$337=[1]DATA!G1137)*('[1]VLOOKUP DATA'!$J$2:$J$337=[1]DATA!D1137)*('[1]VLOOKUP DATA'!$K$2:$K$337=[1]DATA!E1137),'[1]VLOOKUP DATA'!$L$2:$L$337)</f>
        <v>Off-Peak</v>
      </c>
      <c r="I1137" s="1" cm="1">
        <f t="array" ref="I1137">_xlfn.XLOOKUP(B1137,'[1]VLOOKUP DATA'!$A$3:$A$14,_xlfn.XLOOKUP(H1137,'[1]VLOOKUP DATA'!$D$2:$F$2,'[1]VLOOKUP DATA'!$D$3:$F$14))*100</f>
        <v>107</v>
      </c>
      <c r="J1137" s="2">
        <v>-9.4660416666666709</v>
      </c>
      <c r="K1137" s="3">
        <f t="shared" si="69"/>
        <v>0</v>
      </c>
      <c r="L1137" s="3">
        <v>99.016666666666666</v>
      </c>
      <c r="M1137" s="4">
        <v>7.2122499999999947</v>
      </c>
      <c r="N1137" s="4">
        <v>376.2071416666667</v>
      </c>
      <c r="O1137" s="4">
        <v>370.87886666666674</v>
      </c>
      <c r="P1137" s="3">
        <f t="shared" si="70"/>
        <v>444.80911666666668</v>
      </c>
      <c r="Q1137" s="5">
        <v>0</v>
      </c>
      <c r="R1137" s="5">
        <f>VLOOKUP(D1137,'[1]DESIGN LOAD'!AC:AF,2,FALSE)</f>
        <v>565</v>
      </c>
      <c r="S1137" s="7">
        <f>VLOOKUP(D1137,'[1]DESIGN LOAD'!AC:AF,3,FALSE)</f>
        <v>675</v>
      </c>
      <c r="T1137">
        <f>VLOOKUP(D1137,'[1]DESIGN LOAD'!AC:AF,4,FALSE)</f>
        <v>1240</v>
      </c>
    </row>
    <row r="1138" spans="1:20" x14ac:dyDescent="0.3">
      <c r="A1138" s="6">
        <v>2024</v>
      </c>
      <c r="B1138" s="6">
        <v>8</v>
      </c>
      <c r="C1138" s="6">
        <v>17</v>
      </c>
      <c r="D1138" s="6">
        <v>14</v>
      </c>
      <c r="E1138" s="6" t="str">
        <f t="shared" si="68"/>
        <v>Saturday</v>
      </c>
      <c r="F1138" s="6" t="str">
        <f t="shared" si="71"/>
        <v>Weekend</v>
      </c>
      <c r="G1138" s="6" t="str">
        <f>_xlfn.XLOOKUP(B1138,'[1]VLOOKUP DATA'!$A$3:$A$14,'[1]VLOOKUP DATA'!$C$3:$C$14)</f>
        <v>High-demand</v>
      </c>
      <c r="H1138" s="6" t="str" cm="1">
        <f t="array" ref="H1138">_xlfn.XLOOKUP(1,('[1]VLOOKUP DATA'!$I$2:$I$337=[1]DATA!G1138)*('[1]VLOOKUP DATA'!$J$2:$J$337=[1]DATA!D1138)*('[1]VLOOKUP DATA'!$K$2:$K$337=[1]DATA!E1138),'[1]VLOOKUP DATA'!$L$2:$L$337)</f>
        <v>Off-Peak</v>
      </c>
      <c r="I1138" s="1" cm="1">
        <f t="array" ref="I1138">_xlfn.XLOOKUP(B1138,'[1]VLOOKUP DATA'!$A$3:$A$14,_xlfn.XLOOKUP(H1138,'[1]VLOOKUP DATA'!$D$2:$F$2,'[1]VLOOKUP DATA'!$D$3:$F$14))*100</f>
        <v>107</v>
      </c>
      <c r="J1138" s="2">
        <v>-9.8734166666666638</v>
      </c>
      <c r="K1138" s="3">
        <f t="shared" si="69"/>
        <v>0</v>
      </c>
      <c r="L1138" s="3">
        <v>99.033333333333331</v>
      </c>
      <c r="M1138" s="4">
        <v>4.9272666666666662</v>
      </c>
      <c r="N1138" s="4">
        <v>366.48059999999987</v>
      </c>
      <c r="O1138" s="4">
        <v>359.51463333333334</v>
      </c>
      <c r="P1138" s="3">
        <f t="shared" si="70"/>
        <v>444.80911666666668</v>
      </c>
      <c r="Q1138" s="5">
        <v>0</v>
      </c>
      <c r="R1138" s="5">
        <f>VLOOKUP(D1138,'[1]DESIGN LOAD'!AC:AF,2,FALSE)</f>
        <v>565</v>
      </c>
      <c r="S1138" s="7">
        <f>VLOOKUP(D1138,'[1]DESIGN LOAD'!AC:AF,3,FALSE)</f>
        <v>675</v>
      </c>
      <c r="T1138">
        <f>VLOOKUP(D1138,'[1]DESIGN LOAD'!AC:AF,4,FALSE)</f>
        <v>1240</v>
      </c>
    </row>
    <row r="1139" spans="1:20" x14ac:dyDescent="0.3">
      <c r="A1139" s="6">
        <v>2024</v>
      </c>
      <c r="B1139" s="6">
        <v>8</v>
      </c>
      <c r="C1139" s="6">
        <v>17</v>
      </c>
      <c r="D1139" s="6">
        <v>15</v>
      </c>
      <c r="E1139" s="6" t="str">
        <f t="shared" si="68"/>
        <v>Saturday</v>
      </c>
      <c r="F1139" s="6" t="str">
        <f t="shared" si="71"/>
        <v>Weekend</v>
      </c>
      <c r="G1139" s="6" t="str">
        <f>_xlfn.XLOOKUP(B1139,'[1]VLOOKUP DATA'!$A$3:$A$14,'[1]VLOOKUP DATA'!$C$3:$C$14)</f>
        <v>High-demand</v>
      </c>
      <c r="H1139" s="6" t="str" cm="1">
        <f t="array" ref="H1139">_xlfn.XLOOKUP(1,('[1]VLOOKUP DATA'!$I$2:$I$337=[1]DATA!G1139)*('[1]VLOOKUP DATA'!$J$2:$J$337=[1]DATA!D1139)*('[1]VLOOKUP DATA'!$K$2:$K$337=[1]DATA!E1139),'[1]VLOOKUP DATA'!$L$2:$L$337)</f>
        <v>Off-Peak</v>
      </c>
      <c r="I1139" s="1" cm="1">
        <f t="array" ref="I1139">_xlfn.XLOOKUP(B1139,'[1]VLOOKUP DATA'!$A$3:$A$14,_xlfn.XLOOKUP(H1139,'[1]VLOOKUP DATA'!$D$2:$F$2,'[1]VLOOKUP DATA'!$D$3:$F$14))*100</f>
        <v>107</v>
      </c>
      <c r="J1139" s="2">
        <v>-9.8584583333333367</v>
      </c>
      <c r="K1139" s="3">
        <f t="shared" si="69"/>
        <v>0</v>
      </c>
      <c r="L1139" s="3">
        <v>99.041666666666671</v>
      </c>
      <c r="M1139" s="4">
        <v>5.9758666666666649</v>
      </c>
      <c r="N1139" s="4">
        <v>347.11843333333348</v>
      </c>
      <c r="O1139" s="4">
        <v>340.57413333333335</v>
      </c>
      <c r="P1139" s="3">
        <f t="shared" si="70"/>
        <v>444.80911666666668</v>
      </c>
      <c r="Q1139" s="5">
        <v>0</v>
      </c>
      <c r="R1139" s="5">
        <f>VLOOKUP(D1139,'[1]DESIGN LOAD'!AC:AF,2,FALSE)</f>
        <v>565</v>
      </c>
      <c r="S1139" s="7">
        <f>VLOOKUP(D1139,'[1]DESIGN LOAD'!AC:AF,3,FALSE)</f>
        <v>675</v>
      </c>
      <c r="T1139">
        <f>VLOOKUP(D1139,'[1]DESIGN LOAD'!AC:AF,4,FALSE)</f>
        <v>1240</v>
      </c>
    </row>
    <row r="1140" spans="1:20" x14ac:dyDescent="0.3">
      <c r="A1140" s="6">
        <v>2024</v>
      </c>
      <c r="B1140" s="6">
        <v>8</v>
      </c>
      <c r="C1140" s="6">
        <v>17</v>
      </c>
      <c r="D1140" s="6">
        <v>16</v>
      </c>
      <c r="E1140" s="6" t="str">
        <f t="shared" si="68"/>
        <v>Saturday</v>
      </c>
      <c r="F1140" s="6" t="str">
        <f t="shared" si="71"/>
        <v>Weekend</v>
      </c>
      <c r="G1140" s="6" t="str">
        <f>_xlfn.XLOOKUP(B1140,'[1]VLOOKUP DATA'!$A$3:$A$14,'[1]VLOOKUP DATA'!$C$3:$C$14)</f>
        <v>High-demand</v>
      </c>
      <c r="H1140" s="6" t="str" cm="1">
        <f t="array" ref="H1140">_xlfn.XLOOKUP(1,('[1]VLOOKUP DATA'!$I$2:$I$337=[1]DATA!G1140)*('[1]VLOOKUP DATA'!$J$2:$J$337=[1]DATA!D1140)*('[1]VLOOKUP DATA'!$K$2:$K$337=[1]DATA!E1140),'[1]VLOOKUP DATA'!$L$2:$L$337)</f>
        <v>Off-Peak</v>
      </c>
      <c r="I1140" s="1" cm="1">
        <f t="array" ref="I1140">_xlfn.XLOOKUP(B1140,'[1]VLOOKUP DATA'!$A$3:$A$14,_xlfn.XLOOKUP(H1140,'[1]VLOOKUP DATA'!$D$2:$F$2,'[1]VLOOKUP DATA'!$D$3:$F$14))*100</f>
        <v>107</v>
      </c>
      <c r="J1140" s="2">
        <v>56.494441666666667</v>
      </c>
      <c r="K1140" s="3">
        <f t="shared" si="69"/>
        <v>56.494441666666667</v>
      </c>
      <c r="L1140" s="3">
        <v>98.6</v>
      </c>
      <c r="M1140" s="4">
        <v>20.644833333333334</v>
      </c>
      <c r="N1140" s="4">
        <v>278.32393333333323</v>
      </c>
      <c r="O1140" s="4">
        <v>349.59287500000005</v>
      </c>
      <c r="P1140" s="3">
        <f t="shared" si="70"/>
        <v>444.80911666666668</v>
      </c>
      <c r="Q1140" s="5">
        <v>0</v>
      </c>
      <c r="R1140" s="5">
        <f>VLOOKUP(D1140,'[1]DESIGN LOAD'!AC:AF,2,FALSE)</f>
        <v>565</v>
      </c>
      <c r="S1140" s="7">
        <f>VLOOKUP(D1140,'[1]DESIGN LOAD'!AC:AF,3,FALSE)</f>
        <v>675</v>
      </c>
      <c r="T1140">
        <f>VLOOKUP(D1140,'[1]DESIGN LOAD'!AC:AF,4,FALSE)</f>
        <v>1240</v>
      </c>
    </row>
    <row r="1141" spans="1:20" x14ac:dyDescent="0.3">
      <c r="A1141" s="6">
        <v>2024</v>
      </c>
      <c r="B1141" s="6">
        <v>8</v>
      </c>
      <c r="C1141" s="6">
        <v>17</v>
      </c>
      <c r="D1141" s="6">
        <v>17</v>
      </c>
      <c r="E1141" s="6" t="str">
        <f t="shared" si="68"/>
        <v>Saturday</v>
      </c>
      <c r="F1141" s="6" t="str">
        <f t="shared" si="71"/>
        <v>Weekend</v>
      </c>
      <c r="G1141" s="6" t="str">
        <f>_xlfn.XLOOKUP(B1141,'[1]VLOOKUP DATA'!$A$3:$A$14,'[1]VLOOKUP DATA'!$C$3:$C$14)</f>
        <v>High-demand</v>
      </c>
      <c r="H1141" s="6" t="str" cm="1">
        <f t="array" ref="H1141">_xlfn.XLOOKUP(1,('[1]VLOOKUP DATA'!$I$2:$I$337=[1]DATA!G1141)*('[1]VLOOKUP DATA'!$J$2:$J$337=[1]DATA!D1141)*('[1]VLOOKUP DATA'!$K$2:$K$337=[1]DATA!E1141),'[1]VLOOKUP DATA'!$L$2:$L$337)</f>
        <v>Off-Peak</v>
      </c>
      <c r="I1141" s="1" cm="1">
        <f t="array" ref="I1141">_xlfn.XLOOKUP(B1141,'[1]VLOOKUP DATA'!$A$3:$A$14,_xlfn.XLOOKUP(H1141,'[1]VLOOKUP DATA'!$D$2:$F$2,'[1]VLOOKUP DATA'!$D$3:$F$14))*100</f>
        <v>107</v>
      </c>
      <c r="J1141" s="2">
        <v>272.23000000000008</v>
      </c>
      <c r="K1141" s="3">
        <f t="shared" si="69"/>
        <v>272.23000000000008</v>
      </c>
      <c r="L1141" s="3">
        <v>90.066666666666663</v>
      </c>
      <c r="M1141" s="4">
        <v>14.469749999999999</v>
      </c>
      <c r="N1141" s="4">
        <v>50.12030833333332</v>
      </c>
      <c r="O1141" s="4">
        <v>332.90917500000018</v>
      </c>
      <c r="P1141" s="3">
        <f t="shared" si="70"/>
        <v>444.80911666666668</v>
      </c>
      <c r="Q1141" s="5">
        <v>0</v>
      </c>
      <c r="R1141" s="5">
        <f>VLOOKUP(D1141,'[1]DESIGN LOAD'!AC:AF,2,FALSE)</f>
        <v>555</v>
      </c>
      <c r="S1141" s="7">
        <f>VLOOKUP(D1141,'[1]DESIGN LOAD'!AC:AF,3,FALSE)</f>
        <v>675</v>
      </c>
      <c r="T1141">
        <f>VLOOKUP(D1141,'[1]DESIGN LOAD'!AC:AF,4,FALSE)</f>
        <v>1230</v>
      </c>
    </row>
    <row r="1142" spans="1:20" x14ac:dyDescent="0.3">
      <c r="A1142" s="6">
        <v>2024</v>
      </c>
      <c r="B1142" s="6">
        <v>8</v>
      </c>
      <c r="C1142" s="6">
        <v>17</v>
      </c>
      <c r="D1142" s="6">
        <v>18</v>
      </c>
      <c r="E1142" s="6" t="str">
        <f t="shared" si="68"/>
        <v>Saturday</v>
      </c>
      <c r="F1142" s="6" t="str">
        <f t="shared" si="71"/>
        <v>Weekend</v>
      </c>
      <c r="G1142" s="6" t="str">
        <f>_xlfn.XLOOKUP(B1142,'[1]VLOOKUP DATA'!$A$3:$A$14,'[1]VLOOKUP DATA'!$C$3:$C$14)</f>
        <v>High-demand</v>
      </c>
      <c r="H1142" s="6" t="str" cm="1">
        <f t="array" ref="H1142">_xlfn.XLOOKUP(1,('[1]VLOOKUP DATA'!$I$2:$I$337=[1]DATA!G1142)*('[1]VLOOKUP DATA'!$J$2:$J$337=[1]DATA!D1142)*('[1]VLOOKUP DATA'!$K$2:$K$337=[1]DATA!E1142),'[1]VLOOKUP DATA'!$L$2:$L$337)</f>
        <v>Standard</v>
      </c>
      <c r="I1142" s="1" cm="1">
        <f t="array" ref="I1142">_xlfn.XLOOKUP(B1142,'[1]VLOOKUP DATA'!$A$3:$A$14,_xlfn.XLOOKUP(H1142,'[1]VLOOKUP DATA'!$D$2:$F$2,'[1]VLOOKUP DATA'!$D$3:$F$14))*100</f>
        <v>198</v>
      </c>
      <c r="J1142" s="2">
        <v>315.11592500000006</v>
      </c>
      <c r="K1142" s="3">
        <f t="shared" si="69"/>
        <v>315.11592500000006</v>
      </c>
      <c r="L1142" s="3">
        <v>75.291666666666671</v>
      </c>
      <c r="M1142" s="4">
        <v>0.15937499999999999</v>
      </c>
      <c r="N1142" s="4">
        <v>1.2342749999999998</v>
      </c>
      <c r="O1142" s="4">
        <v>316.35020000000009</v>
      </c>
      <c r="P1142" s="3">
        <f t="shared" si="70"/>
        <v>444.80911666666668</v>
      </c>
      <c r="Q1142" s="5">
        <v>0</v>
      </c>
      <c r="R1142" s="5">
        <f>VLOOKUP(D1142,'[1]DESIGN LOAD'!AC:AF,2,FALSE)</f>
        <v>485</v>
      </c>
      <c r="S1142" s="7">
        <f>VLOOKUP(D1142,'[1]DESIGN LOAD'!AC:AF,3,FALSE)</f>
        <v>655</v>
      </c>
      <c r="T1142">
        <f>VLOOKUP(D1142,'[1]DESIGN LOAD'!AC:AF,4,FALSE)</f>
        <v>1140</v>
      </c>
    </row>
    <row r="1143" spans="1:20" x14ac:dyDescent="0.3">
      <c r="A1143" s="6">
        <v>2024</v>
      </c>
      <c r="B1143" s="6">
        <v>8</v>
      </c>
      <c r="C1143" s="6">
        <v>17</v>
      </c>
      <c r="D1143" s="6">
        <v>19</v>
      </c>
      <c r="E1143" s="6" t="str">
        <f t="shared" si="68"/>
        <v>Saturday</v>
      </c>
      <c r="F1143" s="6" t="str">
        <f t="shared" si="71"/>
        <v>Weekend</v>
      </c>
      <c r="G1143" s="6" t="str">
        <f>_xlfn.XLOOKUP(B1143,'[1]VLOOKUP DATA'!$A$3:$A$14,'[1]VLOOKUP DATA'!$C$3:$C$14)</f>
        <v>High-demand</v>
      </c>
      <c r="H1143" s="6" t="str" cm="1">
        <f t="array" ref="H1143">_xlfn.XLOOKUP(1,('[1]VLOOKUP DATA'!$I$2:$I$337=[1]DATA!G1143)*('[1]VLOOKUP DATA'!$J$2:$J$337=[1]DATA!D1143)*('[1]VLOOKUP DATA'!$K$2:$K$337=[1]DATA!E1143),'[1]VLOOKUP DATA'!$L$2:$L$337)</f>
        <v>Standard</v>
      </c>
      <c r="I1143" s="1" cm="1">
        <f t="array" ref="I1143">_xlfn.XLOOKUP(B1143,'[1]VLOOKUP DATA'!$A$3:$A$14,_xlfn.XLOOKUP(H1143,'[1]VLOOKUP DATA'!$D$2:$F$2,'[1]VLOOKUP DATA'!$D$3:$F$14))*100</f>
        <v>198</v>
      </c>
      <c r="J1143" s="2">
        <v>38.115383333333376</v>
      </c>
      <c r="K1143" s="3">
        <f t="shared" si="69"/>
        <v>38.115383333333376</v>
      </c>
      <c r="L1143" s="3">
        <v>64.61666666666666</v>
      </c>
      <c r="M1143" s="4">
        <v>328.78668333333337</v>
      </c>
      <c r="N1143" s="4">
        <v>0</v>
      </c>
      <c r="O1143" s="4">
        <v>351.65291666666667</v>
      </c>
      <c r="P1143" s="3">
        <f t="shared" si="70"/>
        <v>444.80911666666668</v>
      </c>
      <c r="Q1143" s="5">
        <v>0</v>
      </c>
      <c r="R1143" s="5">
        <f>VLOOKUP(D1143,'[1]DESIGN LOAD'!AC:AF,2,FALSE)</f>
        <v>295</v>
      </c>
      <c r="S1143" s="7">
        <f>VLOOKUP(D1143,'[1]DESIGN LOAD'!AC:AF,3,FALSE)</f>
        <v>655</v>
      </c>
      <c r="T1143">
        <f>VLOOKUP(D1143,'[1]DESIGN LOAD'!AC:AF,4,FALSE)</f>
        <v>950</v>
      </c>
    </row>
    <row r="1144" spans="1:20" x14ac:dyDescent="0.3">
      <c r="A1144" s="6">
        <v>2024</v>
      </c>
      <c r="B1144" s="6">
        <v>8</v>
      </c>
      <c r="C1144" s="6">
        <v>17</v>
      </c>
      <c r="D1144" s="6">
        <v>20</v>
      </c>
      <c r="E1144" s="6" t="str">
        <f t="shared" si="68"/>
        <v>Saturday</v>
      </c>
      <c r="F1144" s="6" t="str">
        <f t="shared" si="71"/>
        <v>Weekend</v>
      </c>
      <c r="G1144" s="6" t="str">
        <f>_xlfn.XLOOKUP(B1144,'[1]VLOOKUP DATA'!$A$3:$A$14,'[1]VLOOKUP DATA'!$C$3:$C$14)</f>
        <v>High-demand</v>
      </c>
      <c r="H1144" s="6" t="str" cm="1">
        <f t="array" ref="H1144">_xlfn.XLOOKUP(1,('[1]VLOOKUP DATA'!$I$2:$I$337=[1]DATA!G1144)*('[1]VLOOKUP DATA'!$J$2:$J$337=[1]DATA!D1144)*('[1]VLOOKUP DATA'!$K$2:$K$337=[1]DATA!E1144),'[1]VLOOKUP DATA'!$L$2:$L$337)</f>
        <v>Off-Peak</v>
      </c>
      <c r="I1144" s="1" cm="1">
        <f t="array" ref="I1144">_xlfn.XLOOKUP(B1144,'[1]VLOOKUP DATA'!$A$3:$A$14,_xlfn.XLOOKUP(H1144,'[1]VLOOKUP DATA'!$D$2:$F$2,'[1]VLOOKUP DATA'!$D$3:$F$14))*100</f>
        <v>107</v>
      </c>
      <c r="J1144" s="2">
        <v>-13.87590833333334</v>
      </c>
      <c r="K1144" s="3">
        <f t="shared" si="69"/>
        <v>0</v>
      </c>
      <c r="L1144" s="3">
        <v>64.900000000000006</v>
      </c>
      <c r="M1144" s="4">
        <v>287.24480833333348</v>
      </c>
      <c r="N1144" s="4">
        <v>0</v>
      </c>
      <c r="O1144" s="4">
        <v>256.78500833333322</v>
      </c>
      <c r="P1144" s="3">
        <f t="shared" si="70"/>
        <v>444.80911666666668</v>
      </c>
      <c r="Q1144" s="5">
        <v>0</v>
      </c>
      <c r="R1144" s="5">
        <f>VLOOKUP(D1144,'[1]DESIGN LOAD'!AC:AF,2,FALSE)</f>
        <v>295</v>
      </c>
      <c r="S1144" s="7">
        <f>VLOOKUP(D1144,'[1]DESIGN LOAD'!AC:AF,3,FALSE)</f>
        <v>190</v>
      </c>
      <c r="T1144">
        <f>VLOOKUP(D1144,'[1]DESIGN LOAD'!AC:AF,4,FALSE)</f>
        <v>485</v>
      </c>
    </row>
    <row r="1145" spans="1:20" x14ac:dyDescent="0.3">
      <c r="A1145" s="6">
        <v>2024</v>
      </c>
      <c r="B1145" s="6">
        <v>8</v>
      </c>
      <c r="C1145" s="6">
        <v>17</v>
      </c>
      <c r="D1145" s="6">
        <v>21</v>
      </c>
      <c r="E1145" s="6" t="str">
        <f t="shared" si="68"/>
        <v>Saturday</v>
      </c>
      <c r="F1145" s="6" t="str">
        <f t="shared" si="71"/>
        <v>Weekend</v>
      </c>
      <c r="G1145" s="6" t="str">
        <f>_xlfn.XLOOKUP(B1145,'[1]VLOOKUP DATA'!$A$3:$A$14,'[1]VLOOKUP DATA'!$C$3:$C$14)</f>
        <v>High-demand</v>
      </c>
      <c r="H1145" s="6" t="str" cm="1">
        <f t="array" ref="H1145">_xlfn.XLOOKUP(1,('[1]VLOOKUP DATA'!$I$2:$I$337=[1]DATA!G1145)*('[1]VLOOKUP DATA'!$J$2:$J$337=[1]DATA!D1145)*('[1]VLOOKUP DATA'!$K$2:$K$337=[1]DATA!E1145),'[1]VLOOKUP DATA'!$L$2:$L$337)</f>
        <v>Off-Peak</v>
      </c>
      <c r="I1145" s="1" cm="1">
        <f t="array" ref="I1145">_xlfn.XLOOKUP(B1145,'[1]VLOOKUP DATA'!$A$3:$A$14,_xlfn.XLOOKUP(H1145,'[1]VLOOKUP DATA'!$D$2:$F$2,'[1]VLOOKUP DATA'!$D$3:$F$14))*100</f>
        <v>107</v>
      </c>
      <c r="J1145" s="2">
        <v>-3.397558333333333</v>
      </c>
      <c r="K1145" s="3">
        <f t="shared" si="69"/>
        <v>0</v>
      </c>
      <c r="L1145" s="3">
        <v>64.466666666666669</v>
      </c>
      <c r="M1145" s="4">
        <v>261.58434166666672</v>
      </c>
      <c r="N1145" s="4">
        <v>0</v>
      </c>
      <c r="O1145" s="4">
        <v>253.24747500000009</v>
      </c>
      <c r="P1145" s="3">
        <f t="shared" si="70"/>
        <v>444.80911666666668</v>
      </c>
      <c r="Q1145" s="5">
        <v>0</v>
      </c>
      <c r="R1145" s="5">
        <f>VLOOKUP(D1145,'[1]DESIGN LOAD'!AC:AF,2,FALSE)</f>
        <v>295</v>
      </c>
      <c r="S1145" s="7">
        <f>VLOOKUP(D1145,'[1]DESIGN LOAD'!AC:AF,3,FALSE)</f>
        <v>190</v>
      </c>
      <c r="T1145">
        <f>VLOOKUP(D1145,'[1]DESIGN LOAD'!AC:AF,4,FALSE)</f>
        <v>485</v>
      </c>
    </row>
    <row r="1146" spans="1:20" x14ac:dyDescent="0.3">
      <c r="A1146" s="6">
        <v>2024</v>
      </c>
      <c r="B1146" s="6">
        <v>8</v>
      </c>
      <c r="C1146" s="6">
        <v>17</v>
      </c>
      <c r="D1146" s="6">
        <v>22</v>
      </c>
      <c r="E1146" s="6" t="str">
        <f t="shared" si="68"/>
        <v>Saturday</v>
      </c>
      <c r="F1146" s="6" t="str">
        <f t="shared" si="71"/>
        <v>Weekend</v>
      </c>
      <c r="G1146" s="6" t="str">
        <f>_xlfn.XLOOKUP(B1146,'[1]VLOOKUP DATA'!$A$3:$A$14,'[1]VLOOKUP DATA'!$C$3:$C$14)</f>
        <v>High-demand</v>
      </c>
      <c r="H1146" s="6" t="str" cm="1">
        <f t="array" ref="H1146">_xlfn.XLOOKUP(1,('[1]VLOOKUP DATA'!$I$2:$I$337=[1]DATA!G1146)*('[1]VLOOKUP DATA'!$J$2:$J$337=[1]DATA!D1146)*('[1]VLOOKUP DATA'!$K$2:$K$337=[1]DATA!E1146),'[1]VLOOKUP DATA'!$L$2:$L$337)</f>
        <v>Off-Peak</v>
      </c>
      <c r="I1146" s="1" cm="1">
        <f t="array" ref="I1146">_xlfn.XLOOKUP(B1146,'[1]VLOOKUP DATA'!$A$3:$A$14,_xlfn.XLOOKUP(H1146,'[1]VLOOKUP DATA'!$D$2:$F$2,'[1]VLOOKUP DATA'!$D$3:$F$14))*100</f>
        <v>107</v>
      </c>
      <c r="J1146" s="2">
        <v>-142.899</v>
      </c>
      <c r="K1146" s="3">
        <f t="shared" si="69"/>
        <v>0</v>
      </c>
      <c r="L1146" s="3">
        <v>67.641666666666666</v>
      </c>
      <c r="M1146" s="4">
        <v>415.44703333333359</v>
      </c>
      <c r="N1146" s="4">
        <v>0</v>
      </c>
      <c r="O1146" s="4">
        <v>253.16680833333334</v>
      </c>
      <c r="P1146" s="3">
        <f t="shared" si="70"/>
        <v>444.80911666666668</v>
      </c>
      <c r="Q1146" s="5">
        <v>0</v>
      </c>
      <c r="R1146" s="5">
        <f>VLOOKUP(D1146,'[1]DESIGN LOAD'!AC:AF,2,FALSE)</f>
        <v>200</v>
      </c>
      <c r="S1146" s="7">
        <f>VLOOKUP(D1146,'[1]DESIGN LOAD'!AC:AF,3,FALSE)</f>
        <v>190</v>
      </c>
      <c r="T1146">
        <f>VLOOKUP(D1146,'[1]DESIGN LOAD'!AC:AF,4,FALSE)</f>
        <v>390</v>
      </c>
    </row>
    <row r="1147" spans="1:20" x14ac:dyDescent="0.3">
      <c r="A1147" s="6">
        <v>2024</v>
      </c>
      <c r="B1147" s="6">
        <v>8</v>
      </c>
      <c r="C1147" s="6">
        <v>17</v>
      </c>
      <c r="D1147" s="6">
        <v>23</v>
      </c>
      <c r="E1147" s="6" t="str">
        <f t="shared" si="68"/>
        <v>Saturday</v>
      </c>
      <c r="F1147" s="6" t="str">
        <f t="shared" si="71"/>
        <v>Weekend</v>
      </c>
      <c r="G1147" s="6" t="str">
        <f>_xlfn.XLOOKUP(B1147,'[1]VLOOKUP DATA'!$A$3:$A$14,'[1]VLOOKUP DATA'!$C$3:$C$14)</f>
        <v>High-demand</v>
      </c>
      <c r="H1147" s="6" t="str" cm="1">
        <f t="array" ref="H1147">_xlfn.XLOOKUP(1,('[1]VLOOKUP DATA'!$I$2:$I$337=[1]DATA!G1147)*('[1]VLOOKUP DATA'!$J$2:$J$337=[1]DATA!D1147)*('[1]VLOOKUP DATA'!$K$2:$K$337=[1]DATA!E1147),'[1]VLOOKUP DATA'!$L$2:$L$337)</f>
        <v>Off-Peak</v>
      </c>
      <c r="I1147" s="1" cm="1">
        <f t="array" ref="I1147">_xlfn.XLOOKUP(B1147,'[1]VLOOKUP DATA'!$A$3:$A$14,_xlfn.XLOOKUP(H1147,'[1]VLOOKUP DATA'!$D$2:$F$2,'[1]VLOOKUP DATA'!$D$3:$F$14))*100</f>
        <v>107</v>
      </c>
      <c r="J1147" s="2">
        <v>-134.53630833333332</v>
      </c>
      <c r="K1147" s="3">
        <f t="shared" si="69"/>
        <v>0</v>
      </c>
      <c r="L1147" s="3">
        <v>74.658333333333331</v>
      </c>
      <c r="M1147" s="4">
        <v>376.31333333333311</v>
      </c>
      <c r="N1147" s="4">
        <v>0</v>
      </c>
      <c r="O1147" s="4">
        <v>224.02317499999995</v>
      </c>
      <c r="P1147" s="3">
        <f t="shared" si="70"/>
        <v>444.80911666666668</v>
      </c>
      <c r="Q1147" s="5">
        <v>0</v>
      </c>
      <c r="R1147" s="5">
        <f>VLOOKUP(D1147,'[1]DESIGN LOAD'!AC:AF,2,FALSE)</f>
        <v>200</v>
      </c>
      <c r="S1147" s="7">
        <f>VLOOKUP(D1147,'[1]DESIGN LOAD'!AC:AF,3,FALSE)</f>
        <v>190</v>
      </c>
      <c r="T1147">
        <f>VLOOKUP(D1147,'[1]DESIGN LOAD'!AC:AF,4,FALSE)</f>
        <v>390</v>
      </c>
    </row>
    <row r="1148" spans="1:20" x14ac:dyDescent="0.3">
      <c r="A1148" s="6">
        <v>2024</v>
      </c>
      <c r="B1148" s="6">
        <v>8</v>
      </c>
      <c r="C1148" s="6">
        <v>18</v>
      </c>
      <c r="D1148" s="6">
        <v>0</v>
      </c>
      <c r="E1148" s="6" t="str">
        <f t="shared" si="68"/>
        <v>Sunday</v>
      </c>
      <c r="F1148" s="6" t="str">
        <f t="shared" si="71"/>
        <v>Weekend</v>
      </c>
      <c r="G1148" s="6" t="str">
        <f>_xlfn.XLOOKUP(B1148,'[1]VLOOKUP DATA'!$A$3:$A$14,'[1]VLOOKUP DATA'!$C$3:$C$14)</f>
        <v>High-demand</v>
      </c>
      <c r="H1148" s="6" t="str" cm="1">
        <f t="array" ref="H1148">_xlfn.XLOOKUP(1,('[1]VLOOKUP DATA'!$I$2:$I$337=[1]DATA!G1148)*('[1]VLOOKUP DATA'!$J$2:$J$337=[1]DATA!D1148)*('[1]VLOOKUP DATA'!$K$2:$K$337=[1]DATA!E1148),'[1]VLOOKUP DATA'!$L$2:$L$337)</f>
        <v>Off-Peak</v>
      </c>
      <c r="I1148" s="1" cm="1">
        <f t="array" ref="I1148">_xlfn.XLOOKUP(B1148,'[1]VLOOKUP DATA'!$A$3:$A$14,_xlfn.XLOOKUP(H1148,'[1]VLOOKUP DATA'!$D$2:$F$2,'[1]VLOOKUP DATA'!$D$3:$F$14))*100</f>
        <v>107</v>
      </c>
      <c r="J1148" s="2">
        <v>-52.254999999999974</v>
      </c>
      <c r="K1148" s="3">
        <f t="shared" si="69"/>
        <v>0</v>
      </c>
      <c r="L1148" s="3">
        <v>77.058333333333337</v>
      </c>
      <c r="M1148" s="4">
        <v>276.87942499999997</v>
      </c>
      <c r="N1148" s="4">
        <v>0</v>
      </c>
      <c r="O1148" s="4">
        <v>211.35771666666676</v>
      </c>
      <c r="P1148" s="3">
        <f t="shared" si="70"/>
        <v>444.80911666666668</v>
      </c>
      <c r="Q1148" s="5">
        <v>0</v>
      </c>
      <c r="R1148" s="5">
        <f>VLOOKUP(D1148,'[1]DESIGN LOAD'!AC:AF,2,FALSE)</f>
        <v>200</v>
      </c>
      <c r="S1148" s="7">
        <f>VLOOKUP(D1148,'[1]DESIGN LOAD'!AC:AF,3,FALSE)</f>
        <v>190</v>
      </c>
      <c r="T1148">
        <f>VLOOKUP(D1148,'[1]DESIGN LOAD'!AC:AF,4,FALSE)</f>
        <v>390</v>
      </c>
    </row>
    <row r="1149" spans="1:20" x14ac:dyDescent="0.3">
      <c r="A1149" s="6">
        <v>2024</v>
      </c>
      <c r="B1149" s="6">
        <v>8</v>
      </c>
      <c r="C1149" s="6">
        <v>18</v>
      </c>
      <c r="D1149" s="6">
        <v>1</v>
      </c>
      <c r="E1149" s="6" t="str">
        <f t="shared" si="68"/>
        <v>Sunday</v>
      </c>
      <c r="F1149" s="6" t="str">
        <f t="shared" si="71"/>
        <v>Weekend</v>
      </c>
      <c r="G1149" s="6" t="str">
        <f>_xlfn.XLOOKUP(B1149,'[1]VLOOKUP DATA'!$A$3:$A$14,'[1]VLOOKUP DATA'!$C$3:$C$14)</f>
        <v>High-demand</v>
      </c>
      <c r="H1149" s="6" t="str" cm="1">
        <f t="array" ref="H1149">_xlfn.XLOOKUP(1,('[1]VLOOKUP DATA'!$I$2:$I$337=[1]DATA!G1149)*('[1]VLOOKUP DATA'!$J$2:$J$337=[1]DATA!D1149)*('[1]VLOOKUP DATA'!$K$2:$K$337=[1]DATA!E1149),'[1]VLOOKUP DATA'!$L$2:$L$337)</f>
        <v>Off-Peak</v>
      </c>
      <c r="I1149" s="1" cm="1">
        <f t="array" ref="I1149">_xlfn.XLOOKUP(B1149,'[1]VLOOKUP DATA'!$A$3:$A$14,_xlfn.XLOOKUP(H1149,'[1]VLOOKUP DATA'!$D$2:$F$2,'[1]VLOOKUP DATA'!$D$3:$F$14))*100</f>
        <v>107</v>
      </c>
      <c r="J1149" s="2">
        <v>1.6518333333333259</v>
      </c>
      <c r="K1149" s="3">
        <f t="shared" si="69"/>
        <v>1.6518333333333259</v>
      </c>
      <c r="L1149" s="3">
        <v>78.55</v>
      </c>
      <c r="M1149" s="4">
        <v>237.38185833333313</v>
      </c>
      <c r="N1149" s="4">
        <v>0</v>
      </c>
      <c r="O1149" s="4">
        <v>226.49228333333338</v>
      </c>
      <c r="P1149" s="3">
        <f t="shared" si="70"/>
        <v>444.80911666666668</v>
      </c>
      <c r="Q1149" s="5">
        <v>0</v>
      </c>
      <c r="R1149" s="5">
        <f>VLOOKUP(D1149,'[1]DESIGN LOAD'!AC:AF,2,FALSE)</f>
        <v>200</v>
      </c>
      <c r="S1149" s="7">
        <f>VLOOKUP(D1149,'[1]DESIGN LOAD'!AC:AF,3,FALSE)</f>
        <v>190</v>
      </c>
      <c r="T1149">
        <f>VLOOKUP(D1149,'[1]DESIGN LOAD'!AC:AF,4,FALSE)</f>
        <v>390</v>
      </c>
    </row>
    <row r="1150" spans="1:20" x14ac:dyDescent="0.3">
      <c r="A1150" s="6">
        <v>2024</v>
      </c>
      <c r="B1150" s="6">
        <v>8</v>
      </c>
      <c r="C1150" s="6">
        <v>18</v>
      </c>
      <c r="D1150" s="6">
        <v>2</v>
      </c>
      <c r="E1150" s="6" t="str">
        <f t="shared" si="68"/>
        <v>Sunday</v>
      </c>
      <c r="F1150" s="6" t="str">
        <f t="shared" si="71"/>
        <v>Weekend</v>
      </c>
      <c r="G1150" s="6" t="str">
        <f>_xlfn.XLOOKUP(B1150,'[1]VLOOKUP DATA'!$A$3:$A$14,'[1]VLOOKUP DATA'!$C$3:$C$14)</f>
        <v>High-demand</v>
      </c>
      <c r="H1150" s="6" t="str" cm="1">
        <f t="array" ref="H1150">_xlfn.XLOOKUP(1,('[1]VLOOKUP DATA'!$I$2:$I$337=[1]DATA!G1150)*('[1]VLOOKUP DATA'!$J$2:$J$337=[1]DATA!D1150)*('[1]VLOOKUP DATA'!$K$2:$K$337=[1]DATA!E1150),'[1]VLOOKUP DATA'!$L$2:$L$337)</f>
        <v>Off-Peak</v>
      </c>
      <c r="I1150" s="1" cm="1">
        <f t="array" ref="I1150">_xlfn.XLOOKUP(B1150,'[1]VLOOKUP DATA'!$A$3:$A$14,_xlfn.XLOOKUP(H1150,'[1]VLOOKUP DATA'!$D$2:$F$2,'[1]VLOOKUP DATA'!$D$3:$F$14))*100</f>
        <v>107</v>
      </c>
      <c r="J1150" s="2">
        <v>33.685158333333298</v>
      </c>
      <c r="K1150" s="3">
        <f t="shared" si="69"/>
        <v>33.685158333333298</v>
      </c>
      <c r="L1150" s="3">
        <v>76.00833333333334</v>
      </c>
      <c r="M1150" s="4">
        <v>298.24569166666663</v>
      </c>
      <c r="N1150" s="4">
        <v>0</v>
      </c>
      <c r="O1150" s="4">
        <v>317.72015000000005</v>
      </c>
      <c r="P1150" s="3">
        <f t="shared" si="70"/>
        <v>444.80911666666668</v>
      </c>
      <c r="Q1150" s="5">
        <v>0</v>
      </c>
      <c r="R1150" s="5">
        <f>VLOOKUP(D1150,'[1]DESIGN LOAD'!AC:AF,2,FALSE)</f>
        <v>200</v>
      </c>
      <c r="S1150" s="7">
        <f>VLOOKUP(D1150,'[1]DESIGN LOAD'!AC:AF,3,FALSE)</f>
        <v>190</v>
      </c>
      <c r="T1150">
        <f>VLOOKUP(D1150,'[1]DESIGN LOAD'!AC:AF,4,FALSE)</f>
        <v>390</v>
      </c>
    </row>
    <row r="1151" spans="1:20" x14ac:dyDescent="0.3">
      <c r="A1151" s="6">
        <v>2024</v>
      </c>
      <c r="B1151" s="6">
        <v>8</v>
      </c>
      <c r="C1151" s="6">
        <v>18</v>
      </c>
      <c r="D1151" s="6">
        <v>3</v>
      </c>
      <c r="E1151" s="6" t="str">
        <f t="shared" si="68"/>
        <v>Sunday</v>
      </c>
      <c r="F1151" s="6" t="str">
        <f t="shared" si="71"/>
        <v>Weekend</v>
      </c>
      <c r="G1151" s="6" t="str">
        <f>_xlfn.XLOOKUP(B1151,'[1]VLOOKUP DATA'!$A$3:$A$14,'[1]VLOOKUP DATA'!$C$3:$C$14)</f>
        <v>High-demand</v>
      </c>
      <c r="H1151" s="6" t="str" cm="1">
        <f t="array" ref="H1151">_xlfn.XLOOKUP(1,('[1]VLOOKUP DATA'!$I$2:$I$337=[1]DATA!G1151)*('[1]VLOOKUP DATA'!$J$2:$J$337=[1]DATA!D1151)*('[1]VLOOKUP DATA'!$K$2:$K$337=[1]DATA!E1151),'[1]VLOOKUP DATA'!$L$2:$L$337)</f>
        <v>Off-Peak</v>
      </c>
      <c r="I1151" s="1" cm="1">
        <f t="array" ref="I1151">_xlfn.XLOOKUP(B1151,'[1]VLOOKUP DATA'!$A$3:$A$14,_xlfn.XLOOKUP(H1151,'[1]VLOOKUP DATA'!$D$2:$F$2,'[1]VLOOKUP DATA'!$D$3:$F$14))*100</f>
        <v>107</v>
      </c>
      <c r="J1151" s="2">
        <v>42.705166666666656</v>
      </c>
      <c r="K1151" s="3">
        <f t="shared" si="69"/>
        <v>42.705166666666656</v>
      </c>
      <c r="L1151" s="3">
        <v>76.224999999999994</v>
      </c>
      <c r="M1151" s="4">
        <v>311.8949666666669</v>
      </c>
      <c r="N1151" s="4">
        <v>0</v>
      </c>
      <c r="O1151" s="4">
        <v>330.28035000000011</v>
      </c>
      <c r="P1151" s="3">
        <f t="shared" si="70"/>
        <v>444.80911666666668</v>
      </c>
      <c r="Q1151" s="5">
        <v>0</v>
      </c>
      <c r="R1151" s="5">
        <f>VLOOKUP(D1151,'[1]DESIGN LOAD'!AC:AF,2,FALSE)</f>
        <v>200</v>
      </c>
      <c r="S1151" s="7">
        <f>VLOOKUP(D1151,'[1]DESIGN LOAD'!AC:AF,3,FALSE)</f>
        <v>190</v>
      </c>
      <c r="T1151">
        <f>VLOOKUP(D1151,'[1]DESIGN LOAD'!AC:AF,4,FALSE)</f>
        <v>390</v>
      </c>
    </row>
    <row r="1152" spans="1:20" x14ac:dyDescent="0.3">
      <c r="A1152" s="6">
        <v>2024</v>
      </c>
      <c r="B1152" s="6">
        <v>8</v>
      </c>
      <c r="C1152" s="6">
        <v>18</v>
      </c>
      <c r="D1152" s="6">
        <v>4</v>
      </c>
      <c r="E1152" s="6" t="str">
        <f t="shared" si="68"/>
        <v>Sunday</v>
      </c>
      <c r="F1152" s="6" t="str">
        <f t="shared" si="71"/>
        <v>Weekend</v>
      </c>
      <c r="G1152" s="6" t="str">
        <f>_xlfn.XLOOKUP(B1152,'[1]VLOOKUP DATA'!$A$3:$A$14,'[1]VLOOKUP DATA'!$C$3:$C$14)</f>
        <v>High-demand</v>
      </c>
      <c r="H1152" s="6" t="str" cm="1">
        <f t="array" ref="H1152">_xlfn.XLOOKUP(1,('[1]VLOOKUP DATA'!$I$2:$I$337=[1]DATA!G1152)*('[1]VLOOKUP DATA'!$J$2:$J$337=[1]DATA!D1152)*('[1]VLOOKUP DATA'!$K$2:$K$337=[1]DATA!E1152),'[1]VLOOKUP DATA'!$L$2:$L$337)</f>
        <v>Off-Peak</v>
      </c>
      <c r="I1152" s="1" cm="1">
        <f t="array" ref="I1152">_xlfn.XLOOKUP(B1152,'[1]VLOOKUP DATA'!$A$3:$A$14,_xlfn.XLOOKUP(H1152,'[1]VLOOKUP DATA'!$D$2:$F$2,'[1]VLOOKUP DATA'!$D$3:$F$14))*100</f>
        <v>107</v>
      </c>
      <c r="J1152" s="2">
        <v>-59.813783333333369</v>
      </c>
      <c r="K1152" s="3">
        <f t="shared" si="69"/>
        <v>0</v>
      </c>
      <c r="L1152" s="3">
        <v>74.74166666666666</v>
      </c>
      <c r="M1152" s="4">
        <v>415.50894999999986</v>
      </c>
      <c r="N1152" s="4">
        <v>0</v>
      </c>
      <c r="O1152" s="4">
        <v>336.23899999999998</v>
      </c>
      <c r="P1152" s="3">
        <f t="shared" si="70"/>
        <v>444.80911666666668</v>
      </c>
      <c r="Q1152" s="5">
        <v>0</v>
      </c>
      <c r="R1152" s="5">
        <f>VLOOKUP(D1152,'[1]DESIGN LOAD'!AC:AF,2,FALSE)</f>
        <v>295</v>
      </c>
      <c r="S1152" s="7">
        <f>VLOOKUP(D1152,'[1]DESIGN LOAD'!AC:AF,3,FALSE)</f>
        <v>190</v>
      </c>
      <c r="T1152">
        <f>VLOOKUP(D1152,'[1]DESIGN LOAD'!AC:AF,4,FALSE)</f>
        <v>485</v>
      </c>
    </row>
    <row r="1153" spans="1:20" x14ac:dyDescent="0.3">
      <c r="A1153" s="6">
        <v>2024</v>
      </c>
      <c r="B1153" s="6">
        <v>8</v>
      </c>
      <c r="C1153" s="6">
        <v>18</v>
      </c>
      <c r="D1153" s="6">
        <v>5</v>
      </c>
      <c r="E1153" s="6" t="str">
        <f t="shared" si="68"/>
        <v>Sunday</v>
      </c>
      <c r="F1153" s="6" t="str">
        <f t="shared" si="71"/>
        <v>Weekend</v>
      </c>
      <c r="G1153" s="6" t="str">
        <f>_xlfn.XLOOKUP(B1153,'[1]VLOOKUP DATA'!$A$3:$A$14,'[1]VLOOKUP DATA'!$C$3:$C$14)</f>
        <v>High-demand</v>
      </c>
      <c r="H1153" s="6" t="str" cm="1">
        <f t="array" ref="H1153">_xlfn.XLOOKUP(1,('[1]VLOOKUP DATA'!$I$2:$I$337=[1]DATA!G1153)*('[1]VLOOKUP DATA'!$J$2:$J$337=[1]DATA!D1153)*('[1]VLOOKUP DATA'!$K$2:$K$337=[1]DATA!E1153),'[1]VLOOKUP DATA'!$L$2:$L$337)</f>
        <v>Off-Peak</v>
      </c>
      <c r="I1153" s="1" cm="1">
        <f t="array" ref="I1153">_xlfn.XLOOKUP(B1153,'[1]VLOOKUP DATA'!$A$3:$A$14,_xlfn.XLOOKUP(H1153,'[1]VLOOKUP DATA'!$D$2:$F$2,'[1]VLOOKUP DATA'!$D$3:$F$14))*100</f>
        <v>107</v>
      </c>
      <c r="J1153" s="2">
        <v>224.39602499999987</v>
      </c>
      <c r="K1153" s="3">
        <f t="shared" si="69"/>
        <v>224.39602499999987</v>
      </c>
      <c r="L1153" s="3">
        <v>69.45</v>
      </c>
      <c r="M1153" s="4">
        <v>107.45108333333332</v>
      </c>
      <c r="N1153" s="4">
        <v>0</v>
      </c>
      <c r="O1153" s="4">
        <v>323.40769166666661</v>
      </c>
      <c r="P1153" s="3">
        <f t="shared" si="70"/>
        <v>444.80911666666668</v>
      </c>
      <c r="Q1153" s="5">
        <v>0</v>
      </c>
      <c r="R1153" s="5">
        <f>VLOOKUP(D1153,'[1]DESIGN LOAD'!AC:AF,2,FALSE)</f>
        <v>295</v>
      </c>
      <c r="S1153" s="7">
        <f>VLOOKUP(D1153,'[1]DESIGN LOAD'!AC:AF,3,FALSE)</f>
        <v>190</v>
      </c>
      <c r="T1153">
        <f>VLOOKUP(D1153,'[1]DESIGN LOAD'!AC:AF,4,FALSE)</f>
        <v>485</v>
      </c>
    </row>
    <row r="1154" spans="1:20" x14ac:dyDescent="0.3">
      <c r="A1154" s="6">
        <v>2024</v>
      </c>
      <c r="B1154" s="6">
        <v>8</v>
      </c>
      <c r="C1154" s="6">
        <v>18</v>
      </c>
      <c r="D1154" s="6">
        <v>6</v>
      </c>
      <c r="E1154" s="6" t="str">
        <f t="shared" ref="E1154:E1217" si="72">TEXT(DATE(A1154, B1154, C1154), "dddd")</f>
        <v>Sunday</v>
      </c>
      <c r="F1154" s="6" t="str">
        <f t="shared" si="71"/>
        <v>Weekend</v>
      </c>
      <c r="G1154" s="6" t="str">
        <f>_xlfn.XLOOKUP(B1154,'[1]VLOOKUP DATA'!$A$3:$A$14,'[1]VLOOKUP DATA'!$C$3:$C$14)</f>
        <v>High-demand</v>
      </c>
      <c r="H1154" s="6" t="str" cm="1">
        <f t="array" ref="H1154">_xlfn.XLOOKUP(1,('[1]VLOOKUP DATA'!$I$2:$I$337=[1]DATA!G1154)*('[1]VLOOKUP DATA'!$J$2:$J$337=[1]DATA!D1154)*('[1]VLOOKUP DATA'!$K$2:$K$337=[1]DATA!E1154),'[1]VLOOKUP DATA'!$L$2:$L$337)</f>
        <v>Off-Peak</v>
      </c>
      <c r="I1154" s="1" cm="1">
        <f t="array" ref="I1154">_xlfn.XLOOKUP(B1154,'[1]VLOOKUP DATA'!$A$3:$A$14,_xlfn.XLOOKUP(H1154,'[1]VLOOKUP DATA'!$D$2:$F$2,'[1]VLOOKUP DATA'!$D$3:$F$14))*100</f>
        <v>107</v>
      </c>
      <c r="J1154" s="2">
        <v>1.0512916666666665</v>
      </c>
      <c r="K1154" s="3">
        <f t="shared" ref="K1154:K1217" si="73">IF(J1154&gt;0,J1154,0)</f>
        <v>1.0512916666666665</v>
      </c>
      <c r="L1154" s="3">
        <v>64.75</v>
      </c>
      <c r="M1154" s="4">
        <v>336.14025833333346</v>
      </c>
      <c r="N1154" s="4">
        <v>0</v>
      </c>
      <c r="O1154" s="4">
        <v>322.55949166666664</v>
      </c>
      <c r="P1154" s="3">
        <f t="shared" ref="P1154:P1217" si="74">_xlfn.MAXIFS(M:M,B:B,B1154)</f>
        <v>444.80911666666668</v>
      </c>
      <c r="Q1154" s="5">
        <v>0</v>
      </c>
      <c r="R1154" s="5">
        <f>VLOOKUP(D1154,'[1]DESIGN LOAD'!AC:AF,2,FALSE)</f>
        <v>295</v>
      </c>
      <c r="S1154" s="7">
        <f>VLOOKUP(D1154,'[1]DESIGN LOAD'!AC:AF,3,FALSE)</f>
        <v>190</v>
      </c>
      <c r="T1154">
        <f>VLOOKUP(D1154,'[1]DESIGN LOAD'!AC:AF,4,FALSE)</f>
        <v>485</v>
      </c>
    </row>
    <row r="1155" spans="1:20" x14ac:dyDescent="0.3">
      <c r="A1155" s="6">
        <v>2024</v>
      </c>
      <c r="B1155" s="6">
        <v>8</v>
      </c>
      <c r="C1155" s="6">
        <v>18</v>
      </c>
      <c r="D1155" s="6">
        <v>7</v>
      </c>
      <c r="E1155" s="6" t="str">
        <f t="shared" si="72"/>
        <v>Sunday</v>
      </c>
      <c r="F1155" s="6" t="str">
        <f t="shared" ref="F1155:F1218" si="75">IF(OR(E1155="Saturday",E1155="Sunday"),"Weekend","Week-day")</f>
        <v>Weekend</v>
      </c>
      <c r="G1155" s="6" t="str">
        <f>_xlfn.XLOOKUP(B1155,'[1]VLOOKUP DATA'!$A$3:$A$14,'[1]VLOOKUP DATA'!$C$3:$C$14)</f>
        <v>High-demand</v>
      </c>
      <c r="H1155" s="6" t="str" cm="1">
        <f t="array" ref="H1155">_xlfn.XLOOKUP(1,('[1]VLOOKUP DATA'!$I$2:$I$337=[1]DATA!G1155)*('[1]VLOOKUP DATA'!$J$2:$J$337=[1]DATA!D1155)*('[1]VLOOKUP DATA'!$K$2:$K$337=[1]DATA!E1155),'[1]VLOOKUP DATA'!$L$2:$L$337)</f>
        <v>Off-Peak</v>
      </c>
      <c r="I1155" s="1" cm="1">
        <f t="array" ref="I1155">_xlfn.XLOOKUP(B1155,'[1]VLOOKUP DATA'!$A$3:$A$14,_xlfn.XLOOKUP(H1155,'[1]VLOOKUP DATA'!$D$2:$F$2,'[1]VLOOKUP DATA'!$D$3:$F$14))*100</f>
        <v>107</v>
      </c>
      <c r="J1155" s="2">
        <v>-15.691141666666672</v>
      </c>
      <c r="K1155" s="3">
        <f t="shared" si="73"/>
        <v>0</v>
      </c>
      <c r="L1155" s="3">
        <v>64.833333333333329</v>
      </c>
      <c r="M1155" s="4">
        <v>292.00613333333325</v>
      </c>
      <c r="N1155" s="4">
        <v>62.154750000000014</v>
      </c>
      <c r="O1155" s="4">
        <v>328.48349999999999</v>
      </c>
      <c r="P1155" s="3">
        <f t="shared" si="74"/>
        <v>444.80911666666668</v>
      </c>
      <c r="Q1155" s="5">
        <v>0</v>
      </c>
      <c r="R1155" s="5">
        <f>VLOOKUP(D1155,'[1]DESIGN LOAD'!AC:AF,2,FALSE)</f>
        <v>565</v>
      </c>
      <c r="S1155" s="7">
        <f>VLOOKUP(D1155,'[1]DESIGN LOAD'!AC:AF,3,FALSE)</f>
        <v>690</v>
      </c>
      <c r="T1155">
        <f>VLOOKUP(D1155,'[1]DESIGN LOAD'!AC:AF,4,FALSE)</f>
        <v>1255</v>
      </c>
    </row>
    <row r="1156" spans="1:20" x14ac:dyDescent="0.3">
      <c r="A1156" s="6">
        <v>2024</v>
      </c>
      <c r="B1156" s="6">
        <v>8</v>
      </c>
      <c r="C1156" s="6">
        <v>18</v>
      </c>
      <c r="D1156" s="6">
        <v>8</v>
      </c>
      <c r="E1156" s="6" t="str">
        <f t="shared" si="72"/>
        <v>Sunday</v>
      </c>
      <c r="F1156" s="6" t="str">
        <f t="shared" si="75"/>
        <v>Weekend</v>
      </c>
      <c r="G1156" s="6" t="str">
        <f>_xlfn.XLOOKUP(B1156,'[1]VLOOKUP DATA'!$A$3:$A$14,'[1]VLOOKUP DATA'!$C$3:$C$14)</f>
        <v>High-demand</v>
      </c>
      <c r="H1156" s="6" t="str" cm="1">
        <f t="array" ref="H1156">_xlfn.XLOOKUP(1,('[1]VLOOKUP DATA'!$I$2:$I$337=[1]DATA!G1156)*('[1]VLOOKUP DATA'!$J$2:$J$337=[1]DATA!D1156)*('[1]VLOOKUP DATA'!$K$2:$K$337=[1]DATA!E1156),'[1]VLOOKUP DATA'!$L$2:$L$337)</f>
        <v>Off-Peak</v>
      </c>
      <c r="I1156" s="1" cm="1">
        <f t="array" ref="I1156">_xlfn.XLOOKUP(B1156,'[1]VLOOKUP DATA'!$A$3:$A$14,_xlfn.XLOOKUP(H1156,'[1]VLOOKUP DATA'!$D$2:$F$2,'[1]VLOOKUP DATA'!$D$3:$F$14))*100</f>
        <v>107</v>
      </c>
      <c r="J1156" s="2">
        <v>-95.130133333333347</v>
      </c>
      <c r="K1156" s="3">
        <f t="shared" si="73"/>
        <v>0</v>
      </c>
      <c r="L1156" s="3">
        <v>66.141666666666666</v>
      </c>
      <c r="M1156" s="4">
        <v>66.021474999999995</v>
      </c>
      <c r="N1156" s="4">
        <v>357.61781666666667</v>
      </c>
      <c r="O1156" s="4">
        <v>325.19399166666682</v>
      </c>
      <c r="P1156" s="3">
        <f t="shared" si="74"/>
        <v>444.80911666666668</v>
      </c>
      <c r="Q1156" s="5">
        <v>0</v>
      </c>
      <c r="R1156" s="5">
        <f>VLOOKUP(D1156,'[1]DESIGN LOAD'!AC:AF,2,FALSE)</f>
        <v>565</v>
      </c>
      <c r="S1156" s="7">
        <f>VLOOKUP(D1156,'[1]DESIGN LOAD'!AC:AF,3,FALSE)</f>
        <v>675</v>
      </c>
      <c r="T1156">
        <f>VLOOKUP(D1156,'[1]DESIGN LOAD'!AC:AF,4,FALSE)</f>
        <v>1240</v>
      </c>
    </row>
    <row r="1157" spans="1:20" x14ac:dyDescent="0.3">
      <c r="A1157" s="6">
        <v>2024</v>
      </c>
      <c r="B1157" s="6">
        <v>8</v>
      </c>
      <c r="C1157" s="6">
        <v>18</v>
      </c>
      <c r="D1157" s="6">
        <v>9</v>
      </c>
      <c r="E1157" s="6" t="str">
        <f t="shared" si="72"/>
        <v>Sunday</v>
      </c>
      <c r="F1157" s="6" t="str">
        <f t="shared" si="75"/>
        <v>Weekend</v>
      </c>
      <c r="G1157" s="6" t="str">
        <f>_xlfn.XLOOKUP(B1157,'[1]VLOOKUP DATA'!$A$3:$A$14,'[1]VLOOKUP DATA'!$C$3:$C$14)</f>
        <v>High-demand</v>
      </c>
      <c r="H1157" s="6" t="str" cm="1">
        <f t="array" ref="H1157">_xlfn.XLOOKUP(1,('[1]VLOOKUP DATA'!$I$2:$I$337=[1]DATA!G1157)*('[1]VLOOKUP DATA'!$J$2:$J$337=[1]DATA!D1157)*('[1]VLOOKUP DATA'!$K$2:$K$337=[1]DATA!E1157),'[1]VLOOKUP DATA'!$L$2:$L$337)</f>
        <v>Off-Peak</v>
      </c>
      <c r="I1157" s="1" cm="1">
        <f t="array" ref="I1157">_xlfn.XLOOKUP(B1157,'[1]VLOOKUP DATA'!$A$3:$A$14,_xlfn.XLOOKUP(H1157,'[1]VLOOKUP DATA'!$D$2:$F$2,'[1]VLOOKUP DATA'!$D$3:$F$14))*100</f>
        <v>107</v>
      </c>
      <c r="J1157" s="2">
        <v>-319.63979999999992</v>
      </c>
      <c r="K1157" s="3">
        <f t="shared" si="73"/>
        <v>0</v>
      </c>
      <c r="L1157" s="3">
        <v>75.441666666666663</v>
      </c>
      <c r="M1157" s="4">
        <v>0.16033333333333333</v>
      </c>
      <c r="N1157" s="4">
        <v>608.21071666666649</v>
      </c>
      <c r="O1157" s="4">
        <v>288.56991666666653</v>
      </c>
      <c r="P1157" s="3">
        <f t="shared" si="74"/>
        <v>444.80911666666668</v>
      </c>
      <c r="Q1157" s="5">
        <v>0</v>
      </c>
      <c r="R1157" s="5">
        <f>VLOOKUP(D1157,'[1]DESIGN LOAD'!AC:AF,2,FALSE)</f>
        <v>565</v>
      </c>
      <c r="S1157" s="7">
        <f>VLOOKUP(D1157,'[1]DESIGN LOAD'!AC:AF,3,FALSE)</f>
        <v>675</v>
      </c>
      <c r="T1157">
        <f>VLOOKUP(D1157,'[1]DESIGN LOAD'!AC:AF,4,FALSE)</f>
        <v>1240</v>
      </c>
    </row>
    <row r="1158" spans="1:20" x14ac:dyDescent="0.3">
      <c r="A1158" s="6">
        <v>2024</v>
      </c>
      <c r="B1158" s="6">
        <v>8</v>
      </c>
      <c r="C1158" s="6">
        <v>18</v>
      </c>
      <c r="D1158" s="6">
        <v>10</v>
      </c>
      <c r="E1158" s="6" t="str">
        <f t="shared" si="72"/>
        <v>Sunday</v>
      </c>
      <c r="F1158" s="6" t="str">
        <f t="shared" si="75"/>
        <v>Weekend</v>
      </c>
      <c r="G1158" s="6" t="str">
        <f>_xlfn.XLOOKUP(B1158,'[1]VLOOKUP DATA'!$A$3:$A$14,'[1]VLOOKUP DATA'!$C$3:$C$14)</f>
        <v>High-demand</v>
      </c>
      <c r="H1158" s="6" t="str" cm="1">
        <f t="array" ref="H1158">_xlfn.XLOOKUP(1,('[1]VLOOKUP DATA'!$I$2:$I$337=[1]DATA!G1158)*('[1]VLOOKUP DATA'!$J$2:$J$337=[1]DATA!D1158)*('[1]VLOOKUP DATA'!$K$2:$K$337=[1]DATA!E1158),'[1]VLOOKUP DATA'!$L$2:$L$337)</f>
        <v>Off-Peak</v>
      </c>
      <c r="I1158" s="1" cm="1">
        <f t="array" ref="I1158">_xlfn.XLOOKUP(B1158,'[1]VLOOKUP DATA'!$A$3:$A$14,_xlfn.XLOOKUP(H1158,'[1]VLOOKUP DATA'!$D$2:$F$2,'[1]VLOOKUP DATA'!$D$3:$F$14))*100</f>
        <v>107</v>
      </c>
      <c r="J1158" s="2">
        <v>-368.99902500000024</v>
      </c>
      <c r="K1158" s="3">
        <f t="shared" si="73"/>
        <v>0</v>
      </c>
      <c r="L1158" s="3">
        <v>92.691666666666663</v>
      </c>
      <c r="M1158" s="4">
        <v>17.70035833333333</v>
      </c>
      <c r="N1158" s="4">
        <v>648.87802499999998</v>
      </c>
      <c r="O1158" s="4">
        <v>292.75816666666668</v>
      </c>
      <c r="P1158" s="3">
        <f t="shared" si="74"/>
        <v>444.80911666666668</v>
      </c>
      <c r="Q1158" s="5">
        <v>0</v>
      </c>
      <c r="R1158" s="5">
        <f>VLOOKUP(D1158,'[1]DESIGN LOAD'!AC:AF,2,FALSE)</f>
        <v>565</v>
      </c>
      <c r="S1158" s="7">
        <f>VLOOKUP(D1158,'[1]DESIGN LOAD'!AC:AF,3,FALSE)</f>
        <v>675</v>
      </c>
      <c r="T1158">
        <f>VLOOKUP(D1158,'[1]DESIGN LOAD'!AC:AF,4,FALSE)</f>
        <v>1240</v>
      </c>
    </row>
    <row r="1159" spans="1:20" x14ac:dyDescent="0.3">
      <c r="A1159" s="6">
        <v>2024</v>
      </c>
      <c r="B1159" s="6">
        <v>8</v>
      </c>
      <c r="C1159" s="6">
        <v>18</v>
      </c>
      <c r="D1159" s="6">
        <v>11</v>
      </c>
      <c r="E1159" s="6" t="str">
        <f t="shared" si="72"/>
        <v>Sunday</v>
      </c>
      <c r="F1159" s="6" t="str">
        <f t="shared" si="75"/>
        <v>Weekend</v>
      </c>
      <c r="G1159" s="6" t="str">
        <f>_xlfn.XLOOKUP(B1159,'[1]VLOOKUP DATA'!$A$3:$A$14,'[1]VLOOKUP DATA'!$C$3:$C$14)</f>
        <v>High-demand</v>
      </c>
      <c r="H1159" s="6" t="str" cm="1">
        <f t="array" ref="H1159">_xlfn.XLOOKUP(1,('[1]VLOOKUP DATA'!$I$2:$I$337=[1]DATA!G1159)*('[1]VLOOKUP DATA'!$J$2:$J$337=[1]DATA!D1159)*('[1]VLOOKUP DATA'!$K$2:$K$337=[1]DATA!E1159),'[1]VLOOKUP DATA'!$L$2:$L$337)</f>
        <v>Off-Peak</v>
      </c>
      <c r="I1159" s="1" cm="1">
        <f t="array" ref="I1159">_xlfn.XLOOKUP(B1159,'[1]VLOOKUP DATA'!$A$3:$A$14,_xlfn.XLOOKUP(H1159,'[1]VLOOKUP DATA'!$D$2:$F$2,'[1]VLOOKUP DATA'!$D$3:$F$14))*100</f>
        <v>107</v>
      </c>
      <c r="J1159" s="2">
        <v>-11.313700000000003</v>
      </c>
      <c r="K1159" s="3">
        <f t="shared" si="73"/>
        <v>0</v>
      </c>
      <c r="L1159" s="3">
        <v>99.00833333333334</v>
      </c>
      <c r="M1159" s="4">
        <v>8.63415</v>
      </c>
      <c r="N1159" s="4">
        <v>262.87950833333338</v>
      </c>
      <c r="O1159" s="4">
        <v>256.72726666666654</v>
      </c>
      <c r="P1159" s="3">
        <f t="shared" si="74"/>
        <v>444.80911666666668</v>
      </c>
      <c r="Q1159" s="5">
        <v>0</v>
      </c>
      <c r="R1159" s="5">
        <f>VLOOKUP(D1159,'[1]DESIGN LOAD'!AC:AF,2,FALSE)</f>
        <v>565</v>
      </c>
      <c r="S1159" s="7">
        <f>VLOOKUP(D1159,'[1]DESIGN LOAD'!AC:AF,3,FALSE)</f>
        <v>675</v>
      </c>
      <c r="T1159">
        <f>VLOOKUP(D1159,'[1]DESIGN LOAD'!AC:AF,4,FALSE)</f>
        <v>1240</v>
      </c>
    </row>
    <row r="1160" spans="1:20" x14ac:dyDescent="0.3">
      <c r="A1160" s="6">
        <v>2024</v>
      </c>
      <c r="B1160" s="6">
        <v>8</v>
      </c>
      <c r="C1160" s="6">
        <v>18</v>
      </c>
      <c r="D1160" s="6">
        <v>12</v>
      </c>
      <c r="E1160" s="6" t="str">
        <f t="shared" si="72"/>
        <v>Sunday</v>
      </c>
      <c r="F1160" s="6" t="str">
        <f t="shared" si="75"/>
        <v>Weekend</v>
      </c>
      <c r="G1160" s="6" t="str">
        <f>_xlfn.XLOOKUP(B1160,'[1]VLOOKUP DATA'!$A$3:$A$14,'[1]VLOOKUP DATA'!$C$3:$C$14)</f>
        <v>High-demand</v>
      </c>
      <c r="H1160" s="6" t="str" cm="1">
        <f t="array" ref="H1160">_xlfn.XLOOKUP(1,('[1]VLOOKUP DATA'!$I$2:$I$337=[1]DATA!G1160)*('[1]VLOOKUP DATA'!$J$2:$J$337=[1]DATA!D1160)*('[1]VLOOKUP DATA'!$K$2:$K$337=[1]DATA!E1160),'[1]VLOOKUP DATA'!$L$2:$L$337)</f>
        <v>Off-Peak</v>
      </c>
      <c r="I1160" s="1" cm="1">
        <f t="array" ref="I1160">_xlfn.XLOOKUP(B1160,'[1]VLOOKUP DATA'!$A$3:$A$14,_xlfn.XLOOKUP(H1160,'[1]VLOOKUP DATA'!$D$2:$F$2,'[1]VLOOKUP DATA'!$D$3:$F$14))*100</f>
        <v>107</v>
      </c>
      <c r="J1160" s="2">
        <v>-9.3635050505050508</v>
      </c>
      <c r="K1160" s="3">
        <f t="shared" si="73"/>
        <v>0</v>
      </c>
      <c r="L1160" s="3">
        <v>99.020202020202021</v>
      </c>
      <c r="M1160" s="4">
        <v>6.3891313131313154</v>
      </c>
      <c r="N1160" s="4">
        <v>244.82840404040411</v>
      </c>
      <c r="O1160" s="4">
        <v>238.86487878787872</v>
      </c>
      <c r="P1160" s="3">
        <f t="shared" si="74"/>
        <v>444.80911666666668</v>
      </c>
      <c r="Q1160" s="5">
        <v>0</v>
      </c>
      <c r="R1160" s="5">
        <f>VLOOKUP(D1160,'[1]DESIGN LOAD'!AC:AF,2,FALSE)</f>
        <v>565</v>
      </c>
      <c r="S1160" s="7">
        <f>VLOOKUP(D1160,'[1]DESIGN LOAD'!AC:AF,3,FALSE)</f>
        <v>675</v>
      </c>
      <c r="T1160">
        <f>VLOOKUP(D1160,'[1]DESIGN LOAD'!AC:AF,4,FALSE)</f>
        <v>1240</v>
      </c>
    </row>
    <row r="1161" spans="1:20" x14ac:dyDescent="0.3">
      <c r="A1161" s="6">
        <v>2024</v>
      </c>
      <c r="B1161" s="6">
        <v>8</v>
      </c>
      <c r="C1161" s="6">
        <v>18</v>
      </c>
      <c r="D1161" s="6">
        <v>13</v>
      </c>
      <c r="E1161" s="6" t="str">
        <f t="shared" si="72"/>
        <v>Sunday</v>
      </c>
      <c r="F1161" s="6" t="str">
        <f t="shared" si="75"/>
        <v>Weekend</v>
      </c>
      <c r="G1161" s="6" t="str">
        <f>_xlfn.XLOOKUP(B1161,'[1]VLOOKUP DATA'!$A$3:$A$14,'[1]VLOOKUP DATA'!$C$3:$C$14)</f>
        <v>High-demand</v>
      </c>
      <c r="H1161" s="6" t="str" cm="1">
        <f t="array" ref="H1161">_xlfn.XLOOKUP(1,('[1]VLOOKUP DATA'!$I$2:$I$337=[1]DATA!G1161)*('[1]VLOOKUP DATA'!$J$2:$J$337=[1]DATA!D1161)*('[1]VLOOKUP DATA'!$K$2:$K$337=[1]DATA!E1161),'[1]VLOOKUP DATA'!$L$2:$L$337)</f>
        <v>Off-Peak</v>
      </c>
      <c r="I1161" s="1" cm="1">
        <f t="array" ref="I1161">_xlfn.XLOOKUP(B1161,'[1]VLOOKUP DATA'!$A$3:$A$14,_xlfn.XLOOKUP(H1161,'[1]VLOOKUP DATA'!$D$2:$F$2,'[1]VLOOKUP DATA'!$D$3:$F$14))*100</f>
        <v>107</v>
      </c>
      <c r="J1161" s="2">
        <v>-8.6353249999999999</v>
      </c>
      <c r="K1161" s="3">
        <f t="shared" si="73"/>
        <v>0</v>
      </c>
      <c r="L1161" s="3">
        <v>99.05</v>
      </c>
      <c r="M1161" s="4">
        <v>5.6578749999999989</v>
      </c>
      <c r="N1161" s="4">
        <v>269.68976666666651</v>
      </c>
      <c r="O1161" s="4">
        <v>263.1236333333332</v>
      </c>
      <c r="P1161" s="3">
        <f t="shared" si="74"/>
        <v>444.80911666666668</v>
      </c>
      <c r="Q1161" s="5">
        <v>0</v>
      </c>
      <c r="R1161" s="5">
        <f>VLOOKUP(D1161,'[1]DESIGN LOAD'!AC:AF,2,FALSE)</f>
        <v>565</v>
      </c>
      <c r="S1161" s="7">
        <f>VLOOKUP(D1161,'[1]DESIGN LOAD'!AC:AF,3,FALSE)</f>
        <v>675</v>
      </c>
      <c r="T1161">
        <f>VLOOKUP(D1161,'[1]DESIGN LOAD'!AC:AF,4,FALSE)</f>
        <v>1240</v>
      </c>
    </row>
    <row r="1162" spans="1:20" x14ac:dyDescent="0.3">
      <c r="A1162" s="6">
        <v>2024</v>
      </c>
      <c r="B1162" s="6">
        <v>8</v>
      </c>
      <c r="C1162" s="6">
        <v>18</v>
      </c>
      <c r="D1162" s="6">
        <v>14</v>
      </c>
      <c r="E1162" s="6" t="str">
        <f t="shared" si="72"/>
        <v>Sunday</v>
      </c>
      <c r="F1162" s="6" t="str">
        <f t="shared" si="75"/>
        <v>Weekend</v>
      </c>
      <c r="G1162" s="6" t="str">
        <f>_xlfn.XLOOKUP(B1162,'[1]VLOOKUP DATA'!$A$3:$A$14,'[1]VLOOKUP DATA'!$C$3:$C$14)</f>
        <v>High-demand</v>
      </c>
      <c r="H1162" s="6" t="str" cm="1">
        <f t="array" ref="H1162">_xlfn.XLOOKUP(1,('[1]VLOOKUP DATA'!$I$2:$I$337=[1]DATA!G1162)*('[1]VLOOKUP DATA'!$J$2:$J$337=[1]DATA!D1162)*('[1]VLOOKUP DATA'!$K$2:$K$337=[1]DATA!E1162),'[1]VLOOKUP DATA'!$L$2:$L$337)</f>
        <v>Off-Peak</v>
      </c>
      <c r="I1162" s="1" cm="1">
        <f t="array" ref="I1162">_xlfn.XLOOKUP(B1162,'[1]VLOOKUP DATA'!$A$3:$A$14,_xlfn.XLOOKUP(H1162,'[1]VLOOKUP DATA'!$D$2:$F$2,'[1]VLOOKUP DATA'!$D$3:$F$14))*100</f>
        <v>107</v>
      </c>
      <c r="J1162" s="2">
        <v>-8.8743833333333342</v>
      </c>
      <c r="K1162" s="3">
        <f t="shared" si="73"/>
        <v>0</v>
      </c>
      <c r="L1162" s="3">
        <v>99.05</v>
      </c>
      <c r="M1162" s="4">
        <v>5.7231833333333286</v>
      </c>
      <c r="N1162" s="4">
        <v>311.22660833333333</v>
      </c>
      <c r="O1162" s="4">
        <v>305.25224999999989</v>
      </c>
      <c r="P1162" s="3">
        <f t="shared" si="74"/>
        <v>444.80911666666668</v>
      </c>
      <c r="Q1162" s="5">
        <v>0</v>
      </c>
      <c r="R1162" s="5">
        <f>VLOOKUP(D1162,'[1]DESIGN LOAD'!AC:AF,2,FALSE)</f>
        <v>565</v>
      </c>
      <c r="S1162" s="7">
        <f>VLOOKUP(D1162,'[1]DESIGN LOAD'!AC:AF,3,FALSE)</f>
        <v>675</v>
      </c>
      <c r="T1162">
        <f>VLOOKUP(D1162,'[1]DESIGN LOAD'!AC:AF,4,FALSE)</f>
        <v>1240</v>
      </c>
    </row>
    <row r="1163" spans="1:20" x14ac:dyDescent="0.3">
      <c r="A1163" s="6">
        <v>2024</v>
      </c>
      <c r="B1163" s="6">
        <v>8</v>
      </c>
      <c r="C1163" s="6">
        <v>18</v>
      </c>
      <c r="D1163" s="6">
        <v>15</v>
      </c>
      <c r="E1163" s="6" t="str">
        <f t="shared" si="72"/>
        <v>Sunday</v>
      </c>
      <c r="F1163" s="6" t="str">
        <f t="shared" si="75"/>
        <v>Weekend</v>
      </c>
      <c r="G1163" s="6" t="str">
        <f>_xlfn.XLOOKUP(B1163,'[1]VLOOKUP DATA'!$A$3:$A$14,'[1]VLOOKUP DATA'!$C$3:$C$14)</f>
        <v>High-demand</v>
      </c>
      <c r="H1163" s="6" t="str" cm="1">
        <f t="array" ref="H1163">_xlfn.XLOOKUP(1,('[1]VLOOKUP DATA'!$I$2:$I$337=[1]DATA!G1163)*('[1]VLOOKUP DATA'!$J$2:$J$337=[1]DATA!D1163)*('[1]VLOOKUP DATA'!$K$2:$K$337=[1]DATA!E1163),'[1]VLOOKUP DATA'!$L$2:$L$337)</f>
        <v>Off-Peak</v>
      </c>
      <c r="I1163" s="1" cm="1">
        <f t="array" ref="I1163">_xlfn.XLOOKUP(B1163,'[1]VLOOKUP DATA'!$A$3:$A$14,_xlfn.XLOOKUP(H1163,'[1]VLOOKUP DATA'!$D$2:$F$2,'[1]VLOOKUP DATA'!$D$3:$F$14))*100</f>
        <v>107</v>
      </c>
      <c r="J1163" s="2">
        <v>-8.4634083333333301</v>
      </c>
      <c r="K1163" s="3">
        <f t="shared" si="73"/>
        <v>0</v>
      </c>
      <c r="L1163" s="3">
        <v>99.033333333333331</v>
      </c>
      <c r="M1163" s="4">
        <v>7.3811333333333327</v>
      </c>
      <c r="N1163" s="4">
        <v>344.69049999999982</v>
      </c>
      <c r="O1163" s="4">
        <v>339.78605833333307</v>
      </c>
      <c r="P1163" s="3">
        <f t="shared" si="74"/>
        <v>444.80911666666668</v>
      </c>
      <c r="Q1163" s="5">
        <v>0</v>
      </c>
      <c r="R1163" s="5">
        <f>VLOOKUP(D1163,'[1]DESIGN LOAD'!AC:AF,2,FALSE)</f>
        <v>565</v>
      </c>
      <c r="S1163" s="7">
        <f>VLOOKUP(D1163,'[1]DESIGN LOAD'!AC:AF,3,FALSE)</f>
        <v>675</v>
      </c>
      <c r="T1163">
        <f>VLOOKUP(D1163,'[1]DESIGN LOAD'!AC:AF,4,FALSE)</f>
        <v>1240</v>
      </c>
    </row>
    <row r="1164" spans="1:20" x14ac:dyDescent="0.3">
      <c r="A1164" s="6">
        <v>2024</v>
      </c>
      <c r="B1164" s="6">
        <v>8</v>
      </c>
      <c r="C1164" s="6">
        <v>18</v>
      </c>
      <c r="D1164" s="6">
        <v>16</v>
      </c>
      <c r="E1164" s="6" t="str">
        <f t="shared" si="72"/>
        <v>Sunday</v>
      </c>
      <c r="F1164" s="6" t="str">
        <f t="shared" si="75"/>
        <v>Weekend</v>
      </c>
      <c r="G1164" s="6" t="str">
        <f>_xlfn.XLOOKUP(B1164,'[1]VLOOKUP DATA'!$A$3:$A$14,'[1]VLOOKUP DATA'!$C$3:$C$14)</f>
        <v>High-demand</v>
      </c>
      <c r="H1164" s="6" t="str" cm="1">
        <f t="array" ref="H1164">_xlfn.XLOOKUP(1,('[1]VLOOKUP DATA'!$I$2:$I$337=[1]DATA!G1164)*('[1]VLOOKUP DATA'!$J$2:$J$337=[1]DATA!D1164)*('[1]VLOOKUP DATA'!$K$2:$K$337=[1]DATA!E1164),'[1]VLOOKUP DATA'!$L$2:$L$337)</f>
        <v>Off-Peak</v>
      </c>
      <c r="I1164" s="1" cm="1">
        <f t="array" ref="I1164">_xlfn.XLOOKUP(B1164,'[1]VLOOKUP DATA'!$A$3:$A$14,_xlfn.XLOOKUP(H1164,'[1]VLOOKUP DATA'!$D$2:$F$2,'[1]VLOOKUP DATA'!$D$3:$F$14))*100</f>
        <v>107</v>
      </c>
      <c r="J1164" s="2">
        <v>43.946433333333331</v>
      </c>
      <c r="K1164" s="3">
        <f t="shared" si="73"/>
        <v>43.946433333333331</v>
      </c>
      <c r="L1164" s="3">
        <v>98.775000000000006</v>
      </c>
      <c r="M1164" s="4">
        <v>19.609208333333335</v>
      </c>
      <c r="N1164" s="4">
        <v>273.30703333333344</v>
      </c>
      <c r="O1164" s="4">
        <v>331.75594999999993</v>
      </c>
      <c r="P1164" s="3">
        <f t="shared" si="74"/>
        <v>444.80911666666668</v>
      </c>
      <c r="Q1164" s="5">
        <v>0</v>
      </c>
      <c r="R1164" s="5">
        <f>VLOOKUP(D1164,'[1]DESIGN LOAD'!AC:AF,2,FALSE)</f>
        <v>565</v>
      </c>
      <c r="S1164" s="7">
        <f>VLOOKUP(D1164,'[1]DESIGN LOAD'!AC:AF,3,FALSE)</f>
        <v>675</v>
      </c>
      <c r="T1164">
        <f>VLOOKUP(D1164,'[1]DESIGN LOAD'!AC:AF,4,FALSE)</f>
        <v>1240</v>
      </c>
    </row>
    <row r="1165" spans="1:20" x14ac:dyDescent="0.3">
      <c r="A1165" s="6">
        <v>2024</v>
      </c>
      <c r="B1165" s="6">
        <v>8</v>
      </c>
      <c r="C1165" s="6">
        <v>18</v>
      </c>
      <c r="D1165" s="6">
        <v>17</v>
      </c>
      <c r="E1165" s="6" t="str">
        <f t="shared" si="72"/>
        <v>Sunday</v>
      </c>
      <c r="F1165" s="6" t="str">
        <f t="shared" si="75"/>
        <v>Weekend</v>
      </c>
      <c r="G1165" s="6" t="str">
        <f>_xlfn.XLOOKUP(B1165,'[1]VLOOKUP DATA'!$A$3:$A$14,'[1]VLOOKUP DATA'!$C$3:$C$14)</f>
        <v>High-demand</v>
      </c>
      <c r="H1165" s="6" t="str" cm="1">
        <f t="array" ref="H1165">_xlfn.XLOOKUP(1,('[1]VLOOKUP DATA'!$I$2:$I$337=[1]DATA!G1165)*('[1]VLOOKUP DATA'!$J$2:$J$337=[1]DATA!D1165)*('[1]VLOOKUP DATA'!$K$2:$K$337=[1]DATA!E1165),'[1]VLOOKUP DATA'!$L$2:$L$337)</f>
        <v>Off-Peak</v>
      </c>
      <c r="I1165" s="1" cm="1">
        <f t="array" ref="I1165">_xlfn.XLOOKUP(B1165,'[1]VLOOKUP DATA'!$A$3:$A$14,_xlfn.XLOOKUP(H1165,'[1]VLOOKUP DATA'!$D$2:$F$2,'[1]VLOOKUP DATA'!$D$3:$F$14))*100</f>
        <v>107</v>
      </c>
      <c r="J1165" s="2">
        <v>287.76482500000014</v>
      </c>
      <c r="K1165" s="3">
        <f t="shared" si="73"/>
        <v>287.76482500000014</v>
      </c>
      <c r="L1165" s="3">
        <v>90.558333333333337</v>
      </c>
      <c r="M1165" s="4">
        <v>12.183174999999995</v>
      </c>
      <c r="N1165" s="4">
        <v>52.061999999999998</v>
      </c>
      <c r="O1165" s="4">
        <v>348.75951666666646</v>
      </c>
      <c r="P1165" s="3">
        <f t="shared" si="74"/>
        <v>444.80911666666668</v>
      </c>
      <c r="Q1165" s="5">
        <v>0</v>
      </c>
      <c r="R1165" s="5">
        <f>VLOOKUP(D1165,'[1]DESIGN LOAD'!AC:AF,2,FALSE)</f>
        <v>555</v>
      </c>
      <c r="S1165" s="7">
        <f>VLOOKUP(D1165,'[1]DESIGN LOAD'!AC:AF,3,FALSE)</f>
        <v>675</v>
      </c>
      <c r="T1165">
        <f>VLOOKUP(D1165,'[1]DESIGN LOAD'!AC:AF,4,FALSE)</f>
        <v>1230</v>
      </c>
    </row>
    <row r="1166" spans="1:20" x14ac:dyDescent="0.3">
      <c r="A1166" s="6">
        <v>2024</v>
      </c>
      <c r="B1166" s="6">
        <v>8</v>
      </c>
      <c r="C1166" s="6">
        <v>18</v>
      </c>
      <c r="D1166" s="6">
        <v>18</v>
      </c>
      <c r="E1166" s="6" t="str">
        <f t="shared" si="72"/>
        <v>Sunday</v>
      </c>
      <c r="F1166" s="6" t="str">
        <f t="shared" si="75"/>
        <v>Weekend</v>
      </c>
      <c r="G1166" s="6" t="str">
        <f>_xlfn.XLOOKUP(B1166,'[1]VLOOKUP DATA'!$A$3:$A$14,'[1]VLOOKUP DATA'!$C$3:$C$14)</f>
        <v>High-demand</v>
      </c>
      <c r="H1166" s="6" t="str" cm="1">
        <f t="array" ref="H1166">_xlfn.XLOOKUP(1,('[1]VLOOKUP DATA'!$I$2:$I$337=[1]DATA!G1166)*('[1]VLOOKUP DATA'!$J$2:$J$337=[1]DATA!D1166)*('[1]VLOOKUP DATA'!$K$2:$K$337=[1]DATA!E1166),'[1]VLOOKUP DATA'!$L$2:$L$337)</f>
        <v>Off-Peak</v>
      </c>
      <c r="I1166" s="1" cm="1">
        <f t="array" ref="I1166">_xlfn.XLOOKUP(B1166,'[1]VLOOKUP DATA'!$A$3:$A$14,_xlfn.XLOOKUP(H1166,'[1]VLOOKUP DATA'!$D$2:$F$2,'[1]VLOOKUP DATA'!$D$3:$F$14))*100</f>
        <v>107</v>
      </c>
      <c r="J1166" s="2">
        <v>366.82994999999994</v>
      </c>
      <c r="K1166" s="3">
        <f t="shared" si="73"/>
        <v>366.82994999999994</v>
      </c>
      <c r="L1166" s="3">
        <v>73.775000000000006</v>
      </c>
      <c r="M1166" s="4">
        <v>3.9921833333333336</v>
      </c>
      <c r="N1166" s="4">
        <v>1.5702</v>
      </c>
      <c r="O1166" s="4">
        <v>375.00166666666649</v>
      </c>
      <c r="P1166" s="3">
        <f t="shared" si="74"/>
        <v>444.80911666666668</v>
      </c>
      <c r="Q1166" s="5">
        <v>0</v>
      </c>
      <c r="R1166" s="5">
        <f>VLOOKUP(D1166,'[1]DESIGN LOAD'!AC:AF,2,FALSE)</f>
        <v>485</v>
      </c>
      <c r="S1166" s="7">
        <f>VLOOKUP(D1166,'[1]DESIGN LOAD'!AC:AF,3,FALSE)</f>
        <v>655</v>
      </c>
      <c r="T1166">
        <f>VLOOKUP(D1166,'[1]DESIGN LOAD'!AC:AF,4,FALSE)</f>
        <v>1140</v>
      </c>
    </row>
    <row r="1167" spans="1:20" x14ac:dyDescent="0.3">
      <c r="A1167" s="6">
        <v>2024</v>
      </c>
      <c r="B1167" s="6">
        <v>8</v>
      </c>
      <c r="C1167" s="6">
        <v>18</v>
      </c>
      <c r="D1167" s="6">
        <v>19</v>
      </c>
      <c r="E1167" s="6" t="str">
        <f t="shared" si="72"/>
        <v>Sunday</v>
      </c>
      <c r="F1167" s="6" t="str">
        <f t="shared" si="75"/>
        <v>Weekend</v>
      </c>
      <c r="G1167" s="6" t="str">
        <f>_xlfn.XLOOKUP(B1167,'[1]VLOOKUP DATA'!$A$3:$A$14,'[1]VLOOKUP DATA'!$C$3:$C$14)</f>
        <v>High-demand</v>
      </c>
      <c r="H1167" s="6" t="str" cm="1">
        <f t="array" ref="H1167">_xlfn.XLOOKUP(1,('[1]VLOOKUP DATA'!$I$2:$I$337=[1]DATA!G1167)*('[1]VLOOKUP DATA'!$J$2:$J$337=[1]DATA!D1167)*('[1]VLOOKUP DATA'!$K$2:$K$337=[1]DATA!E1167),'[1]VLOOKUP DATA'!$L$2:$L$337)</f>
        <v>Off-Peak</v>
      </c>
      <c r="I1167" s="1" cm="1">
        <f t="array" ref="I1167">_xlfn.XLOOKUP(B1167,'[1]VLOOKUP DATA'!$A$3:$A$14,_xlfn.XLOOKUP(H1167,'[1]VLOOKUP DATA'!$D$2:$F$2,'[1]VLOOKUP DATA'!$D$3:$F$14))*100</f>
        <v>107</v>
      </c>
      <c r="J1167" s="2">
        <v>-16.124391666666664</v>
      </c>
      <c r="K1167" s="3">
        <f t="shared" si="73"/>
        <v>0</v>
      </c>
      <c r="L1167" s="3">
        <v>64.525000000000006</v>
      </c>
      <c r="M1167" s="4">
        <v>358.81589166666691</v>
      </c>
      <c r="N1167" s="4">
        <v>0</v>
      </c>
      <c r="O1167" s="4">
        <v>333.79319166666676</v>
      </c>
      <c r="P1167" s="3">
        <f t="shared" si="74"/>
        <v>444.80911666666668</v>
      </c>
      <c r="Q1167" s="5">
        <v>0</v>
      </c>
      <c r="R1167" s="5">
        <f>VLOOKUP(D1167,'[1]DESIGN LOAD'!AC:AF,2,FALSE)</f>
        <v>295</v>
      </c>
      <c r="S1167" s="7">
        <f>VLOOKUP(D1167,'[1]DESIGN LOAD'!AC:AF,3,FALSE)</f>
        <v>655</v>
      </c>
      <c r="T1167">
        <f>VLOOKUP(D1167,'[1]DESIGN LOAD'!AC:AF,4,FALSE)</f>
        <v>950</v>
      </c>
    </row>
    <row r="1168" spans="1:20" x14ac:dyDescent="0.3">
      <c r="A1168" s="6">
        <v>2024</v>
      </c>
      <c r="B1168" s="6">
        <v>8</v>
      </c>
      <c r="C1168" s="6">
        <v>18</v>
      </c>
      <c r="D1168" s="6">
        <v>20</v>
      </c>
      <c r="E1168" s="6" t="str">
        <f t="shared" si="72"/>
        <v>Sunday</v>
      </c>
      <c r="F1168" s="6" t="str">
        <f t="shared" si="75"/>
        <v>Weekend</v>
      </c>
      <c r="G1168" s="6" t="str">
        <f>_xlfn.XLOOKUP(B1168,'[1]VLOOKUP DATA'!$A$3:$A$14,'[1]VLOOKUP DATA'!$C$3:$C$14)</f>
        <v>High-demand</v>
      </c>
      <c r="H1168" s="6" t="str" cm="1">
        <f t="array" ref="H1168">_xlfn.XLOOKUP(1,('[1]VLOOKUP DATA'!$I$2:$I$337=[1]DATA!G1168)*('[1]VLOOKUP DATA'!$J$2:$J$337=[1]DATA!D1168)*('[1]VLOOKUP DATA'!$K$2:$K$337=[1]DATA!E1168),'[1]VLOOKUP DATA'!$L$2:$L$337)</f>
        <v>Off-Peak</v>
      </c>
      <c r="I1168" s="1" cm="1">
        <f t="array" ref="I1168">_xlfn.XLOOKUP(B1168,'[1]VLOOKUP DATA'!$A$3:$A$14,_xlfn.XLOOKUP(H1168,'[1]VLOOKUP DATA'!$D$2:$F$2,'[1]VLOOKUP DATA'!$D$3:$F$14))*100</f>
        <v>107</v>
      </c>
      <c r="J1168" s="2">
        <v>-11.979233333333333</v>
      </c>
      <c r="K1168" s="3">
        <f t="shared" si="73"/>
        <v>0</v>
      </c>
      <c r="L1168" s="3">
        <v>64.924999999999997</v>
      </c>
      <c r="M1168" s="4">
        <v>270.14643333333328</v>
      </c>
      <c r="N1168" s="4">
        <v>0</v>
      </c>
      <c r="O1168" s="4">
        <v>243.26828333333344</v>
      </c>
      <c r="P1168" s="3">
        <f t="shared" si="74"/>
        <v>444.80911666666668</v>
      </c>
      <c r="Q1168" s="5">
        <v>0</v>
      </c>
      <c r="R1168" s="5">
        <f>VLOOKUP(D1168,'[1]DESIGN LOAD'!AC:AF,2,FALSE)</f>
        <v>295</v>
      </c>
      <c r="S1168" s="7">
        <f>VLOOKUP(D1168,'[1]DESIGN LOAD'!AC:AF,3,FALSE)</f>
        <v>190</v>
      </c>
      <c r="T1168">
        <f>VLOOKUP(D1168,'[1]DESIGN LOAD'!AC:AF,4,FALSE)</f>
        <v>485</v>
      </c>
    </row>
    <row r="1169" spans="1:20" x14ac:dyDescent="0.3">
      <c r="A1169" s="6">
        <v>2024</v>
      </c>
      <c r="B1169" s="6">
        <v>8</v>
      </c>
      <c r="C1169" s="6">
        <v>18</v>
      </c>
      <c r="D1169" s="6">
        <v>21</v>
      </c>
      <c r="E1169" s="6" t="str">
        <f t="shared" si="72"/>
        <v>Sunday</v>
      </c>
      <c r="F1169" s="6" t="str">
        <f t="shared" si="75"/>
        <v>Weekend</v>
      </c>
      <c r="G1169" s="6" t="str">
        <f>_xlfn.XLOOKUP(B1169,'[1]VLOOKUP DATA'!$A$3:$A$14,'[1]VLOOKUP DATA'!$C$3:$C$14)</f>
        <v>High-demand</v>
      </c>
      <c r="H1169" s="6" t="str" cm="1">
        <f t="array" ref="H1169">_xlfn.XLOOKUP(1,('[1]VLOOKUP DATA'!$I$2:$I$337=[1]DATA!G1169)*('[1]VLOOKUP DATA'!$J$2:$J$337=[1]DATA!D1169)*('[1]VLOOKUP DATA'!$K$2:$K$337=[1]DATA!E1169),'[1]VLOOKUP DATA'!$L$2:$L$337)</f>
        <v>Off-Peak</v>
      </c>
      <c r="I1169" s="1" cm="1">
        <f t="array" ref="I1169">_xlfn.XLOOKUP(B1169,'[1]VLOOKUP DATA'!$A$3:$A$14,_xlfn.XLOOKUP(H1169,'[1]VLOOKUP DATA'!$D$2:$F$2,'[1]VLOOKUP DATA'!$D$3:$F$14))*100</f>
        <v>107</v>
      </c>
      <c r="J1169" s="2">
        <v>-12.561908333333331</v>
      </c>
      <c r="K1169" s="3">
        <f t="shared" si="73"/>
        <v>0</v>
      </c>
      <c r="L1169" s="3">
        <v>64.45</v>
      </c>
      <c r="M1169" s="4">
        <v>287.3770750000001</v>
      </c>
      <c r="N1169" s="4">
        <v>0</v>
      </c>
      <c r="O1169" s="4">
        <v>257.36513333333329</v>
      </c>
      <c r="P1169" s="3">
        <f t="shared" si="74"/>
        <v>444.80911666666668</v>
      </c>
      <c r="Q1169" s="5">
        <v>0</v>
      </c>
      <c r="R1169" s="5">
        <f>VLOOKUP(D1169,'[1]DESIGN LOAD'!AC:AF,2,FALSE)</f>
        <v>295</v>
      </c>
      <c r="S1169" s="7">
        <f>VLOOKUP(D1169,'[1]DESIGN LOAD'!AC:AF,3,FALSE)</f>
        <v>190</v>
      </c>
      <c r="T1169">
        <f>VLOOKUP(D1169,'[1]DESIGN LOAD'!AC:AF,4,FALSE)</f>
        <v>485</v>
      </c>
    </row>
    <row r="1170" spans="1:20" x14ac:dyDescent="0.3">
      <c r="A1170" s="6">
        <v>2024</v>
      </c>
      <c r="B1170" s="6">
        <v>8</v>
      </c>
      <c r="C1170" s="6">
        <v>18</v>
      </c>
      <c r="D1170" s="6">
        <v>22</v>
      </c>
      <c r="E1170" s="6" t="str">
        <f t="shared" si="72"/>
        <v>Sunday</v>
      </c>
      <c r="F1170" s="6" t="str">
        <f t="shared" si="75"/>
        <v>Weekend</v>
      </c>
      <c r="G1170" s="6" t="str">
        <f>_xlfn.XLOOKUP(B1170,'[1]VLOOKUP DATA'!$A$3:$A$14,'[1]VLOOKUP DATA'!$C$3:$C$14)</f>
        <v>High-demand</v>
      </c>
      <c r="H1170" s="6" t="str" cm="1">
        <f t="array" ref="H1170">_xlfn.XLOOKUP(1,('[1]VLOOKUP DATA'!$I$2:$I$337=[1]DATA!G1170)*('[1]VLOOKUP DATA'!$J$2:$J$337=[1]DATA!D1170)*('[1]VLOOKUP DATA'!$K$2:$K$337=[1]DATA!E1170),'[1]VLOOKUP DATA'!$L$2:$L$337)</f>
        <v>Off-Peak</v>
      </c>
      <c r="I1170" s="1" cm="1">
        <f t="array" ref="I1170">_xlfn.XLOOKUP(B1170,'[1]VLOOKUP DATA'!$A$3:$A$14,_xlfn.XLOOKUP(H1170,'[1]VLOOKUP DATA'!$D$2:$F$2,'[1]VLOOKUP DATA'!$D$3:$F$14))*100</f>
        <v>107</v>
      </c>
      <c r="J1170" s="2">
        <v>-164.82556666666673</v>
      </c>
      <c r="K1170" s="3">
        <f t="shared" si="73"/>
        <v>0</v>
      </c>
      <c r="L1170" s="3">
        <v>68.150000000000006</v>
      </c>
      <c r="M1170" s="4">
        <v>410.24380000000019</v>
      </c>
      <c r="N1170" s="4">
        <v>0</v>
      </c>
      <c r="O1170" s="4">
        <v>226.30904166666679</v>
      </c>
      <c r="P1170" s="3">
        <f t="shared" si="74"/>
        <v>444.80911666666668</v>
      </c>
      <c r="Q1170" s="5">
        <v>0</v>
      </c>
      <c r="R1170" s="5">
        <f>VLOOKUP(D1170,'[1]DESIGN LOAD'!AC:AF,2,FALSE)</f>
        <v>200</v>
      </c>
      <c r="S1170" s="7">
        <f>VLOOKUP(D1170,'[1]DESIGN LOAD'!AC:AF,3,FALSE)</f>
        <v>190</v>
      </c>
      <c r="T1170">
        <f>VLOOKUP(D1170,'[1]DESIGN LOAD'!AC:AF,4,FALSE)</f>
        <v>390</v>
      </c>
    </row>
    <row r="1171" spans="1:20" x14ac:dyDescent="0.3">
      <c r="A1171" s="6">
        <v>2024</v>
      </c>
      <c r="B1171" s="6">
        <v>8</v>
      </c>
      <c r="C1171" s="6">
        <v>18</v>
      </c>
      <c r="D1171" s="6">
        <v>23</v>
      </c>
      <c r="E1171" s="6" t="str">
        <f t="shared" si="72"/>
        <v>Sunday</v>
      </c>
      <c r="F1171" s="6" t="str">
        <f t="shared" si="75"/>
        <v>Weekend</v>
      </c>
      <c r="G1171" s="6" t="str">
        <f>_xlfn.XLOOKUP(B1171,'[1]VLOOKUP DATA'!$A$3:$A$14,'[1]VLOOKUP DATA'!$C$3:$C$14)</f>
        <v>High-demand</v>
      </c>
      <c r="H1171" s="6" t="str" cm="1">
        <f t="array" ref="H1171">_xlfn.XLOOKUP(1,('[1]VLOOKUP DATA'!$I$2:$I$337=[1]DATA!G1171)*('[1]VLOOKUP DATA'!$J$2:$J$337=[1]DATA!D1171)*('[1]VLOOKUP DATA'!$K$2:$K$337=[1]DATA!E1171),'[1]VLOOKUP DATA'!$L$2:$L$337)</f>
        <v>Off-Peak</v>
      </c>
      <c r="I1171" s="1" cm="1">
        <f t="array" ref="I1171">_xlfn.XLOOKUP(B1171,'[1]VLOOKUP DATA'!$A$3:$A$14,_xlfn.XLOOKUP(H1171,'[1]VLOOKUP DATA'!$D$2:$F$2,'[1]VLOOKUP DATA'!$D$3:$F$14))*100</f>
        <v>107</v>
      </c>
      <c r="J1171" s="2">
        <v>-154.1747</v>
      </c>
      <c r="K1171" s="3">
        <f t="shared" si="73"/>
        <v>0</v>
      </c>
      <c r="L1171" s="3">
        <v>75.541666666666671</v>
      </c>
      <c r="M1171" s="4">
        <v>406.84033333333338</v>
      </c>
      <c r="N1171" s="4">
        <v>0</v>
      </c>
      <c r="O1171" s="4">
        <v>233.56793333333329</v>
      </c>
      <c r="P1171" s="3">
        <f t="shared" si="74"/>
        <v>444.80911666666668</v>
      </c>
      <c r="Q1171" s="5">
        <v>0</v>
      </c>
      <c r="R1171" s="5">
        <f>VLOOKUP(D1171,'[1]DESIGN LOAD'!AC:AF,2,FALSE)</f>
        <v>200</v>
      </c>
      <c r="S1171" s="7">
        <f>VLOOKUP(D1171,'[1]DESIGN LOAD'!AC:AF,3,FALSE)</f>
        <v>190</v>
      </c>
      <c r="T1171">
        <f>VLOOKUP(D1171,'[1]DESIGN LOAD'!AC:AF,4,FALSE)</f>
        <v>390</v>
      </c>
    </row>
    <row r="1172" spans="1:20" x14ac:dyDescent="0.3">
      <c r="A1172" s="6">
        <v>2024</v>
      </c>
      <c r="B1172" s="6">
        <v>8</v>
      </c>
      <c r="C1172" s="6">
        <v>19</v>
      </c>
      <c r="D1172" s="6">
        <v>0</v>
      </c>
      <c r="E1172" s="6" t="str">
        <f t="shared" si="72"/>
        <v>Monday</v>
      </c>
      <c r="F1172" s="6" t="str">
        <f t="shared" si="75"/>
        <v>Week-day</v>
      </c>
      <c r="G1172" s="6" t="str">
        <f>_xlfn.XLOOKUP(B1172,'[1]VLOOKUP DATA'!$A$3:$A$14,'[1]VLOOKUP DATA'!$C$3:$C$14)</f>
        <v>High-demand</v>
      </c>
      <c r="H1172" s="6" t="str" cm="1">
        <f t="array" ref="H1172">_xlfn.XLOOKUP(1,('[1]VLOOKUP DATA'!$I$2:$I$337=[1]DATA!G1172)*('[1]VLOOKUP DATA'!$J$2:$J$337=[1]DATA!D1172)*('[1]VLOOKUP DATA'!$K$2:$K$337=[1]DATA!E1172),'[1]VLOOKUP DATA'!$L$2:$L$337)</f>
        <v>Off-Peak</v>
      </c>
      <c r="I1172" s="1" cm="1">
        <f t="array" ref="I1172">_xlfn.XLOOKUP(B1172,'[1]VLOOKUP DATA'!$A$3:$A$14,_xlfn.XLOOKUP(H1172,'[1]VLOOKUP DATA'!$D$2:$F$2,'[1]VLOOKUP DATA'!$D$3:$F$14))*100</f>
        <v>107</v>
      </c>
      <c r="J1172" s="2">
        <v>3.4762583333333259</v>
      </c>
      <c r="K1172" s="3">
        <f t="shared" si="73"/>
        <v>3.4762583333333259</v>
      </c>
      <c r="L1172" s="3">
        <v>78.391666666666666</v>
      </c>
      <c r="M1172" s="4">
        <v>250.22643333333326</v>
      </c>
      <c r="N1172" s="4">
        <v>0</v>
      </c>
      <c r="O1172" s="4">
        <v>241.23505833333331</v>
      </c>
      <c r="P1172" s="3">
        <f t="shared" si="74"/>
        <v>444.80911666666668</v>
      </c>
      <c r="Q1172" s="5">
        <v>0</v>
      </c>
      <c r="R1172" s="5">
        <f>VLOOKUP(D1172,'[1]DESIGN LOAD'!AC:AF,2,FALSE)</f>
        <v>200</v>
      </c>
      <c r="S1172" s="7">
        <f>VLOOKUP(D1172,'[1]DESIGN LOAD'!AC:AF,3,FALSE)</f>
        <v>190</v>
      </c>
      <c r="T1172">
        <f>VLOOKUP(D1172,'[1]DESIGN LOAD'!AC:AF,4,FALSE)</f>
        <v>390</v>
      </c>
    </row>
    <row r="1173" spans="1:20" x14ac:dyDescent="0.3">
      <c r="A1173" s="6">
        <v>2024</v>
      </c>
      <c r="B1173" s="6">
        <v>8</v>
      </c>
      <c r="C1173" s="6">
        <v>19</v>
      </c>
      <c r="D1173" s="6">
        <v>1</v>
      </c>
      <c r="E1173" s="6" t="str">
        <f t="shared" si="72"/>
        <v>Monday</v>
      </c>
      <c r="F1173" s="6" t="str">
        <f t="shared" si="75"/>
        <v>Week-day</v>
      </c>
      <c r="G1173" s="6" t="str">
        <f>_xlfn.XLOOKUP(B1173,'[1]VLOOKUP DATA'!$A$3:$A$14,'[1]VLOOKUP DATA'!$C$3:$C$14)</f>
        <v>High-demand</v>
      </c>
      <c r="H1173" s="6" t="str" cm="1">
        <f t="array" ref="H1173">_xlfn.XLOOKUP(1,('[1]VLOOKUP DATA'!$I$2:$I$337=[1]DATA!G1173)*('[1]VLOOKUP DATA'!$J$2:$J$337=[1]DATA!D1173)*('[1]VLOOKUP DATA'!$K$2:$K$337=[1]DATA!E1173),'[1]VLOOKUP DATA'!$L$2:$L$337)</f>
        <v>Off-Peak</v>
      </c>
      <c r="I1173" s="1" cm="1">
        <f t="array" ref="I1173">_xlfn.XLOOKUP(B1173,'[1]VLOOKUP DATA'!$A$3:$A$14,_xlfn.XLOOKUP(H1173,'[1]VLOOKUP DATA'!$D$2:$F$2,'[1]VLOOKUP DATA'!$D$3:$F$14))*100</f>
        <v>107</v>
      </c>
      <c r="J1173" s="2">
        <v>2.2142666666666662</v>
      </c>
      <c r="K1173" s="3">
        <f t="shared" si="73"/>
        <v>2.2142666666666662</v>
      </c>
      <c r="L1173" s="3">
        <v>78.61666666666666</v>
      </c>
      <c r="M1173" s="4">
        <v>255.19150833333336</v>
      </c>
      <c r="N1173" s="4">
        <v>0</v>
      </c>
      <c r="O1173" s="4">
        <v>238.94060833333336</v>
      </c>
      <c r="P1173" s="3">
        <f t="shared" si="74"/>
        <v>444.80911666666668</v>
      </c>
      <c r="Q1173" s="5">
        <v>0</v>
      </c>
      <c r="R1173" s="5">
        <f>VLOOKUP(D1173,'[1]DESIGN LOAD'!AC:AF,2,FALSE)</f>
        <v>200</v>
      </c>
      <c r="S1173" s="7">
        <f>VLOOKUP(D1173,'[1]DESIGN LOAD'!AC:AF,3,FALSE)</f>
        <v>190</v>
      </c>
      <c r="T1173">
        <f>VLOOKUP(D1173,'[1]DESIGN LOAD'!AC:AF,4,FALSE)</f>
        <v>390</v>
      </c>
    </row>
    <row r="1174" spans="1:20" x14ac:dyDescent="0.3">
      <c r="A1174" s="6">
        <v>2024</v>
      </c>
      <c r="B1174" s="6">
        <v>8</v>
      </c>
      <c r="C1174" s="6">
        <v>19</v>
      </c>
      <c r="D1174" s="6">
        <v>2</v>
      </c>
      <c r="E1174" s="6" t="str">
        <f t="shared" si="72"/>
        <v>Monday</v>
      </c>
      <c r="F1174" s="6" t="str">
        <f t="shared" si="75"/>
        <v>Week-day</v>
      </c>
      <c r="G1174" s="6" t="str">
        <f>_xlfn.XLOOKUP(B1174,'[1]VLOOKUP DATA'!$A$3:$A$14,'[1]VLOOKUP DATA'!$C$3:$C$14)</f>
        <v>High-demand</v>
      </c>
      <c r="H1174" s="6" t="str" cm="1">
        <f t="array" ref="H1174">_xlfn.XLOOKUP(1,('[1]VLOOKUP DATA'!$I$2:$I$337=[1]DATA!G1174)*('[1]VLOOKUP DATA'!$J$2:$J$337=[1]DATA!D1174)*('[1]VLOOKUP DATA'!$K$2:$K$337=[1]DATA!E1174),'[1]VLOOKUP DATA'!$L$2:$L$337)</f>
        <v>Off-Peak</v>
      </c>
      <c r="I1174" s="1" cm="1">
        <f t="array" ref="I1174">_xlfn.XLOOKUP(B1174,'[1]VLOOKUP DATA'!$A$3:$A$14,_xlfn.XLOOKUP(H1174,'[1]VLOOKUP DATA'!$D$2:$F$2,'[1]VLOOKUP DATA'!$D$3:$F$14))*100</f>
        <v>107</v>
      </c>
      <c r="J1174" s="2">
        <v>8.1743666666666641</v>
      </c>
      <c r="K1174" s="3">
        <f t="shared" si="73"/>
        <v>8.1743666666666641</v>
      </c>
      <c r="L1174" s="3">
        <v>77.166666666666671</v>
      </c>
      <c r="M1174" s="4">
        <v>346.32980833333312</v>
      </c>
      <c r="N1174" s="4">
        <v>0</v>
      </c>
      <c r="O1174" s="4">
        <v>339.97769166666671</v>
      </c>
      <c r="P1174" s="3">
        <f t="shared" si="74"/>
        <v>444.80911666666668</v>
      </c>
      <c r="Q1174" s="5">
        <v>0</v>
      </c>
      <c r="R1174" s="5">
        <f>VLOOKUP(D1174,'[1]DESIGN LOAD'!AC:AF,2,FALSE)</f>
        <v>200</v>
      </c>
      <c r="S1174" s="7">
        <f>VLOOKUP(D1174,'[1]DESIGN LOAD'!AC:AF,3,FALSE)</f>
        <v>190</v>
      </c>
      <c r="T1174">
        <f>VLOOKUP(D1174,'[1]DESIGN LOAD'!AC:AF,4,FALSE)</f>
        <v>390</v>
      </c>
    </row>
    <row r="1175" spans="1:20" x14ac:dyDescent="0.3">
      <c r="A1175" s="6">
        <v>2024</v>
      </c>
      <c r="B1175" s="6">
        <v>8</v>
      </c>
      <c r="C1175" s="6">
        <v>19</v>
      </c>
      <c r="D1175" s="6">
        <v>3</v>
      </c>
      <c r="E1175" s="6" t="str">
        <f t="shared" si="72"/>
        <v>Monday</v>
      </c>
      <c r="F1175" s="6" t="str">
        <f t="shared" si="75"/>
        <v>Week-day</v>
      </c>
      <c r="G1175" s="6" t="str">
        <f>_xlfn.XLOOKUP(B1175,'[1]VLOOKUP DATA'!$A$3:$A$14,'[1]VLOOKUP DATA'!$C$3:$C$14)</f>
        <v>High-demand</v>
      </c>
      <c r="H1175" s="6" t="str" cm="1">
        <f t="array" ref="H1175">_xlfn.XLOOKUP(1,('[1]VLOOKUP DATA'!$I$2:$I$337=[1]DATA!G1175)*('[1]VLOOKUP DATA'!$J$2:$J$337=[1]DATA!D1175)*('[1]VLOOKUP DATA'!$K$2:$K$337=[1]DATA!E1175),'[1]VLOOKUP DATA'!$L$2:$L$337)</f>
        <v>Off-Peak</v>
      </c>
      <c r="I1175" s="1" cm="1">
        <f t="array" ref="I1175">_xlfn.XLOOKUP(B1175,'[1]VLOOKUP DATA'!$A$3:$A$14,_xlfn.XLOOKUP(H1175,'[1]VLOOKUP DATA'!$D$2:$F$2,'[1]VLOOKUP DATA'!$D$3:$F$14))*100</f>
        <v>107</v>
      </c>
      <c r="J1175" s="2">
        <v>-10.674149999999999</v>
      </c>
      <c r="K1175" s="3">
        <f t="shared" si="73"/>
        <v>0</v>
      </c>
      <c r="L1175" s="3">
        <v>77.083333333333329</v>
      </c>
      <c r="M1175" s="4">
        <v>374.439775</v>
      </c>
      <c r="N1175" s="4">
        <v>0</v>
      </c>
      <c r="O1175" s="4">
        <v>350.08476666666672</v>
      </c>
      <c r="P1175" s="3">
        <f t="shared" si="74"/>
        <v>444.80911666666668</v>
      </c>
      <c r="Q1175" s="5">
        <v>0</v>
      </c>
      <c r="R1175" s="5">
        <f>VLOOKUP(D1175,'[1]DESIGN LOAD'!AC:AF,2,FALSE)</f>
        <v>200</v>
      </c>
      <c r="S1175" s="7">
        <f>VLOOKUP(D1175,'[1]DESIGN LOAD'!AC:AF,3,FALSE)</f>
        <v>190</v>
      </c>
      <c r="T1175">
        <f>VLOOKUP(D1175,'[1]DESIGN LOAD'!AC:AF,4,FALSE)</f>
        <v>390</v>
      </c>
    </row>
    <row r="1176" spans="1:20" x14ac:dyDescent="0.3">
      <c r="A1176" s="6">
        <v>2024</v>
      </c>
      <c r="B1176" s="6">
        <v>8</v>
      </c>
      <c r="C1176" s="6">
        <v>19</v>
      </c>
      <c r="D1176" s="6">
        <v>4</v>
      </c>
      <c r="E1176" s="6" t="str">
        <f t="shared" si="72"/>
        <v>Monday</v>
      </c>
      <c r="F1176" s="6" t="str">
        <f t="shared" si="75"/>
        <v>Week-day</v>
      </c>
      <c r="G1176" s="6" t="str">
        <f>_xlfn.XLOOKUP(B1176,'[1]VLOOKUP DATA'!$A$3:$A$14,'[1]VLOOKUP DATA'!$C$3:$C$14)</f>
        <v>High-demand</v>
      </c>
      <c r="H1176" s="6" t="str" cm="1">
        <f t="array" ref="H1176">_xlfn.XLOOKUP(1,('[1]VLOOKUP DATA'!$I$2:$I$337=[1]DATA!G1176)*('[1]VLOOKUP DATA'!$J$2:$J$337=[1]DATA!D1176)*('[1]VLOOKUP DATA'!$K$2:$K$337=[1]DATA!E1176),'[1]VLOOKUP DATA'!$L$2:$L$337)</f>
        <v>Off-Peak</v>
      </c>
      <c r="I1176" s="1" cm="1">
        <f t="array" ref="I1176">_xlfn.XLOOKUP(B1176,'[1]VLOOKUP DATA'!$A$3:$A$14,_xlfn.XLOOKUP(H1176,'[1]VLOOKUP DATA'!$D$2:$F$2,'[1]VLOOKUP DATA'!$D$3:$F$14))*100</f>
        <v>107</v>
      </c>
      <c r="J1176" s="2">
        <v>-2.3423416666666679</v>
      </c>
      <c r="K1176" s="3">
        <f t="shared" si="73"/>
        <v>0</v>
      </c>
      <c r="L1176" s="3">
        <v>76.375</v>
      </c>
      <c r="M1176" s="4">
        <v>356.61349166666662</v>
      </c>
      <c r="N1176" s="4">
        <v>0</v>
      </c>
      <c r="O1176" s="4">
        <v>338.52610833333335</v>
      </c>
      <c r="P1176" s="3">
        <f t="shared" si="74"/>
        <v>444.80911666666668</v>
      </c>
      <c r="Q1176" s="5">
        <v>0</v>
      </c>
      <c r="R1176" s="5">
        <f>VLOOKUP(D1176,'[1]DESIGN LOAD'!AC:AF,2,FALSE)</f>
        <v>295</v>
      </c>
      <c r="S1176" s="7">
        <f>VLOOKUP(D1176,'[1]DESIGN LOAD'!AC:AF,3,FALSE)</f>
        <v>190</v>
      </c>
      <c r="T1176">
        <f>VLOOKUP(D1176,'[1]DESIGN LOAD'!AC:AF,4,FALSE)</f>
        <v>485</v>
      </c>
    </row>
    <row r="1177" spans="1:20" x14ac:dyDescent="0.3">
      <c r="A1177" s="6">
        <v>2024</v>
      </c>
      <c r="B1177" s="6">
        <v>8</v>
      </c>
      <c r="C1177" s="6">
        <v>19</v>
      </c>
      <c r="D1177" s="6">
        <v>5</v>
      </c>
      <c r="E1177" s="6" t="str">
        <f t="shared" si="72"/>
        <v>Monday</v>
      </c>
      <c r="F1177" s="6" t="str">
        <f t="shared" si="75"/>
        <v>Week-day</v>
      </c>
      <c r="G1177" s="6" t="str">
        <f>_xlfn.XLOOKUP(B1177,'[1]VLOOKUP DATA'!$A$3:$A$14,'[1]VLOOKUP DATA'!$C$3:$C$14)</f>
        <v>High-demand</v>
      </c>
      <c r="H1177" s="6" t="str" cm="1">
        <f t="array" ref="H1177">_xlfn.XLOOKUP(1,('[1]VLOOKUP DATA'!$I$2:$I$337=[1]DATA!G1177)*('[1]VLOOKUP DATA'!$J$2:$J$337=[1]DATA!D1177)*('[1]VLOOKUP DATA'!$K$2:$K$337=[1]DATA!E1177),'[1]VLOOKUP DATA'!$L$2:$L$337)</f>
        <v>Off-Peak</v>
      </c>
      <c r="I1177" s="1" cm="1">
        <f t="array" ref="I1177">_xlfn.XLOOKUP(B1177,'[1]VLOOKUP DATA'!$A$3:$A$14,_xlfn.XLOOKUP(H1177,'[1]VLOOKUP DATA'!$D$2:$F$2,'[1]VLOOKUP DATA'!$D$3:$F$14))*100</f>
        <v>107</v>
      </c>
      <c r="J1177" s="2">
        <v>238.84930833333328</v>
      </c>
      <c r="K1177" s="3">
        <f t="shared" si="73"/>
        <v>238.84930833333328</v>
      </c>
      <c r="L1177" s="3">
        <v>69.174999999999997</v>
      </c>
      <c r="M1177" s="4">
        <v>107.88722499999999</v>
      </c>
      <c r="N1177" s="4">
        <v>0</v>
      </c>
      <c r="O1177" s="4">
        <v>344.55799166666668</v>
      </c>
      <c r="P1177" s="3">
        <f t="shared" si="74"/>
        <v>444.80911666666668</v>
      </c>
      <c r="Q1177" s="5">
        <v>0</v>
      </c>
      <c r="R1177" s="5">
        <f>VLOOKUP(D1177,'[1]DESIGN LOAD'!AC:AF,2,FALSE)</f>
        <v>295</v>
      </c>
      <c r="S1177" s="7">
        <f>VLOOKUP(D1177,'[1]DESIGN LOAD'!AC:AF,3,FALSE)</f>
        <v>190</v>
      </c>
      <c r="T1177">
        <f>VLOOKUP(D1177,'[1]DESIGN LOAD'!AC:AF,4,FALSE)</f>
        <v>485</v>
      </c>
    </row>
    <row r="1178" spans="1:20" x14ac:dyDescent="0.3">
      <c r="A1178" s="6">
        <v>2024</v>
      </c>
      <c r="B1178" s="6">
        <v>8</v>
      </c>
      <c r="C1178" s="6">
        <v>19</v>
      </c>
      <c r="D1178" s="6">
        <v>6</v>
      </c>
      <c r="E1178" s="6" t="str">
        <f t="shared" si="72"/>
        <v>Monday</v>
      </c>
      <c r="F1178" s="6" t="str">
        <f t="shared" si="75"/>
        <v>Week-day</v>
      </c>
      <c r="G1178" s="6" t="str">
        <f>_xlfn.XLOOKUP(B1178,'[1]VLOOKUP DATA'!$A$3:$A$14,'[1]VLOOKUP DATA'!$C$3:$C$14)</f>
        <v>High-demand</v>
      </c>
      <c r="H1178" s="6" t="str" cm="1">
        <f t="array" ref="H1178">_xlfn.XLOOKUP(1,('[1]VLOOKUP DATA'!$I$2:$I$337=[1]DATA!G1178)*('[1]VLOOKUP DATA'!$J$2:$J$337=[1]DATA!D1178)*('[1]VLOOKUP DATA'!$K$2:$K$337=[1]DATA!E1178),'[1]VLOOKUP DATA'!$L$2:$L$337)</f>
        <v>Peak</v>
      </c>
      <c r="I1178" s="1" cm="1">
        <f t="array" ref="I1178">_xlfn.XLOOKUP(B1178,'[1]VLOOKUP DATA'!$A$3:$A$14,_xlfn.XLOOKUP(H1178,'[1]VLOOKUP DATA'!$D$2:$F$2,'[1]VLOOKUP DATA'!$D$3:$F$14))*100</f>
        <v>653</v>
      </c>
      <c r="J1178" s="2">
        <v>-14.196625000000003</v>
      </c>
      <c r="K1178" s="3">
        <f t="shared" si="73"/>
        <v>0</v>
      </c>
      <c r="L1178" s="3">
        <v>64.466666666666669</v>
      </c>
      <c r="M1178" s="4">
        <v>373.95100833333328</v>
      </c>
      <c r="N1178" s="4">
        <v>0</v>
      </c>
      <c r="O1178" s="4">
        <v>352.18117499999994</v>
      </c>
      <c r="P1178" s="3">
        <f t="shared" si="74"/>
        <v>444.80911666666668</v>
      </c>
      <c r="Q1178" s="5">
        <v>0</v>
      </c>
      <c r="R1178" s="5">
        <f>VLOOKUP(D1178,'[1]DESIGN LOAD'!AC:AF,2,FALSE)</f>
        <v>295</v>
      </c>
      <c r="S1178" s="7">
        <f>VLOOKUP(D1178,'[1]DESIGN LOAD'!AC:AF,3,FALSE)</f>
        <v>190</v>
      </c>
      <c r="T1178">
        <f>VLOOKUP(D1178,'[1]DESIGN LOAD'!AC:AF,4,FALSE)</f>
        <v>485</v>
      </c>
    </row>
    <row r="1179" spans="1:20" x14ac:dyDescent="0.3">
      <c r="A1179" s="6">
        <v>2024</v>
      </c>
      <c r="B1179" s="6">
        <v>8</v>
      </c>
      <c r="C1179" s="6">
        <v>19</v>
      </c>
      <c r="D1179" s="6">
        <v>7</v>
      </c>
      <c r="E1179" s="6" t="str">
        <f t="shared" si="72"/>
        <v>Monday</v>
      </c>
      <c r="F1179" s="6" t="str">
        <f t="shared" si="75"/>
        <v>Week-day</v>
      </c>
      <c r="G1179" s="6" t="str">
        <f>_xlfn.XLOOKUP(B1179,'[1]VLOOKUP DATA'!$A$3:$A$14,'[1]VLOOKUP DATA'!$C$3:$C$14)</f>
        <v>High-demand</v>
      </c>
      <c r="H1179" s="6" t="str" cm="1">
        <f t="array" ref="H1179">_xlfn.XLOOKUP(1,('[1]VLOOKUP DATA'!$I$2:$I$337=[1]DATA!G1179)*('[1]VLOOKUP DATA'!$J$2:$J$337=[1]DATA!D1179)*('[1]VLOOKUP DATA'!$K$2:$K$337=[1]DATA!E1179),'[1]VLOOKUP DATA'!$L$2:$L$337)</f>
        <v>Peak</v>
      </c>
      <c r="I1179" s="1" cm="1">
        <f t="array" ref="I1179">_xlfn.XLOOKUP(B1179,'[1]VLOOKUP DATA'!$A$3:$A$14,_xlfn.XLOOKUP(H1179,'[1]VLOOKUP DATA'!$D$2:$F$2,'[1]VLOOKUP DATA'!$D$3:$F$14))*100</f>
        <v>653</v>
      </c>
      <c r="J1179" s="2">
        <v>-1.1795750000000007</v>
      </c>
      <c r="K1179" s="3">
        <f t="shared" si="73"/>
        <v>0</v>
      </c>
      <c r="L1179" s="3">
        <v>64.591666666666669</v>
      </c>
      <c r="M1179" s="4">
        <v>308.27977499999992</v>
      </c>
      <c r="N1179" s="4">
        <v>73.132800000000003</v>
      </c>
      <c r="O1179" s="4">
        <v>352.52571666666643</v>
      </c>
      <c r="P1179" s="3">
        <f t="shared" si="74"/>
        <v>444.80911666666668</v>
      </c>
      <c r="Q1179" s="5">
        <v>0</v>
      </c>
      <c r="R1179" s="5">
        <f>VLOOKUP(D1179,'[1]DESIGN LOAD'!AC:AF,2,FALSE)</f>
        <v>565</v>
      </c>
      <c r="S1179" s="7">
        <f>VLOOKUP(D1179,'[1]DESIGN LOAD'!AC:AF,3,FALSE)</f>
        <v>690</v>
      </c>
      <c r="T1179">
        <f>VLOOKUP(D1179,'[1]DESIGN LOAD'!AC:AF,4,FALSE)</f>
        <v>1255</v>
      </c>
    </row>
    <row r="1180" spans="1:20" x14ac:dyDescent="0.3">
      <c r="A1180" s="6">
        <v>2024</v>
      </c>
      <c r="B1180" s="6">
        <v>8</v>
      </c>
      <c r="C1180" s="6">
        <v>19</v>
      </c>
      <c r="D1180" s="6">
        <v>8</v>
      </c>
      <c r="E1180" s="6" t="str">
        <f t="shared" si="72"/>
        <v>Monday</v>
      </c>
      <c r="F1180" s="6" t="str">
        <f t="shared" si="75"/>
        <v>Week-day</v>
      </c>
      <c r="G1180" s="6" t="str">
        <f>_xlfn.XLOOKUP(B1180,'[1]VLOOKUP DATA'!$A$3:$A$14,'[1]VLOOKUP DATA'!$C$3:$C$14)</f>
        <v>High-demand</v>
      </c>
      <c r="H1180" s="6" t="str" cm="1">
        <f t="array" ref="H1180">_xlfn.XLOOKUP(1,('[1]VLOOKUP DATA'!$I$2:$I$337=[1]DATA!G1180)*('[1]VLOOKUP DATA'!$J$2:$J$337=[1]DATA!D1180)*('[1]VLOOKUP DATA'!$K$2:$K$337=[1]DATA!E1180),'[1]VLOOKUP DATA'!$L$2:$L$337)</f>
        <v>Peak</v>
      </c>
      <c r="I1180" s="1" cm="1">
        <f t="array" ref="I1180">_xlfn.XLOOKUP(B1180,'[1]VLOOKUP DATA'!$A$3:$A$14,_xlfn.XLOOKUP(H1180,'[1]VLOOKUP DATA'!$D$2:$F$2,'[1]VLOOKUP DATA'!$D$3:$F$14))*100</f>
        <v>653</v>
      </c>
      <c r="J1180" s="2">
        <v>-56.983683333333346</v>
      </c>
      <c r="K1180" s="3">
        <f t="shared" si="73"/>
        <v>0</v>
      </c>
      <c r="L1180" s="3">
        <v>65.216666666666669</v>
      </c>
      <c r="M1180" s="4">
        <v>65.949049999999957</v>
      </c>
      <c r="N1180" s="4">
        <v>369.36295000000013</v>
      </c>
      <c r="O1180" s="4">
        <v>371.78393333333327</v>
      </c>
      <c r="P1180" s="3">
        <f t="shared" si="74"/>
        <v>444.80911666666668</v>
      </c>
      <c r="Q1180" s="5">
        <v>0</v>
      </c>
      <c r="R1180" s="5">
        <f>VLOOKUP(D1180,'[1]DESIGN LOAD'!AC:AF,2,FALSE)</f>
        <v>565</v>
      </c>
      <c r="S1180" s="7">
        <f>VLOOKUP(D1180,'[1]DESIGN LOAD'!AC:AF,3,FALSE)</f>
        <v>675</v>
      </c>
      <c r="T1180">
        <f>VLOOKUP(D1180,'[1]DESIGN LOAD'!AC:AF,4,FALSE)</f>
        <v>1240</v>
      </c>
    </row>
    <row r="1181" spans="1:20" x14ac:dyDescent="0.3">
      <c r="A1181" s="6">
        <v>2024</v>
      </c>
      <c r="B1181" s="6">
        <v>8</v>
      </c>
      <c r="C1181" s="6">
        <v>19</v>
      </c>
      <c r="D1181" s="6">
        <v>9</v>
      </c>
      <c r="E1181" s="6" t="str">
        <f t="shared" si="72"/>
        <v>Monday</v>
      </c>
      <c r="F1181" s="6" t="str">
        <f t="shared" si="75"/>
        <v>Week-day</v>
      </c>
      <c r="G1181" s="6" t="str">
        <f>_xlfn.XLOOKUP(B1181,'[1]VLOOKUP DATA'!$A$3:$A$14,'[1]VLOOKUP DATA'!$C$3:$C$14)</f>
        <v>High-demand</v>
      </c>
      <c r="H1181" s="6" t="str" cm="1">
        <f t="array" ref="H1181">_xlfn.XLOOKUP(1,('[1]VLOOKUP DATA'!$I$2:$I$337=[1]DATA!G1181)*('[1]VLOOKUP DATA'!$J$2:$J$337=[1]DATA!D1181)*('[1]VLOOKUP DATA'!$K$2:$K$337=[1]DATA!E1181),'[1]VLOOKUP DATA'!$L$2:$L$337)</f>
        <v>Standard</v>
      </c>
      <c r="I1181" s="1" cm="1">
        <f t="array" ref="I1181">_xlfn.XLOOKUP(B1181,'[1]VLOOKUP DATA'!$A$3:$A$14,_xlfn.XLOOKUP(H1181,'[1]VLOOKUP DATA'!$D$2:$F$2,'[1]VLOOKUP DATA'!$D$3:$F$14))*100</f>
        <v>198</v>
      </c>
      <c r="J1181" s="2">
        <v>-278.60240000000005</v>
      </c>
      <c r="K1181" s="3">
        <f t="shared" si="73"/>
        <v>0</v>
      </c>
      <c r="L1181" s="3">
        <v>72.38333333333334</v>
      </c>
      <c r="M1181" s="4">
        <v>0.16017499999999993</v>
      </c>
      <c r="N1181" s="4">
        <v>611.70096666666677</v>
      </c>
      <c r="O1181" s="4">
        <v>333.09757500000006</v>
      </c>
      <c r="P1181" s="3">
        <f t="shared" si="74"/>
        <v>444.80911666666668</v>
      </c>
      <c r="Q1181" s="5">
        <v>0</v>
      </c>
      <c r="R1181" s="5">
        <f>VLOOKUP(D1181,'[1]DESIGN LOAD'!AC:AF,2,FALSE)</f>
        <v>565</v>
      </c>
      <c r="S1181" s="7">
        <f>VLOOKUP(D1181,'[1]DESIGN LOAD'!AC:AF,3,FALSE)</f>
        <v>675</v>
      </c>
      <c r="T1181">
        <f>VLOOKUP(D1181,'[1]DESIGN LOAD'!AC:AF,4,FALSE)</f>
        <v>1240</v>
      </c>
    </row>
    <row r="1182" spans="1:20" x14ac:dyDescent="0.3">
      <c r="A1182" s="6">
        <v>2024</v>
      </c>
      <c r="B1182" s="6">
        <v>8</v>
      </c>
      <c r="C1182" s="6">
        <v>19</v>
      </c>
      <c r="D1182" s="6">
        <v>10</v>
      </c>
      <c r="E1182" s="6" t="str">
        <f t="shared" si="72"/>
        <v>Monday</v>
      </c>
      <c r="F1182" s="6" t="str">
        <f t="shared" si="75"/>
        <v>Week-day</v>
      </c>
      <c r="G1182" s="6" t="str">
        <f>_xlfn.XLOOKUP(B1182,'[1]VLOOKUP DATA'!$A$3:$A$14,'[1]VLOOKUP DATA'!$C$3:$C$14)</f>
        <v>High-demand</v>
      </c>
      <c r="H1182" s="6" t="str" cm="1">
        <f t="array" ref="H1182">_xlfn.XLOOKUP(1,('[1]VLOOKUP DATA'!$I$2:$I$337=[1]DATA!G1182)*('[1]VLOOKUP DATA'!$J$2:$J$337=[1]DATA!D1182)*('[1]VLOOKUP DATA'!$K$2:$K$337=[1]DATA!E1182),'[1]VLOOKUP DATA'!$L$2:$L$337)</f>
        <v>Standard</v>
      </c>
      <c r="I1182" s="1" cm="1">
        <f t="array" ref="I1182">_xlfn.XLOOKUP(B1182,'[1]VLOOKUP DATA'!$A$3:$A$14,_xlfn.XLOOKUP(H1182,'[1]VLOOKUP DATA'!$D$2:$F$2,'[1]VLOOKUP DATA'!$D$3:$F$14))*100</f>
        <v>198</v>
      </c>
      <c r="J1182" s="2">
        <v>-444.08105833333309</v>
      </c>
      <c r="K1182" s="3">
        <f t="shared" si="73"/>
        <v>0</v>
      </c>
      <c r="L1182" s="3">
        <v>89.224999999999994</v>
      </c>
      <c r="M1182" s="4">
        <v>12.486899999999999</v>
      </c>
      <c r="N1182" s="4">
        <v>728.86829166666678</v>
      </c>
      <c r="O1182" s="4">
        <v>293.89114166666673</v>
      </c>
      <c r="P1182" s="3">
        <f t="shared" si="74"/>
        <v>444.80911666666668</v>
      </c>
      <c r="Q1182" s="5">
        <v>0</v>
      </c>
      <c r="R1182" s="5">
        <f>VLOOKUP(D1182,'[1]DESIGN LOAD'!AC:AF,2,FALSE)</f>
        <v>565</v>
      </c>
      <c r="S1182" s="7">
        <f>VLOOKUP(D1182,'[1]DESIGN LOAD'!AC:AF,3,FALSE)</f>
        <v>675</v>
      </c>
      <c r="T1182">
        <f>VLOOKUP(D1182,'[1]DESIGN LOAD'!AC:AF,4,FALSE)</f>
        <v>1240</v>
      </c>
    </row>
    <row r="1183" spans="1:20" x14ac:dyDescent="0.3">
      <c r="A1183" s="6">
        <v>2024</v>
      </c>
      <c r="B1183" s="6">
        <v>8</v>
      </c>
      <c r="C1183" s="6">
        <v>19</v>
      </c>
      <c r="D1183" s="6">
        <v>11</v>
      </c>
      <c r="E1183" s="6" t="str">
        <f t="shared" si="72"/>
        <v>Monday</v>
      </c>
      <c r="F1183" s="6" t="str">
        <f t="shared" si="75"/>
        <v>Week-day</v>
      </c>
      <c r="G1183" s="6" t="str">
        <f>_xlfn.XLOOKUP(B1183,'[1]VLOOKUP DATA'!$A$3:$A$14,'[1]VLOOKUP DATA'!$C$3:$C$14)</f>
        <v>High-demand</v>
      </c>
      <c r="H1183" s="6" t="str" cm="1">
        <f t="array" ref="H1183">_xlfn.XLOOKUP(1,('[1]VLOOKUP DATA'!$I$2:$I$337=[1]DATA!G1183)*('[1]VLOOKUP DATA'!$J$2:$J$337=[1]DATA!D1183)*('[1]VLOOKUP DATA'!$K$2:$K$337=[1]DATA!E1183),'[1]VLOOKUP DATA'!$L$2:$L$337)</f>
        <v>Standard</v>
      </c>
      <c r="I1183" s="1" cm="1">
        <f t="array" ref="I1183">_xlfn.XLOOKUP(B1183,'[1]VLOOKUP DATA'!$A$3:$A$14,_xlfn.XLOOKUP(H1183,'[1]VLOOKUP DATA'!$D$2:$F$2,'[1]VLOOKUP DATA'!$D$3:$F$14))*100</f>
        <v>198</v>
      </c>
      <c r="J1183" s="2">
        <v>-23.991091666666673</v>
      </c>
      <c r="K1183" s="3">
        <f t="shared" si="73"/>
        <v>0</v>
      </c>
      <c r="L1183" s="3">
        <v>99</v>
      </c>
      <c r="M1183" s="4">
        <v>13.930258333333322</v>
      </c>
      <c r="N1183" s="4">
        <v>306.30684999999988</v>
      </c>
      <c r="O1183" s="4">
        <v>291.1164500000001</v>
      </c>
      <c r="P1183" s="3">
        <f t="shared" si="74"/>
        <v>444.80911666666668</v>
      </c>
      <c r="Q1183" s="5">
        <v>0</v>
      </c>
      <c r="R1183" s="5">
        <f>VLOOKUP(D1183,'[1]DESIGN LOAD'!AC:AF,2,FALSE)</f>
        <v>565</v>
      </c>
      <c r="S1183" s="7">
        <f>VLOOKUP(D1183,'[1]DESIGN LOAD'!AC:AF,3,FALSE)</f>
        <v>675</v>
      </c>
      <c r="T1183">
        <f>VLOOKUP(D1183,'[1]DESIGN LOAD'!AC:AF,4,FALSE)</f>
        <v>1240</v>
      </c>
    </row>
    <row r="1184" spans="1:20" x14ac:dyDescent="0.3">
      <c r="A1184" s="6">
        <v>2024</v>
      </c>
      <c r="B1184" s="6">
        <v>8</v>
      </c>
      <c r="C1184" s="6">
        <v>19</v>
      </c>
      <c r="D1184" s="6">
        <v>12</v>
      </c>
      <c r="E1184" s="6" t="str">
        <f t="shared" si="72"/>
        <v>Monday</v>
      </c>
      <c r="F1184" s="6" t="str">
        <f t="shared" si="75"/>
        <v>Week-day</v>
      </c>
      <c r="G1184" s="6" t="str">
        <f>_xlfn.XLOOKUP(B1184,'[1]VLOOKUP DATA'!$A$3:$A$14,'[1]VLOOKUP DATA'!$C$3:$C$14)</f>
        <v>High-demand</v>
      </c>
      <c r="H1184" s="6" t="str" cm="1">
        <f t="array" ref="H1184">_xlfn.XLOOKUP(1,('[1]VLOOKUP DATA'!$I$2:$I$337=[1]DATA!G1184)*('[1]VLOOKUP DATA'!$J$2:$J$337=[1]DATA!D1184)*('[1]VLOOKUP DATA'!$K$2:$K$337=[1]DATA!E1184),'[1]VLOOKUP DATA'!$L$2:$L$337)</f>
        <v>Standard</v>
      </c>
      <c r="I1184" s="1" cm="1">
        <f t="array" ref="I1184">_xlfn.XLOOKUP(B1184,'[1]VLOOKUP DATA'!$A$3:$A$14,_xlfn.XLOOKUP(H1184,'[1]VLOOKUP DATA'!$D$2:$F$2,'[1]VLOOKUP DATA'!$D$3:$F$14))*100</f>
        <v>198</v>
      </c>
      <c r="J1184" s="2">
        <v>-9.5058061224489823</v>
      </c>
      <c r="K1184" s="3">
        <f t="shared" si="73"/>
        <v>0</v>
      </c>
      <c r="L1184" s="3">
        <v>99.010204081632651</v>
      </c>
      <c r="M1184" s="4">
        <v>9.7544795918367324</v>
      </c>
      <c r="N1184" s="4">
        <v>327.38864285714283</v>
      </c>
      <c r="O1184" s="4">
        <v>322.6038775510205</v>
      </c>
      <c r="P1184" s="3">
        <f t="shared" si="74"/>
        <v>444.80911666666668</v>
      </c>
      <c r="Q1184" s="5">
        <v>0</v>
      </c>
      <c r="R1184" s="5">
        <f>VLOOKUP(D1184,'[1]DESIGN LOAD'!AC:AF,2,FALSE)</f>
        <v>565</v>
      </c>
      <c r="S1184" s="7">
        <f>VLOOKUP(D1184,'[1]DESIGN LOAD'!AC:AF,3,FALSE)</f>
        <v>675</v>
      </c>
      <c r="T1184">
        <f>VLOOKUP(D1184,'[1]DESIGN LOAD'!AC:AF,4,FALSE)</f>
        <v>1240</v>
      </c>
    </row>
    <row r="1185" spans="1:20" x14ac:dyDescent="0.3">
      <c r="A1185" s="6">
        <v>2024</v>
      </c>
      <c r="B1185" s="6">
        <v>8</v>
      </c>
      <c r="C1185" s="6">
        <v>19</v>
      </c>
      <c r="D1185" s="6">
        <v>13</v>
      </c>
      <c r="E1185" s="6" t="str">
        <f t="shared" si="72"/>
        <v>Monday</v>
      </c>
      <c r="F1185" s="6" t="str">
        <f t="shared" si="75"/>
        <v>Week-day</v>
      </c>
      <c r="G1185" s="6" t="str">
        <f>_xlfn.XLOOKUP(B1185,'[1]VLOOKUP DATA'!$A$3:$A$14,'[1]VLOOKUP DATA'!$C$3:$C$14)</f>
        <v>High-demand</v>
      </c>
      <c r="H1185" s="6" t="str" cm="1">
        <f t="array" ref="H1185">_xlfn.XLOOKUP(1,('[1]VLOOKUP DATA'!$I$2:$I$337=[1]DATA!G1185)*('[1]VLOOKUP DATA'!$J$2:$J$337=[1]DATA!D1185)*('[1]VLOOKUP DATA'!$K$2:$K$337=[1]DATA!E1185),'[1]VLOOKUP DATA'!$L$2:$L$337)</f>
        <v>Standard</v>
      </c>
      <c r="I1185" s="1" cm="1">
        <f t="array" ref="I1185">_xlfn.XLOOKUP(B1185,'[1]VLOOKUP DATA'!$A$3:$A$14,_xlfn.XLOOKUP(H1185,'[1]VLOOKUP DATA'!$D$2:$F$2,'[1]VLOOKUP DATA'!$D$3:$F$14))*100</f>
        <v>198</v>
      </c>
      <c r="J1185" s="2">
        <v>-9.7939666666666696</v>
      </c>
      <c r="K1185" s="3">
        <f t="shared" si="73"/>
        <v>0</v>
      </c>
      <c r="L1185" s="3">
        <v>99.058333333333337</v>
      </c>
      <c r="M1185" s="4">
        <v>7.2322333333333315</v>
      </c>
      <c r="N1185" s="4">
        <v>329.28904166666666</v>
      </c>
      <c r="O1185" s="4">
        <v>323.57715000000002</v>
      </c>
      <c r="P1185" s="3">
        <f t="shared" si="74"/>
        <v>444.80911666666668</v>
      </c>
      <c r="Q1185" s="5">
        <v>0</v>
      </c>
      <c r="R1185" s="5">
        <f>VLOOKUP(D1185,'[1]DESIGN LOAD'!AC:AF,2,FALSE)</f>
        <v>565</v>
      </c>
      <c r="S1185" s="7">
        <f>VLOOKUP(D1185,'[1]DESIGN LOAD'!AC:AF,3,FALSE)</f>
        <v>675</v>
      </c>
      <c r="T1185">
        <f>VLOOKUP(D1185,'[1]DESIGN LOAD'!AC:AF,4,FALSE)</f>
        <v>1240</v>
      </c>
    </row>
    <row r="1186" spans="1:20" x14ac:dyDescent="0.3">
      <c r="A1186" s="6">
        <v>2024</v>
      </c>
      <c r="B1186" s="6">
        <v>8</v>
      </c>
      <c r="C1186" s="6">
        <v>19</v>
      </c>
      <c r="D1186" s="6">
        <v>14</v>
      </c>
      <c r="E1186" s="6" t="str">
        <f t="shared" si="72"/>
        <v>Monday</v>
      </c>
      <c r="F1186" s="6" t="str">
        <f t="shared" si="75"/>
        <v>Week-day</v>
      </c>
      <c r="G1186" s="6" t="str">
        <f>_xlfn.XLOOKUP(B1186,'[1]VLOOKUP DATA'!$A$3:$A$14,'[1]VLOOKUP DATA'!$C$3:$C$14)</f>
        <v>High-demand</v>
      </c>
      <c r="H1186" s="6" t="str" cm="1">
        <f t="array" ref="H1186">_xlfn.XLOOKUP(1,('[1]VLOOKUP DATA'!$I$2:$I$337=[1]DATA!G1186)*('[1]VLOOKUP DATA'!$J$2:$J$337=[1]DATA!D1186)*('[1]VLOOKUP DATA'!$K$2:$K$337=[1]DATA!E1186),'[1]VLOOKUP DATA'!$L$2:$L$337)</f>
        <v>Standard</v>
      </c>
      <c r="I1186" s="1" cm="1">
        <f t="array" ref="I1186">_xlfn.XLOOKUP(B1186,'[1]VLOOKUP DATA'!$A$3:$A$14,_xlfn.XLOOKUP(H1186,'[1]VLOOKUP DATA'!$D$2:$F$2,'[1]VLOOKUP DATA'!$D$3:$F$14))*100</f>
        <v>198</v>
      </c>
      <c r="J1186" s="2">
        <v>-8.5990833333333345</v>
      </c>
      <c r="K1186" s="3">
        <f t="shared" si="73"/>
        <v>0</v>
      </c>
      <c r="L1186" s="3">
        <v>99.066666666666663</v>
      </c>
      <c r="M1186" s="4">
        <v>6.7207333333333326</v>
      </c>
      <c r="N1186" s="4">
        <v>338.18843333333331</v>
      </c>
      <c r="O1186" s="4">
        <v>333.38618333333318</v>
      </c>
      <c r="P1186" s="3">
        <f t="shared" si="74"/>
        <v>444.80911666666668</v>
      </c>
      <c r="Q1186" s="5">
        <v>0</v>
      </c>
      <c r="R1186" s="5">
        <f>VLOOKUP(D1186,'[1]DESIGN LOAD'!AC:AF,2,FALSE)</f>
        <v>565</v>
      </c>
      <c r="S1186" s="7">
        <f>VLOOKUP(D1186,'[1]DESIGN LOAD'!AC:AF,3,FALSE)</f>
        <v>675</v>
      </c>
      <c r="T1186">
        <f>VLOOKUP(D1186,'[1]DESIGN LOAD'!AC:AF,4,FALSE)</f>
        <v>1240</v>
      </c>
    </row>
    <row r="1187" spans="1:20" x14ac:dyDescent="0.3">
      <c r="A1187" s="6">
        <v>2024</v>
      </c>
      <c r="B1187" s="6">
        <v>8</v>
      </c>
      <c r="C1187" s="6">
        <v>19</v>
      </c>
      <c r="D1187" s="6">
        <v>15</v>
      </c>
      <c r="E1187" s="6" t="str">
        <f t="shared" si="72"/>
        <v>Monday</v>
      </c>
      <c r="F1187" s="6" t="str">
        <f t="shared" si="75"/>
        <v>Week-day</v>
      </c>
      <c r="G1187" s="6" t="str">
        <f>_xlfn.XLOOKUP(B1187,'[1]VLOOKUP DATA'!$A$3:$A$14,'[1]VLOOKUP DATA'!$C$3:$C$14)</f>
        <v>High-demand</v>
      </c>
      <c r="H1187" s="6" t="str" cm="1">
        <f t="array" ref="H1187">_xlfn.XLOOKUP(1,('[1]VLOOKUP DATA'!$I$2:$I$337=[1]DATA!G1187)*('[1]VLOOKUP DATA'!$J$2:$J$337=[1]DATA!D1187)*('[1]VLOOKUP DATA'!$K$2:$K$337=[1]DATA!E1187),'[1]VLOOKUP DATA'!$L$2:$L$337)</f>
        <v>Standard</v>
      </c>
      <c r="I1187" s="1" cm="1">
        <f t="array" ref="I1187">_xlfn.XLOOKUP(B1187,'[1]VLOOKUP DATA'!$A$3:$A$14,_xlfn.XLOOKUP(H1187,'[1]VLOOKUP DATA'!$D$2:$F$2,'[1]VLOOKUP DATA'!$D$3:$F$14))*100</f>
        <v>198</v>
      </c>
      <c r="J1187" s="2">
        <v>-8.4746083333333306</v>
      </c>
      <c r="K1187" s="3">
        <f t="shared" si="73"/>
        <v>0</v>
      </c>
      <c r="L1187" s="3">
        <v>99.033333333333331</v>
      </c>
      <c r="M1187" s="4">
        <v>7.0378666666666652</v>
      </c>
      <c r="N1187" s="4">
        <v>351.46879999999993</v>
      </c>
      <c r="O1187" s="4">
        <v>346.92928333333322</v>
      </c>
      <c r="P1187" s="3">
        <f t="shared" si="74"/>
        <v>444.80911666666668</v>
      </c>
      <c r="Q1187" s="5">
        <v>0</v>
      </c>
      <c r="R1187" s="5">
        <f>VLOOKUP(D1187,'[1]DESIGN LOAD'!AC:AF,2,FALSE)</f>
        <v>565</v>
      </c>
      <c r="S1187" s="7">
        <f>VLOOKUP(D1187,'[1]DESIGN LOAD'!AC:AF,3,FALSE)</f>
        <v>675</v>
      </c>
      <c r="T1187">
        <f>VLOOKUP(D1187,'[1]DESIGN LOAD'!AC:AF,4,FALSE)</f>
        <v>1240</v>
      </c>
    </row>
    <row r="1188" spans="1:20" x14ac:dyDescent="0.3">
      <c r="A1188" s="6">
        <v>2024</v>
      </c>
      <c r="B1188" s="6">
        <v>8</v>
      </c>
      <c r="C1188" s="6">
        <v>19</v>
      </c>
      <c r="D1188" s="6">
        <v>16</v>
      </c>
      <c r="E1188" s="6" t="str">
        <f t="shared" si="72"/>
        <v>Monday</v>
      </c>
      <c r="F1188" s="6" t="str">
        <f t="shared" si="75"/>
        <v>Week-day</v>
      </c>
      <c r="G1188" s="6" t="str">
        <f>_xlfn.XLOOKUP(B1188,'[1]VLOOKUP DATA'!$A$3:$A$14,'[1]VLOOKUP DATA'!$C$3:$C$14)</f>
        <v>High-demand</v>
      </c>
      <c r="H1188" s="6" t="str" cm="1">
        <f t="array" ref="H1188">_xlfn.XLOOKUP(1,('[1]VLOOKUP DATA'!$I$2:$I$337=[1]DATA!G1188)*('[1]VLOOKUP DATA'!$J$2:$J$337=[1]DATA!D1188)*('[1]VLOOKUP DATA'!$K$2:$K$337=[1]DATA!E1188),'[1]VLOOKUP DATA'!$L$2:$L$337)</f>
        <v>Standard</v>
      </c>
      <c r="I1188" s="1" cm="1">
        <f t="array" ref="I1188">_xlfn.XLOOKUP(B1188,'[1]VLOOKUP DATA'!$A$3:$A$14,_xlfn.XLOOKUP(H1188,'[1]VLOOKUP DATA'!$D$2:$F$2,'[1]VLOOKUP DATA'!$D$3:$F$14))*100</f>
        <v>198</v>
      </c>
      <c r="J1188" s="2">
        <v>45.341799999999992</v>
      </c>
      <c r="K1188" s="3">
        <f t="shared" si="73"/>
        <v>45.341799999999992</v>
      </c>
      <c r="L1188" s="3">
        <v>98.75833333333334</v>
      </c>
      <c r="M1188" s="4">
        <v>19.025716666666671</v>
      </c>
      <c r="N1188" s="4">
        <v>282.10973333333345</v>
      </c>
      <c r="O1188" s="4">
        <v>340.88723333333326</v>
      </c>
      <c r="P1188" s="3">
        <f t="shared" si="74"/>
        <v>444.80911666666668</v>
      </c>
      <c r="Q1188" s="5">
        <v>0</v>
      </c>
      <c r="R1188" s="5">
        <f>VLOOKUP(D1188,'[1]DESIGN LOAD'!AC:AF,2,FALSE)</f>
        <v>565</v>
      </c>
      <c r="S1188" s="7">
        <f>VLOOKUP(D1188,'[1]DESIGN LOAD'!AC:AF,3,FALSE)</f>
        <v>675</v>
      </c>
      <c r="T1188">
        <f>VLOOKUP(D1188,'[1]DESIGN LOAD'!AC:AF,4,FALSE)</f>
        <v>1240</v>
      </c>
    </row>
    <row r="1189" spans="1:20" x14ac:dyDescent="0.3">
      <c r="A1189" s="6">
        <v>2024</v>
      </c>
      <c r="B1189" s="6">
        <v>8</v>
      </c>
      <c r="C1189" s="6">
        <v>19</v>
      </c>
      <c r="D1189" s="6">
        <v>17</v>
      </c>
      <c r="E1189" s="6" t="str">
        <f t="shared" si="72"/>
        <v>Monday</v>
      </c>
      <c r="F1189" s="6" t="str">
        <f t="shared" si="75"/>
        <v>Week-day</v>
      </c>
      <c r="G1189" s="6" t="str">
        <f>_xlfn.XLOOKUP(B1189,'[1]VLOOKUP DATA'!$A$3:$A$14,'[1]VLOOKUP DATA'!$C$3:$C$14)</f>
        <v>High-demand</v>
      </c>
      <c r="H1189" s="6" t="str" cm="1">
        <f t="array" ref="H1189">_xlfn.XLOOKUP(1,('[1]VLOOKUP DATA'!$I$2:$I$337=[1]DATA!G1189)*('[1]VLOOKUP DATA'!$J$2:$J$337=[1]DATA!D1189)*('[1]VLOOKUP DATA'!$K$2:$K$337=[1]DATA!E1189),'[1]VLOOKUP DATA'!$L$2:$L$337)</f>
        <v>Peak</v>
      </c>
      <c r="I1189" s="1" cm="1">
        <f t="array" ref="I1189">_xlfn.XLOOKUP(B1189,'[1]VLOOKUP DATA'!$A$3:$A$14,_xlfn.XLOOKUP(H1189,'[1]VLOOKUP DATA'!$D$2:$F$2,'[1]VLOOKUP DATA'!$D$3:$F$14))*100</f>
        <v>653</v>
      </c>
      <c r="J1189" s="2">
        <v>363.52522500000021</v>
      </c>
      <c r="K1189" s="3">
        <f t="shared" si="73"/>
        <v>363.52522500000021</v>
      </c>
      <c r="L1189" s="3">
        <v>88.36666666666666</v>
      </c>
      <c r="M1189" s="4">
        <v>4.6993916666666617</v>
      </c>
      <c r="N1189" s="4">
        <v>52.808783333333345</v>
      </c>
      <c r="O1189" s="4">
        <v>419.53199999999993</v>
      </c>
      <c r="P1189" s="3">
        <f t="shared" si="74"/>
        <v>444.80911666666668</v>
      </c>
      <c r="Q1189" s="5">
        <v>0</v>
      </c>
      <c r="R1189" s="5">
        <f>VLOOKUP(D1189,'[1]DESIGN LOAD'!AC:AF,2,FALSE)</f>
        <v>555</v>
      </c>
      <c r="S1189" s="7">
        <f>VLOOKUP(D1189,'[1]DESIGN LOAD'!AC:AF,3,FALSE)</f>
        <v>675</v>
      </c>
      <c r="T1189">
        <f>VLOOKUP(D1189,'[1]DESIGN LOAD'!AC:AF,4,FALSE)</f>
        <v>1230</v>
      </c>
    </row>
    <row r="1190" spans="1:20" x14ac:dyDescent="0.3">
      <c r="A1190" s="6">
        <v>2024</v>
      </c>
      <c r="B1190" s="6">
        <v>8</v>
      </c>
      <c r="C1190" s="6">
        <v>19</v>
      </c>
      <c r="D1190" s="6">
        <v>18</v>
      </c>
      <c r="E1190" s="6" t="str">
        <f t="shared" si="72"/>
        <v>Monday</v>
      </c>
      <c r="F1190" s="6" t="str">
        <f t="shared" si="75"/>
        <v>Week-day</v>
      </c>
      <c r="G1190" s="6" t="str">
        <f>_xlfn.XLOOKUP(B1190,'[1]VLOOKUP DATA'!$A$3:$A$14,'[1]VLOOKUP DATA'!$C$3:$C$14)</f>
        <v>High-demand</v>
      </c>
      <c r="H1190" s="6" t="str" cm="1">
        <f t="array" ref="H1190">_xlfn.XLOOKUP(1,('[1]VLOOKUP DATA'!$I$2:$I$337=[1]DATA!G1190)*('[1]VLOOKUP DATA'!$J$2:$J$337=[1]DATA!D1190)*('[1]VLOOKUP DATA'!$K$2:$K$337=[1]DATA!E1190),'[1]VLOOKUP DATA'!$L$2:$L$337)</f>
        <v>Peak</v>
      </c>
      <c r="I1190" s="1" cm="1">
        <f t="array" ref="I1190">_xlfn.XLOOKUP(B1190,'[1]VLOOKUP DATA'!$A$3:$A$14,_xlfn.XLOOKUP(H1190,'[1]VLOOKUP DATA'!$D$2:$F$2,'[1]VLOOKUP DATA'!$D$3:$F$14))*100</f>
        <v>653</v>
      </c>
      <c r="J1190" s="2">
        <v>319.96068333333346</v>
      </c>
      <c r="K1190" s="3">
        <f t="shared" si="73"/>
        <v>319.96068333333346</v>
      </c>
      <c r="L1190" s="3">
        <v>68.5</v>
      </c>
      <c r="M1190" s="4">
        <v>135.19714166666665</v>
      </c>
      <c r="N1190" s="4">
        <v>1.6407166666666662</v>
      </c>
      <c r="O1190" s="4">
        <v>450.54571666666669</v>
      </c>
      <c r="P1190" s="3">
        <f t="shared" si="74"/>
        <v>444.80911666666668</v>
      </c>
      <c r="Q1190" s="5">
        <v>0</v>
      </c>
      <c r="R1190" s="5">
        <f>VLOOKUP(D1190,'[1]DESIGN LOAD'!AC:AF,2,FALSE)</f>
        <v>485</v>
      </c>
      <c r="S1190" s="7">
        <f>VLOOKUP(D1190,'[1]DESIGN LOAD'!AC:AF,3,FALSE)</f>
        <v>655</v>
      </c>
      <c r="T1190">
        <f>VLOOKUP(D1190,'[1]DESIGN LOAD'!AC:AF,4,FALSE)</f>
        <v>1140</v>
      </c>
    </row>
    <row r="1191" spans="1:20" x14ac:dyDescent="0.3">
      <c r="A1191" s="6">
        <v>2024</v>
      </c>
      <c r="B1191" s="6">
        <v>8</v>
      </c>
      <c r="C1191" s="6">
        <v>19</v>
      </c>
      <c r="D1191" s="6">
        <v>19</v>
      </c>
      <c r="E1191" s="6" t="str">
        <f t="shared" si="72"/>
        <v>Monday</v>
      </c>
      <c r="F1191" s="6" t="str">
        <f t="shared" si="75"/>
        <v>Week-day</v>
      </c>
      <c r="G1191" s="6" t="str">
        <f>_xlfn.XLOOKUP(B1191,'[1]VLOOKUP DATA'!$A$3:$A$14,'[1]VLOOKUP DATA'!$C$3:$C$14)</f>
        <v>High-demand</v>
      </c>
      <c r="H1191" s="6" t="str" cm="1">
        <f t="array" ref="H1191">_xlfn.XLOOKUP(1,('[1]VLOOKUP DATA'!$I$2:$I$337=[1]DATA!G1191)*('[1]VLOOKUP DATA'!$J$2:$J$337=[1]DATA!D1191)*('[1]VLOOKUP DATA'!$K$2:$K$337=[1]DATA!E1191),'[1]VLOOKUP DATA'!$L$2:$L$337)</f>
        <v>Standard</v>
      </c>
      <c r="I1191" s="1" cm="1">
        <f t="array" ref="I1191">_xlfn.XLOOKUP(B1191,'[1]VLOOKUP DATA'!$A$3:$A$14,_xlfn.XLOOKUP(H1191,'[1]VLOOKUP DATA'!$D$2:$F$2,'[1]VLOOKUP DATA'!$D$3:$F$14))*100</f>
        <v>198</v>
      </c>
      <c r="J1191" s="2">
        <v>16.245391666666659</v>
      </c>
      <c r="K1191" s="3">
        <f t="shared" si="73"/>
        <v>16.245391666666659</v>
      </c>
      <c r="L1191" s="3">
        <v>62.25</v>
      </c>
      <c r="M1191" s="4">
        <v>414.93831666666665</v>
      </c>
      <c r="N1191" s="4">
        <v>0</v>
      </c>
      <c r="O1191" s="4">
        <v>412.28664166666687</v>
      </c>
      <c r="P1191" s="3">
        <f t="shared" si="74"/>
        <v>444.80911666666668</v>
      </c>
      <c r="Q1191" s="5">
        <v>0</v>
      </c>
      <c r="R1191" s="5">
        <f>VLOOKUP(D1191,'[1]DESIGN LOAD'!AC:AF,2,FALSE)</f>
        <v>295</v>
      </c>
      <c r="S1191" s="7">
        <f>VLOOKUP(D1191,'[1]DESIGN LOAD'!AC:AF,3,FALSE)</f>
        <v>655</v>
      </c>
      <c r="T1191">
        <f>VLOOKUP(D1191,'[1]DESIGN LOAD'!AC:AF,4,FALSE)</f>
        <v>950</v>
      </c>
    </row>
    <row r="1192" spans="1:20" x14ac:dyDescent="0.3">
      <c r="A1192" s="6">
        <v>2024</v>
      </c>
      <c r="B1192" s="6">
        <v>8</v>
      </c>
      <c r="C1192" s="6">
        <v>19</v>
      </c>
      <c r="D1192" s="6">
        <v>20</v>
      </c>
      <c r="E1192" s="6" t="str">
        <f t="shared" si="72"/>
        <v>Monday</v>
      </c>
      <c r="F1192" s="6" t="str">
        <f t="shared" si="75"/>
        <v>Week-day</v>
      </c>
      <c r="G1192" s="6" t="str">
        <f>_xlfn.XLOOKUP(B1192,'[1]VLOOKUP DATA'!$A$3:$A$14,'[1]VLOOKUP DATA'!$C$3:$C$14)</f>
        <v>High-demand</v>
      </c>
      <c r="H1192" s="6" t="str" cm="1">
        <f t="array" ref="H1192">_xlfn.XLOOKUP(1,('[1]VLOOKUP DATA'!$I$2:$I$337=[1]DATA!G1192)*('[1]VLOOKUP DATA'!$J$2:$J$337=[1]DATA!D1192)*('[1]VLOOKUP DATA'!$K$2:$K$337=[1]DATA!E1192),'[1]VLOOKUP DATA'!$L$2:$L$337)</f>
        <v>Standard</v>
      </c>
      <c r="I1192" s="1" cm="1">
        <f t="array" ref="I1192">_xlfn.XLOOKUP(B1192,'[1]VLOOKUP DATA'!$A$3:$A$14,_xlfn.XLOOKUP(H1192,'[1]VLOOKUP DATA'!$D$2:$F$2,'[1]VLOOKUP DATA'!$D$3:$F$14))*100</f>
        <v>198</v>
      </c>
      <c r="J1192" s="2">
        <v>-78.225883333333329</v>
      </c>
      <c r="K1192" s="3">
        <f t="shared" si="73"/>
        <v>0</v>
      </c>
      <c r="L1192" s="3">
        <v>63.291666666666664</v>
      </c>
      <c r="M1192" s="4">
        <v>378.83086666666657</v>
      </c>
      <c r="N1192" s="4">
        <v>0</v>
      </c>
      <c r="O1192" s="4">
        <v>284.81248333333332</v>
      </c>
      <c r="P1192" s="3">
        <f t="shared" si="74"/>
        <v>444.80911666666668</v>
      </c>
      <c r="Q1192" s="5">
        <v>0</v>
      </c>
      <c r="R1192" s="5">
        <f>VLOOKUP(D1192,'[1]DESIGN LOAD'!AC:AF,2,FALSE)</f>
        <v>295</v>
      </c>
      <c r="S1192" s="7">
        <f>VLOOKUP(D1192,'[1]DESIGN LOAD'!AC:AF,3,FALSE)</f>
        <v>190</v>
      </c>
      <c r="T1192">
        <f>VLOOKUP(D1192,'[1]DESIGN LOAD'!AC:AF,4,FALSE)</f>
        <v>485</v>
      </c>
    </row>
    <row r="1193" spans="1:20" x14ac:dyDescent="0.3">
      <c r="A1193" s="6">
        <v>2024</v>
      </c>
      <c r="B1193" s="6">
        <v>8</v>
      </c>
      <c r="C1193" s="6">
        <v>19</v>
      </c>
      <c r="D1193" s="6">
        <v>21</v>
      </c>
      <c r="E1193" s="6" t="str">
        <f t="shared" si="72"/>
        <v>Monday</v>
      </c>
      <c r="F1193" s="6" t="str">
        <f t="shared" si="75"/>
        <v>Week-day</v>
      </c>
      <c r="G1193" s="6" t="str">
        <f>_xlfn.XLOOKUP(B1193,'[1]VLOOKUP DATA'!$A$3:$A$14,'[1]VLOOKUP DATA'!$C$3:$C$14)</f>
        <v>High-demand</v>
      </c>
      <c r="H1193" s="6" t="str" cm="1">
        <f t="array" ref="H1193">_xlfn.XLOOKUP(1,('[1]VLOOKUP DATA'!$I$2:$I$337=[1]DATA!G1193)*('[1]VLOOKUP DATA'!$J$2:$J$337=[1]DATA!D1193)*('[1]VLOOKUP DATA'!$K$2:$K$337=[1]DATA!E1193),'[1]VLOOKUP DATA'!$L$2:$L$337)</f>
        <v>Standard</v>
      </c>
      <c r="I1193" s="1" cm="1">
        <f t="array" ref="I1193">_xlfn.XLOOKUP(B1193,'[1]VLOOKUP DATA'!$A$3:$A$14,_xlfn.XLOOKUP(H1193,'[1]VLOOKUP DATA'!$D$2:$F$2,'[1]VLOOKUP DATA'!$D$3:$F$14))*100</f>
        <v>198</v>
      </c>
      <c r="J1193" s="2">
        <v>-5.8152500000000042</v>
      </c>
      <c r="K1193" s="3">
        <f t="shared" si="73"/>
        <v>0</v>
      </c>
      <c r="L1193" s="3">
        <v>64.458333333333329</v>
      </c>
      <c r="M1193" s="4">
        <v>274.73984166666662</v>
      </c>
      <c r="N1193" s="4">
        <v>0</v>
      </c>
      <c r="O1193" s="4">
        <v>250.70080833333319</v>
      </c>
      <c r="P1193" s="3">
        <f t="shared" si="74"/>
        <v>444.80911666666668</v>
      </c>
      <c r="Q1193" s="5">
        <v>0</v>
      </c>
      <c r="R1193" s="5">
        <f>VLOOKUP(D1193,'[1]DESIGN LOAD'!AC:AF,2,FALSE)</f>
        <v>295</v>
      </c>
      <c r="S1193" s="7">
        <f>VLOOKUP(D1193,'[1]DESIGN LOAD'!AC:AF,3,FALSE)</f>
        <v>190</v>
      </c>
      <c r="T1193">
        <f>VLOOKUP(D1193,'[1]DESIGN LOAD'!AC:AF,4,FALSE)</f>
        <v>485</v>
      </c>
    </row>
    <row r="1194" spans="1:20" x14ac:dyDescent="0.3">
      <c r="A1194" s="6">
        <v>2024</v>
      </c>
      <c r="B1194" s="6">
        <v>8</v>
      </c>
      <c r="C1194" s="6">
        <v>19</v>
      </c>
      <c r="D1194" s="6">
        <v>22</v>
      </c>
      <c r="E1194" s="6" t="str">
        <f t="shared" si="72"/>
        <v>Monday</v>
      </c>
      <c r="F1194" s="6" t="str">
        <f t="shared" si="75"/>
        <v>Week-day</v>
      </c>
      <c r="G1194" s="6" t="str">
        <f>_xlfn.XLOOKUP(B1194,'[1]VLOOKUP DATA'!$A$3:$A$14,'[1]VLOOKUP DATA'!$C$3:$C$14)</f>
        <v>High-demand</v>
      </c>
      <c r="H1194" s="6" t="str" cm="1">
        <f t="array" ref="H1194">_xlfn.XLOOKUP(1,('[1]VLOOKUP DATA'!$I$2:$I$337=[1]DATA!G1194)*('[1]VLOOKUP DATA'!$J$2:$J$337=[1]DATA!D1194)*('[1]VLOOKUP DATA'!$K$2:$K$337=[1]DATA!E1194),'[1]VLOOKUP DATA'!$L$2:$L$337)</f>
        <v>Off-Peak</v>
      </c>
      <c r="I1194" s="1" cm="1">
        <f t="array" ref="I1194">_xlfn.XLOOKUP(B1194,'[1]VLOOKUP DATA'!$A$3:$A$14,_xlfn.XLOOKUP(H1194,'[1]VLOOKUP DATA'!$D$2:$F$2,'[1]VLOOKUP DATA'!$D$3:$F$14))*100</f>
        <v>107</v>
      </c>
      <c r="J1194" s="2">
        <v>-170.40795000000006</v>
      </c>
      <c r="K1194" s="3">
        <f t="shared" si="73"/>
        <v>0</v>
      </c>
      <c r="L1194" s="3">
        <v>68.375</v>
      </c>
      <c r="M1194" s="4">
        <v>407.16676666666677</v>
      </c>
      <c r="N1194" s="4">
        <v>0</v>
      </c>
      <c r="O1194" s="4">
        <v>218.23747500000005</v>
      </c>
      <c r="P1194" s="3">
        <f t="shared" si="74"/>
        <v>444.80911666666668</v>
      </c>
      <c r="Q1194" s="5">
        <v>0</v>
      </c>
      <c r="R1194" s="5">
        <f>VLOOKUP(D1194,'[1]DESIGN LOAD'!AC:AF,2,FALSE)</f>
        <v>200</v>
      </c>
      <c r="S1194" s="7">
        <f>VLOOKUP(D1194,'[1]DESIGN LOAD'!AC:AF,3,FALSE)</f>
        <v>190</v>
      </c>
      <c r="T1194">
        <f>VLOOKUP(D1194,'[1]DESIGN LOAD'!AC:AF,4,FALSE)</f>
        <v>390</v>
      </c>
    </row>
    <row r="1195" spans="1:20" x14ac:dyDescent="0.3">
      <c r="A1195" s="6">
        <v>2024</v>
      </c>
      <c r="B1195" s="6">
        <v>8</v>
      </c>
      <c r="C1195" s="6">
        <v>19</v>
      </c>
      <c r="D1195" s="6">
        <v>23</v>
      </c>
      <c r="E1195" s="6" t="str">
        <f t="shared" si="72"/>
        <v>Monday</v>
      </c>
      <c r="F1195" s="6" t="str">
        <f t="shared" si="75"/>
        <v>Week-day</v>
      </c>
      <c r="G1195" s="6" t="str">
        <f>_xlfn.XLOOKUP(B1195,'[1]VLOOKUP DATA'!$A$3:$A$14,'[1]VLOOKUP DATA'!$C$3:$C$14)</f>
        <v>High-demand</v>
      </c>
      <c r="H1195" s="6" t="str" cm="1">
        <f t="array" ref="H1195">_xlfn.XLOOKUP(1,('[1]VLOOKUP DATA'!$I$2:$I$337=[1]DATA!G1195)*('[1]VLOOKUP DATA'!$J$2:$J$337=[1]DATA!D1195)*('[1]VLOOKUP DATA'!$K$2:$K$337=[1]DATA!E1195),'[1]VLOOKUP DATA'!$L$2:$L$337)</f>
        <v>Off-Peak</v>
      </c>
      <c r="I1195" s="1" cm="1">
        <f t="array" ref="I1195">_xlfn.XLOOKUP(B1195,'[1]VLOOKUP DATA'!$A$3:$A$14,_xlfn.XLOOKUP(H1195,'[1]VLOOKUP DATA'!$D$2:$F$2,'[1]VLOOKUP DATA'!$D$3:$F$14))*100</f>
        <v>107</v>
      </c>
      <c r="J1195" s="2">
        <v>-57.194266666666749</v>
      </c>
      <c r="K1195" s="3">
        <f t="shared" si="73"/>
        <v>0</v>
      </c>
      <c r="L1195" s="3">
        <v>74.933333333333337</v>
      </c>
      <c r="M1195" s="4">
        <v>313.65270833333335</v>
      </c>
      <c r="N1195" s="4">
        <v>0</v>
      </c>
      <c r="O1195" s="4">
        <v>242.33887500000006</v>
      </c>
      <c r="P1195" s="3">
        <f t="shared" si="74"/>
        <v>444.80911666666668</v>
      </c>
      <c r="Q1195" s="5">
        <v>0</v>
      </c>
      <c r="R1195" s="5">
        <f>VLOOKUP(D1195,'[1]DESIGN LOAD'!AC:AF,2,FALSE)</f>
        <v>200</v>
      </c>
      <c r="S1195" s="7">
        <f>VLOOKUP(D1195,'[1]DESIGN LOAD'!AC:AF,3,FALSE)</f>
        <v>190</v>
      </c>
      <c r="T1195">
        <f>VLOOKUP(D1195,'[1]DESIGN LOAD'!AC:AF,4,FALSE)</f>
        <v>390</v>
      </c>
    </row>
    <row r="1196" spans="1:20" x14ac:dyDescent="0.3">
      <c r="A1196" s="6">
        <v>2024</v>
      </c>
      <c r="B1196" s="6">
        <v>8</v>
      </c>
      <c r="C1196" s="6">
        <v>20</v>
      </c>
      <c r="D1196" s="6">
        <v>0</v>
      </c>
      <c r="E1196" s="6" t="str">
        <f t="shared" si="72"/>
        <v>Tuesday</v>
      </c>
      <c r="F1196" s="6" t="str">
        <f t="shared" si="75"/>
        <v>Week-day</v>
      </c>
      <c r="G1196" s="6" t="str">
        <f>_xlfn.XLOOKUP(B1196,'[1]VLOOKUP DATA'!$A$3:$A$14,'[1]VLOOKUP DATA'!$C$3:$C$14)</f>
        <v>High-demand</v>
      </c>
      <c r="H1196" s="6" t="str" cm="1">
        <f t="array" ref="H1196">_xlfn.XLOOKUP(1,('[1]VLOOKUP DATA'!$I$2:$I$337=[1]DATA!G1196)*('[1]VLOOKUP DATA'!$J$2:$J$337=[1]DATA!D1196)*('[1]VLOOKUP DATA'!$K$2:$K$337=[1]DATA!E1196),'[1]VLOOKUP DATA'!$L$2:$L$337)</f>
        <v>Off-Peak</v>
      </c>
      <c r="I1196" s="1" cm="1">
        <f t="array" ref="I1196">_xlfn.XLOOKUP(B1196,'[1]VLOOKUP DATA'!$A$3:$A$14,_xlfn.XLOOKUP(H1196,'[1]VLOOKUP DATA'!$D$2:$F$2,'[1]VLOOKUP DATA'!$D$3:$F$14))*100</f>
        <v>107</v>
      </c>
      <c r="J1196" s="2">
        <v>-69.321758333333406</v>
      </c>
      <c r="K1196" s="3">
        <f t="shared" si="73"/>
        <v>0</v>
      </c>
      <c r="L1196" s="3">
        <v>76.7</v>
      </c>
      <c r="M1196" s="4">
        <v>319.90986666666686</v>
      </c>
      <c r="N1196" s="4">
        <v>0</v>
      </c>
      <c r="O1196" s="4">
        <v>233.08133333333336</v>
      </c>
      <c r="P1196" s="3">
        <f t="shared" si="74"/>
        <v>444.80911666666668</v>
      </c>
      <c r="Q1196" s="5">
        <v>0</v>
      </c>
      <c r="R1196" s="5">
        <f>VLOOKUP(D1196,'[1]DESIGN LOAD'!AC:AF,2,FALSE)</f>
        <v>200</v>
      </c>
      <c r="S1196" s="7">
        <f>VLOOKUP(D1196,'[1]DESIGN LOAD'!AC:AF,3,FALSE)</f>
        <v>190</v>
      </c>
      <c r="T1196">
        <f>VLOOKUP(D1196,'[1]DESIGN LOAD'!AC:AF,4,FALSE)</f>
        <v>390</v>
      </c>
    </row>
    <row r="1197" spans="1:20" x14ac:dyDescent="0.3">
      <c r="A1197" s="6">
        <v>2024</v>
      </c>
      <c r="B1197" s="6">
        <v>8</v>
      </c>
      <c r="C1197" s="6">
        <v>20</v>
      </c>
      <c r="D1197" s="6">
        <v>1</v>
      </c>
      <c r="E1197" s="6" t="str">
        <f t="shared" si="72"/>
        <v>Tuesday</v>
      </c>
      <c r="F1197" s="6" t="str">
        <f t="shared" si="75"/>
        <v>Week-day</v>
      </c>
      <c r="G1197" s="6" t="str">
        <f>_xlfn.XLOOKUP(B1197,'[1]VLOOKUP DATA'!$A$3:$A$14,'[1]VLOOKUP DATA'!$C$3:$C$14)</f>
        <v>High-demand</v>
      </c>
      <c r="H1197" s="6" t="str" cm="1">
        <f t="array" ref="H1197">_xlfn.XLOOKUP(1,('[1]VLOOKUP DATA'!$I$2:$I$337=[1]DATA!G1197)*('[1]VLOOKUP DATA'!$J$2:$J$337=[1]DATA!D1197)*('[1]VLOOKUP DATA'!$K$2:$K$337=[1]DATA!E1197),'[1]VLOOKUP DATA'!$L$2:$L$337)</f>
        <v>Off-Peak</v>
      </c>
      <c r="I1197" s="1" cm="1">
        <f t="array" ref="I1197">_xlfn.XLOOKUP(B1197,'[1]VLOOKUP DATA'!$A$3:$A$14,_xlfn.XLOOKUP(H1197,'[1]VLOOKUP DATA'!$D$2:$F$2,'[1]VLOOKUP DATA'!$D$3:$F$14))*100</f>
        <v>107</v>
      </c>
      <c r="J1197" s="2">
        <v>-53.523433333333351</v>
      </c>
      <c r="K1197" s="3">
        <f t="shared" si="73"/>
        <v>0</v>
      </c>
      <c r="L1197" s="3">
        <v>78.066666666666663</v>
      </c>
      <c r="M1197" s="4">
        <v>294.28471666666667</v>
      </c>
      <c r="N1197" s="4">
        <v>0</v>
      </c>
      <c r="O1197" s="4">
        <v>226.05600000000001</v>
      </c>
      <c r="P1197" s="3">
        <f t="shared" si="74"/>
        <v>444.80911666666668</v>
      </c>
      <c r="Q1197" s="5">
        <v>0</v>
      </c>
      <c r="R1197" s="5">
        <f>VLOOKUP(D1197,'[1]DESIGN LOAD'!AC:AF,2,FALSE)</f>
        <v>200</v>
      </c>
      <c r="S1197" s="7">
        <f>VLOOKUP(D1197,'[1]DESIGN LOAD'!AC:AF,3,FALSE)</f>
        <v>190</v>
      </c>
      <c r="T1197">
        <f>VLOOKUP(D1197,'[1]DESIGN LOAD'!AC:AF,4,FALSE)</f>
        <v>390</v>
      </c>
    </row>
    <row r="1198" spans="1:20" x14ac:dyDescent="0.3">
      <c r="A1198" s="6">
        <v>2024</v>
      </c>
      <c r="B1198" s="6">
        <v>8</v>
      </c>
      <c r="C1198" s="6">
        <v>20</v>
      </c>
      <c r="D1198" s="6">
        <v>2</v>
      </c>
      <c r="E1198" s="6" t="str">
        <f t="shared" si="72"/>
        <v>Tuesday</v>
      </c>
      <c r="F1198" s="6" t="str">
        <f t="shared" si="75"/>
        <v>Week-day</v>
      </c>
      <c r="G1198" s="6" t="str">
        <f>_xlfn.XLOOKUP(B1198,'[1]VLOOKUP DATA'!$A$3:$A$14,'[1]VLOOKUP DATA'!$C$3:$C$14)</f>
        <v>High-demand</v>
      </c>
      <c r="H1198" s="6" t="str" cm="1">
        <f t="array" ref="H1198">_xlfn.XLOOKUP(1,('[1]VLOOKUP DATA'!$I$2:$I$337=[1]DATA!G1198)*('[1]VLOOKUP DATA'!$J$2:$J$337=[1]DATA!D1198)*('[1]VLOOKUP DATA'!$K$2:$K$337=[1]DATA!E1198),'[1]VLOOKUP DATA'!$L$2:$L$337)</f>
        <v>Off-Peak</v>
      </c>
      <c r="I1198" s="1" cm="1">
        <f t="array" ref="I1198">_xlfn.XLOOKUP(B1198,'[1]VLOOKUP DATA'!$A$3:$A$14,_xlfn.XLOOKUP(H1198,'[1]VLOOKUP DATA'!$D$2:$F$2,'[1]VLOOKUP DATA'!$D$3:$F$14))*100</f>
        <v>107</v>
      </c>
      <c r="J1198" s="2">
        <v>172.94666666666674</v>
      </c>
      <c r="K1198" s="3">
        <f t="shared" si="73"/>
        <v>172.94666666666674</v>
      </c>
      <c r="L1198" s="3">
        <v>73.016666666666666</v>
      </c>
      <c r="M1198" s="4">
        <v>193.88189166666672</v>
      </c>
      <c r="N1198" s="4">
        <v>0</v>
      </c>
      <c r="O1198" s="4">
        <v>356.73235833333354</v>
      </c>
      <c r="P1198" s="3">
        <f t="shared" si="74"/>
        <v>444.80911666666668</v>
      </c>
      <c r="Q1198" s="5">
        <v>0</v>
      </c>
      <c r="R1198" s="5">
        <f>VLOOKUP(D1198,'[1]DESIGN LOAD'!AC:AF,2,FALSE)</f>
        <v>200</v>
      </c>
      <c r="S1198" s="7">
        <f>VLOOKUP(D1198,'[1]DESIGN LOAD'!AC:AF,3,FALSE)</f>
        <v>190</v>
      </c>
      <c r="T1198">
        <f>VLOOKUP(D1198,'[1]DESIGN LOAD'!AC:AF,4,FALSE)</f>
        <v>390</v>
      </c>
    </row>
    <row r="1199" spans="1:20" x14ac:dyDescent="0.3">
      <c r="A1199" s="6">
        <v>2024</v>
      </c>
      <c r="B1199" s="6">
        <v>8</v>
      </c>
      <c r="C1199" s="6">
        <v>20</v>
      </c>
      <c r="D1199" s="6">
        <v>3</v>
      </c>
      <c r="E1199" s="6" t="str">
        <f t="shared" si="72"/>
        <v>Tuesday</v>
      </c>
      <c r="F1199" s="6" t="str">
        <f t="shared" si="75"/>
        <v>Week-day</v>
      </c>
      <c r="G1199" s="6" t="str">
        <f>_xlfn.XLOOKUP(B1199,'[1]VLOOKUP DATA'!$A$3:$A$14,'[1]VLOOKUP DATA'!$C$3:$C$14)</f>
        <v>High-demand</v>
      </c>
      <c r="H1199" s="6" t="str" cm="1">
        <f t="array" ref="H1199">_xlfn.XLOOKUP(1,('[1]VLOOKUP DATA'!$I$2:$I$337=[1]DATA!G1199)*('[1]VLOOKUP DATA'!$J$2:$J$337=[1]DATA!D1199)*('[1]VLOOKUP DATA'!$K$2:$K$337=[1]DATA!E1199),'[1]VLOOKUP DATA'!$L$2:$L$337)</f>
        <v>Off-Peak</v>
      </c>
      <c r="I1199" s="1" cm="1">
        <f t="array" ref="I1199">_xlfn.XLOOKUP(B1199,'[1]VLOOKUP DATA'!$A$3:$A$14,_xlfn.XLOOKUP(H1199,'[1]VLOOKUP DATA'!$D$2:$F$2,'[1]VLOOKUP DATA'!$D$3:$F$14))*100</f>
        <v>107</v>
      </c>
      <c r="J1199" s="2">
        <v>-40.331641666666648</v>
      </c>
      <c r="K1199" s="3">
        <f t="shared" si="73"/>
        <v>0</v>
      </c>
      <c r="L1199" s="3">
        <v>71.333333333333329</v>
      </c>
      <c r="M1199" s="4">
        <v>415.18638333333337</v>
      </c>
      <c r="N1199" s="4">
        <v>0</v>
      </c>
      <c r="O1199" s="4">
        <v>355.74236666666678</v>
      </c>
      <c r="P1199" s="3">
        <f t="shared" si="74"/>
        <v>444.80911666666668</v>
      </c>
      <c r="Q1199" s="5">
        <v>0</v>
      </c>
      <c r="R1199" s="5">
        <f>VLOOKUP(D1199,'[1]DESIGN LOAD'!AC:AF,2,FALSE)</f>
        <v>200</v>
      </c>
      <c r="S1199" s="7">
        <f>VLOOKUP(D1199,'[1]DESIGN LOAD'!AC:AF,3,FALSE)</f>
        <v>190</v>
      </c>
      <c r="T1199">
        <f>VLOOKUP(D1199,'[1]DESIGN LOAD'!AC:AF,4,FALSE)</f>
        <v>390</v>
      </c>
    </row>
    <row r="1200" spans="1:20" x14ac:dyDescent="0.3">
      <c r="A1200" s="6">
        <v>2024</v>
      </c>
      <c r="B1200" s="6">
        <v>8</v>
      </c>
      <c r="C1200" s="6">
        <v>20</v>
      </c>
      <c r="D1200" s="6">
        <v>4</v>
      </c>
      <c r="E1200" s="6" t="str">
        <f t="shared" si="72"/>
        <v>Tuesday</v>
      </c>
      <c r="F1200" s="6" t="str">
        <f t="shared" si="75"/>
        <v>Week-day</v>
      </c>
      <c r="G1200" s="6" t="str">
        <f>_xlfn.XLOOKUP(B1200,'[1]VLOOKUP DATA'!$A$3:$A$14,'[1]VLOOKUP DATA'!$C$3:$C$14)</f>
        <v>High-demand</v>
      </c>
      <c r="H1200" s="6" t="str" cm="1">
        <f t="array" ref="H1200">_xlfn.XLOOKUP(1,('[1]VLOOKUP DATA'!$I$2:$I$337=[1]DATA!G1200)*('[1]VLOOKUP DATA'!$J$2:$J$337=[1]DATA!D1200)*('[1]VLOOKUP DATA'!$K$2:$K$337=[1]DATA!E1200),'[1]VLOOKUP DATA'!$L$2:$L$337)</f>
        <v>Off-Peak</v>
      </c>
      <c r="I1200" s="1" cm="1">
        <f t="array" ref="I1200">_xlfn.XLOOKUP(B1200,'[1]VLOOKUP DATA'!$A$3:$A$14,_xlfn.XLOOKUP(H1200,'[1]VLOOKUP DATA'!$D$2:$F$2,'[1]VLOOKUP DATA'!$D$3:$F$14))*100</f>
        <v>107</v>
      </c>
      <c r="J1200" s="2">
        <v>-17.394808333333334</v>
      </c>
      <c r="K1200" s="3">
        <f t="shared" si="73"/>
        <v>0</v>
      </c>
      <c r="L1200" s="3">
        <v>72</v>
      </c>
      <c r="M1200" s="4">
        <v>415.26226666666656</v>
      </c>
      <c r="N1200" s="4">
        <v>0</v>
      </c>
      <c r="O1200" s="4">
        <v>378.67780000000005</v>
      </c>
      <c r="P1200" s="3">
        <f t="shared" si="74"/>
        <v>444.80911666666668</v>
      </c>
      <c r="Q1200" s="5">
        <v>0</v>
      </c>
      <c r="R1200" s="5">
        <f>VLOOKUP(D1200,'[1]DESIGN LOAD'!AC:AF,2,FALSE)</f>
        <v>295</v>
      </c>
      <c r="S1200" s="7">
        <f>VLOOKUP(D1200,'[1]DESIGN LOAD'!AC:AF,3,FALSE)</f>
        <v>190</v>
      </c>
      <c r="T1200">
        <f>VLOOKUP(D1200,'[1]DESIGN LOAD'!AC:AF,4,FALSE)</f>
        <v>485</v>
      </c>
    </row>
    <row r="1201" spans="1:20" x14ac:dyDescent="0.3">
      <c r="A1201" s="6">
        <v>2024</v>
      </c>
      <c r="B1201" s="6">
        <v>8</v>
      </c>
      <c r="C1201" s="6">
        <v>20</v>
      </c>
      <c r="D1201" s="6">
        <v>5</v>
      </c>
      <c r="E1201" s="6" t="str">
        <f t="shared" si="72"/>
        <v>Tuesday</v>
      </c>
      <c r="F1201" s="6" t="str">
        <f t="shared" si="75"/>
        <v>Week-day</v>
      </c>
      <c r="G1201" s="6" t="str">
        <f>_xlfn.XLOOKUP(B1201,'[1]VLOOKUP DATA'!$A$3:$A$14,'[1]VLOOKUP DATA'!$C$3:$C$14)</f>
        <v>High-demand</v>
      </c>
      <c r="H1201" s="6" t="str" cm="1">
        <f t="array" ref="H1201">_xlfn.XLOOKUP(1,('[1]VLOOKUP DATA'!$I$2:$I$337=[1]DATA!G1201)*('[1]VLOOKUP DATA'!$J$2:$J$337=[1]DATA!D1201)*('[1]VLOOKUP DATA'!$K$2:$K$337=[1]DATA!E1201),'[1]VLOOKUP DATA'!$L$2:$L$337)</f>
        <v>Off-Peak</v>
      </c>
      <c r="I1201" s="1" cm="1">
        <f t="array" ref="I1201">_xlfn.XLOOKUP(B1201,'[1]VLOOKUP DATA'!$A$3:$A$14,_xlfn.XLOOKUP(H1201,'[1]VLOOKUP DATA'!$D$2:$F$2,'[1]VLOOKUP DATA'!$D$3:$F$14))*100</f>
        <v>107</v>
      </c>
      <c r="J1201" s="2">
        <v>172.04626666666675</v>
      </c>
      <c r="K1201" s="3">
        <f t="shared" si="73"/>
        <v>172.04626666666675</v>
      </c>
      <c r="L1201" s="3">
        <v>66.658333333333331</v>
      </c>
      <c r="M1201" s="4">
        <v>208.38765833333335</v>
      </c>
      <c r="N1201" s="4">
        <v>0</v>
      </c>
      <c r="O1201" s="4">
        <v>373.39414999999991</v>
      </c>
      <c r="P1201" s="3">
        <f t="shared" si="74"/>
        <v>444.80911666666668</v>
      </c>
      <c r="Q1201" s="5">
        <v>0</v>
      </c>
      <c r="R1201" s="5">
        <f>VLOOKUP(D1201,'[1]DESIGN LOAD'!AC:AF,2,FALSE)</f>
        <v>295</v>
      </c>
      <c r="S1201" s="7">
        <f>VLOOKUP(D1201,'[1]DESIGN LOAD'!AC:AF,3,FALSE)</f>
        <v>190</v>
      </c>
      <c r="T1201">
        <f>VLOOKUP(D1201,'[1]DESIGN LOAD'!AC:AF,4,FALSE)</f>
        <v>485</v>
      </c>
    </row>
    <row r="1202" spans="1:20" x14ac:dyDescent="0.3">
      <c r="A1202" s="6">
        <v>2024</v>
      </c>
      <c r="B1202" s="6">
        <v>8</v>
      </c>
      <c r="C1202" s="6">
        <v>20</v>
      </c>
      <c r="D1202" s="6">
        <v>6</v>
      </c>
      <c r="E1202" s="6" t="str">
        <f t="shared" si="72"/>
        <v>Tuesday</v>
      </c>
      <c r="F1202" s="6" t="str">
        <f t="shared" si="75"/>
        <v>Week-day</v>
      </c>
      <c r="G1202" s="6" t="str">
        <f>_xlfn.XLOOKUP(B1202,'[1]VLOOKUP DATA'!$A$3:$A$14,'[1]VLOOKUP DATA'!$C$3:$C$14)</f>
        <v>High-demand</v>
      </c>
      <c r="H1202" s="6" t="str" cm="1">
        <f t="array" ref="H1202">_xlfn.XLOOKUP(1,('[1]VLOOKUP DATA'!$I$2:$I$337=[1]DATA!G1202)*('[1]VLOOKUP DATA'!$J$2:$J$337=[1]DATA!D1202)*('[1]VLOOKUP DATA'!$K$2:$K$337=[1]DATA!E1202),'[1]VLOOKUP DATA'!$L$2:$L$337)</f>
        <v>Peak</v>
      </c>
      <c r="I1202" s="1" cm="1">
        <f t="array" ref="I1202">_xlfn.XLOOKUP(B1202,'[1]VLOOKUP DATA'!$A$3:$A$14,_xlfn.XLOOKUP(H1202,'[1]VLOOKUP DATA'!$D$2:$F$2,'[1]VLOOKUP DATA'!$D$3:$F$14))*100</f>
        <v>653</v>
      </c>
      <c r="J1202" s="2">
        <v>-20.046383333333335</v>
      </c>
      <c r="K1202" s="3">
        <f t="shared" si="73"/>
        <v>0</v>
      </c>
      <c r="L1202" s="3">
        <v>64.108333333333334</v>
      </c>
      <c r="M1202" s="4">
        <v>411.95435833333335</v>
      </c>
      <c r="N1202" s="4">
        <v>0</v>
      </c>
      <c r="O1202" s="4">
        <v>372.74227499999995</v>
      </c>
      <c r="P1202" s="3">
        <f t="shared" si="74"/>
        <v>444.80911666666668</v>
      </c>
      <c r="Q1202" s="5">
        <v>0</v>
      </c>
      <c r="R1202" s="5">
        <f>VLOOKUP(D1202,'[1]DESIGN LOAD'!AC:AF,2,FALSE)</f>
        <v>295</v>
      </c>
      <c r="S1202" s="7">
        <f>VLOOKUP(D1202,'[1]DESIGN LOAD'!AC:AF,3,FALSE)</f>
        <v>190</v>
      </c>
      <c r="T1202">
        <f>VLOOKUP(D1202,'[1]DESIGN LOAD'!AC:AF,4,FALSE)</f>
        <v>485</v>
      </c>
    </row>
    <row r="1203" spans="1:20" x14ac:dyDescent="0.3">
      <c r="A1203" s="6">
        <v>2024</v>
      </c>
      <c r="B1203" s="6">
        <v>8</v>
      </c>
      <c r="C1203" s="6">
        <v>20</v>
      </c>
      <c r="D1203" s="6">
        <v>7</v>
      </c>
      <c r="E1203" s="6" t="str">
        <f t="shared" si="72"/>
        <v>Tuesday</v>
      </c>
      <c r="F1203" s="6" t="str">
        <f t="shared" si="75"/>
        <v>Week-day</v>
      </c>
      <c r="G1203" s="6" t="str">
        <f>_xlfn.XLOOKUP(B1203,'[1]VLOOKUP DATA'!$A$3:$A$14,'[1]VLOOKUP DATA'!$C$3:$C$14)</f>
        <v>High-demand</v>
      </c>
      <c r="H1203" s="6" t="str" cm="1">
        <f t="array" ref="H1203">_xlfn.XLOOKUP(1,('[1]VLOOKUP DATA'!$I$2:$I$337=[1]DATA!G1203)*('[1]VLOOKUP DATA'!$J$2:$J$337=[1]DATA!D1203)*('[1]VLOOKUP DATA'!$K$2:$K$337=[1]DATA!E1203),'[1]VLOOKUP DATA'!$L$2:$L$337)</f>
        <v>Peak</v>
      </c>
      <c r="I1203" s="1" cm="1">
        <f t="array" ref="I1203">_xlfn.XLOOKUP(B1203,'[1]VLOOKUP DATA'!$A$3:$A$14,_xlfn.XLOOKUP(H1203,'[1]VLOOKUP DATA'!$D$2:$F$2,'[1]VLOOKUP DATA'!$D$3:$F$14))*100</f>
        <v>653</v>
      </c>
      <c r="J1203" s="2">
        <v>-18.122858333333333</v>
      </c>
      <c r="K1203" s="3">
        <f t="shared" si="73"/>
        <v>0</v>
      </c>
      <c r="L1203" s="3">
        <v>64.525000000000006</v>
      </c>
      <c r="M1203" s="4">
        <v>355.61061666666689</v>
      </c>
      <c r="N1203" s="4">
        <v>62.411691666666663</v>
      </c>
      <c r="O1203" s="4">
        <v>386.78068333333329</v>
      </c>
      <c r="P1203" s="3">
        <f t="shared" si="74"/>
        <v>444.80911666666668</v>
      </c>
      <c r="Q1203" s="5">
        <v>0</v>
      </c>
      <c r="R1203" s="5">
        <f>VLOOKUP(D1203,'[1]DESIGN LOAD'!AC:AF,2,FALSE)</f>
        <v>565</v>
      </c>
      <c r="S1203" s="7">
        <f>VLOOKUP(D1203,'[1]DESIGN LOAD'!AC:AF,3,FALSE)</f>
        <v>690</v>
      </c>
      <c r="T1203">
        <f>VLOOKUP(D1203,'[1]DESIGN LOAD'!AC:AF,4,FALSE)</f>
        <v>1255</v>
      </c>
    </row>
    <row r="1204" spans="1:20" x14ac:dyDescent="0.3">
      <c r="A1204" s="6">
        <v>2024</v>
      </c>
      <c r="B1204" s="6">
        <v>8</v>
      </c>
      <c r="C1204" s="6">
        <v>20</v>
      </c>
      <c r="D1204" s="6">
        <v>8</v>
      </c>
      <c r="E1204" s="6" t="str">
        <f t="shared" si="72"/>
        <v>Tuesday</v>
      </c>
      <c r="F1204" s="6" t="str">
        <f t="shared" si="75"/>
        <v>Week-day</v>
      </c>
      <c r="G1204" s="6" t="str">
        <f>_xlfn.XLOOKUP(B1204,'[1]VLOOKUP DATA'!$A$3:$A$14,'[1]VLOOKUP DATA'!$C$3:$C$14)</f>
        <v>High-demand</v>
      </c>
      <c r="H1204" s="6" t="str" cm="1">
        <f t="array" ref="H1204">_xlfn.XLOOKUP(1,('[1]VLOOKUP DATA'!$I$2:$I$337=[1]DATA!G1204)*('[1]VLOOKUP DATA'!$J$2:$J$337=[1]DATA!D1204)*('[1]VLOOKUP DATA'!$K$2:$K$337=[1]DATA!E1204),'[1]VLOOKUP DATA'!$L$2:$L$337)</f>
        <v>Peak</v>
      </c>
      <c r="I1204" s="1" cm="1">
        <f t="array" ref="I1204">_xlfn.XLOOKUP(B1204,'[1]VLOOKUP DATA'!$A$3:$A$14,_xlfn.XLOOKUP(H1204,'[1]VLOOKUP DATA'!$D$2:$F$2,'[1]VLOOKUP DATA'!$D$3:$F$14))*100</f>
        <v>653</v>
      </c>
      <c r="J1204" s="2">
        <v>-89.506058333333314</v>
      </c>
      <c r="K1204" s="3">
        <f t="shared" si="73"/>
        <v>0</v>
      </c>
      <c r="L1204" s="3">
        <v>65.724999999999994</v>
      </c>
      <c r="M1204" s="4">
        <v>38.24056666666668</v>
      </c>
      <c r="N1204" s="4">
        <v>362.54506666666663</v>
      </c>
      <c r="O1204" s="4">
        <v>318.22181666666688</v>
      </c>
      <c r="P1204" s="3">
        <f t="shared" si="74"/>
        <v>444.80911666666668</v>
      </c>
      <c r="Q1204" s="5">
        <v>-2.2200000000000015E-2</v>
      </c>
      <c r="R1204" s="5">
        <f>VLOOKUP(D1204,'[1]DESIGN LOAD'!AC:AF,2,FALSE)</f>
        <v>565</v>
      </c>
      <c r="S1204" s="7">
        <f>VLOOKUP(D1204,'[1]DESIGN LOAD'!AC:AF,3,FALSE)</f>
        <v>675</v>
      </c>
      <c r="T1204">
        <f>VLOOKUP(D1204,'[1]DESIGN LOAD'!AC:AF,4,FALSE)</f>
        <v>1240</v>
      </c>
    </row>
    <row r="1205" spans="1:20" x14ac:dyDescent="0.3">
      <c r="A1205" s="6">
        <v>2024</v>
      </c>
      <c r="B1205" s="6">
        <v>8</v>
      </c>
      <c r="C1205" s="6">
        <v>20</v>
      </c>
      <c r="D1205" s="6">
        <v>9</v>
      </c>
      <c r="E1205" s="6" t="str">
        <f t="shared" si="72"/>
        <v>Tuesday</v>
      </c>
      <c r="F1205" s="6" t="str">
        <f t="shared" si="75"/>
        <v>Week-day</v>
      </c>
      <c r="G1205" s="6" t="str">
        <f>_xlfn.XLOOKUP(B1205,'[1]VLOOKUP DATA'!$A$3:$A$14,'[1]VLOOKUP DATA'!$C$3:$C$14)</f>
        <v>High-demand</v>
      </c>
      <c r="H1205" s="6" t="str" cm="1">
        <f t="array" ref="H1205">_xlfn.XLOOKUP(1,('[1]VLOOKUP DATA'!$I$2:$I$337=[1]DATA!G1205)*('[1]VLOOKUP DATA'!$J$2:$J$337=[1]DATA!D1205)*('[1]VLOOKUP DATA'!$K$2:$K$337=[1]DATA!E1205),'[1]VLOOKUP DATA'!$L$2:$L$337)</f>
        <v>Standard</v>
      </c>
      <c r="I1205" s="1" cm="1">
        <f t="array" ref="I1205">_xlfn.XLOOKUP(B1205,'[1]VLOOKUP DATA'!$A$3:$A$14,_xlfn.XLOOKUP(H1205,'[1]VLOOKUP DATA'!$D$2:$F$2,'[1]VLOOKUP DATA'!$D$3:$F$14))*100</f>
        <v>198</v>
      </c>
      <c r="J1205" s="2">
        <v>-332.50582500000007</v>
      </c>
      <c r="K1205" s="3">
        <f t="shared" si="73"/>
        <v>0</v>
      </c>
      <c r="L1205" s="3">
        <v>75.174999999999997</v>
      </c>
      <c r="M1205" s="4">
        <v>0.15990833333333337</v>
      </c>
      <c r="N1205" s="4">
        <v>616.38679999999988</v>
      </c>
      <c r="O1205" s="4">
        <v>283.85543333333328</v>
      </c>
      <c r="P1205" s="3">
        <f t="shared" si="74"/>
        <v>444.80911666666668</v>
      </c>
      <c r="Q1205" s="5">
        <v>-2.4000000000000018E-2</v>
      </c>
      <c r="R1205" s="5">
        <f>VLOOKUP(D1205,'[1]DESIGN LOAD'!AC:AF,2,FALSE)</f>
        <v>565</v>
      </c>
      <c r="S1205" s="7">
        <f>VLOOKUP(D1205,'[1]DESIGN LOAD'!AC:AF,3,FALSE)</f>
        <v>675</v>
      </c>
      <c r="T1205">
        <f>VLOOKUP(D1205,'[1]DESIGN LOAD'!AC:AF,4,FALSE)</f>
        <v>1240</v>
      </c>
    </row>
    <row r="1206" spans="1:20" x14ac:dyDescent="0.3">
      <c r="A1206" s="6">
        <v>2024</v>
      </c>
      <c r="B1206" s="6">
        <v>8</v>
      </c>
      <c r="C1206" s="6">
        <v>20</v>
      </c>
      <c r="D1206" s="6">
        <v>10</v>
      </c>
      <c r="E1206" s="6" t="str">
        <f t="shared" si="72"/>
        <v>Tuesday</v>
      </c>
      <c r="F1206" s="6" t="str">
        <f t="shared" si="75"/>
        <v>Week-day</v>
      </c>
      <c r="G1206" s="6" t="str">
        <f>_xlfn.XLOOKUP(B1206,'[1]VLOOKUP DATA'!$A$3:$A$14,'[1]VLOOKUP DATA'!$C$3:$C$14)</f>
        <v>High-demand</v>
      </c>
      <c r="H1206" s="6" t="str" cm="1">
        <f t="array" ref="H1206">_xlfn.XLOOKUP(1,('[1]VLOOKUP DATA'!$I$2:$I$337=[1]DATA!G1206)*('[1]VLOOKUP DATA'!$J$2:$J$337=[1]DATA!D1206)*('[1]VLOOKUP DATA'!$K$2:$K$337=[1]DATA!E1206),'[1]VLOOKUP DATA'!$L$2:$L$337)</f>
        <v>Standard</v>
      </c>
      <c r="I1206" s="1" cm="1">
        <f t="array" ref="I1206">_xlfn.XLOOKUP(B1206,'[1]VLOOKUP DATA'!$A$3:$A$14,_xlfn.XLOOKUP(H1206,'[1]VLOOKUP DATA'!$D$2:$F$2,'[1]VLOOKUP DATA'!$D$3:$F$14))*100</f>
        <v>198</v>
      </c>
      <c r="J1206" s="2">
        <v>-360.95453333333342</v>
      </c>
      <c r="K1206" s="3">
        <f t="shared" si="73"/>
        <v>0</v>
      </c>
      <c r="L1206" s="3">
        <v>92.6</v>
      </c>
      <c r="M1206" s="4">
        <v>17.306025000000002</v>
      </c>
      <c r="N1206" s="4">
        <v>668.98605833333329</v>
      </c>
      <c r="O1206" s="4">
        <v>320.73826666666685</v>
      </c>
      <c r="P1206" s="3">
        <f t="shared" si="74"/>
        <v>444.80911666666668</v>
      </c>
      <c r="Q1206" s="5">
        <v>-2.4000000000000018E-2</v>
      </c>
      <c r="R1206" s="5">
        <f>VLOOKUP(D1206,'[1]DESIGN LOAD'!AC:AF,2,FALSE)</f>
        <v>565</v>
      </c>
      <c r="S1206" s="7">
        <f>VLOOKUP(D1206,'[1]DESIGN LOAD'!AC:AF,3,FALSE)</f>
        <v>675</v>
      </c>
      <c r="T1206">
        <f>VLOOKUP(D1206,'[1]DESIGN LOAD'!AC:AF,4,FALSE)</f>
        <v>1240</v>
      </c>
    </row>
    <row r="1207" spans="1:20" x14ac:dyDescent="0.3">
      <c r="A1207" s="6">
        <v>2024</v>
      </c>
      <c r="B1207" s="6">
        <v>8</v>
      </c>
      <c r="C1207" s="6">
        <v>20</v>
      </c>
      <c r="D1207" s="6">
        <v>11</v>
      </c>
      <c r="E1207" s="6" t="str">
        <f t="shared" si="72"/>
        <v>Tuesday</v>
      </c>
      <c r="F1207" s="6" t="str">
        <f t="shared" si="75"/>
        <v>Week-day</v>
      </c>
      <c r="G1207" s="6" t="str">
        <f>_xlfn.XLOOKUP(B1207,'[1]VLOOKUP DATA'!$A$3:$A$14,'[1]VLOOKUP DATA'!$C$3:$C$14)</f>
        <v>High-demand</v>
      </c>
      <c r="H1207" s="6" t="str" cm="1">
        <f t="array" ref="H1207">_xlfn.XLOOKUP(1,('[1]VLOOKUP DATA'!$I$2:$I$337=[1]DATA!G1207)*('[1]VLOOKUP DATA'!$J$2:$J$337=[1]DATA!D1207)*('[1]VLOOKUP DATA'!$K$2:$K$337=[1]DATA!E1207),'[1]VLOOKUP DATA'!$L$2:$L$337)</f>
        <v>Standard</v>
      </c>
      <c r="I1207" s="1" cm="1">
        <f t="array" ref="I1207">_xlfn.XLOOKUP(B1207,'[1]VLOOKUP DATA'!$A$3:$A$14,_xlfn.XLOOKUP(H1207,'[1]VLOOKUP DATA'!$D$2:$F$2,'[1]VLOOKUP DATA'!$D$3:$F$14))*100</f>
        <v>198</v>
      </c>
      <c r="J1207" s="2">
        <v>-13.407375</v>
      </c>
      <c r="K1207" s="3">
        <f t="shared" si="73"/>
        <v>0</v>
      </c>
      <c r="L1207" s="3">
        <v>99</v>
      </c>
      <c r="M1207" s="4">
        <v>11.250866666666669</v>
      </c>
      <c r="N1207" s="4">
        <v>261.46757500000001</v>
      </c>
      <c r="O1207" s="4">
        <v>254.42615833333346</v>
      </c>
      <c r="P1207" s="3">
        <f t="shared" si="74"/>
        <v>444.80911666666668</v>
      </c>
      <c r="Q1207" s="5">
        <v>-2.4000000000000018E-2</v>
      </c>
      <c r="R1207" s="5">
        <f>VLOOKUP(D1207,'[1]DESIGN LOAD'!AC:AF,2,FALSE)</f>
        <v>565</v>
      </c>
      <c r="S1207" s="7">
        <f>VLOOKUP(D1207,'[1]DESIGN LOAD'!AC:AF,3,FALSE)</f>
        <v>675</v>
      </c>
      <c r="T1207">
        <f>VLOOKUP(D1207,'[1]DESIGN LOAD'!AC:AF,4,FALSE)</f>
        <v>1240</v>
      </c>
    </row>
    <row r="1208" spans="1:20" x14ac:dyDescent="0.3">
      <c r="A1208" s="6">
        <v>2024</v>
      </c>
      <c r="B1208" s="6">
        <v>8</v>
      </c>
      <c r="C1208" s="6">
        <v>20</v>
      </c>
      <c r="D1208" s="6">
        <v>12</v>
      </c>
      <c r="E1208" s="6" t="str">
        <f t="shared" si="72"/>
        <v>Tuesday</v>
      </c>
      <c r="F1208" s="6" t="str">
        <f t="shared" si="75"/>
        <v>Week-day</v>
      </c>
      <c r="G1208" s="6" t="str">
        <f>_xlfn.XLOOKUP(B1208,'[1]VLOOKUP DATA'!$A$3:$A$14,'[1]VLOOKUP DATA'!$C$3:$C$14)</f>
        <v>High-demand</v>
      </c>
      <c r="H1208" s="6" t="str" cm="1">
        <f t="array" ref="H1208">_xlfn.XLOOKUP(1,('[1]VLOOKUP DATA'!$I$2:$I$337=[1]DATA!G1208)*('[1]VLOOKUP DATA'!$J$2:$J$337=[1]DATA!D1208)*('[1]VLOOKUP DATA'!$K$2:$K$337=[1]DATA!E1208),'[1]VLOOKUP DATA'!$L$2:$L$337)</f>
        <v>Standard</v>
      </c>
      <c r="I1208" s="1" cm="1">
        <f t="array" ref="I1208">_xlfn.XLOOKUP(B1208,'[1]VLOOKUP DATA'!$A$3:$A$14,_xlfn.XLOOKUP(H1208,'[1]VLOOKUP DATA'!$D$2:$F$2,'[1]VLOOKUP DATA'!$D$3:$F$14))*100</f>
        <v>198</v>
      </c>
      <c r="J1208" s="2">
        <v>-11.506121212121208</v>
      </c>
      <c r="K1208" s="3">
        <f t="shared" si="73"/>
        <v>0</v>
      </c>
      <c r="L1208" s="3">
        <v>99.060606060606062</v>
      </c>
      <c r="M1208" s="4">
        <v>9.5438686868686862</v>
      </c>
      <c r="N1208" s="4">
        <v>279.62786868686862</v>
      </c>
      <c r="O1208" s="4">
        <v>273.42575757575759</v>
      </c>
      <c r="P1208" s="3">
        <f t="shared" si="74"/>
        <v>444.80911666666668</v>
      </c>
      <c r="Q1208" s="5">
        <v>-9.9393939393939441E-3</v>
      </c>
      <c r="R1208" s="5">
        <f>VLOOKUP(D1208,'[1]DESIGN LOAD'!AC:AF,2,FALSE)</f>
        <v>565</v>
      </c>
      <c r="S1208" s="7">
        <f>VLOOKUP(D1208,'[1]DESIGN LOAD'!AC:AF,3,FALSE)</f>
        <v>675</v>
      </c>
      <c r="T1208">
        <f>VLOOKUP(D1208,'[1]DESIGN LOAD'!AC:AF,4,FALSE)</f>
        <v>1240</v>
      </c>
    </row>
    <row r="1209" spans="1:20" x14ac:dyDescent="0.3">
      <c r="A1209" s="6">
        <v>2024</v>
      </c>
      <c r="B1209" s="6">
        <v>8</v>
      </c>
      <c r="C1209" s="6">
        <v>20</v>
      </c>
      <c r="D1209" s="6">
        <v>13</v>
      </c>
      <c r="E1209" s="6" t="str">
        <f t="shared" si="72"/>
        <v>Tuesday</v>
      </c>
      <c r="F1209" s="6" t="str">
        <f t="shared" si="75"/>
        <v>Week-day</v>
      </c>
      <c r="G1209" s="6" t="str">
        <f>_xlfn.XLOOKUP(B1209,'[1]VLOOKUP DATA'!$A$3:$A$14,'[1]VLOOKUP DATA'!$C$3:$C$14)</f>
        <v>High-demand</v>
      </c>
      <c r="H1209" s="6" t="str" cm="1">
        <f t="array" ref="H1209">_xlfn.XLOOKUP(1,('[1]VLOOKUP DATA'!$I$2:$I$337=[1]DATA!G1209)*('[1]VLOOKUP DATA'!$J$2:$J$337=[1]DATA!D1209)*('[1]VLOOKUP DATA'!$K$2:$K$337=[1]DATA!E1209),'[1]VLOOKUP DATA'!$L$2:$L$337)</f>
        <v>Standard</v>
      </c>
      <c r="I1209" s="1" cm="1">
        <f t="array" ref="I1209">_xlfn.XLOOKUP(B1209,'[1]VLOOKUP DATA'!$A$3:$A$14,_xlfn.XLOOKUP(H1209,'[1]VLOOKUP DATA'!$D$2:$F$2,'[1]VLOOKUP DATA'!$D$3:$F$14))*100</f>
        <v>198</v>
      </c>
      <c r="J1209" s="2">
        <v>-10.087608333333334</v>
      </c>
      <c r="K1209" s="3">
        <f t="shared" si="73"/>
        <v>0</v>
      </c>
      <c r="L1209" s="3">
        <v>99.075000000000003</v>
      </c>
      <c r="M1209" s="4">
        <v>5.8289499999999999</v>
      </c>
      <c r="N1209" s="4">
        <v>280.34834999999993</v>
      </c>
      <c r="O1209" s="4">
        <v>273.2577999999998</v>
      </c>
      <c r="P1209" s="3">
        <f t="shared" si="74"/>
        <v>444.80911666666668</v>
      </c>
      <c r="Q1209" s="5">
        <v>0</v>
      </c>
      <c r="R1209" s="5">
        <f>VLOOKUP(D1209,'[1]DESIGN LOAD'!AC:AF,2,FALSE)</f>
        <v>565</v>
      </c>
      <c r="S1209" s="7">
        <f>VLOOKUP(D1209,'[1]DESIGN LOAD'!AC:AF,3,FALSE)</f>
        <v>675</v>
      </c>
      <c r="T1209">
        <f>VLOOKUP(D1209,'[1]DESIGN LOAD'!AC:AF,4,FALSE)</f>
        <v>1240</v>
      </c>
    </row>
    <row r="1210" spans="1:20" x14ac:dyDescent="0.3">
      <c r="A1210" s="6">
        <v>2024</v>
      </c>
      <c r="B1210" s="6">
        <v>8</v>
      </c>
      <c r="C1210" s="6">
        <v>20</v>
      </c>
      <c r="D1210" s="6">
        <v>14</v>
      </c>
      <c r="E1210" s="6" t="str">
        <f t="shared" si="72"/>
        <v>Tuesday</v>
      </c>
      <c r="F1210" s="6" t="str">
        <f t="shared" si="75"/>
        <v>Week-day</v>
      </c>
      <c r="G1210" s="6" t="str">
        <f>_xlfn.XLOOKUP(B1210,'[1]VLOOKUP DATA'!$A$3:$A$14,'[1]VLOOKUP DATA'!$C$3:$C$14)</f>
        <v>High-demand</v>
      </c>
      <c r="H1210" s="6" t="str" cm="1">
        <f t="array" ref="H1210">_xlfn.XLOOKUP(1,('[1]VLOOKUP DATA'!$I$2:$I$337=[1]DATA!G1210)*('[1]VLOOKUP DATA'!$J$2:$J$337=[1]DATA!D1210)*('[1]VLOOKUP DATA'!$K$2:$K$337=[1]DATA!E1210),'[1]VLOOKUP DATA'!$L$2:$L$337)</f>
        <v>Standard</v>
      </c>
      <c r="I1210" s="1" cm="1">
        <f t="array" ref="I1210">_xlfn.XLOOKUP(B1210,'[1]VLOOKUP DATA'!$A$3:$A$14,_xlfn.XLOOKUP(H1210,'[1]VLOOKUP DATA'!$D$2:$F$2,'[1]VLOOKUP DATA'!$D$3:$F$14))*100</f>
        <v>198</v>
      </c>
      <c r="J1210" s="2">
        <v>-10.108208333333334</v>
      </c>
      <c r="K1210" s="3">
        <f t="shared" si="73"/>
        <v>0</v>
      </c>
      <c r="L1210" s="3">
        <v>99.033333333333331</v>
      </c>
      <c r="M1210" s="4">
        <v>6.2300000000000022</v>
      </c>
      <c r="N1210" s="4">
        <v>313.40300833333316</v>
      </c>
      <c r="O1210" s="4">
        <v>306.23985833333336</v>
      </c>
      <c r="P1210" s="3">
        <f t="shared" si="74"/>
        <v>444.80911666666668</v>
      </c>
      <c r="Q1210" s="5">
        <v>0</v>
      </c>
      <c r="R1210" s="5">
        <f>VLOOKUP(D1210,'[1]DESIGN LOAD'!AC:AF,2,FALSE)</f>
        <v>565</v>
      </c>
      <c r="S1210" s="7">
        <f>VLOOKUP(D1210,'[1]DESIGN LOAD'!AC:AF,3,FALSE)</f>
        <v>675</v>
      </c>
      <c r="T1210">
        <f>VLOOKUP(D1210,'[1]DESIGN LOAD'!AC:AF,4,FALSE)</f>
        <v>1240</v>
      </c>
    </row>
    <row r="1211" spans="1:20" x14ac:dyDescent="0.3">
      <c r="A1211" s="6">
        <v>2024</v>
      </c>
      <c r="B1211" s="6">
        <v>8</v>
      </c>
      <c r="C1211" s="6">
        <v>20</v>
      </c>
      <c r="D1211" s="6">
        <v>15</v>
      </c>
      <c r="E1211" s="6" t="str">
        <f t="shared" si="72"/>
        <v>Tuesday</v>
      </c>
      <c r="F1211" s="6" t="str">
        <f t="shared" si="75"/>
        <v>Week-day</v>
      </c>
      <c r="G1211" s="6" t="str">
        <f>_xlfn.XLOOKUP(B1211,'[1]VLOOKUP DATA'!$A$3:$A$14,'[1]VLOOKUP DATA'!$C$3:$C$14)</f>
        <v>High-demand</v>
      </c>
      <c r="H1211" s="6" t="str" cm="1">
        <f t="array" ref="H1211">_xlfn.XLOOKUP(1,('[1]VLOOKUP DATA'!$I$2:$I$337=[1]DATA!G1211)*('[1]VLOOKUP DATA'!$J$2:$J$337=[1]DATA!D1211)*('[1]VLOOKUP DATA'!$K$2:$K$337=[1]DATA!E1211),'[1]VLOOKUP DATA'!$L$2:$L$337)</f>
        <v>Standard</v>
      </c>
      <c r="I1211" s="1" cm="1">
        <f t="array" ref="I1211">_xlfn.XLOOKUP(B1211,'[1]VLOOKUP DATA'!$A$3:$A$14,_xlfn.XLOOKUP(H1211,'[1]VLOOKUP DATA'!$D$2:$F$2,'[1]VLOOKUP DATA'!$D$3:$F$14))*100</f>
        <v>198</v>
      </c>
      <c r="J1211" s="2">
        <v>-9.1153083333333385</v>
      </c>
      <c r="K1211" s="3">
        <f t="shared" si="73"/>
        <v>0</v>
      </c>
      <c r="L1211" s="3">
        <v>99.058333333333337</v>
      </c>
      <c r="M1211" s="4">
        <v>6.1404583333333296</v>
      </c>
      <c r="N1211" s="4">
        <v>343.93055833333329</v>
      </c>
      <c r="O1211" s="4">
        <v>337.88170833333339</v>
      </c>
      <c r="P1211" s="3">
        <f t="shared" si="74"/>
        <v>444.80911666666668</v>
      </c>
      <c r="Q1211" s="5">
        <v>0</v>
      </c>
      <c r="R1211" s="5">
        <f>VLOOKUP(D1211,'[1]DESIGN LOAD'!AC:AF,2,FALSE)</f>
        <v>565</v>
      </c>
      <c r="S1211" s="7">
        <f>VLOOKUP(D1211,'[1]DESIGN LOAD'!AC:AF,3,FALSE)</f>
        <v>675</v>
      </c>
      <c r="T1211">
        <f>VLOOKUP(D1211,'[1]DESIGN LOAD'!AC:AF,4,FALSE)</f>
        <v>1240</v>
      </c>
    </row>
    <row r="1212" spans="1:20" x14ac:dyDescent="0.3">
      <c r="A1212" s="6">
        <v>2024</v>
      </c>
      <c r="B1212" s="6">
        <v>8</v>
      </c>
      <c r="C1212" s="6">
        <v>20</v>
      </c>
      <c r="D1212" s="6">
        <v>16</v>
      </c>
      <c r="E1212" s="6" t="str">
        <f t="shared" si="72"/>
        <v>Tuesday</v>
      </c>
      <c r="F1212" s="6" t="str">
        <f t="shared" si="75"/>
        <v>Week-day</v>
      </c>
      <c r="G1212" s="6" t="str">
        <f>_xlfn.XLOOKUP(B1212,'[1]VLOOKUP DATA'!$A$3:$A$14,'[1]VLOOKUP DATA'!$C$3:$C$14)</f>
        <v>High-demand</v>
      </c>
      <c r="H1212" s="6" t="str" cm="1">
        <f t="array" ref="H1212">_xlfn.XLOOKUP(1,('[1]VLOOKUP DATA'!$I$2:$I$337=[1]DATA!G1212)*('[1]VLOOKUP DATA'!$J$2:$J$337=[1]DATA!D1212)*('[1]VLOOKUP DATA'!$K$2:$K$337=[1]DATA!E1212),'[1]VLOOKUP DATA'!$L$2:$L$337)</f>
        <v>Standard</v>
      </c>
      <c r="I1212" s="1" cm="1">
        <f t="array" ref="I1212">_xlfn.XLOOKUP(B1212,'[1]VLOOKUP DATA'!$A$3:$A$14,_xlfn.XLOOKUP(H1212,'[1]VLOOKUP DATA'!$D$2:$F$2,'[1]VLOOKUP DATA'!$D$3:$F$14))*100</f>
        <v>198</v>
      </c>
      <c r="J1212" s="2">
        <v>44.568613207547173</v>
      </c>
      <c r="K1212" s="3">
        <f t="shared" si="73"/>
        <v>44.568613207547173</v>
      </c>
      <c r="L1212" s="3">
        <v>98.716981132075475</v>
      </c>
      <c r="M1212" s="4">
        <v>19.453094339622648</v>
      </c>
      <c r="N1212" s="4">
        <v>274.93043396226409</v>
      </c>
      <c r="O1212" s="4">
        <v>333.21333018867938</v>
      </c>
      <c r="P1212" s="3">
        <f t="shared" si="74"/>
        <v>444.80911666666668</v>
      </c>
      <c r="Q1212" s="5">
        <v>0</v>
      </c>
      <c r="R1212" s="5">
        <f>VLOOKUP(D1212,'[1]DESIGN LOAD'!AC:AF,2,FALSE)</f>
        <v>565</v>
      </c>
      <c r="S1212" s="7">
        <f>VLOOKUP(D1212,'[1]DESIGN LOAD'!AC:AF,3,FALSE)</f>
        <v>675</v>
      </c>
      <c r="T1212">
        <f>VLOOKUP(D1212,'[1]DESIGN LOAD'!AC:AF,4,FALSE)</f>
        <v>1240</v>
      </c>
    </row>
    <row r="1213" spans="1:20" x14ac:dyDescent="0.3">
      <c r="A1213" s="6">
        <v>2024</v>
      </c>
      <c r="B1213" s="6">
        <v>8</v>
      </c>
      <c r="C1213" s="6">
        <v>20</v>
      </c>
      <c r="D1213" s="6">
        <v>17</v>
      </c>
      <c r="E1213" s="6" t="str">
        <f t="shared" si="72"/>
        <v>Tuesday</v>
      </c>
      <c r="F1213" s="6" t="str">
        <f t="shared" si="75"/>
        <v>Week-day</v>
      </c>
      <c r="G1213" s="6" t="str">
        <f>_xlfn.XLOOKUP(B1213,'[1]VLOOKUP DATA'!$A$3:$A$14,'[1]VLOOKUP DATA'!$C$3:$C$14)</f>
        <v>High-demand</v>
      </c>
      <c r="H1213" s="6" t="str" cm="1">
        <f t="array" ref="H1213">_xlfn.XLOOKUP(1,('[1]VLOOKUP DATA'!$I$2:$I$337=[1]DATA!G1213)*('[1]VLOOKUP DATA'!$J$2:$J$337=[1]DATA!D1213)*('[1]VLOOKUP DATA'!$K$2:$K$337=[1]DATA!E1213),'[1]VLOOKUP DATA'!$L$2:$L$337)</f>
        <v>Peak</v>
      </c>
      <c r="I1213" s="1" cm="1">
        <f t="array" ref="I1213">_xlfn.XLOOKUP(B1213,'[1]VLOOKUP DATA'!$A$3:$A$14,_xlfn.XLOOKUP(H1213,'[1]VLOOKUP DATA'!$D$2:$F$2,'[1]VLOOKUP DATA'!$D$3:$F$14))*100</f>
        <v>653</v>
      </c>
      <c r="J1213" s="2">
        <v>271.18015833333328</v>
      </c>
      <c r="K1213" s="3">
        <f t="shared" si="73"/>
        <v>271.18015833333328</v>
      </c>
      <c r="L1213" s="3">
        <v>91.125</v>
      </c>
      <c r="M1213" s="4">
        <v>17.07909999999999</v>
      </c>
      <c r="N1213" s="4">
        <v>54.095391666666664</v>
      </c>
      <c r="O1213" s="4">
        <v>338.05153333333328</v>
      </c>
      <c r="P1213" s="3">
        <f t="shared" si="74"/>
        <v>444.80911666666668</v>
      </c>
      <c r="Q1213" s="5">
        <v>0</v>
      </c>
      <c r="R1213" s="5">
        <f>VLOOKUP(D1213,'[1]DESIGN LOAD'!AC:AF,2,FALSE)</f>
        <v>555</v>
      </c>
      <c r="S1213" s="7">
        <f>VLOOKUP(D1213,'[1]DESIGN LOAD'!AC:AF,3,FALSE)</f>
        <v>675</v>
      </c>
      <c r="T1213">
        <f>VLOOKUP(D1213,'[1]DESIGN LOAD'!AC:AF,4,FALSE)</f>
        <v>1230</v>
      </c>
    </row>
    <row r="1214" spans="1:20" x14ac:dyDescent="0.3">
      <c r="A1214" s="6">
        <v>2024</v>
      </c>
      <c r="B1214" s="6">
        <v>8</v>
      </c>
      <c r="C1214" s="6">
        <v>20</v>
      </c>
      <c r="D1214" s="6">
        <v>18</v>
      </c>
      <c r="E1214" s="6" t="str">
        <f t="shared" si="72"/>
        <v>Tuesday</v>
      </c>
      <c r="F1214" s="6" t="str">
        <f t="shared" si="75"/>
        <v>Week-day</v>
      </c>
      <c r="G1214" s="6" t="str">
        <f>_xlfn.XLOOKUP(B1214,'[1]VLOOKUP DATA'!$A$3:$A$14,'[1]VLOOKUP DATA'!$C$3:$C$14)</f>
        <v>High-demand</v>
      </c>
      <c r="H1214" s="6" t="str" cm="1">
        <f t="array" ref="H1214">_xlfn.XLOOKUP(1,('[1]VLOOKUP DATA'!$I$2:$I$337=[1]DATA!G1214)*('[1]VLOOKUP DATA'!$J$2:$J$337=[1]DATA!D1214)*('[1]VLOOKUP DATA'!$K$2:$K$337=[1]DATA!E1214),'[1]VLOOKUP DATA'!$L$2:$L$337)</f>
        <v>Peak</v>
      </c>
      <c r="I1214" s="1" cm="1">
        <f t="array" ref="I1214">_xlfn.XLOOKUP(B1214,'[1]VLOOKUP DATA'!$A$3:$A$14,_xlfn.XLOOKUP(H1214,'[1]VLOOKUP DATA'!$D$2:$F$2,'[1]VLOOKUP DATA'!$D$3:$F$14))*100</f>
        <v>653</v>
      </c>
      <c r="J1214" s="2">
        <v>337.41601666666645</v>
      </c>
      <c r="K1214" s="3">
        <f t="shared" si="73"/>
        <v>337.41601666666645</v>
      </c>
      <c r="L1214" s="3">
        <v>75.375</v>
      </c>
      <c r="M1214" s="4">
        <v>0.16196666666666654</v>
      </c>
      <c r="N1214" s="4">
        <v>1.6889916666666658</v>
      </c>
      <c r="O1214" s="4">
        <v>339.1050083333331</v>
      </c>
      <c r="P1214" s="3">
        <f t="shared" si="74"/>
        <v>444.80911666666668</v>
      </c>
      <c r="Q1214" s="5">
        <v>0</v>
      </c>
      <c r="R1214" s="5">
        <f>VLOOKUP(D1214,'[1]DESIGN LOAD'!AC:AF,2,FALSE)</f>
        <v>485</v>
      </c>
      <c r="S1214" s="7">
        <f>VLOOKUP(D1214,'[1]DESIGN LOAD'!AC:AF,3,FALSE)</f>
        <v>655</v>
      </c>
      <c r="T1214">
        <f>VLOOKUP(D1214,'[1]DESIGN LOAD'!AC:AF,4,FALSE)</f>
        <v>1140</v>
      </c>
    </row>
    <row r="1215" spans="1:20" x14ac:dyDescent="0.3">
      <c r="A1215" s="6">
        <v>2024</v>
      </c>
      <c r="B1215" s="6">
        <v>8</v>
      </c>
      <c r="C1215" s="6">
        <v>20</v>
      </c>
      <c r="D1215" s="6">
        <v>19</v>
      </c>
      <c r="E1215" s="6" t="str">
        <f t="shared" si="72"/>
        <v>Tuesday</v>
      </c>
      <c r="F1215" s="6" t="str">
        <f t="shared" si="75"/>
        <v>Week-day</v>
      </c>
      <c r="G1215" s="6" t="str">
        <f>_xlfn.XLOOKUP(B1215,'[1]VLOOKUP DATA'!$A$3:$A$14,'[1]VLOOKUP DATA'!$C$3:$C$14)</f>
        <v>High-demand</v>
      </c>
      <c r="H1215" s="6" t="str" cm="1">
        <f t="array" ref="H1215">_xlfn.XLOOKUP(1,('[1]VLOOKUP DATA'!$I$2:$I$337=[1]DATA!G1215)*('[1]VLOOKUP DATA'!$J$2:$J$337=[1]DATA!D1215)*('[1]VLOOKUP DATA'!$K$2:$K$337=[1]DATA!E1215),'[1]VLOOKUP DATA'!$L$2:$L$337)</f>
        <v>Standard</v>
      </c>
      <c r="I1215" s="1" cm="1">
        <f t="array" ref="I1215">_xlfn.XLOOKUP(B1215,'[1]VLOOKUP DATA'!$A$3:$A$14,_xlfn.XLOOKUP(H1215,'[1]VLOOKUP DATA'!$D$2:$F$2,'[1]VLOOKUP DATA'!$D$3:$F$14))*100</f>
        <v>198</v>
      </c>
      <c r="J1215" s="2">
        <v>43.10639166666671</v>
      </c>
      <c r="K1215" s="3">
        <f t="shared" si="73"/>
        <v>43.10639166666671</v>
      </c>
      <c r="L1215" s="3">
        <v>64.966666666666669</v>
      </c>
      <c r="M1215" s="4">
        <v>288.92181666666664</v>
      </c>
      <c r="N1215" s="4">
        <v>0</v>
      </c>
      <c r="O1215" s="4">
        <v>308.49835000000002</v>
      </c>
      <c r="P1215" s="3">
        <f t="shared" si="74"/>
        <v>444.80911666666668</v>
      </c>
      <c r="Q1215" s="5">
        <v>0</v>
      </c>
      <c r="R1215" s="5">
        <f>VLOOKUP(D1215,'[1]DESIGN LOAD'!AC:AF,2,FALSE)</f>
        <v>295</v>
      </c>
      <c r="S1215" s="7">
        <f>VLOOKUP(D1215,'[1]DESIGN LOAD'!AC:AF,3,FALSE)</f>
        <v>655</v>
      </c>
      <c r="T1215">
        <f>VLOOKUP(D1215,'[1]DESIGN LOAD'!AC:AF,4,FALSE)</f>
        <v>950</v>
      </c>
    </row>
    <row r="1216" spans="1:20" x14ac:dyDescent="0.3">
      <c r="A1216" s="6">
        <v>2024</v>
      </c>
      <c r="B1216" s="6">
        <v>8</v>
      </c>
      <c r="C1216" s="6">
        <v>20</v>
      </c>
      <c r="D1216" s="6">
        <v>20</v>
      </c>
      <c r="E1216" s="6" t="str">
        <f t="shared" si="72"/>
        <v>Tuesday</v>
      </c>
      <c r="F1216" s="6" t="str">
        <f t="shared" si="75"/>
        <v>Week-day</v>
      </c>
      <c r="G1216" s="6" t="str">
        <f>_xlfn.XLOOKUP(B1216,'[1]VLOOKUP DATA'!$A$3:$A$14,'[1]VLOOKUP DATA'!$C$3:$C$14)</f>
        <v>High-demand</v>
      </c>
      <c r="H1216" s="6" t="str" cm="1">
        <f t="array" ref="H1216">_xlfn.XLOOKUP(1,('[1]VLOOKUP DATA'!$I$2:$I$337=[1]DATA!G1216)*('[1]VLOOKUP DATA'!$J$2:$J$337=[1]DATA!D1216)*('[1]VLOOKUP DATA'!$K$2:$K$337=[1]DATA!E1216),'[1]VLOOKUP DATA'!$L$2:$L$337)</f>
        <v>Standard</v>
      </c>
      <c r="I1216" s="1" cm="1">
        <f t="array" ref="I1216">_xlfn.XLOOKUP(B1216,'[1]VLOOKUP DATA'!$A$3:$A$14,_xlfn.XLOOKUP(H1216,'[1]VLOOKUP DATA'!$D$2:$F$2,'[1]VLOOKUP DATA'!$D$3:$F$14))*100</f>
        <v>198</v>
      </c>
      <c r="J1216" s="2">
        <v>-2.4006999999999947</v>
      </c>
      <c r="K1216" s="3">
        <f t="shared" si="73"/>
        <v>0</v>
      </c>
      <c r="L1216" s="3">
        <v>64.95</v>
      </c>
      <c r="M1216" s="4">
        <v>230.88189999999994</v>
      </c>
      <c r="N1216" s="4">
        <v>0</v>
      </c>
      <c r="O1216" s="4">
        <v>215.36688333333331</v>
      </c>
      <c r="P1216" s="3">
        <f t="shared" si="74"/>
        <v>444.80911666666668</v>
      </c>
      <c r="Q1216" s="5">
        <v>0</v>
      </c>
      <c r="R1216" s="5">
        <f>VLOOKUP(D1216,'[1]DESIGN LOAD'!AC:AF,2,FALSE)</f>
        <v>295</v>
      </c>
      <c r="S1216" s="7">
        <f>VLOOKUP(D1216,'[1]DESIGN LOAD'!AC:AF,3,FALSE)</f>
        <v>190</v>
      </c>
      <c r="T1216">
        <f>VLOOKUP(D1216,'[1]DESIGN LOAD'!AC:AF,4,FALSE)</f>
        <v>485</v>
      </c>
    </row>
    <row r="1217" spans="1:20" x14ac:dyDescent="0.3">
      <c r="A1217" s="6">
        <v>2024</v>
      </c>
      <c r="B1217" s="6">
        <v>8</v>
      </c>
      <c r="C1217" s="6">
        <v>20</v>
      </c>
      <c r="D1217" s="6">
        <v>21</v>
      </c>
      <c r="E1217" s="6" t="str">
        <f t="shared" si="72"/>
        <v>Tuesday</v>
      </c>
      <c r="F1217" s="6" t="str">
        <f t="shared" si="75"/>
        <v>Week-day</v>
      </c>
      <c r="G1217" s="6" t="str">
        <f>_xlfn.XLOOKUP(B1217,'[1]VLOOKUP DATA'!$A$3:$A$14,'[1]VLOOKUP DATA'!$C$3:$C$14)</f>
        <v>High-demand</v>
      </c>
      <c r="H1217" s="6" t="str" cm="1">
        <f t="array" ref="H1217">_xlfn.XLOOKUP(1,('[1]VLOOKUP DATA'!$I$2:$I$337=[1]DATA!G1217)*('[1]VLOOKUP DATA'!$J$2:$J$337=[1]DATA!D1217)*('[1]VLOOKUP DATA'!$K$2:$K$337=[1]DATA!E1217),'[1]VLOOKUP DATA'!$L$2:$L$337)</f>
        <v>Standard</v>
      </c>
      <c r="I1217" s="1" cm="1">
        <f t="array" ref="I1217">_xlfn.XLOOKUP(B1217,'[1]VLOOKUP DATA'!$A$3:$A$14,_xlfn.XLOOKUP(H1217,'[1]VLOOKUP DATA'!$D$2:$F$2,'[1]VLOOKUP DATA'!$D$3:$F$14))*100</f>
        <v>198</v>
      </c>
      <c r="J1217" s="2">
        <v>-1.8461250000000029</v>
      </c>
      <c r="K1217" s="3">
        <f t="shared" si="73"/>
        <v>0</v>
      </c>
      <c r="L1217" s="3">
        <v>64.683333333333337</v>
      </c>
      <c r="M1217" s="4">
        <v>220.75869166666655</v>
      </c>
      <c r="N1217" s="4">
        <v>0</v>
      </c>
      <c r="O1217" s="4">
        <v>215.65844166666665</v>
      </c>
      <c r="P1217" s="3">
        <f t="shared" si="74"/>
        <v>444.80911666666668</v>
      </c>
      <c r="Q1217" s="5">
        <v>0</v>
      </c>
      <c r="R1217" s="5">
        <f>VLOOKUP(D1217,'[1]DESIGN LOAD'!AC:AF,2,FALSE)</f>
        <v>295</v>
      </c>
      <c r="S1217" s="7">
        <f>VLOOKUP(D1217,'[1]DESIGN LOAD'!AC:AF,3,FALSE)</f>
        <v>190</v>
      </c>
      <c r="T1217">
        <f>VLOOKUP(D1217,'[1]DESIGN LOAD'!AC:AF,4,FALSE)</f>
        <v>485</v>
      </c>
    </row>
    <row r="1218" spans="1:20" x14ac:dyDescent="0.3">
      <c r="A1218" s="6">
        <v>2024</v>
      </c>
      <c r="B1218" s="6">
        <v>8</v>
      </c>
      <c r="C1218" s="6">
        <v>20</v>
      </c>
      <c r="D1218" s="6">
        <v>22</v>
      </c>
      <c r="E1218" s="6" t="str">
        <f t="shared" ref="E1218:E1281" si="76">TEXT(DATE(A1218, B1218, C1218), "dddd")</f>
        <v>Tuesday</v>
      </c>
      <c r="F1218" s="6" t="str">
        <f t="shared" si="75"/>
        <v>Week-day</v>
      </c>
      <c r="G1218" s="6" t="str">
        <f>_xlfn.XLOOKUP(B1218,'[1]VLOOKUP DATA'!$A$3:$A$14,'[1]VLOOKUP DATA'!$C$3:$C$14)</f>
        <v>High-demand</v>
      </c>
      <c r="H1218" s="6" t="str" cm="1">
        <f t="array" ref="H1218">_xlfn.XLOOKUP(1,('[1]VLOOKUP DATA'!$I$2:$I$337=[1]DATA!G1218)*('[1]VLOOKUP DATA'!$J$2:$J$337=[1]DATA!D1218)*('[1]VLOOKUP DATA'!$K$2:$K$337=[1]DATA!E1218),'[1]VLOOKUP DATA'!$L$2:$L$337)</f>
        <v>Off-Peak</v>
      </c>
      <c r="I1218" s="1" cm="1">
        <f t="array" ref="I1218">_xlfn.XLOOKUP(B1218,'[1]VLOOKUP DATA'!$A$3:$A$14,_xlfn.XLOOKUP(H1218,'[1]VLOOKUP DATA'!$D$2:$F$2,'[1]VLOOKUP DATA'!$D$3:$F$14))*100</f>
        <v>107</v>
      </c>
      <c r="J1218" s="2">
        <v>-202.33944166666672</v>
      </c>
      <c r="K1218" s="3">
        <f t="shared" ref="K1218:K1281" si="77">IF(J1218&gt;0,J1218,0)</f>
        <v>0</v>
      </c>
      <c r="L1218" s="3">
        <v>69.291666666666671</v>
      </c>
      <c r="M1218" s="4">
        <v>441.88849166666677</v>
      </c>
      <c r="N1218" s="4">
        <v>0</v>
      </c>
      <c r="O1218" s="4">
        <v>216.22956666666656</v>
      </c>
      <c r="P1218" s="3">
        <f t="shared" ref="P1218:P1281" si="78">_xlfn.MAXIFS(M:M,B:B,B1218)</f>
        <v>444.80911666666668</v>
      </c>
      <c r="Q1218" s="5">
        <v>0</v>
      </c>
      <c r="R1218" s="5">
        <f>VLOOKUP(D1218,'[1]DESIGN LOAD'!AC:AF,2,FALSE)</f>
        <v>200</v>
      </c>
      <c r="S1218" s="7">
        <f>VLOOKUP(D1218,'[1]DESIGN LOAD'!AC:AF,3,FALSE)</f>
        <v>190</v>
      </c>
      <c r="T1218">
        <f>VLOOKUP(D1218,'[1]DESIGN LOAD'!AC:AF,4,FALSE)</f>
        <v>390</v>
      </c>
    </row>
    <row r="1219" spans="1:20" x14ac:dyDescent="0.3">
      <c r="A1219" s="6">
        <v>2024</v>
      </c>
      <c r="B1219" s="6">
        <v>8</v>
      </c>
      <c r="C1219" s="6">
        <v>20</v>
      </c>
      <c r="D1219" s="6">
        <v>23</v>
      </c>
      <c r="E1219" s="6" t="str">
        <f t="shared" si="76"/>
        <v>Tuesday</v>
      </c>
      <c r="F1219" s="6" t="str">
        <f t="shared" ref="F1219:F1282" si="79">IF(OR(E1219="Saturday",E1219="Sunday"),"Weekend","Week-day")</f>
        <v>Week-day</v>
      </c>
      <c r="G1219" s="6" t="str">
        <f>_xlfn.XLOOKUP(B1219,'[1]VLOOKUP DATA'!$A$3:$A$14,'[1]VLOOKUP DATA'!$C$3:$C$14)</f>
        <v>High-demand</v>
      </c>
      <c r="H1219" s="6" t="str" cm="1">
        <f t="array" ref="H1219">_xlfn.XLOOKUP(1,('[1]VLOOKUP DATA'!$I$2:$I$337=[1]DATA!G1219)*('[1]VLOOKUP DATA'!$J$2:$J$337=[1]DATA!D1219)*('[1]VLOOKUP DATA'!$K$2:$K$337=[1]DATA!E1219),'[1]VLOOKUP DATA'!$L$2:$L$337)</f>
        <v>Off-Peak</v>
      </c>
      <c r="I1219" s="1" cm="1">
        <f t="array" ref="I1219">_xlfn.XLOOKUP(B1219,'[1]VLOOKUP DATA'!$A$3:$A$14,_xlfn.XLOOKUP(H1219,'[1]VLOOKUP DATA'!$D$2:$F$2,'[1]VLOOKUP DATA'!$D$3:$F$14))*100</f>
        <v>107</v>
      </c>
      <c r="J1219" s="2">
        <v>-234.35571666666672</v>
      </c>
      <c r="K1219" s="3">
        <f t="shared" si="77"/>
        <v>0</v>
      </c>
      <c r="L1219" s="3">
        <v>79.224999999999994</v>
      </c>
      <c r="M1219" s="4">
        <v>444.42105833333335</v>
      </c>
      <c r="N1219" s="4">
        <v>0</v>
      </c>
      <c r="O1219" s="4">
        <v>189.63924999999989</v>
      </c>
      <c r="P1219" s="3">
        <f t="shared" si="78"/>
        <v>444.80911666666668</v>
      </c>
      <c r="Q1219" s="5">
        <v>0</v>
      </c>
      <c r="R1219" s="5">
        <f>VLOOKUP(D1219,'[1]DESIGN LOAD'!AC:AF,2,FALSE)</f>
        <v>200</v>
      </c>
      <c r="S1219" s="7">
        <f>VLOOKUP(D1219,'[1]DESIGN LOAD'!AC:AF,3,FALSE)</f>
        <v>190</v>
      </c>
      <c r="T1219">
        <f>VLOOKUP(D1219,'[1]DESIGN LOAD'!AC:AF,4,FALSE)</f>
        <v>390</v>
      </c>
    </row>
    <row r="1220" spans="1:20" x14ac:dyDescent="0.3">
      <c r="A1220" s="6">
        <v>2024</v>
      </c>
      <c r="B1220" s="6">
        <v>8</v>
      </c>
      <c r="C1220" s="6">
        <v>21</v>
      </c>
      <c r="D1220" s="6">
        <v>0</v>
      </c>
      <c r="E1220" s="6" t="str">
        <f t="shared" si="76"/>
        <v>Wednesday</v>
      </c>
      <c r="F1220" s="6" t="str">
        <f t="shared" si="79"/>
        <v>Week-day</v>
      </c>
      <c r="G1220" s="6" t="str">
        <f>_xlfn.XLOOKUP(B1220,'[1]VLOOKUP DATA'!$A$3:$A$14,'[1]VLOOKUP DATA'!$C$3:$C$14)</f>
        <v>High-demand</v>
      </c>
      <c r="H1220" s="6" t="str" cm="1">
        <f t="array" ref="H1220">_xlfn.XLOOKUP(1,('[1]VLOOKUP DATA'!$I$2:$I$337=[1]DATA!G1220)*('[1]VLOOKUP DATA'!$J$2:$J$337=[1]DATA!D1220)*('[1]VLOOKUP DATA'!$K$2:$K$337=[1]DATA!E1220),'[1]VLOOKUP DATA'!$L$2:$L$337)</f>
        <v>Off-Peak</v>
      </c>
      <c r="I1220" s="1" cm="1">
        <f t="array" ref="I1220">_xlfn.XLOOKUP(B1220,'[1]VLOOKUP DATA'!$A$3:$A$14,_xlfn.XLOOKUP(H1220,'[1]VLOOKUP DATA'!$D$2:$F$2,'[1]VLOOKUP DATA'!$D$3:$F$14))*100</f>
        <v>107</v>
      </c>
      <c r="J1220" s="2">
        <v>-108.23124166666668</v>
      </c>
      <c r="K1220" s="3">
        <f t="shared" si="77"/>
        <v>0</v>
      </c>
      <c r="L1220" s="3">
        <v>87.966666666666669</v>
      </c>
      <c r="M1220" s="4">
        <v>309.61260833333313</v>
      </c>
      <c r="N1220" s="4">
        <v>0</v>
      </c>
      <c r="O1220" s="4">
        <v>183.86519166666656</v>
      </c>
      <c r="P1220" s="3">
        <f t="shared" si="78"/>
        <v>444.80911666666668</v>
      </c>
      <c r="Q1220" s="5">
        <v>0</v>
      </c>
      <c r="R1220" s="5">
        <f>VLOOKUP(D1220,'[1]DESIGN LOAD'!AC:AF,2,FALSE)</f>
        <v>200</v>
      </c>
      <c r="S1220" s="7">
        <f>VLOOKUP(D1220,'[1]DESIGN LOAD'!AC:AF,3,FALSE)</f>
        <v>190</v>
      </c>
      <c r="T1220">
        <f>VLOOKUP(D1220,'[1]DESIGN LOAD'!AC:AF,4,FALSE)</f>
        <v>390</v>
      </c>
    </row>
    <row r="1221" spans="1:20" x14ac:dyDescent="0.3">
      <c r="A1221" s="6">
        <v>2024</v>
      </c>
      <c r="B1221" s="6">
        <v>8</v>
      </c>
      <c r="C1221" s="6">
        <v>21</v>
      </c>
      <c r="D1221" s="6">
        <v>1</v>
      </c>
      <c r="E1221" s="6" t="str">
        <f t="shared" si="76"/>
        <v>Wednesday</v>
      </c>
      <c r="F1221" s="6" t="str">
        <f t="shared" si="79"/>
        <v>Week-day</v>
      </c>
      <c r="G1221" s="6" t="str">
        <f>_xlfn.XLOOKUP(B1221,'[1]VLOOKUP DATA'!$A$3:$A$14,'[1]VLOOKUP DATA'!$C$3:$C$14)</f>
        <v>High-demand</v>
      </c>
      <c r="H1221" s="6" t="str" cm="1">
        <f t="array" ref="H1221">_xlfn.XLOOKUP(1,('[1]VLOOKUP DATA'!$I$2:$I$337=[1]DATA!G1221)*('[1]VLOOKUP DATA'!$J$2:$J$337=[1]DATA!D1221)*('[1]VLOOKUP DATA'!$K$2:$K$337=[1]DATA!E1221),'[1]VLOOKUP DATA'!$L$2:$L$337)</f>
        <v>Off-Peak</v>
      </c>
      <c r="I1221" s="1" cm="1">
        <f t="array" ref="I1221">_xlfn.XLOOKUP(B1221,'[1]VLOOKUP DATA'!$A$3:$A$14,_xlfn.XLOOKUP(H1221,'[1]VLOOKUP DATA'!$D$2:$F$2,'[1]VLOOKUP DATA'!$D$3:$F$14))*100</f>
        <v>107</v>
      </c>
      <c r="J1221" s="2">
        <v>-16.114841666666674</v>
      </c>
      <c r="K1221" s="3">
        <f t="shared" si="77"/>
        <v>0</v>
      </c>
      <c r="L1221" s="3">
        <v>89.058333333333337</v>
      </c>
      <c r="M1221" s="4">
        <v>219.87199166666656</v>
      </c>
      <c r="N1221" s="4">
        <v>0</v>
      </c>
      <c r="O1221" s="4">
        <v>188.33623333333338</v>
      </c>
      <c r="P1221" s="3">
        <f t="shared" si="78"/>
        <v>444.80911666666668</v>
      </c>
      <c r="Q1221" s="5">
        <v>0</v>
      </c>
      <c r="R1221" s="5">
        <f>VLOOKUP(D1221,'[1]DESIGN LOAD'!AC:AF,2,FALSE)</f>
        <v>200</v>
      </c>
      <c r="S1221" s="7">
        <f>VLOOKUP(D1221,'[1]DESIGN LOAD'!AC:AF,3,FALSE)</f>
        <v>190</v>
      </c>
      <c r="T1221">
        <f>VLOOKUP(D1221,'[1]DESIGN LOAD'!AC:AF,4,FALSE)</f>
        <v>390</v>
      </c>
    </row>
    <row r="1222" spans="1:20" x14ac:dyDescent="0.3">
      <c r="A1222" s="6">
        <v>2024</v>
      </c>
      <c r="B1222" s="6">
        <v>8</v>
      </c>
      <c r="C1222" s="6">
        <v>21</v>
      </c>
      <c r="D1222" s="6">
        <v>2</v>
      </c>
      <c r="E1222" s="6" t="str">
        <f t="shared" si="76"/>
        <v>Wednesday</v>
      </c>
      <c r="F1222" s="6" t="str">
        <f t="shared" si="79"/>
        <v>Week-day</v>
      </c>
      <c r="G1222" s="6" t="str">
        <f>_xlfn.XLOOKUP(B1222,'[1]VLOOKUP DATA'!$A$3:$A$14,'[1]VLOOKUP DATA'!$C$3:$C$14)</f>
        <v>High-demand</v>
      </c>
      <c r="H1222" s="6" t="str" cm="1">
        <f t="array" ref="H1222">_xlfn.XLOOKUP(1,('[1]VLOOKUP DATA'!$I$2:$I$337=[1]DATA!G1222)*('[1]VLOOKUP DATA'!$J$2:$J$337=[1]DATA!D1222)*('[1]VLOOKUP DATA'!$K$2:$K$337=[1]DATA!E1222),'[1]VLOOKUP DATA'!$L$2:$L$337)</f>
        <v>Off-Peak</v>
      </c>
      <c r="I1222" s="1" cm="1">
        <f t="array" ref="I1222">_xlfn.XLOOKUP(B1222,'[1]VLOOKUP DATA'!$A$3:$A$14,_xlfn.XLOOKUP(H1222,'[1]VLOOKUP DATA'!$D$2:$F$2,'[1]VLOOKUP DATA'!$D$3:$F$14))*100</f>
        <v>107</v>
      </c>
      <c r="J1222" s="2">
        <v>20.334466666666675</v>
      </c>
      <c r="K1222" s="3">
        <f t="shared" si="77"/>
        <v>20.334466666666675</v>
      </c>
      <c r="L1222" s="3">
        <v>87.908333333333331</v>
      </c>
      <c r="M1222" s="4">
        <v>280.4266750000001</v>
      </c>
      <c r="N1222" s="4">
        <v>0</v>
      </c>
      <c r="O1222" s="4">
        <v>290.65195</v>
      </c>
      <c r="P1222" s="3">
        <f t="shared" si="78"/>
        <v>444.80911666666668</v>
      </c>
      <c r="Q1222" s="5">
        <v>0</v>
      </c>
      <c r="R1222" s="5">
        <f>VLOOKUP(D1222,'[1]DESIGN LOAD'!AC:AF,2,FALSE)</f>
        <v>200</v>
      </c>
      <c r="S1222" s="7">
        <f>VLOOKUP(D1222,'[1]DESIGN LOAD'!AC:AF,3,FALSE)</f>
        <v>190</v>
      </c>
      <c r="T1222">
        <f>VLOOKUP(D1222,'[1]DESIGN LOAD'!AC:AF,4,FALSE)</f>
        <v>390</v>
      </c>
    </row>
    <row r="1223" spans="1:20" x14ac:dyDescent="0.3">
      <c r="A1223" s="6">
        <v>2024</v>
      </c>
      <c r="B1223" s="6">
        <v>8</v>
      </c>
      <c r="C1223" s="6">
        <v>21</v>
      </c>
      <c r="D1223" s="6">
        <v>3</v>
      </c>
      <c r="E1223" s="6" t="str">
        <f t="shared" si="76"/>
        <v>Wednesday</v>
      </c>
      <c r="F1223" s="6" t="str">
        <f t="shared" si="79"/>
        <v>Week-day</v>
      </c>
      <c r="G1223" s="6" t="str">
        <f>_xlfn.XLOOKUP(B1223,'[1]VLOOKUP DATA'!$A$3:$A$14,'[1]VLOOKUP DATA'!$C$3:$C$14)</f>
        <v>High-demand</v>
      </c>
      <c r="H1223" s="6" t="str" cm="1">
        <f t="array" ref="H1223">_xlfn.XLOOKUP(1,('[1]VLOOKUP DATA'!$I$2:$I$337=[1]DATA!G1223)*('[1]VLOOKUP DATA'!$J$2:$J$337=[1]DATA!D1223)*('[1]VLOOKUP DATA'!$K$2:$K$337=[1]DATA!E1223),'[1]VLOOKUP DATA'!$L$2:$L$337)</f>
        <v>Off-Peak</v>
      </c>
      <c r="I1223" s="1" cm="1">
        <f t="array" ref="I1223">_xlfn.XLOOKUP(B1223,'[1]VLOOKUP DATA'!$A$3:$A$14,_xlfn.XLOOKUP(H1223,'[1]VLOOKUP DATA'!$D$2:$F$2,'[1]VLOOKUP DATA'!$D$3:$F$14))*100</f>
        <v>107</v>
      </c>
      <c r="J1223" s="2">
        <v>7.1825416666666593</v>
      </c>
      <c r="K1223" s="3">
        <f t="shared" si="77"/>
        <v>7.1825416666666593</v>
      </c>
      <c r="L1223" s="3">
        <v>86.483333333333334</v>
      </c>
      <c r="M1223" s="4">
        <v>350.82846666666671</v>
      </c>
      <c r="N1223" s="4">
        <v>0</v>
      </c>
      <c r="O1223" s="4">
        <v>339.33289166666663</v>
      </c>
      <c r="P1223" s="3">
        <f t="shared" si="78"/>
        <v>444.80911666666668</v>
      </c>
      <c r="Q1223" s="5">
        <v>0</v>
      </c>
      <c r="R1223" s="5">
        <f>VLOOKUP(D1223,'[1]DESIGN LOAD'!AC:AF,2,FALSE)</f>
        <v>200</v>
      </c>
      <c r="S1223" s="7">
        <f>VLOOKUP(D1223,'[1]DESIGN LOAD'!AC:AF,3,FALSE)</f>
        <v>190</v>
      </c>
      <c r="T1223">
        <f>VLOOKUP(D1223,'[1]DESIGN LOAD'!AC:AF,4,FALSE)</f>
        <v>390</v>
      </c>
    </row>
    <row r="1224" spans="1:20" x14ac:dyDescent="0.3">
      <c r="A1224" s="6">
        <v>2024</v>
      </c>
      <c r="B1224" s="6">
        <v>8</v>
      </c>
      <c r="C1224" s="6">
        <v>21</v>
      </c>
      <c r="D1224" s="6">
        <v>4</v>
      </c>
      <c r="E1224" s="6" t="str">
        <f t="shared" si="76"/>
        <v>Wednesday</v>
      </c>
      <c r="F1224" s="6" t="str">
        <f t="shared" si="79"/>
        <v>Week-day</v>
      </c>
      <c r="G1224" s="6" t="str">
        <f>_xlfn.XLOOKUP(B1224,'[1]VLOOKUP DATA'!$A$3:$A$14,'[1]VLOOKUP DATA'!$C$3:$C$14)</f>
        <v>High-demand</v>
      </c>
      <c r="H1224" s="6" t="str" cm="1">
        <f t="array" ref="H1224">_xlfn.XLOOKUP(1,('[1]VLOOKUP DATA'!$I$2:$I$337=[1]DATA!G1224)*('[1]VLOOKUP DATA'!$J$2:$J$337=[1]DATA!D1224)*('[1]VLOOKUP DATA'!$K$2:$K$337=[1]DATA!E1224),'[1]VLOOKUP DATA'!$L$2:$L$337)</f>
        <v>Off-Peak</v>
      </c>
      <c r="I1224" s="1" cm="1">
        <f t="array" ref="I1224">_xlfn.XLOOKUP(B1224,'[1]VLOOKUP DATA'!$A$3:$A$14,_xlfn.XLOOKUP(H1224,'[1]VLOOKUP DATA'!$D$2:$F$2,'[1]VLOOKUP DATA'!$D$3:$F$14))*100</f>
        <v>107</v>
      </c>
      <c r="J1224" s="2">
        <v>223.1215</v>
      </c>
      <c r="K1224" s="3">
        <f t="shared" si="77"/>
        <v>223.1215</v>
      </c>
      <c r="L1224" s="3">
        <v>83.183333333333337</v>
      </c>
      <c r="M1224" s="4">
        <v>101.274175</v>
      </c>
      <c r="N1224" s="4">
        <v>0</v>
      </c>
      <c r="O1224" s="4">
        <v>324.05977499999989</v>
      </c>
      <c r="P1224" s="3">
        <f t="shared" si="78"/>
        <v>444.80911666666668</v>
      </c>
      <c r="Q1224" s="5">
        <v>0</v>
      </c>
      <c r="R1224" s="5">
        <f>VLOOKUP(D1224,'[1]DESIGN LOAD'!AC:AF,2,FALSE)</f>
        <v>295</v>
      </c>
      <c r="S1224" s="7">
        <f>VLOOKUP(D1224,'[1]DESIGN LOAD'!AC:AF,3,FALSE)</f>
        <v>190</v>
      </c>
      <c r="T1224">
        <f>VLOOKUP(D1224,'[1]DESIGN LOAD'!AC:AF,4,FALSE)</f>
        <v>485</v>
      </c>
    </row>
    <row r="1225" spans="1:20" x14ac:dyDescent="0.3">
      <c r="A1225" s="6">
        <v>2024</v>
      </c>
      <c r="B1225" s="6">
        <v>8</v>
      </c>
      <c r="C1225" s="6">
        <v>21</v>
      </c>
      <c r="D1225" s="6">
        <v>5</v>
      </c>
      <c r="E1225" s="6" t="str">
        <f t="shared" si="76"/>
        <v>Wednesday</v>
      </c>
      <c r="F1225" s="6" t="str">
        <f t="shared" si="79"/>
        <v>Week-day</v>
      </c>
      <c r="G1225" s="6" t="str">
        <f>_xlfn.XLOOKUP(B1225,'[1]VLOOKUP DATA'!$A$3:$A$14,'[1]VLOOKUP DATA'!$C$3:$C$14)</f>
        <v>High-demand</v>
      </c>
      <c r="H1225" s="6" t="str" cm="1">
        <f t="array" ref="H1225">_xlfn.XLOOKUP(1,('[1]VLOOKUP DATA'!$I$2:$I$337=[1]DATA!G1225)*('[1]VLOOKUP DATA'!$J$2:$J$337=[1]DATA!D1225)*('[1]VLOOKUP DATA'!$K$2:$K$337=[1]DATA!E1225),'[1]VLOOKUP DATA'!$L$2:$L$337)</f>
        <v>Off-Peak</v>
      </c>
      <c r="I1225" s="1" cm="1">
        <f t="array" ref="I1225">_xlfn.XLOOKUP(B1225,'[1]VLOOKUP DATA'!$A$3:$A$14,_xlfn.XLOOKUP(H1225,'[1]VLOOKUP DATA'!$D$2:$F$2,'[1]VLOOKUP DATA'!$D$3:$F$14))*100</f>
        <v>107</v>
      </c>
      <c r="J1225" s="2">
        <v>229.85145000000009</v>
      </c>
      <c r="K1225" s="3">
        <f t="shared" si="77"/>
        <v>229.85145000000009</v>
      </c>
      <c r="L1225" s="3">
        <v>68.349999999999994</v>
      </c>
      <c r="M1225" s="4">
        <v>141.81620000000001</v>
      </c>
      <c r="N1225" s="4">
        <v>0</v>
      </c>
      <c r="O1225" s="4">
        <v>365.05201666666676</v>
      </c>
      <c r="P1225" s="3">
        <f t="shared" si="78"/>
        <v>444.80911666666668</v>
      </c>
      <c r="Q1225" s="5">
        <v>0</v>
      </c>
      <c r="R1225" s="5">
        <f>VLOOKUP(D1225,'[1]DESIGN LOAD'!AC:AF,2,FALSE)</f>
        <v>295</v>
      </c>
      <c r="S1225" s="7">
        <f>VLOOKUP(D1225,'[1]DESIGN LOAD'!AC:AF,3,FALSE)</f>
        <v>190</v>
      </c>
      <c r="T1225">
        <f>VLOOKUP(D1225,'[1]DESIGN LOAD'!AC:AF,4,FALSE)</f>
        <v>485</v>
      </c>
    </row>
    <row r="1226" spans="1:20" x14ac:dyDescent="0.3">
      <c r="A1226" s="6">
        <v>2024</v>
      </c>
      <c r="B1226" s="6">
        <v>8</v>
      </c>
      <c r="C1226" s="6">
        <v>21</v>
      </c>
      <c r="D1226" s="6">
        <v>6</v>
      </c>
      <c r="E1226" s="6" t="str">
        <f t="shared" si="76"/>
        <v>Wednesday</v>
      </c>
      <c r="F1226" s="6" t="str">
        <f t="shared" si="79"/>
        <v>Week-day</v>
      </c>
      <c r="G1226" s="6" t="str">
        <f>_xlfn.XLOOKUP(B1226,'[1]VLOOKUP DATA'!$A$3:$A$14,'[1]VLOOKUP DATA'!$C$3:$C$14)</f>
        <v>High-demand</v>
      </c>
      <c r="H1226" s="6" t="str" cm="1">
        <f t="array" ref="H1226">_xlfn.XLOOKUP(1,('[1]VLOOKUP DATA'!$I$2:$I$337=[1]DATA!G1226)*('[1]VLOOKUP DATA'!$J$2:$J$337=[1]DATA!D1226)*('[1]VLOOKUP DATA'!$K$2:$K$337=[1]DATA!E1226),'[1]VLOOKUP DATA'!$L$2:$L$337)</f>
        <v>Peak</v>
      </c>
      <c r="I1226" s="1" cm="1">
        <f t="array" ref="I1226">_xlfn.XLOOKUP(B1226,'[1]VLOOKUP DATA'!$A$3:$A$14,_xlfn.XLOOKUP(H1226,'[1]VLOOKUP DATA'!$D$2:$F$2,'[1]VLOOKUP DATA'!$D$3:$F$14))*100</f>
        <v>653</v>
      </c>
      <c r="J1226" s="2">
        <v>-13.261191666666665</v>
      </c>
      <c r="K1226" s="3">
        <f t="shared" si="77"/>
        <v>0</v>
      </c>
      <c r="L1226" s="3">
        <v>64.724999999999994</v>
      </c>
      <c r="M1226" s="4">
        <v>372.36285833333369</v>
      </c>
      <c r="N1226" s="4">
        <v>0</v>
      </c>
      <c r="O1226" s="4">
        <v>361.09525000000002</v>
      </c>
      <c r="P1226" s="3">
        <f t="shared" si="78"/>
        <v>444.80911666666668</v>
      </c>
      <c r="Q1226" s="5">
        <v>0</v>
      </c>
      <c r="R1226" s="5">
        <f>VLOOKUP(D1226,'[1]DESIGN LOAD'!AC:AF,2,FALSE)</f>
        <v>295</v>
      </c>
      <c r="S1226" s="7">
        <f>VLOOKUP(D1226,'[1]DESIGN LOAD'!AC:AF,3,FALSE)</f>
        <v>190</v>
      </c>
      <c r="T1226">
        <f>VLOOKUP(D1226,'[1]DESIGN LOAD'!AC:AF,4,FALSE)</f>
        <v>485</v>
      </c>
    </row>
    <row r="1227" spans="1:20" x14ac:dyDescent="0.3">
      <c r="A1227" s="6">
        <v>2024</v>
      </c>
      <c r="B1227" s="6">
        <v>8</v>
      </c>
      <c r="C1227" s="6">
        <v>21</v>
      </c>
      <c r="D1227" s="6">
        <v>7</v>
      </c>
      <c r="E1227" s="6" t="str">
        <f t="shared" si="76"/>
        <v>Wednesday</v>
      </c>
      <c r="F1227" s="6" t="str">
        <f t="shared" si="79"/>
        <v>Week-day</v>
      </c>
      <c r="G1227" s="6" t="str">
        <f>_xlfn.XLOOKUP(B1227,'[1]VLOOKUP DATA'!$A$3:$A$14,'[1]VLOOKUP DATA'!$C$3:$C$14)</f>
        <v>High-demand</v>
      </c>
      <c r="H1227" s="6" t="str" cm="1">
        <f t="array" ref="H1227">_xlfn.XLOOKUP(1,('[1]VLOOKUP DATA'!$I$2:$I$337=[1]DATA!G1227)*('[1]VLOOKUP DATA'!$J$2:$J$337=[1]DATA!D1227)*('[1]VLOOKUP DATA'!$K$2:$K$337=[1]DATA!E1227),'[1]VLOOKUP DATA'!$L$2:$L$337)</f>
        <v>Peak</v>
      </c>
      <c r="I1227" s="1" cm="1">
        <f t="array" ref="I1227">_xlfn.XLOOKUP(B1227,'[1]VLOOKUP DATA'!$A$3:$A$14,_xlfn.XLOOKUP(H1227,'[1]VLOOKUP DATA'!$D$2:$F$2,'[1]VLOOKUP DATA'!$D$3:$F$14))*100</f>
        <v>653</v>
      </c>
      <c r="J1227" s="2">
        <v>-4.4386750000000008</v>
      </c>
      <c r="K1227" s="3">
        <f t="shared" si="77"/>
        <v>0</v>
      </c>
      <c r="L1227" s="3">
        <v>64.650000000000006</v>
      </c>
      <c r="M1227" s="4">
        <v>395.71934166666688</v>
      </c>
      <c r="N1227" s="4">
        <v>12.788958333333335</v>
      </c>
      <c r="O1227" s="4">
        <v>379.77395000000007</v>
      </c>
      <c r="P1227" s="3">
        <f t="shared" si="78"/>
        <v>444.80911666666668</v>
      </c>
      <c r="Q1227" s="5">
        <v>0</v>
      </c>
      <c r="R1227" s="5">
        <f>VLOOKUP(D1227,'[1]DESIGN LOAD'!AC:AF,2,FALSE)</f>
        <v>565</v>
      </c>
      <c r="S1227" s="7">
        <f>VLOOKUP(D1227,'[1]DESIGN LOAD'!AC:AF,3,FALSE)</f>
        <v>690</v>
      </c>
      <c r="T1227">
        <f>VLOOKUP(D1227,'[1]DESIGN LOAD'!AC:AF,4,FALSE)</f>
        <v>1255</v>
      </c>
    </row>
    <row r="1228" spans="1:20" x14ac:dyDescent="0.3">
      <c r="A1228" s="6">
        <v>2024</v>
      </c>
      <c r="B1228" s="6">
        <v>8</v>
      </c>
      <c r="C1228" s="6">
        <v>21</v>
      </c>
      <c r="D1228" s="6">
        <v>8</v>
      </c>
      <c r="E1228" s="6" t="str">
        <f t="shared" si="76"/>
        <v>Wednesday</v>
      </c>
      <c r="F1228" s="6" t="str">
        <f t="shared" si="79"/>
        <v>Week-day</v>
      </c>
      <c r="G1228" s="6" t="str">
        <f>_xlfn.XLOOKUP(B1228,'[1]VLOOKUP DATA'!$A$3:$A$14,'[1]VLOOKUP DATA'!$C$3:$C$14)</f>
        <v>High-demand</v>
      </c>
      <c r="H1228" s="6" t="str" cm="1">
        <f t="array" ref="H1228">_xlfn.XLOOKUP(1,('[1]VLOOKUP DATA'!$I$2:$I$337=[1]DATA!G1228)*('[1]VLOOKUP DATA'!$J$2:$J$337=[1]DATA!D1228)*('[1]VLOOKUP DATA'!$K$2:$K$337=[1]DATA!E1228),'[1]VLOOKUP DATA'!$L$2:$L$337)</f>
        <v>Peak</v>
      </c>
      <c r="I1228" s="1" cm="1">
        <f t="array" ref="I1228">_xlfn.XLOOKUP(B1228,'[1]VLOOKUP DATA'!$A$3:$A$14,_xlfn.XLOOKUP(H1228,'[1]VLOOKUP DATA'!$D$2:$F$2,'[1]VLOOKUP DATA'!$D$3:$F$14))*100</f>
        <v>653</v>
      </c>
      <c r="J1228" s="2">
        <v>-11.204783333333332</v>
      </c>
      <c r="K1228" s="3">
        <f t="shared" si="77"/>
        <v>0</v>
      </c>
      <c r="L1228" s="3">
        <v>64.858333333333334</v>
      </c>
      <c r="M1228" s="4">
        <v>311.63684166666673</v>
      </c>
      <c r="N1228" s="4">
        <v>103.35066666666665</v>
      </c>
      <c r="O1228" s="4">
        <v>389.6865333333335</v>
      </c>
      <c r="P1228" s="3">
        <f t="shared" si="78"/>
        <v>444.80911666666668</v>
      </c>
      <c r="Q1228" s="5">
        <v>0</v>
      </c>
      <c r="R1228" s="5">
        <f>VLOOKUP(D1228,'[1]DESIGN LOAD'!AC:AF,2,FALSE)</f>
        <v>565</v>
      </c>
      <c r="S1228" s="7">
        <f>VLOOKUP(D1228,'[1]DESIGN LOAD'!AC:AF,3,FALSE)</f>
        <v>675</v>
      </c>
      <c r="T1228">
        <f>VLOOKUP(D1228,'[1]DESIGN LOAD'!AC:AF,4,FALSE)</f>
        <v>1240</v>
      </c>
    </row>
    <row r="1229" spans="1:20" x14ac:dyDescent="0.3">
      <c r="A1229" s="6">
        <v>2024</v>
      </c>
      <c r="B1229" s="6">
        <v>8</v>
      </c>
      <c r="C1229" s="6">
        <v>21</v>
      </c>
      <c r="D1229" s="6">
        <v>9</v>
      </c>
      <c r="E1229" s="6" t="str">
        <f t="shared" si="76"/>
        <v>Wednesday</v>
      </c>
      <c r="F1229" s="6" t="str">
        <f t="shared" si="79"/>
        <v>Week-day</v>
      </c>
      <c r="G1229" s="6" t="str">
        <f>_xlfn.XLOOKUP(B1229,'[1]VLOOKUP DATA'!$A$3:$A$14,'[1]VLOOKUP DATA'!$C$3:$C$14)</f>
        <v>High-demand</v>
      </c>
      <c r="H1229" s="6" t="str" cm="1">
        <f t="array" ref="H1229">_xlfn.XLOOKUP(1,('[1]VLOOKUP DATA'!$I$2:$I$337=[1]DATA!G1229)*('[1]VLOOKUP DATA'!$J$2:$J$337=[1]DATA!D1229)*('[1]VLOOKUP DATA'!$K$2:$K$337=[1]DATA!E1229),'[1]VLOOKUP DATA'!$L$2:$L$337)</f>
        <v>Standard</v>
      </c>
      <c r="I1229" s="1" cm="1">
        <f t="array" ref="I1229">_xlfn.XLOOKUP(B1229,'[1]VLOOKUP DATA'!$A$3:$A$14,_xlfn.XLOOKUP(H1229,'[1]VLOOKUP DATA'!$D$2:$F$2,'[1]VLOOKUP DATA'!$D$3:$F$14))*100</f>
        <v>198</v>
      </c>
      <c r="J1229" s="2">
        <v>-32.028783333333337</v>
      </c>
      <c r="K1229" s="3">
        <f t="shared" si="77"/>
        <v>0</v>
      </c>
      <c r="L1229" s="3">
        <v>65.158333333333331</v>
      </c>
      <c r="M1229" s="4">
        <v>133.61335</v>
      </c>
      <c r="N1229" s="4">
        <v>213.58135000000007</v>
      </c>
      <c r="O1229" s="4">
        <v>311.28697499999987</v>
      </c>
      <c r="P1229" s="3">
        <f t="shared" si="78"/>
        <v>444.80911666666668</v>
      </c>
      <c r="Q1229" s="5">
        <v>0</v>
      </c>
      <c r="R1229" s="5">
        <f>VLOOKUP(D1229,'[1]DESIGN LOAD'!AC:AF,2,FALSE)</f>
        <v>565</v>
      </c>
      <c r="S1229" s="7">
        <f>VLOOKUP(D1229,'[1]DESIGN LOAD'!AC:AF,3,FALSE)</f>
        <v>675</v>
      </c>
      <c r="T1229">
        <f>VLOOKUP(D1229,'[1]DESIGN LOAD'!AC:AF,4,FALSE)</f>
        <v>1240</v>
      </c>
    </row>
    <row r="1230" spans="1:20" x14ac:dyDescent="0.3">
      <c r="A1230" s="6">
        <v>2024</v>
      </c>
      <c r="B1230" s="6">
        <v>8</v>
      </c>
      <c r="C1230" s="6">
        <v>21</v>
      </c>
      <c r="D1230" s="6">
        <v>10</v>
      </c>
      <c r="E1230" s="6" t="str">
        <f t="shared" si="76"/>
        <v>Wednesday</v>
      </c>
      <c r="F1230" s="6" t="str">
        <f t="shared" si="79"/>
        <v>Week-day</v>
      </c>
      <c r="G1230" s="6" t="str">
        <f>_xlfn.XLOOKUP(B1230,'[1]VLOOKUP DATA'!$A$3:$A$14,'[1]VLOOKUP DATA'!$C$3:$C$14)</f>
        <v>High-demand</v>
      </c>
      <c r="H1230" s="6" t="str" cm="1">
        <f t="array" ref="H1230">_xlfn.XLOOKUP(1,('[1]VLOOKUP DATA'!$I$2:$I$337=[1]DATA!G1230)*('[1]VLOOKUP DATA'!$J$2:$J$337=[1]DATA!D1230)*('[1]VLOOKUP DATA'!$K$2:$K$337=[1]DATA!E1230),'[1]VLOOKUP DATA'!$L$2:$L$337)</f>
        <v>Standard</v>
      </c>
      <c r="I1230" s="1" cm="1">
        <f t="array" ref="I1230">_xlfn.XLOOKUP(B1230,'[1]VLOOKUP DATA'!$A$3:$A$14,_xlfn.XLOOKUP(H1230,'[1]VLOOKUP DATA'!$D$2:$F$2,'[1]VLOOKUP DATA'!$D$3:$F$14))*100</f>
        <v>198</v>
      </c>
      <c r="J1230" s="2">
        <v>-180.84334999999999</v>
      </c>
      <c r="K1230" s="3">
        <f t="shared" si="77"/>
        <v>0</v>
      </c>
      <c r="L1230" s="3">
        <v>67.11666666666666</v>
      </c>
      <c r="M1230" s="4">
        <v>26.106491666666674</v>
      </c>
      <c r="N1230" s="4">
        <v>367.96885833333323</v>
      </c>
      <c r="O1230" s="4">
        <v>211.83306666666661</v>
      </c>
      <c r="P1230" s="3">
        <f t="shared" si="78"/>
        <v>444.80911666666668</v>
      </c>
      <c r="Q1230" s="5">
        <v>0</v>
      </c>
      <c r="R1230" s="5">
        <f>VLOOKUP(D1230,'[1]DESIGN LOAD'!AC:AF,2,FALSE)</f>
        <v>565</v>
      </c>
      <c r="S1230" s="7">
        <f>VLOOKUP(D1230,'[1]DESIGN LOAD'!AC:AF,3,FALSE)</f>
        <v>675</v>
      </c>
      <c r="T1230">
        <f>VLOOKUP(D1230,'[1]DESIGN LOAD'!AC:AF,4,FALSE)</f>
        <v>1240</v>
      </c>
    </row>
    <row r="1231" spans="1:20" x14ac:dyDescent="0.3">
      <c r="A1231" s="6">
        <v>2024</v>
      </c>
      <c r="B1231" s="6">
        <v>8</v>
      </c>
      <c r="C1231" s="6">
        <v>21</v>
      </c>
      <c r="D1231" s="6">
        <v>11</v>
      </c>
      <c r="E1231" s="6" t="str">
        <f t="shared" si="76"/>
        <v>Wednesday</v>
      </c>
      <c r="F1231" s="6" t="str">
        <f t="shared" si="79"/>
        <v>Week-day</v>
      </c>
      <c r="G1231" s="6" t="str">
        <f>_xlfn.XLOOKUP(B1231,'[1]VLOOKUP DATA'!$A$3:$A$14,'[1]VLOOKUP DATA'!$C$3:$C$14)</f>
        <v>High-demand</v>
      </c>
      <c r="H1231" s="6" t="str" cm="1">
        <f t="array" ref="H1231">_xlfn.XLOOKUP(1,('[1]VLOOKUP DATA'!$I$2:$I$337=[1]DATA!G1231)*('[1]VLOOKUP DATA'!$J$2:$J$337=[1]DATA!D1231)*('[1]VLOOKUP DATA'!$K$2:$K$337=[1]DATA!E1231),'[1]VLOOKUP DATA'!$L$2:$L$337)</f>
        <v>Standard</v>
      </c>
      <c r="I1231" s="1" cm="1">
        <f t="array" ref="I1231">_xlfn.XLOOKUP(B1231,'[1]VLOOKUP DATA'!$A$3:$A$14,_xlfn.XLOOKUP(H1231,'[1]VLOOKUP DATA'!$D$2:$F$2,'[1]VLOOKUP DATA'!$D$3:$F$14))*100</f>
        <v>198</v>
      </c>
      <c r="J1231" s="2">
        <v>-529.30613333333326</v>
      </c>
      <c r="K1231" s="3">
        <f t="shared" si="77"/>
        <v>0</v>
      </c>
      <c r="L1231" s="3">
        <v>85.083333333333329</v>
      </c>
      <c r="M1231" s="4">
        <v>24.210733333333337</v>
      </c>
      <c r="N1231" s="4">
        <v>712.65956666666636</v>
      </c>
      <c r="O1231" s="4">
        <v>206.24596666666673</v>
      </c>
      <c r="P1231" s="3">
        <f t="shared" si="78"/>
        <v>444.80911666666668</v>
      </c>
      <c r="Q1231" s="5">
        <v>0</v>
      </c>
      <c r="R1231" s="5">
        <f>VLOOKUP(D1231,'[1]DESIGN LOAD'!AC:AF,2,FALSE)</f>
        <v>565</v>
      </c>
      <c r="S1231" s="7">
        <f>VLOOKUP(D1231,'[1]DESIGN LOAD'!AC:AF,3,FALSE)</f>
        <v>675</v>
      </c>
      <c r="T1231">
        <f>VLOOKUP(D1231,'[1]DESIGN LOAD'!AC:AF,4,FALSE)</f>
        <v>1240</v>
      </c>
    </row>
    <row r="1232" spans="1:20" x14ac:dyDescent="0.3">
      <c r="A1232" s="6">
        <v>2024</v>
      </c>
      <c r="B1232" s="6">
        <v>8</v>
      </c>
      <c r="C1232" s="6">
        <v>21</v>
      </c>
      <c r="D1232" s="6">
        <v>12</v>
      </c>
      <c r="E1232" s="6" t="str">
        <f t="shared" si="76"/>
        <v>Wednesday</v>
      </c>
      <c r="F1232" s="6" t="str">
        <f t="shared" si="79"/>
        <v>Week-day</v>
      </c>
      <c r="G1232" s="6" t="str">
        <f>_xlfn.XLOOKUP(B1232,'[1]VLOOKUP DATA'!$A$3:$A$14,'[1]VLOOKUP DATA'!$C$3:$C$14)</f>
        <v>High-demand</v>
      </c>
      <c r="H1232" s="6" t="str" cm="1">
        <f t="array" ref="H1232">_xlfn.XLOOKUP(1,('[1]VLOOKUP DATA'!$I$2:$I$337=[1]DATA!G1232)*('[1]VLOOKUP DATA'!$J$2:$J$337=[1]DATA!D1232)*('[1]VLOOKUP DATA'!$K$2:$K$337=[1]DATA!E1232),'[1]VLOOKUP DATA'!$L$2:$L$337)</f>
        <v>Standard</v>
      </c>
      <c r="I1232" s="1" cm="1">
        <f t="array" ref="I1232">_xlfn.XLOOKUP(B1232,'[1]VLOOKUP DATA'!$A$3:$A$14,_xlfn.XLOOKUP(H1232,'[1]VLOOKUP DATA'!$D$2:$F$2,'[1]VLOOKUP DATA'!$D$3:$F$14))*100</f>
        <v>198</v>
      </c>
      <c r="J1232" s="2">
        <v>-67.187383333333344</v>
      </c>
      <c r="K1232" s="3">
        <f t="shared" si="77"/>
        <v>0</v>
      </c>
      <c r="L1232" s="3">
        <v>98.86666666666666</v>
      </c>
      <c r="M1232" s="4">
        <v>65.496166666666639</v>
      </c>
      <c r="N1232" s="4">
        <v>227.56478333333334</v>
      </c>
      <c r="O1232" s="4">
        <v>219.79780833333328</v>
      </c>
      <c r="P1232" s="3">
        <f t="shared" si="78"/>
        <v>444.80911666666668</v>
      </c>
      <c r="Q1232" s="5">
        <v>0</v>
      </c>
      <c r="R1232" s="5">
        <f>VLOOKUP(D1232,'[1]DESIGN LOAD'!AC:AF,2,FALSE)</f>
        <v>565</v>
      </c>
      <c r="S1232" s="7">
        <f>VLOOKUP(D1232,'[1]DESIGN LOAD'!AC:AF,3,FALSE)</f>
        <v>675</v>
      </c>
      <c r="T1232">
        <f>VLOOKUP(D1232,'[1]DESIGN LOAD'!AC:AF,4,FALSE)</f>
        <v>1240</v>
      </c>
    </row>
    <row r="1233" spans="1:20" x14ac:dyDescent="0.3">
      <c r="A1233" s="6">
        <v>2024</v>
      </c>
      <c r="B1233" s="6">
        <v>8</v>
      </c>
      <c r="C1233" s="6">
        <v>21</v>
      </c>
      <c r="D1233" s="6">
        <v>13</v>
      </c>
      <c r="E1233" s="6" t="str">
        <f t="shared" si="76"/>
        <v>Wednesday</v>
      </c>
      <c r="F1233" s="6" t="str">
        <f t="shared" si="79"/>
        <v>Week-day</v>
      </c>
      <c r="G1233" s="6" t="str">
        <f>_xlfn.XLOOKUP(B1233,'[1]VLOOKUP DATA'!$A$3:$A$14,'[1]VLOOKUP DATA'!$C$3:$C$14)</f>
        <v>High-demand</v>
      </c>
      <c r="H1233" s="6" t="str" cm="1">
        <f t="array" ref="H1233">_xlfn.XLOOKUP(1,('[1]VLOOKUP DATA'!$I$2:$I$337=[1]DATA!G1233)*('[1]VLOOKUP DATA'!$J$2:$J$337=[1]DATA!D1233)*('[1]VLOOKUP DATA'!$K$2:$K$337=[1]DATA!E1233),'[1]VLOOKUP DATA'!$L$2:$L$337)</f>
        <v>Standard</v>
      </c>
      <c r="I1233" s="1" cm="1">
        <f t="array" ref="I1233">_xlfn.XLOOKUP(B1233,'[1]VLOOKUP DATA'!$A$3:$A$14,_xlfn.XLOOKUP(H1233,'[1]VLOOKUP DATA'!$D$2:$F$2,'[1]VLOOKUP DATA'!$D$3:$F$14))*100</f>
        <v>198</v>
      </c>
      <c r="J1233" s="2">
        <v>-10.767066666666667</v>
      </c>
      <c r="K1233" s="3">
        <f t="shared" si="77"/>
        <v>0</v>
      </c>
      <c r="L1233" s="3">
        <v>99</v>
      </c>
      <c r="M1233" s="4">
        <v>55.432799999999972</v>
      </c>
      <c r="N1233" s="4">
        <v>184.28531666666666</v>
      </c>
      <c r="O1233" s="4">
        <v>223.29279166666663</v>
      </c>
      <c r="P1233" s="3">
        <f t="shared" si="78"/>
        <v>444.80911666666668</v>
      </c>
      <c r="Q1233" s="5">
        <v>0</v>
      </c>
      <c r="R1233" s="5">
        <f>VLOOKUP(D1233,'[1]DESIGN LOAD'!AC:AF,2,FALSE)</f>
        <v>565</v>
      </c>
      <c r="S1233" s="7">
        <f>VLOOKUP(D1233,'[1]DESIGN LOAD'!AC:AF,3,FALSE)</f>
        <v>675</v>
      </c>
      <c r="T1233">
        <f>VLOOKUP(D1233,'[1]DESIGN LOAD'!AC:AF,4,FALSE)</f>
        <v>1240</v>
      </c>
    </row>
    <row r="1234" spans="1:20" x14ac:dyDescent="0.3">
      <c r="A1234" s="6">
        <v>2024</v>
      </c>
      <c r="B1234" s="6">
        <v>8</v>
      </c>
      <c r="C1234" s="6">
        <v>21</v>
      </c>
      <c r="D1234" s="6">
        <v>14</v>
      </c>
      <c r="E1234" s="6" t="str">
        <f t="shared" si="76"/>
        <v>Wednesday</v>
      </c>
      <c r="F1234" s="6" t="str">
        <f t="shared" si="79"/>
        <v>Week-day</v>
      </c>
      <c r="G1234" s="6" t="str">
        <f>_xlfn.XLOOKUP(B1234,'[1]VLOOKUP DATA'!$A$3:$A$14,'[1]VLOOKUP DATA'!$C$3:$C$14)</f>
        <v>High-demand</v>
      </c>
      <c r="H1234" s="6" t="str" cm="1">
        <f t="array" ref="H1234">_xlfn.XLOOKUP(1,('[1]VLOOKUP DATA'!$I$2:$I$337=[1]DATA!G1234)*('[1]VLOOKUP DATA'!$J$2:$J$337=[1]DATA!D1234)*('[1]VLOOKUP DATA'!$K$2:$K$337=[1]DATA!E1234),'[1]VLOOKUP DATA'!$L$2:$L$337)</f>
        <v>Standard</v>
      </c>
      <c r="I1234" s="1" cm="1">
        <f t="array" ref="I1234">_xlfn.XLOOKUP(B1234,'[1]VLOOKUP DATA'!$A$3:$A$14,_xlfn.XLOOKUP(H1234,'[1]VLOOKUP DATA'!$D$2:$F$2,'[1]VLOOKUP DATA'!$D$3:$F$14))*100</f>
        <v>198</v>
      </c>
      <c r="J1234" s="2">
        <v>-9.5524166666666677</v>
      </c>
      <c r="K1234" s="3">
        <f t="shared" si="77"/>
        <v>0</v>
      </c>
      <c r="L1234" s="3">
        <v>99.00833333333334</v>
      </c>
      <c r="M1234" s="4">
        <v>73.177358333333316</v>
      </c>
      <c r="N1234" s="4">
        <v>172.95434166666661</v>
      </c>
      <c r="O1234" s="4">
        <v>230.65555833333343</v>
      </c>
      <c r="P1234" s="3">
        <f t="shared" si="78"/>
        <v>444.80911666666668</v>
      </c>
      <c r="Q1234" s="5">
        <v>0</v>
      </c>
      <c r="R1234" s="5">
        <f>VLOOKUP(D1234,'[1]DESIGN LOAD'!AC:AF,2,FALSE)</f>
        <v>565</v>
      </c>
      <c r="S1234" s="7">
        <f>VLOOKUP(D1234,'[1]DESIGN LOAD'!AC:AF,3,FALSE)</f>
        <v>675</v>
      </c>
      <c r="T1234">
        <f>VLOOKUP(D1234,'[1]DESIGN LOAD'!AC:AF,4,FALSE)</f>
        <v>1240</v>
      </c>
    </row>
    <row r="1235" spans="1:20" x14ac:dyDescent="0.3">
      <c r="A1235" s="6">
        <v>2024</v>
      </c>
      <c r="B1235" s="6">
        <v>8</v>
      </c>
      <c r="C1235" s="6">
        <v>21</v>
      </c>
      <c r="D1235" s="6">
        <v>15</v>
      </c>
      <c r="E1235" s="6" t="str">
        <f t="shared" si="76"/>
        <v>Wednesday</v>
      </c>
      <c r="F1235" s="6" t="str">
        <f t="shared" si="79"/>
        <v>Week-day</v>
      </c>
      <c r="G1235" s="6" t="str">
        <f>_xlfn.XLOOKUP(B1235,'[1]VLOOKUP DATA'!$A$3:$A$14,'[1]VLOOKUP DATA'!$C$3:$C$14)</f>
        <v>High-demand</v>
      </c>
      <c r="H1235" s="6" t="str" cm="1">
        <f t="array" ref="H1235">_xlfn.XLOOKUP(1,('[1]VLOOKUP DATA'!$I$2:$I$337=[1]DATA!G1235)*('[1]VLOOKUP DATA'!$J$2:$J$337=[1]DATA!D1235)*('[1]VLOOKUP DATA'!$K$2:$K$337=[1]DATA!E1235),'[1]VLOOKUP DATA'!$L$2:$L$337)</f>
        <v>Standard</v>
      </c>
      <c r="I1235" s="1" cm="1">
        <f t="array" ref="I1235">_xlfn.XLOOKUP(B1235,'[1]VLOOKUP DATA'!$A$3:$A$14,_xlfn.XLOOKUP(H1235,'[1]VLOOKUP DATA'!$D$2:$F$2,'[1]VLOOKUP DATA'!$D$3:$F$14))*100</f>
        <v>198</v>
      </c>
      <c r="J1235" s="2">
        <v>-11.116008333333331</v>
      </c>
      <c r="K1235" s="3">
        <f t="shared" si="77"/>
        <v>0</v>
      </c>
      <c r="L1235" s="3">
        <v>99.05</v>
      </c>
      <c r="M1235" s="4">
        <v>52.800099999999958</v>
      </c>
      <c r="N1235" s="4">
        <v>157.35936666666666</v>
      </c>
      <c r="O1235" s="4">
        <v>192.99764166666671</v>
      </c>
      <c r="P1235" s="3">
        <f t="shared" si="78"/>
        <v>444.80911666666668</v>
      </c>
      <c r="Q1235" s="5">
        <v>0</v>
      </c>
      <c r="R1235" s="5">
        <f>VLOOKUP(D1235,'[1]DESIGN LOAD'!AC:AF,2,FALSE)</f>
        <v>565</v>
      </c>
      <c r="S1235" s="7">
        <f>VLOOKUP(D1235,'[1]DESIGN LOAD'!AC:AF,3,FALSE)</f>
        <v>675</v>
      </c>
      <c r="T1235">
        <f>VLOOKUP(D1235,'[1]DESIGN LOAD'!AC:AF,4,FALSE)</f>
        <v>1240</v>
      </c>
    </row>
    <row r="1236" spans="1:20" x14ac:dyDescent="0.3">
      <c r="A1236" s="6">
        <v>2024</v>
      </c>
      <c r="B1236" s="6">
        <v>8</v>
      </c>
      <c r="C1236" s="6">
        <v>21</v>
      </c>
      <c r="D1236" s="6">
        <v>16</v>
      </c>
      <c r="E1236" s="6" t="str">
        <f t="shared" si="76"/>
        <v>Wednesday</v>
      </c>
      <c r="F1236" s="6" t="str">
        <f t="shared" si="79"/>
        <v>Week-day</v>
      </c>
      <c r="G1236" s="6" t="str">
        <f>_xlfn.XLOOKUP(B1236,'[1]VLOOKUP DATA'!$A$3:$A$14,'[1]VLOOKUP DATA'!$C$3:$C$14)</f>
        <v>High-demand</v>
      </c>
      <c r="H1236" s="6" t="str" cm="1">
        <f t="array" ref="H1236">_xlfn.XLOOKUP(1,('[1]VLOOKUP DATA'!$I$2:$I$337=[1]DATA!G1236)*('[1]VLOOKUP DATA'!$J$2:$J$337=[1]DATA!D1236)*('[1]VLOOKUP DATA'!$K$2:$K$337=[1]DATA!E1236),'[1]VLOOKUP DATA'!$L$2:$L$337)</f>
        <v>Standard</v>
      </c>
      <c r="I1236" s="1" cm="1">
        <f t="array" ref="I1236">_xlfn.XLOOKUP(B1236,'[1]VLOOKUP DATA'!$A$3:$A$14,_xlfn.XLOOKUP(H1236,'[1]VLOOKUP DATA'!$D$2:$F$2,'[1]VLOOKUP DATA'!$D$3:$F$14))*100</f>
        <v>198</v>
      </c>
      <c r="J1236" s="2">
        <v>19.011908163265304</v>
      </c>
      <c r="K1236" s="3">
        <f t="shared" si="77"/>
        <v>19.011908163265304</v>
      </c>
      <c r="L1236" s="3">
        <v>98.948979591836732</v>
      </c>
      <c r="M1236" s="4">
        <v>67.572520408163243</v>
      </c>
      <c r="N1236" s="4">
        <v>148.63827551020407</v>
      </c>
      <c r="O1236" s="4">
        <v>230.19270408163263</v>
      </c>
      <c r="P1236" s="3">
        <f t="shared" si="78"/>
        <v>444.80911666666668</v>
      </c>
      <c r="Q1236" s="5">
        <v>0</v>
      </c>
      <c r="R1236" s="5">
        <f>VLOOKUP(D1236,'[1]DESIGN LOAD'!AC:AF,2,FALSE)</f>
        <v>565</v>
      </c>
      <c r="S1236" s="7">
        <f>VLOOKUP(D1236,'[1]DESIGN LOAD'!AC:AF,3,FALSE)</f>
        <v>675</v>
      </c>
      <c r="T1236">
        <f>VLOOKUP(D1236,'[1]DESIGN LOAD'!AC:AF,4,FALSE)</f>
        <v>1240</v>
      </c>
    </row>
    <row r="1237" spans="1:20" x14ac:dyDescent="0.3">
      <c r="A1237" s="6">
        <v>2024</v>
      </c>
      <c r="B1237" s="6">
        <v>8</v>
      </c>
      <c r="C1237" s="6">
        <v>21</v>
      </c>
      <c r="D1237" s="6">
        <v>17</v>
      </c>
      <c r="E1237" s="6" t="str">
        <f t="shared" si="76"/>
        <v>Wednesday</v>
      </c>
      <c r="F1237" s="6" t="str">
        <f t="shared" si="79"/>
        <v>Week-day</v>
      </c>
      <c r="G1237" s="6" t="str">
        <f>_xlfn.XLOOKUP(B1237,'[1]VLOOKUP DATA'!$A$3:$A$14,'[1]VLOOKUP DATA'!$C$3:$C$14)</f>
        <v>High-demand</v>
      </c>
      <c r="H1237" s="6" t="str" cm="1">
        <f t="array" ref="H1237">_xlfn.XLOOKUP(1,('[1]VLOOKUP DATA'!$I$2:$I$337=[1]DATA!G1237)*('[1]VLOOKUP DATA'!$J$2:$J$337=[1]DATA!D1237)*('[1]VLOOKUP DATA'!$K$2:$K$337=[1]DATA!E1237),'[1]VLOOKUP DATA'!$L$2:$L$337)</f>
        <v>Peak</v>
      </c>
      <c r="I1237" s="1" cm="1">
        <f t="array" ref="I1237">_xlfn.XLOOKUP(B1237,'[1]VLOOKUP DATA'!$A$3:$A$14,_xlfn.XLOOKUP(H1237,'[1]VLOOKUP DATA'!$D$2:$F$2,'[1]VLOOKUP DATA'!$D$3:$F$14))*100</f>
        <v>653</v>
      </c>
      <c r="J1237" s="2">
        <v>92.236775000000009</v>
      </c>
      <c r="K1237" s="3">
        <f t="shared" si="77"/>
        <v>92.236775000000009</v>
      </c>
      <c r="L1237" s="3">
        <v>95.891666666666666</v>
      </c>
      <c r="M1237" s="4">
        <v>105.81300000000002</v>
      </c>
      <c r="N1237" s="4">
        <v>44.081724999999992</v>
      </c>
      <c r="O1237" s="4">
        <v>236.18747500000001</v>
      </c>
      <c r="P1237" s="3">
        <f t="shared" si="78"/>
        <v>444.80911666666668</v>
      </c>
      <c r="Q1237" s="5">
        <v>-1.2000000000000007E-2</v>
      </c>
      <c r="R1237" s="5">
        <f>VLOOKUP(D1237,'[1]DESIGN LOAD'!AC:AF,2,FALSE)</f>
        <v>555</v>
      </c>
      <c r="S1237" s="7">
        <f>VLOOKUP(D1237,'[1]DESIGN LOAD'!AC:AF,3,FALSE)</f>
        <v>675</v>
      </c>
      <c r="T1237">
        <f>VLOOKUP(D1237,'[1]DESIGN LOAD'!AC:AF,4,FALSE)</f>
        <v>1230</v>
      </c>
    </row>
    <row r="1238" spans="1:20" x14ac:dyDescent="0.3">
      <c r="A1238" s="6">
        <v>2024</v>
      </c>
      <c r="B1238" s="6">
        <v>8</v>
      </c>
      <c r="C1238" s="6">
        <v>21</v>
      </c>
      <c r="D1238" s="6">
        <v>18</v>
      </c>
      <c r="E1238" s="6" t="str">
        <f t="shared" si="76"/>
        <v>Wednesday</v>
      </c>
      <c r="F1238" s="6" t="str">
        <f t="shared" si="79"/>
        <v>Week-day</v>
      </c>
      <c r="G1238" s="6" t="str">
        <f>_xlfn.XLOOKUP(B1238,'[1]VLOOKUP DATA'!$A$3:$A$14,'[1]VLOOKUP DATA'!$C$3:$C$14)</f>
        <v>High-demand</v>
      </c>
      <c r="H1238" s="6" t="str" cm="1">
        <f t="array" ref="H1238">_xlfn.XLOOKUP(1,('[1]VLOOKUP DATA'!$I$2:$I$337=[1]DATA!G1238)*('[1]VLOOKUP DATA'!$J$2:$J$337=[1]DATA!D1238)*('[1]VLOOKUP DATA'!$K$2:$K$337=[1]DATA!E1238),'[1]VLOOKUP DATA'!$L$2:$L$337)</f>
        <v>Peak</v>
      </c>
      <c r="I1238" s="1" cm="1">
        <f t="array" ref="I1238">_xlfn.XLOOKUP(B1238,'[1]VLOOKUP DATA'!$A$3:$A$14,_xlfn.XLOOKUP(H1238,'[1]VLOOKUP DATA'!$D$2:$F$2,'[1]VLOOKUP DATA'!$D$3:$F$14))*100</f>
        <v>653</v>
      </c>
      <c r="J1238" s="2">
        <v>166.05940833333332</v>
      </c>
      <c r="K1238" s="3">
        <f t="shared" si="77"/>
        <v>166.05940833333332</v>
      </c>
      <c r="L1238" s="3">
        <v>89.85</v>
      </c>
      <c r="M1238" s="4">
        <v>64.387849999999972</v>
      </c>
      <c r="N1238" s="4">
        <v>2.2300833333333312</v>
      </c>
      <c r="O1238" s="4">
        <v>229.0058250000001</v>
      </c>
      <c r="P1238" s="3">
        <f t="shared" si="78"/>
        <v>444.80911666666668</v>
      </c>
      <c r="Q1238" s="5">
        <v>-2.4000000000000018E-2</v>
      </c>
      <c r="R1238" s="5">
        <f>VLOOKUP(D1238,'[1]DESIGN LOAD'!AC:AF,2,FALSE)</f>
        <v>485</v>
      </c>
      <c r="S1238" s="7">
        <f>VLOOKUP(D1238,'[1]DESIGN LOAD'!AC:AF,3,FALSE)</f>
        <v>655</v>
      </c>
      <c r="T1238">
        <f>VLOOKUP(D1238,'[1]DESIGN LOAD'!AC:AF,4,FALSE)</f>
        <v>1140</v>
      </c>
    </row>
    <row r="1239" spans="1:20" x14ac:dyDescent="0.3">
      <c r="A1239" s="6">
        <v>2024</v>
      </c>
      <c r="B1239" s="6">
        <v>8</v>
      </c>
      <c r="C1239" s="6">
        <v>21</v>
      </c>
      <c r="D1239" s="6">
        <v>19</v>
      </c>
      <c r="E1239" s="6" t="str">
        <f t="shared" si="76"/>
        <v>Wednesday</v>
      </c>
      <c r="F1239" s="6" t="str">
        <f t="shared" si="79"/>
        <v>Week-day</v>
      </c>
      <c r="G1239" s="6" t="str">
        <f>_xlfn.XLOOKUP(B1239,'[1]VLOOKUP DATA'!$A$3:$A$14,'[1]VLOOKUP DATA'!$C$3:$C$14)</f>
        <v>High-demand</v>
      </c>
      <c r="H1239" s="6" t="str" cm="1">
        <f t="array" ref="H1239">_xlfn.XLOOKUP(1,('[1]VLOOKUP DATA'!$I$2:$I$337=[1]DATA!G1239)*('[1]VLOOKUP DATA'!$J$2:$J$337=[1]DATA!D1239)*('[1]VLOOKUP DATA'!$K$2:$K$337=[1]DATA!E1239),'[1]VLOOKUP DATA'!$L$2:$L$337)</f>
        <v>Standard</v>
      </c>
      <c r="I1239" s="1" cm="1">
        <f t="array" ref="I1239">_xlfn.XLOOKUP(B1239,'[1]VLOOKUP DATA'!$A$3:$A$14,_xlfn.XLOOKUP(H1239,'[1]VLOOKUP DATA'!$D$2:$F$2,'[1]VLOOKUP DATA'!$D$3:$F$14))*100</f>
        <v>198</v>
      </c>
      <c r="J1239" s="2">
        <v>300.68708333333342</v>
      </c>
      <c r="K1239" s="3">
        <f t="shared" si="77"/>
        <v>300.68708333333342</v>
      </c>
      <c r="L1239" s="3">
        <v>78.441666666666663</v>
      </c>
      <c r="M1239" s="4">
        <v>0.16300833333333331</v>
      </c>
      <c r="N1239" s="4">
        <v>0</v>
      </c>
      <c r="O1239" s="4">
        <v>300.66275833333322</v>
      </c>
      <c r="P1239" s="3">
        <f t="shared" si="78"/>
        <v>444.80911666666668</v>
      </c>
      <c r="Q1239" s="5">
        <v>-2.4000000000000018E-2</v>
      </c>
      <c r="R1239" s="5">
        <f>VLOOKUP(D1239,'[1]DESIGN LOAD'!AC:AF,2,FALSE)</f>
        <v>295</v>
      </c>
      <c r="S1239" s="7">
        <f>VLOOKUP(D1239,'[1]DESIGN LOAD'!AC:AF,3,FALSE)</f>
        <v>655</v>
      </c>
      <c r="T1239">
        <f>VLOOKUP(D1239,'[1]DESIGN LOAD'!AC:AF,4,FALSE)</f>
        <v>950</v>
      </c>
    </row>
    <row r="1240" spans="1:20" x14ac:dyDescent="0.3">
      <c r="A1240" s="6">
        <v>2024</v>
      </c>
      <c r="B1240" s="6">
        <v>8</v>
      </c>
      <c r="C1240" s="6">
        <v>21</v>
      </c>
      <c r="D1240" s="6">
        <v>20</v>
      </c>
      <c r="E1240" s="6" t="str">
        <f t="shared" si="76"/>
        <v>Wednesday</v>
      </c>
      <c r="F1240" s="6" t="str">
        <f t="shared" si="79"/>
        <v>Week-day</v>
      </c>
      <c r="G1240" s="6" t="str">
        <f>_xlfn.XLOOKUP(B1240,'[1]VLOOKUP DATA'!$A$3:$A$14,'[1]VLOOKUP DATA'!$C$3:$C$14)</f>
        <v>High-demand</v>
      </c>
      <c r="H1240" s="6" t="str" cm="1">
        <f t="array" ref="H1240">_xlfn.XLOOKUP(1,('[1]VLOOKUP DATA'!$I$2:$I$337=[1]DATA!G1240)*('[1]VLOOKUP DATA'!$J$2:$J$337=[1]DATA!D1240)*('[1]VLOOKUP DATA'!$K$2:$K$337=[1]DATA!E1240),'[1]VLOOKUP DATA'!$L$2:$L$337)</f>
        <v>Standard</v>
      </c>
      <c r="I1240" s="1" cm="1">
        <f t="array" ref="I1240">_xlfn.XLOOKUP(B1240,'[1]VLOOKUP DATA'!$A$3:$A$14,_xlfn.XLOOKUP(H1240,'[1]VLOOKUP DATA'!$D$2:$F$2,'[1]VLOOKUP DATA'!$D$3:$F$14))*100</f>
        <v>198</v>
      </c>
      <c r="J1240" s="2">
        <v>106.44027500000009</v>
      </c>
      <c r="K1240" s="3">
        <f t="shared" si="77"/>
        <v>106.44027500000009</v>
      </c>
      <c r="L1240" s="3">
        <v>66.191666666666663</v>
      </c>
      <c r="M1240" s="4">
        <v>157.14075000000005</v>
      </c>
      <c r="N1240" s="4">
        <v>0</v>
      </c>
      <c r="O1240" s="4">
        <v>253.96763333333328</v>
      </c>
      <c r="P1240" s="3">
        <f t="shared" si="78"/>
        <v>444.80911666666668</v>
      </c>
      <c r="Q1240" s="5">
        <v>-2.4000000000000018E-2</v>
      </c>
      <c r="R1240" s="5">
        <f>VLOOKUP(D1240,'[1]DESIGN LOAD'!AC:AF,2,FALSE)</f>
        <v>295</v>
      </c>
      <c r="S1240" s="7">
        <f>VLOOKUP(D1240,'[1]DESIGN LOAD'!AC:AF,3,FALSE)</f>
        <v>190</v>
      </c>
      <c r="T1240">
        <f>VLOOKUP(D1240,'[1]DESIGN LOAD'!AC:AF,4,FALSE)</f>
        <v>485</v>
      </c>
    </row>
    <row r="1241" spans="1:20" x14ac:dyDescent="0.3">
      <c r="A1241" s="6">
        <v>2024</v>
      </c>
      <c r="B1241" s="6">
        <v>8</v>
      </c>
      <c r="C1241" s="6">
        <v>21</v>
      </c>
      <c r="D1241" s="6">
        <v>21</v>
      </c>
      <c r="E1241" s="6" t="str">
        <f t="shared" si="76"/>
        <v>Wednesday</v>
      </c>
      <c r="F1241" s="6" t="str">
        <f t="shared" si="79"/>
        <v>Week-day</v>
      </c>
      <c r="G1241" s="6" t="str">
        <f>_xlfn.XLOOKUP(B1241,'[1]VLOOKUP DATA'!$A$3:$A$14,'[1]VLOOKUP DATA'!$C$3:$C$14)</f>
        <v>High-demand</v>
      </c>
      <c r="H1241" s="6" t="str" cm="1">
        <f t="array" ref="H1241">_xlfn.XLOOKUP(1,('[1]VLOOKUP DATA'!$I$2:$I$337=[1]DATA!G1241)*('[1]VLOOKUP DATA'!$J$2:$J$337=[1]DATA!D1241)*('[1]VLOOKUP DATA'!$K$2:$K$337=[1]DATA!E1241),'[1]VLOOKUP DATA'!$L$2:$L$337)</f>
        <v>Standard</v>
      </c>
      <c r="I1241" s="1" cm="1">
        <f t="array" ref="I1241">_xlfn.XLOOKUP(B1241,'[1]VLOOKUP DATA'!$A$3:$A$14,_xlfn.XLOOKUP(H1241,'[1]VLOOKUP DATA'!$D$2:$F$2,'[1]VLOOKUP DATA'!$D$3:$F$14))*100</f>
        <v>198</v>
      </c>
      <c r="J1241" s="2">
        <v>-4.0938583333333334</v>
      </c>
      <c r="K1241" s="3">
        <f t="shared" si="77"/>
        <v>0</v>
      </c>
      <c r="L1241" s="3">
        <v>64.666666666666671</v>
      </c>
      <c r="M1241" s="4">
        <v>193.04944166666661</v>
      </c>
      <c r="N1241" s="4">
        <v>0</v>
      </c>
      <c r="O1241" s="4">
        <v>201.44815000000006</v>
      </c>
      <c r="P1241" s="3">
        <f t="shared" si="78"/>
        <v>444.80911666666668</v>
      </c>
      <c r="Q1241" s="5">
        <v>-2.4000000000000018E-2</v>
      </c>
      <c r="R1241" s="5">
        <f>VLOOKUP(D1241,'[1]DESIGN LOAD'!AC:AF,2,FALSE)</f>
        <v>295</v>
      </c>
      <c r="S1241" s="7">
        <f>VLOOKUP(D1241,'[1]DESIGN LOAD'!AC:AF,3,FALSE)</f>
        <v>190</v>
      </c>
      <c r="T1241">
        <f>VLOOKUP(D1241,'[1]DESIGN LOAD'!AC:AF,4,FALSE)</f>
        <v>485</v>
      </c>
    </row>
    <row r="1242" spans="1:20" x14ac:dyDescent="0.3">
      <c r="A1242" s="6">
        <v>2024</v>
      </c>
      <c r="B1242" s="6">
        <v>8</v>
      </c>
      <c r="C1242" s="6">
        <v>21</v>
      </c>
      <c r="D1242" s="6">
        <v>22</v>
      </c>
      <c r="E1242" s="6" t="str">
        <f t="shared" si="76"/>
        <v>Wednesday</v>
      </c>
      <c r="F1242" s="6" t="str">
        <f t="shared" si="79"/>
        <v>Week-day</v>
      </c>
      <c r="G1242" s="6" t="str">
        <f>_xlfn.XLOOKUP(B1242,'[1]VLOOKUP DATA'!$A$3:$A$14,'[1]VLOOKUP DATA'!$C$3:$C$14)</f>
        <v>High-demand</v>
      </c>
      <c r="H1242" s="6" t="str" cm="1">
        <f t="array" ref="H1242">_xlfn.XLOOKUP(1,('[1]VLOOKUP DATA'!$I$2:$I$337=[1]DATA!G1242)*('[1]VLOOKUP DATA'!$J$2:$J$337=[1]DATA!D1242)*('[1]VLOOKUP DATA'!$K$2:$K$337=[1]DATA!E1242),'[1]VLOOKUP DATA'!$L$2:$L$337)</f>
        <v>Off-Peak</v>
      </c>
      <c r="I1242" s="1" cm="1">
        <f t="array" ref="I1242">_xlfn.XLOOKUP(B1242,'[1]VLOOKUP DATA'!$A$3:$A$14,_xlfn.XLOOKUP(H1242,'[1]VLOOKUP DATA'!$D$2:$F$2,'[1]VLOOKUP DATA'!$D$3:$F$14))*100</f>
        <v>107</v>
      </c>
      <c r="J1242" s="2">
        <v>-221.3650416666666</v>
      </c>
      <c r="K1242" s="3">
        <f t="shared" si="77"/>
        <v>0</v>
      </c>
      <c r="L1242" s="3">
        <v>69.466666666666669</v>
      </c>
      <c r="M1242" s="4">
        <v>438.96499999999986</v>
      </c>
      <c r="N1242" s="4">
        <v>0</v>
      </c>
      <c r="O1242" s="4">
        <v>196.7826083333334</v>
      </c>
      <c r="P1242" s="3">
        <f t="shared" si="78"/>
        <v>444.80911666666668</v>
      </c>
      <c r="Q1242" s="5">
        <v>-2.4000000000000018E-2</v>
      </c>
      <c r="R1242" s="5">
        <f>VLOOKUP(D1242,'[1]DESIGN LOAD'!AC:AF,2,FALSE)</f>
        <v>200</v>
      </c>
      <c r="S1242" s="7">
        <f>VLOOKUP(D1242,'[1]DESIGN LOAD'!AC:AF,3,FALSE)</f>
        <v>190</v>
      </c>
      <c r="T1242">
        <f>VLOOKUP(D1242,'[1]DESIGN LOAD'!AC:AF,4,FALSE)</f>
        <v>390</v>
      </c>
    </row>
    <row r="1243" spans="1:20" x14ac:dyDescent="0.3">
      <c r="A1243" s="6">
        <v>2024</v>
      </c>
      <c r="B1243" s="6">
        <v>8</v>
      </c>
      <c r="C1243" s="6">
        <v>21</v>
      </c>
      <c r="D1243" s="6">
        <v>23</v>
      </c>
      <c r="E1243" s="6" t="str">
        <f t="shared" si="76"/>
        <v>Wednesday</v>
      </c>
      <c r="F1243" s="6" t="str">
        <f t="shared" si="79"/>
        <v>Week-day</v>
      </c>
      <c r="G1243" s="6" t="str">
        <f>_xlfn.XLOOKUP(B1243,'[1]VLOOKUP DATA'!$A$3:$A$14,'[1]VLOOKUP DATA'!$C$3:$C$14)</f>
        <v>High-demand</v>
      </c>
      <c r="H1243" s="6" t="str" cm="1">
        <f t="array" ref="H1243">_xlfn.XLOOKUP(1,('[1]VLOOKUP DATA'!$I$2:$I$337=[1]DATA!G1243)*('[1]VLOOKUP DATA'!$J$2:$J$337=[1]DATA!D1243)*('[1]VLOOKUP DATA'!$K$2:$K$337=[1]DATA!E1243),'[1]VLOOKUP DATA'!$L$2:$L$337)</f>
        <v>Off-Peak</v>
      </c>
      <c r="I1243" s="1" cm="1">
        <f t="array" ref="I1243">_xlfn.XLOOKUP(B1243,'[1]VLOOKUP DATA'!$A$3:$A$14,_xlfn.XLOOKUP(H1243,'[1]VLOOKUP DATA'!$D$2:$F$2,'[1]VLOOKUP DATA'!$D$3:$F$14))*100</f>
        <v>107</v>
      </c>
      <c r="J1243" s="2">
        <v>-227.51112500000002</v>
      </c>
      <c r="K1243" s="3">
        <f t="shared" si="77"/>
        <v>0</v>
      </c>
      <c r="L1243" s="3">
        <v>79.841666666666669</v>
      </c>
      <c r="M1243" s="4">
        <v>444.66881666666654</v>
      </c>
      <c r="N1243" s="4">
        <v>0</v>
      </c>
      <c r="O1243" s="4">
        <v>196.03253333333333</v>
      </c>
      <c r="P1243" s="3">
        <f t="shared" si="78"/>
        <v>444.80911666666668</v>
      </c>
      <c r="Q1243" s="5">
        <v>-2.4000000000000018E-2</v>
      </c>
      <c r="R1243" s="5">
        <f>VLOOKUP(D1243,'[1]DESIGN LOAD'!AC:AF,2,FALSE)</f>
        <v>200</v>
      </c>
      <c r="S1243" s="7">
        <f>VLOOKUP(D1243,'[1]DESIGN LOAD'!AC:AF,3,FALSE)</f>
        <v>190</v>
      </c>
      <c r="T1243">
        <f>VLOOKUP(D1243,'[1]DESIGN LOAD'!AC:AF,4,FALSE)</f>
        <v>390</v>
      </c>
    </row>
    <row r="1244" spans="1:20" x14ac:dyDescent="0.3">
      <c r="A1244" s="6">
        <v>2024</v>
      </c>
      <c r="B1244" s="6">
        <v>8</v>
      </c>
      <c r="C1244" s="6">
        <v>22</v>
      </c>
      <c r="D1244" s="6">
        <v>0</v>
      </c>
      <c r="E1244" s="6" t="str">
        <f t="shared" si="76"/>
        <v>Thursday</v>
      </c>
      <c r="F1244" s="6" t="str">
        <f t="shared" si="79"/>
        <v>Week-day</v>
      </c>
      <c r="G1244" s="6" t="str">
        <f>_xlfn.XLOOKUP(B1244,'[1]VLOOKUP DATA'!$A$3:$A$14,'[1]VLOOKUP DATA'!$C$3:$C$14)</f>
        <v>High-demand</v>
      </c>
      <c r="H1244" s="6" t="str" cm="1">
        <f t="array" ref="H1244">_xlfn.XLOOKUP(1,('[1]VLOOKUP DATA'!$I$2:$I$337=[1]DATA!G1244)*('[1]VLOOKUP DATA'!$J$2:$J$337=[1]DATA!D1244)*('[1]VLOOKUP DATA'!$K$2:$K$337=[1]DATA!E1244),'[1]VLOOKUP DATA'!$L$2:$L$337)</f>
        <v>Off-Peak</v>
      </c>
      <c r="I1244" s="1" cm="1">
        <f t="array" ref="I1244">_xlfn.XLOOKUP(B1244,'[1]VLOOKUP DATA'!$A$3:$A$14,_xlfn.XLOOKUP(H1244,'[1]VLOOKUP DATA'!$D$2:$F$2,'[1]VLOOKUP DATA'!$D$3:$F$14))*100</f>
        <v>107</v>
      </c>
      <c r="J1244" s="2">
        <v>-113.26652500000002</v>
      </c>
      <c r="K1244" s="3">
        <f t="shared" si="77"/>
        <v>0</v>
      </c>
      <c r="L1244" s="3">
        <v>87.65</v>
      </c>
      <c r="M1244" s="4">
        <v>332.32881666666668</v>
      </c>
      <c r="N1244" s="4">
        <v>0</v>
      </c>
      <c r="O1244" s="4">
        <v>201.39107500000009</v>
      </c>
      <c r="P1244" s="3">
        <f t="shared" si="78"/>
        <v>444.80911666666668</v>
      </c>
      <c r="Q1244" s="5">
        <v>-2.4000000000000018E-2</v>
      </c>
      <c r="R1244" s="5">
        <f>VLOOKUP(D1244,'[1]DESIGN LOAD'!AC:AF,2,FALSE)</f>
        <v>200</v>
      </c>
      <c r="S1244" s="7">
        <f>VLOOKUP(D1244,'[1]DESIGN LOAD'!AC:AF,3,FALSE)</f>
        <v>190</v>
      </c>
      <c r="T1244">
        <f>VLOOKUP(D1244,'[1]DESIGN LOAD'!AC:AF,4,FALSE)</f>
        <v>390</v>
      </c>
    </row>
    <row r="1245" spans="1:20" x14ac:dyDescent="0.3">
      <c r="A1245" s="6">
        <v>2024</v>
      </c>
      <c r="B1245" s="6">
        <v>8</v>
      </c>
      <c r="C1245" s="6">
        <v>22</v>
      </c>
      <c r="D1245" s="6">
        <v>1</v>
      </c>
      <c r="E1245" s="6" t="str">
        <f t="shared" si="76"/>
        <v>Thursday</v>
      </c>
      <c r="F1245" s="6" t="str">
        <f t="shared" si="79"/>
        <v>Week-day</v>
      </c>
      <c r="G1245" s="6" t="str">
        <f>_xlfn.XLOOKUP(B1245,'[1]VLOOKUP DATA'!$A$3:$A$14,'[1]VLOOKUP DATA'!$C$3:$C$14)</f>
        <v>High-demand</v>
      </c>
      <c r="H1245" s="6" t="str" cm="1">
        <f t="array" ref="H1245">_xlfn.XLOOKUP(1,('[1]VLOOKUP DATA'!$I$2:$I$337=[1]DATA!G1245)*('[1]VLOOKUP DATA'!$J$2:$J$337=[1]DATA!D1245)*('[1]VLOOKUP DATA'!$K$2:$K$337=[1]DATA!E1245),'[1]VLOOKUP DATA'!$L$2:$L$337)</f>
        <v>Off-Peak</v>
      </c>
      <c r="I1245" s="1" cm="1">
        <f t="array" ref="I1245">_xlfn.XLOOKUP(B1245,'[1]VLOOKUP DATA'!$A$3:$A$14,_xlfn.XLOOKUP(H1245,'[1]VLOOKUP DATA'!$D$2:$F$2,'[1]VLOOKUP DATA'!$D$3:$F$14))*100</f>
        <v>107</v>
      </c>
      <c r="J1245" s="2">
        <v>-13.892433333333333</v>
      </c>
      <c r="K1245" s="3">
        <f t="shared" si="77"/>
        <v>0</v>
      </c>
      <c r="L1245" s="3">
        <v>89.141666666666666</v>
      </c>
      <c r="M1245" s="4">
        <v>202.23968333333329</v>
      </c>
      <c r="N1245" s="4">
        <v>0</v>
      </c>
      <c r="O1245" s="4">
        <v>178.83813333333333</v>
      </c>
      <c r="P1245" s="3">
        <f t="shared" si="78"/>
        <v>444.80911666666668</v>
      </c>
      <c r="Q1245" s="5">
        <v>-2.4000000000000018E-2</v>
      </c>
      <c r="R1245" s="5">
        <f>VLOOKUP(D1245,'[1]DESIGN LOAD'!AC:AF,2,FALSE)</f>
        <v>200</v>
      </c>
      <c r="S1245" s="7">
        <f>VLOOKUP(D1245,'[1]DESIGN LOAD'!AC:AF,3,FALSE)</f>
        <v>190</v>
      </c>
      <c r="T1245">
        <f>VLOOKUP(D1245,'[1]DESIGN LOAD'!AC:AF,4,FALSE)</f>
        <v>390</v>
      </c>
    </row>
    <row r="1246" spans="1:20" x14ac:dyDescent="0.3">
      <c r="A1246" s="6">
        <v>2024</v>
      </c>
      <c r="B1246" s="6">
        <v>8</v>
      </c>
      <c r="C1246" s="6">
        <v>22</v>
      </c>
      <c r="D1246" s="6">
        <v>2</v>
      </c>
      <c r="E1246" s="6" t="str">
        <f t="shared" si="76"/>
        <v>Thursday</v>
      </c>
      <c r="F1246" s="6" t="str">
        <f t="shared" si="79"/>
        <v>Week-day</v>
      </c>
      <c r="G1246" s="6" t="str">
        <f>_xlfn.XLOOKUP(B1246,'[1]VLOOKUP DATA'!$A$3:$A$14,'[1]VLOOKUP DATA'!$C$3:$C$14)</f>
        <v>High-demand</v>
      </c>
      <c r="H1246" s="6" t="str" cm="1">
        <f t="array" ref="H1246">_xlfn.XLOOKUP(1,('[1]VLOOKUP DATA'!$I$2:$I$337=[1]DATA!G1246)*('[1]VLOOKUP DATA'!$J$2:$J$337=[1]DATA!D1246)*('[1]VLOOKUP DATA'!$K$2:$K$337=[1]DATA!E1246),'[1]VLOOKUP DATA'!$L$2:$L$337)</f>
        <v>Off-Peak</v>
      </c>
      <c r="I1246" s="1" cm="1">
        <f t="array" ref="I1246">_xlfn.XLOOKUP(B1246,'[1]VLOOKUP DATA'!$A$3:$A$14,_xlfn.XLOOKUP(H1246,'[1]VLOOKUP DATA'!$D$2:$F$2,'[1]VLOOKUP DATA'!$D$3:$F$14))*100</f>
        <v>107</v>
      </c>
      <c r="J1246" s="2">
        <v>52.010449999999985</v>
      </c>
      <c r="K1246" s="3">
        <f t="shared" si="77"/>
        <v>52.010449999999985</v>
      </c>
      <c r="L1246" s="3">
        <v>87.983333333333334</v>
      </c>
      <c r="M1246" s="4">
        <v>234.00116666666659</v>
      </c>
      <c r="N1246" s="4">
        <v>0</v>
      </c>
      <c r="O1246" s="4">
        <v>274.33330833333326</v>
      </c>
      <c r="P1246" s="3">
        <f t="shared" si="78"/>
        <v>444.80911666666668</v>
      </c>
      <c r="Q1246" s="5">
        <v>-2.4000000000000018E-2</v>
      </c>
      <c r="R1246" s="5">
        <f>VLOOKUP(D1246,'[1]DESIGN LOAD'!AC:AF,2,FALSE)</f>
        <v>200</v>
      </c>
      <c r="S1246" s="7">
        <f>VLOOKUP(D1246,'[1]DESIGN LOAD'!AC:AF,3,FALSE)</f>
        <v>190</v>
      </c>
      <c r="T1246">
        <f>VLOOKUP(D1246,'[1]DESIGN LOAD'!AC:AF,4,FALSE)</f>
        <v>390</v>
      </c>
    </row>
    <row r="1247" spans="1:20" x14ac:dyDescent="0.3">
      <c r="A1247" s="6">
        <v>2024</v>
      </c>
      <c r="B1247" s="6">
        <v>8</v>
      </c>
      <c r="C1247" s="6">
        <v>22</v>
      </c>
      <c r="D1247" s="6">
        <v>3</v>
      </c>
      <c r="E1247" s="6" t="str">
        <f t="shared" si="76"/>
        <v>Thursday</v>
      </c>
      <c r="F1247" s="6" t="str">
        <f t="shared" si="79"/>
        <v>Week-day</v>
      </c>
      <c r="G1247" s="6" t="str">
        <f>_xlfn.XLOOKUP(B1247,'[1]VLOOKUP DATA'!$A$3:$A$14,'[1]VLOOKUP DATA'!$C$3:$C$14)</f>
        <v>High-demand</v>
      </c>
      <c r="H1247" s="6" t="str" cm="1">
        <f t="array" ref="H1247">_xlfn.XLOOKUP(1,('[1]VLOOKUP DATA'!$I$2:$I$337=[1]DATA!G1247)*('[1]VLOOKUP DATA'!$J$2:$J$337=[1]DATA!D1247)*('[1]VLOOKUP DATA'!$K$2:$K$337=[1]DATA!E1247),'[1]VLOOKUP DATA'!$L$2:$L$337)</f>
        <v>Off-Peak</v>
      </c>
      <c r="I1247" s="1" cm="1">
        <f t="array" ref="I1247">_xlfn.XLOOKUP(B1247,'[1]VLOOKUP DATA'!$A$3:$A$14,_xlfn.XLOOKUP(H1247,'[1]VLOOKUP DATA'!$D$2:$F$2,'[1]VLOOKUP DATA'!$D$3:$F$14))*100</f>
        <v>107</v>
      </c>
      <c r="J1247" s="2">
        <v>-10.38926666666667</v>
      </c>
      <c r="K1247" s="3">
        <f t="shared" si="77"/>
        <v>0</v>
      </c>
      <c r="L1247" s="3">
        <v>86.63333333333334</v>
      </c>
      <c r="M1247" s="4">
        <v>313.06723333333326</v>
      </c>
      <c r="N1247" s="4">
        <v>0</v>
      </c>
      <c r="O1247" s="4">
        <v>286.11078333333336</v>
      </c>
      <c r="P1247" s="3">
        <f t="shared" si="78"/>
        <v>444.80911666666668</v>
      </c>
      <c r="Q1247" s="5">
        <v>-2.4000000000000018E-2</v>
      </c>
      <c r="R1247" s="5">
        <f>VLOOKUP(D1247,'[1]DESIGN LOAD'!AC:AF,2,FALSE)</f>
        <v>200</v>
      </c>
      <c r="S1247" s="7">
        <f>VLOOKUP(D1247,'[1]DESIGN LOAD'!AC:AF,3,FALSE)</f>
        <v>190</v>
      </c>
      <c r="T1247">
        <f>VLOOKUP(D1247,'[1]DESIGN LOAD'!AC:AF,4,FALSE)</f>
        <v>390</v>
      </c>
    </row>
    <row r="1248" spans="1:20" x14ac:dyDescent="0.3">
      <c r="A1248" s="6">
        <v>2024</v>
      </c>
      <c r="B1248" s="6">
        <v>8</v>
      </c>
      <c r="C1248" s="6">
        <v>22</v>
      </c>
      <c r="D1248" s="6">
        <v>4</v>
      </c>
      <c r="E1248" s="6" t="str">
        <f t="shared" si="76"/>
        <v>Thursday</v>
      </c>
      <c r="F1248" s="6" t="str">
        <f t="shared" si="79"/>
        <v>Week-day</v>
      </c>
      <c r="G1248" s="6" t="str">
        <f>_xlfn.XLOOKUP(B1248,'[1]VLOOKUP DATA'!$A$3:$A$14,'[1]VLOOKUP DATA'!$C$3:$C$14)</f>
        <v>High-demand</v>
      </c>
      <c r="H1248" s="6" t="str" cm="1">
        <f t="array" ref="H1248">_xlfn.XLOOKUP(1,('[1]VLOOKUP DATA'!$I$2:$I$337=[1]DATA!G1248)*('[1]VLOOKUP DATA'!$J$2:$J$337=[1]DATA!D1248)*('[1]VLOOKUP DATA'!$K$2:$K$337=[1]DATA!E1248),'[1]VLOOKUP DATA'!$L$2:$L$337)</f>
        <v>Off-Peak</v>
      </c>
      <c r="I1248" s="1" cm="1">
        <f t="array" ref="I1248">_xlfn.XLOOKUP(B1248,'[1]VLOOKUP DATA'!$A$3:$A$14,_xlfn.XLOOKUP(H1248,'[1]VLOOKUP DATA'!$D$2:$F$2,'[1]VLOOKUP DATA'!$D$3:$F$14))*100</f>
        <v>107</v>
      </c>
      <c r="J1248" s="2">
        <v>8.4512250000000098</v>
      </c>
      <c r="K1248" s="3">
        <f t="shared" si="77"/>
        <v>8.4512250000000098</v>
      </c>
      <c r="L1248" s="3">
        <v>86.066666666666663</v>
      </c>
      <c r="M1248" s="4">
        <v>274.61099166666668</v>
      </c>
      <c r="N1248" s="4">
        <v>0</v>
      </c>
      <c r="O1248" s="4">
        <v>264.88819999999993</v>
      </c>
      <c r="P1248" s="3">
        <f t="shared" si="78"/>
        <v>444.80911666666668</v>
      </c>
      <c r="Q1248" s="5">
        <v>-2.4000000000000018E-2</v>
      </c>
      <c r="R1248" s="5">
        <f>VLOOKUP(D1248,'[1]DESIGN LOAD'!AC:AF,2,FALSE)</f>
        <v>295</v>
      </c>
      <c r="S1248" s="7">
        <f>VLOOKUP(D1248,'[1]DESIGN LOAD'!AC:AF,3,FALSE)</f>
        <v>190</v>
      </c>
      <c r="T1248">
        <f>VLOOKUP(D1248,'[1]DESIGN LOAD'!AC:AF,4,FALSE)</f>
        <v>485</v>
      </c>
    </row>
    <row r="1249" spans="1:20" x14ac:dyDescent="0.3">
      <c r="A1249" s="6">
        <v>2024</v>
      </c>
      <c r="B1249" s="6">
        <v>8</v>
      </c>
      <c r="C1249" s="6">
        <v>22</v>
      </c>
      <c r="D1249" s="6">
        <v>5</v>
      </c>
      <c r="E1249" s="6" t="str">
        <f t="shared" si="76"/>
        <v>Thursday</v>
      </c>
      <c r="F1249" s="6" t="str">
        <f t="shared" si="79"/>
        <v>Week-day</v>
      </c>
      <c r="G1249" s="6" t="str">
        <f>_xlfn.XLOOKUP(B1249,'[1]VLOOKUP DATA'!$A$3:$A$14,'[1]VLOOKUP DATA'!$C$3:$C$14)</f>
        <v>High-demand</v>
      </c>
      <c r="H1249" s="6" t="str" cm="1">
        <f t="array" ref="H1249">_xlfn.XLOOKUP(1,('[1]VLOOKUP DATA'!$I$2:$I$337=[1]DATA!G1249)*('[1]VLOOKUP DATA'!$J$2:$J$337=[1]DATA!D1249)*('[1]VLOOKUP DATA'!$K$2:$K$337=[1]DATA!E1249),'[1]VLOOKUP DATA'!$L$2:$L$337)</f>
        <v>Off-Peak</v>
      </c>
      <c r="I1249" s="1" cm="1">
        <f t="array" ref="I1249">_xlfn.XLOOKUP(B1249,'[1]VLOOKUP DATA'!$A$3:$A$14,_xlfn.XLOOKUP(H1249,'[1]VLOOKUP DATA'!$D$2:$F$2,'[1]VLOOKUP DATA'!$D$3:$F$14))*100</f>
        <v>107</v>
      </c>
      <c r="J1249" s="2">
        <v>-20.01959166666666</v>
      </c>
      <c r="K1249" s="3">
        <f t="shared" si="77"/>
        <v>0</v>
      </c>
      <c r="L1249" s="3">
        <v>85.808333333333337</v>
      </c>
      <c r="M1249" s="4">
        <v>297.36179166666665</v>
      </c>
      <c r="N1249" s="4">
        <v>0</v>
      </c>
      <c r="O1249" s="4">
        <v>255.02052499999999</v>
      </c>
      <c r="P1249" s="3">
        <f t="shared" si="78"/>
        <v>444.80911666666668</v>
      </c>
      <c r="Q1249" s="5">
        <v>-2.4000000000000018E-2</v>
      </c>
      <c r="R1249" s="5">
        <f>VLOOKUP(D1249,'[1]DESIGN LOAD'!AC:AF,2,FALSE)</f>
        <v>295</v>
      </c>
      <c r="S1249" s="7">
        <f>VLOOKUP(D1249,'[1]DESIGN LOAD'!AC:AF,3,FALSE)</f>
        <v>190</v>
      </c>
      <c r="T1249">
        <f>VLOOKUP(D1249,'[1]DESIGN LOAD'!AC:AF,4,FALSE)</f>
        <v>485</v>
      </c>
    </row>
    <row r="1250" spans="1:20" x14ac:dyDescent="0.3">
      <c r="A1250" s="6">
        <v>2024</v>
      </c>
      <c r="B1250" s="6">
        <v>8</v>
      </c>
      <c r="C1250" s="6">
        <v>22</v>
      </c>
      <c r="D1250" s="6">
        <v>6</v>
      </c>
      <c r="E1250" s="6" t="str">
        <f t="shared" si="76"/>
        <v>Thursday</v>
      </c>
      <c r="F1250" s="6" t="str">
        <f t="shared" si="79"/>
        <v>Week-day</v>
      </c>
      <c r="G1250" s="6" t="str">
        <f>_xlfn.XLOOKUP(B1250,'[1]VLOOKUP DATA'!$A$3:$A$14,'[1]VLOOKUP DATA'!$C$3:$C$14)</f>
        <v>High-demand</v>
      </c>
      <c r="H1250" s="6" t="str" cm="1">
        <f t="array" ref="H1250">_xlfn.XLOOKUP(1,('[1]VLOOKUP DATA'!$I$2:$I$337=[1]DATA!G1250)*('[1]VLOOKUP DATA'!$J$2:$J$337=[1]DATA!D1250)*('[1]VLOOKUP DATA'!$K$2:$K$337=[1]DATA!E1250),'[1]VLOOKUP DATA'!$L$2:$L$337)</f>
        <v>Peak</v>
      </c>
      <c r="I1250" s="1" cm="1">
        <f t="array" ref="I1250">_xlfn.XLOOKUP(B1250,'[1]VLOOKUP DATA'!$A$3:$A$14,_xlfn.XLOOKUP(H1250,'[1]VLOOKUP DATA'!$D$2:$F$2,'[1]VLOOKUP DATA'!$D$3:$F$14))*100</f>
        <v>653</v>
      </c>
      <c r="J1250" s="2">
        <v>284.56530833333335</v>
      </c>
      <c r="K1250" s="3">
        <f t="shared" si="77"/>
        <v>284.56530833333335</v>
      </c>
      <c r="L1250" s="3">
        <v>79.05</v>
      </c>
      <c r="M1250" s="4">
        <v>1.2157583333333313</v>
      </c>
      <c r="N1250" s="4">
        <v>0</v>
      </c>
      <c r="O1250" s="4">
        <v>285.57006666666649</v>
      </c>
      <c r="P1250" s="3">
        <f t="shared" si="78"/>
        <v>444.80911666666668</v>
      </c>
      <c r="Q1250" s="5">
        <v>-2.4000000000000018E-2</v>
      </c>
      <c r="R1250" s="5">
        <f>VLOOKUP(D1250,'[1]DESIGN LOAD'!AC:AF,2,FALSE)</f>
        <v>295</v>
      </c>
      <c r="S1250" s="7">
        <f>VLOOKUP(D1250,'[1]DESIGN LOAD'!AC:AF,3,FALSE)</f>
        <v>190</v>
      </c>
      <c r="T1250">
        <f>VLOOKUP(D1250,'[1]DESIGN LOAD'!AC:AF,4,FALSE)</f>
        <v>485</v>
      </c>
    </row>
    <row r="1251" spans="1:20" x14ac:dyDescent="0.3">
      <c r="A1251" s="6">
        <v>2024</v>
      </c>
      <c r="B1251" s="6">
        <v>8</v>
      </c>
      <c r="C1251" s="6">
        <v>22</v>
      </c>
      <c r="D1251" s="6">
        <v>7</v>
      </c>
      <c r="E1251" s="6" t="str">
        <f t="shared" si="76"/>
        <v>Thursday</v>
      </c>
      <c r="F1251" s="6" t="str">
        <f t="shared" si="79"/>
        <v>Week-day</v>
      </c>
      <c r="G1251" s="6" t="str">
        <f>_xlfn.XLOOKUP(B1251,'[1]VLOOKUP DATA'!$A$3:$A$14,'[1]VLOOKUP DATA'!$C$3:$C$14)</f>
        <v>High-demand</v>
      </c>
      <c r="H1251" s="6" t="str" cm="1">
        <f t="array" ref="H1251">_xlfn.XLOOKUP(1,('[1]VLOOKUP DATA'!$I$2:$I$337=[1]DATA!G1251)*('[1]VLOOKUP DATA'!$J$2:$J$337=[1]DATA!D1251)*('[1]VLOOKUP DATA'!$K$2:$K$337=[1]DATA!E1251),'[1]VLOOKUP DATA'!$L$2:$L$337)</f>
        <v>Peak</v>
      </c>
      <c r="I1251" s="1" cm="1">
        <f t="array" ref="I1251">_xlfn.XLOOKUP(B1251,'[1]VLOOKUP DATA'!$A$3:$A$14,_xlfn.XLOOKUP(H1251,'[1]VLOOKUP DATA'!$D$2:$F$2,'[1]VLOOKUP DATA'!$D$3:$F$14))*100</f>
        <v>653</v>
      </c>
      <c r="J1251" s="2">
        <v>124.30750833333332</v>
      </c>
      <c r="K1251" s="3">
        <f t="shared" si="77"/>
        <v>124.30750833333332</v>
      </c>
      <c r="L1251" s="3">
        <v>66.733333333333334</v>
      </c>
      <c r="M1251" s="4">
        <v>116.96929166666669</v>
      </c>
      <c r="N1251" s="4">
        <v>91.767241666666635</v>
      </c>
      <c r="O1251" s="4">
        <v>327.73754166666674</v>
      </c>
      <c r="P1251" s="3">
        <f t="shared" si="78"/>
        <v>444.80911666666668</v>
      </c>
      <c r="Q1251" s="5">
        <v>-2.4000000000000018E-2</v>
      </c>
      <c r="R1251" s="5">
        <f>VLOOKUP(D1251,'[1]DESIGN LOAD'!AC:AF,2,FALSE)</f>
        <v>565</v>
      </c>
      <c r="S1251" s="7">
        <f>VLOOKUP(D1251,'[1]DESIGN LOAD'!AC:AF,3,FALSE)</f>
        <v>690</v>
      </c>
      <c r="T1251">
        <f>VLOOKUP(D1251,'[1]DESIGN LOAD'!AC:AF,4,FALSE)</f>
        <v>1255</v>
      </c>
    </row>
    <row r="1252" spans="1:20" x14ac:dyDescent="0.3">
      <c r="A1252" s="6">
        <v>2024</v>
      </c>
      <c r="B1252" s="6">
        <v>8</v>
      </c>
      <c r="C1252" s="6">
        <v>22</v>
      </c>
      <c r="D1252" s="6">
        <v>8</v>
      </c>
      <c r="E1252" s="6" t="str">
        <f t="shared" si="76"/>
        <v>Thursday</v>
      </c>
      <c r="F1252" s="6" t="str">
        <f t="shared" si="79"/>
        <v>Week-day</v>
      </c>
      <c r="G1252" s="6" t="str">
        <f>_xlfn.XLOOKUP(B1252,'[1]VLOOKUP DATA'!$A$3:$A$14,'[1]VLOOKUP DATA'!$C$3:$C$14)</f>
        <v>High-demand</v>
      </c>
      <c r="H1252" s="6" t="str" cm="1">
        <f t="array" ref="H1252">_xlfn.XLOOKUP(1,('[1]VLOOKUP DATA'!$I$2:$I$337=[1]DATA!G1252)*('[1]VLOOKUP DATA'!$J$2:$J$337=[1]DATA!D1252)*('[1]VLOOKUP DATA'!$K$2:$K$337=[1]DATA!E1252),'[1]VLOOKUP DATA'!$L$2:$L$337)</f>
        <v>Peak</v>
      </c>
      <c r="I1252" s="1" cm="1">
        <f t="array" ref="I1252">_xlfn.XLOOKUP(B1252,'[1]VLOOKUP DATA'!$A$3:$A$14,_xlfn.XLOOKUP(H1252,'[1]VLOOKUP DATA'!$D$2:$F$2,'[1]VLOOKUP DATA'!$D$3:$F$14))*100</f>
        <v>653</v>
      </c>
      <c r="J1252" s="2">
        <v>-150.60012499999996</v>
      </c>
      <c r="K1252" s="3">
        <f t="shared" si="77"/>
        <v>0</v>
      </c>
      <c r="L1252" s="3">
        <v>67.36666666666666</v>
      </c>
      <c r="M1252" s="4">
        <v>25.084724999999988</v>
      </c>
      <c r="N1252" s="4">
        <v>386.57027500000009</v>
      </c>
      <c r="O1252" s="4">
        <v>260.13810833333338</v>
      </c>
      <c r="P1252" s="3">
        <f t="shared" si="78"/>
        <v>444.80911666666668</v>
      </c>
      <c r="Q1252" s="5">
        <v>-2.4000000000000018E-2</v>
      </c>
      <c r="R1252" s="5">
        <f>VLOOKUP(D1252,'[1]DESIGN LOAD'!AC:AF,2,FALSE)</f>
        <v>565</v>
      </c>
      <c r="S1252" s="7">
        <f>VLOOKUP(D1252,'[1]DESIGN LOAD'!AC:AF,3,FALSE)</f>
        <v>675</v>
      </c>
      <c r="T1252">
        <f>VLOOKUP(D1252,'[1]DESIGN LOAD'!AC:AF,4,FALSE)</f>
        <v>1240</v>
      </c>
    </row>
    <row r="1253" spans="1:20" x14ac:dyDescent="0.3">
      <c r="A1253" s="6">
        <v>2024</v>
      </c>
      <c r="B1253" s="6">
        <v>8</v>
      </c>
      <c r="C1253" s="6">
        <v>22</v>
      </c>
      <c r="D1253" s="6">
        <v>9</v>
      </c>
      <c r="E1253" s="6" t="str">
        <f t="shared" si="76"/>
        <v>Thursday</v>
      </c>
      <c r="F1253" s="6" t="str">
        <f t="shared" si="79"/>
        <v>Week-day</v>
      </c>
      <c r="G1253" s="6" t="str">
        <f>_xlfn.XLOOKUP(B1253,'[1]VLOOKUP DATA'!$A$3:$A$14,'[1]VLOOKUP DATA'!$C$3:$C$14)</f>
        <v>High-demand</v>
      </c>
      <c r="H1253" s="6" t="str" cm="1">
        <f t="array" ref="H1253">_xlfn.XLOOKUP(1,('[1]VLOOKUP DATA'!$I$2:$I$337=[1]DATA!G1253)*('[1]VLOOKUP DATA'!$J$2:$J$337=[1]DATA!D1253)*('[1]VLOOKUP DATA'!$K$2:$K$337=[1]DATA!E1253),'[1]VLOOKUP DATA'!$L$2:$L$337)</f>
        <v>Standard</v>
      </c>
      <c r="I1253" s="1" cm="1">
        <f t="array" ref="I1253">_xlfn.XLOOKUP(B1253,'[1]VLOOKUP DATA'!$A$3:$A$14,_xlfn.XLOOKUP(H1253,'[1]VLOOKUP DATA'!$D$2:$F$2,'[1]VLOOKUP DATA'!$D$3:$F$14))*100</f>
        <v>198</v>
      </c>
      <c r="J1253" s="2">
        <v>-381.04508333333342</v>
      </c>
      <c r="K1253" s="3">
        <f t="shared" si="77"/>
        <v>0</v>
      </c>
      <c r="L1253" s="3">
        <v>79.191666666666663</v>
      </c>
      <c r="M1253" s="4">
        <v>0.16523333333333323</v>
      </c>
      <c r="N1253" s="4">
        <v>639.79459166666686</v>
      </c>
      <c r="O1253" s="4">
        <v>258.69955833333347</v>
      </c>
      <c r="P1253" s="3">
        <f t="shared" si="78"/>
        <v>444.80911666666668</v>
      </c>
      <c r="Q1253" s="5">
        <v>-2.4000000000000018E-2</v>
      </c>
      <c r="R1253" s="5">
        <f>VLOOKUP(D1253,'[1]DESIGN LOAD'!AC:AF,2,FALSE)</f>
        <v>565</v>
      </c>
      <c r="S1253" s="7">
        <f>VLOOKUP(D1253,'[1]DESIGN LOAD'!AC:AF,3,FALSE)</f>
        <v>675</v>
      </c>
      <c r="T1253">
        <f>VLOOKUP(D1253,'[1]DESIGN LOAD'!AC:AF,4,FALSE)</f>
        <v>1240</v>
      </c>
    </row>
    <row r="1254" spans="1:20" x14ac:dyDescent="0.3">
      <c r="A1254" s="6">
        <v>2024</v>
      </c>
      <c r="B1254" s="6">
        <v>8</v>
      </c>
      <c r="C1254" s="6">
        <v>22</v>
      </c>
      <c r="D1254" s="6">
        <v>10</v>
      </c>
      <c r="E1254" s="6" t="str">
        <f t="shared" si="76"/>
        <v>Thursday</v>
      </c>
      <c r="F1254" s="6" t="str">
        <f t="shared" si="79"/>
        <v>Week-day</v>
      </c>
      <c r="G1254" s="6" t="str">
        <f>_xlfn.XLOOKUP(B1254,'[1]VLOOKUP DATA'!$A$3:$A$14,'[1]VLOOKUP DATA'!$C$3:$C$14)</f>
        <v>High-demand</v>
      </c>
      <c r="H1254" s="6" t="str" cm="1">
        <f t="array" ref="H1254">_xlfn.XLOOKUP(1,('[1]VLOOKUP DATA'!$I$2:$I$337=[1]DATA!G1254)*('[1]VLOOKUP DATA'!$J$2:$J$337=[1]DATA!D1254)*('[1]VLOOKUP DATA'!$K$2:$K$337=[1]DATA!E1254),'[1]VLOOKUP DATA'!$L$2:$L$337)</f>
        <v>Standard</v>
      </c>
      <c r="I1254" s="1" cm="1">
        <f t="array" ref="I1254">_xlfn.XLOOKUP(B1254,'[1]VLOOKUP DATA'!$A$3:$A$14,_xlfn.XLOOKUP(H1254,'[1]VLOOKUP DATA'!$D$2:$F$2,'[1]VLOOKUP DATA'!$D$3:$F$14))*100</f>
        <v>198</v>
      </c>
      <c r="J1254" s="2">
        <v>-250.45869999999982</v>
      </c>
      <c r="K1254" s="3">
        <f t="shared" si="77"/>
        <v>0</v>
      </c>
      <c r="L1254" s="3">
        <v>97.1</v>
      </c>
      <c r="M1254" s="4">
        <v>55.824041666666702</v>
      </c>
      <c r="N1254" s="4">
        <v>428.14355833333315</v>
      </c>
      <c r="O1254" s="4">
        <v>228.28239166666663</v>
      </c>
      <c r="P1254" s="3">
        <f t="shared" si="78"/>
        <v>444.80911666666668</v>
      </c>
      <c r="Q1254" s="5">
        <v>-2.4000000000000018E-2</v>
      </c>
      <c r="R1254" s="5">
        <f>VLOOKUP(D1254,'[1]DESIGN LOAD'!AC:AF,2,FALSE)</f>
        <v>565</v>
      </c>
      <c r="S1254" s="7">
        <f>VLOOKUP(D1254,'[1]DESIGN LOAD'!AC:AF,3,FALSE)</f>
        <v>675</v>
      </c>
      <c r="T1254">
        <f>VLOOKUP(D1254,'[1]DESIGN LOAD'!AC:AF,4,FALSE)</f>
        <v>1240</v>
      </c>
    </row>
    <row r="1255" spans="1:20" x14ac:dyDescent="0.3">
      <c r="A1255" s="6">
        <v>2024</v>
      </c>
      <c r="B1255" s="6">
        <v>8</v>
      </c>
      <c r="C1255" s="6">
        <v>22</v>
      </c>
      <c r="D1255" s="6">
        <v>11</v>
      </c>
      <c r="E1255" s="6" t="str">
        <f t="shared" si="76"/>
        <v>Thursday</v>
      </c>
      <c r="F1255" s="6" t="str">
        <f t="shared" si="79"/>
        <v>Week-day</v>
      </c>
      <c r="G1255" s="6" t="str">
        <f>_xlfn.XLOOKUP(B1255,'[1]VLOOKUP DATA'!$A$3:$A$14,'[1]VLOOKUP DATA'!$C$3:$C$14)</f>
        <v>High-demand</v>
      </c>
      <c r="H1255" s="6" t="str" cm="1">
        <f t="array" ref="H1255">_xlfn.XLOOKUP(1,('[1]VLOOKUP DATA'!$I$2:$I$337=[1]DATA!G1255)*('[1]VLOOKUP DATA'!$J$2:$J$337=[1]DATA!D1255)*('[1]VLOOKUP DATA'!$K$2:$K$337=[1]DATA!E1255),'[1]VLOOKUP DATA'!$L$2:$L$337)</f>
        <v>Standard</v>
      </c>
      <c r="I1255" s="1" cm="1">
        <f t="array" ref="I1255">_xlfn.XLOOKUP(B1255,'[1]VLOOKUP DATA'!$A$3:$A$14,_xlfn.XLOOKUP(H1255,'[1]VLOOKUP DATA'!$D$2:$F$2,'[1]VLOOKUP DATA'!$D$3:$F$14))*100</f>
        <v>198</v>
      </c>
      <c r="J1255" s="2">
        <v>-9.9018083333333333</v>
      </c>
      <c r="K1255" s="3">
        <f t="shared" si="77"/>
        <v>0</v>
      </c>
      <c r="L1255" s="3">
        <v>99</v>
      </c>
      <c r="M1255" s="4">
        <v>7.35025833333333</v>
      </c>
      <c r="N1255" s="4">
        <v>236.38709166666655</v>
      </c>
      <c r="O1255" s="4">
        <v>229.82528333333332</v>
      </c>
      <c r="P1255" s="3">
        <f t="shared" si="78"/>
        <v>444.80911666666668</v>
      </c>
      <c r="Q1255" s="5">
        <v>-2.4000000000000018E-2</v>
      </c>
      <c r="R1255" s="5">
        <f>VLOOKUP(D1255,'[1]DESIGN LOAD'!AC:AF,2,FALSE)</f>
        <v>565</v>
      </c>
      <c r="S1255" s="7">
        <f>VLOOKUP(D1255,'[1]DESIGN LOAD'!AC:AF,3,FALSE)</f>
        <v>675</v>
      </c>
      <c r="T1255">
        <f>VLOOKUP(D1255,'[1]DESIGN LOAD'!AC:AF,4,FALSE)</f>
        <v>1240</v>
      </c>
    </row>
    <row r="1256" spans="1:20" x14ac:dyDescent="0.3">
      <c r="A1256" s="6">
        <v>2024</v>
      </c>
      <c r="B1256" s="6">
        <v>8</v>
      </c>
      <c r="C1256" s="6">
        <v>22</v>
      </c>
      <c r="D1256" s="6">
        <v>12</v>
      </c>
      <c r="E1256" s="6" t="str">
        <f t="shared" si="76"/>
        <v>Thursday</v>
      </c>
      <c r="F1256" s="6" t="str">
        <f t="shared" si="79"/>
        <v>Week-day</v>
      </c>
      <c r="G1256" s="6" t="str">
        <f>_xlfn.XLOOKUP(B1256,'[1]VLOOKUP DATA'!$A$3:$A$14,'[1]VLOOKUP DATA'!$C$3:$C$14)</f>
        <v>High-demand</v>
      </c>
      <c r="H1256" s="6" t="str" cm="1">
        <f t="array" ref="H1256">_xlfn.XLOOKUP(1,('[1]VLOOKUP DATA'!$I$2:$I$337=[1]DATA!G1256)*('[1]VLOOKUP DATA'!$J$2:$J$337=[1]DATA!D1256)*('[1]VLOOKUP DATA'!$K$2:$K$337=[1]DATA!E1256),'[1]VLOOKUP DATA'!$L$2:$L$337)</f>
        <v>Standard</v>
      </c>
      <c r="I1256" s="1" cm="1">
        <f t="array" ref="I1256">_xlfn.XLOOKUP(B1256,'[1]VLOOKUP DATA'!$A$3:$A$14,_xlfn.XLOOKUP(H1256,'[1]VLOOKUP DATA'!$D$2:$F$2,'[1]VLOOKUP DATA'!$D$3:$F$14))*100</f>
        <v>198</v>
      </c>
      <c r="J1256" s="2">
        <v>-9.0391749999999984</v>
      </c>
      <c r="K1256" s="3">
        <f t="shared" si="77"/>
        <v>0</v>
      </c>
      <c r="L1256" s="3">
        <v>99</v>
      </c>
      <c r="M1256" s="4">
        <v>4.542650000000001</v>
      </c>
      <c r="N1256" s="4">
        <v>282.29422499999998</v>
      </c>
      <c r="O1256" s="4">
        <v>275.33939166666664</v>
      </c>
      <c r="P1256" s="3">
        <f t="shared" si="78"/>
        <v>444.80911666666668</v>
      </c>
      <c r="Q1256" s="5">
        <v>-2.4000000000000018E-2</v>
      </c>
      <c r="R1256" s="5">
        <f>VLOOKUP(D1256,'[1]DESIGN LOAD'!AC:AF,2,FALSE)</f>
        <v>565</v>
      </c>
      <c r="S1256" s="7">
        <f>VLOOKUP(D1256,'[1]DESIGN LOAD'!AC:AF,3,FALSE)</f>
        <v>675</v>
      </c>
      <c r="T1256">
        <f>VLOOKUP(D1256,'[1]DESIGN LOAD'!AC:AF,4,FALSE)</f>
        <v>1240</v>
      </c>
    </row>
    <row r="1257" spans="1:20" x14ac:dyDescent="0.3">
      <c r="A1257" s="6">
        <v>2024</v>
      </c>
      <c r="B1257" s="6">
        <v>8</v>
      </c>
      <c r="C1257" s="6">
        <v>22</v>
      </c>
      <c r="D1257" s="6">
        <v>13</v>
      </c>
      <c r="E1257" s="6" t="str">
        <f t="shared" si="76"/>
        <v>Thursday</v>
      </c>
      <c r="F1257" s="6" t="str">
        <f t="shared" si="79"/>
        <v>Week-day</v>
      </c>
      <c r="G1257" s="6" t="str">
        <f>_xlfn.XLOOKUP(B1257,'[1]VLOOKUP DATA'!$A$3:$A$14,'[1]VLOOKUP DATA'!$C$3:$C$14)</f>
        <v>High-demand</v>
      </c>
      <c r="H1257" s="6" t="str" cm="1">
        <f t="array" ref="H1257">_xlfn.XLOOKUP(1,('[1]VLOOKUP DATA'!$I$2:$I$337=[1]DATA!G1257)*('[1]VLOOKUP DATA'!$J$2:$J$337=[1]DATA!D1257)*('[1]VLOOKUP DATA'!$K$2:$K$337=[1]DATA!E1257),'[1]VLOOKUP DATA'!$L$2:$L$337)</f>
        <v>Standard</v>
      </c>
      <c r="I1257" s="1" cm="1">
        <f t="array" ref="I1257">_xlfn.XLOOKUP(B1257,'[1]VLOOKUP DATA'!$A$3:$A$14,_xlfn.XLOOKUP(H1257,'[1]VLOOKUP DATA'!$D$2:$F$2,'[1]VLOOKUP DATA'!$D$3:$F$14))*100</f>
        <v>198</v>
      </c>
      <c r="J1257" s="2">
        <v>-9.847783333333334</v>
      </c>
      <c r="K1257" s="3">
        <f t="shared" si="77"/>
        <v>0</v>
      </c>
      <c r="L1257" s="3">
        <v>99</v>
      </c>
      <c r="M1257" s="4">
        <v>4.4968833333333356</v>
      </c>
      <c r="N1257" s="4">
        <v>284.00830000000008</v>
      </c>
      <c r="O1257" s="4">
        <v>276.39929999999993</v>
      </c>
      <c r="P1257" s="3">
        <f t="shared" si="78"/>
        <v>444.80911666666668</v>
      </c>
      <c r="Q1257" s="5">
        <v>-2.4000000000000018E-2</v>
      </c>
      <c r="R1257" s="5">
        <f>VLOOKUP(D1257,'[1]DESIGN LOAD'!AC:AF,2,FALSE)</f>
        <v>565</v>
      </c>
      <c r="S1257" s="7">
        <f>VLOOKUP(D1257,'[1]DESIGN LOAD'!AC:AF,3,FALSE)</f>
        <v>675</v>
      </c>
      <c r="T1257">
        <f>VLOOKUP(D1257,'[1]DESIGN LOAD'!AC:AF,4,FALSE)</f>
        <v>1240</v>
      </c>
    </row>
    <row r="1258" spans="1:20" x14ac:dyDescent="0.3">
      <c r="A1258" s="6">
        <v>2024</v>
      </c>
      <c r="B1258" s="6">
        <v>8</v>
      </c>
      <c r="C1258" s="6">
        <v>22</v>
      </c>
      <c r="D1258" s="6">
        <v>14</v>
      </c>
      <c r="E1258" s="6" t="str">
        <f t="shared" si="76"/>
        <v>Thursday</v>
      </c>
      <c r="F1258" s="6" t="str">
        <f t="shared" si="79"/>
        <v>Week-day</v>
      </c>
      <c r="G1258" s="6" t="str">
        <f>_xlfn.XLOOKUP(B1258,'[1]VLOOKUP DATA'!$A$3:$A$14,'[1]VLOOKUP DATA'!$C$3:$C$14)</f>
        <v>High-demand</v>
      </c>
      <c r="H1258" s="6" t="str" cm="1">
        <f t="array" ref="H1258">_xlfn.XLOOKUP(1,('[1]VLOOKUP DATA'!$I$2:$I$337=[1]DATA!G1258)*('[1]VLOOKUP DATA'!$J$2:$J$337=[1]DATA!D1258)*('[1]VLOOKUP DATA'!$K$2:$K$337=[1]DATA!E1258),'[1]VLOOKUP DATA'!$L$2:$L$337)</f>
        <v>Standard</v>
      </c>
      <c r="I1258" s="1" cm="1">
        <f t="array" ref="I1258">_xlfn.XLOOKUP(B1258,'[1]VLOOKUP DATA'!$A$3:$A$14,_xlfn.XLOOKUP(H1258,'[1]VLOOKUP DATA'!$D$2:$F$2,'[1]VLOOKUP DATA'!$D$3:$F$14))*100</f>
        <v>198</v>
      </c>
      <c r="J1258" s="2">
        <v>-8.6489499999999975</v>
      </c>
      <c r="K1258" s="3">
        <f t="shared" si="77"/>
        <v>0</v>
      </c>
      <c r="L1258" s="3">
        <v>99.075000000000003</v>
      </c>
      <c r="M1258" s="4">
        <v>4.9115166666666674</v>
      </c>
      <c r="N1258" s="4">
        <v>288.42635833333321</v>
      </c>
      <c r="O1258" s="4">
        <v>282.5490333333334</v>
      </c>
      <c r="P1258" s="3">
        <f t="shared" si="78"/>
        <v>444.80911666666668</v>
      </c>
      <c r="Q1258" s="5">
        <v>3.8333333333333595E-4</v>
      </c>
      <c r="R1258" s="5">
        <f>VLOOKUP(D1258,'[1]DESIGN LOAD'!AC:AF,2,FALSE)</f>
        <v>565</v>
      </c>
      <c r="S1258" s="7">
        <f>VLOOKUP(D1258,'[1]DESIGN LOAD'!AC:AF,3,FALSE)</f>
        <v>675</v>
      </c>
      <c r="T1258">
        <f>VLOOKUP(D1258,'[1]DESIGN LOAD'!AC:AF,4,FALSE)</f>
        <v>1240</v>
      </c>
    </row>
    <row r="1259" spans="1:20" x14ac:dyDescent="0.3">
      <c r="A1259" s="6">
        <v>2024</v>
      </c>
      <c r="B1259" s="6">
        <v>8</v>
      </c>
      <c r="C1259" s="6">
        <v>22</v>
      </c>
      <c r="D1259" s="6">
        <v>15</v>
      </c>
      <c r="E1259" s="6" t="str">
        <f t="shared" si="76"/>
        <v>Thursday</v>
      </c>
      <c r="F1259" s="6" t="str">
        <f t="shared" si="79"/>
        <v>Week-day</v>
      </c>
      <c r="G1259" s="6" t="str">
        <f>_xlfn.XLOOKUP(B1259,'[1]VLOOKUP DATA'!$A$3:$A$14,'[1]VLOOKUP DATA'!$C$3:$C$14)</f>
        <v>High-demand</v>
      </c>
      <c r="H1259" s="6" t="str" cm="1">
        <f t="array" ref="H1259">_xlfn.XLOOKUP(1,('[1]VLOOKUP DATA'!$I$2:$I$337=[1]DATA!G1259)*('[1]VLOOKUP DATA'!$J$2:$J$337=[1]DATA!D1259)*('[1]VLOOKUP DATA'!$K$2:$K$337=[1]DATA!E1259),'[1]VLOOKUP DATA'!$L$2:$L$337)</f>
        <v>Standard</v>
      </c>
      <c r="I1259" s="1" cm="1">
        <f t="array" ref="I1259">_xlfn.XLOOKUP(B1259,'[1]VLOOKUP DATA'!$A$3:$A$14,_xlfn.XLOOKUP(H1259,'[1]VLOOKUP DATA'!$D$2:$F$2,'[1]VLOOKUP DATA'!$D$3:$F$14))*100</f>
        <v>198</v>
      </c>
      <c r="J1259" s="2">
        <v>-17.839333333333325</v>
      </c>
      <c r="K1259" s="3">
        <f t="shared" si="77"/>
        <v>0</v>
      </c>
      <c r="L1259" s="3">
        <v>99.24166666666666</v>
      </c>
      <c r="M1259" s="4">
        <v>1.516791666666665</v>
      </c>
      <c r="N1259" s="4">
        <v>281.9142416666665</v>
      </c>
      <c r="O1259" s="4">
        <v>265.11333333333329</v>
      </c>
      <c r="P1259" s="3">
        <f t="shared" si="78"/>
        <v>444.80911666666668</v>
      </c>
      <c r="Q1259" s="5">
        <v>1.4000000000000011E-2</v>
      </c>
      <c r="R1259" s="5">
        <f>VLOOKUP(D1259,'[1]DESIGN LOAD'!AC:AF,2,FALSE)</f>
        <v>565</v>
      </c>
      <c r="S1259" s="7">
        <f>VLOOKUP(D1259,'[1]DESIGN LOAD'!AC:AF,3,FALSE)</f>
        <v>675</v>
      </c>
      <c r="T1259">
        <f>VLOOKUP(D1259,'[1]DESIGN LOAD'!AC:AF,4,FALSE)</f>
        <v>1240</v>
      </c>
    </row>
    <row r="1260" spans="1:20" x14ac:dyDescent="0.3">
      <c r="A1260" s="6">
        <v>2024</v>
      </c>
      <c r="B1260" s="6">
        <v>8</v>
      </c>
      <c r="C1260" s="6">
        <v>22</v>
      </c>
      <c r="D1260" s="6">
        <v>16</v>
      </c>
      <c r="E1260" s="6" t="str">
        <f t="shared" si="76"/>
        <v>Thursday</v>
      </c>
      <c r="F1260" s="6" t="str">
        <f t="shared" si="79"/>
        <v>Week-day</v>
      </c>
      <c r="G1260" s="6" t="str">
        <f>_xlfn.XLOOKUP(B1260,'[1]VLOOKUP DATA'!$A$3:$A$14,'[1]VLOOKUP DATA'!$C$3:$C$14)</f>
        <v>High-demand</v>
      </c>
      <c r="H1260" s="6" t="str" cm="1">
        <f t="array" ref="H1260">_xlfn.XLOOKUP(1,('[1]VLOOKUP DATA'!$I$2:$I$337=[1]DATA!G1260)*('[1]VLOOKUP DATA'!$J$2:$J$337=[1]DATA!D1260)*('[1]VLOOKUP DATA'!$K$2:$K$337=[1]DATA!E1260),'[1]VLOOKUP DATA'!$L$2:$L$337)</f>
        <v>Standard</v>
      </c>
      <c r="I1260" s="1" cm="1">
        <f t="array" ref="I1260">_xlfn.XLOOKUP(B1260,'[1]VLOOKUP DATA'!$A$3:$A$14,_xlfn.XLOOKUP(H1260,'[1]VLOOKUP DATA'!$D$2:$F$2,'[1]VLOOKUP DATA'!$D$3:$F$14))*100</f>
        <v>198</v>
      </c>
      <c r="J1260" s="2">
        <v>31.286838383838386</v>
      </c>
      <c r="K1260" s="3">
        <f t="shared" si="77"/>
        <v>31.286838383838386</v>
      </c>
      <c r="L1260" s="3">
        <v>98.858585858585855</v>
      </c>
      <c r="M1260" s="4">
        <v>3.9853838383838385</v>
      </c>
      <c r="N1260" s="4">
        <v>238.16440404040407</v>
      </c>
      <c r="O1260" s="4">
        <v>272.86329292929287</v>
      </c>
      <c r="P1260" s="3">
        <f t="shared" si="78"/>
        <v>444.80911666666668</v>
      </c>
      <c r="Q1260" s="5">
        <v>5.3737373737373778E-3</v>
      </c>
      <c r="R1260" s="5">
        <f>VLOOKUP(D1260,'[1]DESIGN LOAD'!AC:AF,2,FALSE)</f>
        <v>565</v>
      </c>
      <c r="S1260" s="7">
        <f>VLOOKUP(D1260,'[1]DESIGN LOAD'!AC:AF,3,FALSE)</f>
        <v>675</v>
      </c>
      <c r="T1260">
        <f>VLOOKUP(D1260,'[1]DESIGN LOAD'!AC:AF,4,FALSE)</f>
        <v>1240</v>
      </c>
    </row>
    <row r="1261" spans="1:20" x14ac:dyDescent="0.3">
      <c r="A1261" s="6">
        <v>2024</v>
      </c>
      <c r="B1261" s="6">
        <v>8</v>
      </c>
      <c r="C1261" s="6">
        <v>22</v>
      </c>
      <c r="D1261" s="6">
        <v>17</v>
      </c>
      <c r="E1261" s="6" t="str">
        <f t="shared" si="76"/>
        <v>Thursday</v>
      </c>
      <c r="F1261" s="6" t="str">
        <f t="shared" si="79"/>
        <v>Week-day</v>
      </c>
      <c r="G1261" s="6" t="str">
        <f>_xlfn.XLOOKUP(B1261,'[1]VLOOKUP DATA'!$A$3:$A$14,'[1]VLOOKUP DATA'!$C$3:$C$14)</f>
        <v>High-demand</v>
      </c>
      <c r="H1261" s="6" t="str" cm="1">
        <f t="array" ref="H1261">_xlfn.XLOOKUP(1,('[1]VLOOKUP DATA'!$I$2:$I$337=[1]DATA!G1261)*('[1]VLOOKUP DATA'!$J$2:$J$337=[1]DATA!D1261)*('[1]VLOOKUP DATA'!$K$2:$K$337=[1]DATA!E1261),'[1]VLOOKUP DATA'!$L$2:$L$337)</f>
        <v>Peak</v>
      </c>
      <c r="I1261" s="1" cm="1">
        <f t="array" ref="I1261">_xlfn.XLOOKUP(B1261,'[1]VLOOKUP DATA'!$A$3:$A$14,_xlfn.XLOOKUP(H1261,'[1]VLOOKUP DATA'!$D$2:$F$2,'[1]VLOOKUP DATA'!$D$3:$F$14))*100</f>
        <v>653</v>
      </c>
      <c r="J1261" s="2">
        <v>205.44094166666662</v>
      </c>
      <c r="K1261" s="3">
        <f t="shared" si="77"/>
        <v>205.44094166666662</v>
      </c>
      <c r="L1261" s="3">
        <v>93.875</v>
      </c>
      <c r="M1261" s="4">
        <v>78.409825000000012</v>
      </c>
      <c r="N1261" s="4">
        <v>57.944400000000016</v>
      </c>
      <c r="O1261" s="4">
        <v>335.61127500000003</v>
      </c>
      <c r="P1261" s="3">
        <f t="shared" si="78"/>
        <v>444.80911666666668</v>
      </c>
      <c r="Q1261" s="5">
        <v>0</v>
      </c>
      <c r="R1261" s="5">
        <f>VLOOKUP(D1261,'[1]DESIGN LOAD'!AC:AF,2,FALSE)</f>
        <v>555</v>
      </c>
      <c r="S1261" s="7">
        <f>VLOOKUP(D1261,'[1]DESIGN LOAD'!AC:AF,3,FALSE)</f>
        <v>675</v>
      </c>
      <c r="T1261">
        <f>VLOOKUP(D1261,'[1]DESIGN LOAD'!AC:AF,4,FALSE)</f>
        <v>1230</v>
      </c>
    </row>
    <row r="1262" spans="1:20" x14ac:dyDescent="0.3">
      <c r="A1262" s="6">
        <v>2024</v>
      </c>
      <c r="B1262" s="6">
        <v>8</v>
      </c>
      <c r="C1262" s="6">
        <v>22</v>
      </c>
      <c r="D1262" s="6">
        <v>18</v>
      </c>
      <c r="E1262" s="6" t="str">
        <f t="shared" si="76"/>
        <v>Thursday</v>
      </c>
      <c r="F1262" s="6" t="str">
        <f t="shared" si="79"/>
        <v>Week-day</v>
      </c>
      <c r="G1262" s="6" t="str">
        <f>_xlfn.XLOOKUP(B1262,'[1]VLOOKUP DATA'!$A$3:$A$14,'[1]VLOOKUP DATA'!$C$3:$C$14)</f>
        <v>High-demand</v>
      </c>
      <c r="H1262" s="6" t="str" cm="1">
        <f t="array" ref="H1262">_xlfn.XLOOKUP(1,('[1]VLOOKUP DATA'!$I$2:$I$337=[1]DATA!G1262)*('[1]VLOOKUP DATA'!$J$2:$J$337=[1]DATA!D1262)*('[1]VLOOKUP DATA'!$K$2:$K$337=[1]DATA!E1262),'[1]VLOOKUP DATA'!$L$2:$L$337)</f>
        <v>Peak</v>
      </c>
      <c r="I1262" s="1" cm="1">
        <f t="array" ref="I1262">_xlfn.XLOOKUP(B1262,'[1]VLOOKUP DATA'!$A$3:$A$14,_xlfn.XLOOKUP(H1262,'[1]VLOOKUP DATA'!$D$2:$F$2,'[1]VLOOKUP DATA'!$D$3:$F$14))*100</f>
        <v>653</v>
      </c>
      <c r="J1262" s="2">
        <v>324.67439999999988</v>
      </c>
      <c r="K1262" s="3">
        <f t="shared" si="77"/>
        <v>324.67439999999988</v>
      </c>
      <c r="L1262" s="3">
        <v>79.5</v>
      </c>
      <c r="M1262" s="4">
        <v>0.162775</v>
      </c>
      <c r="N1262" s="4">
        <v>1.8317916666666667</v>
      </c>
      <c r="O1262" s="4">
        <v>326.5061916666665</v>
      </c>
      <c r="P1262" s="3">
        <f t="shared" si="78"/>
        <v>444.80911666666668</v>
      </c>
      <c r="Q1262" s="5">
        <v>0</v>
      </c>
      <c r="R1262" s="5">
        <f>VLOOKUP(D1262,'[1]DESIGN LOAD'!AC:AF,2,FALSE)</f>
        <v>485</v>
      </c>
      <c r="S1262" s="7">
        <f>VLOOKUP(D1262,'[1]DESIGN LOAD'!AC:AF,3,FALSE)</f>
        <v>655</v>
      </c>
      <c r="T1262">
        <f>VLOOKUP(D1262,'[1]DESIGN LOAD'!AC:AF,4,FALSE)</f>
        <v>1140</v>
      </c>
    </row>
    <row r="1263" spans="1:20" x14ac:dyDescent="0.3">
      <c r="A1263" s="6">
        <v>2024</v>
      </c>
      <c r="B1263" s="6">
        <v>8</v>
      </c>
      <c r="C1263" s="6">
        <v>22</v>
      </c>
      <c r="D1263" s="6">
        <v>19</v>
      </c>
      <c r="E1263" s="6" t="str">
        <f t="shared" si="76"/>
        <v>Thursday</v>
      </c>
      <c r="F1263" s="6" t="str">
        <f t="shared" si="79"/>
        <v>Week-day</v>
      </c>
      <c r="G1263" s="6" t="str">
        <f>_xlfn.XLOOKUP(B1263,'[1]VLOOKUP DATA'!$A$3:$A$14,'[1]VLOOKUP DATA'!$C$3:$C$14)</f>
        <v>High-demand</v>
      </c>
      <c r="H1263" s="6" t="str" cm="1">
        <f t="array" ref="H1263">_xlfn.XLOOKUP(1,('[1]VLOOKUP DATA'!$I$2:$I$337=[1]DATA!G1263)*('[1]VLOOKUP DATA'!$J$2:$J$337=[1]DATA!D1263)*('[1]VLOOKUP DATA'!$K$2:$K$337=[1]DATA!E1263),'[1]VLOOKUP DATA'!$L$2:$L$337)</f>
        <v>Standard</v>
      </c>
      <c r="I1263" s="1" cm="1">
        <f t="array" ref="I1263">_xlfn.XLOOKUP(B1263,'[1]VLOOKUP DATA'!$A$3:$A$14,_xlfn.XLOOKUP(H1263,'[1]VLOOKUP DATA'!$D$2:$F$2,'[1]VLOOKUP DATA'!$D$3:$F$14))*100</f>
        <v>198</v>
      </c>
      <c r="J1263" s="2">
        <v>128.6734416666666</v>
      </c>
      <c r="K1263" s="3">
        <f t="shared" si="77"/>
        <v>128.6734416666666</v>
      </c>
      <c r="L1263" s="3">
        <v>66.041666666666671</v>
      </c>
      <c r="M1263" s="4">
        <v>225.6674416666666</v>
      </c>
      <c r="N1263" s="4">
        <v>0</v>
      </c>
      <c r="O1263" s="4">
        <v>349.63470000000001</v>
      </c>
      <c r="P1263" s="3">
        <f t="shared" si="78"/>
        <v>444.80911666666668</v>
      </c>
      <c r="Q1263" s="5">
        <v>0</v>
      </c>
      <c r="R1263" s="5">
        <f>VLOOKUP(D1263,'[1]DESIGN LOAD'!AC:AF,2,FALSE)</f>
        <v>295</v>
      </c>
      <c r="S1263" s="7">
        <f>VLOOKUP(D1263,'[1]DESIGN LOAD'!AC:AF,3,FALSE)</f>
        <v>655</v>
      </c>
      <c r="T1263">
        <f>VLOOKUP(D1263,'[1]DESIGN LOAD'!AC:AF,4,FALSE)</f>
        <v>950</v>
      </c>
    </row>
    <row r="1264" spans="1:20" x14ac:dyDescent="0.3">
      <c r="A1264" s="6">
        <v>2024</v>
      </c>
      <c r="B1264" s="6">
        <v>8</v>
      </c>
      <c r="C1264" s="6">
        <v>22</v>
      </c>
      <c r="D1264" s="6">
        <v>20</v>
      </c>
      <c r="E1264" s="6" t="str">
        <f t="shared" si="76"/>
        <v>Thursday</v>
      </c>
      <c r="F1264" s="6" t="str">
        <f t="shared" si="79"/>
        <v>Week-day</v>
      </c>
      <c r="G1264" s="6" t="str">
        <f>_xlfn.XLOOKUP(B1264,'[1]VLOOKUP DATA'!$A$3:$A$14,'[1]VLOOKUP DATA'!$C$3:$C$14)</f>
        <v>High-demand</v>
      </c>
      <c r="H1264" s="6" t="str" cm="1">
        <f t="array" ref="H1264">_xlfn.XLOOKUP(1,('[1]VLOOKUP DATA'!$I$2:$I$337=[1]DATA!G1264)*('[1]VLOOKUP DATA'!$J$2:$J$337=[1]DATA!D1264)*('[1]VLOOKUP DATA'!$K$2:$K$337=[1]DATA!E1264),'[1]VLOOKUP DATA'!$L$2:$L$337)</f>
        <v>Standard</v>
      </c>
      <c r="I1264" s="1" cm="1">
        <f t="array" ref="I1264">_xlfn.XLOOKUP(B1264,'[1]VLOOKUP DATA'!$A$3:$A$14,_xlfn.XLOOKUP(H1264,'[1]VLOOKUP DATA'!$D$2:$F$2,'[1]VLOOKUP DATA'!$D$3:$F$14))*100</f>
        <v>198</v>
      </c>
      <c r="J1264" s="2">
        <v>-8.0865750000000016</v>
      </c>
      <c r="K1264" s="3">
        <f t="shared" si="77"/>
        <v>0</v>
      </c>
      <c r="L1264" s="3">
        <v>64.974999999999994</v>
      </c>
      <c r="M1264" s="4">
        <v>248.07961666666682</v>
      </c>
      <c r="N1264" s="4">
        <v>0</v>
      </c>
      <c r="O1264" s="4">
        <v>212.82880833333331</v>
      </c>
      <c r="P1264" s="3">
        <f t="shared" si="78"/>
        <v>444.80911666666668</v>
      </c>
      <c r="Q1264" s="5">
        <v>0</v>
      </c>
      <c r="R1264" s="5">
        <f>VLOOKUP(D1264,'[1]DESIGN LOAD'!AC:AF,2,FALSE)</f>
        <v>295</v>
      </c>
      <c r="S1264" s="7">
        <f>VLOOKUP(D1264,'[1]DESIGN LOAD'!AC:AF,3,FALSE)</f>
        <v>190</v>
      </c>
      <c r="T1264">
        <f>VLOOKUP(D1264,'[1]DESIGN LOAD'!AC:AF,4,FALSE)</f>
        <v>485</v>
      </c>
    </row>
    <row r="1265" spans="1:20" x14ac:dyDescent="0.3">
      <c r="A1265" s="6">
        <v>2024</v>
      </c>
      <c r="B1265" s="6">
        <v>8</v>
      </c>
      <c r="C1265" s="6">
        <v>22</v>
      </c>
      <c r="D1265" s="6">
        <v>21</v>
      </c>
      <c r="E1265" s="6" t="str">
        <f t="shared" si="76"/>
        <v>Thursday</v>
      </c>
      <c r="F1265" s="6" t="str">
        <f t="shared" si="79"/>
        <v>Week-day</v>
      </c>
      <c r="G1265" s="6" t="str">
        <f>_xlfn.XLOOKUP(B1265,'[1]VLOOKUP DATA'!$A$3:$A$14,'[1]VLOOKUP DATA'!$C$3:$C$14)</f>
        <v>High-demand</v>
      </c>
      <c r="H1265" s="6" t="str" cm="1">
        <f t="array" ref="H1265">_xlfn.XLOOKUP(1,('[1]VLOOKUP DATA'!$I$2:$I$337=[1]DATA!G1265)*('[1]VLOOKUP DATA'!$J$2:$J$337=[1]DATA!D1265)*('[1]VLOOKUP DATA'!$K$2:$K$337=[1]DATA!E1265),'[1]VLOOKUP DATA'!$L$2:$L$337)</f>
        <v>Standard</v>
      </c>
      <c r="I1265" s="1" cm="1">
        <f t="array" ref="I1265">_xlfn.XLOOKUP(B1265,'[1]VLOOKUP DATA'!$A$3:$A$14,_xlfn.XLOOKUP(H1265,'[1]VLOOKUP DATA'!$D$2:$F$2,'[1]VLOOKUP DATA'!$D$3:$F$14))*100</f>
        <v>198</v>
      </c>
      <c r="J1265" s="2">
        <v>16.74913333333334</v>
      </c>
      <c r="K1265" s="3">
        <f t="shared" si="77"/>
        <v>16.74913333333334</v>
      </c>
      <c r="L1265" s="3">
        <v>64.625</v>
      </c>
      <c r="M1265" s="4">
        <v>205.02154166666668</v>
      </c>
      <c r="N1265" s="4">
        <v>0</v>
      </c>
      <c r="O1265" s="4">
        <v>212.66942499999993</v>
      </c>
      <c r="P1265" s="3">
        <f t="shared" si="78"/>
        <v>444.80911666666668</v>
      </c>
      <c r="Q1265" s="5">
        <v>0</v>
      </c>
      <c r="R1265" s="5">
        <f>VLOOKUP(D1265,'[1]DESIGN LOAD'!AC:AF,2,FALSE)</f>
        <v>295</v>
      </c>
      <c r="S1265" s="7">
        <f>VLOOKUP(D1265,'[1]DESIGN LOAD'!AC:AF,3,FALSE)</f>
        <v>190</v>
      </c>
      <c r="T1265">
        <f>VLOOKUP(D1265,'[1]DESIGN LOAD'!AC:AF,4,FALSE)</f>
        <v>485</v>
      </c>
    </row>
    <row r="1266" spans="1:20" x14ac:dyDescent="0.3">
      <c r="A1266" s="6">
        <v>2024</v>
      </c>
      <c r="B1266" s="6">
        <v>8</v>
      </c>
      <c r="C1266" s="6">
        <v>22</v>
      </c>
      <c r="D1266" s="6">
        <v>22</v>
      </c>
      <c r="E1266" s="6" t="str">
        <f t="shared" si="76"/>
        <v>Thursday</v>
      </c>
      <c r="F1266" s="6" t="str">
        <f t="shared" si="79"/>
        <v>Week-day</v>
      </c>
      <c r="G1266" s="6" t="str">
        <f>_xlfn.XLOOKUP(B1266,'[1]VLOOKUP DATA'!$A$3:$A$14,'[1]VLOOKUP DATA'!$C$3:$C$14)</f>
        <v>High-demand</v>
      </c>
      <c r="H1266" s="6" t="str" cm="1">
        <f t="array" ref="H1266">_xlfn.XLOOKUP(1,('[1]VLOOKUP DATA'!$I$2:$I$337=[1]DATA!G1266)*('[1]VLOOKUP DATA'!$J$2:$J$337=[1]DATA!D1266)*('[1]VLOOKUP DATA'!$K$2:$K$337=[1]DATA!E1266),'[1]VLOOKUP DATA'!$L$2:$L$337)</f>
        <v>Off-Peak</v>
      </c>
      <c r="I1266" s="1" cm="1">
        <f t="array" ref="I1266">_xlfn.XLOOKUP(B1266,'[1]VLOOKUP DATA'!$A$3:$A$14,_xlfn.XLOOKUP(H1266,'[1]VLOOKUP DATA'!$D$2:$F$2,'[1]VLOOKUP DATA'!$D$3:$F$14))*100</f>
        <v>107</v>
      </c>
      <c r="J1266" s="2">
        <v>-214.76775000000001</v>
      </c>
      <c r="K1266" s="3">
        <f t="shared" si="77"/>
        <v>0</v>
      </c>
      <c r="L1266" s="3">
        <v>69.266666666666666</v>
      </c>
      <c r="M1266" s="4">
        <v>439.0293416666666</v>
      </c>
      <c r="N1266" s="4">
        <v>0</v>
      </c>
      <c r="O1266" s="4">
        <v>203.40155000000004</v>
      </c>
      <c r="P1266" s="3">
        <f t="shared" si="78"/>
        <v>444.80911666666668</v>
      </c>
      <c r="Q1266" s="5">
        <v>0</v>
      </c>
      <c r="R1266" s="5">
        <f>VLOOKUP(D1266,'[1]DESIGN LOAD'!AC:AF,2,FALSE)</f>
        <v>200</v>
      </c>
      <c r="S1266" s="7">
        <f>VLOOKUP(D1266,'[1]DESIGN LOAD'!AC:AF,3,FALSE)</f>
        <v>190</v>
      </c>
      <c r="T1266">
        <f>VLOOKUP(D1266,'[1]DESIGN LOAD'!AC:AF,4,FALSE)</f>
        <v>390</v>
      </c>
    </row>
    <row r="1267" spans="1:20" x14ac:dyDescent="0.3">
      <c r="A1267" s="6">
        <v>2024</v>
      </c>
      <c r="B1267" s="6">
        <v>8</v>
      </c>
      <c r="C1267" s="6">
        <v>22</v>
      </c>
      <c r="D1267" s="6">
        <v>23</v>
      </c>
      <c r="E1267" s="6" t="str">
        <f t="shared" si="76"/>
        <v>Thursday</v>
      </c>
      <c r="F1267" s="6" t="str">
        <f t="shared" si="79"/>
        <v>Week-day</v>
      </c>
      <c r="G1267" s="6" t="str">
        <f>_xlfn.XLOOKUP(B1267,'[1]VLOOKUP DATA'!$A$3:$A$14,'[1]VLOOKUP DATA'!$C$3:$C$14)</f>
        <v>High-demand</v>
      </c>
      <c r="H1267" s="6" t="str" cm="1">
        <f t="array" ref="H1267">_xlfn.XLOOKUP(1,('[1]VLOOKUP DATA'!$I$2:$I$337=[1]DATA!G1267)*('[1]VLOOKUP DATA'!$J$2:$J$337=[1]DATA!D1267)*('[1]VLOOKUP DATA'!$K$2:$K$337=[1]DATA!E1267),'[1]VLOOKUP DATA'!$L$2:$L$337)</f>
        <v>Off-Peak</v>
      </c>
      <c r="I1267" s="1" cm="1">
        <f t="array" ref="I1267">_xlfn.XLOOKUP(B1267,'[1]VLOOKUP DATA'!$A$3:$A$14,_xlfn.XLOOKUP(H1267,'[1]VLOOKUP DATA'!$D$2:$F$2,'[1]VLOOKUP DATA'!$D$3:$F$14))*100</f>
        <v>107</v>
      </c>
      <c r="J1267" s="2">
        <v>-210.33907500000001</v>
      </c>
      <c r="K1267" s="3">
        <f t="shared" si="77"/>
        <v>0</v>
      </c>
      <c r="L1267" s="3">
        <v>78.858333333333334</v>
      </c>
      <c r="M1267" s="4">
        <v>444.75614166666662</v>
      </c>
      <c r="N1267" s="4">
        <v>0</v>
      </c>
      <c r="O1267" s="4">
        <v>213.20587499999996</v>
      </c>
      <c r="P1267" s="3">
        <f t="shared" si="78"/>
        <v>444.80911666666668</v>
      </c>
      <c r="Q1267" s="5">
        <v>0</v>
      </c>
      <c r="R1267" s="5">
        <f>VLOOKUP(D1267,'[1]DESIGN LOAD'!AC:AF,2,FALSE)</f>
        <v>200</v>
      </c>
      <c r="S1267" s="7">
        <f>VLOOKUP(D1267,'[1]DESIGN LOAD'!AC:AF,3,FALSE)</f>
        <v>190</v>
      </c>
      <c r="T1267">
        <f>VLOOKUP(D1267,'[1]DESIGN LOAD'!AC:AF,4,FALSE)</f>
        <v>390</v>
      </c>
    </row>
    <row r="1268" spans="1:20" x14ac:dyDescent="0.3">
      <c r="A1268" s="6">
        <v>2024</v>
      </c>
      <c r="B1268" s="6">
        <v>8</v>
      </c>
      <c r="C1268" s="6">
        <v>23</v>
      </c>
      <c r="D1268" s="6">
        <v>0</v>
      </c>
      <c r="E1268" s="6" t="str">
        <f t="shared" si="76"/>
        <v>Friday</v>
      </c>
      <c r="F1268" s="6" t="str">
        <f t="shared" si="79"/>
        <v>Week-day</v>
      </c>
      <c r="G1268" s="6" t="str">
        <f>_xlfn.XLOOKUP(B1268,'[1]VLOOKUP DATA'!$A$3:$A$14,'[1]VLOOKUP DATA'!$C$3:$C$14)</f>
        <v>High-demand</v>
      </c>
      <c r="H1268" s="6" t="str" cm="1">
        <f t="array" ref="H1268">_xlfn.XLOOKUP(1,('[1]VLOOKUP DATA'!$I$2:$I$337=[1]DATA!G1268)*('[1]VLOOKUP DATA'!$J$2:$J$337=[1]DATA!D1268)*('[1]VLOOKUP DATA'!$K$2:$K$337=[1]DATA!E1268),'[1]VLOOKUP DATA'!$L$2:$L$337)</f>
        <v>Off-Peak</v>
      </c>
      <c r="I1268" s="1" cm="1">
        <f t="array" ref="I1268">_xlfn.XLOOKUP(B1268,'[1]VLOOKUP DATA'!$A$3:$A$14,_xlfn.XLOOKUP(H1268,'[1]VLOOKUP DATA'!$D$2:$F$2,'[1]VLOOKUP DATA'!$D$3:$F$14))*100</f>
        <v>107</v>
      </c>
      <c r="J1268" s="2">
        <v>-21.326491666666655</v>
      </c>
      <c r="K1268" s="3">
        <f t="shared" si="77"/>
        <v>0</v>
      </c>
      <c r="L1268" s="3">
        <v>85.058333333333337</v>
      </c>
      <c r="M1268" s="4">
        <v>252.27881666666664</v>
      </c>
      <c r="N1268" s="4">
        <v>0</v>
      </c>
      <c r="O1268" s="4">
        <v>215.33415833333331</v>
      </c>
      <c r="P1268" s="3">
        <f t="shared" si="78"/>
        <v>444.80911666666668</v>
      </c>
      <c r="Q1268" s="5">
        <v>0</v>
      </c>
      <c r="R1268" s="5">
        <f>VLOOKUP(D1268,'[1]DESIGN LOAD'!AC:AF,2,FALSE)</f>
        <v>200</v>
      </c>
      <c r="S1268" s="7">
        <f>VLOOKUP(D1268,'[1]DESIGN LOAD'!AC:AF,3,FALSE)</f>
        <v>190</v>
      </c>
      <c r="T1268">
        <f>VLOOKUP(D1268,'[1]DESIGN LOAD'!AC:AF,4,FALSE)</f>
        <v>390</v>
      </c>
    </row>
    <row r="1269" spans="1:20" x14ac:dyDescent="0.3">
      <c r="A1269" s="6">
        <v>2024</v>
      </c>
      <c r="B1269" s="6">
        <v>8</v>
      </c>
      <c r="C1269" s="6">
        <v>23</v>
      </c>
      <c r="D1269" s="6">
        <v>1</v>
      </c>
      <c r="E1269" s="6" t="str">
        <f t="shared" si="76"/>
        <v>Friday</v>
      </c>
      <c r="F1269" s="6" t="str">
        <f t="shared" si="79"/>
        <v>Week-day</v>
      </c>
      <c r="G1269" s="6" t="str">
        <f>_xlfn.XLOOKUP(B1269,'[1]VLOOKUP DATA'!$A$3:$A$14,'[1]VLOOKUP DATA'!$C$3:$C$14)</f>
        <v>High-demand</v>
      </c>
      <c r="H1269" s="6" t="str" cm="1">
        <f t="array" ref="H1269">_xlfn.XLOOKUP(1,('[1]VLOOKUP DATA'!$I$2:$I$337=[1]DATA!G1269)*('[1]VLOOKUP DATA'!$J$2:$J$337=[1]DATA!D1269)*('[1]VLOOKUP DATA'!$K$2:$K$337=[1]DATA!E1269),'[1]VLOOKUP DATA'!$L$2:$L$337)</f>
        <v>Off-Peak</v>
      </c>
      <c r="I1269" s="1" cm="1">
        <f t="array" ref="I1269">_xlfn.XLOOKUP(B1269,'[1]VLOOKUP DATA'!$A$3:$A$14,_xlfn.XLOOKUP(H1269,'[1]VLOOKUP DATA'!$D$2:$F$2,'[1]VLOOKUP DATA'!$D$3:$F$14))*100</f>
        <v>107</v>
      </c>
      <c r="J1269" s="2">
        <v>-20.382708333333362</v>
      </c>
      <c r="K1269" s="3">
        <f t="shared" si="77"/>
        <v>0</v>
      </c>
      <c r="L1269" s="3">
        <v>85.308333333333337</v>
      </c>
      <c r="M1269" s="4">
        <v>230.05743333333339</v>
      </c>
      <c r="N1269" s="4">
        <v>0</v>
      </c>
      <c r="O1269" s="4">
        <v>198.10117499999996</v>
      </c>
      <c r="P1269" s="3">
        <f t="shared" si="78"/>
        <v>444.80911666666668</v>
      </c>
      <c r="Q1269" s="5">
        <v>0</v>
      </c>
      <c r="R1269" s="5">
        <f>VLOOKUP(D1269,'[1]DESIGN LOAD'!AC:AF,2,FALSE)</f>
        <v>200</v>
      </c>
      <c r="S1269" s="7">
        <f>VLOOKUP(D1269,'[1]DESIGN LOAD'!AC:AF,3,FALSE)</f>
        <v>190</v>
      </c>
      <c r="T1269">
        <f>VLOOKUP(D1269,'[1]DESIGN LOAD'!AC:AF,4,FALSE)</f>
        <v>390</v>
      </c>
    </row>
    <row r="1270" spans="1:20" x14ac:dyDescent="0.3">
      <c r="A1270" s="6">
        <v>2024</v>
      </c>
      <c r="B1270" s="6">
        <v>8</v>
      </c>
      <c r="C1270" s="6">
        <v>23</v>
      </c>
      <c r="D1270" s="6">
        <v>2</v>
      </c>
      <c r="E1270" s="6" t="str">
        <f t="shared" si="76"/>
        <v>Friday</v>
      </c>
      <c r="F1270" s="6" t="str">
        <f t="shared" si="79"/>
        <v>Week-day</v>
      </c>
      <c r="G1270" s="6" t="str">
        <f>_xlfn.XLOOKUP(B1270,'[1]VLOOKUP DATA'!$A$3:$A$14,'[1]VLOOKUP DATA'!$C$3:$C$14)</f>
        <v>High-demand</v>
      </c>
      <c r="H1270" s="6" t="str" cm="1">
        <f t="array" ref="H1270">_xlfn.XLOOKUP(1,('[1]VLOOKUP DATA'!$I$2:$I$337=[1]DATA!G1270)*('[1]VLOOKUP DATA'!$J$2:$J$337=[1]DATA!D1270)*('[1]VLOOKUP DATA'!$K$2:$K$337=[1]DATA!E1270),'[1]VLOOKUP DATA'!$L$2:$L$337)</f>
        <v>Off-Peak</v>
      </c>
      <c r="I1270" s="1" cm="1">
        <f t="array" ref="I1270">_xlfn.XLOOKUP(B1270,'[1]VLOOKUP DATA'!$A$3:$A$14,_xlfn.XLOOKUP(H1270,'[1]VLOOKUP DATA'!$D$2:$F$2,'[1]VLOOKUP DATA'!$D$3:$F$14))*100</f>
        <v>107</v>
      </c>
      <c r="J1270" s="2">
        <v>28.624299999999998</v>
      </c>
      <c r="K1270" s="3">
        <f t="shared" si="77"/>
        <v>28.624299999999998</v>
      </c>
      <c r="L1270" s="3">
        <v>83.666666666666671</v>
      </c>
      <c r="M1270" s="4">
        <v>266.14939166666665</v>
      </c>
      <c r="N1270" s="4">
        <v>0</v>
      </c>
      <c r="O1270" s="4">
        <v>279.36930833333338</v>
      </c>
      <c r="P1270" s="3">
        <f t="shared" si="78"/>
        <v>444.80911666666668</v>
      </c>
      <c r="Q1270" s="5">
        <v>0</v>
      </c>
      <c r="R1270" s="5">
        <f>VLOOKUP(D1270,'[1]DESIGN LOAD'!AC:AF,2,FALSE)</f>
        <v>200</v>
      </c>
      <c r="S1270" s="7">
        <f>VLOOKUP(D1270,'[1]DESIGN LOAD'!AC:AF,3,FALSE)</f>
        <v>190</v>
      </c>
      <c r="T1270">
        <f>VLOOKUP(D1270,'[1]DESIGN LOAD'!AC:AF,4,FALSE)</f>
        <v>390</v>
      </c>
    </row>
    <row r="1271" spans="1:20" x14ac:dyDescent="0.3">
      <c r="A1271" s="6">
        <v>2024</v>
      </c>
      <c r="B1271" s="6">
        <v>8</v>
      </c>
      <c r="C1271" s="6">
        <v>23</v>
      </c>
      <c r="D1271" s="6">
        <v>3</v>
      </c>
      <c r="E1271" s="6" t="str">
        <f t="shared" si="76"/>
        <v>Friday</v>
      </c>
      <c r="F1271" s="6" t="str">
        <f t="shared" si="79"/>
        <v>Week-day</v>
      </c>
      <c r="G1271" s="6" t="str">
        <f>_xlfn.XLOOKUP(B1271,'[1]VLOOKUP DATA'!$A$3:$A$14,'[1]VLOOKUP DATA'!$C$3:$C$14)</f>
        <v>High-demand</v>
      </c>
      <c r="H1271" s="6" t="str" cm="1">
        <f t="array" ref="H1271">_xlfn.XLOOKUP(1,('[1]VLOOKUP DATA'!$I$2:$I$337=[1]DATA!G1271)*('[1]VLOOKUP DATA'!$J$2:$J$337=[1]DATA!D1271)*('[1]VLOOKUP DATA'!$K$2:$K$337=[1]DATA!E1271),'[1]VLOOKUP DATA'!$L$2:$L$337)</f>
        <v>Off-Peak</v>
      </c>
      <c r="I1271" s="1" cm="1">
        <f t="array" ref="I1271">_xlfn.XLOOKUP(B1271,'[1]VLOOKUP DATA'!$A$3:$A$14,_xlfn.XLOOKUP(H1271,'[1]VLOOKUP DATA'!$D$2:$F$2,'[1]VLOOKUP DATA'!$D$3:$F$14))*100</f>
        <v>107</v>
      </c>
      <c r="J1271" s="2">
        <v>20.690500000000011</v>
      </c>
      <c r="K1271" s="3">
        <f t="shared" si="77"/>
        <v>20.690500000000011</v>
      </c>
      <c r="L1271" s="3">
        <v>81.724999999999994</v>
      </c>
      <c r="M1271" s="4">
        <v>264.71839999999997</v>
      </c>
      <c r="N1271" s="4">
        <v>0</v>
      </c>
      <c r="O1271" s="4">
        <v>277.05761666666677</v>
      </c>
      <c r="P1271" s="3">
        <f t="shared" si="78"/>
        <v>444.80911666666668</v>
      </c>
      <c r="Q1271" s="5">
        <v>0</v>
      </c>
      <c r="R1271" s="5">
        <f>VLOOKUP(D1271,'[1]DESIGN LOAD'!AC:AF,2,FALSE)</f>
        <v>200</v>
      </c>
      <c r="S1271" s="7">
        <f>VLOOKUP(D1271,'[1]DESIGN LOAD'!AC:AF,3,FALSE)</f>
        <v>190</v>
      </c>
      <c r="T1271">
        <f>VLOOKUP(D1271,'[1]DESIGN LOAD'!AC:AF,4,FALSE)</f>
        <v>390</v>
      </c>
    </row>
    <row r="1272" spans="1:20" x14ac:dyDescent="0.3">
      <c r="A1272" s="6">
        <v>2024</v>
      </c>
      <c r="B1272" s="6">
        <v>8</v>
      </c>
      <c r="C1272" s="6">
        <v>23</v>
      </c>
      <c r="D1272" s="6">
        <v>4</v>
      </c>
      <c r="E1272" s="6" t="str">
        <f t="shared" si="76"/>
        <v>Friday</v>
      </c>
      <c r="F1272" s="6" t="str">
        <f t="shared" si="79"/>
        <v>Week-day</v>
      </c>
      <c r="G1272" s="6" t="str">
        <f>_xlfn.XLOOKUP(B1272,'[1]VLOOKUP DATA'!$A$3:$A$14,'[1]VLOOKUP DATA'!$C$3:$C$14)</f>
        <v>High-demand</v>
      </c>
      <c r="H1272" s="6" t="str" cm="1">
        <f t="array" ref="H1272">_xlfn.XLOOKUP(1,('[1]VLOOKUP DATA'!$I$2:$I$337=[1]DATA!G1272)*('[1]VLOOKUP DATA'!$J$2:$J$337=[1]DATA!D1272)*('[1]VLOOKUP DATA'!$K$2:$K$337=[1]DATA!E1272),'[1]VLOOKUP DATA'!$L$2:$L$337)</f>
        <v>Off-Peak</v>
      </c>
      <c r="I1272" s="1" cm="1">
        <f t="array" ref="I1272">_xlfn.XLOOKUP(B1272,'[1]VLOOKUP DATA'!$A$3:$A$14,_xlfn.XLOOKUP(H1272,'[1]VLOOKUP DATA'!$D$2:$F$2,'[1]VLOOKUP DATA'!$D$3:$F$14))*100</f>
        <v>107</v>
      </c>
      <c r="J1272" s="2">
        <v>15.864533333333343</v>
      </c>
      <c r="K1272" s="3">
        <f t="shared" si="77"/>
        <v>15.864533333333343</v>
      </c>
      <c r="L1272" s="3">
        <v>81.45</v>
      </c>
      <c r="M1272" s="4">
        <v>287.8175333333333</v>
      </c>
      <c r="N1272" s="4">
        <v>0</v>
      </c>
      <c r="O1272" s="4">
        <v>290.58664999999991</v>
      </c>
      <c r="P1272" s="3">
        <f t="shared" si="78"/>
        <v>444.80911666666668</v>
      </c>
      <c r="Q1272" s="5">
        <v>0</v>
      </c>
      <c r="R1272" s="5">
        <f>VLOOKUP(D1272,'[1]DESIGN LOAD'!AC:AF,2,FALSE)</f>
        <v>295</v>
      </c>
      <c r="S1272" s="7">
        <f>VLOOKUP(D1272,'[1]DESIGN LOAD'!AC:AF,3,FALSE)</f>
        <v>190</v>
      </c>
      <c r="T1272">
        <f>VLOOKUP(D1272,'[1]DESIGN LOAD'!AC:AF,4,FALSE)</f>
        <v>485</v>
      </c>
    </row>
    <row r="1273" spans="1:20" x14ac:dyDescent="0.3">
      <c r="A1273" s="6">
        <v>2024</v>
      </c>
      <c r="B1273" s="6">
        <v>8</v>
      </c>
      <c r="C1273" s="6">
        <v>23</v>
      </c>
      <c r="D1273" s="6">
        <v>5</v>
      </c>
      <c r="E1273" s="6" t="str">
        <f t="shared" si="76"/>
        <v>Friday</v>
      </c>
      <c r="F1273" s="6" t="str">
        <f t="shared" si="79"/>
        <v>Week-day</v>
      </c>
      <c r="G1273" s="6" t="str">
        <f>_xlfn.XLOOKUP(B1273,'[1]VLOOKUP DATA'!$A$3:$A$14,'[1]VLOOKUP DATA'!$C$3:$C$14)</f>
        <v>High-demand</v>
      </c>
      <c r="H1273" s="6" t="str" cm="1">
        <f t="array" ref="H1273">_xlfn.XLOOKUP(1,('[1]VLOOKUP DATA'!$I$2:$I$337=[1]DATA!G1273)*('[1]VLOOKUP DATA'!$J$2:$J$337=[1]DATA!D1273)*('[1]VLOOKUP DATA'!$K$2:$K$337=[1]DATA!E1273),'[1]VLOOKUP DATA'!$L$2:$L$337)</f>
        <v>Off-Peak</v>
      </c>
      <c r="I1273" s="1" cm="1">
        <f t="array" ref="I1273">_xlfn.XLOOKUP(B1273,'[1]VLOOKUP DATA'!$A$3:$A$14,_xlfn.XLOOKUP(H1273,'[1]VLOOKUP DATA'!$D$2:$F$2,'[1]VLOOKUP DATA'!$D$3:$F$14))*100</f>
        <v>107</v>
      </c>
      <c r="J1273" s="2">
        <v>34.551041666666677</v>
      </c>
      <c r="K1273" s="3">
        <f t="shared" si="77"/>
        <v>34.551041666666677</v>
      </c>
      <c r="L1273" s="3">
        <v>80.983333333333334</v>
      </c>
      <c r="M1273" s="4">
        <v>258.65780833333332</v>
      </c>
      <c r="N1273" s="4">
        <v>0</v>
      </c>
      <c r="O1273" s="4">
        <v>280.22630833333329</v>
      </c>
      <c r="P1273" s="3">
        <f t="shared" si="78"/>
        <v>444.80911666666668</v>
      </c>
      <c r="Q1273" s="5">
        <v>0</v>
      </c>
      <c r="R1273" s="5">
        <f>VLOOKUP(D1273,'[1]DESIGN LOAD'!AC:AF,2,FALSE)</f>
        <v>295</v>
      </c>
      <c r="S1273" s="7">
        <f>VLOOKUP(D1273,'[1]DESIGN LOAD'!AC:AF,3,FALSE)</f>
        <v>190</v>
      </c>
      <c r="T1273">
        <f>VLOOKUP(D1273,'[1]DESIGN LOAD'!AC:AF,4,FALSE)</f>
        <v>485</v>
      </c>
    </row>
    <row r="1274" spans="1:20" x14ac:dyDescent="0.3">
      <c r="A1274" s="6">
        <v>2024</v>
      </c>
      <c r="B1274" s="6">
        <v>8</v>
      </c>
      <c r="C1274" s="6">
        <v>23</v>
      </c>
      <c r="D1274" s="6">
        <v>6</v>
      </c>
      <c r="E1274" s="6" t="str">
        <f t="shared" si="76"/>
        <v>Friday</v>
      </c>
      <c r="F1274" s="6" t="str">
        <f t="shared" si="79"/>
        <v>Week-day</v>
      </c>
      <c r="G1274" s="6" t="str">
        <f>_xlfn.XLOOKUP(B1274,'[1]VLOOKUP DATA'!$A$3:$A$14,'[1]VLOOKUP DATA'!$C$3:$C$14)</f>
        <v>High-demand</v>
      </c>
      <c r="H1274" s="6" t="str" cm="1">
        <f t="array" ref="H1274">_xlfn.XLOOKUP(1,('[1]VLOOKUP DATA'!$I$2:$I$337=[1]DATA!G1274)*('[1]VLOOKUP DATA'!$J$2:$J$337=[1]DATA!D1274)*('[1]VLOOKUP DATA'!$K$2:$K$337=[1]DATA!E1274),'[1]VLOOKUP DATA'!$L$2:$L$337)</f>
        <v>Peak</v>
      </c>
      <c r="I1274" s="1" cm="1">
        <f t="array" ref="I1274">_xlfn.XLOOKUP(B1274,'[1]VLOOKUP DATA'!$A$3:$A$14,_xlfn.XLOOKUP(H1274,'[1]VLOOKUP DATA'!$D$2:$F$2,'[1]VLOOKUP DATA'!$D$3:$F$14))*100</f>
        <v>653</v>
      </c>
      <c r="J1274" s="2">
        <v>268.48089999999996</v>
      </c>
      <c r="K1274" s="3">
        <f t="shared" si="77"/>
        <v>268.48089999999996</v>
      </c>
      <c r="L1274" s="3">
        <v>71.708333333333329</v>
      </c>
      <c r="M1274" s="4">
        <v>5.1724666666666632</v>
      </c>
      <c r="N1274" s="4">
        <v>0</v>
      </c>
      <c r="O1274" s="4">
        <v>287.38279166666672</v>
      </c>
      <c r="P1274" s="3">
        <f t="shared" si="78"/>
        <v>444.80911666666668</v>
      </c>
      <c r="Q1274" s="5">
        <v>0</v>
      </c>
      <c r="R1274" s="5">
        <f>VLOOKUP(D1274,'[1]DESIGN LOAD'!AC:AF,2,FALSE)</f>
        <v>295</v>
      </c>
      <c r="S1274" s="7">
        <f>VLOOKUP(D1274,'[1]DESIGN LOAD'!AC:AF,3,FALSE)</f>
        <v>190</v>
      </c>
      <c r="T1274">
        <f>VLOOKUP(D1274,'[1]DESIGN LOAD'!AC:AF,4,FALSE)</f>
        <v>485</v>
      </c>
    </row>
    <row r="1275" spans="1:20" x14ac:dyDescent="0.3">
      <c r="A1275" s="6">
        <v>2024</v>
      </c>
      <c r="B1275" s="6">
        <v>8</v>
      </c>
      <c r="C1275" s="6">
        <v>23</v>
      </c>
      <c r="D1275" s="6">
        <v>7</v>
      </c>
      <c r="E1275" s="6" t="str">
        <f t="shared" si="76"/>
        <v>Friday</v>
      </c>
      <c r="F1275" s="6" t="str">
        <f t="shared" si="79"/>
        <v>Week-day</v>
      </c>
      <c r="G1275" s="6" t="str">
        <f>_xlfn.XLOOKUP(B1275,'[1]VLOOKUP DATA'!$A$3:$A$14,'[1]VLOOKUP DATA'!$C$3:$C$14)</f>
        <v>High-demand</v>
      </c>
      <c r="H1275" s="6" t="str" cm="1">
        <f t="array" ref="H1275">_xlfn.XLOOKUP(1,('[1]VLOOKUP DATA'!$I$2:$I$337=[1]DATA!G1275)*('[1]VLOOKUP DATA'!$J$2:$J$337=[1]DATA!D1275)*('[1]VLOOKUP DATA'!$K$2:$K$337=[1]DATA!E1275),'[1]VLOOKUP DATA'!$L$2:$L$337)</f>
        <v>Peak</v>
      </c>
      <c r="I1275" s="1" cm="1">
        <f t="array" ref="I1275">_xlfn.XLOOKUP(B1275,'[1]VLOOKUP DATA'!$A$3:$A$14,_xlfn.XLOOKUP(H1275,'[1]VLOOKUP DATA'!$D$2:$F$2,'[1]VLOOKUP DATA'!$D$3:$F$14))*100</f>
        <v>653</v>
      </c>
      <c r="J1275" s="2">
        <v>-8.720149999999995</v>
      </c>
      <c r="K1275" s="3">
        <f t="shared" si="77"/>
        <v>0</v>
      </c>
      <c r="L1275" s="3">
        <v>64.933333333333337</v>
      </c>
      <c r="M1275" s="4">
        <v>233.77439166666667</v>
      </c>
      <c r="N1275" s="4">
        <v>80.530691666666669</v>
      </c>
      <c r="O1275" s="4">
        <v>287.77335833333325</v>
      </c>
      <c r="P1275" s="3">
        <f t="shared" si="78"/>
        <v>444.80911666666668</v>
      </c>
      <c r="Q1275" s="5">
        <v>0</v>
      </c>
      <c r="R1275" s="5">
        <f>VLOOKUP(D1275,'[1]DESIGN LOAD'!AC:AF,2,FALSE)</f>
        <v>565</v>
      </c>
      <c r="S1275" s="7">
        <f>VLOOKUP(D1275,'[1]DESIGN LOAD'!AC:AF,3,FALSE)</f>
        <v>690</v>
      </c>
      <c r="T1275">
        <f>VLOOKUP(D1275,'[1]DESIGN LOAD'!AC:AF,4,FALSE)</f>
        <v>1255</v>
      </c>
    </row>
    <row r="1276" spans="1:20" x14ac:dyDescent="0.3">
      <c r="A1276" s="6">
        <v>2024</v>
      </c>
      <c r="B1276" s="6">
        <v>8</v>
      </c>
      <c r="C1276" s="6">
        <v>23</v>
      </c>
      <c r="D1276" s="6">
        <v>8</v>
      </c>
      <c r="E1276" s="6" t="str">
        <f t="shared" si="76"/>
        <v>Friday</v>
      </c>
      <c r="F1276" s="6" t="str">
        <f t="shared" si="79"/>
        <v>Week-day</v>
      </c>
      <c r="G1276" s="6" t="str">
        <f>_xlfn.XLOOKUP(B1276,'[1]VLOOKUP DATA'!$A$3:$A$14,'[1]VLOOKUP DATA'!$C$3:$C$14)</f>
        <v>High-demand</v>
      </c>
      <c r="H1276" s="6" t="str" cm="1">
        <f t="array" ref="H1276">_xlfn.XLOOKUP(1,('[1]VLOOKUP DATA'!$I$2:$I$337=[1]DATA!G1276)*('[1]VLOOKUP DATA'!$J$2:$J$337=[1]DATA!D1276)*('[1]VLOOKUP DATA'!$K$2:$K$337=[1]DATA!E1276),'[1]VLOOKUP DATA'!$L$2:$L$337)</f>
        <v>Peak</v>
      </c>
      <c r="I1276" s="1" cm="1">
        <f t="array" ref="I1276">_xlfn.XLOOKUP(B1276,'[1]VLOOKUP DATA'!$A$3:$A$14,_xlfn.XLOOKUP(H1276,'[1]VLOOKUP DATA'!$D$2:$F$2,'[1]VLOOKUP DATA'!$D$3:$F$14))*100</f>
        <v>653</v>
      </c>
      <c r="J1276" s="2">
        <v>-137.24071666666666</v>
      </c>
      <c r="K1276" s="3">
        <f t="shared" si="77"/>
        <v>0</v>
      </c>
      <c r="L1276" s="3">
        <v>66.650000000000006</v>
      </c>
      <c r="M1276" s="4">
        <v>0.16182500000000008</v>
      </c>
      <c r="N1276" s="4">
        <v>380.60554166666668</v>
      </c>
      <c r="O1276" s="4">
        <v>243.37015833333336</v>
      </c>
      <c r="P1276" s="3">
        <f t="shared" si="78"/>
        <v>444.80911666666668</v>
      </c>
      <c r="Q1276" s="5">
        <v>0</v>
      </c>
      <c r="R1276" s="5">
        <f>VLOOKUP(D1276,'[1]DESIGN LOAD'!AC:AF,2,FALSE)</f>
        <v>565</v>
      </c>
      <c r="S1276" s="7">
        <f>VLOOKUP(D1276,'[1]DESIGN LOAD'!AC:AF,3,FALSE)</f>
        <v>675</v>
      </c>
      <c r="T1276">
        <f>VLOOKUP(D1276,'[1]DESIGN LOAD'!AC:AF,4,FALSE)</f>
        <v>1240</v>
      </c>
    </row>
    <row r="1277" spans="1:20" x14ac:dyDescent="0.3">
      <c r="A1277" s="6">
        <v>2024</v>
      </c>
      <c r="B1277" s="6">
        <v>8</v>
      </c>
      <c r="C1277" s="6">
        <v>23</v>
      </c>
      <c r="D1277" s="6">
        <v>9</v>
      </c>
      <c r="E1277" s="6" t="str">
        <f t="shared" si="76"/>
        <v>Friday</v>
      </c>
      <c r="F1277" s="6" t="str">
        <f t="shared" si="79"/>
        <v>Week-day</v>
      </c>
      <c r="G1277" s="6" t="str">
        <f>_xlfn.XLOOKUP(B1277,'[1]VLOOKUP DATA'!$A$3:$A$14,'[1]VLOOKUP DATA'!$C$3:$C$14)</f>
        <v>High-demand</v>
      </c>
      <c r="H1277" s="6" t="str" cm="1">
        <f t="array" ref="H1277">_xlfn.XLOOKUP(1,('[1]VLOOKUP DATA'!$I$2:$I$337=[1]DATA!G1277)*('[1]VLOOKUP DATA'!$J$2:$J$337=[1]DATA!D1277)*('[1]VLOOKUP DATA'!$K$2:$K$337=[1]DATA!E1277),'[1]VLOOKUP DATA'!$L$2:$L$337)</f>
        <v>Standard</v>
      </c>
      <c r="I1277" s="1" cm="1">
        <f t="array" ref="I1277">_xlfn.XLOOKUP(B1277,'[1]VLOOKUP DATA'!$A$3:$A$14,_xlfn.XLOOKUP(H1277,'[1]VLOOKUP DATA'!$D$2:$F$2,'[1]VLOOKUP DATA'!$D$3:$F$14))*100</f>
        <v>198</v>
      </c>
      <c r="J1277" s="2">
        <v>-329.39565833333324</v>
      </c>
      <c r="K1277" s="3">
        <f t="shared" si="77"/>
        <v>0</v>
      </c>
      <c r="L1277" s="3">
        <v>77.791666666666671</v>
      </c>
      <c r="M1277" s="4">
        <v>0.16309166666666652</v>
      </c>
      <c r="N1277" s="4">
        <v>618.4330666666666</v>
      </c>
      <c r="O1277" s="4">
        <v>289.03641666666647</v>
      </c>
      <c r="P1277" s="3">
        <f t="shared" si="78"/>
        <v>444.80911666666668</v>
      </c>
      <c r="Q1277" s="5">
        <v>0</v>
      </c>
      <c r="R1277" s="5">
        <f>VLOOKUP(D1277,'[1]DESIGN LOAD'!AC:AF,2,FALSE)</f>
        <v>565</v>
      </c>
      <c r="S1277" s="7">
        <f>VLOOKUP(D1277,'[1]DESIGN LOAD'!AC:AF,3,FALSE)</f>
        <v>675</v>
      </c>
      <c r="T1277">
        <f>VLOOKUP(D1277,'[1]DESIGN LOAD'!AC:AF,4,FALSE)</f>
        <v>1240</v>
      </c>
    </row>
    <row r="1278" spans="1:20" x14ac:dyDescent="0.3">
      <c r="A1278" s="6">
        <v>2024</v>
      </c>
      <c r="B1278" s="6">
        <v>8</v>
      </c>
      <c r="C1278" s="6">
        <v>23</v>
      </c>
      <c r="D1278" s="6">
        <v>10</v>
      </c>
      <c r="E1278" s="6" t="str">
        <f t="shared" si="76"/>
        <v>Friday</v>
      </c>
      <c r="F1278" s="6" t="str">
        <f t="shared" si="79"/>
        <v>Week-day</v>
      </c>
      <c r="G1278" s="6" t="str">
        <f>_xlfn.XLOOKUP(B1278,'[1]VLOOKUP DATA'!$A$3:$A$14,'[1]VLOOKUP DATA'!$C$3:$C$14)</f>
        <v>High-demand</v>
      </c>
      <c r="H1278" s="6" t="str" cm="1">
        <f t="array" ref="H1278">_xlfn.XLOOKUP(1,('[1]VLOOKUP DATA'!$I$2:$I$337=[1]DATA!G1278)*('[1]VLOOKUP DATA'!$J$2:$J$337=[1]DATA!D1278)*('[1]VLOOKUP DATA'!$K$2:$K$337=[1]DATA!E1278),'[1]VLOOKUP DATA'!$L$2:$L$337)</f>
        <v>Standard</v>
      </c>
      <c r="I1278" s="1" cm="1">
        <f t="array" ref="I1278">_xlfn.XLOOKUP(B1278,'[1]VLOOKUP DATA'!$A$3:$A$14,_xlfn.XLOOKUP(H1278,'[1]VLOOKUP DATA'!$D$2:$F$2,'[1]VLOOKUP DATA'!$D$3:$F$14))*100</f>
        <v>198</v>
      </c>
      <c r="J1278" s="2">
        <v>-311.7762583333332</v>
      </c>
      <c r="K1278" s="3">
        <f t="shared" si="77"/>
        <v>0</v>
      </c>
      <c r="L1278" s="3">
        <v>95.45</v>
      </c>
      <c r="M1278" s="4">
        <v>56.811033333333313</v>
      </c>
      <c r="N1278" s="4">
        <v>509.15761666666663</v>
      </c>
      <c r="O1278" s="4">
        <v>248.89644166666668</v>
      </c>
      <c r="P1278" s="3">
        <f t="shared" si="78"/>
        <v>444.80911666666668</v>
      </c>
      <c r="Q1278" s="5">
        <v>0</v>
      </c>
      <c r="R1278" s="5">
        <f>VLOOKUP(D1278,'[1]DESIGN LOAD'!AC:AF,2,FALSE)</f>
        <v>565</v>
      </c>
      <c r="S1278" s="7">
        <f>VLOOKUP(D1278,'[1]DESIGN LOAD'!AC:AF,3,FALSE)</f>
        <v>675</v>
      </c>
      <c r="T1278">
        <f>VLOOKUP(D1278,'[1]DESIGN LOAD'!AC:AF,4,FALSE)</f>
        <v>1240</v>
      </c>
    </row>
    <row r="1279" spans="1:20" x14ac:dyDescent="0.3">
      <c r="A1279" s="6">
        <v>2024</v>
      </c>
      <c r="B1279" s="6">
        <v>8</v>
      </c>
      <c r="C1279" s="6">
        <v>23</v>
      </c>
      <c r="D1279" s="6">
        <v>11</v>
      </c>
      <c r="E1279" s="6" t="str">
        <f t="shared" si="76"/>
        <v>Friday</v>
      </c>
      <c r="F1279" s="6" t="str">
        <f t="shared" si="79"/>
        <v>Week-day</v>
      </c>
      <c r="G1279" s="6" t="str">
        <f>_xlfn.XLOOKUP(B1279,'[1]VLOOKUP DATA'!$A$3:$A$14,'[1]VLOOKUP DATA'!$C$3:$C$14)</f>
        <v>High-demand</v>
      </c>
      <c r="H1279" s="6" t="str" cm="1">
        <f t="array" ref="H1279">_xlfn.XLOOKUP(1,('[1]VLOOKUP DATA'!$I$2:$I$337=[1]DATA!G1279)*('[1]VLOOKUP DATA'!$J$2:$J$337=[1]DATA!D1279)*('[1]VLOOKUP DATA'!$K$2:$K$337=[1]DATA!E1279),'[1]VLOOKUP DATA'!$L$2:$L$337)</f>
        <v>Standard</v>
      </c>
      <c r="I1279" s="1" cm="1">
        <f t="array" ref="I1279">_xlfn.XLOOKUP(B1279,'[1]VLOOKUP DATA'!$A$3:$A$14,_xlfn.XLOOKUP(H1279,'[1]VLOOKUP DATA'!$D$2:$F$2,'[1]VLOOKUP DATA'!$D$3:$F$14))*100</f>
        <v>198</v>
      </c>
      <c r="J1279" s="2">
        <v>-9.0842999999999972</v>
      </c>
      <c r="K1279" s="3">
        <f t="shared" si="77"/>
        <v>0</v>
      </c>
      <c r="L1279" s="3">
        <v>99</v>
      </c>
      <c r="M1279" s="4">
        <v>6.4985750000000007</v>
      </c>
      <c r="N1279" s="4">
        <v>276.4693333333334</v>
      </c>
      <c r="O1279" s="4">
        <v>271.43975000000006</v>
      </c>
      <c r="P1279" s="3">
        <f t="shared" si="78"/>
        <v>444.80911666666668</v>
      </c>
      <c r="Q1279" s="5">
        <v>0</v>
      </c>
      <c r="R1279" s="5">
        <f>VLOOKUP(D1279,'[1]DESIGN LOAD'!AC:AF,2,FALSE)</f>
        <v>565</v>
      </c>
      <c r="S1279" s="7">
        <f>VLOOKUP(D1279,'[1]DESIGN LOAD'!AC:AF,3,FALSE)</f>
        <v>675</v>
      </c>
      <c r="T1279">
        <f>VLOOKUP(D1279,'[1]DESIGN LOAD'!AC:AF,4,FALSE)</f>
        <v>1240</v>
      </c>
    </row>
    <row r="1280" spans="1:20" x14ac:dyDescent="0.3">
      <c r="A1280" s="6">
        <v>2024</v>
      </c>
      <c r="B1280" s="6">
        <v>8</v>
      </c>
      <c r="C1280" s="6">
        <v>23</v>
      </c>
      <c r="D1280" s="6">
        <v>12</v>
      </c>
      <c r="E1280" s="6" t="str">
        <f t="shared" si="76"/>
        <v>Friday</v>
      </c>
      <c r="F1280" s="6" t="str">
        <f t="shared" si="79"/>
        <v>Week-day</v>
      </c>
      <c r="G1280" s="6" t="str">
        <f>_xlfn.XLOOKUP(B1280,'[1]VLOOKUP DATA'!$A$3:$A$14,'[1]VLOOKUP DATA'!$C$3:$C$14)</f>
        <v>High-demand</v>
      </c>
      <c r="H1280" s="6" t="str" cm="1">
        <f t="array" ref="H1280">_xlfn.XLOOKUP(1,('[1]VLOOKUP DATA'!$I$2:$I$337=[1]DATA!G1280)*('[1]VLOOKUP DATA'!$J$2:$J$337=[1]DATA!D1280)*('[1]VLOOKUP DATA'!$K$2:$K$337=[1]DATA!E1280),'[1]VLOOKUP DATA'!$L$2:$L$337)</f>
        <v>Standard</v>
      </c>
      <c r="I1280" s="1" cm="1">
        <f t="array" ref="I1280">_xlfn.XLOOKUP(B1280,'[1]VLOOKUP DATA'!$A$3:$A$14,_xlfn.XLOOKUP(H1280,'[1]VLOOKUP DATA'!$D$2:$F$2,'[1]VLOOKUP DATA'!$D$3:$F$14))*100</f>
        <v>198</v>
      </c>
      <c r="J1280" s="2">
        <v>-9.6311333333333327</v>
      </c>
      <c r="K1280" s="3">
        <f t="shared" si="77"/>
        <v>0</v>
      </c>
      <c r="L1280" s="3">
        <v>99</v>
      </c>
      <c r="M1280" s="4">
        <v>4.7019916666666628</v>
      </c>
      <c r="N1280" s="4">
        <v>282.80935833333336</v>
      </c>
      <c r="O1280" s="4">
        <v>275.13650833333338</v>
      </c>
      <c r="P1280" s="3">
        <f t="shared" si="78"/>
        <v>444.80911666666668</v>
      </c>
      <c r="Q1280" s="5">
        <v>0</v>
      </c>
      <c r="R1280" s="5">
        <f>VLOOKUP(D1280,'[1]DESIGN LOAD'!AC:AF,2,FALSE)</f>
        <v>565</v>
      </c>
      <c r="S1280" s="7">
        <f>VLOOKUP(D1280,'[1]DESIGN LOAD'!AC:AF,3,FALSE)</f>
        <v>675</v>
      </c>
      <c r="T1280">
        <f>VLOOKUP(D1280,'[1]DESIGN LOAD'!AC:AF,4,FALSE)</f>
        <v>1240</v>
      </c>
    </row>
    <row r="1281" spans="1:20" x14ac:dyDescent="0.3">
      <c r="A1281" s="6">
        <v>2024</v>
      </c>
      <c r="B1281" s="6">
        <v>8</v>
      </c>
      <c r="C1281" s="6">
        <v>23</v>
      </c>
      <c r="D1281" s="6">
        <v>13</v>
      </c>
      <c r="E1281" s="6" t="str">
        <f t="shared" si="76"/>
        <v>Friday</v>
      </c>
      <c r="F1281" s="6" t="str">
        <f t="shared" si="79"/>
        <v>Week-day</v>
      </c>
      <c r="G1281" s="6" t="str">
        <f>_xlfn.XLOOKUP(B1281,'[1]VLOOKUP DATA'!$A$3:$A$14,'[1]VLOOKUP DATA'!$C$3:$C$14)</f>
        <v>High-demand</v>
      </c>
      <c r="H1281" s="6" t="str" cm="1">
        <f t="array" ref="H1281">_xlfn.XLOOKUP(1,('[1]VLOOKUP DATA'!$I$2:$I$337=[1]DATA!G1281)*('[1]VLOOKUP DATA'!$J$2:$J$337=[1]DATA!D1281)*('[1]VLOOKUP DATA'!$K$2:$K$337=[1]DATA!E1281),'[1]VLOOKUP DATA'!$L$2:$L$337)</f>
        <v>Standard</v>
      </c>
      <c r="I1281" s="1" cm="1">
        <f t="array" ref="I1281">_xlfn.XLOOKUP(B1281,'[1]VLOOKUP DATA'!$A$3:$A$14,_xlfn.XLOOKUP(H1281,'[1]VLOOKUP DATA'!$D$2:$F$2,'[1]VLOOKUP DATA'!$D$3:$F$14))*100</f>
        <v>198</v>
      </c>
      <c r="J1281" s="2">
        <v>-8.8817416666666684</v>
      </c>
      <c r="K1281" s="3">
        <f t="shared" si="77"/>
        <v>0</v>
      </c>
      <c r="L1281" s="3">
        <v>99.00833333333334</v>
      </c>
      <c r="M1281" s="4">
        <v>3.8666499999999999</v>
      </c>
      <c r="N1281" s="4">
        <v>282.92348333333354</v>
      </c>
      <c r="O1281" s="4">
        <v>275.87250833333343</v>
      </c>
      <c r="P1281" s="3">
        <f t="shared" si="78"/>
        <v>444.80911666666668</v>
      </c>
      <c r="Q1281" s="5">
        <v>0</v>
      </c>
      <c r="R1281" s="5">
        <f>VLOOKUP(D1281,'[1]DESIGN LOAD'!AC:AF,2,FALSE)</f>
        <v>565</v>
      </c>
      <c r="S1281" s="7">
        <f>VLOOKUP(D1281,'[1]DESIGN LOAD'!AC:AF,3,FALSE)</f>
        <v>675</v>
      </c>
      <c r="T1281">
        <f>VLOOKUP(D1281,'[1]DESIGN LOAD'!AC:AF,4,FALSE)</f>
        <v>1240</v>
      </c>
    </row>
    <row r="1282" spans="1:20" x14ac:dyDescent="0.3">
      <c r="A1282" s="6">
        <v>2024</v>
      </c>
      <c r="B1282" s="6">
        <v>8</v>
      </c>
      <c r="C1282" s="6">
        <v>23</v>
      </c>
      <c r="D1282" s="6">
        <v>14</v>
      </c>
      <c r="E1282" s="6" t="str">
        <f t="shared" ref="E1282:E1345" si="80">TEXT(DATE(A1282, B1282, C1282), "dddd")</f>
        <v>Friday</v>
      </c>
      <c r="F1282" s="6" t="str">
        <f t="shared" si="79"/>
        <v>Week-day</v>
      </c>
      <c r="G1282" s="6" t="str">
        <f>_xlfn.XLOOKUP(B1282,'[1]VLOOKUP DATA'!$A$3:$A$14,'[1]VLOOKUP DATA'!$C$3:$C$14)</f>
        <v>High-demand</v>
      </c>
      <c r="H1282" s="6" t="str" cm="1">
        <f t="array" ref="H1282">_xlfn.XLOOKUP(1,('[1]VLOOKUP DATA'!$I$2:$I$337=[1]DATA!G1282)*('[1]VLOOKUP DATA'!$J$2:$J$337=[1]DATA!D1282)*('[1]VLOOKUP DATA'!$K$2:$K$337=[1]DATA!E1282),'[1]VLOOKUP DATA'!$L$2:$L$337)</f>
        <v>Standard</v>
      </c>
      <c r="I1282" s="1" cm="1">
        <f t="array" ref="I1282">_xlfn.XLOOKUP(B1282,'[1]VLOOKUP DATA'!$A$3:$A$14,_xlfn.XLOOKUP(H1282,'[1]VLOOKUP DATA'!$D$2:$F$2,'[1]VLOOKUP DATA'!$D$3:$F$14))*100</f>
        <v>198</v>
      </c>
      <c r="J1282" s="2">
        <v>-8.3917750000000044</v>
      </c>
      <c r="K1282" s="3">
        <f t="shared" ref="K1282:K1345" si="81">IF(J1282&gt;0,J1282,0)</f>
        <v>0</v>
      </c>
      <c r="L1282" s="3">
        <v>99.033333333333331</v>
      </c>
      <c r="M1282" s="4">
        <v>4.6086083333333328</v>
      </c>
      <c r="N1282" s="4">
        <v>307.21934166666671</v>
      </c>
      <c r="O1282" s="4">
        <v>301.19116666666667</v>
      </c>
      <c r="P1282" s="3">
        <f t="shared" ref="P1282:P1345" si="82">_xlfn.MAXIFS(M:M,B:B,B1282)</f>
        <v>444.80911666666668</v>
      </c>
      <c r="Q1282" s="5">
        <v>0</v>
      </c>
      <c r="R1282" s="5">
        <f>VLOOKUP(D1282,'[1]DESIGN LOAD'!AC:AF,2,FALSE)</f>
        <v>565</v>
      </c>
      <c r="S1282" s="7">
        <f>VLOOKUP(D1282,'[1]DESIGN LOAD'!AC:AF,3,FALSE)</f>
        <v>675</v>
      </c>
      <c r="T1282">
        <f>VLOOKUP(D1282,'[1]DESIGN LOAD'!AC:AF,4,FALSE)</f>
        <v>1240</v>
      </c>
    </row>
    <row r="1283" spans="1:20" x14ac:dyDescent="0.3">
      <c r="A1283" s="6">
        <v>2024</v>
      </c>
      <c r="B1283" s="6">
        <v>8</v>
      </c>
      <c r="C1283" s="6">
        <v>23</v>
      </c>
      <c r="D1283" s="6">
        <v>15</v>
      </c>
      <c r="E1283" s="6" t="str">
        <f t="shared" si="80"/>
        <v>Friday</v>
      </c>
      <c r="F1283" s="6" t="str">
        <f t="shared" ref="F1283:F1346" si="83">IF(OR(E1283="Saturday",E1283="Sunday"),"Weekend","Week-day")</f>
        <v>Week-day</v>
      </c>
      <c r="G1283" s="6" t="str">
        <f>_xlfn.XLOOKUP(B1283,'[1]VLOOKUP DATA'!$A$3:$A$14,'[1]VLOOKUP DATA'!$C$3:$C$14)</f>
        <v>High-demand</v>
      </c>
      <c r="H1283" s="6" t="str" cm="1">
        <f t="array" ref="H1283">_xlfn.XLOOKUP(1,('[1]VLOOKUP DATA'!$I$2:$I$337=[1]DATA!G1283)*('[1]VLOOKUP DATA'!$J$2:$J$337=[1]DATA!D1283)*('[1]VLOOKUP DATA'!$K$2:$K$337=[1]DATA!E1283),'[1]VLOOKUP DATA'!$L$2:$L$337)</f>
        <v>Standard</v>
      </c>
      <c r="I1283" s="1" cm="1">
        <f t="array" ref="I1283">_xlfn.XLOOKUP(B1283,'[1]VLOOKUP DATA'!$A$3:$A$14,_xlfn.XLOOKUP(H1283,'[1]VLOOKUP DATA'!$D$2:$F$2,'[1]VLOOKUP DATA'!$D$3:$F$14))*100</f>
        <v>198</v>
      </c>
      <c r="J1283" s="2">
        <v>-8.9289333333333278</v>
      </c>
      <c r="K1283" s="3">
        <f t="shared" si="81"/>
        <v>0</v>
      </c>
      <c r="L1283" s="3">
        <v>99.025000000000006</v>
      </c>
      <c r="M1283" s="4">
        <v>7.6860916666666652</v>
      </c>
      <c r="N1283" s="4">
        <v>344.05994166666682</v>
      </c>
      <c r="O1283" s="4">
        <v>339.16253333333327</v>
      </c>
      <c r="P1283" s="3">
        <f t="shared" si="82"/>
        <v>444.80911666666668</v>
      </c>
      <c r="Q1283" s="5">
        <v>0</v>
      </c>
      <c r="R1283" s="5">
        <f>VLOOKUP(D1283,'[1]DESIGN LOAD'!AC:AF,2,FALSE)</f>
        <v>565</v>
      </c>
      <c r="S1283" s="7">
        <f>VLOOKUP(D1283,'[1]DESIGN LOAD'!AC:AF,3,FALSE)</f>
        <v>675</v>
      </c>
      <c r="T1283">
        <f>VLOOKUP(D1283,'[1]DESIGN LOAD'!AC:AF,4,FALSE)</f>
        <v>1240</v>
      </c>
    </row>
    <row r="1284" spans="1:20" x14ac:dyDescent="0.3">
      <c r="A1284" s="6">
        <v>2024</v>
      </c>
      <c r="B1284" s="6">
        <v>8</v>
      </c>
      <c r="C1284" s="6">
        <v>23</v>
      </c>
      <c r="D1284" s="6">
        <v>16</v>
      </c>
      <c r="E1284" s="6" t="str">
        <f t="shared" si="80"/>
        <v>Friday</v>
      </c>
      <c r="F1284" s="6" t="str">
        <f t="shared" si="83"/>
        <v>Week-day</v>
      </c>
      <c r="G1284" s="6" t="str">
        <f>_xlfn.XLOOKUP(B1284,'[1]VLOOKUP DATA'!$A$3:$A$14,'[1]VLOOKUP DATA'!$C$3:$C$14)</f>
        <v>High-demand</v>
      </c>
      <c r="H1284" s="6" t="str" cm="1">
        <f t="array" ref="H1284">_xlfn.XLOOKUP(1,('[1]VLOOKUP DATA'!$I$2:$I$337=[1]DATA!G1284)*('[1]VLOOKUP DATA'!$J$2:$J$337=[1]DATA!D1284)*('[1]VLOOKUP DATA'!$K$2:$K$337=[1]DATA!E1284),'[1]VLOOKUP DATA'!$L$2:$L$337)</f>
        <v>Standard</v>
      </c>
      <c r="I1284" s="1" cm="1">
        <f t="array" ref="I1284">_xlfn.XLOOKUP(B1284,'[1]VLOOKUP DATA'!$A$3:$A$14,_xlfn.XLOOKUP(H1284,'[1]VLOOKUP DATA'!$D$2:$F$2,'[1]VLOOKUP DATA'!$D$3:$F$14))*100</f>
        <v>198</v>
      </c>
      <c r="J1284" s="2">
        <v>-3.1857551020408157</v>
      </c>
      <c r="K1284" s="3">
        <f t="shared" si="81"/>
        <v>0</v>
      </c>
      <c r="L1284" s="3">
        <v>99.020408163265301</v>
      </c>
      <c r="M1284" s="4">
        <v>37.232234693877544</v>
      </c>
      <c r="N1284" s="4">
        <v>217.78323469387752</v>
      </c>
      <c r="O1284" s="4">
        <v>247.62175510204082</v>
      </c>
      <c r="P1284" s="3">
        <f t="shared" si="82"/>
        <v>444.80911666666668</v>
      </c>
      <c r="Q1284" s="5">
        <v>0</v>
      </c>
      <c r="R1284" s="5">
        <f>VLOOKUP(D1284,'[1]DESIGN LOAD'!AC:AF,2,FALSE)</f>
        <v>565</v>
      </c>
      <c r="S1284" s="7">
        <f>VLOOKUP(D1284,'[1]DESIGN LOAD'!AC:AF,3,FALSE)</f>
        <v>675</v>
      </c>
      <c r="T1284">
        <f>VLOOKUP(D1284,'[1]DESIGN LOAD'!AC:AF,4,FALSE)</f>
        <v>1240</v>
      </c>
    </row>
    <row r="1285" spans="1:20" x14ac:dyDescent="0.3">
      <c r="A1285" s="6">
        <v>2024</v>
      </c>
      <c r="B1285" s="6">
        <v>8</v>
      </c>
      <c r="C1285" s="6">
        <v>23</v>
      </c>
      <c r="D1285" s="6">
        <v>17</v>
      </c>
      <c r="E1285" s="6" t="str">
        <f t="shared" si="80"/>
        <v>Friday</v>
      </c>
      <c r="F1285" s="6" t="str">
        <f t="shared" si="83"/>
        <v>Week-day</v>
      </c>
      <c r="G1285" s="6" t="str">
        <f>_xlfn.XLOOKUP(B1285,'[1]VLOOKUP DATA'!$A$3:$A$14,'[1]VLOOKUP DATA'!$C$3:$C$14)</f>
        <v>High-demand</v>
      </c>
      <c r="H1285" s="6" t="str" cm="1">
        <f t="array" ref="H1285">_xlfn.XLOOKUP(1,('[1]VLOOKUP DATA'!$I$2:$I$337=[1]DATA!G1285)*('[1]VLOOKUP DATA'!$J$2:$J$337=[1]DATA!D1285)*('[1]VLOOKUP DATA'!$K$2:$K$337=[1]DATA!E1285),'[1]VLOOKUP DATA'!$L$2:$L$337)</f>
        <v>Peak</v>
      </c>
      <c r="I1285" s="1" cm="1">
        <f t="array" ref="I1285">_xlfn.XLOOKUP(B1285,'[1]VLOOKUP DATA'!$A$3:$A$14,_xlfn.XLOOKUP(H1285,'[1]VLOOKUP DATA'!$D$2:$F$2,'[1]VLOOKUP DATA'!$D$3:$F$14))*100</f>
        <v>653</v>
      </c>
      <c r="J1285" s="2">
        <v>145.76413333333332</v>
      </c>
      <c r="K1285" s="3">
        <f t="shared" si="81"/>
        <v>145.76413333333332</v>
      </c>
      <c r="L1285" s="3">
        <v>96.308333333333337</v>
      </c>
      <c r="M1285" s="4">
        <v>106.11291666666668</v>
      </c>
      <c r="N1285" s="4">
        <v>59.278191666666672</v>
      </c>
      <c r="O1285" s="4">
        <v>304.85494166666666</v>
      </c>
      <c r="P1285" s="3">
        <f t="shared" si="82"/>
        <v>444.80911666666668</v>
      </c>
      <c r="Q1285" s="5">
        <v>-2.9191666666666706E-2</v>
      </c>
      <c r="R1285" s="5">
        <f>VLOOKUP(D1285,'[1]DESIGN LOAD'!AC:AF,2,FALSE)</f>
        <v>555</v>
      </c>
      <c r="S1285" s="7">
        <f>VLOOKUP(D1285,'[1]DESIGN LOAD'!AC:AF,3,FALSE)</f>
        <v>675</v>
      </c>
      <c r="T1285">
        <f>VLOOKUP(D1285,'[1]DESIGN LOAD'!AC:AF,4,FALSE)</f>
        <v>1230</v>
      </c>
    </row>
    <row r="1286" spans="1:20" x14ac:dyDescent="0.3">
      <c r="A1286" s="6">
        <v>2024</v>
      </c>
      <c r="B1286" s="6">
        <v>8</v>
      </c>
      <c r="C1286" s="6">
        <v>23</v>
      </c>
      <c r="D1286" s="6">
        <v>18</v>
      </c>
      <c r="E1286" s="6" t="str">
        <f t="shared" si="80"/>
        <v>Friday</v>
      </c>
      <c r="F1286" s="6" t="str">
        <f t="shared" si="83"/>
        <v>Week-day</v>
      </c>
      <c r="G1286" s="6" t="str">
        <f>_xlfn.XLOOKUP(B1286,'[1]VLOOKUP DATA'!$A$3:$A$14,'[1]VLOOKUP DATA'!$C$3:$C$14)</f>
        <v>High-demand</v>
      </c>
      <c r="H1286" s="6" t="str" cm="1">
        <f t="array" ref="H1286">_xlfn.XLOOKUP(1,('[1]VLOOKUP DATA'!$I$2:$I$337=[1]DATA!G1286)*('[1]VLOOKUP DATA'!$J$2:$J$337=[1]DATA!D1286)*('[1]VLOOKUP DATA'!$K$2:$K$337=[1]DATA!E1286),'[1]VLOOKUP DATA'!$L$2:$L$337)</f>
        <v>Peak</v>
      </c>
      <c r="I1286" s="1" cm="1">
        <f t="array" ref="I1286">_xlfn.XLOOKUP(B1286,'[1]VLOOKUP DATA'!$A$3:$A$14,_xlfn.XLOOKUP(H1286,'[1]VLOOKUP DATA'!$D$2:$F$2,'[1]VLOOKUP DATA'!$D$3:$F$14))*100</f>
        <v>653</v>
      </c>
      <c r="J1286" s="2">
        <v>290.35945000000004</v>
      </c>
      <c r="K1286" s="3">
        <f t="shared" si="81"/>
        <v>290.35945000000004</v>
      </c>
      <c r="L1286" s="3">
        <v>85.24166666666666</v>
      </c>
      <c r="M1286" s="4">
        <v>25.736799999999985</v>
      </c>
      <c r="N1286" s="4">
        <v>2.2009166666666662</v>
      </c>
      <c r="O1286" s="4">
        <v>316.66188333333355</v>
      </c>
      <c r="P1286" s="3">
        <f t="shared" si="82"/>
        <v>444.80911666666668</v>
      </c>
      <c r="Q1286" s="5">
        <v>-3.1000000000000045E-2</v>
      </c>
      <c r="R1286" s="5">
        <f>VLOOKUP(D1286,'[1]DESIGN LOAD'!AC:AF,2,FALSE)</f>
        <v>485</v>
      </c>
      <c r="S1286" s="7">
        <f>VLOOKUP(D1286,'[1]DESIGN LOAD'!AC:AF,3,FALSE)</f>
        <v>655</v>
      </c>
      <c r="T1286">
        <f>VLOOKUP(D1286,'[1]DESIGN LOAD'!AC:AF,4,FALSE)</f>
        <v>1140</v>
      </c>
    </row>
    <row r="1287" spans="1:20" x14ac:dyDescent="0.3">
      <c r="A1287" s="6">
        <v>2024</v>
      </c>
      <c r="B1287" s="6">
        <v>8</v>
      </c>
      <c r="C1287" s="6">
        <v>23</v>
      </c>
      <c r="D1287" s="6">
        <v>19</v>
      </c>
      <c r="E1287" s="6" t="str">
        <f t="shared" si="80"/>
        <v>Friday</v>
      </c>
      <c r="F1287" s="6" t="str">
        <f t="shared" si="83"/>
        <v>Week-day</v>
      </c>
      <c r="G1287" s="6" t="str">
        <f>_xlfn.XLOOKUP(B1287,'[1]VLOOKUP DATA'!$A$3:$A$14,'[1]VLOOKUP DATA'!$C$3:$C$14)</f>
        <v>High-demand</v>
      </c>
      <c r="H1287" s="6" t="str" cm="1">
        <f t="array" ref="H1287">_xlfn.XLOOKUP(1,('[1]VLOOKUP DATA'!$I$2:$I$337=[1]DATA!G1287)*('[1]VLOOKUP DATA'!$J$2:$J$337=[1]DATA!D1287)*('[1]VLOOKUP DATA'!$K$2:$K$337=[1]DATA!E1287),'[1]VLOOKUP DATA'!$L$2:$L$337)</f>
        <v>Standard</v>
      </c>
      <c r="I1287" s="1" cm="1">
        <f t="array" ref="I1287">_xlfn.XLOOKUP(B1287,'[1]VLOOKUP DATA'!$A$3:$A$14,_xlfn.XLOOKUP(H1287,'[1]VLOOKUP DATA'!$D$2:$F$2,'[1]VLOOKUP DATA'!$D$3:$F$14))*100</f>
        <v>198</v>
      </c>
      <c r="J1287" s="2">
        <v>260.72244166666673</v>
      </c>
      <c r="K1287" s="3">
        <f t="shared" si="81"/>
        <v>260.72244166666673</v>
      </c>
      <c r="L1287" s="3">
        <v>69.791666666666671</v>
      </c>
      <c r="M1287" s="4">
        <v>90.098208333333332</v>
      </c>
      <c r="N1287" s="4">
        <v>0</v>
      </c>
      <c r="O1287" s="4">
        <v>348.92747500000007</v>
      </c>
      <c r="P1287" s="3">
        <f t="shared" si="82"/>
        <v>444.80911666666668</v>
      </c>
      <c r="Q1287" s="5">
        <v>-3.1000000000000045E-2</v>
      </c>
      <c r="R1287" s="5">
        <f>VLOOKUP(D1287,'[1]DESIGN LOAD'!AC:AF,2,FALSE)</f>
        <v>295</v>
      </c>
      <c r="S1287" s="7">
        <f>VLOOKUP(D1287,'[1]DESIGN LOAD'!AC:AF,3,FALSE)</f>
        <v>655</v>
      </c>
      <c r="T1287">
        <f>VLOOKUP(D1287,'[1]DESIGN LOAD'!AC:AF,4,FALSE)</f>
        <v>950</v>
      </c>
    </row>
    <row r="1288" spans="1:20" x14ac:dyDescent="0.3">
      <c r="A1288" s="6">
        <v>2024</v>
      </c>
      <c r="B1288" s="6">
        <v>8</v>
      </c>
      <c r="C1288" s="6">
        <v>23</v>
      </c>
      <c r="D1288" s="6">
        <v>20</v>
      </c>
      <c r="E1288" s="6" t="str">
        <f t="shared" si="80"/>
        <v>Friday</v>
      </c>
      <c r="F1288" s="6" t="str">
        <f t="shared" si="83"/>
        <v>Week-day</v>
      </c>
      <c r="G1288" s="6" t="str">
        <f>_xlfn.XLOOKUP(B1288,'[1]VLOOKUP DATA'!$A$3:$A$14,'[1]VLOOKUP DATA'!$C$3:$C$14)</f>
        <v>High-demand</v>
      </c>
      <c r="H1288" s="6" t="str" cm="1">
        <f t="array" ref="H1288">_xlfn.XLOOKUP(1,('[1]VLOOKUP DATA'!$I$2:$I$337=[1]DATA!G1288)*('[1]VLOOKUP DATA'!$J$2:$J$337=[1]DATA!D1288)*('[1]VLOOKUP DATA'!$K$2:$K$337=[1]DATA!E1288),'[1]VLOOKUP DATA'!$L$2:$L$337)</f>
        <v>Standard</v>
      </c>
      <c r="I1288" s="1" cm="1">
        <f t="array" ref="I1288">_xlfn.XLOOKUP(B1288,'[1]VLOOKUP DATA'!$A$3:$A$14,_xlfn.XLOOKUP(H1288,'[1]VLOOKUP DATA'!$D$2:$F$2,'[1]VLOOKUP DATA'!$D$3:$F$14))*100</f>
        <v>198</v>
      </c>
      <c r="J1288" s="2">
        <v>-1.3412583333333348</v>
      </c>
      <c r="K1288" s="3">
        <f t="shared" si="81"/>
        <v>0</v>
      </c>
      <c r="L1288" s="3">
        <v>64.974999999999994</v>
      </c>
      <c r="M1288" s="4">
        <v>200.7729416666667</v>
      </c>
      <c r="N1288" s="4">
        <v>0</v>
      </c>
      <c r="O1288" s="4">
        <v>185.57030833333334</v>
      </c>
      <c r="P1288" s="3">
        <f t="shared" si="82"/>
        <v>444.80911666666668</v>
      </c>
      <c r="Q1288" s="5">
        <v>-3.1000000000000045E-2</v>
      </c>
      <c r="R1288" s="5">
        <f>VLOOKUP(D1288,'[1]DESIGN LOAD'!AC:AF,2,FALSE)</f>
        <v>295</v>
      </c>
      <c r="S1288" s="7">
        <f>VLOOKUP(D1288,'[1]DESIGN LOAD'!AC:AF,3,FALSE)</f>
        <v>190</v>
      </c>
      <c r="T1288">
        <f>VLOOKUP(D1288,'[1]DESIGN LOAD'!AC:AF,4,FALSE)</f>
        <v>485</v>
      </c>
    </row>
    <row r="1289" spans="1:20" x14ac:dyDescent="0.3">
      <c r="A1289" s="6">
        <v>2024</v>
      </c>
      <c r="B1289" s="6">
        <v>8</v>
      </c>
      <c r="C1289" s="6">
        <v>23</v>
      </c>
      <c r="D1289" s="6">
        <v>21</v>
      </c>
      <c r="E1289" s="6" t="str">
        <f t="shared" si="80"/>
        <v>Friday</v>
      </c>
      <c r="F1289" s="6" t="str">
        <f t="shared" si="83"/>
        <v>Week-day</v>
      </c>
      <c r="G1289" s="6" t="str">
        <f>_xlfn.XLOOKUP(B1289,'[1]VLOOKUP DATA'!$A$3:$A$14,'[1]VLOOKUP DATA'!$C$3:$C$14)</f>
        <v>High-demand</v>
      </c>
      <c r="H1289" s="6" t="str" cm="1">
        <f t="array" ref="H1289">_xlfn.XLOOKUP(1,('[1]VLOOKUP DATA'!$I$2:$I$337=[1]DATA!G1289)*('[1]VLOOKUP DATA'!$J$2:$J$337=[1]DATA!D1289)*('[1]VLOOKUP DATA'!$K$2:$K$337=[1]DATA!E1289),'[1]VLOOKUP DATA'!$L$2:$L$337)</f>
        <v>Standard</v>
      </c>
      <c r="I1289" s="1" cm="1">
        <f t="array" ref="I1289">_xlfn.XLOOKUP(B1289,'[1]VLOOKUP DATA'!$A$3:$A$14,_xlfn.XLOOKUP(H1289,'[1]VLOOKUP DATA'!$D$2:$F$2,'[1]VLOOKUP DATA'!$D$3:$F$14))*100</f>
        <v>198</v>
      </c>
      <c r="J1289" s="2">
        <v>0.46037500000000137</v>
      </c>
      <c r="K1289" s="3">
        <f t="shared" si="81"/>
        <v>0.46037500000000137</v>
      </c>
      <c r="L1289" s="3">
        <v>64.86666666666666</v>
      </c>
      <c r="M1289" s="4">
        <v>161.74410000000003</v>
      </c>
      <c r="N1289" s="4">
        <v>0</v>
      </c>
      <c r="O1289" s="4">
        <v>156.68411666666663</v>
      </c>
      <c r="P1289" s="3">
        <f t="shared" si="82"/>
        <v>444.80911666666668</v>
      </c>
      <c r="Q1289" s="5">
        <v>-3.1000000000000045E-2</v>
      </c>
      <c r="R1289" s="5">
        <f>VLOOKUP(D1289,'[1]DESIGN LOAD'!AC:AF,2,FALSE)</f>
        <v>295</v>
      </c>
      <c r="S1289" s="7">
        <f>VLOOKUP(D1289,'[1]DESIGN LOAD'!AC:AF,3,FALSE)</f>
        <v>190</v>
      </c>
      <c r="T1289">
        <f>VLOOKUP(D1289,'[1]DESIGN LOAD'!AC:AF,4,FALSE)</f>
        <v>485</v>
      </c>
    </row>
    <row r="1290" spans="1:20" x14ac:dyDescent="0.3">
      <c r="A1290" s="6">
        <v>2024</v>
      </c>
      <c r="B1290" s="6">
        <v>8</v>
      </c>
      <c r="C1290" s="6">
        <v>23</v>
      </c>
      <c r="D1290" s="6">
        <v>22</v>
      </c>
      <c r="E1290" s="6" t="str">
        <f t="shared" si="80"/>
        <v>Friday</v>
      </c>
      <c r="F1290" s="6" t="str">
        <f t="shared" si="83"/>
        <v>Week-day</v>
      </c>
      <c r="G1290" s="6" t="str">
        <f>_xlfn.XLOOKUP(B1290,'[1]VLOOKUP DATA'!$A$3:$A$14,'[1]VLOOKUP DATA'!$C$3:$C$14)</f>
        <v>High-demand</v>
      </c>
      <c r="H1290" s="6" t="str" cm="1">
        <f t="array" ref="H1290">_xlfn.XLOOKUP(1,('[1]VLOOKUP DATA'!$I$2:$I$337=[1]DATA!G1290)*('[1]VLOOKUP DATA'!$J$2:$J$337=[1]DATA!D1290)*('[1]VLOOKUP DATA'!$K$2:$K$337=[1]DATA!E1290),'[1]VLOOKUP DATA'!$L$2:$L$337)</f>
        <v>Off-Peak</v>
      </c>
      <c r="I1290" s="1" cm="1">
        <f t="array" ref="I1290">_xlfn.XLOOKUP(B1290,'[1]VLOOKUP DATA'!$A$3:$A$14,_xlfn.XLOOKUP(H1290,'[1]VLOOKUP DATA'!$D$2:$F$2,'[1]VLOOKUP DATA'!$D$3:$F$14))*100</f>
        <v>107</v>
      </c>
      <c r="J1290" s="2">
        <v>-255.77490833333331</v>
      </c>
      <c r="K1290" s="3">
        <f t="shared" si="81"/>
        <v>0</v>
      </c>
      <c r="L1290" s="3">
        <v>70.13333333333334</v>
      </c>
      <c r="M1290" s="4">
        <v>435.55175833333317</v>
      </c>
      <c r="N1290" s="4">
        <v>0</v>
      </c>
      <c r="O1290" s="4">
        <v>159.63575833333331</v>
      </c>
      <c r="P1290" s="3">
        <f t="shared" si="82"/>
        <v>444.80911666666668</v>
      </c>
      <c r="Q1290" s="5">
        <v>-3.1000000000000045E-2</v>
      </c>
      <c r="R1290" s="5">
        <f>VLOOKUP(D1290,'[1]DESIGN LOAD'!AC:AF,2,FALSE)</f>
        <v>200</v>
      </c>
      <c r="S1290" s="7">
        <f>VLOOKUP(D1290,'[1]DESIGN LOAD'!AC:AF,3,FALSE)</f>
        <v>190</v>
      </c>
      <c r="T1290">
        <f>VLOOKUP(D1290,'[1]DESIGN LOAD'!AC:AF,4,FALSE)</f>
        <v>390</v>
      </c>
    </row>
    <row r="1291" spans="1:20" x14ac:dyDescent="0.3">
      <c r="A1291" s="6">
        <v>2024</v>
      </c>
      <c r="B1291" s="6">
        <v>8</v>
      </c>
      <c r="C1291" s="6">
        <v>23</v>
      </c>
      <c r="D1291" s="6">
        <v>23</v>
      </c>
      <c r="E1291" s="6" t="str">
        <f t="shared" si="80"/>
        <v>Friday</v>
      </c>
      <c r="F1291" s="6" t="str">
        <f t="shared" si="83"/>
        <v>Week-day</v>
      </c>
      <c r="G1291" s="6" t="str">
        <f>_xlfn.XLOOKUP(B1291,'[1]VLOOKUP DATA'!$A$3:$A$14,'[1]VLOOKUP DATA'!$C$3:$C$14)</f>
        <v>High-demand</v>
      </c>
      <c r="H1291" s="6" t="str" cm="1">
        <f t="array" ref="H1291">_xlfn.XLOOKUP(1,('[1]VLOOKUP DATA'!$I$2:$I$337=[1]DATA!G1291)*('[1]VLOOKUP DATA'!$J$2:$J$337=[1]DATA!D1291)*('[1]VLOOKUP DATA'!$K$2:$K$337=[1]DATA!E1291),'[1]VLOOKUP DATA'!$L$2:$L$337)</f>
        <v>Off-Peak</v>
      </c>
      <c r="I1291" s="1" cm="1">
        <f t="array" ref="I1291">_xlfn.XLOOKUP(B1291,'[1]VLOOKUP DATA'!$A$3:$A$14,_xlfn.XLOOKUP(H1291,'[1]VLOOKUP DATA'!$D$2:$F$2,'[1]VLOOKUP DATA'!$D$3:$F$14))*100</f>
        <v>107</v>
      </c>
      <c r="J1291" s="2">
        <v>-264.28214166666675</v>
      </c>
      <c r="K1291" s="3">
        <f t="shared" si="81"/>
        <v>0</v>
      </c>
      <c r="L1291" s="3">
        <v>82.166666666666671</v>
      </c>
      <c r="M1291" s="4">
        <v>443.9160833333334</v>
      </c>
      <c r="N1291" s="4">
        <v>0</v>
      </c>
      <c r="O1291" s="4">
        <v>159.21273333333329</v>
      </c>
      <c r="P1291" s="3">
        <f t="shared" si="82"/>
        <v>444.80911666666668</v>
      </c>
      <c r="Q1291" s="5">
        <v>-3.1000000000000045E-2</v>
      </c>
      <c r="R1291" s="5">
        <f>VLOOKUP(D1291,'[1]DESIGN LOAD'!AC:AF,2,FALSE)</f>
        <v>200</v>
      </c>
      <c r="S1291" s="7">
        <f>VLOOKUP(D1291,'[1]DESIGN LOAD'!AC:AF,3,FALSE)</f>
        <v>190</v>
      </c>
      <c r="T1291">
        <f>VLOOKUP(D1291,'[1]DESIGN LOAD'!AC:AF,4,FALSE)</f>
        <v>390</v>
      </c>
    </row>
    <row r="1292" spans="1:20" x14ac:dyDescent="0.3">
      <c r="A1292" s="6">
        <v>2024</v>
      </c>
      <c r="B1292" s="6">
        <v>8</v>
      </c>
      <c r="C1292" s="6">
        <v>24</v>
      </c>
      <c r="D1292" s="6">
        <v>0</v>
      </c>
      <c r="E1292" s="6" t="str">
        <f t="shared" si="80"/>
        <v>Saturday</v>
      </c>
      <c r="F1292" s="6" t="str">
        <f t="shared" si="83"/>
        <v>Weekend</v>
      </c>
      <c r="G1292" s="6" t="str">
        <f>_xlfn.XLOOKUP(B1292,'[1]VLOOKUP DATA'!$A$3:$A$14,'[1]VLOOKUP DATA'!$C$3:$C$14)</f>
        <v>High-demand</v>
      </c>
      <c r="H1292" s="6" t="str" cm="1">
        <f t="array" ref="H1292">_xlfn.XLOOKUP(1,('[1]VLOOKUP DATA'!$I$2:$I$337=[1]DATA!G1292)*('[1]VLOOKUP DATA'!$J$2:$J$337=[1]DATA!D1292)*('[1]VLOOKUP DATA'!$K$2:$K$337=[1]DATA!E1292),'[1]VLOOKUP DATA'!$L$2:$L$337)</f>
        <v>Off-Peak</v>
      </c>
      <c r="I1292" s="1" cm="1">
        <f t="array" ref="I1292">_xlfn.XLOOKUP(B1292,'[1]VLOOKUP DATA'!$A$3:$A$14,_xlfn.XLOOKUP(H1292,'[1]VLOOKUP DATA'!$D$2:$F$2,'[1]VLOOKUP DATA'!$D$3:$F$14))*100</f>
        <v>107</v>
      </c>
      <c r="J1292" s="2">
        <v>-44.009733333333337</v>
      </c>
      <c r="K1292" s="3">
        <f t="shared" si="81"/>
        <v>0</v>
      </c>
      <c r="L1292" s="3">
        <v>89.375</v>
      </c>
      <c r="M1292" s="4">
        <v>205.59968333333336</v>
      </c>
      <c r="N1292" s="4">
        <v>0</v>
      </c>
      <c r="O1292" s="4">
        <v>154.86379999999991</v>
      </c>
      <c r="P1292" s="3">
        <f t="shared" si="82"/>
        <v>444.80911666666668</v>
      </c>
      <c r="Q1292" s="5">
        <v>-3.1000000000000045E-2</v>
      </c>
      <c r="R1292" s="5">
        <f>VLOOKUP(D1292,'[1]DESIGN LOAD'!AC:AF,2,FALSE)</f>
        <v>200</v>
      </c>
      <c r="S1292" s="7">
        <f>VLOOKUP(D1292,'[1]DESIGN LOAD'!AC:AF,3,FALSE)</f>
        <v>190</v>
      </c>
      <c r="T1292">
        <f>VLOOKUP(D1292,'[1]DESIGN LOAD'!AC:AF,4,FALSE)</f>
        <v>390</v>
      </c>
    </row>
    <row r="1293" spans="1:20" x14ac:dyDescent="0.3">
      <c r="A1293" s="6">
        <v>2024</v>
      </c>
      <c r="B1293" s="6">
        <v>8</v>
      </c>
      <c r="C1293" s="6">
        <v>24</v>
      </c>
      <c r="D1293" s="6">
        <v>1</v>
      </c>
      <c r="E1293" s="6" t="str">
        <f t="shared" si="80"/>
        <v>Saturday</v>
      </c>
      <c r="F1293" s="6" t="str">
        <f t="shared" si="83"/>
        <v>Weekend</v>
      </c>
      <c r="G1293" s="6" t="str">
        <f>_xlfn.XLOOKUP(B1293,'[1]VLOOKUP DATA'!$A$3:$A$14,'[1]VLOOKUP DATA'!$C$3:$C$14)</f>
        <v>High-demand</v>
      </c>
      <c r="H1293" s="6" t="str" cm="1">
        <f t="array" ref="H1293">_xlfn.XLOOKUP(1,('[1]VLOOKUP DATA'!$I$2:$I$337=[1]DATA!G1293)*('[1]VLOOKUP DATA'!$J$2:$J$337=[1]DATA!D1293)*('[1]VLOOKUP DATA'!$K$2:$K$337=[1]DATA!E1293),'[1]VLOOKUP DATA'!$L$2:$L$337)</f>
        <v>Off-Peak</v>
      </c>
      <c r="I1293" s="1" cm="1">
        <f t="array" ref="I1293">_xlfn.XLOOKUP(B1293,'[1]VLOOKUP DATA'!$A$3:$A$14,_xlfn.XLOOKUP(H1293,'[1]VLOOKUP DATA'!$D$2:$F$2,'[1]VLOOKUP DATA'!$D$3:$F$14))*100</f>
        <v>107</v>
      </c>
      <c r="J1293" s="2">
        <v>0.22322500000000006</v>
      </c>
      <c r="K1293" s="3">
        <f t="shared" si="81"/>
        <v>0.22322500000000006</v>
      </c>
      <c r="L1293" s="3">
        <v>89.533333333333331</v>
      </c>
      <c r="M1293" s="4">
        <v>174.55346666666671</v>
      </c>
      <c r="N1293" s="4">
        <v>0</v>
      </c>
      <c r="O1293" s="4">
        <v>157.97286666666665</v>
      </c>
      <c r="P1293" s="3">
        <f t="shared" si="82"/>
        <v>444.80911666666668</v>
      </c>
      <c r="Q1293" s="5">
        <v>-3.1000000000000045E-2</v>
      </c>
      <c r="R1293" s="5">
        <f>VLOOKUP(D1293,'[1]DESIGN LOAD'!AC:AF,2,FALSE)</f>
        <v>200</v>
      </c>
      <c r="S1293" s="7">
        <f>VLOOKUP(D1293,'[1]DESIGN LOAD'!AC:AF,3,FALSE)</f>
        <v>190</v>
      </c>
      <c r="T1293">
        <f>VLOOKUP(D1293,'[1]DESIGN LOAD'!AC:AF,4,FALSE)</f>
        <v>390</v>
      </c>
    </row>
    <row r="1294" spans="1:20" x14ac:dyDescent="0.3">
      <c r="A1294" s="6">
        <v>2024</v>
      </c>
      <c r="B1294" s="6">
        <v>8</v>
      </c>
      <c r="C1294" s="6">
        <v>24</v>
      </c>
      <c r="D1294" s="6">
        <v>2</v>
      </c>
      <c r="E1294" s="6" t="str">
        <f t="shared" si="80"/>
        <v>Saturday</v>
      </c>
      <c r="F1294" s="6" t="str">
        <f t="shared" si="83"/>
        <v>Weekend</v>
      </c>
      <c r="G1294" s="6" t="str">
        <f>_xlfn.XLOOKUP(B1294,'[1]VLOOKUP DATA'!$A$3:$A$14,'[1]VLOOKUP DATA'!$C$3:$C$14)</f>
        <v>High-demand</v>
      </c>
      <c r="H1294" s="6" t="str" cm="1">
        <f t="array" ref="H1294">_xlfn.XLOOKUP(1,('[1]VLOOKUP DATA'!$I$2:$I$337=[1]DATA!G1294)*('[1]VLOOKUP DATA'!$J$2:$J$337=[1]DATA!D1294)*('[1]VLOOKUP DATA'!$K$2:$K$337=[1]DATA!E1294),'[1]VLOOKUP DATA'!$L$2:$L$337)</f>
        <v>Off-Peak</v>
      </c>
      <c r="I1294" s="1" cm="1">
        <f t="array" ref="I1294">_xlfn.XLOOKUP(B1294,'[1]VLOOKUP DATA'!$A$3:$A$14,_xlfn.XLOOKUP(H1294,'[1]VLOOKUP DATA'!$D$2:$F$2,'[1]VLOOKUP DATA'!$D$3:$F$14))*100</f>
        <v>107</v>
      </c>
      <c r="J1294" s="2">
        <v>-3.0892833333333329</v>
      </c>
      <c r="K1294" s="3">
        <f t="shared" si="81"/>
        <v>0</v>
      </c>
      <c r="L1294" s="3">
        <v>88.916666666666671</v>
      </c>
      <c r="M1294" s="4">
        <v>246.50564999999992</v>
      </c>
      <c r="N1294" s="4">
        <v>0</v>
      </c>
      <c r="O1294" s="4">
        <v>232.45878333333334</v>
      </c>
      <c r="P1294" s="3">
        <f t="shared" si="82"/>
        <v>444.80911666666668</v>
      </c>
      <c r="Q1294" s="5">
        <v>-2.4474999999999938E-2</v>
      </c>
      <c r="R1294" s="5">
        <f>VLOOKUP(D1294,'[1]DESIGN LOAD'!AC:AF,2,FALSE)</f>
        <v>200</v>
      </c>
      <c r="S1294" s="7">
        <f>VLOOKUP(D1294,'[1]DESIGN LOAD'!AC:AF,3,FALSE)</f>
        <v>190</v>
      </c>
      <c r="T1294">
        <f>VLOOKUP(D1294,'[1]DESIGN LOAD'!AC:AF,4,FALSE)</f>
        <v>390</v>
      </c>
    </row>
    <row r="1295" spans="1:20" x14ac:dyDescent="0.3">
      <c r="A1295" s="6">
        <v>2024</v>
      </c>
      <c r="B1295" s="6">
        <v>8</v>
      </c>
      <c r="C1295" s="6">
        <v>24</v>
      </c>
      <c r="D1295" s="6">
        <v>3</v>
      </c>
      <c r="E1295" s="6" t="str">
        <f t="shared" si="80"/>
        <v>Saturday</v>
      </c>
      <c r="F1295" s="6" t="str">
        <f t="shared" si="83"/>
        <v>Weekend</v>
      </c>
      <c r="G1295" s="6" t="str">
        <f>_xlfn.XLOOKUP(B1295,'[1]VLOOKUP DATA'!$A$3:$A$14,'[1]VLOOKUP DATA'!$C$3:$C$14)</f>
        <v>High-demand</v>
      </c>
      <c r="H1295" s="6" t="str" cm="1">
        <f t="array" ref="H1295">_xlfn.XLOOKUP(1,('[1]VLOOKUP DATA'!$I$2:$I$337=[1]DATA!G1295)*('[1]VLOOKUP DATA'!$J$2:$J$337=[1]DATA!D1295)*('[1]VLOOKUP DATA'!$K$2:$K$337=[1]DATA!E1295),'[1]VLOOKUP DATA'!$L$2:$L$337)</f>
        <v>Off-Peak</v>
      </c>
      <c r="I1295" s="1" cm="1">
        <f t="array" ref="I1295">_xlfn.XLOOKUP(B1295,'[1]VLOOKUP DATA'!$A$3:$A$14,_xlfn.XLOOKUP(H1295,'[1]VLOOKUP DATA'!$D$2:$F$2,'[1]VLOOKUP DATA'!$D$3:$F$14))*100</f>
        <v>107</v>
      </c>
      <c r="J1295" s="2">
        <v>18.412649999999999</v>
      </c>
      <c r="K1295" s="3">
        <f t="shared" si="81"/>
        <v>18.412649999999999</v>
      </c>
      <c r="L1295" s="3">
        <v>88.658333333333331</v>
      </c>
      <c r="M1295" s="4">
        <v>235.23003333333332</v>
      </c>
      <c r="N1295" s="4">
        <v>0</v>
      </c>
      <c r="O1295" s="4">
        <v>240.41427499999998</v>
      </c>
      <c r="P1295" s="3">
        <f t="shared" si="82"/>
        <v>444.80911666666668</v>
      </c>
      <c r="Q1295" s="5">
        <v>-2.1999999999999961E-2</v>
      </c>
      <c r="R1295" s="5">
        <f>VLOOKUP(D1295,'[1]DESIGN LOAD'!AC:AF,2,FALSE)</f>
        <v>200</v>
      </c>
      <c r="S1295" s="7">
        <f>VLOOKUP(D1295,'[1]DESIGN LOAD'!AC:AF,3,FALSE)</f>
        <v>190</v>
      </c>
      <c r="T1295">
        <f>VLOOKUP(D1295,'[1]DESIGN LOAD'!AC:AF,4,FALSE)</f>
        <v>390</v>
      </c>
    </row>
    <row r="1296" spans="1:20" x14ac:dyDescent="0.3">
      <c r="A1296" s="6">
        <v>2024</v>
      </c>
      <c r="B1296" s="6">
        <v>8</v>
      </c>
      <c r="C1296" s="6">
        <v>24</v>
      </c>
      <c r="D1296" s="6">
        <v>4</v>
      </c>
      <c r="E1296" s="6" t="str">
        <f t="shared" si="80"/>
        <v>Saturday</v>
      </c>
      <c r="F1296" s="6" t="str">
        <f t="shared" si="83"/>
        <v>Weekend</v>
      </c>
      <c r="G1296" s="6" t="str">
        <f>_xlfn.XLOOKUP(B1296,'[1]VLOOKUP DATA'!$A$3:$A$14,'[1]VLOOKUP DATA'!$C$3:$C$14)</f>
        <v>High-demand</v>
      </c>
      <c r="H1296" s="6" t="str" cm="1">
        <f t="array" ref="H1296">_xlfn.XLOOKUP(1,('[1]VLOOKUP DATA'!$I$2:$I$337=[1]DATA!G1296)*('[1]VLOOKUP DATA'!$J$2:$J$337=[1]DATA!D1296)*('[1]VLOOKUP DATA'!$K$2:$K$337=[1]DATA!E1296),'[1]VLOOKUP DATA'!$L$2:$L$337)</f>
        <v>Off-Peak</v>
      </c>
      <c r="I1296" s="1" cm="1">
        <f t="array" ref="I1296">_xlfn.XLOOKUP(B1296,'[1]VLOOKUP DATA'!$A$3:$A$14,_xlfn.XLOOKUP(H1296,'[1]VLOOKUP DATA'!$D$2:$F$2,'[1]VLOOKUP DATA'!$D$3:$F$14))*100</f>
        <v>107</v>
      </c>
      <c r="J1296" s="2">
        <v>21.546233333333323</v>
      </c>
      <c r="K1296" s="3">
        <f t="shared" si="81"/>
        <v>21.546233333333323</v>
      </c>
      <c r="L1296" s="3">
        <v>87.708333333333329</v>
      </c>
      <c r="M1296" s="4">
        <v>252.03832500000007</v>
      </c>
      <c r="N1296" s="4">
        <v>0</v>
      </c>
      <c r="O1296" s="4">
        <v>259.00302499999987</v>
      </c>
      <c r="P1296" s="3">
        <f t="shared" si="82"/>
        <v>444.80911666666668</v>
      </c>
      <c r="Q1296" s="5">
        <v>-2.1999999999999961E-2</v>
      </c>
      <c r="R1296" s="5">
        <f>VLOOKUP(D1296,'[1]DESIGN LOAD'!AC:AF,2,FALSE)</f>
        <v>295</v>
      </c>
      <c r="S1296" s="7">
        <f>VLOOKUP(D1296,'[1]DESIGN LOAD'!AC:AF,3,FALSE)</f>
        <v>190</v>
      </c>
      <c r="T1296">
        <f>VLOOKUP(D1296,'[1]DESIGN LOAD'!AC:AF,4,FALSE)</f>
        <v>485</v>
      </c>
    </row>
    <row r="1297" spans="1:20" x14ac:dyDescent="0.3">
      <c r="A1297" s="6">
        <v>2024</v>
      </c>
      <c r="B1297" s="6">
        <v>8</v>
      </c>
      <c r="C1297" s="6">
        <v>24</v>
      </c>
      <c r="D1297" s="6">
        <v>5</v>
      </c>
      <c r="E1297" s="6" t="str">
        <f t="shared" si="80"/>
        <v>Saturday</v>
      </c>
      <c r="F1297" s="6" t="str">
        <f t="shared" si="83"/>
        <v>Weekend</v>
      </c>
      <c r="G1297" s="6" t="str">
        <f>_xlfn.XLOOKUP(B1297,'[1]VLOOKUP DATA'!$A$3:$A$14,'[1]VLOOKUP DATA'!$C$3:$C$14)</f>
        <v>High-demand</v>
      </c>
      <c r="H1297" s="6" t="str" cm="1">
        <f t="array" ref="H1297">_xlfn.XLOOKUP(1,('[1]VLOOKUP DATA'!$I$2:$I$337=[1]DATA!G1297)*('[1]VLOOKUP DATA'!$J$2:$J$337=[1]DATA!D1297)*('[1]VLOOKUP DATA'!$K$2:$K$337=[1]DATA!E1297),'[1]VLOOKUP DATA'!$L$2:$L$337)</f>
        <v>Off-Peak</v>
      </c>
      <c r="I1297" s="1" cm="1">
        <f t="array" ref="I1297">_xlfn.XLOOKUP(B1297,'[1]VLOOKUP DATA'!$A$3:$A$14,_xlfn.XLOOKUP(H1297,'[1]VLOOKUP DATA'!$D$2:$F$2,'[1]VLOOKUP DATA'!$D$3:$F$14))*100</f>
        <v>107</v>
      </c>
      <c r="J1297" s="2">
        <v>-21.621166666666671</v>
      </c>
      <c r="K1297" s="3">
        <f t="shared" si="81"/>
        <v>0</v>
      </c>
      <c r="L1297" s="3">
        <v>87.208333333333329</v>
      </c>
      <c r="M1297" s="4">
        <v>282.18347500000004</v>
      </c>
      <c r="N1297" s="4">
        <v>0</v>
      </c>
      <c r="O1297" s="4">
        <v>248.39275833333338</v>
      </c>
      <c r="P1297" s="3">
        <f t="shared" si="82"/>
        <v>444.80911666666668</v>
      </c>
      <c r="Q1297" s="5">
        <v>-2.1999999999999961E-2</v>
      </c>
      <c r="R1297" s="5">
        <f>VLOOKUP(D1297,'[1]DESIGN LOAD'!AC:AF,2,FALSE)</f>
        <v>295</v>
      </c>
      <c r="S1297" s="7">
        <f>VLOOKUP(D1297,'[1]DESIGN LOAD'!AC:AF,3,FALSE)</f>
        <v>190</v>
      </c>
      <c r="T1297">
        <f>VLOOKUP(D1297,'[1]DESIGN LOAD'!AC:AF,4,FALSE)</f>
        <v>485</v>
      </c>
    </row>
    <row r="1298" spans="1:20" x14ac:dyDescent="0.3">
      <c r="A1298" s="6">
        <v>2024</v>
      </c>
      <c r="B1298" s="6">
        <v>8</v>
      </c>
      <c r="C1298" s="6">
        <v>24</v>
      </c>
      <c r="D1298" s="6">
        <v>6</v>
      </c>
      <c r="E1298" s="6" t="str">
        <f t="shared" si="80"/>
        <v>Saturday</v>
      </c>
      <c r="F1298" s="6" t="str">
        <f t="shared" si="83"/>
        <v>Weekend</v>
      </c>
      <c r="G1298" s="6" t="str">
        <f>_xlfn.XLOOKUP(B1298,'[1]VLOOKUP DATA'!$A$3:$A$14,'[1]VLOOKUP DATA'!$C$3:$C$14)</f>
        <v>High-demand</v>
      </c>
      <c r="H1298" s="6" t="str" cm="1">
        <f t="array" ref="H1298">_xlfn.XLOOKUP(1,('[1]VLOOKUP DATA'!$I$2:$I$337=[1]DATA!G1298)*('[1]VLOOKUP DATA'!$J$2:$J$337=[1]DATA!D1298)*('[1]VLOOKUP DATA'!$K$2:$K$337=[1]DATA!E1298),'[1]VLOOKUP DATA'!$L$2:$L$337)</f>
        <v>Off-Peak</v>
      </c>
      <c r="I1298" s="1" cm="1">
        <f t="array" ref="I1298">_xlfn.XLOOKUP(B1298,'[1]VLOOKUP DATA'!$A$3:$A$14,_xlfn.XLOOKUP(H1298,'[1]VLOOKUP DATA'!$D$2:$F$2,'[1]VLOOKUP DATA'!$D$3:$F$14))*100</f>
        <v>107</v>
      </c>
      <c r="J1298" s="2">
        <v>242.3021</v>
      </c>
      <c r="K1298" s="3">
        <f t="shared" si="81"/>
        <v>242.3021</v>
      </c>
      <c r="L1298" s="3">
        <v>81.24166666666666</v>
      </c>
      <c r="M1298" s="4">
        <v>28.717391666666654</v>
      </c>
      <c r="N1298" s="4">
        <v>0</v>
      </c>
      <c r="O1298" s="4">
        <v>262.43173333333328</v>
      </c>
      <c r="P1298" s="3">
        <f t="shared" si="82"/>
        <v>444.80911666666668</v>
      </c>
      <c r="Q1298" s="5">
        <v>-2.1999999999999961E-2</v>
      </c>
      <c r="R1298" s="5">
        <f>VLOOKUP(D1298,'[1]DESIGN LOAD'!AC:AF,2,FALSE)</f>
        <v>295</v>
      </c>
      <c r="S1298" s="7">
        <f>VLOOKUP(D1298,'[1]DESIGN LOAD'!AC:AF,3,FALSE)</f>
        <v>190</v>
      </c>
      <c r="T1298">
        <f>VLOOKUP(D1298,'[1]DESIGN LOAD'!AC:AF,4,FALSE)</f>
        <v>485</v>
      </c>
    </row>
    <row r="1299" spans="1:20" x14ac:dyDescent="0.3">
      <c r="A1299" s="6">
        <v>2024</v>
      </c>
      <c r="B1299" s="6">
        <v>8</v>
      </c>
      <c r="C1299" s="6">
        <v>24</v>
      </c>
      <c r="D1299" s="6">
        <v>7</v>
      </c>
      <c r="E1299" s="6" t="str">
        <f t="shared" si="80"/>
        <v>Saturday</v>
      </c>
      <c r="F1299" s="6" t="str">
        <f t="shared" si="83"/>
        <v>Weekend</v>
      </c>
      <c r="G1299" s="6" t="str">
        <f>_xlfn.XLOOKUP(B1299,'[1]VLOOKUP DATA'!$A$3:$A$14,'[1]VLOOKUP DATA'!$C$3:$C$14)</f>
        <v>High-demand</v>
      </c>
      <c r="H1299" s="6" t="str" cm="1">
        <f t="array" ref="H1299">_xlfn.XLOOKUP(1,('[1]VLOOKUP DATA'!$I$2:$I$337=[1]DATA!G1299)*('[1]VLOOKUP DATA'!$J$2:$J$337=[1]DATA!D1299)*('[1]VLOOKUP DATA'!$K$2:$K$337=[1]DATA!E1299),'[1]VLOOKUP DATA'!$L$2:$L$337)</f>
        <v>Standard</v>
      </c>
      <c r="I1299" s="1" cm="1">
        <f t="array" ref="I1299">_xlfn.XLOOKUP(B1299,'[1]VLOOKUP DATA'!$A$3:$A$14,_xlfn.XLOOKUP(H1299,'[1]VLOOKUP DATA'!$D$2:$F$2,'[1]VLOOKUP DATA'!$D$3:$F$14))*100</f>
        <v>198</v>
      </c>
      <c r="J1299" s="2">
        <v>196.08170000000001</v>
      </c>
      <c r="K1299" s="3">
        <f t="shared" si="81"/>
        <v>196.08170000000001</v>
      </c>
      <c r="L1299" s="3">
        <v>68.38333333333334</v>
      </c>
      <c r="M1299" s="4">
        <v>22.359500000000001</v>
      </c>
      <c r="N1299" s="4">
        <v>58.241083333333336</v>
      </c>
      <c r="O1299" s="4">
        <v>275.47605833333324</v>
      </c>
      <c r="P1299" s="3">
        <f t="shared" si="82"/>
        <v>444.80911666666668</v>
      </c>
      <c r="Q1299" s="5">
        <v>-2.1999999999999961E-2</v>
      </c>
      <c r="R1299" s="5">
        <f>VLOOKUP(D1299,'[1]DESIGN LOAD'!AC:AF,2,FALSE)</f>
        <v>565</v>
      </c>
      <c r="S1299" s="7">
        <f>VLOOKUP(D1299,'[1]DESIGN LOAD'!AC:AF,3,FALSE)</f>
        <v>690</v>
      </c>
      <c r="T1299">
        <f>VLOOKUP(D1299,'[1]DESIGN LOAD'!AC:AF,4,FALSE)</f>
        <v>1255</v>
      </c>
    </row>
    <row r="1300" spans="1:20" x14ac:dyDescent="0.3">
      <c r="A1300" s="6">
        <v>2024</v>
      </c>
      <c r="B1300" s="6">
        <v>8</v>
      </c>
      <c r="C1300" s="6">
        <v>24</v>
      </c>
      <c r="D1300" s="6">
        <v>8</v>
      </c>
      <c r="E1300" s="6" t="str">
        <f t="shared" si="80"/>
        <v>Saturday</v>
      </c>
      <c r="F1300" s="6" t="str">
        <f t="shared" si="83"/>
        <v>Weekend</v>
      </c>
      <c r="G1300" s="6" t="str">
        <f>_xlfn.XLOOKUP(B1300,'[1]VLOOKUP DATA'!$A$3:$A$14,'[1]VLOOKUP DATA'!$C$3:$C$14)</f>
        <v>High-demand</v>
      </c>
      <c r="H1300" s="6" t="str" cm="1">
        <f t="array" ref="H1300">_xlfn.XLOOKUP(1,('[1]VLOOKUP DATA'!$I$2:$I$337=[1]DATA!G1300)*('[1]VLOOKUP DATA'!$J$2:$J$337=[1]DATA!D1300)*('[1]VLOOKUP DATA'!$K$2:$K$337=[1]DATA!E1300),'[1]VLOOKUP DATA'!$L$2:$L$337)</f>
        <v>Standard</v>
      </c>
      <c r="I1300" s="1" cm="1">
        <f t="array" ref="I1300">_xlfn.XLOOKUP(B1300,'[1]VLOOKUP DATA'!$A$3:$A$14,_xlfn.XLOOKUP(H1300,'[1]VLOOKUP DATA'!$D$2:$F$2,'[1]VLOOKUP DATA'!$D$3:$F$14))*100</f>
        <v>198</v>
      </c>
      <c r="J1300" s="2">
        <v>-14.231524999999996</v>
      </c>
      <c r="K1300" s="3">
        <f t="shared" si="81"/>
        <v>0</v>
      </c>
      <c r="L1300" s="3">
        <v>64.958333333333329</v>
      </c>
      <c r="M1300" s="4">
        <v>159.4877333333333</v>
      </c>
      <c r="N1300" s="4">
        <v>189.12187500000007</v>
      </c>
      <c r="O1300" s="4">
        <v>323.11430833333344</v>
      </c>
      <c r="P1300" s="3">
        <f t="shared" si="82"/>
        <v>444.80911666666668</v>
      </c>
      <c r="Q1300" s="5">
        <v>-2.1999999999999961E-2</v>
      </c>
      <c r="R1300" s="5">
        <f>VLOOKUP(D1300,'[1]DESIGN LOAD'!AC:AF,2,FALSE)</f>
        <v>565</v>
      </c>
      <c r="S1300" s="7">
        <f>VLOOKUP(D1300,'[1]DESIGN LOAD'!AC:AF,3,FALSE)</f>
        <v>675</v>
      </c>
      <c r="T1300">
        <f>VLOOKUP(D1300,'[1]DESIGN LOAD'!AC:AF,4,FALSE)</f>
        <v>1240</v>
      </c>
    </row>
    <row r="1301" spans="1:20" x14ac:dyDescent="0.3">
      <c r="A1301" s="6">
        <v>2024</v>
      </c>
      <c r="B1301" s="6">
        <v>8</v>
      </c>
      <c r="C1301" s="6">
        <v>24</v>
      </c>
      <c r="D1301" s="6">
        <v>9</v>
      </c>
      <c r="E1301" s="6" t="str">
        <f t="shared" si="80"/>
        <v>Saturday</v>
      </c>
      <c r="F1301" s="6" t="str">
        <f t="shared" si="83"/>
        <v>Weekend</v>
      </c>
      <c r="G1301" s="6" t="str">
        <f>_xlfn.XLOOKUP(B1301,'[1]VLOOKUP DATA'!$A$3:$A$14,'[1]VLOOKUP DATA'!$C$3:$C$14)</f>
        <v>High-demand</v>
      </c>
      <c r="H1301" s="6" t="str" cm="1">
        <f t="array" ref="H1301">_xlfn.XLOOKUP(1,('[1]VLOOKUP DATA'!$I$2:$I$337=[1]DATA!G1301)*('[1]VLOOKUP DATA'!$J$2:$J$337=[1]DATA!D1301)*('[1]VLOOKUP DATA'!$K$2:$K$337=[1]DATA!E1301),'[1]VLOOKUP DATA'!$L$2:$L$337)</f>
        <v>Standard</v>
      </c>
      <c r="I1301" s="1" cm="1">
        <f t="array" ref="I1301">_xlfn.XLOOKUP(B1301,'[1]VLOOKUP DATA'!$A$3:$A$14,_xlfn.XLOOKUP(H1301,'[1]VLOOKUP DATA'!$D$2:$F$2,'[1]VLOOKUP DATA'!$D$3:$F$14))*100</f>
        <v>198</v>
      </c>
      <c r="J1301" s="2">
        <v>-47.875949999999989</v>
      </c>
      <c r="K1301" s="3">
        <f t="shared" si="81"/>
        <v>0</v>
      </c>
      <c r="L1301" s="3">
        <v>65.733333333333334</v>
      </c>
      <c r="M1301" s="4">
        <v>26.10125</v>
      </c>
      <c r="N1301" s="4">
        <v>330.5981666666666</v>
      </c>
      <c r="O1301" s="4">
        <v>307.40933333333339</v>
      </c>
      <c r="P1301" s="3">
        <f t="shared" si="82"/>
        <v>444.80911666666668</v>
      </c>
      <c r="Q1301" s="5">
        <v>-2.1999999999999961E-2</v>
      </c>
      <c r="R1301" s="5">
        <f>VLOOKUP(D1301,'[1]DESIGN LOAD'!AC:AF,2,FALSE)</f>
        <v>565</v>
      </c>
      <c r="S1301" s="7">
        <f>VLOOKUP(D1301,'[1]DESIGN LOAD'!AC:AF,3,FALSE)</f>
        <v>675</v>
      </c>
      <c r="T1301">
        <f>VLOOKUP(D1301,'[1]DESIGN LOAD'!AC:AF,4,FALSE)</f>
        <v>1240</v>
      </c>
    </row>
    <row r="1302" spans="1:20" x14ac:dyDescent="0.3">
      <c r="A1302" s="6">
        <v>2024</v>
      </c>
      <c r="B1302" s="6">
        <v>8</v>
      </c>
      <c r="C1302" s="6">
        <v>24</v>
      </c>
      <c r="D1302" s="6">
        <v>10</v>
      </c>
      <c r="E1302" s="6" t="str">
        <f t="shared" si="80"/>
        <v>Saturday</v>
      </c>
      <c r="F1302" s="6" t="str">
        <f t="shared" si="83"/>
        <v>Weekend</v>
      </c>
      <c r="G1302" s="6" t="str">
        <f>_xlfn.XLOOKUP(B1302,'[1]VLOOKUP DATA'!$A$3:$A$14,'[1]VLOOKUP DATA'!$C$3:$C$14)</f>
        <v>High-demand</v>
      </c>
      <c r="H1302" s="6" t="str" cm="1">
        <f t="array" ref="H1302">_xlfn.XLOOKUP(1,('[1]VLOOKUP DATA'!$I$2:$I$337=[1]DATA!G1302)*('[1]VLOOKUP DATA'!$J$2:$J$337=[1]DATA!D1302)*('[1]VLOOKUP DATA'!$K$2:$K$337=[1]DATA!E1302),'[1]VLOOKUP DATA'!$L$2:$L$337)</f>
        <v>Standard</v>
      </c>
      <c r="I1302" s="1" cm="1">
        <f t="array" ref="I1302">_xlfn.XLOOKUP(B1302,'[1]VLOOKUP DATA'!$A$3:$A$14,_xlfn.XLOOKUP(H1302,'[1]VLOOKUP DATA'!$D$2:$F$2,'[1]VLOOKUP DATA'!$D$3:$F$14))*100</f>
        <v>198</v>
      </c>
      <c r="J1302" s="2">
        <v>18.076358333333339</v>
      </c>
      <c r="K1302" s="3">
        <f t="shared" si="81"/>
        <v>18.076358333333339</v>
      </c>
      <c r="L1302" s="3">
        <v>65.566666666666663</v>
      </c>
      <c r="M1302" s="4">
        <v>0.16200000000000001</v>
      </c>
      <c r="N1302" s="4">
        <v>287.2567249999999</v>
      </c>
      <c r="O1302" s="4">
        <v>305.30979166666668</v>
      </c>
      <c r="P1302" s="3">
        <f t="shared" si="82"/>
        <v>444.80911666666668</v>
      </c>
      <c r="Q1302" s="5">
        <v>-2.1999999999999961E-2</v>
      </c>
      <c r="R1302" s="5">
        <f>VLOOKUP(D1302,'[1]DESIGN LOAD'!AC:AF,2,FALSE)</f>
        <v>565</v>
      </c>
      <c r="S1302" s="7">
        <f>VLOOKUP(D1302,'[1]DESIGN LOAD'!AC:AF,3,FALSE)</f>
        <v>675</v>
      </c>
      <c r="T1302">
        <f>VLOOKUP(D1302,'[1]DESIGN LOAD'!AC:AF,4,FALSE)</f>
        <v>1240</v>
      </c>
    </row>
    <row r="1303" spans="1:20" x14ac:dyDescent="0.3">
      <c r="A1303" s="6">
        <v>2024</v>
      </c>
      <c r="B1303" s="6">
        <v>8</v>
      </c>
      <c r="C1303" s="6">
        <v>24</v>
      </c>
      <c r="D1303" s="6">
        <v>11</v>
      </c>
      <c r="E1303" s="6" t="str">
        <f t="shared" si="80"/>
        <v>Saturday</v>
      </c>
      <c r="F1303" s="6" t="str">
        <f t="shared" si="83"/>
        <v>Weekend</v>
      </c>
      <c r="G1303" s="6" t="str">
        <f>_xlfn.XLOOKUP(B1303,'[1]VLOOKUP DATA'!$A$3:$A$14,'[1]VLOOKUP DATA'!$C$3:$C$14)</f>
        <v>High-demand</v>
      </c>
      <c r="H1303" s="6" t="str" cm="1">
        <f t="array" ref="H1303">_xlfn.XLOOKUP(1,('[1]VLOOKUP DATA'!$I$2:$I$337=[1]DATA!G1303)*('[1]VLOOKUP DATA'!$J$2:$J$337=[1]DATA!D1303)*('[1]VLOOKUP DATA'!$K$2:$K$337=[1]DATA!E1303),'[1]VLOOKUP DATA'!$L$2:$L$337)</f>
        <v>Standard</v>
      </c>
      <c r="I1303" s="1" cm="1">
        <f t="array" ref="I1303">_xlfn.XLOOKUP(B1303,'[1]VLOOKUP DATA'!$A$3:$A$14,_xlfn.XLOOKUP(H1303,'[1]VLOOKUP DATA'!$D$2:$F$2,'[1]VLOOKUP DATA'!$D$3:$F$14))*100</f>
        <v>198</v>
      </c>
      <c r="J1303" s="2">
        <v>-159.97085000000001</v>
      </c>
      <c r="K1303" s="3">
        <f t="shared" si="81"/>
        <v>0</v>
      </c>
      <c r="L1303" s="3">
        <v>67.891666666666666</v>
      </c>
      <c r="M1303" s="4">
        <v>0.16493333333333338</v>
      </c>
      <c r="N1303" s="4">
        <v>449.78596666666652</v>
      </c>
      <c r="O1303" s="4">
        <v>289.79140000000001</v>
      </c>
      <c r="P1303" s="3">
        <f t="shared" si="82"/>
        <v>444.80911666666668</v>
      </c>
      <c r="Q1303" s="5">
        <v>-2.1999999999999961E-2</v>
      </c>
      <c r="R1303" s="5">
        <f>VLOOKUP(D1303,'[1]DESIGN LOAD'!AC:AF,2,FALSE)</f>
        <v>565</v>
      </c>
      <c r="S1303" s="7">
        <f>VLOOKUP(D1303,'[1]DESIGN LOAD'!AC:AF,3,FALSE)</f>
        <v>675</v>
      </c>
      <c r="T1303">
        <f>VLOOKUP(D1303,'[1]DESIGN LOAD'!AC:AF,4,FALSE)</f>
        <v>1240</v>
      </c>
    </row>
    <row r="1304" spans="1:20" x14ac:dyDescent="0.3">
      <c r="A1304" s="6">
        <v>2024</v>
      </c>
      <c r="B1304" s="6">
        <v>8</v>
      </c>
      <c r="C1304" s="6">
        <v>24</v>
      </c>
      <c r="D1304" s="6">
        <v>12</v>
      </c>
      <c r="E1304" s="6" t="str">
        <f t="shared" si="80"/>
        <v>Saturday</v>
      </c>
      <c r="F1304" s="6" t="str">
        <f t="shared" si="83"/>
        <v>Weekend</v>
      </c>
      <c r="G1304" s="6" t="str">
        <f>_xlfn.XLOOKUP(B1304,'[1]VLOOKUP DATA'!$A$3:$A$14,'[1]VLOOKUP DATA'!$C$3:$C$14)</f>
        <v>High-demand</v>
      </c>
      <c r="H1304" s="6" t="str" cm="1">
        <f t="array" ref="H1304">_xlfn.XLOOKUP(1,('[1]VLOOKUP DATA'!$I$2:$I$337=[1]DATA!G1304)*('[1]VLOOKUP DATA'!$J$2:$J$337=[1]DATA!D1304)*('[1]VLOOKUP DATA'!$K$2:$K$337=[1]DATA!E1304),'[1]VLOOKUP DATA'!$L$2:$L$337)</f>
        <v>Off-Peak</v>
      </c>
      <c r="I1304" s="1" cm="1">
        <f t="array" ref="I1304">_xlfn.XLOOKUP(B1304,'[1]VLOOKUP DATA'!$A$3:$A$14,_xlfn.XLOOKUP(H1304,'[1]VLOOKUP DATA'!$D$2:$F$2,'[1]VLOOKUP DATA'!$D$3:$F$14))*100</f>
        <v>107</v>
      </c>
      <c r="J1304" s="2">
        <v>-593.26341666666667</v>
      </c>
      <c r="K1304" s="3">
        <f t="shared" si="81"/>
        <v>0</v>
      </c>
      <c r="L1304" s="3">
        <v>85.658333333333331</v>
      </c>
      <c r="M1304" s="4">
        <v>5.7081916666666643</v>
      </c>
      <c r="N1304" s="4">
        <v>803.90110833333358</v>
      </c>
      <c r="O1304" s="4">
        <v>214.91142499999992</v>
      </c>
      <c r="P1304" s="3">
        <f t="shared" si="82"/>
        <v>444.80911666666668</v>
      </c>
      <c r="Q1304" s="5">
        <v>-2.1999999999999961E-2</v>
      </c>
      <c r="R1304" s="5">
        <f>VLOOKUP(D1304,'[1]DESIGN LOAD'!AC:AF,2,FALSE)</f>
        <v>565</v>
      </c>
      <c r="S1304" s="7">
        <f>VLOOKUP(D1304,'[1]DESIGN LOAD'!AC:AF,3,FALSE)</f>
        <v>675</v>
      </c>
      <c r="T1304">
        <f>VLOOKUP(D1304,'[1]DESIGN LOAD'!AC:AF,4,FALSE)</f>
        <v>1240</v>
      </c>
    </row>
    <row r="1305" spans="1:20" x14ac:dyDescent="0.3">
      <c r="A1305" s="6">
        <v>2024</v>
      </c>
      <c r="B1305" s="6">
        <v>8</v>
      </c>
      <c r="C1305" s="6">
        <v>24</v>
      </c>
      <c r="D1305" s="6">
        <v>13</v>
      </c>
      <c r="E1305" s="6" t="str">
        <f t="shared" si="80"/>
        <v>Saturday</v>
      </c>
      <c r="F1305" s="6" t="str">
        <f t="shared" si="83"/>
        <v>Weekend</v>
      </c>
      <c r="G1305" s="6" t="str">
        <f>_xlfn.XLOOKUP(B1305,'[1]VLOOKUP DATA'!$A$3:$A$14,'[1]VLOOKUP DATA'!$C$3:$C$14)</f>
        <v>High-demand</v>
      </c>
      <c r="H1305" s="6" t="str" cm="1">
        <f t="array" ref="H1305">_xlfn.XLOOKUP(1,('[1]VLOOKUP DATA'!$I$2:$I$337=[1]DATA!G1305)*('[1]VLOOKUP DATA'!$J$2:$J$337=[1]DATA!D1305)*('[1]VLOOKUP DATA'!$K$2:$K$337=[1]DATA!E1305),'[1]VLOOKUP DATA'!$L$2:$L$337)</f>
        <v>Off-Peak</v>
      </c>
      <c r="I1305" s="1" cm="1">
        <f t="array" ref="I1305">_xlfn.XLOOKUP(B1305,'[1]VLOOKUP DATA'!$A$3:$A$14,_xlfn.XLOOKUP(H1305,'[1]VLOOKUP DATA'!$D$2:$F$2,'[1]VLOOKUP DATA'!$D$3:$F$14))*100</f>
        <v>107</v>
      </c>
      <c r="J1305" s="2">
        <v>-28.630316666666658</v>
      </c>
      <c r="K1305" s="3">
        <f t="shared" si="81"/>
        <v>0</v>
      </c>
      <c r="L1305" s="3">
        <v>99</v>
      </c>
      <c r="M1305" s="4">
        <v>0.16414166666666663</v>
      </c>
      <c r="N1305" s="4">
        <v>290.76741666666669</v>
      </c>
      <c r="O1305" s="4">
        <v>262.113225</v>
      </c>
      <c r="P1305" s="3">
        <f t="shared" si="82"/>
        <v>444.80911666666668</v>
      </c>
      <c r="Q1305" s="5">
        <v>-2.1999999999999961E-2</v>
      </c>
      <c r="R1305" s="5">
        <f>VLOOKUP(D1305,'[1]DESIGN LOAD'!AC:AF,2,FALSE)</f>
        <v>565</v>
      </c>
      <c r="S1305" s="7">
        <f>VLOOKUP(D1305,'[1]DESIGN LOAD'!AC:AF,3,FALSE)</f>
        <v>675</v>
      </c>
      <c r="T1305">
        <f>VLOOKUP(D1305,'[1]DESIGN LOAD'!AC:AF,4,FALSE)</f>
        <v>1240</v>
      </c>
    </row>
    <row r="1306" spans="1:20" x14ac:dyDescent="0.3">
      <c r="A1306" s="6">
        <v>2024</v>
      </c>
      <c r="B1306" s="6">
        <v>8</v>
      </c>
      <c r="C1306" s="6">
        <v>24</v>
      </c>
      <c r="D1306" s="6">
        <v>14</v>
      </c>
      <c r="E1306" s="6" t="str">
        <f t="shared" si="80"/>
        <v>Saturday</v>
      </c>
      <c r="F1306" s="6" t="str">
        <f t="shared" si="83"/>
        <v>Weekend</v>
      </c>
      <c r="G1306" s="6" t="str">
        <f>_xlfn.XLOOKUP(B1306,'[1]VLOOKUP DATA'!$A$3:$A$14,'[1]VLOOKUP DATA'!$C$3:$C$14)</f>
        <v>High-demand</v>
      </c>
      <c r="H1306" s="6" t="str" cm="1">
        <f t="array" ref="H1306">_xlfn.XLOOKUP(1,('[1]VLOOKUP DATA'!$I$2:$I$337=[1]DATA!G1306)*('[1]VLOOKUP DATA'!$J$2:$J$337=[1]DATA!D1306)*('[1]VLOOKUP DATA'!$K$2:$K$337=[1]DATA!E1306),'[1]VLOOKUP DATA'!$L$2:$L$337)</f>
        <v>Off-Peak</v>
      </c>
      <c r="I1306" s="1" cm="1">
        <f t="array" ref="I1306">_xlfn.XLOOKUP(B1306,'[1]VLOOKUP DATA'!$A$3:$A$14,_xlfn.XLOOKUP(H1306,'[1]VLOOKUP DATA'!$D$2:$F$2,'[1]VLOOKUP DATA'!$D$3:$F$14))*100</f>
        <v>107</v>
      </c>
      <c r="J1306" s="2">
        <v>6.7859916666666669</v>
      </c>
      <c r="K1306" s="3">
        <f t="shared" si="81"/>
        <v>6.7859916666666669</v>
      </c>
      <c r="L1306" s="3">
        <v>99</v>
      </c>
      <c r="M1306" s="4">
        <v>0.1658583333333333</v>
      </c>
      <c r="N1306" s="4">
        <v>236.15997500000003</v>
      </c>
      <c r="O1306" s="4">
        <v>242.92239166666681</v>
      </c>
      <c r="P1306" s="3">
        <f t="shared" si="82"/>
        <v>444.80911666666668</v>
      </c>
      <c r="Q1306" s="5">
        <v>-2.1999999999999961E-2</v>
      </c>
      <c r="R1306" s="5">
        <f>VLOOKUP(D1306,'[1]DESIGN LOAD'!AC:AF,2,FALSE)</f>
        <v>565</v>
      </c>
      <c r="S1306" s="7">
        <f>VLOOKUP(D1306,'[1]DESIGN LOAD'!AC:AF,3,FALSE)</f>
        <v>675</v>
      </c>
      <c r="T1306">
        <f>VLOOKUP(D1306,'[1]DESIGN LOAD'!AC:AF,4,FALSE)</f>
        <v>1240</v>
      </c>
    </row>
    <row r="1307" spans="1:20" x14ac:dyDescent="0.3">
      <c r="A1307" s="6">
        <v>2024</v>
      </c>
      <c r="B1307" s="6">
        <v>8</v>
      </c>
      <c r="C1307" s="6">
        <v>24</v>
      </c>
      <c r="D1307" s="6">
        <v>15</v>
      </c>
      <c r="E1307" s="6" t="str">
        <f t="shared" si="80"/>
        <v>Saturday</v>
      </c>
      <c r="F1307" s="6" t="str">
        <f t="shared" si="83"/>
        <v>Weekend</v>
      </c>
      <c r="G1307" s="6" t="str">
        <f>_xlfn.XLOOKUP(B1307,'[1]VLOOKUP DATA'!$A$3:$A$14,'[1]VLOOKUP DATA'!$C$3:$C$14)</f>
        <v>High-demand</v>
      </c>
      <c r="H1307" s="6" t="str" cm="1">
        <f t="array" ref="H1307">_xlfn.XLOOKUP(1,('[1]VLOOKUP DATA'!$I$2:$I$337=[1]DATA!G1307)*('[1]VLOOKUP DATA'!$J$2:$J$337=[1]DATA!D1307)*('[1]VLOOKUP DATA'!$K$2:$K$337=[1]DATA!E1307),'[1]VLOOKUP DATA'!$L$2:$L$337)</f>
        <v>Off-Peak</v>
      </c>
      <c r="I1307" s="1" cm="1">
        <f t="array" ref="I1307">_xlfn.XLOOKUP(B1307,'[1]VLOOKUP DATA'!$A$3:$A$14,_xlfn.XLOOKUP(H1307,'[1]VLOOKUP DATA'!$D$2:$F$2,'[1]VLOOKUP DATA'!$D$3:$F$14))*100</f>
        <v>107</v>
      </c>
      <c r="J1307" s="2">
        <v>111.96319166666667</v>
      </c>
      <c r="K1307" s="3">
        <f t="shared" si="81"/>
        <v>111.96319166666667</v>
      </c>
      <c r="L1307" s="3">
        <v>96.35</v>
      </c>
      <c r="M1307" s="4">
        <v>0.164325</v>
      </c>
      <c r="N1307" s="4">
        <v>191.12602500000003</v>
      </c>
      <c r="O1307" s="4">
        <v>303.06622499999997</v>
      </c>
      <c r="P1307" s="3">
        <f t="shared" si="82"/>
        <v>444.80911666666668</v>
      </c>
      <c r="Q1307" s="5">
        <v>-2.1999999999999961E-2</v>
      </c>
      <c r="R1307" s="5">
        <f>VLOOKUP(D1307,'[1]DESIGN LOAD'!AC:AF,2,FALSE)</f>
        <v>565</v>
      </c>
      <c r="S1307" s="7">
        <f>VLOOKUP(D1307,'[1]DESIGN LOAD'!AC:AF,3,FALSE)</f>
        <v>675</v>
      </c>
      <c r="T1307">
        <f>VLOOKUP(D1307,'[1]DESIGN LOAD'!AC:AF,4,FALSE)</f>
        <v>1240</v>
      </c>
    </row>
    <row r="1308" spans="1:20" x14ac:dyDescent="0.3">
      <c r="A1308" s="6">
        <v>2024</v>
      </c>
      <c r="B1308" s="6">
        <v>8</v>
      </c>
      <c r="C1308" s="6">
        <v>24</v>
      </c>
      <c r="D1308" s="6">
        <v>16</v>
      </c>
      <c r="E1308" s="6" t="str">
        <f t="shared" si="80"/>
        <v>Saturday</v>
      </c>
      <c r="F1308" s="6" t="str">
        <f t="shared" si="83"/>
        <v>Weekend</v>
      </c>
      <c r="G1308" s="6" t="str">
        <f>_xlfn.XLOOKUP(B1308,'[1]VLOOKUP DATA'!$A$3:$A$14,'[1]VLOOKUP DATA'!$C$3:$C$14)</f>
        <v>High-demand</v>
      </c>
      <c r="H1308" s="6" t="str" cm="1">
        <f t="array" ref="H1308">_xlfn.XLOOKUP(1,('[1]VLOOKUP DATA'!$I$2:$I$337=[1]DATA!G1308)*('[1]VLOOKUP DATA'!$J$2:$J$337=[1]DATA!D1308)*('[1]VLOOKUP DATA'!$K$2:$K$337=[1]DATA!E1308),'[1]VLOOKUP DATA'!$L$2:$L$337)</f>
        <v>Off-Peak</v>
      </c>
      <c r="I1308" s="1" cm="1">
        <f t="array" ref="I1308">_xlfn.XLOOKUP(B1308,'[1]VLOOKUP DATA'!$A$3:$A$14,_xlfn.XLOOKUP(H1308,'[1]VLOOKUP DATA'!$D$2:$F$2,'[1]VLOOKUP DATA'!$D$3:$F$14))*100</f>
        <v>107</v>
      </c>
      <c r="J1308" s="2">
        <v>126.11969696969699</v>
      </c>
      <c r="K1308" s="3">
        <f t="shared" si="81"/>
        <v>126.11969696969699</v>
      </c>
      <c r="L1308" s="3">
        <v>89.525252525252526</v>
      </c>
      <c r="M1308" s="4">
        <v>27.054666666666655</v>
      </c>
      <c r="N1308" s="4">
        <v>173.85903030303024</v>
      </c>
      <c r="O1308" s="4">
        <v>325.64119191919195</v>
      </c>
      <c r="P1308" s="3">
        <f t="shared" si="82"/>
        <v>444.80911666666668</v>
      </c>
      <c r="Q1308" s="5">
        <v>-9.1111111111111167E-3</v>
      </c>
      <c r="R1308" s="5">
        <f>VLOOKUP(D1308,'[1]DESIGN LOAD'!AC:AF,2,FALSE)</f>
        <v>565</v>
      </c>
      <c r="S1308" s="7">
        <f>VLOOKUP(D1308,'[1]DESIGN LOAD'!AC:AF,3,FALSE)</f>
        <v>675</v>
      </c>
      <c r="T1308">
        <f>VLOOKUP(D1308,'[1]DESIGN LOAD'!AC:AF,4,FALSE)</f>
        <v>1240</v>
      </c>
    </row>
    <row r="1309" spans="1:20" x14ac:dyDescent="0.3">
      <c r="A1309" s="6">
        <v>2024</v>
      </c>
      <c r="B1309" s="6">
        <v>8</v>
      </c>
      <c r="C1309" s="6">
        <v>24</v>
      </c>
      <c r="D1309" s="6">
        <v>17</v>
      </c>
      <c r="E1309" s="6" t="str">
        <f t="shared" si="80"/>
        <v>Saturday</v>
      </c>
      <c r="F1309" s="6" t="str">
        <f t="shared" si="83"/>
        <v>Weekend</v>
      </c>
      <c r="G1309" s="6" t="str">
        <f>_xlfn.XLOOKUP(B1309,'[1]VLOOKUP DATA'!$A$3:$A$14,'[1]VLOOKUP DATA'!$C$3:$C$14)</f>
        <v>High-demand</v>
      </c>
      <c r="H1309" s="6" t="str" cm="1">
        <f t="array" ref="H1309">_xlfn.XLOOKUP(1,('[1]VLOOKUP DATA'!$I$2:$I$337=[1]DATA!G1309)*('[1]VLOOKUP DATA'!$J$2:$J$337=[1]DATA!D1309)*('[1]VLOOKUP DATA'!$K$2:$K$337=[1]DATA!E1309),'[1]VLOOKUP DATA'!$L$2:$L$337)</f>
        <v>Off-Peak</v>
      </c>
      <c r="I1309" s="1" cm="1">
        <f t="array" ref="I1309">_xlfn.XLOOKUP(B1309,'[1]VLOOKUP DATA'!$A$3:$A$14,_xlfn.XLOOKUP(H1309,'[1]VLOOKUP DATA'!$D$2:$F$2,'[1]VLOOKUP DATA'!$D$3:$F$14))*100</f>
        <v>107</v>
      </c>
      <c r="J1309" s="2">
        <v>242.74673333333328</v>
      </c>
      <c r="K1309" s="3">
        <f t="shared" si="81"/>
        <v>242.74673333333328</v>
      </c>
      <c r="L1309" s="3">
        <v>80.666666666666671</v>
      </c>
      <c r="M1309" s="4">
        <v>0.17166666666666661</v>
      </c>
      <c r="N1309" s="4">
        <v>73.50363333333334</v>
      </c>
      <c r="O1309" s="4">
        <v>316.25036666666688</v>
      </c>
      <c r="P1309" s="3">
        <f t="shared" si="82"/>
        <v>444.80911666666668</v>
      </c>
      <c r="Q1309" s="5">
        <v>0</v>
      </c>
      <c r="R1309" s="5">
        <f>VLOOKUP(D1309,'[1]DESIGN LOAD'!AC:AF,2,FALSE)</f>
        <v>555</v>
      </c>
      <c r="S1309" s="7">
        <f>VLOOKUP(D1309,'[1]DESIGN LOAD'!AC:AF,3,FALSE)</f>
        <v>675</v>
      </c>
      <c r="T1309">
        <f>VLOOKUP(D1309,'[1]DESIGN LOAD'!AC:AF,4,FALSE)</f>
        <v>1230</v>
      </c>
    </row>
    <row r="1310" spans="1:20" x14ac:dyDescent="0.3">
      <c r="A1310" s="6">
        <v>2024</v>
      </c>
      <c r="B1310" s="6">
        <v>8</v>
      </c>
      <c r="C1310" s="6">
        <v>24</v>
      </c>
      <c r="D1310" s="6">
        <v>18</v>
      </c>
      <c r="E1310" s="6" t="str">
        <f t="shared" si="80"/>
        <v>Saturday</v>
      </c>
      <c r="F1310" s="6" t="str">
        <f t="shared" si="83"/>
        <v>Weekend</v>
      </c>
      <c r="G1310" s="6" t="str">
        <f>_xlfn.XLOOKUP(B1310,'[1]VLOOKUP DATA'!$A$3:$A$14,'[1]VLOOKUP DATA'!$C$3:$C$14)</f>
        <v>High-demand</v>
      </c>
      <c r="H1310" s="6" t="str" cm="1">
        <f t="array" ref="H1310">_xlfn.XLOOKUP(1,('[1]VLOOKUP DATA'!$I$2:$I$337=[1]DATA!G1310)*('[1]VLOOKUP DATA'!$J$2:$J$337=[1]DATA!D1310)*('[1]VLOOKUP DATA'!$K$2:$K$337=[1]DATA!E1310),'[1]VLOOKUP DATA'!$L$2:$L$337)</f>
        <v>Standard</v>
      </c>
      <c r="I1310" s="1" cm="1">
        <f t="array" ref="I1310">_xlfn.XLOOKUP(B1310,'[1]VLOOKUP DATA'!$A$3:$A$14,_xlfn.XLOOKUP(H1310,'[1]VLOOKUP DATA'!$D$2:$F$2,'[1]VLOOKUP DATA'!$D$3:$F$14))*100</f>
        <v>198</v>
      </c>
      <c r="J1310" s="2">
        <v>187.73725833333336</v>
      </c>
      <c r="K1310" s="3">
        <f t="shared" si="81"/>
        <v>187.73725833333336</v>
      </c>
      <c r="L1310" s="3">
        <v>67.625</v>
      </c>
      <c r="M1310" s="4">
        <v>140.50539999999998</v>
      </c>
      <c r="N1310" s="4">
        <v>2.7747083333333342</v>
      </c>
      <c r="O1310" s="4">
        <v>320.86506666666668</v>
      </c>
      <c r="P1310" s="3">
        <f t="shared" si="82"/>
        <v>444.80911666666668</v>
      </c>
      <c r="Q1310" s="5">
        <v>-2E-3</v>
      </c>
      <c r="R1310" s="5">
        <f>VLOOKUP(D1310,'[1]DESIGN LOAD'!AC:AF,2,FALSE)</f>
        <v>485</v>
      </c>
      <c r="S1310" s="7">
        <f>VLOOKUP(D1310,'[1]DESIGN LOAD'!AC:AF,3,FALSE)</f>
        <v>655</v>
      </c>
      <c r="T1310">
        <f>VLOOKUP(D1310,'[1]DESIGN LOAD'!AC:AF,4,FALSE)</f>
        <v>1140</v>
      </c>
    </row>
    <row r="1311" spans="1:20" x14ac:dyDescent="0.3">
      <c r="A1311" s="6">
        <v>2024</v>
      </c>
      <c r="B1311" s="6">
        <v>8</v>
      </c>
      <c r="C1311" s="6">
        <v>24</v>
      </c>
      <c r="D1311" s="6">
        <v>19</v>
      </c>
      <c r="E1311" s="6" t="str">
        <f t="shared" si="80"/>
        <v>Saturday</v>
      </c>
      <c r="F1311" s="6" t="str">
        <f t="shared" si="83"/>
        <v>Weekend</v>
      </c>
      <c r="G1311" s="6" t="str">
        <f>_xlfn.XLOOKUP(B1311,'[1]VLOOKUP DATA'!$A$3:$A$14,'[1]VLOOKUP DATA'!$C$3:$C$14)</f>
        <v>High-demand</v>
      </c>
      <c r="H1311" s="6" t="str" cm="1">
        <f t="array" ref="H1311">_xlfn.XLOOKUP(1,('[1]VLOOKUP DATA'!$I$2:$I$337=[1]DATA!G1311)*('[1]VLOOKUP DATA'!$J$2:$J$337=[1]DATA!D1311)*('[1]VLOOKUP DATA'!$K$2:$K$337=[1]DATA!E1311),'[1]VLOOKUP DATA'!$L$2:$L$337)</f>
        <v>Standard</v>
      </c>
      <c r="I1311" s="1" cm="1">
        <f t="array" ref="I1311">_xlfn.XLOOKUP(B1311,'[1]VLOOKUP DATA'!$A$3:$A$14,_xlfn.XLOOKUP(H1311,'[1]VLOOKUP DATA'!$D$2:$F$2,'[1]VLOOKUP DATA'!$D$3:$F$14))*100</f>
        <v>198</v>
      </c>
      <c r="J1311" s="2">
        <v>-12.078633333333332</v>
      </c>
      <c r="K1311" s="3">
        <f t="shared" si="81"/>
        <v>0</v>
      </c>
      <c r="L1311" s="3">
        <v>64.86666666666666</v>
      </c>
      <c r="M1311" s="4">
        <v>306.14525833333329</v>
      </c>
      <c r="N1311" s="4">
        <v>0</v>
      </c>
      <c r="O1311" s="4">
        <v>282.64559166666658</v>
      </c>
      <c r="P1311" s="3">
        <f t="shared" si="82"/>
        <v>444.80911666666668</v>
      </c>
      <c r="Q1311" s="5">
        <v>-4.0000000000000029E-2</v>
      </c>
      <c r="R1311" s="5">
        <f>VLOOKUP(D1311,'[1]DESIGN LOAD'!AC:AF,2,FALSE)</f>
        <v>295</v>
      </c>
      <c r="S1311" s="7">
        <f>VLOOKUP(D1311,'[1]DESIGN LOAD'!AC:AF,3,FALSE)</f>
        <v>655</v>
      </c>
      <c r="T1311">
        <f>VLOOKUP(D1311,'[1]DESIGN LOAD'!AC:AF,4,FALSE)</f>
        <v>950</v>
      </c>
    </row>
    <row r="1312" spans="1:20" x14ac:dyDescent="0.3">
      <c r="A1312" s="6">
        <v>2024</v>
      </c>
      <c r="B1312" s="6">
        <v>8</v>
      </c>
      <c r="C1312" s="6">
        <v>24</v>
      </c>
      <c r="D1312" s="6">
        <v>20</v>
      </c>
      <c r="E1312" s="6" t="str">
        <f t="shared" si="80"/>
        <v>Saturday</v>
      </c>
      <c r="F1312" s="6" t="str">
        <f t="shared" si="83"/>
        <v>Weekend</v>
      </c>
      <c r="G1312" s="6" t="str">
        <f>_xlfn.XLOOKUP(B1312,'[1]VLOOKUP DATA'!$A$3:$A$14,'[1]VLOOKUP DATA'!$C$3:$C$14)</f>
        <v>High-demand</v>
      </c>
      <c r="H1312" s="6" t="str" cm="1">
        <f t="array" ref="H1312">_xlfn.XLOOKUP(1,('[1]VLOOKUP DATA'!$I$2:$I$337=[1]DATA!G1312)*('[1]VLOOKUP DATA'!$J$2:$J$337=[1]DATA!D1312)*('[1]VLOOKUP DATA'!$K$2:$K$337=[1]DATA!E1312),'[1]VLOOKUP DATA'!$L$2:$L$337)</f>
        <v>Off-Peak</v>
      </c>
      <c r="I1312" s="1" cm="1">
        <f t="array" ref="I1312">_xlfn.XLOOKUP(B1312,'[1]VLOOKUP DATA'!$A$3:$A$14,_xlfn.XLOOKUP(H1312,'[1]VLOOKUP DATA'!$D$2:$F$2,'[1]VLOOKUP DATA'!$D$3:$F$14))*100</f>
        <v>107</v>
      </c>
      <c r="J1312" s="2">
        <v>-10.449158333333335</v>
      </c>
      <c r="K1312" s="3">
        <f t="shared" si="81"/>
        <v>0</v>
      </c>
      <c r="L1312" s="3">
        <v>64.875</v>
      </c>
      <c r="M1312" s="4">
        <v>340.49725000000001</v>
      </c>
      <c r="N1312" s="4">
        <v>0</v>
      </c>
      <c r="O1312" s="4">
        <v>307.31307499999991</v>
      </c>
      <c r="P1312" s="3">
        <f t="shared" si="82"/>
        <v>444.80911666666668</v>
      </c>
      <c r="Q1312" s="5">
        <v>-4.0000000000000029E-2</v>
      </c>
      <c r="R1312" s="5">
        <f>VLOOKUP(D1312,'[1]DESIGN LOAD'!AC:AF,2,FALSE)</f>
        <v>295</v>
      </c>
      <c r="S1312" s="7">
        <f>VLOOKUP(D1312,'[1]DESIGN LOAD'!AC:AF,3,FALSE)</f>
        <v>190</v>
      </c>
      <c r="T1312">
        <f>VLOOKUP(D1312,'[1]DESIGN LOAD'!AC:AF,4,FALSE)</f>
        <v>485</v>
      </c>
    </row>
    <row r="1313" spans="1:20" x14ac:dyDescent="0.3">
      <c r="A1313" s="6">
        <v>2024</v>
      </c>
      <c r="B1313" s="6">
        <v>8</v>
      </c>
      <c r="C1313" s="6">
        <v>24</v>
      </c>
      <c r="D1313" s="6">
        <v>21</v>
      </c>
      <c r="E1313" s="6" t="str">
        <f t="shared" si="80"/>
        <v>Saturday</v>
      </c>
      <c r="F1313" s="6" t="str">
        <f t="shared" si="83"/>
        <v>Weekend</v>
      </c>
      <c r="G1313" s="6" t="str">
        <f>_xlfn.XLOOKUP(B1313,'[1]VLOOKUP DATA'!$A$3:$A$14,'[1]VLOOKUP DATA'!$C$3:$C$14)</f>
        <v>High-demand</v>
      </c>
      <c r="H1313" s="6" t="str" cm="1">
        <f t="array" ref="H1313">_xlfn.XLOOKUP(1,('[1]VLOOKUP DATA'!$I$2:$I$337=[1]DATA!G1313)*('[1]VLOOKUP DATA'!$J$2:$J$337=[1]DATA!D1313)*('[1]VLOOKUP DATA'!$K$2:$K$337=[1]DATA!E1313),'[1]VLOOKUP DATA'!$L$2:$L$337)</f>
        <v>Off-Peak</v>
      </c>
      <c r="I1313" s="1" cm="1">
        <f t="array" ref="I1313">_xlfn.XLOOKUP(B1313,'[1]VLOOKUP DATA'!$A$3:$A$14,_xlfn.XLOOKUP(H1313,'[1]VLOOKUP DATA'!$D$2:$F$2,'[1]VLOOKUP DATA'!$D$3:$F$14))*100</f>
        <v>107</v>
      </c>
      <c r="J1313" s="2">
        <v>-152.79558333333333</v>
      </c>
      <c r="K1313" s="3">
        <f t="shared" si="81"/>
        <v>0</v>
      </c>
      <c r="L1313" s="3">
        <v>67.7</v>
      </c>
      <c r="M1313" s="4">
        <v>437.09366666666665</v>
      </c>
      <c r="N1313" s="4">
        <v>0</v>
      </c>
      <c r="O1313" s="4">
        <v>260.09875000000005</v>
      </c>
      <c r="P1313" s="3">
        <f t="shared" si="82"/>
        <v>444.80911666666668</v>
      </c>
      <c r="Q1313" s="5">
        <v>-4.0000000000000029E-2</v>
      </c>
      <c r="R1313" s="5">
        <f>VLOOKUP(D1313,'[1]DESIGN LOAD'!AC:AF,2,FALSE)</f>
        <v>295</v>
      </c>
      <c r="S1313" s="7">
        <f>VLOOKUP(D1313,'[1]DESIGN LOAD'!AC:AF,3,FALSE)</f>
        <v>190</v>
      </c>
      <c r="T1313">
        <f>VLOOKUP(D1313,'[1]DESIGN LOAD'!AC:AF,4,FALSE)</f>
        <v>485</v>
      </c>
    </row>
    <row r="1314" spans="1:20" x14ac:dyDescent="0.3">
      <c r="A1314" s="6">
        <v>2024</v>
      </c>
      <c r="B1314" s="6">
        <v>8</v>
      </c>
      <c r="C1314" s="6">
        <v>24</v>
      </c>
      <c r="D1314" s="6">
        <v>22</v>
      </c>
      <c r="E1314" s="6" t="str">
        <f t="shared" si="80"/>
        <v>Saturday</v>
      </c>
      <c r="F1314" s="6" t="str">
        <f t="shared" si="83"/>
        <v>Weekend</v>
      </c>
      <c r="G1314" s="6" t="str">
        <f>_xlfn.XLOOKUP(B1314,'[1]VLOOKUP DATA'!$A$3:$A$14,'[1]VLOOKUP DATA'!$C$3:$C$14)</f>
        <v>High-demand</v>
      </c>
      <c r="H1314" s="6" t="str" cm="1">
        <f t="array" ref="H1314">_xlfn.XLOOKUP(1,('[1]VLOOKUP DATA'!$I$2:$I$337=[1]DATA!G1314)*('[1]VLOOKUP DATA'!$J$2:$J$337=[1]DATA!D1314)*('[1]VLOOKUP DATA'!$K$2:$K$337=[1]DATA!E1314),'[1]VLOOKUP DATA'!$L$2:$L$337)</f>
        <v>Off-Peak</v>
      </c>
      <c r="I1314" s="1" cm="1">
        <f t="array" ref="I1314">_xlfn.XLOOKUP(B1314,'[1]VLOOKUP DATA'!$A$3:$A$14,_xlfn.XLOOKUP(H1314,'[1]VLOOKUP DATA'!$D$2:$F$2,'[1]VLOOKUP DATA'!$D$3:$F$14))*100</f>
        <v>107</v>
      </c>
      <c r="J1314" s="2">
        <v>-168.27335833333322</v>
      </c>
      <c r="K1314" s="3">
        <f t="shared" si="81"/>
        <v>0</v>
      </c>
      <c r="L1314" s="3">
        <v>75.474999999999994</v>
      </c>
      <c r="M1314" s="4">
        <v>433.95139166666655</v>
      </c>
      <c r="N1314" s="4">
        <v>0</v>
      </c>
      <c r="O1314" s="4">
        <v>245.25810833333327</v>
      </c>
      <c r="P1314" s="3">
        <f t="shared" si="82"/>
        <v>444.80911666666668</v>
      </c>
      <c r="Q1314" s="5">
        <v>-4.0000000000000029E-2</v>
      </c>
      <c r="R1314" s="5">
        <f>VLOOKUP(D1314,'[1]DESIGN LOAD'!AC:AF,2,FALSE)</f>
        <v>200</v>
      </c>
      <c r="S1314" s="7">
        <f>VLOOKUP(D1314,'[1]DESIGN LOAD'!AC:AF,3,FALSE)</f>
        <v>190</v>
      </c>
      <c r="T1314">
        <f>VLOOKUP(D1314,'[1]DESIGN LOAD'!AC:AF,4,FALSE)</f>
        <v>390</v>
      </c>
    </row>
    <row r="1315" spans="1:20" x14ac:dyDescent="0.3">
      <c r="A1315" s="6">
        <v>2024</v>
      </c>
      <c r="B1315" s="6">
        <v>8</v>
      </c>
      <c r="C1315" s="6">
        <v>24</v>
      </c>
      <c r="D1315" s="6">
        <v>23</v>
      </c>
      <c r="E1315" s="6" t="str">
        <f t="shared" si="80"/>
        <v>Saturday</v>
      </c>
      <c r="F1315" s="6" t="str">
        <f t="shared" si="83"/>
        <v>Weekend</v>
      </c>
      <c r="G1315" s="6" t="str">
        <f>_xlfn.XLOOKUP(B1315,'[1]VLOOKUP DATA'!$A$3:$A$14,'[1]VLOOKUP DATA'!$C$3:$C$14)</f>
        <v>High-demand</v>
      </c>
      <c r="H1315" s="6" t="str" cm="1">
        <f t="array" ref="H1315">_xlfn.XLOOKUP(1,('[1]VLOOKUP DATA'!$I$2:$I$337=[1]DATA!G1315)*('[1]VLOOKUP DATA'!$J$2:$J$337=[1]DATA!D1315)*('[1]VLOOKUP DATA'!$K$2:$K$337=[1]DATA!E1315),'[1]VLOOKUP DATA'!$L$2:$L$337)</f>
        <v>Off-Peak</v>
      </c>
      <c r="I1315" s="1" cm="1">
        <f t="array" ref="I1315">_xlfn.XLOOKUP(B1315,'[1]VLOOKUP DATA'!$A$3:$A$14,_xlfn.XLOOKUP(H1315,'[1]VLOOKUP DATA'!$D$2:$F$2,'[1]VLOOKUP DATA'!$D$3:$F$14))*100</f>
        <v>107</v>
      </c>
      <c r="J1315" s="2">
        <v>4.5365583333333408</v>
      </c>
      <c r="K1315" s="3">
        <f t="shared" si="81"/>
        <v>4.5365583333333408</v>
      </c>
      <c r="L1315" s="3">
        <v>78.13333333333334</v>
      </c>
      <c r="M1315" s="4">
        <v>244.07491666666661</v>
      </c>
      <c r="N1315" s="4">
        <v>0</v>
      </c>
      <c r="O1315" s="4">
        <v>234.01208333333327</v>
      </c>
      <c r="P1315" s="3">
        <f t="shared" si="82"/>
        <v>444.80911666666668</v>
      </c>
      <c r="Q1315" s="5">
        <v>-4.0000000000000029E-2</v>
      </c>
      <c r="R1315" s="5">
        <f>VLOOKUP(D1315,'[1]DESIGN LOAD'!AC:AF,2,FALSE)</f>
        <v>200</v>
      </c>
      <c r="S1315" s="7">
        <f>VLOOKUP(D1315,'[1]DESIGN LOAD'!AC:AF,3,FALSE)</f>
        <v>190</v>
      </c>
      <c r="T1315">
        <f>VLOOKUP(D1315,'[1]DESIGN LOAD'!AC:AF,4,FALSE)</f>
        <v>390</v>
      </c>
    </row>
    <row r="1316" spans="1:20" x14ac:dyDescent="0.3">
      <c r="A1316" s="6">
        <v>2024</v>
      </c>
      <c r="B1316" s="6">
        <v>8</v>
      </c>
      <c r="C1316" s="6">
        <v>25</v>
      </c>
      <c r="D1316" s="6">
        <v>0</v>
      </c>
      <c r="E1316" s="6" t="str">
        <f t="shared" si="80"/>
        <v>Sunday</v>
      </c>
      <c r="F1316" s="6" t="str">
        <f t="shared" si="83"/>
        <v>Weekend</v>
      </c>
      <c r="G1316" s="6" t="str">
        <f>_xlfn.XLOOKUP(B1316,'[1]VLOOKUP DATA'!$A$3:$A$14,'[1]VLOOKUP DATA'!$C$3:$C$14)</f>
        <v>High-demand</v>
      </c>
      <c r="H1316" s="6" t="str" cm="1">
        <f t="array" ref="H1316">_xlfn.XLOOKUP(1,('[1]VLOOKUP DATA'!$I$2:$I$337=[1]DATA!G1316)*('[1]VLOOKUP DATA'!$J$2:$J$337=[1]DATA!D1316)*('[1]VLOOKUP DATA'!$K$2:$K$337=[1]DATA!E1316),'[1]VLOOKUP DATA'!$L$2:$L$337)</f>
        <v>Off-Peak</v>
      </c>
      <c r="I1316" s="1" cm="1">
        <f t="array" ref="I1316">_xlfn.XLOOKUP(B1316,'[1]VLOOKUP DATA'!$A$3:$A$14,_xlfn.XLOOKUP(H1316,'[1]VLOOKUP DATA'!$D$2:$F$2,'[1]VLOOKUP DATA'!$D$3:$F$14))*100</f>
        <v>107</v>
      </c>
      <c r="J1316" s="2">
        <v>2.7532666666666592</v>
      </c>
      <c r="K1316" s="3">
        <f t="shared" si="81"/>
        <v>2.7532666666666592</v>
      </c>
      <c r="L1316" s="3">
        <v>78.483333333333334</v>
      </c>
      <c r="M1316" s="4">
        <v>247.61189166666674</v>
      </c>
      <c r="N1316" s="4">
        <v>0</v>
      </c>
      <c r="O1316" s="4">
        <v>236.17826666666664</v>
      </c>
      <c r="P1316" s="3">
        <f t="shared" si="82"/>
        <v>444.80911666666668</v>
      </c>
      <c r="Q1316" s="5">
        <v>-4.0000000000000029E-2</v>
      </c>
      <c r="R1316" s="5">
        <f>VLOOKUP(D1316,'[1]DESIGN LOAD'!AC:AF,2,FALSE)</f>
        <v>200</v>
      </c>
      <c r="S1316" s="7">
        <f>VLOOKUP(D1316,'[1]DESIGN LOAD'!AC:AF,3,FALSE)</f>
        <v>190</v>
      </c>
      <c r="T1316">
        <f>VLOOKUP(D1316,'[1]DESIGN LOAD'!AC:AF,4,FALSE)</f>
        <v>390</v>
      </c>
    </row>
    <row r="1317" spans="1:20" x14ac:dyDescent="0.3">
      <c r="A1317" s="6">
        <v>2024</v>
      </c>
      <c r="B1317" s="6">
        <v>8</v>
      </c>
      <c r="C1317" s="6">
        <v>25</v>
      </c>
      <c r="D1317" s="6">
        <v>1</v>
      </c>
      <c r="E1317" s="6" t="str">
        <f t="shared" si="80"/>
        <v>Sunday</v>
      </c>
      <c r="F1317" s="6" t="str">
        <f t="shared" si="83"/>
        <v>Weekend</v>
      </c>
      <c r="G1317" s="6" t="str">
        <f>_xlfn.XLOOKUP(B1317,'[1]VLOOKUP DATA'!$A$3:$A$14,'[1]VLOOKUP DATA'!$C$3:$C$14)</f>
        <v>High-demand</v>
      </c>
      <c r="H1317" s="6" t="str" cm="1">
        <f t="array" ref="H1317">_xlfn.XLOOKUP(1,('[1]VLOOKUP DATA'!$I$2:$I$337=[1]DATA!G1317)*('[1]VLOOKUP DATA'!$J$2:$J$337=[1]DATA!D1317)*('[1]VLOOKUP DATA'!$K$2:$K$337=[1]DATA!E1317),'[1]VLOOKUP DATA'!$L$2:$L$337)</f>
        <v>Off-Peak</v>
      </c>
      <c r="I1317" s="1" cm="1">
        <f t="array" ref="I1317">_xlfn.XLOOKUP(B1317,'[1]VLOOKUP DATA'!$A$3:$A$14,_xlfn.XLOOKUP(H1317,'[1]VLOOKUP DATA'!$D$2:$F$2,'[1]VLOOKUP DATA'!$D$3:$F$14))*100</f>
        <v>107</v>
      </c>
      <c r="J1317" s="2">
        <v>-25.529991666666657</v>
      </c>
      <c r="K1317" s="3">
        <f t="shared" si="81"/>
        <v>0</v>
      </c>
      <c r="L1317" s="3">
        <v>78.291666666666671</v>
      </c>
      <c r="M1317" s="4">
        <v>274.03740833333336</v>
      </c>
      <c r="N1317" s="4">
        <v>0</v>
      </c>
      <c r="O1317" s="4">
        <v>233.58865000000006</v>
      </c>
      <c r="P1317" s="3">
        <f t="shared" si="82"/>
        <v>444.80911666666668</v>
      </c>
      <c r="Q1317" s="5">
        <v>-4.0000000000000029E-2</v>
      </c>
      <c r="R1317" s="5">
        <f>VLOOKUP(D1317,'[1]DESIGN LOAD'!AC:AF,2,FALSE)</f>
        <v>200</v>
      </c>
      <c r="S1317" s="7">
        <f>VLOOKUP(D1317,'[1]DESIGN LOAD'!AC:AF,3,FALSE)</f>
        <v>190</v>
      </c>
      <c r="T1317">
        <f>VLOOKUP(D1317,'[1]DESIGN LOAD'!AC:AF,4,FALSE)</f>
        <v>390</v>
      </c>
    </row>
    <row r="1318" spans="1:20" x14ac:dyDescent="0.3">
      <c r="A1318" s="6">
        <v>2024</v>
      </c>
      <c r="B1318" s="6">
        <v>8</v>
      </c>
      <c r="C1318" s="6">
        <v>25</v>
      </c>
      <c r="D1318" s="6">
        <v>2</v>
      </c>
      <c r="E1318" s="6" t="str">
        <f t="shared" si="80"/>
        <v>Sunday</v>
      </c>
      <c r="F1318" s="6" t="str">
        <f t="shared" si="83"/>
        <v>Weekend</v>
      </c>
      <c r="G1318" s="6" t="str">
        <f>_xlfn.XLOOKUP(B1318,'[1]VLOOKUP DATA'!$A$3:$A$14,'[1]VLOOKUP DATA'!$C$3:$C$14)</f>
        <v>High-demand</v>
      </c>
      <c r="H1318" s="6" t="str" cm="1">
        <f t="array" ref="H1318">_xlfn.XLOOKUP(1,('[1]VLOOKUP DATA'!$I$2:$I$337=[1]DATA!G1318)*('[1]VLOOKUP DATA'!$J$2:$J$337=[1]DATA!D1318)*('[1]VLOOKUP DATA'!$K$2:$K$337=[1]DATA!E1318),'[1]VLOOKUP DATA'!$L$2:$L$337)</f>
        <v>Off-Peak</v>
      </c>
      <c r="I1318" s="1" cm="1">
        <f t="array" ref="I1318">_xlfn.XLOOKUP(B1318,'[1]VLOOKUP DATA'!$A$3:$A$14,_xlfn.XLOOKUP(H1318,'[1]VLOOKUP DATA'!$D$2:$F$2,'[1]VLOOKUP DATA'!$D$3:$F$14))*100</f>
        <v>107</v>
      </c>
      <c r="J1318" s="2">
        <v>-2.3008500000000276</v>
      </c>
      <c r="K1318" s="3">
        <f t="shared" si="81"/>
        <v>0</v>
      </c>
      <c r="L1318" s="3">
        <v>77.25</v>
      </c>
      <c r="M1318" s="4">
        <v>343.9987666666666</v>
      </c>
      <c r="N1318" s="4">
        <v>0</v>
      </c>
      <c r="O1318" s="4">
        <v>325.18349166666667</v>
      </c>
      <c r="P1318" s="3">
        <f t="shared" si="82"/>
        <v>444.80911666666668</v>
      </c>
      <c r="Q1318" s="5">
        <v>-4.0000000000000029E-2</v>
      </c>
      <c r="R1318" s="5">
        <f>VLOOKUP(D1318,'[1]DESIGN LOAD'!AC:AF,2,FALSE)</f>
        <v>200</v>
      </c>
      <c r="S1318" s="7">
        <f>VLOOKUP(D1318,'[1]DESIGN LOAD'!AC:AF,3,FALSE)</f>
        <v>190</v>
      </c>
      <c r="T1318">
        <f>VLOOKUP(D1318,'[1]DESIGN LOAD'!AC:AF,4,FALSE)</f>
        <v>390</v>
      </c>
    </row>
    <row r="1319" spans="1:20" x14ac:dyDescent="0.3">
      <c r="A1319" s="6">
        <v>2024</v>
      </c>
      <c r="B1319" s="6">
        <v>8</v>
      </c>
      <c r="C1319" s="6">
        <v>25</v>
      </c>
      <c r="D1319" s="6">
        <v>3</v>
      </c>
      <c r="E1319" s="6" t="str">
        <f t="shared" si="80"/>
        <v>Sunday</v>
      </c>
      <c r="F1319" s="6" t="str">
        <f t="shared" si="83"/>
        <v>Weekend</v>
      </c>
      <c r="G1319" s="6" t="str">
        <f>_xlfn.XLOOKUP(B1319,'[1]VLOOKUP DATA'!$A$3:$A$14,'[1]VLOOKUP DATA'!$C$3:$C$14)</f>
        <v>High-demand</v>
      </c>
      <c r="H1319" s="6" t="str" cm="1">
        <f t="array" ref="H1319">_xlfn.XLOOKUP(1,('[1]VLOOKUP DATA'!$I$2:$I$337=[1]DATA!G1319)*('[1]VLOOKUP DATA'!$J$2:$J$337=[1]DATA!D1319)*('[1]VLOOKUP DATA'!$K$2:$K$337=[1]DATA!E1319),'[1]VLOOKUP DATA'!$L$2:$L$337)</f>
        <v>Off-Peak</v>
      </c>
      <c r="I1319" s="1" cm="1">
        <f t="array" ref="I1319">_xlfn.XLOOKUP(B1319,'[1]VLOOKUP DATA'!$A$3:$A$14,_xlfn.XLOOKUP(H1319,'[1]VLOOKUP DATA'!$D$2:$F$2,'[1]VLOOKUP DATA'!$D$3:$F$14))*100</f>
        <v>107</v>
      </c>
      <c r="J1319" s="2">
        <v>54.703724999999984</v>
      </c>
      <c r="K1319" s="3">
        <f t="shared" si="81"/>
        <v>54.703724999999984</v>
      </c>
      <c r="L1319" s="3">
        <v>76.325000000000003</v>
      </c>
      <c r="M1319" s="4">
        <v>258.92380833333328</v>
      </c>
      <c r="N1319" s="4">
        <v>0</v>
      </c>
      <c r="O1319" s="4">
        <v>302.00159999999994</v>
      </c>
      <c r="P1319" s="3">
        <f t="shared" si="82"/>
        <v>444.80911666666668</v>
      </c>
      <c r="Q1319" s="5">
        <v>-4.0000000000000029E-2</v>
      </c>
      <c r="R1319" s="5">
        <f>VLOOKUP(D1319,'[1]DESIGN LOAD'!AC:AF,2,FALSE)</f>
        <v>200</v>
      </c>
      <c r="S1319" s="7">
        <f>VLOOKUP(D1319,'[1]DESIGN LOAD'!AC:AF,3,FALSE)</f>
        <v>190</v>
      </c>
      <c r="T1319">
        <f>VLOOKUP(D1319,'[1]DESIGN LOAD'!AC:AF,4,FALSE)</f>
        <v>390</v>
      </c>
    </row>
    <row r="1320" spans="1:20" x14ac:dyDescent="0.3">
      <c r="A1320" s="6">
        <v>2024</v>
      </c>
      <c r="B1320" s="6">
        <v>8</v>
      </c>
      <c r="C1320" s="6">
        <v>25</v>
      </c>
      <c r="D1320" s="6">
        <v>4</v>
      </c>
      <c r="E1320" s="6" t="str">
        <f t="shared" si="80"/>
        <v>Sunday</v>
      </c>
      <c r="F1320" s="6" t="str">
        <f t="shared" si="83"/>
        <v>Weekend</v>
      </c>
      <c r="G1320" s="6" t="str">
        <f>_xlfn.XLOOKUP(B1320,'[1]VLOOKUP DATA'!$A$3:$A$14,'[1]VLOOKUP DATA'!$C$3:$C$14)</f>
        <v>High-demand</v>
      </c>
      <c r="H1320" s="6" t="str" cm="1">
        <f t="array" ref="H1320">_xlfn.XLOOKUP(1,('[1]VLOOKUP DATA'!$I$2:$I$337=[1]DATA!G1320)*('[1]VLOOKUP DATA'!$J$2:$J$337=[1]DATA!D1320)*('[1]VLOOKUP DATA'!$K$2:$K$337=[1]DATA!E1320),'[1]VLOOKUP DATA'!$L$2:$L$337)</f>
        <v>Off-Peak</v>
      </c>
      <c r="I1320" s="1" cm="1">
        <f t="array" ref="I1320">_xlfn.XLOOKUP(B1320,'[1]VLOOKUP DATA'!$A$3:$A$14,_xlfn.XLOOKUP(H1320,'[1]VLOOKUP DATA'!$D$2:$F$2,'[1]VLOOKUP DATA'!$D$3:$F$14))*100</f>
        <v>107</v>
      </c>
      <c r="J1320" s="2">
        <v>-52.691633333333328</v>
      </c>
      <c r="K1320" s="3">
        <f t="shared" si="81"/>
        <v>0</v>
      </c>
      <c r="L1320" s="3">
        <v>76.441666666666663</v>
      </c>
      <c r="M1320" s="4">
        <v>378.15044999999992</v>
      </c>
      <c r="N1320" s="4">
        <v>0</v>
      </c>
      <c r="O1320" s="4">
        <v>305.19003333333325</v>
      </c>
      <c r="P1320" s="3">
        <f t="shared" si="82"/>
        <v>444.80911666666668</v>
      </c>
      <c r="Q1320" s="5">
        <v>-4.0000000000000029E-2</v>
      </c>
      <c r="R1320" s="5">
        <f>VLOOKUP(D1320,'[1]DESIGN LOAD'!AC:AF,2,FALSE)</f>
        <v>295</v>
      </c>
      <c r="S1320" s="7">
        <f>VLOOKUP(D1320,'[1]DESIGN LOAD'!AC:AF,3,FALSE)</f>
        <v>190</v>
      </c>
      <c r="T1320">
        <f>VLOOKUP(D1320,'[1]DESIGN LOAD'!AC:AF,4,FALSE)</f>
        <v>485</v>
      </c>
    </row>
    <row r="1321" spans="1:20" x14ac:dyDescent="0.3">
      <c r="A1321" s="6">
        <v>2024</v>
      </c>
      <c r="B1321" s="6">
        <v>8</v>
      </c>
      <c r="C1321" s="6">
        <v>25</v>
      </c>
      <c r="D1321" s="6">
        <v>5</v>
      </c>
      <c r="E1321" s="6" t="str">
        <f t="shared" si="80"/>
        <v>Sunday</v>
      </c>
      <c r="F1321" s="6" t="str">
        <f t="shared" si="83"/>
        <v>Weekend</v>
      </c>
      <c r="G1321" s="6" t="str">
        <f>_xlfn.XLOOKUP(B1321,'[1]VLOOKUP DATA'!$A$3:$A$14,'[1]VLOOKUP DATA'!$C$3:$C$14)</f>
        <v>High-demand</v>
      </c>
      <c r="H1321" s="6" t="str" cm="1">
        <f t="array" ref="H1321">_xlfn.XLOOKUP(1,('[1]VLOOKUP DATA'!$I$2:$I$337=[1]DATA!G1321)*('[1]VLOOKUP DATA'!$J$2:$J$337=[1]DATA!D1321)*('[1]VLOOKUP DATA'!$K$2:$K$337=[1]DATA!E1321),'[1]VLOOKUP DATA'!$L$2:$L$337)</f>
        <v>Off-Peak</v>
      </c>
      <c r="I1321" s="1" cm="1">
        <f t="array" ref="I1321">_xlfn.XLOOKUP(B1321,'[1]VLOOKUP DATA'!$A$3:$A$14,_xlfn.XLOOKUP(H1321,'[1]VLOOKUP DATA'!$D$2:$F$2,'[1]VLOOKUP DATA'!$D$3:$F$14))*100</f>
        <v>107</v>
      </c>
      <c r="J1321" s="2">
        <v>54.614249999999998</v>
      </c>
      <c r="K1321" s="3">
        <f t="shared" si="81"/>
        <v>54.614249999999998</v>
      </c>
      <c r="L1321" s="3">
        <v>75.599999999999994</v>
      </c>
      <c r="M1321" s="4">
        <v>269.38353333333333</v>
      </c>
      <c r="N1321" s="4">
        <v>0</v>
      </c>
      <c r="O1321" s="4">
        <v>313.45549166666666</v>
      </c>
      <c r="P1321" s="3">
        <f t="shared" si="82"/>
        <v>444.80911666666668</v>
      </c>
      <c r="Q1321" s="5">
        <v>-4.0000000000000029E-2</v>
      </c>
      <c r="R1321" s="5">
        <f>VLOOKUP(D1321,'[1]DESIGN LOAD'!AC:AF,2,FALSE)</f>
        <v>295</v>
      </c>
      <c r="S1321" s="7">
        <f>VLOOKUP(D1321,'[1]DESIGN LOAD'!AC:AF,3,FALSE)</f>
        <v>190</v>
      </c>
      <c r="T1321">
        <f>VLOOKUP(D1321,'[1]DESIGN LOAD'!AC:AF,4,FALSE)</f>
        <v>485</v>
      </c>
    </row>
    <row r="1322" spans="1:20" x14ac:dyDescent="0.3">
      <c r="A1322" s="6">
        <v>2024</v>
      </c>
      <c r="B1322" s="6">
        <v>8</v>
      </c>
      <c r="C1322" s="6">
        <v>25</v>
      </c>
      <c r="D1322" s="6">
        <v>6</v>
      </c>
      <c r="E1322" s="6" t="str">
        <f t="shared" si="80"/>
        <v>Sunday</v>
      </c>
      <c r="F1322" s="6" t="str">
        <f t="shared" si="83"/>
        <v>Weekend</v>
      </c>
      <c r="G1322" s="6" t="str">
        <f>_xlfn.XLOOKUP(B1322,'[1]VLOOKUP DATA'!$A$3:$A$14,'[1]VLOOKUP DATA'!$C$3:$C$14)</f>
        <v>High-demand</v>
      </c>
      <c r="H1322" s="6" t="str" cm="1">
        <f t="array" ref="H1322">_xlfn.XLOOKUP(1,('[1]VLOOKUP DATA'!$I$2:$I$337=[1]DATA!G1322)*('[1]VLOOKUP DATA'!$J$2:$J$337=[1]DATA!D1322)*('[1]VLOOKUP DATA'!$K$2:$K$337=[1]DATA!E1322),'[1]VLOOKUP DATA'!$L$2:$L$337)</f>
        <v>Off-Peak</v>
      </c>
      <c r="I1322" s="1" cm="1">
        <f t="array" ref="I1322">_xlfn.XLOOKUP(B1322,'[1]VLOOKUP DATA'!$A$3:$A$14,_xlfn.XLOOKUP(H1322,'[1]VLOOKUP DATA'!$D$2:$F$2,'[1]VLOOKUP DATA'!$D$3:$F$14))*100</f>
        <v>107</v>
      </c>
      <c r="J1322" s="2">
        <v>195.66404999999992</v>
      </c>
      <c r="K1322" s="3">
        <f t="shared" si="81"/>
        <v>195.66404999999992</v>
      </c>
      <c r="L1322" s="3">
        <v>68.033333333333331</v>
      </c>
      <c r="M1322" s="4">
        <v>141.335025</v>
      </c>
      <c r="N1322" s="4">
        <v>0</v>
      </c>
      <c r="O1322" s="4">
        <v>322.87872500000009</v>
      </c>
      <c r="P1322" s="3">
        <f t="shared" si="82"/>
        <v>444.80911666666668</v>
      </c>
      <c r="Q1322" s="5">
        <v>-4.0000000000000029E-2</v>
      </c>
      <c r="R1322" s="5">
        <f>VLOOKUP(D1322,'[1]DESIGN LOAD'!AC:AF,2,FALSE)</f>
        <v>295</v>
      </c>
      <c r="S1322" s="7">
        <f>VLOOKUP(D1322,'[1]DESIGN LOAD'!AC:AF,3,FALSE)</f>
        <v>190</v>
      </c>
      <c r="T1322">
        <f>VLOOKUP(D1322,'[1]DESIGN LOAD'!AC:AF,4,FALSE)</f>
        <v>485</v>
      </c>
    </row>
    <row r="1323" spans="1:20" x14ac:dyDescent="0.3">
      <c r="A1323" s="6">
        <v>2024</v>
      </c>
      <c r="B1323" s="6">
        <v>8</v>
      </c>
      <c r="C1323" s="6">
        <v>25</v>
      </c>
      <c r="D1323" s="6">
        <v>7</v>
      </c>
      <c r="E1323" s="6" t="str">
        <f t="shared" si="80"/>
        <v>Sunday</v>
      </c>
      <c r="F1323" s="6" t="str">
        <f t="shared" si="83"/>
        <v>Weekend</v>
      </c>
      <c r="G1323" s="6" t="str">
        <f>_xlfn.XLOOKUP(B1323,'[1]VLOOKUP DATA'!$A$3:$A$14,'[1]VLOOKUP DATA'!$C$3:$C$14)</f>
        <v>High-demand</v>
      </c>
      <c r="H1323" s="6" t="str" cm="1">
        <f t="array" ref="H1323">_xlfn.XLOOKUP(1,('[1]VLOOKUP DATA'!$I$2:$I$337=[1]DATA!G1323)*('[1]VLOOKUP DATA'!$J$2:$J$337=[1]DATA!D1323)*('[1]VLOOKUP DATA'!$K$2:$K$337=[1]DATA!E1323),'[1]VLOOKUP DATA'!$L$2:$L$337)</f>
        <v>Off-Peak</v>
      </c>
      <c r="I1323" s="1" cm="1">
        <f t="array" ref="I1323">_xlfn.XLOOKUP(B1323,'[1]VLOOKUP DATA'!$A$3:$A$14,_xlfn.XLOOKUP(H1323,'[1]VLOOKUP DATA'!$D$2:$F$2,'[1]VLOOKUP DATA'!$D$3:$F$14))*100</f>
        <v>107</v>
      </c>
      <c r="J1323" s="2">
        <v>-7.5198333333333327</v>
      </c>
      <c r="K1323" s="3">
        <f t="shared" si="81"/>
        <v>0</v>
      </c>
      <c r="L1323" s="3">
        <v>64.833333333333329</v>
      </c>
      <c r="M1323" s="4">
        <v>336.93327500000009</v>
      </c>
      <c r="N1323" s="4">
        <v>18.282575000000001</v>
      </c>
      <c r="O1323" s="4">
        <v>323.88547499999987</v>
      </c>
      <c r="P1323" s="3">
        <f t="shared" si="82"/>
        <v>444.80911666666668</v>
      </c>
      <c r="Q1323" s="5">
        <v>-4.0000000000000029E-2</v>
      </c>
      <c r="R1323" s="5">
        <f>VLOOKUP(D1323,'[1]DESIGN LOAD'!AC:AF,2,FALSE)</f>
        <v>565</v>
      </c>
      <c r="S1323" s="7">
        <f>VLOOKUP(D1323,'[1]DESIGN LOAD'!AC:AF,3,FALSE)</f>
        <v>690</v>
      </c>
      <c r="T1323">
        <f>VLOOKUP(D1323,'[1]DESIGN LOAD'!AC:AF,4,FALSE)</f>
        <v>1255</v>
      </c>
    </row>
    <row r="1324" spans="1:20" x14ac:dyDescent="0.3">
      <c r="A1324" s="6">
        <v>2024</v>
      </c>
      <c r="B1324" s="6">
        <v>8</v>
      </c>
      <c r="C1324" s="6">
        <v>25</v>
      </c>
      <c r="D1324" s="6">
        <v>8</v>
      </c>
      <c r="E1324" s="6" t="str">
        <f t="shared" si="80"/>
        <v>Sunday</v>
      </c>
      <c r="F1324" s="6" t="str">
        <f t="shared" si="83"/>
        <v>Weekend</v>
      </c>
      <c r="G1324" s="6" t="str">
        <f>_xlfn.XLOOKUP(B1324,'[1]VLOOKUP DATA'!$A$3:$A$14,'[1]VLOOKUP DATA'!$C$3:$C$14)</f>
        <v>High-demand</v>
      </c>
      <c r="H1324" s="6" t="str" cm="1">
        <f t="array" ref="H1324">_xlfn.XLOOKUP(1,('[1]VLOOKUP DATA'!$I$2:$I$337=[1]DATA!G1324)*('[1]VLOOKUP DATA'!$J$2:$J$337=[1]DATA!D1324)*('[1]VLOOKUP DATA'!$K$2:$K$337=[1]DATA!E1324),'[1]VLOOKUP DATA'!$L$2:$L$337)</f>
        <v>Off-Peak</v>
      </c>
      <c r="I1324" s="1" cm="1">
        <f t="array" ref="I1324">_xlfn.XLOOKUP(B1324,'[1]VLOOKUP DATA'!$A$3:$A$14,_xlfn.XLOOKUP(H1324,'[1]VLOOKUP DATA'!$D$2:$F$2,'[1]VLOOKUP DATA'!$D$3:$F$14))*100</f>
        <v>107</v>
      </c>
      <c r="J1324" s="2">
        <v>-8.468391666666653</v>
      </c>
      <c r="K1324" s="3">
        <f t="shared" si="81"/>
        <v>0</v>
      </c>
      <c r="L1324" s="3">
        <v>64.966666666666669</v>
      </c>
      <c r="M1324" s="4">
        <v>143.55751666666654</v>
      </c>
      <c r="N1324" s="4">
        <v>131.95433333333335</v>
      </c>
      <c r="O1324" s="4">
        <v>260.58970833333336</v>
      </c>
      <c r="P1324" s="3">
        <f t="shared" si="82"/>
        <v>444.80911666666668</v>
      </c>
      <c r="Q1324" s="5">
        <v>-4.0000000000000029E-2</v>
      </c>
      <c r="R1324" s="5">
        <f>VLOOKUP(D1324,'[1]DESIGN LOAD'!AC:AF,2,FALSE)</f>
        <v>565</v>
      </c>
      <c r="S1324" s="7">
        <f>VLOOKUP(D1324,'[1]DESIGN LOAD'!AC:AF,3,FALSE)</f>
        <v>675</v>
      </c>
      <c r="T1324">
        <f>VLOOKUP(D1324,'[1]DESIGN LOAD'!AC:AF,4,FALSE)</f>
        <v>1240</v>
      </c>
    </row>
    <row r="1325" spans="1:20" x14ac:dyDescent="0.3">
      <c r="A1325" s="6">
        <v>2024</v>
      </c>
      <c r="B1325" s="6">
        <v>8</v>
      </c>
      <c r="C1325" s="6">
        <v>25</v>
      </c>
      <c r="D1325" s="6">
        <v>9</v>
      </c>
      <c r="E1325" s="6" t="str">
        <f t="shared" si="80"/>
        <v>Sunday</v>
      </c>
      <c r="F1325" s="6" t="str">
        <f t="shared" si="83"/>
        <v>Weekend</v>
      </c>
      <c r="G1325" s="6" t="str">
        <f>_xlfn.XLOOKUP(B1325,'[1]VLOOKUP DATA'!$A$3:$A$14,'[1]VLOOKUP DATA'!$C$3:$C$14)</f>
        <v>High-demand</v>
      </c>
      <c r="H1325" s="6" t="str" cm="1">
        <f t="array" ref="H1325">_xlfn.XLOOKUP(1,('[1]VLOOKUP DATA'!$I$2:$I$337=[1]DATA!G1325)*('[1]VLOOKUP DATA'!$J$2:$J$337=[1]DATA!D1325)*('[1]VLOOKUP DATA'!$K$2:$K$337=[1]DATA!E1325),'[1]VLOOKUP DATA'!$L$2:$L$337)</f>
        <v>Off-Peak</v>
      </c>
      <c r="I1325" s="1" cm="1">
        <f t="array" ref="I1325">_xlfn.XLOOKUP(B1325,'[1]VLOOKUP DATA'!$A$3:$A$14,_xlfn.XLOOKUP(H1325,'[1]VLOOKUP DATA'!$D$2:$F$2,'[1]VLOOKUP DATA'!$D$3:$F$14))*100</f>
        <v>107</v>
      </c>
      <c r="J1325" s="2">
        <v>-283.98683333333338</v>
      </c>
      <c r="K1325" s="3">
        <f t="shared" si="81"/>
        <v>0</v>
      </c>
      <c r="L1325" s="3">
        <v>69.325000000000003</v>
      </c>
      <c r="M1325" s="4">
        <v>48.351316666666634</v>
      </c>
      <c r="N1325" s="4">
        <v>540.65655833333358</v>
      </c>
      <c r="O1325" s="4">
        <v>298.98012499999982</v>
      </c>
      <c r="P1325" s="3">
        <f t="shared" si="82"/>
        <v>444.80911666666668</v>
      </c>
      <c r="Q1325" s="5">
        <v>-4.0000000000000029E-2</v>
      </c>
      <c r="R1325" s="5">
        <f>VLOOKUP(D1325,'[1]DESIGN LOAD'!AC:AF,2,FALSE)</f>
        <v>565</v>
      </c>
      <c r="S1325" s="7">
        <f>VLOOKUP(D1325,'[1]DESIGN LOAD'!AC:AF,3,FALSE)</f>
        <v>675</v>
      </c>
      <c r="T1325">
        <f>VLOOKUP(D1325,'[1]DESIGN LOAD'!AC:AF,4,FALSE)</f>
        <v>1240</v>
      </c>
    </row>
    <row r="1326" spans="1:20" x14ac:dyDescent="0.3">
      <c r="A1326" s="6">
        <v>2024</v>
      </c>
      <c r="B1326" s="6">
        <v>8</v>
      </c>
      <c r="C1326" s="6">
        <v>25</v>
      </c>
      <c r="D1326" s="6">
        <v>10</v>
      </c>
      <c r="E1326" s="6" t="str">
        <f t="shared" si="80"/>
        <v>Sunday</v>
      </c>
      <c r="F1326" s="6" t="str">
        <f t="shared" si="83"/>
        <v>Weekend</v>
      </c>
      <c r="G1326" s="6" t="str">
        <f>_xlfn.XLOOKUP(B1326,'[1]VLOOKUP DATA'!$A$3:$A$14,'[1]VLOOKUP DATA'!$C$3:$C$14)</f>
        <v>High-demand</v>
      </c>
      <c r="H1326" s="6" t="str" cm="1">
        <f t="array" ref="H1326">_xlfn.XLOOKUP(1,('[1]VLOOKUP DATA'!$I$2:$I$337=[1]DATA!G1326)*('[1]VLOOKUP DATA'!$J$2:$J$337=[1]DATA!D1326)*('[1]VLOOKUP DATA'!$K$2:$K$337=[1]DATA!E1326),'[1]VLOOKUP DATA'!$L$2:$L$337)</f>
        <v>Off-Peak</v>
      </c>
      <c r="I1326" s="1" cm="1">
        <f t="array" ref="I1326">_xlfn.XLOOKUP(B1326,'[1]VLOOKUP DATA'!$A$3:$A$14,_xlfn.XLOOKUP(H1326,'[1]VLOOKUP DATA'!$D$2:$F$2,'[1]VLOOKUP DATA'!$D$3:$F$14))*100</f>
        <v>107</v>
      </c>
      <c r="J1326" s="2">
        <v>-273.78506666666675</v>
      </c>
      <c r="K1326" s="3">
        <f t="shared" si="81"/>
        <v>0</v>
      </c>
      <c r="L1326" s="3">
        <v>83.875</v>
      </c>
      <c r="M1326" s="4">
        <v>0.16563333333333338</v>
      </c>
      <c r="N1326" s="4">
        <v>529.2758083333332</v>
      </c>
      <c r="O1326" s="4">
        <v>255.44944166666659</v>
      </c>
      <c r="P1326" s="3">
        <f t="shared" si="82"/>
        <v>444.80911666666668</v>
      </c>
      <c r="Q1326" s="5">
        <v>-4.0000000000000029E-2</v>
      </c>
      <c r="R1326" s="5">
        <f>VLOOKUP(D1326,'[1]DESIGN LOAD'!AC:AF,2,FALSE)</f>
        <v>565</v>
      </c>
      <c r="S1326" s="7">
        <f>VLOOKUP(D1326,'[1]DESIGN LOAD'!AC:AF,3,FALSE)</f>
        <v>675</v>
      </c>
      <c r="T1326">
        <f>VLOOKUP(D1326,'[1]DESIGN LOAD'!AC:AF,4,FALSE)</f>
        <v>1240</v>
      </c>
    </row>
    <row r="1327" spans="1:20" x14ac:dyDescent="0.3">
      <c r="A1327" s="6">
        <v>2024</v>
      </c>
      <c r="B1327" s="6">
        <v>8</v>
      </c>
      <c r="C1327" s="6">
        <v>25</v>
      </c>
      <c r="D1327" s="6">
        <v>11</v>
      </c>
      <c r="E1327" s="6" t="str">
        <f t="shared" si="80"/>
        <v>Sunday</v>
      </c>
      <c r="F1327" s="6" t="str">
        <f t="shared" si="83"/>
        <v>Weekend</v>
      </c>
      <c r="G1327" s="6" t="str">
        <f>_xlfn.XLOOKUP(B1327,'[1]VLOOKUP DATA'!$A$3:$A$14,'[1]VLOOKUP DATA'!$C$3:$C$14)</f>
        <v>High-demand</v>
      </c>
      <c r="H1327" s="6" t="str" cm="1">
        <f t="array" ref="H1327">_xlfn.XLOOKUP(1,('[1]VLOOKUP DATA'!$I$2:$I$337=[1]DATA!G1327)*('[1]VLOOKUP DATA'!$J$2:$J$337=[1]DATA!D1327)*('[1]VLOOKUP DATA'!$K$2:$K$337=[1]DATA!E1327),'[1]VLOOKUP DATA'!$L$2:$L$337)</f>
        <v>Off-Peak</v>
      </c>
      <c r="I1327" s="1" cm="1">
        <f t="array" ref="I1327">_xlfn.XLOOKUP(B1327,'[1]VLOOKUP DATA'!$A$3:$A$14,_xlfn.XLOOKUP(H1327,'[1]VLOOKUP DATA'!$D$2:$F$2,'[1]VLOOKUP DATA'!$D$3:$F$14))*100</f>
        <v>107</v>
      </c>
      <c r="J1327" s="2">
        <v>-240.54853333333318</v>
      </c>
      <c r="K1327" s="3">
        <f t="shared" si="81"/>
        <v>0</v>
      </c>
      <c r="L1327" s="3">
        <v>97.558333333333337</v>
      </c>
      <c r="M1327" s="4">
        <v>0.16476666666666676</v>
      </c>
      <c r="N1327" s="4">
        <v>463.62158333333332</v>
      </c>
      <c r="O1327" s="4">
        <v>223.03169999999989</v>
      </c>
      <c r="P1327" s="3">
        <f t="shared" si="82"/>
        <v>444.80911666666668</v>
      </c>
      <c r="Q1327" s="5">
        <v>-4.0000000000000029E-2</v>
      </c>
      <c r="R1327" s="5">
        <f>VLOOKUP(D1327,'[1]DESIGN LOAD'!AC:AF,2,FALSE)</f>
        <v>565</v>
      </c>
      <c r="S1327" s="7">
        <f>VLOOKUP(D1327,'[1]DESIGN LOAD'!AC:AF,3,FALSE)</f>
        <v>675</v>
      </c>
      <c r="T1327">
        <f>VLOOKUP(D1327,'[1]DESIGN LOAD'!AC:AF,4,FALSE)</f>
        <v>1240</v>
      </c>
    </row>
    <row r="1328" spans="1:20" x14ac:dyDescent="0.3">
      <c r="A1328" s="6">
        <v>2024</v>
      </c>
      <c r="B1328" s="6">
        <v>8</v>
      </c>
      <c r="C1328" s="6">
        <v>25</v>
      </c>
      <c r="D1328" s="6">
        <v>12</v>
      </c>
      <c r="E1328" s="6" t="str">
        <f t="shared" si="80"/>
        <v>Sunday</v>
      </c>
      <c r="F1328" s="6" t="str">
        <f t="shared" si="83"/>
        <v>Weekend</v>
      </c>
      <c r="G1328" s="6" t="str">
        <f>_xlfn.XLOOKUP(B1328,'[1]VLOOKUP DATA'!$A$3:$A$14,'[1]VLOOKUP DATA'!$C$3:$C$14)</f>
        <v>High-demand</v>
      </c>
      <c r="H1328" s="6" t="str" cm="1">
        <f t="array" ref="H1328">_xlfn.XLOOKUP(1,('[1]VLOOKUP DATA'!$I$2:$I$337=[1]DATA!G1328)*('[1]VLOOKUP DATA'!$J$2:$J$337=[1]DATA!D1328)*('[1]VLOOKUP DATA'!$K$2:$K$337=[1]DATA!E1328),'[1]VLOOKUP DATA'!$L$2:$L$337)</f>
        <v>Off-Peak</v>
      </c>
      <c r="I1328" s="1" cm="1">
        <f t="array" ref="I1328">_xlfn.XLOOKUP(B1328,'[1]VLOOKUP DATA'!$A$3:$A$14,_xlfn.XLOOKUP(H1328,'[1]VLOOKUP DATA'!$D$2:$F$2,'[1]VLOOKUP DATA'!$D$3:$F$14))*100</f>
        <v>107</v>
      </c>
      <c r="J1328" s="2">
        <v>-10.364708333333342</v>
      </c>
      <c r="K1328" s="3">
        <f t="shared" si="81"/>
        <v>0</v>
      </c>
      <c r="L1328" s="3">
        <v>99</v>
      </c>
      <c r="M1328" s="4">
        <v>0.16732499999999995</v>
      </c>
      <c r="N1328" s="4">
        <v>248.25562500000004</v>
      </c>
      <c r="O1328" s="4">
        <v>237.84965833333345</v>
      </c>
      <c r="P1328" s="3">
        <f t="shared" si="82"/>
        <v>444.80911666666668</v>
      </c>
      <c r="Q1328" s="5">
        <v>-4.0000000000000029E-2</v>
      </c>
      <c r="R1328" s="5">
        <f>VLOOKUP(D1328,'[1]DESIGN LOAD'!AC:AF,2,FALSE)</f>
        <v>565</v>
      </c>
      <c r="S1328" s="7">
        <f>VLOOKUP(D1328,'[1]DESIGN LOAD'!AC:AF,3,FALSE)</f>
        <v>675</v>
      </c>
      <c r="T1328">
        <f>VLOOKUP(D1328,'[1]DESIGN LOAD'!AC:AF,4,FALSE)</f>
        <v>1240</v>
      </c>
    </row>
    <row r="1329" spans="1:20" x14ac:dyDescent="0.3">
      <c r="A1329" s="6">
        <v>2024</v>
      </c>
      <c r="B1329" s="6">
        <v>8</v>
      </c>
      <c r="C1329" s="6">
        <v>25</v>
      </c>
      <c r="D1329" s="6">
        <v>13</v>
      </c>
      <c r="E1329" s="6" t="str">
        <f t="shared" si="80"/>
        <v>Sunday</v>
      </c>
      <c r="F1329" s="6" t="str">
        <f t="shared" si="83"/>
        <v>Weekend</v>
      </c>
      <c r="G1329" s="6" t="str">
        <f>_xlfn.XLOOKUP(B1329,'[1]VLOOKUP DATA'!$A$3:$A$14,'[1]VLOOKUP DATA'!$C$3:$C$14)</f>
        <v>High-demand</v>
      </c>
      <c r="H1329" s="6" t="str" cm="1">
        <f t="array" ref="H1329">_xlfn.XLOOKUP(1,('[1]VLOOKUP DATA'!$I$2:$I$337=[1]DATA!G1329)*('[1]VLOOKUP DATA'!$J$2:$J$337=[1]DATA!D1329)*('[1]VLOOKUP DATA'!$K$2:$K$337=[1]DATA!E1329),'[1]VLOOKUP DATA'!$L$2:$L$337)</f>
        <v>Off-Peak</v>
      </c>
      <c r="I1329" s="1" cm="1">
        <f t="array" ref="I1329">_xlfn.XLOOKUP(B1329,'[1]VLOOKUP DATA'!$A$3:$A$14,_xlfn.XLOOKUP(H1329,'[1]VLOOKUP DATA'!$D$2:$F$2,'[1]VLOOKUP DATA'!$D$3:$F$14))*100</f>
        <v>107</v>
      </c>
      <c r="J1329" s="2">
        <v>-8.647583333333337</v>
      </c>
      <c r="K1329" s="3">
        <f t="shared" si="81"/>
        <v>0</v>
      </c>
      <c r="L1329" s="3">
        <v>99.041666666666671</v>
      </c>
      <c r="M1329" s="4">
        <v>0.16598333333333332</v>
      </c>
      <c r="N1329" s="4">
        <v>292.94665833333335</v>
      </c>
      <c r="O1329" s="4">
        <v>284.25785833333333</v>
      </c>
      <c r="P1329" s="3">
        <f t="shared" si="82"/>
        <v>444.80911666666668</v>
      </c>
      <c r="Q1329" s="5">
        <v>-4.0000000000000029E-2</v>
      </c>
      <c r="R1329" s="5">
        <f>VLOOKUP(D1329,'[1]DESIGN LOAD'!AC:AF,2,FALSE)</f>
        <v>565</v>
      </c>
      <c r="S1329" s="7">
        <f>VLOOKUP(D1329,'[1]DESIGN LOAD'!AC:AF,3,FALSE)</f>
        <v>675</v>
      </c>
      <c r="T1329">
        <f>VLOOKUP(D1329,'[1]DESIGN LOAD'!AC:AF,4,FALSE)</f>
        <v>1240</v>
      </c>
    </row>
    <row r="1330" spans="1:20" x14ac:dyDescent="0.3">
      <c r="A1330" s="6">
        <v>2024</v>
      </c>
      <c r="B1330" s="6">
        <v>8</v>
      </c>
      <c r="C1330" s="6">
        <v>25</v>
      </c>
      <c r="D1330" s="6">
        <v>14</v>
      </c>
      <c r="E1330" s="6" t="str">
        <f t="shared" si="80"/>
        <v>Sunday</v>
      </c>
      <c r="F1330" s="6" t="str">
        <f t="shared" si="83"/>
        <v>Weekend</v>
      </c>
      <c r="G1330" s="6" t="str">
        <f>_xlfn.XLOOKUP(B1330,'[1]VLOOKUP DATA'!$A$3:$A$14,'[1]VLOOKUP DATA'!$C$3:$C$14)</f>
        <v>High-demand</v>
      </c>
      <c r="H1330" s="6" t="str" cm="1">
        <f t="array" ref="H1330">_xlfn.XLOOKUP(1,('[1]VLOOKUP DATA'!$I$2:$I$337=[1]DATA!G1330)*('[1]VLOOKUP DATA'!$J$2:$J$337=[1]DATA!D1330)*('[1]VLOOKUP DATA'!$K$2:$K$337=[1]DATA!E1330),'[1]VLOOKUP DATA'!$L$2:$L$337)</f>
        <v>Off-Peak</v>
      </c>
      <c r="I1330" s="1" cm="1">
        <f t="array" ref="I1330">_xlfn.XLOOKUP(B1330,'[1]VLOOKUP DATA'!$A$3:$A$14,_xlfn.XLOOKUP(H1330,'[1]VLOOKUP DATA'!$D$2:$F$2,'[1]VLOOKUP DATA'!$D$3:$F$14))*100</f>
        <v>107</v>
      </c>
      <c r="J1330" s="2">
        <v>-10.147299999999998</v>
      </c>
      <c r="K1330" s="3">
        <f t="shared" si="81"/>
        <v>0</v>
      </c>
      <c r="L1330" s="3">
        <v>99.041666666666671</v>
      </c>
      <c r="M1330" s="4">
        <v>0.16689166666666663</v>
      </c>
      <c r="N1330" s="4">
        <v>295.38745833333331</v>
      </c>
      <c r="O1330" s="4">
        <v>285.19887499999999</v>
      </c>
      <c r="P1330" s="3">
        <f t="shared" si="82"/>
        <v>444.80911666666668</v>
      </c>
      <c r="Q1330" s="5">
        <v>-4.0000000000000029E-2</v>
      </c>
      <c r="R1330" s="5">
        <f>VLOOKUP(D1330,'[1]DESIGN LOAD'!AC:AF,2,FALSE)</f>
        <v>565</v>
      </c>
      <c r="S1330" s="7">
        <f>VLOOKUP(D1330,'[1]DESIGN LOAD'!AC:AF,3,FALSE)</f>
        <v>675</v>
      </c>
      <c r="T1330">
        <f>VLOOKUP(D1330,'[1]DESIGN LOAD'!AC:AF,4,FALSE)</f>
        <v>1240</v>
      </c>
    </row>
    <row r="1331" spans="1:20" x14ac:dyDescent="0.3">
      <c r="A1331" s="6">
        <v>2024</v>
      </c>
      <c r="B1331" s="6">
        <v>8</v>
      </c>
      <c r="C1331" s="6">
        <v>25</v>
      </c>
      <c r="D1331" s="6">
        <v>15</v>
      </c>
      <c r="E1331" s="6" t="str">
        <f t="shared" si="80"/>
        <v>Sunday</v>
      </c>
      <c r="F1331" s="6" t="str">
        <f t="shared" si="83"/>
        <v>Weekend</v>
      </c>
      <c r="G1331" s="6" t="str">
        <f>_xlfn.XLOOKUP(B1331,'[1]VLOOKUP DATA'!$A$3:$A$14,'[1]VLOOKUP DATA'!$C$3:$C$14)</f>
        <v>High-demand</v>
      </c>
      <c r="H1331" s="6" t="str" cm="1">
        <f t="array" ref="H1331">_xlfn.XLOOKUP(1,('[1]VLOOKUP DATA'!$I$2:$I$337=[1]DATA!G1331)*('[1]VLOOKUP DATA'!$J$2:$J$337=[1]DATA!D1331)*('[1]VLOOKUP DATA'!$K$2:$K$337=[1]DATA!E1331),'[1]VLOOKUP DATA'!$L$2:$L$337)</f>
        <v>Off-Peak</v>
      </c>
      <c r="I1331" s="1" cm="1">
        <f t="array" ref="I1331">_xlfn.XLOOKUP(B1331,'[1]VLOOKUP DATA'!$A$3:$A$14,_xlfn.XLOOKUP(H1331,'[1]VLOOKUP DATA'!$D$2:$F$2,'[1]VLOOKUP DATA'!$D$3:$F$14))*100</f>
        <v>107</v>
      </c>
      <c r="J1331" s="2">
        <v>-8.6953916666666657</v>
      </c>
      <c r="K1331" s="3">
        <f t="shared" si="81"/>
        <v>0</v>
      </c>
      <c r="L1331" s="3">
        <v>99.016666666666666</v>
      </c>
      <c r="M1331" s="4">
        <v>0.16571666666666668</v>
      </c>
      <c r="N1331" s="4">
        <v>297.33866666666671</v>
      </c>
      <c r="O1331" s="4">
        <v>288.60207499999996</v>
      </c>
      <c r="P1331" s="3">
        <f t="shared" si="82"/>
        <v>444.80911666666668</v>
      </c>
      <c r="Q1331" s="5">
        <v>-4.0000000000000029E-2</v>
      </c>
      <c r="R1331" s="5">
        <f>VLOOKUP(D1331,'[1]DESIGN LOAD'!AC:AF,2,FALSE)</f>
        <v>565</v>
      </c>
      <c r="S1331" s="7">
        <f>VLOOKUP(D1331,'[1]DESIGN LOAD'!AC:AF,3,FALSE)</f>
        <v>675</v>
      </c>
      <c r="T1331">
        <f>VLOOKUP(D1331,'[1]DESIGN LOAD'!AC:AF,4,FALSE)</f>
        <v>1240</v>
      </c>
    </row>
    <row r="1332" spans="1:20" x14ac:dyDescent="0.3">
      <c r="A1332" s="6">
        <v>2024</v>
      </c>
      <c r="B1332" s="6">
        <v>8</v>
      </c>
      <c r="C1332" s="6">
        <v>25</v>
      </c>
      <c r="D1332" s="6">
        <v>16</v>
      </c>
      <c r="E1332" s="6" t="str">
        <f t="shared" si="80"/>
        <v>Sunday</v>
      </c>
      <c r="F1332" s="6" t="str">
        <f t="shared" si="83"/>
        <v>Weekend</v>
      </c>
      <c r="G1332" s="6" t="str">
        <f>_xlfn.XLOOKUP(B1332,'[1]VLOOKUP DATA'!$A$3:$A$14,'[1]VLOOKUP DATA'!$C$3:$C$14)</f>
        <v>High-demand</v>
      </c>
      <c r="H1332" s="6" t="str" cm="1">
        <f t="array" ref="H1332">_xlfn.XLOOKUP(1,('[1]VLOOKUP DATA'!$I$2:$I$337=[1]DATA!G1332)*('[1]VLOOKUP DATA'!$J$2:$J$337=[1]DATA!D1332)*('[1]VLOOKUP DATA'!$K$2:$K$337=[1]DATA!E1332),'[1]VLOOKUP DATA'!$L$2:$L$337)</f>
        <v>Off-Peak</v>
      </c>
      <c r="I1332" s="1" cm="1">
        <f t="array" ref="I1332">_xlfn.XLOOKUP(B1332,'[1]VLOOKUP DATA'!$A$3:$A$14,_xlfn.XLOOKUP(H1332,'[1]VLOOKUP DATA'!$D$2:$F$2,'[1]VLOOKUP DATA'!$D$3:$F$14))*100</f>
        <v>107</v>
      </c>
      <c r="J1332" s="2">
        <v>42.03715306122448</v>
      </c>
      <c r="K1332" s="3">
        <f t="shared" si="81"/>
        <v>42.03715306122448</v>
      </c>
      <c r="L1332" s="3">
        <v>98.255102040816325</v>
      </c>
      <c r="M1332" s="4">
        <v>6.5959489795918342</v>
      </c>
      <c r="N1332" s="4">
        <v>200.47174489795927</v>
      </c>
      <c r="O1332" s="4">
        <v>251.61792857142865</v>
      </c>
      <c r="P1332" s="3">
        <f t="shared" si="82"/>
        <v>444.80911666666668</v>
      </c>
      <c r="Q1332" s="5">
        <v>-1.7142857142857151E-2</v>
      </c>
      <c r="R1332" s="5">
        <f>VLOOKUP(D1332,'[1]DESIGN LOAD'!AC:AF,2,FALSE)</f>
        <v>565</v>
      </c>
      <c r="S1332" s="7">
        <f>VLOOKUP(D1332,'[1]DESIGN LOAD'!AC:AF,3,FALSE)</f>
        <v>675</v>
      </c>
      <c r="T1332">
        <f>VLOOKUP(D1332,'[1]DESIGN LOAD'!AC:AF,4,FALSE)</f>
        <v>1240</v>
      </c>
    </row>
    <row r="1333" spans="1:20" x14ac:dyDescent="0.3">
      <c r="A1333" s="6">
        <v>2024</v>
      </c>
      <c r="B1333" s="6">
        <v>8</v>
      </c>
      <c r="C1333" s="6">
        <v>25</v>
      </c>
      <c r="D1333" s="6">
        <v>17</v>
      </c>
      <c r="E1333" s="6" t="str">
        <f t="shared" si="80"/>
        <v>Sunday</v>
      </c>
      <c r="F1333" s="6" t="str">
        <f t="shared" si="83"/>
        <v>Weekend</v>
      </c>
      <c r="G1333" s="6" t="str">
        <f>_xlfn.XLOOKUP(B1333,'[1]VLOOKUP DATA'!$A$3:$A$14,'[1]VLOOKUP DATA'!$C$3:$C$14)</f>
        <v>High-demand</v>
      </c>
      <c r="H1333" s="6" t="str" cm="1">
        <f t="array" ref="H1333">_xlfn.XLOOKUP(1,('[1]VLOOKUP DATA'!$I$2:$I$337=[1]DATA!G1333)*('[1]VLOOKUP DATA'!$J$2:$J$337=[1]DATA!D1333)*('[1]VLOOKUP DATA'!$K$2:$K$337=[1]DATA!E1333),'[1]VLOOKUP DATA'!$L$2:$L$337)</f>
        <v>Off-Peak</v>
      </c>
      <c r="I1333" s="1" cm="1">
        <f t="array" ref="I1333">_xlfn.XLOOKUP(B1333,'[1]VLOOKUP DATA'!$A$3:$A$14,_xlfn.XLOOKUP(H1333,'[1]VLOOKUP DATA'!$D$2:$F$2,'[1]VLOOKUP DATA'!$D$3:$F$14))*100</f>
        <v>107</v>
      </c>
      <c r="J1333" s="2">
        <v>209.39260000000016</v>
      </c>
      <c r="K1333" s="3">
        <f t="shared" si="81"/>
        <v>209.39260000000016</v>
      </c>
      <c r="L1333" s="3">
        <v>92.74166666666666</v>
      </c>
      <c r="M1333" s="4">
        <v>0.15994166666666657</v>
      </c>
      <c r="N1333" s="4">
        <v>71.193758333333292</v>
      </c>
      <c r="O1333" s="4">
        <v>280.58635833333335</v>
      </c>
      <c r="P1333" s="3">
        <f t="shared" si="82"/>
        <v>444.80911666666668</v>
      </c>
      <c r="Q1333" s="5">
        <v>0</v>
      </c>
      <c r="R1333" s="5">
        <f>VLOOKUP(D1333,'[1]DESIGN LOAD'!AC:AF,2,FALSE)</f>
        <v>555</v>
      </c>
      <c r="S1333" s="7">
        <f>VLOOKUP(D1333,'[1]DESIGN LOAD'!AC:AF,3,FALSE)</f>
        <v>675</v>
      </c>
      <c r="T1333">
        <f>VLOOKUP(D1333,'[1]DESIGN LOAD'!AC:AF,4,FALSE)</f>
        <v>1230</v>
      </c>
    </row>
    <row r="1334" spans="1:20" x14ac:dyDescent="0.3">
      <c r="A1334" s="6">
        <v>2024</v>
      </c>
      <c r="B1334" s="6">
        <v>8</v>
      </c>
      <c r="C1334" s="6">
        <v>25</v>
      </c>
      <c r="D1334" s="6">
        <v>18</v>
      </c>
      <c r="E1334" s="6" t="str">
        <f t="shared" si="80"/>
        <v>Sunday</v>
      </c>
      <c r="F1334" s="6" t="str">
        <f t="shared" si="83"/>
        <v>Weekend</v>
      </c>
      <c r="G1334" s="6" t="str">
        <f>_xlfn.XLOOKUP(B1334,'[1]VLOOKUP DATA'!$A$3:$A$14,'[1]VLOOKUP DATA'!$C$3:$C$14)</f>
        <v>High-demand</v>
      </c>
      <c r="H1334" s="6" t="str" cm="1">
        <f t="array" ref="H1334">_xlfn.XLOOKUP(1,('[1]VLOOKUP DATA'!$I$2:$I$337=[1]DATA!G1334)*('[1]VLOOKUP DATA'!$J$2:$J$337=[1]DATA!D1334)*('[1]VLOOKUP DATA'!$K$2:$K$337=[1]DATA!E1334),'[1]VLOOKUP DATA'!$L$2:$L$337)</f>
        <v>Off-Peak</v>
      </c>
      <c r="I1334" s="1" cm="1">
        <f t="array" ref="I1334">_xlfn.XLOOKUP(B1334,'[1]VLOOKUP DATA'!$A$3:$A$14,_xlfn.XLOOKUP(H1334,'[1]VLOOKUP DATA'!$D$2:$F$2,'[1]VLOOKUP DATA'!$D$3:$F$14))*100</f>
        <v>107</v>
      </c>
      <c r="J1334" s="2">
        <v>360.00524166666668</v>
      </c>
      <c r="K1334" s="3">
        <f t="shared" si="81"/>
        <v>360.00524166666668</v>
      </c>
      <c r="L1334" s="3">
        <v>77.658333333333331</v>
      </c>
      <c r="M1334" s="4">
        <v>0.1608583333333333</v>
      </c>
      <c r="N1334" s="4">
        <v>2.343424999999999</v>
      </c>
      <c r="O1334" s="4">
        <v>362.34866666666676</v>
      </c>
      <c r="P1334" s="3">
        <f t="shared" si="82"/>
        <v>444.80911666666668</v>
      </c>
      <c r="Q1334" s="5">
        <v>0</v>
      </c>
      <c r="R1334" s="5">
        <f>VLOOKUP(D1334,'[1]DESIGN LOAD'!AC:AF,2,FALSE)</f>
        <v>485</v>
      </c>
      <c r="S1334" s="7">
        <f>VLOOKUP(D1334,'[1]DESIGN LOAD'!AC:AF,3,FALSE)</f>
        <v>655</v>
      </c>
      <c r="T1334">
        <f>VLOOKUP(D1334,'[1]DESIGN LOAD'!AC:AF,4,FALSE)</f>
        <v>1140</v>
      </c>
    </row>
    <row r="1335" spans="1:20" x14ac:dyDescent="0.3">
      <c r="A1335" s="6">
        <v>2024</v>
      </c>
      <c r="B1335" s="6">
        <v>8</v>
      </c>
      <c r="C1335" s="6">
        <v>25</v>
      </c>
      <c r="D1335" s="6">
        <v>19</v>
      </c>
      <c r="E1335" s="6" t="str">
        <f t="shared" si="80"/>
        <v>Sunday</v>
      </c>
      <c r="F1335" s="6" t="str">
        <f t="shared" si="83"/>
        <v>Weekend</v>
      </c>
      <c r="G1335" s="6" t="str">
        <f>_xlfn.XLOOKUP(B1335,'[1]VLOOKUP DATA'!$A$3:$A$14,'[1]VLOOKUP DATA'!$C$3:$C$14)</f>
        <v>High-demand</v>
      </c>
      <c r="H1335" s="6" t="str" cm="1">
        <f t="array" ref="H1335">_xlfn.XLOOKUP(1,('[1]VLOOKUP DATA'!$I$2:$I$337=[1]DATA!G1335)*('[1]VLOOKUP DATA'!$J$2:$J$337=[1]DATA!D1335)*('[1]VLOOKUP DATA'!$K$2:$K$337=[1]DATA!E1335),'[1]VLOOKUP DATA'!$L$2:$L$337)</f>
        <v>Off-Peak</v>
      </c>
      <c r="I1335" s="1" cm="1">
        <f t="array" ref="I1335">_xlfn.XLOOKUP(B1335,'[1]VLOOKUP DATA'!$A$3:$A$14,_xlfn.XLOOKUP(H1335,'[1]VLOOKUP DATA'!$D$2:$F$2,'[1]VLOOKUP DATA'!$D$3:$F$14))*100</f>
        <v>107</v>
      </c>
      <c r="J1335" s="2">
        <v>70.500283333333243</v>
      </c>
      <c r="K1335" s="3">
        <f t="shared" si="81"/>
        <v>70.500283333333243</v>
      </c>
      <c r="L1335" s="3">
        <v>65.058333333333337</v>
      </c>
      <c r="M1335" s="4">
        <v>289.11993333333334</v>
      </c>
      <c r="N1335" s="4">
        <v>0</v>
      </c>
      <c r="O1335" s="4">
        <v>342.28231666666659</v>
      </c>
      <c r="P1335" s="3">
        <f t="shared" si="82"/>
        <v>444.80911666666668</v>
      </c>
      <c r="Q1335" s="5">
        <v>0</v>
      </c>
      <c r="R1335" s="5">
        <f>VLOOKUP(D1335,'[1]DESIGN LOAD'!AC:AF,2,FALSE)</f>
        <v>295</v>
      </c>
      <c r="S1335" s="7">
        <f>VLOOKUP(D1335,'[1]DESIGN LOAD'!AC:AF,3,FALSE)</f>
        <v>655</v>
      </c>
      <c r="T1335">
        <f>VLOOKUP(D1335,'[1]DESIGN LOAD'!AC:AF,4,FALSE)</f>
        <v>950</v>
      </c>
    </row>
    <row r="1336" spans="1:20" x14ac:dyDescent="0.3">
      <c r="A1336" s="6">
        <v>2024</v>
      </c>
      <c r="B1336" s="6">
        <v>8</v>
      </c>
      <c r="C1336" s="6">
        <v>25</v>
      </c>
      <c r="D1336" s="6">
        <v>20</v>
      </c>
      <c r="E1336" s="6" t="str">
        <f t="shared" si="80"/>
        <v>Sunday</v>
      </c>
      <c r="F1336" s="6" t="str">
        <f t="shared" si="83"/>
        <v>Weekend</v>
      </c>
      <c r="G1336" s="6" t="str">
        <f>_xlfn.XLOOKUP(B1336,'[1]VLOOKUP DATA'!$A$3:$A$14,'[1]VLOOKUP DATA'!$C$3:$C$14)</f>
        <v>High-demand</v>
      </c>
      <c r="H1336" s="6" t="str" cm="1">
        <f t="array" ref="H1336">_xlfn.XLOOKUP(1,('[1]VLOOKUP DATA'!$I$2:$I$337=[1]DATA!G1336)*('[1]VLOOKUP DATA'!$J$2:$J$337=[1]DATA!D1336)*('[1]VLOOKUP DATA'!$K$2:$K$337=[1]DATA!E1336),'[1]VLOOKUP DATA'!$L$2:$L$337)</f>
        <v>Off-Peak</v>
      </c>
      <c r="I1336" s="1" cm="1">
        <f t="array" ref="I1336">_xlfn.XLOOKUP(B1336,'[1]VLOOKUP DATA'!$A$3:$A$14,_xlfn.XLOOKUP(H1336,'[1]VLOOKUP DATA'!$D$2:$F$2,'[1]VLOOKUP DATA'!$D$3:$F$14))*100</f>
        <v>107</v>
      </c>
      <c r="J1336" s="2">
        <v>-14.888991666666675</v>
      </c>
      <c r="K1336" s="3">
        <f t="shared" si="81"/>
        <v>0</v>
      </c>
      <c r="L1336" s="3">
        <v>64.891666666666666</v>
      </c>
      <c r="M1336" s="4">
        <v>285.74581666666671</v>
      </c>
      <c r="N1336" s="4">
        <v>0</v>
      </c>
      <c r="O1336" s="4">
        <v>269.01272499999999</v>
      </c>
      <c r="P1336" s="3">
        <f t="shared" si="82"/>
        <v>444.80911666666668</v>
      </c>
      <c r="Q1336" s="5">
        <v>0</v>
      </c>
      <c r="R1336" s="5">
        <f>VLOOKUP(D1336,'[1]DESIGN LOAD'!AC:AF,2,FALSE)</f>
        <v>295</v>
      </c>
      <c r="S1336" s="7">
        <f>VLOOKUP(D1336,'[1]DESIGN LOAD'!AC:AF,3,FALSE)</f>
        <v>190</v>
      </c>
      <c r="T1336">
        <f>VLOOKUP(D1336,'[1]DESIGN LOAD'!AC:AF,4,FALSE)</f>
        <v>485</v>
      </c>
    </row>
    <row r="1337" spans="1:20" x14ac:dyDescent="0.3">
      <c r="A1337" s="6">
        <v>2024</v>
      </c>
      <c r="B1337" s="6">
        <v>8</v>
      </c>
      <c r="C1337" s="6">
        <v>25</v>
      </c>
      <c r="D1337" s="6">
        <v>21</v>
      </c>
      <c r="E1337" s="6" t="str">
        <f t="shared" si="80"/>
        <v>Sunday</v>
      </c>
      <c r="F1337" s="6" t="str">
        <f t="shared" si="83"/>
        <v>Weekend</v>
      </c>
      <c r="G1337" s="6" t="str">
        <f>_xlfn.XLOOKUP(B1337,'[1]VLOOKUP DATA'!$A$3:$A$14,'[1]VLOOKUP DATA'!$C$3:$C$14)</f>
        <v>High-demand</v>
      </c>
      <c r="H1337" s="6" t="str" cm="1">
        <f t="array" ref="H1337">_xlfn.XLOOKUP(1,('[1]VLOOKUP DATA'!$I$2:$I$337=[1]DATA!G1337)*('[1]VLOOKUP DATA'!$J$2:$J$337=[1]DATA!D1337)*('[1]VLOOKUP DATA'!$K$2:$K$337=[1]DATA!E1337),'[1]VLOOKUP DATA'!$L$2:$L$337)</f>
        <v>Off-Peak</v>
      </c>
      <c r="I1337" s="1" cm="1">
        <f t="array" ref="I1337">_xlfn.XLOOKUP(B1337,'[1]VLOOKUP DATA'!$A$3:$A$14,_xlfn.XLOOKUP(H1337,'[1]VLOOKUP DATA'!$D$2:$F$2,'[1]VLOOKUP DATA'!$D$3:$F$14))*100</f>
        <v>107</v>
      </c>
      <c r="J1337" s="2">
        <v>-208.45265833333332</v>
      </c>
      <c r="K1337" s="3">
        <f t="shared" si="81"/>
        <v>0</v>
      </c>
      <c r="L1337" s="3">
        <v>69.183333333333337</v>
      </c>
      <c r="M1337" s="4">
        <v>443.51938333333351</v>
      </c>
      <c r="N1337" s="4">
        <v>0</v>
      </c>
      <c r="O1337" s="4">
        <v>214.82851666666673</v>
      </c>
      <c r="P1337" s="3">
        <f t="shared" si="82"/>
        <v>444.80911666666668</v>
      </c>
      <c r="Q1337" s="5">
        <v>0</v>
      </c>
      <c r="R1337" s="5">
        <f>VLOOKUP(D1337,'[1]DESIGN LOAD'!AC:AF,2,FALSE)</f>
        <v>295</v>
      </c>
      <c r="S1337" s="7">
        <f>VLOOKUP(D1337,'[1]DESIGN LOAD'!AC:AF,3,FALSE)</f>
        <v>190</v>
      </c>
      <c r="T1337">
        <f>VLOOKUP(D1337,'[1]DESIGN LOAD'!AC:AF,4,FALSE)</f>
        <v>485</v>
      </c>
    </row>
    <row r="1338" spans="1:20" x14ac:dyDescent="0.3">
      <c r="A1338" s="6">
        <v>2024</v>
      </c>
      <c r="B1338" s="6">
        <v>8</v>
      </c>
      <c r="C1338" s="6">
        <v>25</v>
      </c>
      <c r="D1338" s="6">
        <v>22</v>
      </c>
      <c r="E1338" s="6" t="str">
        <f t="shared" si="80"/>
        <v>Sunday</v>
      </c>
      <c r="F1338" s="6" t="str">
        <f t="shared" si="83"/>
        <v>Weekend</v>
      </c>
      <c r="G1338" s="6" t="str">
        <f>_xlfn.XLOOKUP(B1338,'[1]VLOOKUP DATA'!$A$3:$A$14,'[1]VLOOKUP DATA'!$C$3:$C$14)</f>
        <v>High-demand</v>
      </c>
      <c r="H1338" s="6" t="str" cm="1">
        <f t="array" ref="H1338">_xlfn.XLOOKUP(1,('[1]VLOOKUP DATA'!$I$2:$I$337=[1]DATA!G1338)*('[1]VLOOKUP DATA'!$J$2:$J$337=[1]DATA!D1338)*('[1]VLOOKUP DATA'!$K$2:$K$337=[1]DATA!E1338),'[1]VLOOKUP DATA'!$L$2:$L$337)</f>
        <v>Off-Peak</v>
      </c>
      <c r="I1338" s="1" cm="1">
        <f t="array" ref="I1338">_xlfn.XLOOKUP(B1338,'[1]VLOOKUP DATA'!$A$3:$A$14,_xlfn.XLOOKUP(H1338,'[1]VLOOKUP DATA'!$D$2:$F$2,'[1]VLOOKUP DATA'!$D$3:$F$14))*100</f>
        <v>107</v>
      </c>
      <c r="J1338" s="2">
        <v>-201.66170833333337</v>
      </c>
      <c r="K1338" s="3">
        <f t="shared" si="81"/>
        <v>0</v>
      </c>
      <c r="L1338" s="3">
        <v>78.691666666666663</v>
      </c>
      <c r="M1338" s="4">
        <v>444.24887500000023</v>
      </c>
      <c r="N1338" s="4">
        <v>0</v>
      </c>
      <c r="O1338" s="4">
        <v>221.89170833333324</v>
      </c>
      <c r="P1338" s="3">
        <f t="shared" si="82"/>
        <v>444.80911666666668</v>
      </c>
      <c r="Q1338" s="5">
        <v>0</v>
      </c>
      <c r="R1338" s="5">
        <f>VLOOKUP(D1338,'[1]DESIGN LOAD'!AC:AF,2,FALSE)</f>
        <v>200</v>
      </c>
      <c r="S1338" s="7">
        <f>VLOOKUP(D1338,'[1]DESIGN LOAD'!AC:AF,3,FALSE)</f>
        <v>190</v>
      </c>
      <c r="T1338">
        <f>VLOOKUP(D1338,'[1]DESIGN LOAD'!AC:AF,4,FALSE)</f>
        <v>390</v>
      </c>
    </row>
    <row r="1339" spans="1:20" x14ac:dyDescent="0.3">
      <c r="A1339" s="6">
        <v>2024</v>
      </c>
      <c r="B1339" s="6">
        <v>8</v>
      </c>
      <c r="C1339" s="6">
        <v>25</v>
      </c>
      <c r="D1339" s="6">
        <v>23</v>
      </c>
      <c r="E1339" s="6" t="str">
        <f t="shared" si="80"/>
        <v>Sunday</v>
      </c>
      <c r="F1339" s="6" t="str">
        <f t="shared" si="83"/>
        <v>Weekend</v>
      </c>
      <c r="G1339" s="6" t="str">
        <f>_xlfn.XLOOKUP(B1339,'[1]VLOOKUP DATA'!$A$3:$A$14,'[1]VLOOKUP DATA'!$C$3:$C$14)</f>
        <v>High-demand</v>
      </c>
      <c r="H1339" s="6" t="str" cm="1">
        <f t="array" ref="H1339">_xlfn.XLOOKUP(1,('[1]VLOOKUP DATA'!$I$2:$I$337=[1]DATA!G1339)*('[1]VLOOKUP DATA'!$J$2:$J$337=[1]DATA!D1339)*('[1]VLOOKUP DATA'!$K$2:$K$337=[1]DATA!E1339),'[1]VLOOKUP DATA'!$L$2:$L$337)</f>
        <v>Off-Peak</v>
      </c>
      <c r="I1339" s="1" cm="1">
        <f t="array" ref="I1339">_xlfn.XLOOKUP(B1339,'[1]VLOOKUP DATA'!$A$3:$A$14,_xlfn.XLOOKUP(H1339,'[1]VLOOKUP DATA'!$D$2:$F$2,'[1]VLOOKUP DATA'!$D$3:$F$14))*100</f>
        <v>107</v>
      </c>
      <c r="J1339" s="2">
        <v>-144.75634999999994</v>
      </c>
      <c r="K1339" s="3">
        <f t="shared" si="81"/>
        <v>0</v>
      </c>
      <c r="L1339" s="3">
        <v>87.825000000000003</v>
      </c>
      <c r="M1339" s="4">
        <v>339.13982499999997</v>
      </c>
      <c r="N1339" s="4">
        <v>0</v>
      </c>
      <c r="O1339" s="4">
        <v>178.63689166666657</v>
      </c>
      <c r="P1339" s="3">
        <f t="shared" si="82"/>
        <v>444.80911666666668</v>
      </c>
      <c r="Q1339" s="5">
        <v>0</v>
      </c>
      <c r="R1339" s="5">
        <f>VLOOKUP(D1339,'[1]DESIGN LOAD'!AC:AF,2,FALSE)</f>
        <v>200</v>
      </c>
      <c r="S1339" s="7">
        <f>VLOOKUP(D1339,'[1]DESIGN LOAD'!AC:AF,3,FALSE)</f>
        <v>190</v>
      </c>
      <c r="T1339">
        <f>VLOOKUP(D1339,'[1]DESIGN LOAD'!AC:AF,4,FALSE)</f>
        <v>390</v>
      </c>
    </row>
    <row r="1340" spans="1:20" x14ac:dyDescent="0.3">
      <c r="A1340" s="6">
        <v>2024</v>
      </c>
      <c r="B1340" s="6">
        <v>8</v>
      </c>
      <c r="C1340" s="6">
        <v>26</v>
      </c>
      <c r="D1340" s="6">
        <v>0</v>
      </c>
      <c r="E1340" s="6" t="str">
        <f t="shared" si="80"/>
        <v>Monday</v>
      </c>
      <c r="F1340" s="6" t="str">
        <f t="shared" si="83"/>
        <v>Week-day</v>
      </c>
      <c r="G1340" s="6" t="str">
        <f>_xlfn.XLOOKUP(B1340,'[1]VLOOKUP DATA'!$A$3:$A$14,'[1]VLOOKUP DATA'!$C$3:$C$14)</f>
        <v>High-demand</v>
      </c>
      <c r="H1340" s="6" t="str" cm="1">
        <f t="array" ref="H1340">_xlfn.XLOOKUP(1,('[1]VLOOKUP DATA'!$I$2:$I$337=[1]DATA!G1340)*('[1]VLOOKUP DATA'!$J$2:$J$337=[1]DATA!D1340)*('[1]VLOOKUP DATA'!$K$2:$K$337=[1]DATA!E1340),'[1]VLOOKUP DATA'!$L$2:$L$337)</f>
        <v>Off-Peak</v>
      </c>
      <c r="I1340" s="1" cm="1">
        <f t="array" ref="I1340">_xlfn.XLOOKUP(B1340,'[1]VLOOKUP DATA'!$A$3:$A$14,_xlfn.XLOOKUP(H1340,'[1]VLOOKUP DATA'!$D$2:$F$2,'[1]VLOOKUP DATA'!$D$3:$F$14))*100</f>
        <v>107</v>
      </c>
      <c r="J1340" s="2">
        <v>-52.342391666666664</v>
      </c>
      <c r="K1340" s="3">
        <f t="shared" si="81"/>
        <v>0</v>
      </c>
      <c r="L1340" s="3">
        <v>90.391666666666666</v>
      </c>
      <c r="M1340" s="4">
        <v>223.76314166666683</v>
      </c>
      <c r="N1340" s="4">
        <v>0</v>
      </c>
      <c r="O1340" s="4">
        <v>162.31721666666667</v>
      </c>
      <c r="P1340" s="3">
        <f t="shared" si="82"/>
        <v>444.80911666666668</v>
      </c>
      <c r="Q1340" s="5">
        <v>0</v>
      </c>
      <c r="R1340" s="5">
        <f>VLOOKUP(D1340,'[1]DESIGN LOAD'!AC:AF,2,FALSE)</f>
        <v>200</v>
      </c>
      <c r="S1340" s="7">
        <f>VLOOKUP(D1340,'[1]DESIGN LOAD'!AC:AF,3,FALSE)</f>
        <v>190</v>
      </c>
      <c r="T1340">
        <f>VLOOKUP(D1340,'[1]DESIGN LOAD'!AC:AF,4,FALSE)</f>
        <v>390</v>
      </c>
    </row>
    <row r="1341" spans="1:20" x14ac:dyDescent="0.3">
      <c r="A1341" s="6">
        <v>2024</v>
      </c>
      <c r="B1341" s="6">
        <v>8</v>
      </c>
      <c r="C1341" s="6">
        <v>26</v>
      </c>
      <c r="D1341" s="6">
        <v>1</v>
      </c>
      <c r="E1341" s="6" t="str">
        <f t="shared" si="80"/>
        <v>Monday</v>
      </c>
      <c r="F1341" s="6" t="str">
        <f t="shared" si="83"/>
        <v>Week-day</v>
      </c>
      <c r="G1341" s="6" t="str">
        <f>_xlfn.XLOOKUP(B1341,'[1]VLOOKUP DATA'!$A$3:$A$14,'[1]VLOOKUP DATA'!$C$3:$C$14)</f>
        <v>High-demand</v>
      </c>
      <c r="H1341" s="6" t="str" cm="1">
        <f t="array" ref="H1341">_xlfn.XLOOKUP(1,('[1]VLOOKUP DATA'!$I$2:$I$337=[1]DATA!G1341)*('[1]VLOOKUP DATA'!$J$2:$J$337=[1]DATA!D1341)*('[1]VLOOKUP DATA'!$K$2:$K$337=[1]DATA!E1341),'[1]VLOOKUP DATA'!$L$2:$L$337)</f>
        <v>Off-Peak</v>
      </c>
      <c r="I1341" s="1" cm="1">
        <f t="array" ref="I1341">_xlfn.XLOOKUP(B1341,'[1]VLOOKUP DATA'!$A$3:$A$14,_xlfn.XLOOKUP(H1341,'[1]VLOOKUP DATA'!$D$2:$F$2,'[1]VLOOKUP DATA'!$D$3:$F$14))*100</f>
        <v>107</v>
      </c>
      <c r="J1341" s="2">
        <v>-47.018116666666636</v>
      </c>
      <c r="K1341" s="3">
        <f t="shared" si="81"/>
        <v>0</v>
      </c>
      <c r="L1341" s="3">
        <v>92.36666666666666</v>
      </c>
      <c r="M1341" s="4">
        <v>247.98845000000014</v>
      </c>
      <c r="N1341" s="4">
        <v>0</v>
      </c>
      <c r="O1341" s="4">
        <v>177.96257500000002</v>
      </c>
      <c r="P1341" s="3">
        <f t="shared" si="82"/>
        <v>444.80911666666668</v>
      </c>
      <c r="Q1341" s="5">
        <v>0</v>
      </c>
      <c r="R1341" s="5">
        <f>VLOOKUP(D1341,'[1]DESIGN LOAD'!AC:AF,2,FALSE)</f>
        <v>200</v>
      </c>
      <c r="S1341" s="7">
        <f>VLOOKUP(D1341,'[1]DESIGN LOAD'!AC:AF,3,FALSE)</f>
        <v>190</v>
      </c>
      <c r="T1341">
        <f>VLOOKUP(D1341,'[1]DESIGN LOAD'!AC:AF,4,FALSE)</f>
        <v>390</v>
      </c>
    </row>
    <row r="1342" spans="1:20" x14ac:dyDescent="0.3">
      <c r="A1342" s="6">
        <v>2024</v>
      </c>
      <c r="B1342" s="6">
        <v>8</v>
      </c>
      <c r="C1342" s="6">
        <v>26</v>
      </c>
      <c r="D1342" s="6">
        <v>2</v>
      </c>
      <c r="E1342" s="6" t="str">
        <f t="shared" si="80"/>
        <v>Monday</v>
      </c>
      <c r="F1342" s="6" t="str">
        <f t="shared" si="83"/>
        <v>Week-day</v>
      </c>
      <c r="G1342" s="6" t="str">
        <f>_xlfn.XLOOKUP(B1342,'[1]VLOOKUP DATA'!$A$3:$A$14,'[1]VLOOKUP DATA'!$C$3:$C$14)</f>
        <v>High-demand</v>
      </c>
      <c r="H1342" s="6" t="str" cm="1">
        <f t="array" ref="H1342">_xlfn.XLOOKUP(1,('[1]VLOOKUP DATA'!$I$2:$I$337=[1]DATA!G1342)*('[1]VLOOKUP DATA'!$J$2:$J$337=[1]DATA!D1342)*('[1]VLOOKUP DATA'!$K$2:$K$337=[1]DATA!E1342),'[1]VLOOKUP DATA'!$L$2:$L$337)</f>
        <v>Off-Peak</v>
      </c>
      <c r="I1342" s="1" cm="1">
        <f t="array" ref="I1342">_xlfn.XLOOKUP(B1342,'[1]VLOOKUP DATA'!$A$3:$A$14,_xlfn.XLOOKUP(H1342,'[1]VLOOKUP DATA'!$D$2:$F$2,'[1]VLOOKUP DATA'!$D$3:$F$14))*100</f>
        <v>107</v>
      </c>
      <c r="J1342" s="2">
        <v>6.5498666666666558</v>
      </c>
      <c r="K1342" s="3">
        <f t="shared" si="81"/>
        <v>6.5498666666666558</v>
      </c>
      <c r="L1342" s="3">
        <v>92.474999999999994</v>
      </c>
      <c r="M1342" s="4">
        <v>253.81125833333326</v>
      </c>
      <c r="N1342" s="4">
        <v>0</v>
      </c>
      <c r="O1342" s="4">
        <v>242.40843333333339</v>
      </c>
      <c r="P1342" s="3">
        <f t="shared" si="82"/>
        <v>444.80911666666668</v>
      </c>
      <c r="Q1342" s="5">
        <v>0</v>
      </c>
      <c r="R1342" s="5">
        <f>VLOOKUP(D1342,'[1]DESIGN LOAD'!AC:AF,2,FALSE)</f>
        <v>200</v>
      </c>
      <c r="S1342" s="7">
        <f>VLOOKUP(D1342,'[1]DESIGN LOAD'!AC:AF,3,FALSE)</f>
        <v>190</v>
      </c>
      <c r="T1342">
        <f>VLOOKUP(D1342,'[1]DESIGN LOAD'!AC:AF,4,FALSE)</f>
        <v>390</v>
      </c>
    </row>
    <row r="1343" spans="1:20" x14ac:dyDescent="0.3">
      <c r="A1343" s="6">
        <v>2024</v>
      </c>
      <c r="B1343" s="6">
        <v>8</v>
      </c>
      <c r="C1343" s="6">
        <v>26</v>
      </c>
      <c r="D1343" s="6">
        <v>3</v>
      </c>
      <c r="E1343" s="6" t="str">
        <f t="shared" si="80"/>
        <v>Monday</v>
      </c>
      <c r="F1343" s="6" t="str">
        <f t="shared" si="83"/>
        <v>Week-day</v>
      </c>
      <c r="G1343" s="6" t="str">
        <f>_xlfn.XLOOKUP(B1343,'[1]VLOOKUP DATA'!$A$3:$A$14,'[1]VLOOKUP DATA'!$C$3:$C$14)</f>
        <v>High-demand</v>
      </c>
      <c r="H1343" s="6" t="str" cm="1">
        <f t="array" ref="H1343">_xlfn.XLOOKUP(1,('[1]VLOOKUP DATA'!$I$2:$I$337=[1]DATA!G1343)*('[1]VLOOKUP DATA'!$J$2:$J$337=[1]DATA!D1343)*('[1]VLOOKUP DATA'!$K$2:$K$337=[1]DATA!E1343),'[1]VLOOKUP DATA'!$L$2:$L$337)</f>
        <v>Off-Peak</v>
      </c>
      <c r="I1343" s="1" cm="1">
        <f t="array" ref="I1343">_xlfn.XLOOKUP(B1343,'[1]VLOOKUP DATA'!$A$3:$A$14,_xlfn.XLOOKUP(H1343,'[1]VLOOKUP DATA'!$D$2:$F$2,'[1]VLOOKUP DATA'!$D$3:$F$14))*100</f>
        <v>107</v>
      </c>
      <c r="J1343" s="2">
        <v>-2.5079499999999988</v>
      </c>
      <c r="K1343" s="3">
        <f t="shared" si="81"/>
        <v>0</v>
      </c>
      <c r="L1343" s="3">
        <v>91.808333333333337</v>
      </c>
      <c r="M1343" s="4">
        <v>270.2685249999999</v>
      </c>
      <c r="N1343" s="4">
        <v>0</v>
      </c>
      <c r="O1343" s="4">
        <v>256.3590999999999</v>
      </c>
      <c r="P1343" s="3">
        <f t="shared" si="82"/>
        <v>444.80911666666668</v>
      </c>
      <c r="Q1343" s="5">
        <v>0</v>
      </c>
      <c r="R1343" s="5">
        <f>VLOOKUP(D1343,'[1]DESIGN LOAD'!AC:AF,2,FALSE)</f>
        <v>200</v>
      </c>
      <c r="S1343" s="7">
        <f>VLOOKUP(D1343,'[1]DESIGN LOAD'!AC:AF,3,FALSE)</f>
        <v>190</v>
      </c>
      <c r="T1343">
        <f>VLOOKUP(D1343,'[1]DESIGN LOAD'!AC:AF,4,FALSE)</f>
        <v>390</v>
      </c>
    </row>
    <row r="1344" spans="1:20" x14ac:dyDescent="0.3">
      <c r="A1344" s="6">
        <v>2024</v>
      </c>
      <c r="B1344" s="6">
        <v>8</v>
      </c>
      <c r="C1344" s="6">
        <v>26</v>
      </c>
      <c r="D1344" s="6">
        <v>4</v>
      </c>
      <c r="E1344" s="6" t="str">
        <f t="shared" si="80"/>
        <v>Monday</v>
      </c>
      <c r="F1344" s="6" t="str">
        <f t="shared" si="83"/>
        <v>Week-day</v>
      </c>
      <c r="G1344" s="6" t="str">
        <f>_xlfn.XLOOKUP(B1344,'[1]VLOOKUP DATA'!$A$3:$A$14,'[1]VLOOKUP DATA'!$C$3:$C$14)</f>
        <v>High-demand</v>
      </c>
      <c r="H1344" s="6" t="str" cm="1">
        <f t="array" ref="H1344">_xlfn.XLOOKUP(1,('[1]VLOOKUP DATA'!$I$2:$I$337=[1]DATA!G1344)*('[1]VLOOKUP DATA'!$J$2:$J$337=[1]DATA!D1344)*('[1]VLOOKUP DATA'!$K$2:$K$337=[1]DATA!E1344),'[1]VLOOKUP DATA'!$L$2:$L$337)</f>
        <v>Off-Peak</v>
      </c>
      <c r="I1344" s="1" cm="1">
        <f t="array" ref="I1344">_xlfn.XLOOKUP(B1344,'[1]VLOOKUP DATA'!$A$3:$A$14,_xlfn.XLOOKUP(H1344,'[1]VLOOKUP DATA'!$D$2:$F$2,'[1]VLOOKUP DATA'!$D$3:$F$14))*100</f>
        <v>107</v>
      </c>
      <c r="J1344" s="2">
        <v>23.576675000000005</v>
      </c>
      <c r="K1344" s="3">
        <f t="shared" si="81"/>
        <v>23.576675000000005</v>
      </c>
      <c r="L1344" s="3">
        <v>91.466666666666669</v>
      </c>
      <c r="M1344" s="4">
        <v>256.63016666666675</v>
      </c>
      <c r="N1344" s="4">
        <v>0</v>
      </c>
      <c r="O1344" s="4">
        <v>267.181825</v>
      </c>
      <c r="P1344" s="3">
        <f t="shared" si="82"/>
        <v>444.80911666666668</v>
      </c>
      <c r="Q1344" s="5">
        <v>0</v>
      </c>
      <c r="R1344" s="5">
        <f>VLOOKUP(D1344,'[1]DESIGN LOAD'!AC:AF,2,FALSE)</f>
        <v>295</v>
      </c>
      <c r="S1344" s="7">
        <f>VLOOKUP(D1344,'[1]DESIGN LOAD'!AC:AF,3,FALSE)</f>
        <v>190</v>
      </c>
      <c r="T1344">
        <f>VLOOKUP(D1344,'[1]DESIGN LOAD'!AC:AF,4,FALSE)</f>
        <v>485</v>
      </c>
    </row>
    <row r="1345" spans="1:20" x14ac:dyDescent="0.3">
      <c r="A1345" s="6">
        <v>2024</v>
      </c>
      <c r="B1345" s="6">
        <v>8</v>
      </c>
      <c r="C1345" s="6">
        <v>26</v>
      </c>
      <c r="D1345" s="6">
        <v>5</v>
      </c>
      <c r="E1345" s="6" t="str">
        <f t="shared" si="80"/>
        <v>Monday</v>
      </c>
      <c r="F1345" s="6" t="str">
        <f t="shared" si="83"/>
        <v>Week-day</v>
      </c>
      <c r="G1345" s="6" t="str">
        <f>_xlfn.XLOOKUP(B1345,'[1]VLOOKUP DATA'!$A$3:$A$14,'[1]VLOOKUP DATA'!$C$3:$C$14)</f>
        <v>High-demand</v>
      </c>
      <c r="H1345" s="6" t="str" cm="1">
        <f t="array" ref="H1345">_xlfn.XLOOKUP(1,('[1]VLOOKUP DATA'!$I$2:$I$337=[1]DATA!G1345)*('[1]VLOOKUP DATA'!$J$2:$J$337=[1]DATA!D1345)*('[1]VLOOKUP DATA'!$K$2:$K$337=[1]DATA!E1345),'[1]VLOOKUP DATA'!$L$2:$L$337)</f>
        <v>Off-Peak</v>
      </c>
      <c r="I1345" s="1" cm="1">
        <f t="array" ref="I1345">_xlfn.XLOOKUP(B1345,'[1]VLOOKUP DATA'!$A$3:$A$14,_xlfn.XLOOKUP(H1345,'[1]VLOOKUP DATA'!$D$2:$F$2,'[1]VLOOKUP DATA'!$D$3:$F$14))*100</f>
        <v>107</v>
      </c>
      <c r="J1345" s="2">
        <v>-22.104991666666667</v>
      </c>
      <c r="K1345" s="3">
        <f t="shared" si="81"/>
        <v>0</v>
      </c>
      <c r="L1345" s="3">
        <v>90.875</v>
      </c>
      <c r="M1345" s="4">
        <v>277.02154166666668</v>
      </c>
      <c r="N1345" s="4">
        <v>0</v>
      </c>
      <c r="O1345" s="4">
        <v>242.68077499999995</v>
      </c>
      <c r="P1345" s="3">
        <f t="shared" si="82"/>
        <v>444.80911666666668</v>
      </c>
      <c r="Q1345" s="5">
        <v>0</v>
      </c>
      <c r="R1345" s="5">
        <f>VLOOKUP(D1345,'[1]DESIGN LOAD'!AC:AF,2,FALSE)</f>
        <v>295</v>
      </c>
      <c r="S1345" s="7">
        <f>VLOOKUP(D1345,'[1]DESIGN LOAD'!AC:AF,3,FALSE)</f>
        <v>190</v>
      </c>
      <c r="T1345">
        <f>VLOOKUP(D1345,'[1]DESIGN LOAD'!AC:AF,4,FALSE)</f>
        <v>485</v>
      </c>
    </row>
    <row r="1346" spans="1:20" x14ac:dyDescent="0.3">
      <c r="A1346" s="6">
        <v>2024</v>
      </c>
      <c r="B1346" s="6">
        <v>8</v>
      </c>
      <c r="C1346" s="6">
        <v>26</v>
      </c>
      <c r="D1346" s="6">
        <v>6</v>
      </c>
      <c r="E1346" s="6" t="str">
        <f t="shared" ref="E1346:E1409" si="84">TEXT(DATE(A1346, B1346, C1346), "dddd")</f>
        <v>Monday</v>
      </c>
      <c r="F1346" s="6" t="str">
        <f t="shared" si="83"/>
        <v>Week-day</v>
      </c>
      <c r="G1346" s="6" t="str">
        <f>_xlfn.XLOOKUP(B1346,'[1]VLOOKUP DATA'!$A$3:$A$14,'[1]VLOOKUP DATA'!$C$3:$C$14)</f>
        <v>High-demand</v>
      </c>
      <c r="H1346" s="6" t="str" cm="1">
        <f t="array" ref="H1346">_xlfn.XLOOKUP(1,('[1]VLOOKUP DATA'!$I$2:$I$337=[1]DATA!G1346)*('[1]VLOOKUP DATA'!$J$2:$J$337=[1]DATA!D1346)*('[1]VLOOKUP DATA'!$K$2:$K$337=[1]DATA!E1346),'[1]VLOOKUP DATA'!$L$2:$L$337)</f>
        <v>Peak</v>
      </c>
      <c r="I1346" s="1" cm="1">
        <f t="array" ref="I1346">_xlfn.XLOOKUP(B1346,'[1]VLOOKUP DATA'!$A$3:$A$14,_xlfn.XLOOKUP(H1346,'[1]VLOOKUP DATA'!$D$2:$F$2,'[1]VLOOKUP DATA'!$D$3:$F$14))*100</f>
        <v>653</v>
      </c>
      <c r="J1346" s="2">
        <v>265.94792500000005</v>
      </c>
      <c r="K1346" s="3">
        <f t="shared" ref="K1346:K1409" si="85">IF(J1346&gt;0,J1346,0)</f>
        <v>265.94792500000005</v>
      </c>
      <c r="L1346" s="3">
        <v>84.433333333333337</v>
      </c>
      <c r="M1346" s="4">
        <v>0.92643333333333489</v>
      </c>
      <c r="N1346" s="4">
        <v>0</v>
      </c>
      <c r="O1346" s="4">
        <v>266.6464416666667</v>
      </c>
      <c r="P1346" s="3">
        <f t="shared" ref="P1346:P1409" si="86">_xlfn.MAXIFS(M:M,B:B,B1346)</f>
        <v>444.80911666666668</v>
      </c>
      <c r="Q1346" s="5">
        <v>0</v>
      </c>
      <c r="R1346" s="5">
        <f>VLOOKUP(D1346,'[1]DESIGN LOAD'!AC:AF,2,FALSE)</f>
        <v>295</v>
      </c>
      <c r="S1346" s="7">
        <f>VLOOKUP(D1346,'[1]DESIGN LOAD'!AC:AF,3,FALSE)</f>
        <v>190</v>
      </c>
      <c r="T1346">
        <f>VLOOKUP(D1346,'[1]DESIGN LOAD'!AC:AF,4,FALSE)</f>
        <v>485</v>
      </c>
    </row>
    <row r="1347" spans="1:20" x14ac:dyDescent="0.3">
      <c r="A1347" s="6">
        <v>2024</v>
      </c>
      <c r="B1347" s="6">
        <v>8</v>
      </c>
      <c r="C1347" s="6">
        <v>26</v>
      </c>
      <c r="D1347" s="6">
        <v>7</v>
      </c>
      <c r="E1347" s="6" t="str">
        <f t="shared" si="84"/>
        <v>Monday</v>
      </c>
      <c r="F1347" s="6" t="str">
        <f t="shared" ref="F1347:F1410" si="87">IF(OR(E1347="Saturday",E1347="Sunday"),"Weekend","Week-day")</f>
        <v>Week-day</v>
      </c>
      <c r="G1347" s="6" t="str">
        <f>_xlfn.XLOOKUP(B1347,'[1]VLOOKUP DATA'!$A$3:$A$14,'[1]VLOOKUP DATA'!$C$3:$C$14)</f>
        <v>High-demand</v>
      </c>
      <c r="H1347" s="6" t="str" cm="1">
        <f t="array" ref="H1347">_xlfn.XLOOKUP(1,('[1]VLOOKUP DATA'!$I$2:$I$337=[1]DATA!G1347)*('[1]VLOOKUP DATA'!$J$2:$J$337=[1]DATA!D1347)*('[1]VLOOKUP DATA'!$K$2:$K$337=[1]DATA!E1347),'[1]VLOOKUP DATA'!$L$2:$L$337)</f>
        <v>Peak</v>
      </c>
      <c r="I1347" s="1" cm="1">
        <f t="array" ref="I1347">_xlfn.XLOOKUP(B1347,'[1]VLOOKUP DATA'!$A$3:$A$14,_xlfn.XLOOKUP(H1347,'[1]VLOOKUP DATA'!$D$2:$F$2,'[1]VLOOKUP DATA'!$D$3:$F$14))*100</f>
        <v>653</v>
      </c>
      <c r="J1347" s="2">
        <v>210.37460833333333</v>
      </c>
      <c r="K1347" s="3">
        <f t="shared" si="85"/>
        <v>210.37460833333333</v>
      </c>
      <c r="L1347" s="3">
        <v>72.416666666666671</v>
      </c>
      <c r="M1347" s="4">
        <v>0.15467499999999998</v>
      </c>
      <c r="N1347" s="4">
        <v>60.755216666666684</v>
      </c>
      <c r="O1347" s="4">
        <v>271.1298250000001</v>
      </c>
      <c r="P1347" s="3">
        <f t="shared" si="86"/>
        <v>444.80911666666668</v>
      </c>
      <c r="Q1347" s="5">
        <v>0</v>
      </c>
      <c r="R1347" s="5">
        <f>VLOOKUP(D1347,'[1]DESIGN LOAD'!AC:AF,2,FALSE)</f>
        <v>565</v>
      </c>
      <c r="S1347" s="7">
        <f>VLOOKUP(D1347,'[1]DESIGN LOAD'!AC:AF,3,FALSE)</f>
        <v>690</v>
      </c>
      <c r="T1347">
        <f>VLOOKUP(D1347,'[1]DESIGN LOAD'!AC:AF,4,FALSE)</f>
        <v>1255</v>
      </c>
    </row>
    <row r="1348" spans="1:20" x14ac:dyDescent="0.3">
      <c r="A1348" s="6">
        <v>2024</v>
      </c>
      <c r="B1348" s="6">
        <v>8</v>
      </c>
      <c r="C1348" s="6">
        <v>26</v>
      </c>
      <c r="D1348" s="6">
        <v>8</v>
      </c>
      <c r="E1348" s="6" t="str">
        <f t="shared" si="84"/>
        <v>Monday</v>
      </c>
      <c r="F1348" s="6" t="str">
        <f t="shared" si="87"/>
        <v>Week-day</v>
      </c>
      <c r="G1348" s="6" t="str">
        <f>_xlfn.XLOOKUP(B1348,'[1]VLOOKUP DATA'!$A$3:$A$14,'[1]VLOOKUP DATA'!$C$3:$C$14)</f>
        <v>High-demand</v>
      </c>
      <c r="H1348" s="6" t="str" cm="1">
        <f t="array" ref="H1348">_xlfn.XLOOKUP(1,('[1]VLOOKUP DATA'!$I$2:$I$337=[1]DATA!G1348)*('[1]VLOOKUP DATA'!$J$2:$J$337=[1]DATA!D1348)*('[1]VLOOKUP DATA'!$K$2:$K$337=[1]DATA!E1348),'[1]VLOOKUP DATA'!$L$2:$L$337)</f>
        <v>Peak</v>
      </c>
      <c r="I1348" s="1" cm="1">
        <f t="array" ref="I1348">_xlfn.XLOOKUP(B1348,'[1]VLOOKUP DATA'!$A$3:$A$14,_xlfn.XLOOKUP(H1348,'[1]VLOOKUP DATA'!$D$2:$F$2,'[1]VLOOKUP DATA'!$D$3:$F$14))*100</f>
        <v>653</v>
      </c>
      <c r="J1348" s="2">
        <v>-2.5360916666666795</v>
      </c>
      <c r="K1348" s="3">
        <f t="shared" si="85"/>
        <v>0</v>
      </c>
      <c r="L1348" s="3">
        <v>66.275000000000006</v>
      </c>
      <c r="M1348" s="4">
        <v>0.15662499999999996</v>
      </c>
      <c r="N1348" s="4">
        <v>326.51751666666678</v>
      </c>
      <c r="O1348" s="4">
        <v>323.98189166666657</v>
      </c>
      <c r="P1348" s="3">
        <f t="shared" si="86"/>
        <v>444.80911666666668</v>
      </c>
      <c r="Q1348" s="5">
        <v>0</v>
      </c>
      <c r="R1348" s="5">
        <f>VLOOKUP(D1348,'[1]DESIGN LOAD'!AC:AF,2,FALSE)</f>
        <v>565</v>
      </c>
      <c r="S1348" s="7">
        <f>VLOOKUP(D1348,'[1]DESIGN LOAD'!AC:AF,3,FALSE)</f>
        <v>675</v>
      </c>
      <c r="T1348">
        <f>VLOOKUP(D1348,'[1]DESIGN LOAD'!AC:AF,4,FALSE)</f>
        <v>1240</v>
      </c>
    </row>
    <row r="1349" spans="1:20" x14ac:dyDescent="0.3">
      <c r="A1349" s="6">
        <v>2024</v>
      </c>
      <c r="B1349" s="6">
        <v>8</v>
      </c>
      <c r="C1349" s="6">
        <v>26</v>
      </c>
      <c r="D1349" s="6">
        <v>9</v>
      </c>
      <c r="E1349" s="6" t="str">
        <f t="shared" si="84"/>
        <v>Monday</v>
      </c>
      <c r="F1349" s="6" t="str">
        <f t="shared" si="87"/>
        <v>Week-day</v>
      </c>
      <c r="G1349" s="6" t="str">
        <f>_xlfn.XLOOKUP(B1349,'[1]VLOOKUP DATA'!$A$3:$A$14,'[1]VLOOKUP DATA'!$C$3:$C$14)</f>
        <v>High-demand</v>
      </c>
      <c r="H1349" s="6" t="str" cm="1">
        <f t="array" ref="H1349">_xlfn.XLOOKUP(1,('[1]VLOOKUP DATA'!$I$2:$I$337=[1]DATA!G1349)*('[1]VLOOKUP DATA'!$J$2:$J$337=[1]DATA!D1349)*('[1]VLOOKUP DATA'!$K$2:$K$337=[1]DATA!E1349),'[1]VLOOKUP DATA'!$L$2:$L$337)</f>
        <v>Standard</v>
      </c>
      <c r="I1349" s="1" cm="1">
        <f t="array" ref="I1349">_xlfn.XLOOKUP(B1349,'[1]VLOOKUP DATA'!$A$3:$A$14,_xlfn.XLOOKUP(H1349,'[1]VLOOKUP DATA'!$D$2:$F$2,'[1]VLOOKUP DATA'!$D$3:$F$14))*100</f>
        <v>198</v>
      </c>
      <c r="J1349" s="2">
        <v>-256.20785833333338</v>
      </c>
      <c r="K1349" s="3">
        <f t="shared" si="85"/>
        <v>0</v>
      </c>
      <c r="L1349" s="3">
        <v>72.11666666666666</v>
      </c>
      <c r="M1349" s="4">
        <v>0.15781666666666661</v>
      </c>
      <c r="N1349" s="4">
        <v>544.7044249999999</v>
      </c>
      <c r="O1349" s="4">
        <v>288.49562499999985</v>
      </c>
      <c r="P1349" s="3">
        <f t="shared" si="86"/>
        <v>444.80911666666668</v>
      </c>
      <c r="Q1349" s="5">
        <v>0</v>
      </c>
      <c r="R1349" s="5">
        <f>VLOOKUP(D1349,'[1]DESIGN LOAD'!AC:AF,2,FALSE)</f>
        <v>565</v>
      </c>
      <c r="S1349" s="7">
        <f>VLOOKUP(D1349,'[1]DESIGN LOAD'!AC:AF,3,FALSE)</f>
        <v>675</v>
      </c>
      <c r="T1349">
        <f>VLOOKUP(D1349,'[1]DESIGN LOAD'!AC:AF,4,FALSE)</f>
        <v>1240</v>
      </c>
    </row>
    <row r="1350" spans="1:20" x14ac:dyDescent="0.3">
      <c r="A1350" s="6">
        <v>2024</v>
      </c>
      <c r="B1350" s="6">
        <v>8</v>
      </c>
      <c r="C1350" s="6">
        <v>26</v>
      </c>
      <c r="D1350" s="6">
        <v>10</v>
      </c>
      <c r="E1350" s="6" t="str">
        <f t="shared" si="84"/>
        <v>Monday</v>
      </c>
      <c r="F1350" s="6" t="str">
        <f t="shared" si="87"/>
        <v>Week-day</v>
      </c>
      <c r="G1350" s="6" t="str">
        <f>_xlfn.XLOOKUP(B1350,'[1]VLOOKUP DATA'!$A$3:$A$14,'[1]VLOOKUP DATA'!$C$3:$C$14)</f>
        <v>High-demand</v>
      </c>
      <c r="H1350" s="6" t="str" cm="1">
        <f t="array" ref="H1350">_xlfn.XLOOKUP(1,('[1]VLOOKUP DATA'!$I$2:$I$337=[1]DATA!G1350)*('[1]VLOOKUP DATA'!$J$2:$J$337=[1]DATA!D1350)*('[1]VLOOKUP DATA'!$K$2:$K$337=[1]DATA!E1350),'[1]VLOOKUP DATA'!$L$2:$L$337)</f>
        <v>Standard</v>
      </c>
      <c r="I1350" s="1" cm="1">
        <f t="array" ref="I1350">_xlfn.XLOOKUP(B1350,'[1]VLOOKUP DATA'!$A$3:$A$14,_xlfn.XLOOKUP(H1350,'[1]VLOOKUP DATA'!$D$2:$F$2,'[1]VLOOKUP DATA'!$D$3:$F$14))*100</f>
        <v>198</v>
      </c>
      <c r="J1350" s="2">
        <v>-465.99622499999992</v>
      </c>
      <c r="K1350" s="3">
        <f t="shared" si="85"/>
        <v>0</v>
      </c>
      <c r="L1350" s="3">
        <v>88.75833333333334</v>
      </c>
      <c r="M1350" s="4">
        <v>0.15614999999999998</v>
      </c>
      <c r="N1350" s="4">
        <v>741.70011666666642</v>
      </c>
      <c r="O1350" s="4">
        <v>275.70290833333337</v>
      </c>
      <c r="P1350" s="3">
        <f t="shared" si="86"/>
        <v>444.80911666666668</v>
      </c>
      <c r="Q1350" s="5">
        <v>0</v>
      </c>
      <c r="R1350" s="5">
        <f>VLOOKUP(D1350,'[1]DESIGN LOAD'!AC:AF,2,FALSE)</f>
        <v>565</v>
      </c>
      <c r="S1350" s="7">
        <f>VLOOKUP(D1350,'[1]DESIGN LOAD'!AC:AF,3,FALSE)</f>
        <v>675</v>
      </c>
      <c r="T1350">
        <f>VLOOKUP(D1350,'[1]DESIGN LOAD'!AC:AF,4,FALSE)</f>
        <v>1240</v>
      </c>
    </row>
    <row r="1351" spans="1:20" x14ac:dyDescent="0.3">
      <c r="A1351" s="6">
        <v>2024</v>
      </c>
      <c r="B1351" s="6">
        <v>8</v>
      </c>
      <c r="C1351" s="6">
        <v>26</v>
      </c>
      <c r="D1351" s="6">
        <v>11</v>
      </c>
      <c r="E1351" s="6" t="str">
        <f t="shared" si="84"/>
        <v>Monday</v>
      </c>
      <c r="F1351" s="6" t="str">
        <f t="shared" si="87"/>
        <v>Week-day</v>
      </c>
      <c r="G1351" s="6" t="str">
        <f>_xlfn.XLOOKUP(B1351,'[1]VLOOKUP DATA'!$A$3:$A$14,'[1]VLOOKUP DATA'!$C$3:$C$14)</f>
        <v>High-demand</v>
      </c>
      <c r="H1351" s="6" t="str" cm="1">
        <f t="array" ref="H1351">_xlfn.XLOOKUP(1,('[1]VLOOKUP DATA'!$I$2:$I$337=[1]DATA!G1351)*('[1]VLOOKUP DATA'!$J$2:$J$337=[1]DATA!D1351)*('[1]VLOOKUP DATA'!$K$2:$K$337=[1]DATA!E1351),'[1]VLOOKUP DATA'!$L$2:$L$337)</f>
        <v>Standard</v>
      </c>
      <c r="I1351" s="1" cm="1">
        <f t="array" ref="I1351">_xlfn.XLOOKUP(B1351,'[1]VLOOKUP DATA'!$A$3:$A$14,_xlfn.XLOOKUP(H1351,'[1]VLOOKUP DATA'!$D$2:$F$2,'[1]VLOOKUP DATA'!$D$3:$F$14))*100</f>
        <v>198</v>
      </c>
      <c r="J1351" s="2">
        <v>-22.759833333333329</v>
      </c>
      <c r="K1351" s="3">
        <f t="shared" si="85"/>
        <v>0</v>
      </c>
      <c r="L1351" s="3">
        <v>99</v>
      </c>
      <c r="M1351" s="4">
        <v>0.15618333333333326</v>
      </c>
      <c r="N1351" s="4">
        <v>244.6777083333335</v>
      </c>
      <c r="O1351" s="4">
        <v>221.91690833333328</v>
      </c>
      <c r="P1351" s="3">
        <f t="shared" si="86"/>
        <v>444.80911666666668</v>
      </c>
      <c r="Q1351" s="5">
        <v>0</v>
      </c>
      <c r="R1351" s="5">
        <f>VLOOKUP(D1351,'[1]DESIGN LOAD'!AC:AF,2,FALSE)</f>
        <v>565</v>
      </c>
      <c r="S1351" s="7">
        <f>VLOOKUP(D1351,'[1]DESIGN LOAD'!AC:AF,3,FALSE)</f>
        <v>675</v>
      </c>
      <c r="T1351">
        <f>VLOOKUP(D1351,'[1]DESIGN LOAD'!AC:AF,4,FALSE)</f>
        <v>1240</v>
      </c>
    </row>
    <row r="1352" spans="1:20" x14ac:dyDescent="0.3">
      <c r="A1352" s="6">
        <v>2024</v>
      </c>
      <c r="B1352" s="6">
        <v>8</v>
      </c>
      <c r="C1352" s="6">
        <v>26</v>
      </c>
      <c r="D1352" s="6">
        <v>12</v>
      </c>
      <c r="E1352" s="6" t="str">
        <f t="shared" si="84"/>
        <v>Monday</v>
      </c>
      <c r="F1352" s="6" t="str">
        <f t="shared" si="87"/>
        <v>Week-day</v>
      </c>
      <c r="G1352" s="6" t="str">
        <f>_xlfn.XLOOKUP(B1352,'[1]VLOOKUP DATA'!$A$3:$A$14,'[1]VLOOKUP DATA'!$C$3:$C$14)</f>
        <v>High-demand</v>
      </c>
      <c r="H1352" s="6" t="str" cm="1">
        <f t="array" ref="H1352">_xlfn.XLOOKUP(1,('[1]VLOOKUP DATA'!$I$2:$I$337=[1]DATA!G1352)*('[1]VLOOKUP DATA'!$J$2:$J$337=[1]DATA!D1352)*('[1]VLOOKUP DATA'!$K$2:$K$337=[1]DATA!E1352),'[1]VLOOKUP DATA'!$L$2:$L$337)</f>
        <v>Standard</v>
      </c>
      <c r="I1352" s="1" cm="1">
        <f t="array" ref="I1352">_xlfn.XLOOKUP(B1352,'[1]VLOOKUP DATA'!$A$3:$A$14,_xlfn.XLOOKUP(H1352,'[1]VLOOKUP DATA'!$D$2:$F$2,'[1]VLOOKUP DATA'!$D$3:$F$14))*100</f>
        <v>198</v>
      </c>
      <c r="J1352" s="2">
        <v>-10.436391666666669</v>
      </c>
      <c r="K1352" s="3">
        <f t="shared" si="85"/>
        <v>0</v>
      </c>
      <c r="L1352" s="3">
        <v>99</v>
      </c>
      <c r="M1352" s="4">
        <v>0.15809166666666663</v>
      </c>
      <c r="N1352" s="4">
        <v>308.57180833333314</v>
      </c>
      <c r="O1352" s="4">
        <v>298.13446666666653</v>
      </c>
      <c r="P1352" s="3">
        <f t="shared" si="86"/>
        <v>444.80911666666668</v>
      </c>
      <c r="Q1352" s="5">
        <v>0</v>
      </c>
      <c r="R1352" s="5">
        <f>VLOOKUP(D1352,'[1]DESIGN LOAD'!AC:AF,2,FALSE)</f>
        <v>565</v>
      </c>
      <c r="S1352" s="7">
        <f>VLOOKUP(D1352,'[1]DESIGN LOAD'!AC:AF,3,FALSE)</f>
        <v>675</v>
      </c>
      <c r="T1352">
        <f>VLOOKUP(D1352,'[1]DESIGN LOAD'!AC:AF,4,FALSE)</f>
        <v>1240</v>
      </c>
    </row>
    <row r="1353" spans="1:20" x14ac:dyDescent="0.3">
      <c r="A1353" s="6">
        <v>2024</v>
      </c>
      <c r="B1353" s="6">
        <v>8</v>
      </c>
      <c r="C1353" s="6">
        <v>26</v>
      </c>
      <c r="D1353" s="6">
        <v>13</v>
      </c>
      <c r="E1353" s="6" t="str">
        <f t="shared" si="84"/>
        <v>Monday</v>
      </c>
      <c r="F1353" s="6" t="str">
        <f t="shared" si="87"/>
        <v>Week-day</v>
      </c>
      <c r="G1353" s="6" t="str">
        <f>_xlfn.XLOOKUP(B1353,'[1]VLOOKUP DATA'!$A$3:$A$14,'[1]VLOOKUP DATA'!$C$3:$C$14)</f>
        <v>High-demand</v>
      </c>
      <c r="H1353" s="6" t="str" cm="1">
        <f t="array" ref="H1353">_xlfn.XLOOKUP(1,('[1]VLOOKUP DATA'!$I$2:$I$337=[1]DATA!G1353)*('[1]VLOOKUP DATA'!$J$2:$J$337=[1]DATA!D1353)*('[1]VLOOKUP DATA'!$K$2:$K$337=[1]DATA!E1353),'[1]VLOOKUP DATA'!$L$2:$L$337)</f>
        <v>Standard</v>
      </c>
      <c r="I1353" s="1" cm="1">
        <f t="array" ref="I1353">_xlfn.XLOOKUP(B1353,'[1]VLOOKUP DATA'!$A$3:$A$14,_xlfn.XLOOKUP(H1353,'[1]VLOOKUP DATA'!$D$2:$F$2,'[1]VLOOKUP DATA'!$D$3:$F$14))*100</f>
        <v>198</v>
      </c>
      <c r="J1353" s="2">
        <v>-9.1087583333333324</v>
      </c>
      <c r="K1353" s="3">
        <f t="shared" si="85"/>
        <v>0</v>
      </c>
      <c r="L1353" s="3">
        <v>99</v>
      </c>
      <c r="M1353" s="4">
        <v>0.15932500000000002</v>
      </c>
      <c r="N1353" s="4">
        <v>335.97821666666664</v>
      </c>
      <c r="O1353" s="4">
        <v>326.86851666666655</v>
      </c>
      <c r="P1353" s="3">
        <f t="shared" si="86"/>
        <v>444.80911666666668</v>
      </c>
      <c r="Q1353" s="5">
        <v>0</v>
      </c>
      <c r="R1353" s="5">
        <f>VLOOKUP(D1353,'[1]DESIGN LOAD'!AC:AF,2,FALSE)</f>
        <v>565</v>
      </c>
      <c r="S1353" s="7">
        <f>VLOOKUP(D1353,'[1]DESIGN LOAD'!AC:AF,3,FALSE)</f>
        <v>675</v>
      </c>
      <c r="T1353">
        <f>VLOOKUP(D1353,'[1]DESIGN LOAD'!AC:AF,4,FALSE)</f>
        <v>1240</v>
      </c>
    </row>
    <row r="1354" spans="1:20" x14ac:dyDescent="0.3">
      <c r="A1354" s="6">
        <v>2024</v>
      </c>
      <c r="B1354" s="6">
        <v>8</v>
      </c>
      <c r="C1354" s="6">
        <v>26</v>
      </c>
      <c r="D1354" s="6">
        <v>14</v>
      </c>
      <c r="E1354" s="6" t="str">
        <f t="shared" si="84"/>
        <v>Monday</v>
      </c>
      <c r="F1354" s="6" t="str">
        <f t="shared" si="87"/>
        <v>Week-day</v>
      </c>
      <c r="G1354" s="6" t="str">
        <f>_xlfn.XLOOKUP(B1354,'[1]VLOOKUP DATA'!$A$3:$A$14,'[1]VLOOKUP DATA'!$C$3:$C$14)</f>
        <v>High-demand</v>
      </c>
      <c r="H1354" s="6" t="str" cm="1">
        <f t="array" ref="H1354">_xlfn.XLOOKUP(1,('[1]VLOOKUP DATA'!$I$2:$I$337=[1]DATA!G1354)*('[1]VLOOKUP DATA'!$J$2:$J$337=[1]DATA!D1354)*('[1]VLOOKUP DATA'!$K$2:$K$337=[1]DATA!E1354),'[1]VLOOKUP DATA'!$L$2:$L$337)</f>
        <v>Standard</v>
      </c>
      <c r="I1354" s="1" cm="1">
        <f t="array" ref="I1354">_xlfn.XLOOKUP(B1354,'[1]VLOOKUP DATA'!$A$3:$A$14,_xlfn.XLOOKUP(H1354,'[1]VLOOKUP DATA'!$D$2:$F$2,'[1]VLOOKUP DATA'!$D$3:$F$14))*100</f>
        <v>198</v>
      </c>
      <c r="J1354" s="2">
        <v>-7.4173166666666663</v>
      </c>
      <c r="K1354" s="3">
        <f t="shared" si="85"/>
        <v>0</v>
      </c>
      <c r="L1354" s="3">
        <v>99</v>
      </c>
      <c r="M1354" s="4">
        <v>0.15565833333333332</v>
      </c>
      <c r="N1354" s="4">
        <v>387.54067500000008</v>
      </c>
      <c r="O1354" s="4">
        <v>380.09856666666678</v>
      </c>
      <c r="P1354" s="3">
        <f t="shared" si="86"/>
        <v>444.80911666666668</v>
      </c>
      <c r="Q1354" s="5">
        <v>-2.3449999999999978E-2</v>
      </c>
      <c r="R1354" s="5">
        <f>VLOOKUP(D1354,'[1]DESIGN LOAD'!AC:AF,2,FALSE)</f>
        <v>565</v>
      </c>
      <c r="S1354" s="7">
        <f>VLOOKUP(D1354,'[1]DESIGN LOAD'!AC:AF,3,FALSE)</f>
        <v>675</v>
      </c>
      <c r="T1354">
        <f>VLOOKUP(D1354,'[1]DESIGN LOAD'!AC:AF,4,FALSE)</f>
        <v>1240</v>
      </c>
    </row>
    <row r="1355" spans="1:20" x14ac:dyDescent="0.3">
      <c r="A1355" s="6">
        <v>2024</v>
      </c>
      <c r="B1355" s="6">
        <v>8</v>
      </c>
      <c r="C1355" s="6">
        <v>26</v>
      </c>
      <c r="D1355" s="6">
        <v>15</v>
      </c>
      <c r="E1355" s="6" t="str">
        <f t="shared" si="84"/>
        <v>Monday</v>
      </c>
      <c r="F1355" s="6" t="str">
        <f t="shared" si="87"/>
        <v>Week-day</v>
      </c>
      <c r="G1355" s="6" t="str">
        <f>_xlfn.XLOOKUP(B1355,'[1]VLOOKUP DATA'!$A$3:$A$14,'[1]VLOOKUP DATA'!$C$3:$C$14)</f>
        <v>High-demand</v>
      </c>
      <c r="H1355" s="6" t="str" cm="1">
        <f t="array" ref="H1355">_xlfn.XLOOKUP(1,('[1]VLOOKUP DATA'!$I$2:$I$337=[1]DATA!G1355)*('[1]VLOOKUP DATA'!$J$2:$J$337=[1]DATA!D1355)*('[1]VLOOKUP DATA'!$K$2:$K$337=[1]DATA!E1355),'[1]VLOOKUP DATA'!$L$2:$L$337)</f>
        <v>Standard</v>
      </c>
      <c r="I1355" s="1" cm="1">
        <f t="array" ref="I1355">_xlfn.XLOOKUP(B1355,'[1]VLOOKUP DATA'!$A$3:$A$14,_xlfn.XLOOKUP(H1355,'[1]VLOOKUP DATA'!$D$2:$F$2,'[1]VLOOKUP DATA'!$D$3:$F$14))*100</f>
        <v>198</v>
      </c>
      <c r="J1355" s="2">
        <v>10.273866666666665</v>
      </c>
      <c r="K1355" s="3">
        <f t="shared" si="85"/>
        <v>10.273866666666665</v>
      </c>
      <c r="L1355" s="3">
        <v>99.041666666666671</v>
      </c>
      <c r="M1355" s="4">
        <v>0.15832500000000002</v>
      </c>
      <c r="N1355" s="4">
        <v>328.56568333333325</v>
      </c>
      <c r="O1355" s="4">
        <v>338.84975833333334</v>
      </c>
      <c r="P1355" s="3">
        <f t="shared" si="86"/>
        <v>444.80911666666668</v>
      </c>
      <c r="Q1355" s="5">
        <v>-4.1999999999999899E-2</v>
      </c>
      <c r="R1355" s="5">
        <f>VLOOKUP(D1355,'[1]DESIGN LOAD'!AC:AF,2,FALSE)</f>
        <v>565</v>
      </c>
      <c r="S1355" s="7">
        <f>VLOOKUP(D1355,'[1]DESIGN LOAD'!AC:AF,3,FALSE)</f>
        <v>675</v>
      </c>
      <c r="T1355">
        <f>VLOOKUP(D1355,'[1]DESIGN LOAD'!AC:AF,4,FALSE)</f>
        <v>1240</v>
      </c>
    </row>
    <row r="1356" spans="1:20" x14ac:dyDescent="0.3">
      <c r="A1356" s="6">
        <v>2024</v>
      </c>
      <c r="B1356" s="6">
        <v>8</v>
      </c>
      <c r="C1356" s="6">
        <v>26</v>
      </c>
      <c r="D1356" s="6">
        <v>16</v>
      </c>
      <c r="E1356" s="6" t="str">
        <f t="shared" si="84"/>
        <v>Monday</v>
      </c>
      <c r="F1356" s="6" t="str">
        <f t="shared" si="87"/>
        <v>Week-day</v>
      </c>
      <c r="G1356" s="6" t="str">
        <f>_xlfn.XLOOKUP(B1356,'[1]VLOOKUP DATA'!$A$3:$A$14,'[1]VLOOKUP DATA'!$C$3:$C$14)</f>
        <v>High-demand</v>
      </c>
      <c r="H1356" s="6" t="str" cm="1">
        <f t="array" ref="H1356">_xlfn.XLOOKUP(1,('[1]VLOOKUP DATA'!$I$2:$I$337=[1]DATA!G1356)*('[1]VLOOKUP DATA'!$J$2:$J$337=[1]DATA!D1356)*('[1]VLOOKUP DATA'!$K$2:$K$337=[1]DATA!E1356),'[1]VLOOKUP DATA'!$L$2:$L$337)</f>
        <v>Standard</v>
      </c>
      <c r="I1356" s="1" cm="1">
        <f t="array" ref="I1356">_xlfn.XLOOKUP(B1356,'[1]VLOOKUP DATA'!$A$3:$A$14,_xlfn.XLOOKUP(H1356,'[1]VLOOKUP DATA'!$D$2:$F$2,'[1]VLOOKUP DATA'!$D$3:$F$14))*100</f>
        <v>198</v>
      </c>
      <c r="J1356" s="2">
        <v>96.494848484848504</v>
      </c>
      <c r="K1356" s="3">
        <f t="shared" si="85"/>
        <v>96.494848484848504</v>
      </c>
      <c r="L1356" s="3">
        <v>97.202020202020208</v>
      </c>
      <c r="M1356" s="4">
        <v>22.583545454545462</v>
      </c>
      <c r="N1356" s="4">
        <v>203.9537373737374</v>
      </c>
      <c r="O1356" s="4">
        <v>326.09690909090904</v>
      </c>
      <c r="P1356" s="3">
        <f t="shared" si="86"/>
        <v>444.80911666666668</v>
      </c>
      <c r="Q1356" s="5">
        <v>-1.8666666666666675E-2</v>
      </c>
      <c r="R1356" s="5">
        <f>VLOOKUP(D1356,'[1]DESIGN LOAD'!AC:AF,2,FALSE)</f>
        <v>565</v>
      </c>
      <c r="S1356" s="7">
        <f>VLOOKUP(D1356,'[1]DESIGN LOAD'!AC:AF,3,FALSE)</f>
        <v>675</v>
      </c>
      <c r="T1356">
        <f>VLOOKUP(D1356,'[1]DESIGN LOAD'!AC:AF,4,FALSE)</f>
        <v>1240</v>
      </c>
    </row>
    <row r="1357" spans="1:20" x14ac:dyDescent="0.3">
      <c r="A1357" s="6">
        <v>2024</v>
      </c>
      <c r="B1357" s="6">
        <v>8</v>
      </c>
      <c r="C1357" s="6">
        <v>26</v>
      </c>
      <c r="D1357" s="6">
        <v>17</v>
      </c>
      <c r="E1357" s="6" t="str">
        <f t="shared" si="84"/>
        <v>Monday</v>
      </c>
      <c r="F1357" s="6" t="str">
        <f t="shared" si="87"/>
        <v>Week-day</v>
      </c>
      <c r="G1357" s="6" t="str">
        <f>_xlfn.XLOOKUP(B1357,'[1]VLOOKUP DATA'!$A$3:$A$14,'[1]VLOOKUP DATA'!$C$3:$C$14)</f>
        <v>High-demand</v>
      </c>
      <c r="H1357" s="6" t="str" cm="1">
        <f t="array" ref="H1357">_xlfn.XLOOKUP(1,('[1]VLOOKUP DATA'!$I$2:$I$337=[1]DATA!G1357)*('[1]VLOOKUP DATA'!$J$2:$J$337=[1]DATA!D1357)*('[1]VLOOKUP DATA'!$K$2:$K$337=[1]DATA!E1357),'[1]VLOOKUP DATA'!$L$2:$L$337)</f>
        <v>Peak</v>
      </c>
      <c r="I1357" s="1" cm="1">
        <f t="array" ref="I1357">_xlfn.XLOOKUP(B1357,'[1]VLOOKUP DATA'!$A$3:$A$14,_xlfn.XLOOKUP(H1357,'[1]VLOOKUP DATA'!$D$2:$F$2,'[1]VLOOKUP DATA'!$D$3:$F$14))*100</f>
        <v>653</v>
      </c>
      <c r="J1357" s="2">
        <v>293.12232499999993</v>
      </c>
      <c r="K1357" s="3">
        <f t="shared" si="85"/>
        <v>293.12232499999993</v>
      </c>
      <c r="L1357" s="3">
        <v>87.783333333333331</v>
      </c>
      <c r="M1357" s="4">
        <v>0.16987500000000003</v>
      </c>
      <c r="N1357" s="4">
        <v>40.490899999999989</v>
      </c>
      <c r="O1357" s="4">
        <v>333.60839166666682</v>
      </c>
      <c r="P1357" s="3">
        <f t="shared" si="86"/>
        <v>444.80911666666668</v>
      </c>
      <c r="Q1357" s="5">
        <v>-4.8333333333333362E-3</v>
      </c>
      <c r="R1357" s="5">
        <f>VLOOKUP(D1357,'[1]DESIGN LOAD'!AC:AF,2,FALSE)</f>
        <v>555</v>
      </c>
      <c r="S1357" s="7">
        <f>VLOOKUP(D1357,'[1]DESIGN LOAD'!AC:AF,3,FALSE)</f>
        <v>675</v>
      </c>
      <c r="T1357">
        <f>VLOOKUP(D1357,'[1]DESIGN LOAD'!AC:AF,4,FALSE)</f>
        <v>1230</v>
      </c>
    </row>
    <row r="1358" spans="1:20" x14ac:dyDescent="0.3">
      <c r="A1358" s="6">
        <v>2024</v>
      </c>
      <c r="B1358" s="6">
        <v>8</v>
      </c>
      <c r="C1358" s="6">
        <v>26</v>
      </c>
      <c r="D1358" s="6">
        <v>18</v>
      </c>
      <c r="E1358" s="6" t="str">
        <f t="shared" si="84"/>
        <v>Monday</v>
      </c>
      <c r="F1358" s="6" t="str">
        <f t="shared" si="87"/>
        <v>Week-day</v>
      </c>
      <c r="G1358" s="6" t="str">
        <f>_xlfn.XLOOKUP(B1358,'[1]VLOOKUP DATA'!$A$3:$A$14,'[1]VLOOKUP DATA'!$C$3:$C$14)</f>
        <v>High-demand</v>
      </c>
      <c r="H1358" s="6" t="str" cm="1">
        <f t="array" ref="H1358">_xlfn.XLOOKUP(1,('[1]VLOOKUP DATA'!$I$2:$I$337=[1]DATA!G1358)*('[1]VLOOKUP DATA'!$J$2:$J$337=[1]DATA!D1358)*('[1]VLOOKUP DATA'!$K$2:$K$337=[1]DATA!E1358),'[1]VLOOKUP DATA'!$L$2:$L$337)</f>
        <v>Peak</v>
      </c>
      <c r="I1358" s="1" cm="1">
        <f t="array" ref="I1358">_xlfn.XLOOKUP(B1358,'[1]VLOOKUP DATA'!$A$3:$A$14,_xlfn.XLOOKUP(H1358,'[1]VLOOKUP DATA'!$D$2:$F$2,'[1]VLOOKUP DATA'!$D$3:$F$14))*100</f>
        <v>653</v>
      </c>
      <c r="J1358" s="2">
        <v>309.01820833333329</v>
      </c>
      <c r="K1358" s="3">
        <f t="shared" si="85"/>
        <v>309.01820833333329</v>
      </c>
      <c r="L1358" s="3">
        <v>72.55</v>
      </c>
      <c r="M1358" s="4">
        <v>0.17129999999999995</v>
      </c>
      <c r="N1358" s="4">
        <v>2.546383333333333</v>
      </c>
      <c r="O1358" s="4">
        <v>311.53337499999986</v>
      </c>
      <c r="P1358" s="3">
        <f t="shared" si="86"/>
        <v>444.80911666666668</v>
      </c>
      <c r="Q1358" s="5">
        <v>-3.0599999999999936E-2</v>
      </c>
      <c r="R1358" s="5">
        <f>VLOOKUP(D1358,'[1]DESIGN LOAD'!AC:AF,2,FALSE)</f>
        <v>485</v>
      </c>
      <c r="S1358" s="7">
        <f>VLOOKUP(D1358,'[1]DESIGN LOAD'!AC:AF,3,FALSE)</f>
        <v>655</v>
      </c>
      <c r="T1358">
        <f>VLOOKUP(D1358,'[1]DESIGN LOAD'!AC:AF,4,FALSE)</f>
        <v>1140</v>
      </c>
    </row>
    <row r="1359" spans="1:20" x14ac:dyDescent="0.3">
      <c r="A1359" s="6">
        <v>2024</v>
      </c>
      <c r="B1359" s="6">
        <v>8</v>
      </c>
      <c r="C1359" s="6">
        <v>26</v>
      </c>
      <c r="D1359" s="6">
        <v>19</v>
      </c>
      <c r="E1359" s="6" t="str">
        <f t="shared" si="84"/>
        <v>Monday</v>
      </c>
      <c r="F1359" s="6" t="str">
        <f t="shared" si="87"/>
        <v>Week-day</v>
      </c>
      <c r="G1359" s="6" t="str">
        <f>_xlfn.XLOOKUP(B1359,'[1]VLOOKUP DATA'!$A$3:$A$14,'[1]VLOOKUP DATA'!$C$3:$C$14)</f>
        <v>High-demand</v>
      </c>
      <c r="H1359" s="6" t="str" cm="1">
        <f t="array" ref="H1359">_xlfn.XLOOKUP(1,('[1]VLOOKUP DATA'!$I$2:$I$337=[1]DATA!G1359)*('[1]VLOOKUP DATA'!$J$2:$J$337=[1]DATA!D1359)*('[1]VLOOKUP DATA'!$K$2:$K$337=[1]DATA!E1359),'[1]VLOOKUP DATA'!$L$2:$L$337)</f>
        <v>Standard</v>
      </c>
      <c r="I1359" s="1" cm="1">
        <f t="array" ref="I1359">_xlfn.XLOOKUP(B1359,'[1]VLOOKUP DATA'!$A$3:$A$14,_xlfn.XLOOKUP(H1359,'[1]VLOOKUP DATA'!$D$2:$F$2,'[1]VLOOKUP DATA'!$D$3:$F$14))*100</f>
        <v>198</v>
      </c>
      <c r="J1359" s="2">
        <v>1.1833250000000008</v>
      </c>
      <c r="K1359" s="3">
        <f t="shared" si="85"/>
        <v>1.1833250000000008</v>
      </c>
      <c r="L1359" s="3">
        <v>64.783333333333331</v>
      </c>
      <c r="M1359" s="4">
        <v>324.80904999999996</v>
      </c>
      <c r="N1359" s="4">
        <v>0</v>
      </c>
      <c r="O1359" s="4">
        <v>332.4286666666668</v>
      </c>
      <c r="P1359" s="3">
        <f t="shared" si="86"/>
        <v>444.80911666666668</v>
      </c>
      <c r="Q1359" s="5">
        <v>-3.3999999999999919E-2</v>
      </c>
      <c r="R1359" s="5">
        <f>VLOOKUP(D1359,'[1]DESIGN LOAD'!AC:AF,2,FALSE)</f>
        <v>295</v>
      </c>
      <c r="S1359" s="7">
        <f>VLOOKUP(D1359,'[1]DESIGN LOAD'!AC:AF,3,FALSE)</f>
        <v>655</v>
      </c>
      <c r="T1359">
        <f>VLOOKUP(D1359,'[1]DESIGN LOAD'!AC:AF,4,FALSE)</f>
        <v>950</v>
      </c>
    </row>
    <row r="1360" spans="1:20" x14ac:dyDescent="0.3">
      <c r="A1360" s="6">
        <v>2024</v>
      </c>
      <c r="B1360" s="6">
        <v>8</v>
      </c>
      <c r="C1360" s="6">
        <v>26</v>
      </c>
      <c r="D1360" s="6">
        <v>20</v>
      </c>
      <c r="E1360" s="6" t="str">
        <f t="shared" si="84"/>
        <v>Monday</v>
      </c>
      <c r="F1360" s="6" t="str">
        <f t="shared" si="87"/>
        <v>Week-day</v>
      </c>
      <c r="G1360" s="6" t="str">
        <f>_xlfn.XLOOKUP(B1360,'[1]VLOOKUP DATA'!$A$3:$A$14,'[1]VLOOKUP DATA'!$C$3:$C$14)</f>
        <v>High-demand</v>
      </c>
      <c r="H1360" s="6" t="str" cm="1">
        <f t="array" ref="H1360">_xlfn.XLOOKUP(1,('[1]VLOOKUP DATA'!$I$2:$I$337=[1]DATA!G1360)*('[1]VLOOKUP DATA'!$J$2:$J$337=[1]DATA!D1360)*('[1]VLOOKUP DATA'!$K$2:$K$337=[1]DATA!E1360),'[1]VLOOKUP DATA'!$L$2:$L$337)</f>
        <v>Standard</v>
      </c>
      <c r="I1360" s="1" cm="1">
        <f t="array" ref="I1360">_xlfn.XLOOKUP(B1360,'[1]VLOOKUP DATA'!$A$3:$A$14,_xlfn.XLOOKUP(H1360,'[1]VLOOKUP DATA'!$D$2:$F$2,'[1]VLOOKUP DATA'!$D$3:$F$14))*100</f>
        <v>198</v>
      </c>
      <c r="J1360" s="2">
        <v>1.5706666666666664</v>
      </c>
      <c r="K1360" s="3">
        <f t="shared" si="85"/>
        <v>1.5706666666666664</v>
      </c>
      <c r="L1360" s="3">
        <v>64.966666666666669</v>
      </c>
      <c r="M1360" s="4">
        <v>224.9615166666666</v>
      </c>
      <c r="N1360" s="4">
        <v>0</v>
      </c>
      <c r="O1360" s="4">
        <v>203.74380000000008</v>
      </c>
      <c r="P1360" s="3">
        <f t="shared" si="86"/>
        <v>444.80911666666668</v>
      </c>
      <c r="Q1360" s="5">
        <v>-3.3999999999999919E-2</v>
      </c>
      <c r="R1360" s="5">
        <f>VLOOKUP(D1360,'[1]DESIGN LOAD'!AC:AF,2,FALSE)</f>
        <v>295</v>
      </c>
      <c r="S1360" s="7">
        <f>VLOOKUP(D1360,'[1]DESIGN LOAD'!AC:AF,3,FALSE)</f>
        <v>190</v>
      </c>
      <c r="T1360">
        <f>VLOOKUP(D1360,'[1]DESIGN LOAD'!AC:AF,4,FALSE)</f>
        <v>485</v>
      </c>
    </row>
    <row r="1361" spans="1:20" x14ac:dyDescent="0.3">
      <c r="A1361" s="6">
        <v>2024</v>
      </c>
      <c r="B1361" s="6">
        <v>8</v>
      </c>
      <c r="C1361" s="6">
        <v>26</v>
      </c>
      <c r="D1361" s="6">
        <v>21</v>
      </c>
      <c r="E1361" s="6" t="str">
        <f t="shared" si="84"/>
        <v>Monday</v>
      </c>
      <c r="F1361" s="6" t="str">
        <f t="shared" si="87"/>
        <v>Week-day</v>
      </c>
      <c r="G1361" s="6" t="str">
        <f>_xlfn.XLOOKUP(B1361,'[1]VLOOKUP DATA'!$A$3:$A$14,'[1]VLOOKUP DATA'!$C$3:$C$14)</f>
        <v>High-demand</v>
      </c>
      <c r="H1361" s="6" t="str" cm="1">
        <f t="array" ref="H1361">_xlfn.XLOOKUP(1,('[1]VLOOKUP DATA'!$I$2:$I$337=[1]DATA!G1361)*('[1]VLOOKUP DATA'!$J$2:$J$337=[1]DATA!D1361)*('[1]VLOOKUP DATA'!$K$2:$K$337=[1]DATA!E1361),'[1]VLOOKUP DATA'!$L$2:$L$337)</f>
        <v>Standard</v>
      </c>
      <c r="I1361" s="1" cm="1">
        <f t="array" ref="I1361">_xlfn.XLOOKUP(B1361,'[1]VLOOKUP DATA'!$A$3:$A$14,_xlfn.XLOOKUP(H1361,'[1]VLOOKUP DATA'!$D$2:$F$2,'[1]VLOOKUP DATA'!$D$3:$F$14))*100</f>
        <v>198</v>
      </c>
      <c r="J1361" s="2">
        <v>-121.33352500000002</v>
      </c>
      <c r="K1361" s="3">
        <f t="shared" si="85"/>
        <v>0</v>
      </c>
      <c r="L1361" s="3">
        <v>68.341666666666669</v>
      </c>
      <c r="M1361" s="4">
        <v>340.95379166666669</v>
      </c>
      <c r="N1361" s="4">
        <v>0</v>
      </c>
      <c r="O1361" s="4">
        <v>197.8895333333333</v>
      </c>
      <c r="P1361" s="3">
        <f t="shared" si="86"/>
        <v>444.80911666666668</v>
      </c>
      <c r="Q1361" s="5">
        <v>-3.3999999999999919E-2</v>
      </c>
      <c r="R1361" s="5">
        <f>VLOOKUP(D1361,'[1]DESIGN LOAD'!AC:AF,2,FALSE)</f>
        <v>295</v>
      </c>
      <c r="S1361" s="7">
        <f>VLOOKUP(D1361,'[1]DESIGN LOAD'!AC:AF,3,FALSE)</f>
        <v>190</v>
      </c>
      <c r="T1361">
        <f>VLOOKUP(D1361,'[1]DESIGN LOAD'!AC:AF,4,FALSE)</f>
        <v>485</v>
      </c>
    </row>
    <row r="1362" spans="1:20" x14ac:dyDescent="0.3">
      <c r="A1362" s="6">
        <v>2024</v>
      </c>
      <c r="B1362" s="6">
        <v>8</v>
      </c>
      <c r="C1362" s="6">
        <v>26</v>
      </c>
      <c r="D1362" s="6">
        <v>22</v>
      </c>
      <c r="E1362" s="6" t="str">
        <f t="shared" si="84"/>
        <v>Monday</v>
      </c>
      <c r="F1362" s="6" t="str">
        <f t="shared" si="87"/>
        <v>Week-day</v>
      </c>
      <c r="G1362" s="6" t="str">
        <f>_xlfn.XLOOKUP(B1362,'[1]VLOOKUP DATA'!$A$3:$A$14,'[1]VLOOKUP DATA'!$C$3:$C$14)</f>
        <v>High-demand</v>
      </c>
      <c r="H1362" s="6" t="str" cm="1">
        <f t="array" ref="H1362">_xlfn.XLOOKUP(1,('[1]VLOOKUP DATA'!$I$2:$I$337=[1]DATA!G1362)*('[1]VLOOKUP DATA'!$J$2:$J$337=[1]DATA!D1362)*('[1]VLOOKUP DATA'!$K$2:$K$337=[1]DATA!E1362),'[1]VLOOKUP DATA'!$L$2:$L$337)</f>
        <v>Off-Peak</v>
      </c>
      <c r="I1362" s="1" cm="1">
        <f t="array" ref="I1362">_xlfn.XLOOKUP(B1362,'[1]VLOOKUP DATA'!$A$3:$A$14,_xlfn.XLOOKUP(H1362,'[1]VLOOKUP DATA'!$D$2:$F$2,'[1]VLOOKUP DATA'!$D$3:$F$14))*100</f>
        <v>107</v>
      </c>
      <c r="J1362" s="2">
        <v>-168.9352833333333</v>
      </c>
      <c r="K1362" s="3">
        <f t="shared" si="85"/>
        <v>0</v>
      </c>
      <c r="L1362" s="3">
        <v>72.233333333333334</v>
      </c>
      <c r="M1362" s="4">
        <v>430.89755833333351</v>
      </c>
      <c r="N1362" s="4">
        <v>0</v>
      </c>
      <c r="O1362" s="4">
        <v>241.92874999999992</v>
      </c>
      <c r="P1362" s="3">
        <f t="shared" si="86"/>
        <v>444.80911666666668</v>
      </c>
      <c r="Q1362" s="5">
        <v>-3.3999999999999919E-2</v>
      </c>
      <c r="R1362" s="5">
        <f>VLOOKUP(D1362,'[1]DESIGN LOAD'!AC:AF,2,FALSE)</f>
        <v>200</v>
      </c>
      <c r="S1362" s="7">
        <f>VLOOKUP(D1362,'[1]DESIGN LOAD'!AC:AF,3,FALSE)</f>
        <v>190</v>
      </c>
      <c r="T1362">
        <f>VLOOKUP(D1362,'[1]DESIGN LOAD'!AC:AF,4,FALSE)</f>
        <v>390</v>
      </c>
    </row>
    <row r="1363" spans="1:20" x14ac:dyDescent="0.3">
      <c r="A1363" s="6">
        <v>2024</v>
      </c>
      <c r="B1363" s="6">
        <v>8</v>
      </c>
      <c r="C1363" s="6">
        <v>26</v>
      </c>
      <c r="D1363" s="6">
        <v>23</v>
      </c>
      <c r="E1363" s="6" t="str">
        <f t="shared" si="84"/>
        <v>Monday</v>
      </c>
      <c r="F1363" s="6" t="str">
        <f t="shared" si="87"/>
        <v>Week-day</v>
      </c>
      <c r="G1363" s="6" t="str">
        <f>_xlfn.XLOOKUP(B1363,'[1]VLOOKUP DATA'!$A$3:$A$14,'[1]VLOOKUP DATA'!$C$3:$C$14)</f>
        <v>High-demand</v>
      </c>
      <c r="H1363" s="6" t="str" cm="1">
        <f t="array" ref="H1363">_xlfn.XLOOKUP(1,('[1]VLOOKUP DATA'!$I$2:$I$337=[1]DATA!G1363)*('[1]VLOOKUP DATA'!$J$2:$J$337=[1]DATA!D1363)*('[1]VLOOKUP DATA'!$K$2:$K$337=[1]DATA!E1363),'[1]VLOOKUP DATA'!$L$2:$L$337)</f>
        <v>Off-Peak</v>
      </c>
      <c r="I1363" s="1" cm="1">
        <f t="array" ref="I1363">_xlfn.XLOOKUP(B1363,'[1]VLOOKUP DATA'!$A$3:$A$14,_xlfn.XLOOKUP(H1363,'[1]VLOOKUP DATA'!$D$2:$F$2,'[1]VLOOKUP DATA'!$D$3:$F$14))*100</f>
        <v>107</v>
      </c>
      <c r="J1363" s="2">
        <v>-211.13470000000004</v>
      </c>
      <c r="K1363" s="3">
        <f t="shared" si="85"/>
        <v>0</v>
      </c>
      <c r="L1363" s="3">
        <v>81.558333333333337</v>
      </c>
      <c r="M1363" s="4">
        <v>443.94540000000012</v>
      </c>
      <c r="N1363" s="4">
        <v>0</v>
      </c>
      <c r="O1363" s="4">
        <v>212.35392500000006</v>
      </c>
      <c r="P1363" s="3">
        <f t="shared" si="86"/>
        <v>444.80911666666668</v>
      </c>
      <c r="Q1363" s="5">
        <v>-3.3999999999999919E-2</v>
      </c>
      <c r="R1363" s="5">
        <f>VLOOKUP(D1363,'[1]DESIGN LOAD'!AC:AF,2,FALSE)</f>
        <v>200</v>
      </c>
      <c r="S1363" s="7">
        <f>VLOOKUP(D1363,'[1]DESIGN LOAD'!AC:AF,3,FALSE)</f>
        <v>190</v>
      </c>
      <c r="T1363">
        <f>VLOOKUP(D1363,'[1]DESIGN LOAD'!AC:AF,4,FALSE)</f>
        <v>390</v>
      </c>
    </row>
    <row r="1364" spans="1:20" x14ac:dyDescent="0.3">
      <c r="A1364" s="6">
        <v>2024</v>
      </c>
      <c r="B1364" s="6">
        <v>8</v>
      </c>
      <c r="C1364" s="6">
        <v>27</v>
      </c>
      <c r="D1364" s="6">
        <v>0</v>
      </c>
      <c r="E1364" s="6" t="str">
        <f t="shared" si="84"/>
        <v>Tuesday</v>
      </c>
      <c r="F1364" s="6" t="str">
        <f t="shared" si="87"/>
        <v>Week-day</v>
      </c>
      <c r="G1364" s="6" t="str">
        <f>_xlfn.XLOOKUP(B1364,'[1]VLOOKUP DATA'!$A$3:$A$14,'[1]VLOOKUP DATA'!$C$3:$C$14)</f>
        <v>High-demand</v>
      </c>
      <c r="H1364" s="6" t="str" cm="1">
        <f t="array" ref="H1364">_xlfn.XLOOKUP(1,('[1]VLOOKUP DATA'!$I$2:$I$337=[1]DATA!G1364)*('[1]VLOOKUP DATA'!$J$2:$J$337=[1]DATA!D1364)*('[1]VLOOKUP DATA'!$K$2:$K$337=[1]DATA!E1364),'[1]VLOOKUP DATA'!$L$2:$L$337)</f>
        <v>Off-Peak</v>
      </c>
      <c r="I1364" s="1" cm="1">
        <f t="array" ref="I1364">_xlfn.XLOOKUP(B1364,'[1]VLOOKUP DATA'!$A$3:$A$14,_xlfn.XLOOKUP(H1364,'[1]VLOOKUP DATA'!$D$2:$F$2,'[1]VLOOKUP DATA'!$D$3:$F$14))*100</f>
        <v>107</v>
      </c>
      <c r="J1364" s="2">
        <v>-89.290475000000058</v>
      </c>
      <c r="K1364" s="3">
        <f t="shared" si="85"/>
        <v>0</v>
      </c>
      <c r="L1364" s="3">
        <v>89.483333333333334</v>
      </c>
      <c r="M1364" s="4">
        <v>294.81666666666666</v>
      </c>
      <c r="N1364" s="4">
        <v>0</v>
      </c>
      <c r="O1364" s="4">
        <v>191.51212500000008</v>
      </c>
      <c r="P1364" s="3">
        <f t="shared" si="86"/>
        <v>444.80911666666668</v>
      </c>
      <c r="Q1364" s="5">
        <v>-3.3999999999999919E-2</v>
      </c>
      <c r="R1364" s="5">
        <f>VLOOKUP(D1364,'[1]DESIGN LOAD'!AC:AF,2,FALSE)</f>
        <v>200</v>
      </c>
      <c r="S1364" s="7">
        <f>VLOOKUP(D1364,'[1]DESIGN LOAD'!AC:AF,3,FALSE)</f>
        <v>190</v>
      </c>
      <c r="T1364">
        <f>VLOOKUP(D1364,'[1]DESIGN LOAD'!AC:AF,4,FALSE)</f>
        <v>390</v>
      </c>
    </row>
    <row r="1365" spans="1:20" x14ac:dyDescent="0.3">
      <c r="A1365" s="6">
        <v>2024</v>
      </c>
      <c r="B1365" s="6">
        <v>8</v>
      </c>
      <c r="C1365" s="6">
        <v>27</v>
      </c>
      <c r="D1365" s="6">
        <v>1</v>
      </c>
      <c r="E1365" s="6" t="str">
        <f t="shared" si="84"/>
        <v>Tuesday</v>
      </c>
      <c r="F1365" s="6" t="str">
        <f t="shared" si="87"/>
        <v>Week-day</v>
      </c>
      <c r="G1365" s="6" t="str">
        <f>_xlfn.XLOOKUP(B1365,'[1]VLOOKUP DATA'!$A$3:$A$14,'[1]VLOOKUP DATA'!$C$3:$C$14)</f>
        <v>High-demand</v>
      </c>
      <c r="H1365" s="6" t="str" cm="1">
        <f t="array" ref="H1365">_xlfn.XLOOKUP(1,('[1]VLOOKUP DATA'!$I$2:$I$337=[1]DATA!G1365)*('[1]VLOOKUP DATA'!$J$2:$J$337=[1]DATA!D1365)*('[1]VLOOKUP DATA'!$K$2:$K$337=[1]DATA!E1365),'[1]VLOOKUP DATA'!$L$2:$L$337)</f>
        <v>Off-Peak</v>
      </c>
      <c r="I1365" s="1" cm="1">
        <f t="array" ref="I1365">_xlfn.XLOOKUP(B1365,'[1]VLOOKUP DATA'!$A$3:$A$14,_xlfn.XLOOKUP(H1365,'[1]VLOOKUP DATA'!$D$2:$F$2,'[1]VLOOKUP DATA'!$D$3:$F$14))*100</f>
        <v>107</v>
      </c>
      <c r="J1365" s="2">
        <v>-31.000325000000011</v>
      </c>
      <c r="K1365" s="3">
        <f t="shared" si="85"/>
        <v>0</v>
      </c>
      <c r="L1365" s="3">
        <v>90.5</v>
      </c>
      <c r="M1365" s="4">
        <v>253.2783083333334</v>
      </c>
      <c r="N1365" s="4">
        <v>0</v>
      </c>
      <c r="O1365" s="4">
        <v>208.06975833333343</v>
      </c>
      <c r="P1365" s="3">
        <f t="shared" si="86"/>
        <v>444.80911666666668</v>
      </c>
      <c r="Q1365" s="5">
        <v>-3.3999999999999919E-2</v>
      </c>
      <c r="R1365" s="5">
        <f>VLOOKUP(D1365,'[1]DESIGN LOAD'!AC:AF,2,FALSE)</f>
        <v>200</v>
      </c>
      <c r="S1365" s="7">
        <f>VLOOKUP(D1365,'[1]DESIGN LOAD'!AC:AF,3,FALSE)</f>
        <v>190</v>
      </c>
      <c r="T1365">
        <f>VLOOKUP(D1365,'[1]DESIGN LOAD'!AC:AF,4,FALSE)</f>
        <v>390</v>
      </c>
    </row>
    <row r="1366" spans="1:20" x14ac:dyDescent="0.3">
      <c r="A1366" s="6">
        <v>2024</v>
      </c>
      <c r="B1366" s="6">
        <v>8</v>
      </c>
      <c r="C1366" s="6">
        <v>27</v>
      </c>
      <c r="D1366" s="6">
        <v>2</v>
      </c>
      <c r="E1366" s="6" t="str">
        <f t="shared" si="84"/>
        <v>Tuesday</v>
      </c>
      <c r="F1366" s="6" t="str">
        <f t="shared" si="87"/>
        <v>Week-day</v>
      </c>
      <c r="G1366" s="6" t="str">
        <f>_xlfn.XLOOKUP(B1366,'[1]VLOOKUP DATA'!$A$3:$A$14,'[1]VLOOKUP DATA'!$C$3:$C$14)</f>
        <v>High-demand</v>
      </c>
      <c r="H1366" s="6" t="str" cm="1">
        <f t="array" ref="H1366">_xlfn.XLOOKUP(1,('[1]VLOOKUP DATA'!$I$2:$I$337=[1]DATA!G1366)*('[1]VLOOKUP DATA'!$J$2:$J$337=[1]DATA!D1366)*('[1]VLOOKUP DATA'!$K$2:$K$337=[1]DATA!E1366),'[1]VLOOKUP DATA'!$L$2:$L$337)</f>
        <v>Off-Peak</v>
      </c>
      <c r="I1366" s="1" cm="1">
        <f t="array" ref="I1366">_xlfn.XLOOKUP(B1366,'[1]VLOOKUP DATA'!$A$3:$A$14,_xlfn.XLOOKUP(H1366,'[1]VLOOKUP DATA'!$D$2:$F$2,'[1]VLOOKUP DATA'!$D$3:$F$14))*100</f>
        <v>107</v>
      </c>
      <c r="J1366" s="2">
        <v>61.4320916666667</v>
      </c>
      <c r="K1366" s="3">
        <f t="shared" si="85"/>
        <v>61.4320916666667</v>
      </c>
      <c r="L1366" s="3">
        <v>88.3</v>
      </c>
      <c r="M1366" s="4">
        <v>213.00890833333335</v>
      </c>
      <c r="N1366" s="4">
        <v>0</v>
      </c>
      <c r="O1366" s="4">
        <v>264.28307500000011</v>
      </c>
      <c r="P1366" s="3">
        <f t="shared" si="86"/>
        <v>444.80911666666668</v>
      </c>
      <c r="Q1366" s="5">
        <v>-3.3999999999999919E-2</v>
      </c>
      <c r="R1366" s="5">
        <f>VLOOKUP(D1366,'[1]DESIGN LOAD'!AC:AF,2,FALSE)</f>
        <v>200</v>
      </c>
      <c r="S1366" s="7">
        <f>VLOOKUP(D1366,'[1]DESIGN LOAD'!AC:AF,3,FALSE)</f>
        <v>190</v>
      </c>
      <c r="T1366">
        <f>VLOOKUP(D1366,'[1]DESIGN LOAD'!AC:AF,4,FALSE)</f>
        <v>390</v>
      </c>
    </row>
    <row r="1367" spans="1:20" x14ac:dyDescent="0.3">
      <c r="A1367" s="6">
        <v>2024</v>
      </c>
      <c r="B1367" s="6">
        <v>8</v>
      </c>
      <c r="C1367" s="6">
        <v>27</v>
      </c>
      <c r="D1367" s="6">
        <v>3</v>
      </c>
      <c r="E1367" s="6" t="str">
        <f t="shared" si="84"/>
        <v>Tuesday</v>
      </c>
      <c r="F1367" s="6" t="str">
        <f t="shared" si="87"/>
        <v>Week-day</v>
      </c>
      <c r="G1367" s="6" t="str">
        <f>_xlfn.XLOOKUP(B1367,'[1]VLOOKUP DATA'!$A$3:$A$14,'[1]VLOOKUP DATA'!$C$3:$C$14)</f>
        <v>High-demand</v>
      </c>
      <c r="H1367" s="6" t="str" cm="1">
        <f t="array" ref="H1367">_xlfn.XLOOKUP(1,('[1]VLOOKUP DATA'!$I$2:$I$337=[1]DATA!G1367)*('[1]VLOOKUP DATA'!$J$2:$J$337=[1]DATA!D1367)*('[1]VLOOKUP DATA'!$K$2:$K$337=[1]DATA!E1367),'[1]VLOOKUP DATA'!$L$2:$L$337)</f>
        <v>Off-Peak</v>
      </c>
      <c r="I1367" s="1" cm="1">
        <f t="array" ref="I1367">_xlfn.XLOOKUP(B1367,'[1]VLOOKUP DATA'!$A$3:$A$14,_xlfn.XLOOKUP(H1367,'[1]VLOOKUP DATA'!$D$2:$F$2,'[1]VLOOKUP DATA'!$D$3:$F$14))*100</f>
        <v>107</v>
      </c>
      <c r="J1367" s="2">
        <v>-6.0648583333333326</v>
      </c>
      <c r="K1367" s="3">
        <f t="shared" si="85"/>
        <v>0</v>
      </c>
      <c r="L1367" s="3">
        <v>88.50833333333334</v>
      </c>
      <c r="M1367" s="4">
        <v>291.08590833333329</v>
      </c>
      <c r="N1367" s="4">
        <v>0</v>
      </c>
      <c r="O1367" s="4">
        <v>270.16201666666677</v>
      </c>
      <c r="P1367" s="3">
        <f t="shared" si="86"/>
        <v>444.80911666666668</v>
      </c>
      <c r="Q1367" s="5">
        <v>-3.3999999999999919E-2</v>
      </c>
      <c r="R1367" s="5">
        <f>VLOOKUP(D1367,'[1]DESIGN LOAD'!AC:AF,2,FALSE)</f>
        <v>200</v>
      </c>
      <c r="S1367" s="7">
        <f>VLOOKUP(D1367,'[1]DESIGN LOAD'!AC:AF,3,FALSE)</f>
        <v>190</v>
      </c>
      <c r="T1367">
        <f>VLOOKUP(D1367,'[1]DESIGN LOAD'!AC:AF,4,FALSE)</f>
        <v>390</v>
      </c>
    </row>
    <row r="1368" spans="1:20" x14ac:dyDescent="0.3">
      <c r="A1368" s="6">
        <v>2024</v>
      </c>
      <c r="B1368" s="6">
        <v>8</v>
      </c>
      <c r="C1368" s="6">
        <v>27</v>
      </c>
      <c r="D1368" s="6">
        <v>4</v>
      </c>
      <c r="E1368" s="6" t="str">
        <f t="shared" si="84"/>
        <v>Tuesday</v>
      </c>
      <c r="F1368" s="6" t="str">
        <f t="shared" si="87"/>
        <v>Week-day</v>
      </c>
      <c r="G1368" s="6" t="str">
        <f>_xlfn.XLOOKUP(B1368,'[1]VLOOKUP DATA'!$A$3:$A$14,'[1]VLOOKUP DATA'!$C$3:$C$14)</f>
        <v>High-demand</v>
      </c>
      <c r="H1368" s="6" t="str" cm="1">
        <f t="array" ref="H1368">_xlfn.XLOOKUP(1,('[1]VLOOKUP DATA'!$I$2:$I$337=[1]DATA!G1368)*('[1]VLOOKUP DATA'!$J$2:$J$337=[1]DATA!D1368)*('[1]VLOOKUP DATA'!$K$2:$K$337=[1]DATA!E1368),'[1]VLOOKUP DATA'!$L$2:$L$337)</f>
        <v>Off-Peak</v>
      </c>
      <c r="I1368" s="1" cm="1">
        <f t="array" ref="I1368">_xlfn.XLOOKUP(B1368,'[1]VLOOKUP DATA'!$A$3:$A$14,_xlfn.XLOOKUP(H1368,'[1]VLOOKUP DATA'!$D$2:$F$2,'[1]VLOOKUP DATA'!$D$3:$F$14))*100</f>
        <v>107</v>
      </c>
      <c r="J1368" s="2">
        <v>-8.2282916666666654</v>
      </c>
      <c r="K1368" s="3">
        <f t="shared" si="85"/>
        <v>0</v>
      </c>
      <c r="L1368" s="3">
        <v>87.933333333333337</v>
      </c>
      <c r="M1368" s="4">
        <v>296.22054166666663</v>
      </c>
      <c r="N1368" s="4">
        <v>0</v>
      </c>
      <c r="O1368" s="4">
        <v>272.22067500000003</v>
      </c>
      <c r="P1368" s="3">
        <f t="shared" si="86"/>
        <v>444.80911666666668</v>
      </c>
      <c r="Q1368" s="5">
        <v>-3.3999999999999919E-2</v>
      </c>
      <c r="R1368" s="5">
        <f>VLOOKUP(D1368,'[1]DESIGN LOAD'!AC:AF,2,FALSE)</f>
        <v>295</v>
      </c>
      <c r="S1368" s="7">
        <f>VLOOKUP(D1368,'[1]DESIGN LOAD'!AC:AF,3,FALSE)</f>
        <v>190</v>
      </c>
      <c r="T1368">
        <f>VLOOKUP(D1368,'[1]DESIGN LOAD'!AC:AF,4,FALSE)</f>
        <v>485</v>
      </c>
    </row>
    <row r="1369" spans="1:20" x14ac:dyDescent="0.3">
      <c r="A1369" s="6">
        <v>2024</v>
      </c>
      <c r="B1369" s="6">
        <v>8</v>
      </c>
      <c r="C1369" s="6">
        <v>27</v>
      </c>
      <c r="D1369" s="6">
        <v>5</v>
      </c>
      <c r="E1369" s="6" t="str">
        <f t="shared" si="84"/>
        <v>Tuesday</v>
      </c>
      <c r="F1369" s="6" t="str">
        <f t="shared" si="87"/>
        <v>Week-day</v>
      </c>
      <c r="G1369" s="6" t="str">
        <f>_xlfn.XLOOKUP(B1369,'[1]VLOOKUP DATA'!$A$3:$A$14,'[1]VLOOKUP DATA'!$C$3:$C$14)</f>
        <v>High-demand</v>
      </c>
      <c r="H1369" s="6" t="str" cm="1">
        <f t="array" ref="H1369">_xlfn.XLOOKUP(1,('[1]VLOOKUP DATA'!$I$2:$I$337=[1]DATA!G1369)*('[1]VLOOKUP DATA'!$J$2:$J$337=[1]DATA!D1369)*('[1]VLOOKUP DATA'!$K$2:$K$337=[1]DATA!E1369),'[1]VLOOKUP DATA'!$L$2:$L$337)</f>
        <v>Off-Peak</v>
      </c>
      <c r="I1369" s="1" cm="1">
        <f t="array" ref="I1369">_xlfn.XLOOKUP(B1369,'[1]VLOOKUP DATA'!$A$3:$A$14,_xlfn.XLOOKUP(H1369,'[1]VLOOKUP DATA'!$D$2:$F$2,'[1]VLOOKUP DATA'!$D$3:$F$14))*100</f>
        <v>107</v>
      </c>
      <c r="J1369" s="2">
        <v>24.027141666666669</v>
      </c>
      <c r="K1369" s="3">
        <f t="shared" si="85"/>
        <v>24.027141666666669</v>
      </c>
      <c r="L1369" s="3">
        <v>88.474999999999994</v>
      </c>
      <c r="M1369" s="4">
        <v>263.3769666666667</v>
      </c>
      <c r="N1369" s="4">
        <v>0</v>
      </c>
      <c r="O1369" s="4">
        <v>270.1674583333334</v>
      </c>
      <c r="P1369" s="3">
        <f t="shared" si="86"/>
        <v>444.80911666666668</v>
      </c>
      <c r="Q1369" s="5">
        <v>-3.3999999999999919E-2</v>
      </c>
      <c r="R1369" s="5">
        <f>VLOOKUP(D1369,'[1]DESIGN LOAD'!AC:AF,2,FALSE)</f>
        <v>295</v>
      </c>
      <c r="S1369" s="7">
        <f>VLOOKUP(D1369,'[1]DESIGN LOAD'!AC:AF,3,FALSE)</f>
        <v>190</v>
      </c>
      <c r="T1369">
        <f>VLOOKUP(D1369,'[1]DESIGN LOAD'!AC:AF,4,FALSE)</f>
        <v>485</v>
      </c>
    </row>
    <row r="1370" spans="1:20" x14ac:dyDescent="0.3">
      <c r="A1370" s="6">
        <v>2024</v>
      </c>
      <c r="B1370" s="6">
        <v>8</v>
      </c>
      <c r="C1370" s="6">
        <v>27</v>
      </c>
      <c r="D1370" s="6">
        <v>6</v>
      </c>
      <c r="E1370" s="6" t="str">
        <f t="shared" si="84"/>
        <v>Tuesday</v>
      </c>
      <c r="F1370" s="6" t="str">
        <f t="shared" si="87"/>
        <v>Week-day</v>
      </c>
      <c r="G1370" s="6" t="str">
        <f>_xlfn.XLOOKUP(B1370,'[1]VLOOKUP DATA'!$A$3:$A$14,'[1]VLOOKUP DATA'!$C$3:$C$14)</f>
        <v>High-demand</v>
      </c>
      <c r="H1370" s="6" t="str" cm="1">
        <f t="array" ref="H1370">_xlfn.XLOOKUP(1,('[1]VLOOKUP DATA'!$I$2:$I$337=[1]DATA!G1370)*('[1]VLOOKUP DATA'!$J$2:$J$337=[1]DATA!D1370)*('[1]VLOOKUP DATA'!$K$2:$K$337=[1]DATA!E1370),'[1]VLOOKUP DATA'!$L$2:$L$337)</f>
        <v>Peak</v>
      </c>
      <c r="I1370" s="1" cm="1">
        <f t="array" ref="I1370">_xlfn.XLOOKUP(B1370,'[1]VLOOKUP DATA'!$A$3:$A$14,_xlfn.XLOOKUP(H1370,'[1]VLOOKUP DATA'!$D$2:$F$2,'[1]VLOOKUP DATA'!$D$3:$F$14))*100</f>
        <v>653</v>
      </c>
      <c r="J1370" s="2">
        <v>270.01126666666664</v>
      </c>
      <c r="K1370" s="3">
        <f t="shared" si="85"/>
        <v>270.01126666666664</v>
      </c>
      <c r="L1370" s="3">
        <v>80.075000000000003</v>
      </c>
      <c r="M1370" s="4">
        <v>0.81620000000000126</v>
      </c>
      <c r="N1370" s="4">
        <v>8.7500000000000008E-3</v>
      </c>
      <c r="O1370" s="4">
        <v>270.04729166666669</v>
      </c>
      <c r="P1370" s="3">
        <f t="shared" si="86"/>
        <v>444.80911666666668</v>
      </c>
      <c r="Q1370" s="5">
        <v>-3.3999999999999919E-2</v>
      </c>
      <c r="R1370" s="5">
        <f>VLOOKUP(D1370,'[1]DESIGN LOAD'!AC:AF,2,FALSE)</f>
        <v>295</v>
      </c>
      <c r="S1370" s="7">
        <f>VLOOKUP(D1370,'[1]DESIGN LOAD'!AC:AF,3,FALSE)</f>
        <v>190</v>
      </c>
      <c r="T1370">
        <f>VLOOKUP(D1370,'[1]DESIGN LOAD'!AC:AF,4,FALSE)</f>
        <v>485</v>
      </c>
    </row>
    <row r="1371" spans="1:20" x14ac:dyDescent="0.3">
      <c r="A1371" s="6">
        <v>2024</v>
      </c>
      <c r="B1371" s="6">
        <v>8</v>
      </c>
      <c r="C1371" s="6">
        <v>27</v>
      </c>
      <c r="D1371" s="6">
        <v>7</v>
      </c>
      <c r="E1371" s="6" t="str">
        <f t="shared" si="84"/>
        <v>Tuesday</v>
      </c>
      <c r="F1371" s="6" t="str">
        <f t="shared" si="87"/>
        <v>Week-day</v>
      </c>
      <c r="G1371" s="6" t="str">
        <f>_xlfn.XLOOKUP(B1371,'[1]VLOOKUP DATA'!$A$3:$A$14,'[1]VLOOKUP DATA'!$C$3:$C$14)</f>
        <v>High-demand</v>
      </c>
      <c r="H1371" s="6" t="str" cm="1">
        <f t="array" ref="H1371">_xlfn.XLOOKUP(1,('[1]VLOOKUP DATA'!$I$2:$I$337=[1]DATA!G1371)*('[1]VLOOKUP DATA'!$J$2:$J$337=[1]DATA!D1371)*('[1]VLOOKUP DATA'!$K$2:$K$337=[1]DATA!E1371),'[1]VLOOKUP DATA'!$L$2:$L$337)</f>
        <v>Peak</v>
      </c>
      <c r="I1371" s="1" cm="1">
        <f t="array" ref="I1371">_xlfn.XLOOKUP(B1371,'[1]VLOOKUP DATA'!$A$3:$A$14,_xlfn.XLOOKUP(H1371,'[1]VLOOKUP DATA'!$D$2:$F$2,'[1]VLOOKUP DATA'!$D$3:$F$14))*100</f>
        <v>653</v>
      </c>
      <c r="J1371" s="2">
        <v>167.26623333333328</v>
      </c>
      <c r="K1371" s="3">
        <f t="shared" si="85"/>
        <v>167.26623333333328</v>
      </c>
      <c r="L1371" s="3">
        <v>67.575000000000003</v>
      </c>
      <c r="M1371" s="4">
        <v>74.248400000000004</v>
      </c>
      <c r="N1371" s="4">
        <v>40.981949999999991</v>
      </c>
      <c r="O1371" s="4">
        <v>275.27771666666649</v>
      </c>
      <c r="P1371" s="3">
        <f t="shared" si="86"/>
        <v>444.80911666666668</v>
      </c>
      <c r="Q1371" s="5">
        <v>-3.3999999999999919E-2</v>
      </c>
      <c r="R1371" s="5">
        <f>VLOOKUP(D1371,'[1]DESIGN LOAD'!AC:AF,2,FALSE)</f>
        <v>565</v>
      </c>
      <c r="S1371" s="7">
        <f>VLOOKUP(D1371,'[1]DESIGN LOAD'!AC:AF,3,FALSE)</f>
        <v>690</v>
      </c>
      <c r="T1371">
        <f>VLOOKUP(D1371,'[1]DESIGN LOAD'!AC:AF,4,FALSE)</f>
        <v>1255</v>
      </c>
    </row>
    <row r="1372" spans="1:20" x14ac:dyDescent="0.3">
      <c r="A1372" s="6">
        <v>2024</v>
      </c>
      <c r="B1372" s="6">
        <v>8</v>
      </c>
      <c r="C1372" s="6">
        <v>27</v>
      </c>
      <c r="D1372" s="6">
        <v>8</v>
      </c>
      <c r="E1372" s="6" t="str">
        <f t="shared" si="84"/>
        <v>Tuesday</v>
      </c>
      <c r="F1372" s="6" t="str">
        <f t="shared" si="87"/>
        <v>Week-day</v>
      </c>
      <c r="G1372" s="6" t="str">
        <f>_xlfn.XLOOKUP(B1372,'[1]VLOOKUP DATA'!$A$3:$A$14,'[1]VLOOKUP DATA'!$C$3:$C$14)</f>
        <v>High-demand</v>
      </c>
      <c r="H1372" s="6" t="str" cm="1">
        <f t="array" ref="H1372">_xlfn.XLOOKUP(1,('[1]VLOOKUP DATA'!$I$2:$I$337=[1]DATA!G1372)*('[1]VLOOKUP DATA'!$J$2:$J$337=[1]DATA!D1372)*('[1]VLOOKUP DATA'!$K$2:$K$337=[1]DATA!E1372),'[1]VLOOKUP DATA'!$L$2:$L$337)</f>
        <v>Peak</v>
      </c>
      <c r="I1372" s="1" cm="1">
        <f t="array" ref="I1372">_xlfn.XLOOKUP(B1372,'[1]VLOOKUP DATA'!$A$3:$A$14,_xlfn.XLOOKUP(H1372,'[1]VLOOKUP DATA'!$D$2:$F$2,'[1]VLOOKUP DATA'!$D$3:$F$14))*100</f>
        <v>653</v>
      </c>
      <c r="J1372" s="2">
        <v>-65.447975</v>
      </c>
      <c r="K1372" s="3">
        <f t="shared" si="85"/>
        <v>0</v>
      </c>
      <c r="L1372" s="3">
        <v>66.091666666666669</v>
      </c>
      <c r="M1372" s="4">
        <v>46.139875000000004</v>
      </c>
      <c r="N1372" s="4">
        <v>328.33296666666678</v>
      </c>
      <c r="O1372" s="4">
        <v>307.59003333333334</v>
      </c>
      <c r="P1372" s="3">
        <f t="shared" si="86"/>
        <v>444.80911666666668</v>
      </c>
      <c r="Q1372" s="5">
        <v>-3.3999999999999919E-2</v>
      </c>
      <c r="R1372" s="5">
        <f>VLOOKUP(D1372,'[1]DESIGN LOAD'!AC:AF,2,FALSE)</f>
        <v>565</v>
      </c>
      <c r="S1372" s="7">
        <f>VLOOKUP(D1372,'[1]DESIGN LOAD'!AC:AF,3,FALSE)</f>
        <v>675</v>
      </c>
      <c r="T1372">
        <f>VLOOKUP(D1372,'[1]DESIGN LOAD'!AC:AF,4,FALSE)</f>
        <v>1240</v>
      </c>
    </row>
    <row r="1373" spans="1:20" x14ac:dyDescent="0.3">
      <c r="A1373" s="6">
        <v>2024</v>
      </c>
      <c r="B1373" s="6">
        <v>8</v>
      </c>
      <c r="C1373" s="6">
        <v>27</v>
      </c>
      <c r="D1373" s="6">
        <v>9</v>
      </c>
      <c r="E1373" s="6" t="str">
        <f t="shared" si="84"/>
        <v>Tuesday</v>
      </c>
      <c r="F1373" s="6" t="str">
        <f t="shared" si="87"/>
        <v>Week-day</v>
      </c>
      <c r="G1373" s="6" t="str">
        <f>_xlfn.XLOOKUP(B1373,'[1]VLOOKUP DATA'!$A$3:$A$14,'[1]VLOOKUP DATA'!$C$3:$C$14)</f>
        <v>High-demand</v>
      </c>
      <c r="H1373" s="6" t="str" cm="1">
        <f t="array" ref="H1373">_xlfn.XLOOKUP(1,('[1]VLOOKUP DATA'!$I$2:$I$337=[1]DATA!G1373)*('[1]VLOOKUP DATA'!$J$2:$J$337=[1]DATA!D1373)*('[1]VLOOKUP DATA'!$K$2:$K$337=[1]DATA!E1373),'[1]VLOOKUP DATA'!$L$2:$L$337)</f>
        <v>Standard</v>
      </c>
      <c r="I1373" s="1" cm="1">
        <f t="array" ref="I1373">_xlfn.XLOOKUP(B1373,'[1]VLOOKUP DATA'!$A$3:$A$14,_xlfn.XLOOKUP(H1373,'[1]VLOOKUP DATA'!$D$2:$F$2,'[1]VLOOKUP DATA'!$D$3:$F$14))*100</f>
        <v>198</v>
      </c>
      <c r="J1373" s="2">
        <v>-360.13411666666678</v>
      </c>
      <c r="K1373" s="3">
        <f t="shared" si="85"/>
        <v>0</v>
      </c>
      <c r="L1373" s="3">
        <v>74.49166666666666</v>
      </c>
      <c r="M1373" s="4">
        <v>0.16709999999999994</v>
      </c>
      <c r="N1373" s="4">
        <v>631.21021666666684</v>
      </c>
      <c r="O1373" s="4">
        <v>271.03450000000004</v>
      </c>
      <c r="P1373" s="3">
        <f t="shared" si="86"/>
        <v>444.80911666666668</v>
      </c>
      <c r="Q1373" s="5">
        <v>-4.4849999999999994E-2</v>
      </c>
      <c r="R1373" s="5">
        <f>VLOOKUP(D1373,'[1]DESIGN LOAD'!AC:AF,2,FALSE)</f>
        <v>565</v>
      </c>
      <c r="S1373" s="7">
        <f>VLOOKUP(D1373,'[1]DESIGN LOAD'!AC:AF,3,FALSE)</f>
        <v>675</v>
      </c>
      <c r="T1373">
        <f>VLOOKUP(D1373,'[1]DESIGN LOAD'!AC:AF,4,FALSE)</f>
        <v>1240</v>
      </c>
    </row>
    <row r="1374" spans="1:20" x14ac:dyDescent="0.3">
      <c r="A1374" s="6">
        <v>2024</v>
      </c>
      <c r="B1374" s="6">
        <v>8</v>
      </c>
      <c r="C1374" s="6">
        <v>27</v>
      </c>
      <c r="D1374" s="6">
        <v>10</v>
      </c>
      <c r="E1374" s="6" t="str">
        <f t="shared" si="84"/>
        <v>Tuesday</v>
      </c>
      <c r="F1374" s="6" t="str">
        <f t="shared" si="87"/>
        <v>Week-day</v>
      </c>
      <c r="G1374" s="6" t="str">
        <f>_xlfn.XLOOKUP(B1374,'[1]VLOOKUP DATA'!$A$3:$A$14,'[1]VLOOKUP DATA'!$C$3:$C$14)</f>
        <v>High-demand</v>
      </c>
      <c r="H1374" s="6" t="str" cm="1">
        <f t="array" ref="H1374">_xlfn.XLOOKUP(1,('[1]VLOOKUP DATA'!$I$2:$I$337=[1]DATA!G1374)*('[1]VLOOKUP DATA'!$J$2:$J$337=[1]DATA!D1374)*('[1]VLOOKUP DATA'!$K$2:$K$337=[1]DATA!E1374),'[1]VLOOKUP DATA'!$L$2:$L$337)</f>
        <v>Standard</v>
      </c>
      <c r="I1374" s="1" cm="1">
        <f t="array" ref="I1374">_xlfn.XLOOKUP(B1374,'[1]VLOOKUP DATA'!$A$3:$A$14,_xlfn.XLOOKUP(H1374,'[1]VLOOKUP DATA'!$D$2:$F$2,'[1]VLOOKUP DATA'!$D$3:$F$14))*100</f>
        <v>198</v>
      </c>
      <c r="J1374" s="2">
        <v>-358.27554999999978</v>
      </c>
      <c r="K1374" s="3">
        <f t="shared" si="85"/>
        <v>0</v>
      </c>
      <c r="L1374" s="3">
        <v>94.275000000000006</v>
      </c>
      <c r="M1374" s="4">
        <v>0.16523333333333329</v>
      </c>
      <c r="N1374" s="4">
        <v>641.66064999999992</v>
      </c>
      <c r="O1374" s="4">
        <v>283.32846666666666</v>
      </c>
      <c r="P1374" s="3">
        <f t="shared" si="86"/>
        <v>444.80911666666668</v>
      </c>
      <c r="Q1374" s="5">
        <v>-5.4999999999999931E-2</v>
      </c>
      <c r="R1374" s="5">
        <f>VLOOKUP(D1374,'[1]DESIGN LOAD'!AC:AF,2,FALSE)</f>
        <v>565</v>
      </c>
      <c r="S1374" s="7">
        <f>VLOOKUP(D1374,'[1]DESIGN LOAD'!AC:AF,3,FALSE)</f>
        <v>675</v>
      </c>
      <c r="T1374">
        <f>VLOOKUP(D1374,'[1]DESIGN LOAD'!AC:AF,4,FALSE)</f>
        <v>1240</v>
      </c>
    </row>
    <row r="1375" spans="1:20" x14ac:dyDescent="0.3">
      <c r="A1375" s="6">
        <v>2024</v>
      </c>
      <c r="B1375" s="6">
        <v>8</v>
      </c>
      <c r="C1375" s="6">
        <v>27</v>
      </c>
      <c r="D1375" s="6">
        <v>11</v>
      </c>
      <c r="E1375" s="6" t="str">
        <f t="shared" si="84"/>
        <v>Tuesday</v>
      </c>
      <c r="F1375" s="6" t="str">
        <f t="shared" si="87"/>
        <v>Week-day</v>
      </c>
      <c r="G1375" s="6" t="str">
        <f>_xlfn.XLOOKUP(B1375,'[1]VLOOKUP DATA'!$A$3:$A$14,'[1]VLOOKUP DATA'!$C$3:$C$14)</f>
        <v>High-demand</v>
      </c>
      <c r="H1375" s="6" t="str" cm="1">
        <f t="array" ref="H1375">_xlfn.XLOOKUP(1,('[1]VLOOKUP DATA'!$I$2:$I$337=[1]DATA!G1375)*('[1]VLOOKUP DATA'!$J$2:$J$337=[1]DATA!D1375)*('[1]VLOOKUP DATA'!$K$2:$K$337=[1]DATA!E1375),'[1]VLOOKUP DATA'!$L$2:$L$337)</f>
        <v>Standard</v>
      </c>
      <c r="I1375" s="1" cm="1">
        <f t="array" ref="I1375">_xlfn.XLOOKUP(B1375,'[1]VLOOKUP DATA'!$A$3:$A$14,_xlfn.XLOOKUP(H1375,'[1]VLOOKUP DATA'!$D$2:$F$2,'[1]VLOOKUP DATA'!$D$3:$F$14))*100</f>
        <v>198</v>
      </c>
      <c r="J1375" s="2">
        <v>-11.770816666666668</v>
      </c>
      <c r="K1375" s="3">
        <f t="shared" si="85"/>
        <v>0</v>
      </c>
      <c r="L1375" s="3">
        <v>99</v>
      </c>
      <c r="M1375" s="4">
        <v>0.16507500000000003</v>
      </c>
      <c r="N1375" s="4">
        <v>321.91315833333334</v>
      </c>
      <c r="O1375" s="4">
        <v>310.06344166666662</v>
      </c>
      <c r="P1375" s="3">
        <f t="shared" si="86"/>
        <v>444.80911666666668</v>
      </c>
      <c r="Q1375" s="5">
        <v>-5.4999999999999931E-2</v>
      </c>
      <c r="R1375" s="5">
        <f>VLOOKUP(D1375,'[1]DESIGN LOAD'!AC:AF,2,FALSE)</f>
        <v>565</v>
      </c>
      <c r="S1375" s="7">
        <f>VLOOKUP(D1375,'[1]DESIGN LOAD'!AC:AF,3,FALSE)</f>
        <v>675</v>
      </c>
      <c r="T1375">
        <f>VLOOKUP(D1375,'[1]DESIGN LOAD'!AC:AF,4,FALSE)</f>
        <v>1240</v>
      </c>
    </row>
    <row r="1376" spans="1:20" x14ac:dyDescent="0.3">
      <c r="A1376" s="6">
        <v>2024</v>
      </c>
      <c r="B1376" s="6">
        <v>8</v>
      </c>
      <c r="C1376" s="6">
        <v>27</v>
      </c>
      <c r="D1376" s="6">
        <v>12</v>
      </c>
      <c r="E1376" s="6" t="str">
        <f t="shared" si="84"/>
        <v>Tuesday</v>
      </c>
      <c r="F1376" s="6" t="str">
        <f t="shared" si="87"/>
        <v>Week-day</v>
      </c>
      <c r="G1376" s="6" t="str">
        <f>_xlfn.XLOOKUP(B1376,'[1]VLOOKUP DATA'!$A$3:$A$14,'[1]VLOOKUP DATA'!$C$3:$C$14)</f>
        <v>High-demand</v>
      </c>
      <c r="H1376" s="6" t="str" cm="1">
        <f t="array" ref="H1376">_xlfn.XLOOKUP(1,('[1]VLOOKUP DATA'!$I$2:$I$337=[1]DATA!G1376)*('[1]VLOOKUP DATA'!$J$2:$J$337=[1]DATA!D1376)*('[1]VLOOKUP DATA'!$K$2:$K$337=[1]DATA!E1376),'[1]VLOOKUP DATA'!$L$2:$L$337)</f>
        <v>Standard</v>
      </c>
      <c r="I1376" s="1" cm="1">
        <f t="array" ref="I1376">_xlfn.XLOOKUP(B1376,'[1]VLOOKUP DATA'!$A$3:$A$14,_xlfn.XLOOKUP(H1376,'[1]VLOOKUP DATA'!$D$2:$F$2,'[1]VLOOKUP DATA'!$D$3:$F$14))*100</f>
        <v>198</v>
      </c>
      <c r="J1376" s="2">
        <v>5.6684416666666682</v>
      </c>
      <c r="K1376" s="3">
        <f t="shared" si="85"/>
        <v>5.6684416666666682</v>
      </c>
      <c r="L1376" s="3">
        <v>99.00833333333334</v>
      </c>
      <c r="M1376" s="4">
        <v>0.163525</v>
      </c>
      <c r="N1376" s="4">
        <v>338.99478333333337</v>
      </c>
      <c r="O1376" s="4">
        <v>344.60695833333324</v>
      </c>
      <c r="P1376" s="3">
        <f t="shared" si="86"/>
        <v>444.80911666666668</v>
      </c>
      <c r="Q1376" s="5">
        <v>-5.4999999999999931E-2</v>
      </c>
      <c r="R1376" s="5">
        <f>VLOOKUP(D1376,'[1]DESIGN LOAD'!AC:AF,2,FALSE)</f>
        <v>565</v>
      </c>
      <c r="S1376" s="7">
        <f>VLOOKUP(D1376,'[1]DESIGN LOAD'!AC:AF,3,FALSE)</f>
        <v>675</v>
      </c>
      <c r="T1376">
        <f>VLOOKUP(D1376,'[1]DESIGN LOAD'!AC:AF,4,FALSE)</f>
        <v>1240</v>
      </c>
    </row>
    <row r="1377" spans="1:20" x14ac:dyDescent="0.3">
      <c r="A1377" s="6">
        <v>2024</v>
      </c>
      <c r="B1377" s="6">
        <v>8</v>
      </c>
      <c r="C1377" s="6">
        <v>27</v>
      </c>
      <c r="D1377" s="6">
        <v>13</v>
      </c>
      <c r="E1377" s="6" t="str">
        <f t="shared" si="84"/>
        <v>Tuesday</v>
      </c>
      <c r="F1377" s="6" t="str">
        <f t="shared" si="87"/>
        <v>Week-day</v>
      </c>
      <c r="G1377" s="6" t="str">
        <f>_xlfn.XLOOKUP(B1377,'[1]VLOOKUP DATA'!$A$3:$A$14,'[1]VLOOKUP DATA'!$C$3:$C$14)</f>
        <v>High-demand</v>
      </c>
      <c r="H1377" s="6" t="str" cm="1">
        <f t="array" ref="H1377">_xlfn.XLOOKUP(1,('[1]VLOOKUP DATA'!$I$2:$I$337=[1]DATA!G1377)*('[1]VLOOKUP DATA'!$J$2:$J$337=[1]DATA!D1377)*('[1]VLOOKUP DATA'!$K$2:$K$337=[1]DATA!E1377),'[1]VLOOKUP DATA'!$L$2:$L$337)</f>
        <v>Standard</v>
      </c>
      <c r="I1377" s="1" cm="1">
        <f t="array" ref="I1377">_xlfn.XLOOKUP(B1377,'[1]VLOOKUP DATA'!$A$3:$A$14,_xlfn.XLOOKUP(H1377,'[1]VLOOKUP DATA'!$D$2:$F$2,'[1]VLOOKUP DATA'!$D$3:$F$14))*100</f>
        <v>198</v>
      </c>
      <c r="J1377" s="2">
        <v>72.062383333333372</v>
      </c>
      <c r="K1377" s="3">
        <f t="shared" si="85"/>
        <v>72.062383333333372</v>
      </c>
      <c r="L1377" s="3">
        <v>95.783333333333331</v>
      </c>
      <c r="M1377" s="4">
        <v>0.16429166666666659</v>
      </c>
      <c r="N1377" s="4">
        <v>314.49626666666666</v>
      </c>
      <c r="O1377" s="4">
        <v>386.50264999999996</v>
      </c>
      <c r="P1377" s="3">
        <f t="shared" si="86"/>
        <v>444.80911666666668</v>
      </c>
      <c r="Q1377" s="5">
        <v>-5.4999999999999931E-2</v>
      </c>
      <c r="R1377" s="5">
        <f>VLOOKUP(D1377,'[1]DESIGN LOAD'!AC:AF,2,FALSE)</f>
        <v>565</v>
      </c>
      <c r="S1377" s="7">
        <f>VLOOKUP(D1377,'[1]DESIGN LOAD'!AC:AF,3,FALSE)</f>
        <v>675</v>
      </c>
      <c r="T1377">
        <f>VLOOKUP(D1377,'[1]DESIGN LOAD'!AC:AF,4,FALSE)</f>
        <v>1240</v>
      </c>
    </row>
    <row r="1378" spans="1:20" x14ac:dyDescent="0.3">
      <c r="A1378" s="6">
        <v>2024</v>
      </c>
      <c r="B1378" s="6">
        <v>8</v>
      </c>
      <c r="C1378" s="6">
        <v>27</v>
      </c>
      <c r="D1378" s="6">
        <v>14</v>
      </c>
      <c r="E1378" s="6" t="str">
        <f t="shared" si="84"/>
        <v>Tuesday</v>
      </c>
      <c r="F1378" s="6" t="str">
        <f t="shared" si="87"/>
        <v>Week-day</v>
      </c>
      <c r="G1378" s="6" t="str">
        <f>_xlfn.XLOOKUP(B1378,'[1]VLOOKUP DATA'!$A$3:$A$14,'[1]VLOOKUP DATA'!$C$3:$C$14)</f>
        <v>High-demand</v>
      </c>
      <c r="H1378" s="6" t="str" cm="1">
        <f t="array" ref="H1378">_xlfn.XLOOKUP(1,('[1]VLOOKUP DATA'!$I$2:$I$337=[1]DATA!G1378)*('[1]VLOOKUP DATA'!$J$2:$J$337=[1]DATA!D1378)*('[1]VLOOKUP DATA'!$K$2:$K$337=[1]DATA!E1378),'[1]VLOOKUP DATA'!$L$2:$L$337)</f>
        <v>Standard</v>
      </c>
      <c r="I1378" s="1" cm="1">
        <f t="array" ref="I1378">_xlfn.XLOOKUP(B1378,'[1]VLOOKUP DATA'!$A$3:$A$14,_xlfn.XLOOKUP(H1378,'[1]VLOOKUP DATA'!$D$2:$F$2,'[1]VLOOKUP DATA'!$D$3:$F$14))*100</f>
        <v>198</v>
      </c>
      <c r="J1378" s="2">
        <v>83.103391666666681</v>
      </c>
      <c r="K1378" s="3">
        <f t="shared" si="85"/>
        <v>83.103391666666681</v>
      </c>
      <c r="L1378" s="3">
        <v>93.833333333333329</v>
      </c>
      <c r="M1378" s="4">
        <v>0.16743333333333335</v>
      </c>
      <c r="N1378" s="4">
        <v>305.23363333333327</v>
      </c>
      <c r="O1378" s="4">
        <v>388.28946666666667</v>
      </c>
      <c r="P1378" s="3">
        <f t="shared" si="86"/>
        <v>444.80911666666668</v>
      </c>
      <c r="Q1378" s="5">
        <v>-5.4999999999999931E-2</v>
      </c>
      <c r="R1378" s="5">
        <f>VLOOKUP(D1378,'[1]DESIGN LOAD'!AC:AF,2,FALSE)</f>
        <v>565</v>
      </c>
      <c r="S1378" s="7">
        <f>VLOOKUP(D1378,'[1]DESIGN LOAD'!AC:AF,3,FALSE)</f>
        <v>675</v>
      </c>
      <c r="T1378">
        <f>VLOOKUP(D1378,'[1]DESIGN LOAD'!AC:AF,4,FALSE)</f>
        <v>1240</v>
      </c>
    </row>
    <row r="1379" spans="1:20" x14ac:dyDescent="0.3">
      <c r="A1379" s="6">
        <v>2024</v>
      </c>
      <c r="B1379" s="6">
        <v>8</v>
      </c>
      <c r="C1379" s="6">
        <v>27</v>
      </c>
      <c r="D1379" s="6">
        <v>15</v>
      </c>
      <c r="E1379" s="6" t="str">
        <f t="shared" si="84"/>
        <v>Tuesday</v>
      </c>
      <c r="F1379" s="6" t="str">
        <f t="shared" si="87"/>
        <v>Week-day</v>
      </c>
      <c r="G1379" s="6" t="str">
        <f>_xlfn.XLOOKUP(B1379,'[1]VLOOKUP DATA'!$A$3:$A$14,'[1]VLOOKUP DATA'!$C$3:$C$14)</f>
        <v>High-demand</v>
      </c>
      <c r="H1379" s="6" t="str" cm="1">
        <f t="array" ref="H1379">_xlfn.XLOOKUP(1,('[1]VLOOKUP DATA'!$I$2:$I$337=[1]DATA!G1379)*('[1]VLOOKUP DATA'!$J$2:$J$337=[1]DATA!D1379)*('[1]VLOOKUP DATA'!$K$2:$K$337=[1]DATA!E1379),'[1]VLOOKUP DATA'!$L$2:$L$337)</f>
        <v>Standard</v>
      </c>
      <c r="I1379" s="1" cm="1">
        <f t="array" ref="I1379">_xlfn.XLOOKUP(B1379,'[1]VLOOKUP DATA'!$A$3:$A$14,_xlfn.XLOOKUP(H1379,'[1]VLOOKUP DATA'!$D$2:$F$2,'[1]VLOOKUP DATA'!$D$3:$F$14))*100</f>
        <v>198</v>
      </c>
      <c r="J1379" s="2">
        <v>233.2239083333333</v>
      </c>
      <c r="K1379" s="3">
        <f t="shared" si="85"/>
        <v>233.2239083333333</v>
      </c>
      <c r="L1379" s="3">
        <v>85.724999999999994</v>
      </c>
      <c r="M1379" s="4">
        <v>0.16629166666666675</v>
      </c>
      <c r="N1379" s="4">
        <v>174.28666666666666</v>
      </c>
      <c r="O1379" s="4">
        <v>407.45489999999972</v>
      </c>
      <c r="P1379" s="3">
        <f t="shared" si="86"/>
        <v>444.80911666666668</v>
      </c>
      <c r="Q1379" s="5">
        <v>-5.4999999999999931E-2</v>
      </c>
      <c r="R1379" s="5">
        <f>VLOOKUP(D1379,'[1]DESIGN LOAD'!AC:AF,2,FALSE)</f>
        <v>565</v>
      </c>
      <c r="S1379" s="7">
        <f>VLOOKUP(D1379,'[1]DESIGN LOAD'!AC:AF,3,FALSE)</f>
        <v>675</v>
      </c>
      <c r="T1379">
        <f>VLOOKUP(D1379,'[1]DESIGN LOAD'!AC:AF,4,FALSE)</f>
        <v>1240</v>
      </c>
    </row>
    <row r="1380" spans="1:20" x14ac:dyDescent="0.3">
      <c r="A1380" s="6">
        <v>2024</v>
      </c>
      <c r="B1380" s="6">
        <v>8</v>
      </c>
      <c r="C1380" s="6">
        <v>27</v>
      </c>
      <c r="D1380" s="6">
        <v>16</v>
      </c>
      <c r="E1380" s="6" t="str">
        <f t="shared" si="84"/>
        <v>Tuesday</v>
      </c>
      <c r="F1380" s="6" t="str">
        <f t="shared" si="87"/>
        <v>Week-day</v>
      </c>
      <c r="G1380" s="6" t="str">
        <f>_xlfn.XLOOKUP(B1380,'[1]VLOOKUP DATA'!$A$3:$A$14,'[1]VLOOKUP DATA'!$C$3:$C$14)</f>
        <v>High-demand</v>
      </c>
      <c r="H1380" s="6" t="str" cm="1">
        <f t="array" ref="H1380">_xlfn.XLOOKUP(1,('[1]VLOOKUP DATA'!$I$2:$I$337=[1]DATA!G1380)*('[1]VLOOKUP DATA'!$J$2:$J$337=[1]DATA!D1380)*('[1]VLOOKUP DATA'!$K$2:$K$337=[1]DATA!E1380),'[1]VLOOKUP DATA'!$L$2:$L$337)</f>
        <v>Standard</v>
      </c>
      <c r="I1380" s="1" cm="1">
        <f t="array" ref="I1380">_xlfn.XLOOKUP(B1380,'[1]VLOOKUP DATA'!$A$3:$A$14,_xlfn.XLOOKUP(H1380,'[1]VLOOKUP DATA'!$D$2:$F$2,'[1]VLOOKUP DATA'!$D$3:$F$14))*100</f>
        <v>198</v>
      </c>
      <c r="J1380" s="2">
        <v>271.12796969696973</v>
      </c>
      <c r="K1380" s="3">
        <f t="shared" si="85"/>
        <v>271.12796969696973</v>
      </c>
      <c r="L1380" s="3">
        <v>71.494949494949495</v>
      </c>
      <c r="M1380" s="4">
        <v>27.09690909090909</v>
      </c>
      <c r="N1380" s="4">
        <v>108.26379797979796</v>
      </c>
      <c r="O1380" s="4">
        <v>419.91408080808094</v>
      </c>
      <c r="P1380" s="3">
        <f t="shared" si="86"/>
        <v>444.80911666666668</v>
      </c>
      <c r="Q1380" s="5">
        <v>-2.5000000000000005E-2</v>
      </c>
      <c r="R1380" s="5">
        <f>VLOOKUP(D1380,'[1]DESIGN LOAD'!AC:AF,2,FALSE)</f>
        <v>565</v>
      </c>
      <c r="S1380" s="7">
        <f>VLOOKUP(D1380,'[1]DESIGN LOAD'!AC:AF,3,FALSE)</f>
        <v>675</v>
      </c>
      <c r="T1380">
        <f>VLOOKUP(D1380,'[1]DESIGN LOAD'!AC:AF,4,FALSE)</f>
        <v>1240</v>
      </c>
    </row>
    <row r="1381" spans="1:20" x14ac:dyDescent="0.3">
      <c r="A1381" s="6">
        <v>2024</v>
      </c>
      <c r="B1381" s="6">
        <v>8</v>
      </c>
      <c r="C1381" s="6">
        <v>27</v>
      </c>
      <c r="D1381" s="6">
        <v>17</v>
      </c>
      <c r="E1381" s="6" t="str">
        <f t="shared" si="84"/>
        <v>Tuesday</v>
      </c>
      <c r="F1381" s="6" t="str">
        <f t="shared" si="87"/>
        <v>Week-day</v>
      </c>
      <c r="G1381" s="6" t="str">
        <f>_xlfn.XLOOKUP(B1381,'[1]VLOOKUP DATA'!$A$3:$A$14,'[1]VLOOKUP DATA'!$C$3:$C$14)</f>
        <v>High-demand</v>
      </c>
      <c r="H1381" s="6" t="str" cm="1">
        <f t="array" ref="H1381">_xlfn.XLOOKUP(1,('[1]VLOOKUP DATA'!$I$2:$I$337=[1]DATA!G1381)*('[1]VLOOKUP DATA'!$J$2:$J$337=[1]DATA!D1381)*('[1]VLOOKUP DATA'!$K$2:$K$337=[1]DATA!E1381),'[1]VLOOKUP DATA'!$L$2:$L$337)</f>
        <v>Peak</v>
      </c>
      <c r="I1381" s="1" cm="1">
        <f t="array" ref="I1381">_xlfn.XLOOKUP(B1381,'[1]VLOOKUP DATA'!$A$3:$A$14,_xlfn.XLOOKUP(H1381,'[1]VLOOKUP DATA'!$D$2:$F$2,'[1]VLOOKUP DATA'!$D$3:$F$14))*100</f>
        <v>653</v>
      </c>
      <c r="J1381" s="2">
        <v>-4.6385749999999986</v>
      </c>
      <c r="K1381" s="3">
        <f t="shared" si="85"/>
        <v>0</v>
      </c>
      <c r="L1381" s="3">
        <v>64.483333333333334</v>
      </c>
      <c r="M1381" s="4">
        <v>416.53866666666664</v>
      </c>
      <c r="N1381" s="4">
        <v>36.771125000000026</v>
      </c>
      <c r="O1381" s="4">
        <v>418.5138666666669</v>
      </c>
      <c r="P1381" s="3">
        <f t="shared" si="86"/>
        <v>444.80911666666668</v>
      </c>
      <c r="Q1381" s="5">
        <v>0</v>
      </c>
      <c r="R1381" s="5">
        <f>VLOOKUP(D1381,'[1]DESIGN LOAD'!AC:AF,2,FALSE)</f>
        <v>555</v>
      </c>
      <c r="S1381" s="7">
        <f>VLOOKUP(D1381,'[1]DESIGN LOAD'!AC:AF,3,FALSE)</f>
        <v>675</v>
      </c>
      <c r="T1381">
        <f>VLOOKUP(D1381,'[1]DESIGN LOAD'!AC:AF,4,FALSE)</f>
        <v>1230</v>
      </c>
    </row>
    <row r="1382" spans="1:20" x14ac:dyDescent="0.3">
      <c r="A1382" s="6">
        <v>2024</v>
      </c>
      <c r="B1382" s="6">
        <v>8</v>
      </c>
      <c r="C1382" s="6">
        <v>27</v>
      </c>
      <c r="D1382" s="6">
        <v>18</v>
      </c>
      <c r="E1382" s="6" t="str">
        <f t="shared" si="84"/>
        <v>Tuesday</v>
      </c>
      <c r="F1382" s="6" t="str">
        <f t="shared" si="87"/>
        <v>Week-day</v>
      </c>
      <c r="G1382" s="6" t="str">
        <f>_xlfn.XLOOKUP(B1382,'[1]VLOOKUP DATA'!$A$3:$A$14,'[1]VLOOKUP DATA'!$C$3:$C$14)</f>
        <v>High-demand</v>
      </c>
      <c r="H1382" s="6" t="str" cm="1">
        <f t="array" ref="H1382">_xlfn.XLOOKUP(1,('[1]VLOOKUP DATA'!$I$2:$I$337=[1]DATA!G1382)*('[1]VLOOKUP DATA'!$J$2:$J$337=[1]DATA!D1382)*('[1]VLOOKUP DATA'!$K$2:$K$337=[1]DATA!E1382),'[1]VLOOKUP DATA'!$L$2:$L$337)</f>
        <v>Peak</v>
      </c>
      <c r="I1382" s="1" cm="1">
        <f t="array" ref="I1382">_xlfn.XLOOKUP(B1382,'[1]VLOOKUP DATA'!$A$3:$A$14,_xlfn.XLOOKUP(H1382,'[1]VLOOKUP DATA'!$D$2:$F$2,'[1]VLOOKUP DATA'!$D$3:$F$14))*100</f>
        <v>653</v>
      </c>
      <c r="J1382" s="2">
        <v>12.396025</v>
      </c>
      <c r="K1382" s="3">
        <f t="shared" si="85"/>
        <v>12.396025</v>
      </c>
      <c r="L1382" s="3">
        <v>63.875</v>
      </c>
      <c r="M1382" s="4">
        <v>441.03137499999997</v>
      </c>
      <c r="N1382" s="4">
        <v>2.0928249999999999</v>
      </c>
      <c r="O1382" s="4">
        <v>434.52725833333324</v>
      </c>
      <c r="P1382" s="3">
        <f t="shared" si="86"/>
        <v>444.80911666666668</v>
      </c>
      <c r="Q1382" s="5">
        <v>0</v>
      </c>
      <c r="R1382" s="5">
        <f>VLOOKUP(D1382,'[1]DESIGN LOAD'!AC:AF,2,FALSE)</f>
        <v>485</v>
      </c>
      <c r="S1382" s="7">
        <f>VLOOKUP(D1382,'[1]DESIGN LOAD'!AC:AF,3,FALSE)</f>
        <v>655</v>
      </c>
      <c r="T1382">
        <f>VLOOKUP(D1382,'[1]DESIGN LOAD'!AC:AF,4,FALSE)</f>
        <v>1140</v>
      </c>
    </row>
    <row r="1383" spans="1:20" x14ac:dyDescent="0.3">
      <c r="A1383" s="6">
        <v>2024</v>
      </c>
      <c r="B1383" s="6">
        <v>8</v>
      </c>
      <c r="C1383" s="6">
        <v>27</v>
      </c>
      <c r="D1383" s="6">
        <v>19</v>
      </c>
      <c r="E1383" s="6" t="str">
        <f t="shared" si="84"/>
        <v>Tuesday</v>
      </c>
      <c r="F1383" s="6" t="str">
        <f t="shared" si="87"/>
        <v>Week-day</v>
      </c>
      <c r="G1383" s="6" t="str">
        <f>_xlfn.XLOOKUP(B1383,'[1]VLOOKUP DATA'!$A$3:$A$14,'[1]VLOOKUP DATA'!$C$3:$C$14)</f>
        <v>High-demand</v>
      </c>
      <c r="H1383" s="6" t="str" cm="1">
        <f t="array" ref="H1383">_xlfn.XLOOKUP(1,('[1]VLOOKUP DATA'!$I$2:$I$337=[1]DATA!G1383)*('[1]VLOOKUP DATA'!$J$2:$J$337=[1]DATA!D1383)*('[1]VLOOKUP DATA'!$K$2:$K$337=[1]DATA!E1383),'[1]VLOOKUP DATA'!$L$2:$L$337)</f>
        <v>Standard</v>
      </c>
      <c r="I1383" s="1" cm="1">
        <f t="array" ref="I1383">_xlfn.XLOOKUP(B1383,'[1]VLOOKUP DATA'!$A$3:$A$14,_xlfn.XLOOKUP(H1383,'[1]VLOOKUP DATA'!$D$2:$F$2,'[1]VLOOKUP DATA'!$D$3:$F$14))*100</f>
        <v>198</v>
      </c>
      <c r="J1383" s="2">
        <v>13.123591666666668</v>
      </c>
      <c r="K1383" s="3">
        <f t="shared" si="85"/>
        <v>13.123591666666668</v>
      </c>
      <c r="L1383" s="3">
        <v>63.141666666666666</v>
      </c>
      <c r="M1383" s="4">
        <v>444.80911666666668</v>
      </c>
      <c r="N1383" s="4">
        <v>0</v>
      </c>
      <c r="O1383" s="4">
        <v>436.70612499999982</v>
      </c>
      <c r="P1383" s="3">
        <f t="shared" si="86"/>
        <v>444.80911666666668</v>
      </c>
      <c r="Q1383" s="5">
        <v>0</v>
      </c>
      <c r="R1383" s="5">
        <f>VLOOKUP(D1383,'[1]DESIGN LOAD'!AC:AF,2,FALSE)</f>
        <v>295</v>
      </c>
      <c r="S1383" s="7">
        <f>VLOOKUP(D1383,'[1]DESIGN LOAD'!AC:AF,3,FALSE)</f>
        <v>655</v>
      </c>
      <c r="T1383">
        <f>VLOOKUP(D1383,'[1]DESIGN LOAD'!AC:AF,4,FALSE)</f>
        <v>950</v>
      </c>
    </row>
    <row r="1384" spans="1:20" x14ac:dyDescent="0.3">
      <c r="A1384" s="6">
        <v>2024</v>
      </c>
      <c r="B1384" s="6">
        <v>8</v>
      </c>
      <c r="C1384" s="6">
        <v>27</v>
      </c>
      <c r="D1384" s="6">
        <v>20</v>
      </c>
      <c r="E1384" s="6" t="str">
        <f t="shared" si="84"/>
        <v>Tuesday</v>
      </c>
      <c r="F1384" s="6" t="str">
        <f t="shared" si="87"/>
        <v>Week-day</v>
      </c>
      <c r="G1384" s="6" t="str">
        <f>_xlfn.XLOOKUP(B1384,'[1]VLOOKUP DATA'!$A$3:$A$14,'[1]VLOOKUP DATA'!$C$3:$C$14)</f>
        <v>High-demand</v>
      </c>
      <c r="H1384" s="6" t="str" cm="1">
        <f t="array" ref="H1384">_xlfn.XLOOKUP(1,('[1]VLOOKUP DATA'!$I$2:$I$337=[1]DATA!G1384)*('[1]VLOOKUP DATA'!$J$2:$J$337=[1]DATA!D1384)*('[1]VLOOKUP DATA'!$K$2:$K$337=[1]DATA!E1384),'[1]VLOOKUP DATA'!$L$2:$L$337)</f>
        <v>Standard</v>
      </c>
      <c r="I1384" s="1" cm="1">
        <f t="array" ref="I1384">_xlfn.XLOOKUP(B1384,'[1]VLOOKUP DATA'!$A$3:$A$14,_xlfn.XLOOKUP(H1384,'[1]VLOOKUP DATA'!$D$2:$F$2,'[1]VLOOKUP DATA'!$D$3:$F$14))*100</f>
        <v>198</v>
      </c>
      <c r="J1384" s="2">
        <v>-51.945150000000005</v>
      </c>
      <c r="K1384" s="3">
        <f t="shared" si="85"/>
        <v>0</v>
      </c>
      <c r="L1384" s="3">
        <v>64.533333333333331</v>
      </c>
      <c r="M1384" s="4">
        <v>369.14184166666672</v>
      </c>
      <c r="N1384" s="4">
        <v>0</v>
      </c>
      <c r="O1384" s="4">
        <v>297.50305000000014</v>
      </c>
      <c r="P1384" s="3">
        <f t="shared" si="86"/>
        <v>444.80911666666668</v>
      </c>
      <c r="Q1384" s="5">
        <v>0</v>
      </c>
      <c r="R1384" s="5">
        <f>VLOOKUP(D1384,'[1]DESIGN LOAD'!AC:AF,2,FALSE)</f>
        <v>295</v>
      </c>
      <c r="S1384" s="7">
        <f>VLOOKUP(D1384,'[1]DESIGN LOAD'!AC:AF,3,FALSE)</f>
        <v>190</v>
      </c>
      <c r="T1384">
        <f>VLOOKUP(D1384,'[1]DESIGN LOAD'!AC:AF,4,FALSE)</f>
        <v>485</v>
      </c>
    </row>
    <row r="1385" spans="1:20" x14ac:dyDescent="0.3">
      <c r="A1385" s="6">
        <v>2024</v>
      </c>
      <c r="B1385" s="6">
        <v>8</v>
      </c>
      <c r="C1385" s="6">
        <v>27</v>
      </c>
      <c r="D1385" s="6">
        <v>21</v>
      </c>
      <c r="E1385" s="6" t="str">
        <f t="shared" si="84"/>
        <v>Tuesday</v>
      </c>
      <c r="F1385" s="6" t="str">
        <f t="shared" si="87"/>
        <v>Week-day</v>
      </c>
      <c r="G1385" s="6" t="str">
        <f>_xlfn.XLOOKUP(B1385,'[1]VLOOKUP DATA'!$A$3:$A$14,'[1]VLOOKUP DATA'!$C$3:$C$14)</f>
        <v>High-demand</v>
      </c>
      <c r="H1385" s="6" t="str" cm="1">
        <f t="array" ref="H1385">_xlfn.XLOOKUP(1,('[1]VLOOKUP DATA'!$I$2:$I$337=[1]DATA!G1385)*('[1]VLOOKUP DATA'!$J$2:$J$337=[1]DATA!D1385)*('[1]VLOOKUP DATA'!$K$2:$K$337=[1]DATA!E1385),'[1]VLOOKUP DATA'!$L$2:$L$337)</f>
        <v>Standard</v>
      </c>
      <c r="I1385" s="1" cm="1">
        <f t="array" ref="I1385">_xlfn.XLOOKUP(B1385,'[1]VLOOKUP DATA'!$A$3:$A$14,_xlfn.XLOOKUP(H1385,'[1]VLOOKUP DATA'!$D$2:$F$2,'[1]VLOOKUP DATA'!$D$3:$F$14))*100</f>
        <v>198</v>
      </c>
      <c r="J1385" s="2">
        <v>-117.53403333333337</v>
      </c>
      <c r="K1385" s="3">
        <f t="shared" si="85"/>
        <v>0</v>
      </c>
      <c r="L1385" s="3">
        <v>67.8</v>
      </c>
      <c r="M1385" s="4">
        <v>383.25800833333312</v>
      </c>
      <c r="N1385" s="4">
        <v>0</v>
      </c>
      <c r="O1385" s="4">
        <v>240.96232499999982</v>
      </c>
      <c r="P1385" s="3">
        <f t="shared" si="86"/>
        <v>444.80911666666668</v>
      </c>
      <c r="Q1385" s="5">
        <v>0</v>
      </c>
      <c r="R1385" s="5">
        <f>VLOOKUP(D1385,'[1]DESIGN LOAD'!AC:AF,2,FALSE)</f>
        <v>295</v>
      </c>
      <c r="S1385" s="7">
        <f>VLOOKUP(D1385,'[1]DESIGN LOAD'!AC:AF,3,FALSE)</f>
        <v>190</v>
      </c>
      <c r="T1385">
        <f>VLOOKUP(D1385,'[1]DESIGN LOAD'!AC:AF,4,FALSE)</f>
        <v>485</v>
      </c>
    </row>
    <row r="1386" spans="1:20" x14ac:dyDescent="0.3">
      <c r="A1386" s="6">
        <v>2024</v>
      </c>
      <c r="B1386" s="6">
        <v>8</v>
      </c>
      <c r="C1386" s="6">
        <v>27</v>
      </c>
      <c r="D1386" s="6">
        <v>22</v>
      </c>
      <c r="E1386" s="6" t="str">
        <f t="shared" si="84"/>
        <v>Tuesday</v>
      </c>
      <c r="F1386" s="6" t="str">
        <f t="shared" si="87"/>
        <v>Week-day</v>
      </c>
      <c r="G1386" s="6" t="str">
        <f>_xlfn.XLOOKUP(B1386,'[1]VLOOKUP DATA'!$A$3:$A$14,'[1]VLOOKUP DATA'!$C$3:$C$14)</f>
        <v>High-demand</v>
      </c>
      <c r="H1386" s="6" t="str" cm="1">
        <f t="array" ref="H1386">_xlfn.XLOOKUP(1,('[1]VLOOKUP DATA'!$I$2:$I$337=[1]DATA!G1386)*('[1]VLOOKUP DATA'!$J$2:$J$337=[1]DATA!D1386)*('[1]VLOOKUP DATA'!$K$2:$K$337=[1]DATA!E1386),'[1]VLOOKUP DATA'!$L$2:$L$337)</f>
        <v>Off-Peak</v>
      </c>
      <c r="I1386" s="1" cm="1">
        <f t="array" ref="I1386">_xlfn.XLOOKUP(B1386,'[1]VLOOKUP DATA'!$A$3:$A$14,_xlfn.XLOOKUP(H1386,'[1]VLOOKUP DATA'!$D$2:$F$2,'[1]VLOOKUP DATA'!$D$3:$F$14))*100</f>
        <v>107</v>
      </c>
      <c r="J1386" s="2">
        <v>-189.52985000000001</v>
      </c>
      <c r="K1386" s="3">
        <f t="shared" si="85"/>
        <v>0</v>
      </c>
      <c r="L1386" s="3">
        <v>73.433333333333337</v>
      </c>
      <c r="M1386" s="4">
        <v>435.83463333333327</v>
      </c>
      <c r="N1386" s="4">
        <v>0</v>
      </c>
      <c r="O1386" s="4">
        <v>226.96116666666668</v>
      </c>
      <c r="P1386" s="3">
        <f t="shared" si="86"/>
        <v>444.80911666666668</v>
      </c>
      <c r="Q1386" s="5">
        <v>0</v>
      </c>
      <c r="R1386" s="5">
        <f>VLOOKUP(D1386,'[1]DESIGN LOAD'!AC:AF,2,FALSE)</f>
        <v>200</v>
      </c>
      <c r="S1386" s="7">
        <f>VLOOKUP(D1386,'[1]DESIGN LOAD'!AC:AF,3,FALSE)</f>
        <v>190</v>
      </c>
      <c r="T1386">
        <f>VLOOKUP(D1386,'[1]DESIGN LOAD'!AC:AF,4,FALSE)</f>
        <v>390</v>
      </c>
    </row>
    <row r="1387" spans="1:20" x14ac:dyDescent="0.3">
      <c r="A1387" s="6">
        <v>2024</v>
      </c>
      <c r="B1387" s="6">
        <v>8</v>
      </c>
      <c r="C1387" s="6">
        <v>27</v>
      </c>
      <c r="D1387" s="6">
        <v>23</v>
      </c>
      <c r="E1387" s="6" t="str">
        <f t="shared" si="84"/>
        <v>Tuesday</v>
      </c>
      <c r="F1387" s="6" t="str">
        <f t="shared" si="87"/>
        <v>Week-day</v>
      </c>
      <c r="G1387" s="6" t="str">
        <f>_xlfn.XLOOKUP(B1387,'[1]VLOOKUP DATA'!$A$3:$A$14,'[1]VLOOKUP DATA'!$C$3:$C$14)</f>
        <v>High-demand</v>
      </c>
      <c r="H1387" s="6" t="str" cm="1">
        <f t="array" ref="H1387">_xlfn.XLOOKUP(1,('[1]VLOOKUP DATA'!$I$2:$I$337=[1]DATA!G1387)*('[1]VLOOKUP DATA'!$J$2:$J$337=[1]DATA!D1387)*('[1]VLOOKUP DATA'!$K$2:$K$337=[1]DATA!E1387),'[1]VLOOKUP DATA'!$L$2:$L$337)</f>
        <v>Off-Peak</v>
      </c>
      <c r="I1387" s="1" cm="1">
        <f t="array" ref="I1387">_xlfn.XLOOKUP(B1387,'[1]VLOOKUP DATA'!$A$3:$A$14,_xlfn.XLOOKUP(H1387,'[1]VLOOKUP DATA'!$D$2:$F$2,'[1]VLOOKUP DATA'!$D$3:$F$14))*100</f>
        <v>107</v>
      </c>
      <c r="J1387" s="2">
        <v>-36.249066666666664</v>
      </c>
      <c r="K1387" s="3">
        <f t="shared" si="85"/>
        <v>0</v>
      </c>
      <c r="L1387" s="3">
        <v>78.075000000000003</v>
      </c>
      <c r="M1387" s="4">
        <v>274.30574166666662</v>
      </c>
      <c r="N1387" s="4">
        <v>0</v>
      </c>
      <c r="O1387" s="4">
        <v>223.68315833333335</v>
      </c>
      <c r="P1387" s="3">
        <f t="shared" si="86"/>
        <v>444.80911666666668</v>
      </c>
      <c r="Q1387" s="5">
        <v>0</v>
      </c>
      <c r="R1387" s="5">
        <f>VLOOKUP(D1387,'[1]DESIGN LOAD'!AC:AF,2,FALSE)</f>
        <v>200</v>
      </c>
      <c r="S1387" s="7">
        <f>VLOOKUP(D1387,'[1]DESIGN LOAD'!AC:AF,3,FALSE)</f>
        <v>190</v>
      </c>
      <c r="T1387">
        <f>VLOOKUP(D1387,'[1]DESIGN LOAD'!AC:AF,4,FALSE)</f>
        <v>390</v>
      </c>
    </row>
    <row r="1388" spans="1:20" x14ac:dyDescent="0.3">
      <c r="A1388" s="6">
        <v>2024</v>
      </c>
      <c r="B1388" s="6">
        <v>8</v>
      </c>
      <c r="C1388" s="6">
        <v>28</v>
      </c>
      <c r="D1388" s="6">
        <v>0</v>
      </c>
      <c r="E1388" s="6" t="str">
        <f t="shared" si="84"/>
        <v>Wednesday</v>
      </c>
      <c r="F1388" s="6" t="str">
        <f t="shared" si="87"/>
        <v>Week-day</v>
      </c>
      <c r="G1388" s="6" t="str">
        <f>_xlfn.XLOOKUP(B1388,'[1]VLOOKUP DATA'!$A$3:$A$14,'[1]VLOOKUP DATA'!$C$3:$C$14)</f>
        <v>High-demand</v>
      </c>
      <c r="H1388" s="6" t="str" cm="1">
        <f t="array" ref="H1388">_xlfn.XLOOKUP(1,('[1]VLOOKUP DATA'!$I$2:$I$337=[1]DATA!G1388)*('[1]VLOOKUP DATA'!$J$2:$J$337=[1]DATA!D1388)*('[1]VLOOKUP DATA'!$K$2:$K$337=[1]DATA!E1388),'[1]VLOOKUP DATA'!$L$2:$L$337)</f>
        <v>Off-Peak</v>
      </c>
      <c r="I1388" s="1" cm="1">
        <f t="array" ref="I1388">_xlfn.XLOOKUP(B1388,'[1]VLOOKUP DATA'!$A$3:$A$14,_xlfn.XLOOKUP(H1388,'[1]VLOOKUP DATA'!$D$2:$F$2,'[1]VLOOKUP DATA'!$D$3:$F$14))*100</f>
        <v>107</v>
      </c>
      <c r="J1388" s="2">
        <v>0.28525000000000511</v>
      </c>
      <c r="K1388" s="3">
        <f t="shared" si="85"/>
        <v>0.28525000000000511</v>
      </c>
      <c r="L1388" s="3">
        <v>78.05</v>
      </c>
      <c r="M1388" s="4">
        <v>245.27635833333326</v>
      </c>
      <c r="N1388" s="4">
        <v>0</v>
      </c>
      <c r="O1388" s="4">
        <v>233.25608333333335</v>
      </c>
      <c r="P1388" s="3">
        <f t="shared" si="86"/>
        <v>444.80911666666668</v>
      </c>
      <c r="Q1388" s="5">
        <v>0</v>
      </c>
      <c r="R1388" s="5">
        <f>VLOOKUP(D1388,'[1]DESIGN LOAD'!AC:AF,2,FALSE)</f>
        <v>200</v>
      </c>
      <c r="S1388" s="7">
        <f>VLOOKUP(D1388,'[1]DESIGN LOAD'!AC:AF,3,FALSE)</f>
        <v>190</v>
      </c>
      <c r="T1388">
        <f>VLOOKUP(D1388,'[1]DESIGN LOAD'!AC:AF,4,FALSE)</f>
        <v>390</v>
      </c>
    </row>
    <row r="1389" spans="1:20" x14ac:dyDescent="0.3">
      <c r="A1389" s="6">
        <v>2024</v>
      </c>
      <c r="B1389" s="6">
        <v>8</v>
      </c>
      <c r="C1389" s="6">
        <v>28</v>
      </c>
      <c r="D1389" s="6">
        <v>1</v>
      </c>
      <c r="E1389" s="6" t="str">
        <f t="shared" si="84"/>
        <v>Wednesday</v>
      </c>
      <c r="F1389" s="6" t="str">
        <f t="shared" si="87"/>
        <v>Week-day</v>
      </c>
      <c r="G1389" s="6" t="str">
        <f>_xlfn.XLOOKUP(B1389,'[1]VLOOKUP DATA'!$A$3:$A$14,'[1]VLOOKUP DATA'!$C$3:$C$14)</f>
        <v>High-demand</v>
      </c>
      <c r="H1389" s="6" t="str" cm="1">
        <f t="array" ref="H1389">_xlfn.XLOOKUP(1,('[1]VLOOKUP DATA'!$I$2:$I$337=[1]DATA!G1389)*('[1]VLOOKUP DATA'!$J$2:$J$337=[1]DATA!D1389)*('[1]VLOOKUP DATA'!$K$2:$K$337=[1]DATA!E1389),'[1]VLOOKUP DATA'!$L$2:$L$337)</f>
        <v>Off-Peak</v>
      </c>
      <c r="I1389" s="1" cm="1">
        <f t="array" ref="I1389">_xlfn.XLOOKUP(B1389,'[1]VLOOKUP DATA'!$A$3:$A$14,_xlfn.XLOOKUP(H1389,'[1]VLOOKUP DATA'!$D$2:$F$2,'[1]VLOOKUP DATA'!$D$3:$F$14))*100</f>
        <v>107</v>
      </c>
      <c r="J1389" s="2">
        <v>-47.880016666666627</v>
      </c>
      <c r="K1389" s="3">
        <f t="shared" si="85"/>
        <v>0</v>
      </c>
      <c r="L1389" s="3">
        <v>80.783333333333331</v>
      </c>
      <c r="M1389" s="4">
        <v>288.35947499999997</v>
      </c>
      <c r="N1389" s="4">
        <v>0</v>
      </c>
      <c r="O1389" s="4">
        <v>226.27760833333335</v>
      </c>
      <c r="P1389" s="3">
        <f t="shared" si="86"/>
        <v>444.80911666666668</v>
      </c>
      <c r="Q1389" s="5">
        <v>0</v>
      </c>
      <c r="R1389" s="5">
        <f>VLOOKUP(D1389,'[1]DESIGN LOAD'!AC:AF,2,FALSE)</f>
        <v>200</v>
      </c>
      <c r="S1389" s="7">
        <f>VLOOKUP(D1389,'[1]DESIGN LOAD'!AC:AF,3,FALSE)</f>
        <v>190</v>
      </c>
      <c r="T1389">
        <f>VLOOKUP(D1389,'[1]DESIGN LOAD'!AC:AF,4,FALSE)</f>
        <v>390</v>
      </c>
    </row>
    <row r="1390" spans="1:20" x14ac:dyDescent="0.3">
      <c r="A1390" s="6">
        <v>2024</v>
      </c>
      <c r="B1390" s="6">
        <v>8</v>
      </c>
      <c r="C1390" s="6">
        <v>28</v>
      </c>
      <c r="D1390" s="6">
        <v>2</v>
      </c>
      <c r="E1390" s="6" t="str">
        <f t="shared" si="84"/>
        <v>Wednesday</v>
      </c>
      <c r="F1390" s="6" t="str">
        <f t="shared" si="87"/>
        <v>Week-day</v>
      </c>
      <c r="G1390" s="6" t="str">
        <f>_xlfn.XLOOKUP(B1390,'[1]VLOOKUP DATA'!$A$3:$A$14,'[1]VLOOKUP DATA'!$C$3:$C$14)</f>
        <v>High-demand</v>
      </c>
      <c r="H1390" s="6" t="str" cm="1">
        <f t="array" ref="H1390">_xlfn.XLOOKUP(1,('[1]VLOOKUP DATA'!$I$2:$I$337=[1]DATA!G1390)*('[1]VLOOKUP DATA'!$J$2:$J$337=[1]DATA!D1390)*('[1]VLOOKUP DATA'!$K$2:$K$337=[1]DATA!E1390),'[1]VLOOKUP DATA'!$L$2:$L$337)</f>
        <v>Off-Peak</v>
      </c>
      <c r="I1390" s="1" cm="1">
        <f t="array" ref="I1390">_xlfn.XLOOKUP(B1390,'[1]VLOOKUP DATA'!$A$3:$A$14,_xlfn.XLOOKUP(H1390,'[1]VLOOKUP DATA'!$D$2:$F$2,'[1]VLOOKUP DATA'!$D$3:$F$14))*100</f>
        <v>107</v>
      </c>
      <c r="J1390" s="2">
        <v>106.91710833333336</v>
      </c>
      <c r="K1390" s="3">
        <f t="shared" si="85"/>
        <v>106.91710833333336</v>
      </c>
      <c r="L1390" s="3">
        <v>77.849999999999994</v>
      </c>
      <c r="M1390" s="4">
        <v>225.37519166666652</v>
      </c>
      <c r="N1390" s="4">
        <v>0</v>
      </c>
      <c r="O1390" s="4">
        <v>318.7562916666667</v>
      </c>
      <c r="P1390" s="3">
        <f t="shared" si="86"/>
        <v>444.80911666666668</v>
      </c>
      <c r="Q1390" s="5">
        <v>0</v>
      </c>
      <c r="R1390" s="5">
        <f>VLOOKUP(D1390,'[1]DESIGN LOAD'!AC:AF,2,FALSE)</f>
        <v>200</v>
      </c>
      <c r="S1390" s="7">
        <f>VLOOKUP(D1390,'[1]DESIGN LOAD'!AC:AF,3,FALSE)</f>
        <v>190</v>
      </c>
      <c r="T1390">
        <f>VLOOKUP(D1390,'[1]DESIGN LOAD'!AC:AF,4,FALSE)</f>
        <v>390</v>
      </c>
    </row>
    <row r="1391" spans="1:20" x14ac:dyDescent="0.3">
      <c r="A1391" s="6">
        <v>2024</v>
      </c>
      <c r="B1391" s="6">
        <v>8</v>
      </c>
      <c r="C1391" s="6">
        <v>28</v>
      </c>
      <c r="D1391" s="6">
        <v>3</v>
      </c>
      <c r="E1391" s="6" t="str">
        <f t="shared" si="84"/>
        <v>Wednesday</v>
      </c>
      <c r="F1391" s="6" t="str">
        <f t="shared" si="87"/>
        <v>Week-day</v>
      </c>
      <c r="G1391" s="6" t="str">
        <f>_xlfn.XLOOKUP(B1391,'[1]VLOOKUP DATA'!$A$3:$A$14,'[1]VLOOKUP DATA'!$C$3:$C$14)</f>
        <v>High-demand</v>
      </c>
      <c r="H1391" s="6" t="str" cm="1">
        <f t="array" ref="H1391">_xlfn.XLOOKUP(1,('[1]VLOOKUP DATA'!$I$2:$I$337=[1]DATA!G1391)*('[1]VLOOKUP DATA'!$J$2:$J$337=[1]DATA!D1391)*('[1]VLOOKUP DATA'!$K$2:$K$337=[1]DATA!E1391),'[1]VLOOKUP DATA'!$L$2:$L$337)</f>
        <v>Off-Peak</v>
      </c>
      <c r="I1391" s="1" cm="1">
        <f t="array" ref="I1391">_xlfn.XLOOKUP(B1391,'[1]VLOOKUP DATA'!$A$3:$A$14,_xlfn.XLOOKUP(H1391,'[1]VLOOKUP DATA'!$D$2:$F$2,'[1]VLOOKUP DATA'!$D$3:$F$14))*100</f>
        <v>107</v>
      </c>
      <c r="J1391" s="2">
        <v>-58.382758333333314</v>
      </c>
      <c r="K1391" s="3">
        <f t="shared" si="85"/>
        <v>0</v>
      </c>
      <c r="L1391" s="3">
        <v>75.11666666666666</v>
      </c>
      <c r="M1391" s="4">
        <v>378.83547499999997</v>
      </c>
      <c r="N1391" s="4">
        <v>0</v>
      </c>
      <c r="O1391" s="4">
        <v>302.54555833333342</v>
      </c>
      <c r="P1391" s="3">
        <f t="shared" si="86"/>
        <v>444.80911666666668</v>
      </c>
      <c r="Q1391" s="5">
        <v>0</v>
      </c>
      <c r="R1391" s="5">
        <f>VLOOKUP(D1391,'[1]DESIGN LOAD'!AC:AF,2,FALSE)</f>
        <v>200</v>
      </c>
      <c r="S1391" s="7">
        <f>VLOOKUP(D1391,'[1]DESIGN LOAD'!AC:AF,3,FALSE)</f>
        <v>190</v>
      </c>
      <c r="T1391">
        <f>VLOOKUP(D1391,'[1]DESIGN LOAD'!AC:AF,4,FALSE)</f>
        <v>390</v>
      </c>
    </row>
    <row r="1392" spans="1:20" x14ac:dyDescent="0.3">
      <c r="A1392" s="6">
        <v>2024</v>
      </c>
      <c r="B1392" s="6">
        <v>8</v>
      </c>
      <c r="C1392" s="6">
        <v>28</v>
      </c>
      <c r="D1392" s="6">
        <v>4</v>
      </c>
      <c r="E1392" s="6" t="str">
        <f t="shared" si="84"/>
        <v>Wednesday</v>
      </c>
      <c r="F1392" s="6" t="str">
        <f t="shared" si="87"/>
        <v>Week-day</v>
      </c>
      <c r="G1392" s="6" t="str">
        <f>_xlfn.XLOOKUP(B1392,'[1]VLOOKUP DATA'!$A$3:$A$14,'[1]VLOOKUP DATA'!$C$3:$C$14)</f>
        <v>High-demand</v>
      </c>
      <c r="H1392" s="6" t="str" cm="1">
        <f t="array" ref="H1392">_xlfn.XLOOKUP(1,('[1]VLOOKUP DATA'!$I$2:$I$337=[1]DATA!G1392)*('[1]VLOOKUP DATA'!$J$2:$J$337=[1]DATA!D1392)*('[1]VLOOKUP DATA'!$K$2:$K$337=[1]DATA!E1392),'[1]VLOOKUP DATA'!$L$2:$L$337)</f>
        <v>Off-Peak</v>
      </c>
      <c r="I1392" s="1" cm="1">
        <f t="array" ref="I1392">_xlfn.XLOOKUP(B1392,'[1]VLOOKUP DATA'!$A$3:$A$14,_xlfn.XLOOKUP(H1392,'[1]VLOOKUP DATA'!$D$2:$F$2,'[1]VLOOKUP DATA'!$D$3:$F$14))*100</f>
        <v>107</v>
      </c>
      <c r="J1392" s="2">
        <v>51.218800000000009</v>
      </c>
      <c r="K1392" s="3">
        <f t="shared" si="85"/>
        <v>51.218800000000009</v>
      </c>
      <c r="L1392" s="3">
        <v>76.566666666666663</v>
      </c>
      <c r="M1392" s="4">
        <v>269.21266666666662</v>
      </c>
      <c r="N1392" s="4">
        <v>0</v>
      </c>
      <c r="O1392" s="4">
        <v>309.2943416666667</v>
      </c>
      <c r="P1392" s="3">
        <f t="shared" si="86"/>
        <v>444.80911666666668</v>
      </c>
      <c r="Q1392" s="5">
        <v>-2.6599999999999964E-2</v>
      </c>
      <c r="R1392" s="5">
        <f>VLOOKUP(D1392,'[1]DESIGN LOAD'!AC:AF,2,FALSE)</f>
        <v>295</v>
      </c>
      <c r="S1392" s="7">
        <f>VLOOKUP(D1392,'[1]DESIGN LOAD'!AC:AF,3,FALSE)</f>
        <v>190</v>
      </c>
      <c r="T1392">
        <f>VLOOKUP(D1392,'[1]DESIGN LOAD'!AC:AF,4,FALSE)</f>
        <v>485</v>
      </c>
    </row>
    <row r="1393" spans="1:20" x14ac:dyDescent="0.3">
      <c r="A1393" s="6">
        <v>2024</v>
      </c>
      <c r="B1393" s="6">
        <v>8</v>
      </c>
      <c r="C1393" s="6">
        <v>28</v>
      </c>
      <c r="D1393" s="6">
        <v>5</v>
      </c>
      <c r="E1393" s="6" t="str">
        <f t="shared" si="84"/>
        <v>Wednesday</v>
      </c>
      <c r="F1393" s="6" t="str">
        <f t="shared" si="87"/>
        <v>Week-day</v>
      </c>
      <c r="G1393" s="6" t="str">
        <f>_xlfn.XLOOKUP(B1393,'[1]VLOOKUP DATA'!$A$3:$A$14,'[1]VLOOKUP DATA'!$C$3:$C$14)</f>
        <v>High-demand</v>
      </c>
      <c r="H1393" s="6" t="str" cm="1">
        <f t="array" ref="H1393">_xlfn.XLOOKUP(1,('[1]VLOOKUP DATA'!$I$2:$I$337=[1]DATA!G1393)*('[1]VLOOKUP DATA'!$J$2:$J$337=[1]DATA!D1393)*('[1]VLOOKUP DATA'!$K$2:$K$337=[1]DATA!E1393),'[1]VLOOKUP DATA'!$L$2:$L$337)</f>
        <v>Off-Peak</v>
      </c>
      <c r="I1393" s="1" cm="1">
        <f t="array" ref="I1393">_xlfn.XLOOKUP(B1393,'[1]VLOOKUP DATA'!$A$3:$A$14,_xlfn.XLOOKUP(H1393,'[1]VLOOKUP DATA'!$D$2:$F$2,'[1]VLOOKUP DATA'!$D$3:$F$14))*100</f>
        <v>107</v>
      </c>
      <c r="J1393" s="2">
        <v>-1.5178166666666819</v>
      </c>
      <c r="K1393" s="3">
        <f t="shared" si="85"/>
        <v>0</v>
      </c>
      <c r="L1393" s="3">
        <v>75.841666666666669</v>
      </c>
      <c r="M1393" s="4">
        <v>309.12631666666698</v>
      </c>
      <c r="N1393" s="4">
        <v>0</v>
      </c>
      <c r="O1393" s="4">
        <v>292.52292500000004</v>
      </c>
      <c r="P1393" s="3">
        <f t="shared" si="86"/>
        <v>444.80911666666668</v>
      </c>
      <c r="Q1393" s="5">
        <v>-4.1999999999999899E-2</v>
      </c>
      <c r="R1393" s="5">
        <f>VLOOKUP(D1393,'[1]DESIGN LOAD'!AC:AF,2,FALSE)</f>
        <v>295</v>
      </c>
      <c r="S1393" s="7">
        <f>VLOOKUP(D1393,'[1]DESIGN LOAD'!AC:AF,3,FALSE)</f>
        <v>190</v>
      </c>
      <c r="T1393">
        <f>VLOOKUP(D1393,'[1]DESIGN LOAD'!AC:AF,4,FALSE)</f>
        <v>485</v>
      </c>
    </row>
    <row r="1394" spans="1:20" x14ac:dyDescent="0.3">
      <c r="A1394" s="6">
        <v>2024</v>
      </c>
      <c r="B1394" s="6">
        <v>8</v>
      </c>
      <c r="C1394" s="6">
        <v>28</v>
      </c>
      <c r="D1394" s="6">
        <v>6</v>
      </c>
      <c r="E1394" s="6" t="str">
        <f t="shared" si="84"/>
        <v>Wednesday</v>
      </c>
      <c r="F1394" s="6" t="str">
        <f t="shared" si="87"/>
        <v>Week-day</v>
      </c>
      <c r="G1394" s="6" t="str">
        <f>_xlfn.XLOOKUP(B1394,'[1]VLOOKUP DATA'!$A$3:$A$14,'[1]VLOOKUP DATA'!$C$3:$C$14)</f>
        <v>High-demand</v>
      </c>
      <c r="H1394" s="6" t="str" cm="1">
        <f t="array" ref="H1394">_xlfn.XLOOKUP(1,('[1]VLOOKUP DATA'!$I$2:$I$337=[1]DATA!G1394)*('[1]VLOOKUP DATA'!$J$2:$J$337=[1]DATA!D1394)*('[1]VLOOKUP DATA'!$K$2:$K$337=[1]DATA!E1394),'[1]VLOOKUP DATA'!$L$2:$L$337)</f>
        <v>Peak</v>
      </c>
      <c r="I1394" s="1" cm="1">
        <f t="array" ref="I1394">_xlfn.XLOOKUP(B1394,'[1]VLOOKUP DATA'!$A$3:$A$14,_xlfn.XLOOKUP(H1394,'[1]VLOOKUP DATA'!$D$2:$F$2,'[1]VLOOKUP DATA'!$D$3:$F$14))*100</f>
        <v>653</v>
      </c>
      <c r="J1394" s="2">
        <v>174.62343333333328</v>
      </c>
      <c r="K1394" s="3">
        <f t="shared" si="85"/>
        <v>174.62343333333328</v>
      </c>
      <c r="L1394" s="3">
        <v>67.55</v>
      </c>
      <c r="M1394" s="4">
        <v>140.93054166666667</v>
      </c>
      <c r="N1394" s="4">
        <v>2.3899999999999998E-2</v>
      </c>
      <c r="O1394" s="4">
        <v>307.39900833333343</v>
      </c>
      <c r="P1394" s="3">
        <f t="shared" si="86"/>
        <v>444.80911666666668</v>
      </c>
      <c r="Q1394" s="5">
        <v>-4.1999999999999899E-2</v>
      </c>
      <c r="R1394" s="5">
        <f>VLOOKUP(D1394,'[1]DESIGN LOAD'!AC:AF,2,FALSE)</f>
        <v>295</v>
      </c>
      <c r="S1394" s="7">
        <f>VLOOKUP(D1394,'[1]DESIGN LOAD'!AC:AF,3,FALSE)</f>
        <v>190</v>
      </c>
      <c r="T1394">
        <f>VLOOKUP(D1394,'[1]DESIGN LOAD'!AC:AF,4,FALSE)</f>
        <v>485</v>
      </c>
    </row>
    <row r="1395" spans="1:20" x14ac:dyDescent="0.3">
      <c r="A1395" s="6">
        <v>2024</v>
      </c>
      <c r="B1395" s="6">
        <v>8</v>
      </c>
      <c r="C1395" s="6">
        <v>28</v>
      </c>
      <c r="D1395" s="6">
        <v>7</v>
      </c>
      <c r="E1395" s="6" t="str">
        <f t="shared" si="84"/>
        <v>Wednesday</v>
      </c>
      <c r="F1395" s="6" t="str">
        <f t="shared" si="87"/>
        <v>Week-day</v>
      </c>
      <c r="G1395" s="6" t="str">
        <f>_xlfn.XLOOKUP(B1395,'[1]VLOOKUP DATA'!$A$3:$A$14,'[1]VLOOKUP DATA'!$C$3:$C$14)</f>
        <v>High-demand</v>
      </c>
      <c r="H1395" s="6" t="str" cm="1">
        <f t="array" ref="H1395">_xlfn.XLOOKUP(1,('[1]VLOOKUP DATA'!$I$2:$I$337=[1]DATA!G1395)*('[1]VLOOKUP DATA'!$J$2:$J$337=[1]DATA!D1395)*('[1]VLOOKUP DATA'!$K$2:$K$337=[1]DATA!E1395),'[1]VLOOKUP DATA'!$L$2:$L$337)</f>
        <v>Peak</v>
      </c>
      <c r="I1395" s="1" cm="1">
        <f t="array" ref="I1395">_xlfn.XLOOKUP(B1395,'[1]VLOOKUP DATA'!$A$3:$A$14,_xlfn.XLOOKUP(H1395,'[1]VLOOKUP DATA'!$D$2:$F$2,'[1]VLOOKUP DATA'!$D$3:$F$14))*100</f>
        <v>653</v>
      </c>
      <c r="J1395" s="2">
        <v>-17.6921</v>
      </c>
      <c r="K1395" s="3">
        <f t="shared" si="85"/>
        <v>0</v>
      </c>
      <c r="L1395" s="3">
        <v>64.900000000000006</v>
      </c>
      <c r="M1395" s="4">
        <v>253.46057499999998</v>
      </c>
      <c r="N1395" s="4">
        <v>70.992716666666652</v>
      </c>
      <c r="O1395" s="4">
        <v>298.86429166666665</v>
      </c>
      <c r="P1395" s="3">
        <f t="shared" si="86"/>
        <v>444.80911666666668</v>
      </c>
      <c r="Q1395" s="5">
        <v>-4.1999999999999899E-2</v>
      </c>
      <c r="R1395" s="5">
        <f>VLOOKUP(D1395,'[1]DESIGN LOAD'!AC:AF,2,FALSE)</f>
        <v>565</v>
      </c>
      <c r="S1395" s="7">
        <f>VLOOKUP(D1395,'[1]DESIGN LOAD'!AC:AF,3,FALSE)</f>
        <v>690</v>
      </c>
      <c r="T1395">
        <f>VLOOKUP(D1395,'[1]DESIGN LOAD'!AC:AF,4,FALSE)</f>
        <v>1255</v>
      </c>
    </row>
    <row r="1396" spans="1:20" x14ac:dyDescent="0.3">
      <c r="A1396" s="6">
        <v>2024</v>
      </c>
      <c r="B1396" s="6">
        <v>8</v>
      </c>
      <c r="C1396" s="6">
        <v>28</v>
      </c>
      <c r="D1396" s="6">
        <v>8</v>
      </c>
      <c r="E1396" s="6" t="str">
        <f t="shared" si="84"/>
        <v>Wednesday</v>
      </c>
      <c r="F1396" s="6" t="str">
        <f t="shared" si="87"/>
        <v>Week-day</v>
      </c>
      <c r="G1396" s="6" t="str">
        <f>_xlfn.XLOOKUP(B1396,'[1]VLOOKUP DATA'!$A$3:$A$14,'[1]VLOOKUP DATA'!$C$3:$C$14)</f>
        <v>High-demand</v>
      </c>
      <c r="H1396" s="6" t="str" cm="1">
        <f t="array" ref="H1396">_xlfn.XLOOKUP(1,('[1]VLOOKUP DATA'!$I$2:$I$337=[1]DATA!G1396)*('[1]VLOOKUP DATA'!$J$2:$J$337=[1]DATA!D1396)*('[1]VLOOKUP DATA'!$K$2:$K$337=[1]DATA!E1396),'[1]VLOOKUP DATA'!$L$2:$L$337)</f>
        <v>Peak</v>
      </c>
      <c r="I1396" s="1" cm="1">
        <f t="array" ref="I1396">_xlfn.XLOOKUP(B1396,'[1]VLOOKUP DATA'!$A$3:$A$14,_xlfn.XLOOKUP(H1396,'[1]VLOOKUP DATA'!$D$2:$F$2,'[1]VLOOKUP DATA'!$D$3:$F$14))*100</f>
        <v>653</v>
      </c>
      <c r="J1396" s="2">
        <v>12.31133333333333</v>
      </c>
      <c r="K1396" s="3">
        <f t="shared" si="85"/>
        <v>12.31133333333333</v>
      </c>
      <c r="L1396" s="3">
        <v>65.066666666666663</v>
      </c>
      <c r="M1396" s="4">
        <v>104.07378333333345</v>
      </c>
      <c r="N1396" s="4">
        <v>274.43313333333333</v>
      </c>
      <c r="O1396" s="4">
        <v>383.17619166666668</v>
      </c>
      <c r="P1396" s="3">
        <f t="shared" si="86"/>
        <v>444.80911666666668</v>
      </c>
      <c r="Q1396" s="5">
        <v>-4.3983333333333263E-2</v>
      </c>
      <c r="R1396" s="5">
        <f>VLOOKUP(D1396,'[1]DESIGN LOAD'!AC:AF,2,FALSE)</f>
        <v>565</v>
      </c>
      <c r="S1396" s="7">
        <f>VLOOKUP(D1396,'[1]DESIGN LOAD'!AC:AF,3,FALSE)</f>
        <v>675</v>
      </c>
      <c r="T1396">
        <f>VLOOKUP(D1396,'[1]DESIGN LOAD'!AC:AF,4,FALSE)</f>
        <v>1240</v>
      </c>
    </row>
    <row r="1397" spans="1:20" x14ac:dyDescent="0.3">
      <c r="A1397" s="6">
        <v>2024</v>
      </c>
      <c r="B1397" s="6">
        <v>8</v>
      </c>
      <c r="C1397" s="6">
        <v>28</v>
      </c>
      <c r="D1397" s="6">
        <v>9</v>
      </c>
      <c r="E1397" s="6" t="str">
        <f t="shared" si="84"/>
        <v>Wednesday</v>
      </c>
      <c r="F1397" s="6" t="str">
        <f t="shared" si="87"/>
        <v>Week-day</v>
      </c>
      <c r="G1397" s="6" t="str">
        <f>_xlfn.XLOOKUP(B1397,'[1]VLOOKUP DATA'!$A$3:$A$14,'[1]VLOOKUP DATA'!$C$3:$C$14)</f>
        <v>High-demand</v>
      </c>
      <c r="H1397" s="6" t="str" cm="1">
        <f t="array" ref="H1397">_xlfn.XLOOKUP(1,('[1]VLOOKUP DATA'!$I$2:$I$337=[1]DATA!G1397)*('[1]VLOOKUP DATA'!$J$2:$J$337=[1]DATA!D1397)*('[1]VLOOKUP DATA'!$K$2:$K$337=[1]DATA!E1397),'[1]VLOOKUP DATA'!$L$2:$L$337)</f>
        <v>Standard</v>
      </c>
      <c r="I1397" s="1" cm="1">
        <f t="array" ref="I1397">_xlfn.XLOOKUP(B1397,'[1]VLOOKUP DATA'!$A$3:$A$14,_xlfn.XLOOKUP(H1397,'[1]VLOOKUP DATA'!$D$2:$F$2,'[1]VLOOKUP DATA'!$D$3:$F$14))*100</f>
        <v>198</v>
      </c>
      <c r="J1397" s="2">
        <v>-58.528774999999982</v>
      </c>
      <c r="K1397" s="3">
        <f t="shared" si="85"/>
        <v>0</v>
      </c>
      <c r="L1397" s="3">
        <v>65.333333333333329</v>
      </c>
      <c r="M1397" s="4">
        <v>118.73807500000007</v>
      </c>
      <c r="N1397" s="4">
        <v>318.95354166666658</v>
      </c>
      <c r="O1397" s="4">
        <v>376.83795833333329</v>
      </c>
      <c r="P1397" s="3">
        <f t="shared" si="86"/>
        <v>444.80911666666668</v>
      </c>
      <c r="Q1397" s="5">
        <v>-5.6000000000000043E-2</v>
      </c>
      <c r="R1397" s="5">
        <f>VLOOKUP(D1397,'[1]DESIGN LOAD'!AC:AF,2,FALSE)</f>
        <v>565</v>
      </c>
      <c r="S1397" s="7">
        <f>VLOOKUP(D1397,'[1]DESIGN LOAD'!AC:AF,3,FALSE)</f>
        <v>675</v>
      </c>
      <c r="T1397">
        <f>VLOOKUP(D1397,'[1]DESIGN LOAD'!AC:AF,4,FALSE)</f>
        <v>1240</v>
      </c>
    </row>
    <row r="1398" spans="1:20" x14ac:dyDescent="0.3">
      <c r="A1398" s="6">
        <v>2024</v>
      </c>
      <c r="B1398" s="6">
        <v>8</v>
      </c>
      <c r="C1398" s="6">
        <v>28</v>
      </c>
      <c r="D1398" s="6">
        <v>10</v>
      </c>
      <c r="E1398" s="6" t="str">
        <f t="shared" si="84"/>
        <v>Wednesday</v>
      </c>
      <c r="F1398" s="6" t="str">
        <f t="shared" si="87"/>
        <v>Week-day</v>
      </c>
      <c r="G1398" s="6" t="str">
        <f>_xlfn.XLOOKUP(B1398,'[1]VLOOKUP DATA'!$A$3:$A$14,'[1]VLOOKUP DATA'!$C$3:$C$14)</f>
        <v>High-demand</v>
      </c>
      <c r="H1398" s="6" t="str" cm="1">
        <f t="array" ref="H1398">_xlfn.XLOOKUP(1,('[1]VLOOKUP DATA'!$I$2:$I$337=[1]DATA!G1398)*('[1]VLOOKUP DATA'!$J$2:$J$337=[1]DATA!D1398)*('[1]VLOOKUP DATA'!$K$2:$K$337=[1]DATA!E1398),'[1]VLOOKUP DATA'!$L$2:$L$337)</f>
        <v>Standard</v>
      </c>
      <c r="I1398" s="1" cm="1">
        <f t="array" ref="I1398">_xlfn.XLOOKUP(B1398,'[1]VLOOKUP DATA'!$A$3:$A$14,_xlfn.XLOOKUP(H1398,'[1]VLOOKUP DATA'!$D$2:$F$2,'[1]VLOOKUP DATA'!$D$3:$F$14))*100</f>
        <v>198</v>
      </c>
      <c r="J1398" s="2">
        <v>-189.73190000000005</v>
      </c>
      <c r="K1398" s="3">
        <f t="shared" si="85"/>
        <v>0</v>
      </c>
      <c r="L1398" s="3">
        <v>71.408333333333331</v>
      </c>
      <c r="M1398" s="4">
        <v>0.16435000000000002</v>
      </c>
      <c r="N1398" s="4">
        <v>485.34930000000008</v>
      </c>
      <c r="O1398" s="4">
        <v>295.55976666666669</v>
      </c>
      <c r="P1398" s="3">
        <f t="shared" si="86"/>
        <v>444.80911666666668</v>
      </c>
      <c r="Q1398" s="5">
        <v>-5.6000000000000043E-2</v>
      </c>
      <c r="R1398" s="5">
        <f>VLOOKUP(D1398,'[1]DESIGN LOAD'!AC:AF,2,FALSE)</f>
        <v>565</v>
      </c>
      <c r="S1398" s="7">
        <f>VLOOKUP(D1398,'[1]DESIGN LOAD'!AC:AF,3,FALSE)</f>
        <v>675</v>
      </c>
      <c r="T1398">
        <f>VLOOKUP(D1398,'[1]DESIGN LOAD'!AC:AF,4,FALSE)</f>
        <v>1240</v>
      </c>
    </row>
    <row r="1399" spans="1:20" x14ac:dyDescent="0.3">
      <c r="A1399" s="6">
        <v>2024</v>
      </c>
      <c r="B1399" s="6">
        <v>8</v>
      </c>
      <c r="C1399" s="6">
        <v>28</v>
      </c>
      <c r="D1399" s="6">
        <v>11</v>
      </c>
      <c r="E1399" s="6" t="str">
        <f t="shared" si="84"/>
        <v>Wednesday</v>
      </c>
      <c r="F1399" s="6" t="str">
        <f t="shared" si="87"/>
        <v>Week-day</v>
      </c>
      <c r="G1399" s="6" t="str">
        <f>_xlfn.XLOOKUP(B1399,'[1]VLOOKUP DATA'!$A$3:$A$14,'[1]VLOOKUP DATA'!$C$3:$C$14)</f>
        <v>High-demand</v>
      </c>
      <c r="H1399" s="6" t="str" cm="1">
        <f t="array" ref="H1399">_xlfn.XLOOKUP(1,('[1]VLOOKUP DATA'!$I$2:$I$337=[1]DATA!G1399)*('[1]VLOOKUP DATA'!$J$2:$J$337=[1]DATA!D1399)*('[1]VLOOKUP DATA'!$K$2:$K$337=[1]DATA!E1399),'[1]VLOOKUP DATA'!$L$2:$L$337)</f>
        <v>Standard</v>
      </c>
      <c r="I1399" s="1" cm="1">
        <f t="array" ref="I1399">_xlfn.XLOOKUP(B1399,'[1]VLOOKUP DATA'!$A$3:$A$14,_xlfn.XLOOKUP(H1399,'[1]VLOOKUP DATA'!$D$2:$F$2,'[1]VLOOKUP DATA'!$D$3:$F$14))*100</f>
        <v>198</v>
      </c>
      <c r="J1399" s="2">
        <v>-52.633583333333355</v>
      </c>
      <c r="K1399" s="3">
        <f t="shared" si="85"/>
        <v>0</v>
      </c>
      <c r="L1399" s="3">
        <v>77.474999999999994</v>
      </c>
      <c r="M1399" s="4">
        <v>0.16355</v>
      </c>
      <c r="N1399" s="4">
        <v>394.20801666666659</v>
      </c>
      <c r="O1399" s="4">
        <v>341.517</v>
      </c>
      <c r="P1399" s="3">
        <f t="shared" si="86"/>
        <v>444.80911666666668</v>
      </c>
      <c r="Q1399" s="5">
        <v>-5.6000000000000043E-2</v>
      </c>
      <c r="R1399" s="5">
        <f>VLOOKUP(D1399,'[1]DESIGN LOAD'!AC:AF,2,FALSE)</f>
        <v>565</v>
      </c>
      <c r="S1399" s="7">
        <f>VLOOKUP(D1399,'[1]DESIGN LOAD'!AC:AF,3,FALSE)</f>
        <v>675</v>
      </c>
      <c r="T1399">
        <f>VLOOKUP(D1399,'[1]DESIGN LOAD'!AC:AF,4,FALSE)</f>
        <v>1240</v>
      </c>
    </row>
    <row r="1400" spans="1:20" x14ac:dyDescent="0.3">
      <c r="A1400" s="6">
        <v>2024</v>
      </c>
      <c r="B1400" s="6">
        <v>8</v>
      </c>
      <c r="C1400" s="6">
        <v>28</v>
      </c>
      <c r="D1400" s="6">
        <v>12</v>
      </c>
      <c r="E1400" s="6" t="str">
        <f t="shared" si="84"/>
        <v>Wednesday</v>
      </c>
      <c r="F1400" s="6" t="str">
        <f t="shared" si="87"/>
        <v>Week-day</v>
      </c>
      <c r="G1400" s="6" t="str">
        <f>_xlfn.XLOOKUP(B1400,'[1]VLOOKUP DATA'!$A$3:$A$14,'[1]VLOOKUP DATA'!$C$3:$C$14)</f>
        <v>High-demand</v>
      </c>
      <c r="H1400" s="6" t="str" cm="1">
        <f t="array" ref="H1400">_xlfn.XLOOKUP(1,('[1]VLOOKUP DATA'!$I$2:$I$337=[1]DATA!G1400)*('[1]VLOOKUP DATA'!$J$2:$J$337=[1]DATA!D1400)*('[1]VLOOKUP DATA'!$K$2:$K$337=[1]DATA!E1400),'[1]VLOOKUP DATA'!$L$2:$L$337)</f>
        <v>Standard</v>
      </c>
      <c r="I1400" s="1" cm="1">
        <f t="array" ref="I1400">_xlfn.XLOOKUP(B1400,'[1]VLOOKUP DATA'!$A$3:$A$14,_xlfn.XLOOKUP(H1400,'[1]VLOOKUP DATA'!$D$2:$F$2,'[1]VLOOKUP DATA'!$D$3:$F$14))*100</f>
        <v>198</v>
      </c>
      <c r="J1400" s="2">
        <v>18.574158333333351</v>
      </c>
      <c r="K1400" s="3">
        <f t="shared" si="85"/>
        <v>18.574158333333351</v>
      </c>
      <c r="L1400" s="3">
        <v>78.558333333333337</v>
      </c>
      <c r="M1400" s="4">
        <v>0.16510833333333333</v>
      </c>
      <c r="N1400" s="4">
        <v>336.05116666666657</v>
      </c>
      <c r="O1400" s="4">
        <v>354.57005833333307</v>
      </c>
      <c r="P1400" s="3">
        <f t="shared" si="86"/>
        <v>444.80911666666668</v>
      </c>
      <c r="Q1400" s="5">
        <v>-5.4250000000000034E-2</v>
      </c>
      <c r="R1400" s="5">
        <f>VLOOKUP(D1400,'[1]DESIGN LOAD'!AC:AF,2,FALSE)</f>
        <v>565</v>
      </c>
      <c r="S1400" s="7">
        <f>VLOOKUP(D1400,'[1]DESIGN LOAD'!AC:AF,3,FALSE)</f>
        <v>675</v>
      </c>
      <c r="T1400">
        <f>VLOOKUP(D1400,'[1]DESIGN LOAD'!AC:AF,4,FALSE)</f>
        <v>1240</v>
      </c>
    </row>
    <row r="1401" spans="1:20" x14ac:dyDescent="0.3">
      <c r="A1401" s="6">
        <v>2024</v>
      </c>
      <c r="B1401" s="6">
        <v>8</v>
      </c>
      <c r="C1401" s="6">
        <v>28</v>
      </c>
      <c r="D1401" s="6">
        <v>13</v>
      </c>
      <c r="E1401" s="6" t="str">
        <f t="shared" si="84"/>
        <v>Wednesday</v>
      </c>
      <c r="F1401" s="6" t="str">
        <f t="shared" si="87"/>
        <v>Week-day</v>
      </c>
      <c r="G1401" s="6" t="str">
        <f>_xlfn.XLOOKUP(B1401,'[1]VLOOKUP DATA'!$A$3:$A$14,'[1]VLOOKUP DATA'!$C$3:$C$14)</f>
        <v>High-demand</v>
      </c>
      <c r="H1401" s="6" t="str" cm="1">
        <f t="array" ref="H1401">_xlfn.XLOOKUP(1,('[1]VLOOKUP DATA'!$I$2:$I$337=[1]DATA!G1401)*('[1]VLOOKUP DATA'!$J$2:$J$337=[1]DATA!D1401)*('[1]VLOOKUP DATA'!$K$2:$K$337=[1]DATA!E1401),'[1]VLOOKUP DATA'!$L$2:$L$337)</f>
        <v>Standard</v>
      </c>
      <c r="I1401" s="1" cm="1">
        <f t="array" ref="I1401">_xlfn.XLOOKUP(B1401,'[1]VLOOKUP DATA'!$A$3:$A$14,_xlfn.XLOOKUP(H1401,'[1]VLOOKUP DATA'!$D$2:$F$2,'[1]VLOOKUP DATA'!$D$3:$F$14))*100</f>
        <v>198</v>
      </c>
      <c r="J1401" s="2">
        <v>-78.933858333333362</v>
      </c>
      <c r="K1401" s="3">
        <f t="shared" si="85"/>
        <v>0</v>
      </c>
      <c r="L1401" s="3">
        <v>76.74166666666666</v>
      </c>
      <c r="M1401" s="4">
        <v>0.16495833333333337</v>
      </c>
      <c r="N1401" s="4">
        <v>425.64279166666671</v>
      </c>
      <c r="O1401" s="4">
        <v>346.68683333333337</v>
      </c>
      <c r="P1401" s="3">
        <f t="shared" si="86"/>
        <v>444.80911666666668</v>
      </c>
      <c r="Q1401" s="5">
        <v>-2.0999999999999949E-2</v>
      </c>
      <c r="R1401" s="5">
        <f>VLOOKUP(D1401,'[1]DESIGN LOAD'!AC:AF,2,FALSE)</f>
        <v>565</v>
      </c>
      <c r="S1401" s="7">
        <f>VLOOKUP(D1401,'[1]DESIGN LOAD'!AC:AF,3,FALSE)</f>
        <v>675</v>
      </c>
      <c r="T1401">
        <f>VLOOKUP(D1401,'[1]DESIGN LOAD'!AC:AF,4,FALSE)</f>
        <v>1240</v>
      </c>
    </row>
    <row r="1402" spans="1:20" x14ac:dyDescent="0.3">
      <c r="A1402" s="6">
        <v>2024</v>
      </c>
      <c r="B1402" s="6">
        <v>8</v>
      </c>
      <c r="C1402" s="6">
        <v>28</v>
      </c>
      <c r="D1402" s="6">
        <v>14</v>
      </c>
      <c r="E1402" s="6" t="str">
        <f t="shared" si="84"/>
        <v>Wednesday</v>
      </c>
      <c r="F1402" s="6" t="str">
        <f t="shared" si="87"/>
        <v>Week-day</v>
      </c>
      <c r="G1402" s="6" t="str">
        <f>_xlfn.XLOOKUP(B1402,'[1]VLOOKUP DATA'!$A$3:$A$14,'[1]VLOOKUP DATA'!$C$3:$C$14)</f>
        <v>High-demand</v>
      </c>
      <c r="H1402" s="6" t="str" cm="1">
        <f t="array" ref="H1402">_xlfn.XLOOKUP(1,('[1]VLOOKUP DATA'!$I$2:$I$337=[1]DATA!G1402)*('[1]VLOOKUP DATA'!$J$2:$J$337=[1]DATA!D1402)*('[1]VLOOKUP DATA'!$K$2:$K$337=[1]DATA!E1402),'[1]VLOOKUP DATA'!$L$2:$L$337)</f>
        <v>Standard</v>
      </c>
      <c r="I1402" s="1" cm="1">
        <f t="array" ref="I1402">_xlfn.XLOOKUP(B1402,'[1]VLOOKUP DATA'!$A$3:$A$14,_xlfn.XLOOKUP(H1402,'[1]VLOOKUP DATA'!$D$2:$F$2,'[1]VLOOKUP DATA'!$D$3:$F$14))*100</f>
        <v>198</v>
      </c>
      <c r="J1402" s="2">
        <v>150.73989999999992</v>
      </c>
      <c r="K1402" s="3">
        <f t="shared" si="85"/>
        <v>150.73989999999992</v>
      </c>
      <c r="L1402" s="3">
        <v>77.88333333333334</v>
      </c>
      <c r="M1402" s="4">
        <v>0.16302499999999992</v>
      </c>
      <c r="N1402" s="4">
        <v>201.09806666666657</v>
      </c>
      <c r="O1402" s="4">
        <v>351.81614999999982</v>
      </c>
      <c r="P1402" s="3">
        <f t="shared" si="86"/>
        <v>444.80911666666668</v>
      </c>
      <c r="Q1402" s="5">
        <v>-2.0999999999999949E-2</v>
      </c>
      <c r="R1402" s="5">
        <f>VLOOKUP(D1402,'[1]DESIGN LOAD'!AC:AF,2,FALSE)</f>
        <v>565</v>
      </c>
      <c r="S1402" s="7">
        <f>VLOOKUP(D1402,'[1]DESIGN LOAD'!AC:AF,3,FALSE)</f>
        <v>675</v>
      </c>
      <c r="T1402">
        <f>VLOOKUP(D1402,'[1]DESIGN LOAD'!AC:AF,4,FALSE)</f>
        <v>1240</v>
      </c>
    </row>
    <row r="1403" spans="1:20" x14ac:dyDescent="0.3">
      <c r="A1403" s="6">
        <v>2024</v>
      </c>
      <c r="B1403" s="6">
        <v>8</v>
      </c>
      <c r="C1403" s="6">
        <v>28</v>
      </c>
      <c r="D1403" s="6">
        <v>15</v>
      </c>
      <c r="E1403" s="6" t="str">
        <f t="shared" si="84"/>
        <v>Wednesday</v>
      </c>
      <c r="F1403" s="6" t="str">
        <f t="shared" si="87"/>
        <v>Week-day</v>
      </c>
      <c r="G1403" s="6" t="str">
        <f>_xlfn.XLOOKUP(B1403,'[1]VLOOKUP DATA'!$A$3:$A$14,'[1]VLOOKUP DATA'!$C$3:$C$14)</f>
        <v>High-demand</v>
      </c>
      <c r="H1403" s="6" t="str" cm="1">
        <f t="array" ref="H1403">_xlfn.XLOOKUP(1,('[1]VLOOKUP DATA'!$I$2:$I$337=[1]DATA!G1403)*('[1]VLOOKUP DATA'!$J$2:$J$337=[1]DATA!D1403)*('[1]VLOOKUP DATA'!$K$2:$K$337=[1]DATA!E1403),'[1]VLOOKUP DATA'!$L$2:$L$337)</f>
        <v>Standard</v>
      </c>
      <c r="I1403" s="1" cm="1">
        <f t="array" ref="I1403">_xlfn.XLOOKUP(B1403,'[1]VLOOKUP DATA'!$A$3:$A$14,_xlfn.XLOOKUP(H1403,'[1]VLOOKUP DATA'!$D$2:$F$2,'[1]VLOOKUP DATA'!$D$3:$F$14))*100</f>
        <v>198</v>
      </c>
      <c r="J1403" s="2">
        <v>138.67960000000005</v>
      </c>
      <c r="K1403" s="3">
        <f t="shared" si="85"/>
        <v>138.67960000000005</v>
      </c>
      <c r="L1403" s="3">
        <v>66.566666666666663</v>
      </c>
      <c r="M1403" s="4">
        <v>100.39883333333333</v>
      </c>
      <c r="N1403" s="4">
        <v>163.16429166666674</v>
      </c>
      <c r="O1403" s="4">
        <v>398.49241666666683</v>
      </c>
      <c r="P1403" s="3">
        <f t="shared" si="86"/>
        <v>444.80911666666668</v>
      </c>
      <c r="Q1403" s="5">
        <v>-2.0999999999999949E-2</v>
      </c>
      <c r="R1403" s="5">
        <f>VLOOKUP(D1403,'[1]DESIGN LOAD'!AC:AF,2,FALSE)</f>
        <v>565</v>
      </c>
      <c r="S1403" s="7">
        <f>VLOOKUP(D1403,'[1]DESIGN LOAD'!AC:AF,3,FALSE)</f>
        <v>675</v>
      </c>
      <c r="T1403">
        <f>VLOOKUP(D1403,'[1]DESIGN LOAD'!AC:AF,4,FALSE)</f>
        <v>1240</v>
      </c>
    </row>
    <row r="1404" spans="1:20" x14ac:dyDescent="0.3">
      <c r="A1404" s="6">
        <v>2024</v>
      </c>
      <c r="B1404" s="6">
        <v>8</v>
      </c>
      <c r="C1404" s="6">
        <v>28</v>
      </c>
      <c r="D1404" s="6">
        <v>16</v>
      </c>
      <c r="E1404" s="6" t="str">
        <f t="shared" si="84"/>
        <v>Wednesday</v>
      </c>
      <c r="F1404" s="6" t="str">
        <f t="shared" si="87"/>
        <v>Week-day</v>
      </c>
      <c r="G1404" s="6" t="str">
        <f>_xlfn.XLOOKUP(B1404,'[1]VLOOKUP DATA'!$A$3:$A$14,'[1]VLOOKUP DATA'!$C$3:$C$14)</f>
        <v>High-demand</v>
      </c>
      <c r="H1404" s="6" t="str" cm="1">
        <f t="array" ref="H1404">_xlfn.XLOOKUP(1,('[1]VLOOKUP DATA'!$I$2:$I$337=[1]DATA!G1404)*('[1]VLOOKUP DATA'!$J$2:$J$337=[1]DATA!D1404)*('[1]VLOOKUP DATA'!$K$2:$K$337=[1]DATA!E1404),'[1]VLOOKUP DATA'!$L$2:$L$337)</f>
        <v>Standard</v>
      </c>
      <c r="I1404" s="1" cm="1">
        <f t="array" ref="I1404">_xlfn.XLOOKUP(B1404,'[1]VLOOKUP DATA'!$A$3:$A$14,_xlfn.XLOOKUP(H1404,'[1]VLOOKUP DATA'!$D$2:$F$2,'[1]VLOOKUP DATA'!$D$3:$F$14))*100</f>
        <v>198</v>
      </c>
      <c r="J1404" s="2">
        <v>-13.394771186440675</v>
      </c>
      <c r="K1404" s="3">
        <f t="shared" si="85"/>
        <v>0</v>
      </c>
      <c r="L1404" s="3">
        <v>64.805084745762713</v>
      </c>
      <c r="M1404" s="4">
        <v>314.5624830508475</v>
      </c>
      <c r="N1404" s="4">
        <v>132.79043220338983</v>
      </c>
      <c r="O1404" s="4">
        <v>425.26492372881347</v>
      </c>
      <c r="P1404" s="3">
        <f t="shared" si="86"/>
        <v>444.80911666666668</v>
      </c>
      <c r="Q1404" s="5">
        <v>-1.1745762711864397E-2</v>
      </c>
      <c r="R1404" s="5">
        <f>VLOOKUP(D1404,'[1]DESIGN LOAD'!AC:AF,2,FALSE)</f>
        <v>565</v>
      </c>
      <c r="S1404" s="7">
        <f>VLOOKUP(D1404,'[1]DESIGN LOAD'!AC:AF,3,FALSE)</f>
        <v>675</v>
      </c>
      <c r="T1404">
        <f>VLOOKUP(D1404,'[1]DESIGN LOAD'!AC:AF,4,FALSE)</f>
        <v>1240</v>
      </c>
    </row>
    <row r="1405" spans="1:20" x14ac:dyDescent="0.3">
      <c r="A1405" s="6">
        <v>2024</v>
      </c>
      <c r="B1405" s="6">
        <v>8</v>
      </c>
      <c r="C1405" s="6">
        <v>28</v>
      </c>
      <c r="D1405" s="6">
        <v>17</v>
      </c>
      <c r="E1405" s="6" t="str">
        <f t="shared" si="84"/>
        <v>Wednesday</v>
      </c>
      <c r="F1405" s="6" t="str">
        <f t="shared" si="87"/>
        <v>Week-day</v>
      </c>
      <c r="G1405" s="6" t="str">
        <f>_xlfn.XLOOKUP(B1405,'[1]VLOOKUP DATA'!$A$3:$A$14,'[1]VLOOKUP DATA'!$C$3:$C$14)</f>
        <v>High-demand</v>
      </c>
      <c r="H1405" s="6" t="str" cm="1">
        <f t="array" ref="H1405">_xlfn.XLOOKUP(1,('[1]VLOOKUP DATA'!$I$2:$I$337=[1]DATA!G1405)*('[1]VLOOKUP DATA'!$J$2:$J$337=[1]DATA!D1405)*('[1]VLOOKUP DATA'!$K$2:$K$337=[1]DATA!E1405),'[1]VLOOKUP DATA'!$L$2:$L$337)</f>
        <v>Peak</v>
      </c>
      <c r="I1405" s="1" cm="1">
        <f t="array" ref="I1405">_xlfn.XLOOKUP(B1405,'[1]VLOOKUP DATA'!$A$3:$A$14,_xlfn.XLOOKUP(H1405,'[1]VLOOKUP DATA'!$D$2:$F$2,'[1]VLOOKUP DATA'!$D$3:$F$14))*100</f>
        <v>653</v>
      </c>
      <c r="J1405" s="2">
        <v>2.3681916666666698</v>
      </c>
      <c r="K1405" s="3">
        <f t="shared" si="85"/>
        <v>2.3681916666666698</v>
      </c>
      <c r="L1405" s="3">
        <v>64.533333333333331</v>
      </c>
      <c r="M1405" s="4">
        <v>361.56894999999992</v>
      </c>
      <c r="N1405" s="4">
        <v>45.893191666666695</v>
      </c>
      <c r="O1405" s="4">
        <v>394.51475833333319</v>
      </c>
      <c r="P1405" s="3">
        <f t="shared" si="86"/>
        <v>444.80911666666668</v>
      </c>
      <c r="Q1405" s="5">
        <v>0</v>
      </c>
      <c r="R1405" s="5">
        <f>VLOOKUP(D1405,'[1]DESIGN LOAD'!AC:AF,2,FALSE)</f>
        <v>555</v>
      </c>
      <c r="S1405" s="7">
        <f>VLOOKUP(D1405,'[1]DESIGN LOAD'!AC:AF,3,FALSE)</f>
        <v>675</v>
      </c>
      <c r="T1405">
        <f>VLOOKUP(D1405,'[1]DESIGN LOAD'!AC:AF,4,FALSE)</f>
        <v>1230</v>
      </c>
    </row>
    <row r="1406" spans="1:20" x14ac:dyDescent="0.3">
      <c r="A1406" s="6">
        <v>2024</v>
      </c>
      <c r="B1406" s="6">
        <v>8</v>
      </c>
      <c r="C1406" s="6">
        <v>28</v>
      </c>
      <c r="D1406" s="6">
        <v>18</v>
      </c>
      <c r="E1406" s="6" t="str">
        <f t="shared" si="84"/>
        <v>Wednesday</v>
      </c>
      <c r="F1406" s="6" t="str">
        <f t="shared" si="87"/>
        <v>Week-day</v>
      </c>
      <c r="G1406" s="6" t="str">
        <f>_xlfn.XLOOKUP(B1406,'[1]VLOOKUP DATA'!$A$3:$A$14,'[1]VLOOKUP DATA'!$C$3:$C$14)</f>
        <v>High-demand</v>
      </c>
      <c r="H1406" s="6" t="str" cm="1">
        <f t="array" ref="H1406">_xlfn.XLOOKUP(1,('[1]VLOOKUP DATA'!$I$2:$I$337=[1]DATA!G1406)*('[1]VLOOKUP DATA'!$J$2:$J$337=[1]DATA!D1406)*('[1]VLOOKUP DATA'!$K$2:$K$337=[1]DATA!E1406),'[1]VLOOKUP DATA'!$L$2:$L$337)</f>
        <v>Peak</v>
      </c>
      <c r="I1406" s="1" cm="1">
        <f t="array" ref="I1406">_xlfn.XLOOKUP(B1406,'[1]VLOOKUP DATA'!$A$3:$A$14,_xlfn.XLOOKUP(H1406,'[1]VLOOKUP DATA'!$D$2:$F$2,'[1]VLOOKUP DATA'!$D$3:$F$14))*100</f>
        <v>653</v>
      </c>
      <c r="J1406" s="2">
        <v>-2.1970249999999973</v>
      </c>
      <c r="K1406" s="3">
        <f t="shared" si="85"/>
        <v>0</v>
      </c>
      <c r="L1406" s="3">
        <v>64.325000000000003</v>
      </c>
      <c r="M1406" s="4">
        <v>411.62348333333324</v>
      </c>
      <c r="N1406" s="4">
        <v>2.6955333333333331</v>
      </c>
      <c r="O1406" s="4">
        <v>392.24206666666669</v>
      </c>
      <c r="P1406" s="3">
        <f t="shared" si="86"/>
        <v>444.80911666666668</v>
      </c>
      <c r="Q1406" s="5">
        <v>0</v>
      </c>
      <c r="R1406" s="5">
        <f>VLOOKUP(D1406,'[1]DESIGN LOAD'!AC:AF,2,FALSE)</f>
        <v>485</v>
      </c>
      <c r="S1406" s="7">
        <f>VLOOKUP(D1406,'[1]DESIGN LOAD'!AC:AF,3,FALSE)</f>
        <v>655</v>
      </c>
      <c r="T1406">
        <f>VLOOKUP(D1406,'[1]DESIGN LOAD'!AC:AF,4,FALSE)</f>
        <v>1140</v>
      </c>
    </row>
    <row r="1407" spans="1:20" x14ac:dyDescent="0.3">
      <c r="A1407" s="6">
        <v>2024</v>
      </c>
      <c r="B1407" s="6">
        <v>8</v>
      </c>
      <c r="C1407" s="6">
        <v>28</v>
      </c>
      <c r="D1407" s="6">
        <v>19</v>
      </c>
      <c r="E1407" s="6" t="str">
        <f t="shared" si="84"/>
        <v>Wednesday</v>
      </c>
      <c r="F1407" s="6" t="str">
        <f t="shared" si="87"/>
        <v>Week-day</v>
      </c>
      <c r="G1407" s="6" t="str">
        <f>_xlfn.XLOOKUP(B1407,'[1]VLOOKUP DATA'!$A$3:$A$14,'[1]VLOOKUP DATA'!$C$3:$C$14)</f>
        <v>High-demand</v>
      </c>
      <c r="H1407" s="6" t="str" cm="1">
        <f t="array" ref="H1407">_xlfn.XLOOKUP(1,('[1]VLOOKUP DATA'!$I$2:$I$337=[1]DATA!G1407)*('[1]VLOOKUP DATA'!$J$2:$J$337=[1]DATA!D1407)*('[1]VLOOKUP DATA'!$K$2:$K$337=[1]DATA!E1407),'[1]VLOOKUP DATA'!$L$2:$L$337)</f>
        <v>Standard</v>
      </c>
      <c r="I1407" s="1" cm="1">
        <f t="array" ref="I1407">_xlfn.XLOOKUP(B1407,'[1]VLOOKUP DATA'!$A$3:$A$14,_xlfn.XLOOKUP(H1407,'[1]VLOOKUP DATA'!$D$2:$F$2,'[1]VLOOKUP DATA'!$D$3:$F$14))*100</f>
        <v>198</v>
      </c>
      <c r="J1407" s="2">
        <v>-15.395341666666663</v>
      </c>
      <c r="K1407" s="3">
        <f t="shared" si="85"/>
        <v>0</v>
      </c>
      <c r="L1407" s="3">
        <v>64.283333333333331</v>
      </c>
      <c r="M1407" s="4">
        <v>418.94610833333314</v>
      </c>
      <c r="N1407" s="4">
        <v>0</v>
      </c>
      <c r="O1407" s="4">
        <v>376.78646666666674</v>
      </c>
      <c r="P1407" s="3">
        <f t="shared" si="86"/>
        <v>444.80911666666668</v>
      </c>
      <c r="Q1407" s="5">
        <v>0</v>
      </c>
      <c r="R1407" s="5">
        <f>VLOOKUP(D1407,'[1]DESIGN LOAD'!AC:AF,2,FALSE)</f>
        <v>295</v>
      </c>
      <c r="S1407" s="7">
        <f>VLOOKUP(D1407,'[1]DESIGN LOAD'!AC:AF,3,FALSE)</f>
        <v>655</v>
      </c>
      <c r="T1407">
        <f>VLOOKUP(D1407,'[1]DESIGN LOAD'!AC:AF,4,FALSE)</f>
        <v>950</v>
      </c>
    </row>
    <row r="1408" spans="1:20" x14ac:dyDescent="0.3">
      <c r="A1408" s="6">
        <v>2024</v>
      </c>
      <c r="B1408" s="6">
        <v>8</v>
      </c>
      <c r="C1408" s="6">
        <v>28</v>
      </c>
      <c r="D1408" s="6">
        <v>20</v>
      </c>
      <c r="E1408" s="6" t="str">
        <f t="shared" si="84"/>
        <v>Wednesday</v>
      </c>
      <c r="F1408" s="6" t="str">
        <f t="shared" si="87"/>
        <v>Week-day</v>
      </c>
      <c r="G1408" s="6" t="str">
        <f>_xlfn.XLOOKUP(B1408,'[1]VLOOKUP DATA'!$A$3:$A$14,'[1]VLOOKUP DATA'!$C$3:$C$14)</f>
        <v>High-demand</v>
      </c>
      <c r="H1408" s="6" t="str" cm="1">
        <f t="array" ref="H1408">_xlfn.XLOOKUP(1,('[1]VLOOKUP DATA'!$I$2:$I$337=[1]DATA!G1408)*('[1]VLOOKUP DATA'!$J$2:$J$337=[1]DATA!D1408)*('[1]VLOOKUP DATA'!$K$2:$K$337=[1]DATA!E1408),'[1]VLOOKUP DATA'!$L$2:$L$337)</f>
        <v>Standard</v>
      </c>
      <c r="I1408" s="1" cm="1">
        <f t="array" ref="I1408">_xlfn.XLOOKUP(B1408,'[1]VLOOKUP DATA'!$A$3:$A$14,_xlfn.XLOOKUP(H1408,'[1]VLOOKUP DATA'!$D$2:$F$2,'[1]VLOOKUP DATA'!$D$3:$F$14))*100</f>
        <v>198</v>
      </c>
      <c r="J1408" s="2">
        <v>-5.6215999999999999</v>
      </c>
      <c r="K1408" s="3">
        <f t="shared" si="85"/>
        <v>0</v>
      </c>
      <c r="L1408" s="3">
        <v>64.95</v>
      </c>
      <c r="M1408" s="4">
        <v>272.69070833333325</v>
      </c>
      <c r="N1408" s="4">
        <v>0</v>
      </c>
      <c r="O1408" s="4">
        <v>241.27982499999993</v>
      </c>
      <c r="P1408" s="3">
        <f t="shared" si="86"/>
        <v>444.80911666666668</v>
      </c>
      <c r="Q1408" s="5">
        <v>0</v>
      </c>
      <c r="R1408" s="5">
        <f>VLOOKUP(D1408,'[1]DESIGN LOAD'!AC:AF,2,FALSE)</f>
        <v>295</v>
      </c>
      <c r="S1408" s="7">
        <f>VLOOKUP(D1408,'[1]DESIGN LOAD'!AC:AF,3,FALSE)</f>
        <v>190</v>
      </c>
      <c r="T1408">
        <f>VLOOKUP(D1408,'[1]DESIGN LOAD'!AC:AF,4,FALSE)</f>
        <v>485</v>
      </c>
    </row>
    <row r="1409" spans="1:20" x14ac:dyDescent="0.3">
      <c r="A1409" s="6">
        <v>2024</v>
      </c>
      <c r="B1409" s="6">
        <v>8</v>
      </c>
      <c r="C1409" s="6">
        <v>28</v>
      </c>
      <c r="D1409" s="6">
        <v>21</v>
      </c>
      <c r="E1409" s="6" t="str">
        <f t="shared" si="84"/>
        <v>Wednesday</v>
      </c>
      <c r="F1409" s="6" t="str">
        <f t="shared" si="87"/>
        <v>Week-day</v>
      </c>
      <c r="G1409" s="6" t="str">
        <f>_xlfn.XLOOKUP(B1409,'[1]VLOOKUP DATA'!$A$3:$A$14,'[1]VLOOKUP DATA'!$C$3:$C$14)</f>
        <v>High-demand</v>
      </c>
      <c r="H1409" s="6" t="str" cm="1">
        <f t="array" ref="H1409">_xlfn.XLOOKUP(1,('[1]VLOOKUP DATA'!$I$2:$I$337=[1]DATA!G1409)*('[1]VLOOKUP DATA'!$J$2:$J$337=[1]DATA!D1409)*('[1]VLOOKUP DATA'!$K$2:$K$337=[1]DATA!E1409),'[1]VLOOKUP DATA'!$L$2:$L$337)</f>
        <v>Standard</v>
      </c>
      <c r="I1409" s="1" cm="1">
        <f t="array" ref="I1409">_xlfn.XLOOKUP(B1409,'[1]VLOOKUP DATA'!$A$3:$A$14,_xlfn.XLOOKUP(H1409,'[1]VLOOKUP DATA'!$D$2:$F$2,'[1]VLOOKUP DATA'!$D$3:$F$14))*100</f>
        <v>198</v>
      </c>
      <c r="J1409" s="2">
        <v>-110.87810833333339</v>
      </c>
      <c r="K1409" s="3">
        <f t="shared" si="85"/>
        <v>0</v>
      </c>
      <c r="L1409" s="3">
        <v>67.891666666666666</v>
      </c>
      <c r="M1409" s="4">
        <v>374.05814166666681</v>
      </c>
      <c r="N1409" s="4">
        <v>0</v>
      </c>
      <c r="O1409" s="4">
        <v>247.14004166666669</v>
      </c>
      <c r="P1409" s="3">
        <f t="shared" si="86"/>
        <v>444.80911666666668</v>
      </c>
      <c r="Q1409" s="5">
        <v>0</v>
      </c>
      <c r="R1409" s="5">
        <f>VLOOKUP(D1409,'[1]DESIGN LOAD'!AC:AF,2,FALSE)</f>
        <v>295</v>
      </c>
      <c r="S1409" s="7">
        <f>VLOOKUP(D1409,'[1]DESIGN LOAD'!AC:AF,3,FALSE)</f>
        <v>190</v>
      </c>
      <c r="T1409">
        <f>VLOOKUP(D1409,'[1]DESIGN LOAD'!AC:AF,4,FALSE)</f>
        <v>485</v>
      </c>
    </row>
    <row r="1410" spans="1:20" x14ac:dyDescent="0.3">
      <c r="A1410" s="6">
        <v>2024</v>
      </c>
      <c r="B1410" s="6">
        <v>8</v>
      </c>
      <c r="C1410" s="6">
        <v>28</v>
      </c>
      <c r="D1410" s="6">
        <v>22</v>
      </c>
      <c r="E1410" s="6" t="str">
        <f t="shared" ref="E1410:E1473" si="88">TEXT(DATE(A1410, B1410, C1410), "dddd")</f>
        <v>Wednesday</v>
      </c>
      <c r="F1410" s="6" t="str">
        <f t="shared" si="87"/>
        <v>Week-day</v>
      </c>
      <c r="G1410" s="6" t="str">
        <f>_xlfn.XLOOKUP(B1410,'[1]VLOOKUP DATA'!$A$3:$A$14,'[1]VLOOKUP DATA'!$C$3:$C$14)</f>
        <v>High-demand</v>
      </c>
      <c r="H1410" s="6" t="str" cm="1">
        <f t="array" ref="H1410">_xlfn.XLOOKUP(1,('[1]VLOOKUP DATA'!$I$2:$I$337=[1]DATA!G1410)*('[1]VLOOKUP DATA'!$J$2:$J$337=[1]DATA!D1410)*('[1]VLOOKUP DATA'!$K$2:$K$337=[1]DATA!E1410),'[1]VLOOKUP DATA'!$L$2:$L$337)</f>
        <v>Off-Peak</v>
      </c>
      <c r="I1410" s="1" cm="1">
        <f t="array" ref="I1410">_xlfn.XLOOKUP(B1410,'[1]VLOOKUP DATA'!$A$3:$A$14,_xlfn.XLOOKUP(H1410,'[1]VLOOKUP DATA'!$D$2:$F$2,'[1]VLOOKUP DATA'!$D$3:$F$14))*100</f>
        <v>107</v>
      </c>
      <c r="J1410" s="2">
        <v>-135.05660833333334</v>
      </c>
      <c r="K1410" s="3">
        <f t="shared" ref="K1410:K1473" si="89">IF(J1410&gt;0,J1410,0)</f>
        <v>0</v>
      </c>
      <c r="L1410" s="3">
        <v>73.108333333333334</v>
      </c>
      <c r="M1410" s="4">
        <v>392.13768333333326</v>
      </c>
      <c r="N1410" s="4">
        <v>0</v>
      </c>
      <c r="O1410" s="4">
        <v>238.19109999999998</v>
      </c>
      <c r="P1410" s="3">
        <f t="shared" ref="P1410:P1473" si="90">_xlfn.MAXIFS(M:M,B:B,B1410)</f>
        <v>444.80911666666668</v>
      </c>
      <c r="Q1410" s="5">
        <v>0</v>
      </c>
      <c r="R1410" s="5">
        <f>VLOOKUP(D1410,'[1]DESIGN LOAD'!AC:AF,2,FALSE)</f>
        <v>200</v>
      </c>
      <c r="S1410" s="7">
        <f>VLOOKUP(D1410,'[1]DESIGN LOAD'!AC:AF,3,FALSE)</f>
        <v>190</v>
      </c>
      <c r="T1410">
        <f>VLOOKUP(D1410,'[1]DESIGN LOAD'!AC:AF,4,FALSE)</f>
        <v>390</v>
      </c>
    </row>
    <row r="1411" spans="1:20" x14ac:dyDescent="0.3">
      <c r="A1411" s="6">
        <v>2024</v>
      </c>
      <c r="B1411" s="6">
        <v>8</v>
      </c>
      <c r="C1411" s="6">
        <v>28</v>
      </c>
      <c r="D1411" s="6">
        <v>23</v>
      </c>
      <c r="E1411" s="6" t="str">
        <f t="shared" si="88"/>
        <v>Wednesday</v>
      </c>
      <c r="F1411" s="6" t="str">
        <f t="shared" ref="F1411:F1474" si="91">IF(OR(E1411="Saturday",E1411="Sunday"),"Weekend","Week-day")</f>
        <v>Week-day</v>
      </c>
      <c r="G1411" s="6" t="str">
        <f>_xlfn.XLOOKUP(B1411,'[1]VLOOKUP DATA'!$A$3:$A$14,'[1]VLOOKUP DATA'!$C$3:$C$14)</f>
        <v>High-demand</v>
      </c>
      <c r="H1411" s="6" t="str" cm="1">
        <f t="array" ref="H1411">_xlfn.XLOOKUP(1,('[1]VLOOKUP DATA'!$I$2:$I$337=[1]DATA!G1411)*('[1]VLOOKUP DATA'!$J$2:$J$337=[1]DATA!D1411)*('[1]VLOOKUP DATA'!$K$2:$K$337=[1]DATA!E1411),'[1]VLOOKUP DATA'!$L$2:$L$337)</f>
        <v>Off-Peak</v>
      </c>
      <c r="I1411" s="1" cm="1">
        <f t="array" ref="I1411">_xlfn.XLOOKUP(B1411,'[1]VLOOKUP DATA'!$A$3:$A$14,_xlfn.XLOOKUP(H1411,'[1]VLOOKUP DATA'!$D$2:$F$2,'[1]VLOOKUP DATA'!$D$3:$F$14))*100</f>
        <v>107</v>
      </c>
      <c r="J1411" s="2">
        <v>-32.952416666666657</v>
      </c>
      <c r="K1411" s="3">
        <f t="shared" si="89"/>
        <v>0</v>
      </c>
      <c r="L1411" s="3">
        <v>74.716666666666669</v>
      </c>
      <c r="M1411" s="4">
        <v>295.07199166666675</v>
      </c>
      <c r="N1411" s="4">
        <v>0</v>
      </c>
      <c r="O1411" s="4">
        <v>247.75788333333333</v>
      </c>
      <c r="P1411" s="3">
        <f t="shared" si="90"/>
        <v>444.80911666666668</v>
      </c>
      <c r="Q1411" s="5">
        <v>0</v>
      </c>
      <c r="R1411" s="5">
        <f>VLOOKUP(D1411,'[1]DESIGN LOAD'!AC:AF,2,FALSE)</f>
        <v>200</v>
      </c>
      <c r="S1411" s="7">
        <f>VLOOKUP(D1411,'[1]DESIGN LOAD'!AC:AF,3,FALSE)</f>
        <v>190</v>
      </c>
      <c r="T1411">
        <f>VLOOKUP(D1411,'[1]DESIGN LOAD'!AC:AF,4,FALSE)</f>
        <v>390</v>
      </c>
    </row>
    <row r="1412" spans="1:20" x14ac:dyDescent="0.3">
      <c r="A1412" s="6">
        <v>2024</v>
      </c>
      <c r="B1412" s="6">
        <v>8</v>
      </c>
      <c r="C1412" s="6">
        <v>29</v>
      </c>
      <c r="D1412" s="6">
        <v>0</v>
      </c>
      <c r="E1412" s="6" t="str">
        <f t="shared" si="88"/>
        <v>Thursday</v>
      </c>
      <c r="F1412" s="6" t="str">
        <f t="shared" si="91"/>
        <v>Week-day</v>
      </c>
      <c r="G1412" s="6" t="str">
        <f>_xlfn.XLOOKUP(B1412,'[1]VLOOKUP DATA'!$A$3:$A$14,'[1]VLOOKUP DATA'!$C$3:$C$14)</f>
        <v>High-demand</v>
      </c>
      <c r="H1412" s="6" t="str" cm="1">
        <f t="array" ref="H1412">_xlfn.XLOOKUP(1,('[1]VLOOKUP DATA'!$I$2:$I$337=[1]DATA!G1412)*('[1]VLOOKUP DATA'!$J$2:$J$337=[1]DATA!D1412)*('[1]VLOOKUP DATA'!$K$2:$K$337=[1]DATA!E1412),'[1]VLOOKUP DATA'!$L$2:$L$337)</f>
        <v>Off-Peak</v>
      </c>
      <c r="I1412" s="1" cm="1">
        <f t="array" ref="I1412">_xlfn.XLOOKUP(B1412,'[1]VLOOKUP DATA'!$A$3:$A$14,_xlfn.XLOOKUP(H1412,'[1]VLOOKUP DATA'!$D$2:$F$2,'[1]VLOOKUP DATA'!$D$3:$F$14))*100</f>
        <v>107</v>
      </c>
      <c r="J1412" s="2">
        <v>32.74114999999999</v>
      </c>
      <c r="K1412" s="3">
        <f t="shared" si="89"/>
        <v>32.74114999999999</v>
      </c>
      <c r="L1412" s="3">
        <v>75.766666666666666</v>
      </c>
      <c r="M1412" s="4">
        <v>213.07252499999998</v>
      </c>
      <c r="N1412" s="4">
        <v>0</v>
      </c>
      <c r="O1412" s="4">
        <v>235.26393333333331</v>
      </c>
      <c r="P1412" s="3">
        <f t="shared" si="90"/>
        <v>444.80911666666668</v>
      </c>
      <c r="Q1412" s="5">
        <v>0</v>
      </c>
      <c r="R1412" s="5">
        <f>VLOOKUP(D1412,'[1]DESIGN LOAD'!AC:AF,2,FALSE)</f>
        <v>200</v>
      </c>
      <c r="S1412" s="7">
        <f>VLOOKUP(D1412,'[1]DESIGN LOAD'!AC:AF,3,FALSE)</f>
        <v>190</v>
      </c>
      <c r="T1412">
        <f>VLOOKUP(D1412,'[1]DESIGN LOAD'!AC:AF,4,FALSE)</f>
        <v>390</v>
      </c>
    </row>
    <row r="1413" spans="1:20" x14ac:dyDescent="0.3">
      <c r="A1413" s="6">
        <v>2024</v>
      </c>
      <c r="B1413" s="6">
        <v>8</v>
      </c>
      <c r="C1413" s="6">
        <v>29</v>
      </c>
      <c r="D1413" s="6">
        <v>1</v>
      </c>
      <c r="E1413" s="6" t="str">
        <f t="shared" si="88"/>
        <v>Thursday</v>
      </c>
      <c r="F1413" s="6" t="str">
        <f t="shared" si="91"/>
        <v>Week-day</v>
      </c>
      <c r="G1413" s="6" t="str">
        <f>_xlfn.XLOOKUP(B1413,'[1]VLOOKUP DATA'!$A$3:$A$14,'[1]VLOOKUP DATA'!$C$3:$C$14)</f>
        <v>High-demand</v>
      </c>
      <c r="H1413" s="6" t="str" cm="1">
        <f t="array" ref="H1413">_xlfn.XLOOKUP(1,('[1]VLOOKUP DATA'!$I$2:$I$337=[1]DATA!G1413)*('[1]VLOOKUP DATA'!$J$2:$J$337=[1]DATA!D1413)*('[1]VLOOKUP DATA'!$K$2:$K$337=[1]DATA!E1413),'[1]VLOOKUP DATA'!$L$2:$L$337)</f>
        <v>Off-Peak</v>
      </c>
      <c r="I1413" s="1" cm="1">
        <f t="array" ref="I1413">_xlfn.XLOOKUP(B1413,'[1]VLOOKUP DATA'!$A$3:$A$14,_xlfn.XLOOKUP(H1413,'[1]VLOOKUP DATA'!$D$2:$F$2,'[1]VLOOKUP DATA'!$D$3:$F$14))*100</f>
        <v>107</v>
      </c>
      <c r="J1413" s="2">
        <v>-32.15879166666668</v>
      </c>
      <c r="K1413" s="3">
        <f t="shared" si="89"/>
        <v>0</v>
      </c>
      <c r="L1413" s="3">
        <v>75.333333333333329</v>
      </c>
      <c r="M1413" s="4">
        <v>286.08658333333329</v>
      </c>
      <c r="N1413" s="4">
        <v>0</v>
      </c>
      <c r="O1413" s="4">
        <v>240.03926666666675</v>
      </c>
      <c r="P1413" s="3">
        <f t="shared" si="90"/>
        <v>444.80911666666668</v>
      </c>
      <c r="Q1413" s="5">
        <v>0</v>
      </c>
      <c r="R1413" s="5">
        <f>VLOOKUP(D1413,'[1]DESIGN LOAD'!AC:AF,2,FALSE)</f>
        <v>200</v>
      </c>
      <c r="S1413" s="7">
        <f>VLOOKUP(D1413,'[1]DESIGN LOAD'!AC:AF,3,FALSE)</f>
        <v>190</v>
      </c>
      <c r="T1413">
        <f>VLOOKUP(D1413,'[1]DESIGN LOAD'!AC:AF,4,FALSE)</f>
        <v>390</v>
      </c>
    </row>
    <row r="1414" spans="1:20" x14ac:dyDescent="0.3">
      <c r="A1414" s="6">
        <v>2024</v>
      </c>
      <c r="B1414" s="6">
        <v>8</v>
      </c>
      <c r="C1414" s="6">
        <v>29</v>
      </c>
      <c r="D1414" s="6">
        <v>2</v>
      </c>
      <c r="E1414" s="6" t="str">
        <f t="shared" si="88"/>
        <v>Thursday</v>
      </c>
      <c r="F1414" s="6" t="str">
        <f t="shared" si="91"/>
        <v>Week-day</v>
      </c>
      <c r="G1414" s="6" t="str">
        <f>_xlfn.XLOOKUP(B1414,'[1]VLOOKUP DATA'!$A$3:$A$14,'[1]VLOOKUP DATA'!$C$3:$C$14)</f>
        <v>High-demand</v>
      </c>
      <c r="H1414" s="6" t="str" cm="1">
        <f t="array" ref="H1414">_xlfn.XLOOKUP(1,('[1]VLOOKUP DATA'!$I$2:$I$337=[1]DATA!G1414)*('[1]VLOOKUP DATA'!$J$2:$J$337=[1]DATA!D1414)*('[1]VLOOKUP DATA'!$K$2:$K$337=[1]DATA!E1414),'[1]VLOOKUP DATA'!$L$2:$L$337)</f>
        <v>Off-Peak</v>
      </c>
      <c r="I1414" s="1" cm="1">
        <f t="array" ref="I1414">_xlfn.XLOOKUP(B1414,'[1]VLOOKUP DATA'!$A$3:$A$14,_xlfn.XLOOKUP(H1414,'[1]VLOOKUP DATA'!$D$2:$F$2,'[1]VLOOKUP DATA'!$D$3:$F$14))*100</f>
        <v>107</v>
      </c>
      <c r="J1414" s="2">
        <v>3.0589000000000035</v>
      </c>
      <c r="K1414" s="3">
        <f t="shared" si="89"/>
        <v>3.0589000000000035</v>
      </c>
      <c r="L1414" s="3">
        <v>75.05</v>
      </c>
      <c r="M1414" s="4">
        <v>335.79494166666643</v>
      </c>
      <c r="N1414" s="4">
        <v>0</v>
      </c>
      <c r="O1414" s="4">
        <v>320.81700000000006</v>
      </c>
      <c r="P1414" s="3">
        <f t="shared" si="90"/>
        <v>444.80911666666668</v>
      </c>
      <c r="Q1414" s="5">
        <v>0</v>
      </c>
      <c r="R1414" s="5">
        <f>VLOOKUP(D1414,'[1]DESIGN LOAD'!AC:AF,2,FALSE)</f>
        <v>200</v>
      </c>
      <c r="S1414" s="7">
        <f>VLOOKUP(D1414,'[1]DESIGN LOAD'!AC:AF,3,FALSE)</f>
        <v>190</v>
      </c>
      <c r="T1414">
        <f>VLOOKUP(D1414,'[1]DESIGN LOAD'!AC:AF,4,FALSE)</f>
        <v>390</v>
      </c>
    </row>
    <row r="1415" spans="1:20" x14ac:dyDescent="0.3">
      <c r="A1415" s="6">
        <v>2024</v>
      </c>
      <c r="B1415" s="6">
        <v>8</v>
      </c>
      <c r="C1415" s="6">
        <v>29</v>
      </c>
      <c r="D1415" s="6">
        <v>3</v>
      </c>
      <c r="E1415" s="6" t="str">
        <f t="shared" si="88"/>
        <v>Thursday</v>
      </c>
      <c r="F1415" s="6" t="str">
        <f t="shared" si="91"/>
        <v>Week-day</v>
      </c>
      <c r="G1415" s="6" t="str">
        <f>_xlfn.XLOOKUP(B1415,'[1]VLOOKUP DATA'!$A$3:$A$14,'[1]VLOOKUP DATA'!$C$3:$C$14)</f>
        <v>High-demand</v>
      </c>
      <c r="H1415" s="6" t="str" cm="1">
        <f t="array" ref="H1415">_xlfn.XLOOKUP(1,('[1]VLOOKUP DATA'!$I$2:$I$337=[1]DATA!G1415)*('[1]VLOOKUP DATA'!$J$2:$J$337=[1]DATA!D1415)*('[1]VLOOKUP DATA'!$K$2:$K$337=[1]DATA!E1415),'[1]VLOOKUP DATA'!$L$2:$L$337)</f>
        <v>Off-Peak</v>
      </c>
      <c r="I1415" s="1" cm="1">
        <f t="array" ref="I1415">_xlfn.XLOOKUP(B1415,'[1]VLOOKUP DATA'!$A$3:$A$14,_xlfn.XLOOKUP(H1415,'[1]VLOOKUP DATA'!$D$2:$F$2,'[1]VLOOKUP DATA'!$D$3:$F$14))*100</f>
        <v>107</v>
      </c>
      <c r="J1415" s="2">
        <v>-13.952925</v>
      </c>
      <c r="K1415" s="3">
        <f t="shared" si="89"/>
        <v>0</v>
      </c>
      <c r="L1415" s="3">
        <v>74.724999999999994</v>
      </c>
      <c r="M1415" s="4">
        <v>367.49663333333302</v>
      </c>
      <c r="N1415" s="4">
        <v>0</v>
      </c>
      <c r="O1415" s="4">
        <v>336.83761666666658</v>
      </c>
      <c r="P1415" s="3">
        <f t="shared" si="90"/>
        <v>444.80911666666668</v>
      </c>
      <c r="Q1415" s="5">
        <v>0</v>
      </c>
      <c r="R1415" s="5">
        <f>VLOOKUP(D1415,'[1]DESIGN LOAD'!AC:AF,2,FALSE)</f>
        <v>200</v>
      </c>
      <c r="S1415" s="7">
        <f>VLOOKUP(D1415,'[1]DESIGN LOAD'!AC:AF,3,FALSE)</f>
        <v>190</v>
      </c>
      <c r="T1415">
        <f>VLOOKUP(D1415,'[1]DESIGN LOAD'!AC:AF,4,FALSE)</f>
        <v>390</v>
      </c>
    </row>
    <row r="1416" spans="1:20" x14ac:dyDescent="0.3">
      <c r="A1416" s="6">
        <v>2024</v>
      </c>
      <c r="B1416" s="6">
        <v>8</v>
      </c>
      <c r="C1416" s="6">
        <v>29</v>
      </c>
      <c r="D1416" s="6">
        <v>4</v>
      </c>
      <c r="E1416" s="6" t="str">
        <f t="shared" si="88"/>
        <v>Thursday</v>
      </c>
      <c r="F1416" s="6" t="str">
        <f t="shared" si="91"/>
        <v>Week-day</v>
      </c>
      <c r="G1416" s="6" t="str">
        <f>_xlfn.XLOOKUP(B1416,'[1]VLOOKUP DATA'!$A$3:$A$14,'[1]VLOOKUP DATA'!$C$3:$C$14)</f>
        <v>High-demand</v>
      </c>
      <c r="H1416" s="6" t="str" cm="1">
        <f t="array" ref="H1416">_xlfn.XLOOKUP(1,('[1]VLOOKUP DATA'!$I$2:$I$337=[1]DATA!G1416)*('[1]VLOOKUP DATA'!$J$2:$J$337=[1]DATA!D1416)*('[1]VLOOKUP DATA'!$K$2:$K$337=[1]DATA!E1416),'[1]VLOOKUP DATA'!$L$2:$L$337)</f>
        <v>Off-Peak</v>
      </c>
      <c r="I1416" s="1" cm="1">
        <f t="array" ref="I1416">_xlfn.XLOOKUP(B1416,'[1]VLOOKUP DATA'!$A$3:$A$14,_xlfn.XLOOKUP(H1416,'[1]VLOOKUP DATA'!$D$2:$F$2,'[1]VLOOKUP DATA'!$D$3:$F$14))*100</f>
        <v>107</v>
      </c>
      <c r="J1416" s="2">
        <v>3.3879000000000379</v>
      </c>
      <c r="K1416" s="3">
        <f t="shared" si="89"/>
        <v>3.3879000000000379</v>
      </c>
      <c r="L1416" s="3">
        <v>73.974999999999994</v>
      </c>
      <c r="M1416" s="4">
        <v>365.61927499999996</v>
      </c>
      <c r="N1416" s="4">
        <v>0</v>
      </c>
      <c r="O1416" s="4">
        <v>349.10784166666673</v>
      </c>
      <c r="P1416" s="3">
        <f t="shared" si="90"/>
        <v>444.80911666666668</v>
      </c>
      <c r="Q1416" s="5">
        <v>0</v>
      </c>
      <c r="R1416" s="5">
        <f>VLOOKUP(D1416,'[1]DESIGN LOAD'!AC:AF,2,FALSE)</f>
        <v>295</v>
      </c>
      <c r="S1416" s="7">
        <f>VLOOKUP(D1416,'[1]DESIGN LOAD'!AC:AF,3,FALSE)</f>
        <v>190</v>
      </c>
      <c r="T1416">
        <f>VLOOKUP(D1416,'[1]DESIGN LOAD'!AC:AF,4,FALSE)</f>
        <v>485</v>
      </c>
    </row>
    <row r="1417" spans="1:20" x14ac:dyDescent="0.3">
      <c r="A1417" s="6">
        <v>2024</v>
      </c>
      <c r="B1417" s="6">
        <v>8</v>
      </c>
      <c r="C1417" s="6">
        <v>29</v>
      </c>
      <c r="D1417" s="6">
        <v>5</v>
      </c>
      <c r="E1417" s="6" t="str">
        <f t="shared" si="88"/>
        <v>Thursday</v>
      </c>
      <c r="F1417" s="6" t="str">
        <f t="shared" si="91"/>
        <v>Week-day</v>
      </c>
      <c r="G1417" s="6" t="str">
        <f>_xlfn.XLOOKUP(B1417,'[1]VLOOKUP DATA'!$A$3:$A$14,'[1]VLOOKUP DATA'!$C$3:$C$14)</f>
        <v>High-demand</v>
      </c>
      <c r="H1417" s="6" t="str" cm="1">
        <f t="array" ref="H1417">_xlfn.XLOOKUP(1,('[1]VLOOKUP DATA'!$I$2:$I$337=[1]DATA!G1417)*('[1]VLOOKUP DATA'!$J$2:$J$337=[1]DATA!D1417)*('[1]VLOOKUP DATA'!$K$2:$K$337=[1]DATA!E1417),'[1]VLOOKUP DATA'!$L$2:$L$337)</f>
        <v>Off-Peak</v>
      </c>
      <c r="I1417" s="1" cm="1">
        <f t="array" ref="I1417">_xlfn.XLOOKUP(B1417,'[1]VLOOKUP DATA'!$A$3:$A$14,_xlfn.XLOOKUP(H1417,'[1]VLOOKUP DATA'!$D$2:$F$2,'[1]VLOOKUP DATA'!$D$3:$F$14))*100</f>
        <v>107</v>
      </c>
      <c r="J1417" s="2">
        <v>6.862541666666683</v>
      </c>
      <c r="K1417" s="3">
        <f t="shared" si="89"/>
        <v>6.862541666666683</v>
      </c>
      <c r="L1417" s="3">
        <v>73.566666666666663</v>
      </c>
      <c r="M1417" s="4">
        <v>367.03727499999991</v>
      </c>
      <c r="N1417" s="4">
        <v>0</v>
      </c>
      <c r="O1417" s="4">
        <v>356.35047499999996</v>
      </c>
      <c r="P1417" s="3">
        <f t="shared" si="90"/>
        <v>444.80911666666668</v>
      </c>
      <c r="Q1417" s="5">
        <v>0</v>
      </c>
      <c r="R1417" s="5">
        <f>VLOOKUP(D1417,'[1]DESIGN LOAD'!AC:AF,2,FALSE)</f>
        <v>295</v>
      </c>
      <c r="S1417" s="7">
        <f>VLOOKUP(D1417,'[1]DESIGN LOAD'!AC:AF,3,FALSE)</f>
        <v>190</v>
      </c>
      <c r="T1417">
        <f>VLOOKUP(D1417,'[1]DESIGN LOAD'!AC:AF,4,FALSE)</f>
        <v>485</v>
      </c>
    </row>
    <row r="1418" spans="1:20" x14ac:dyDescent="0.3">
      <c r="A1418" s="6">
        <v>2024</v>
      </c>
      <c r="B1418" s="6">
        <v>8</v>
      </c>
      <c r="C1418" s="6">
        <v>29</v>
      </c>
      <c r="D1418" s="6">
        <v>6</v>
      </c>
      <c r="E1418" s="6" t="str">
        <f t="shared" si="88"/>
        <v>Thursday</v>
      </c>
      <c r="F1418" s="6" t="str">
        <f t="shared" si="91"/>
        <v>Week-day</v>
      </c>
      <c r="G1418" s="6" t="str">
        <f>_xlfn.XLOOKUP(B1418,'[1]VLOOKUP DATA'!$A$3:$A$14,'[1]VLOOKUP DATA'!$C$3:$C$14)</f>
        <v>High-demand</v>
      </c>
      <c r="H1418" s="6" t="str" cm="1">
        <f t="array" ref="H1418">_xlfn.XLOOKUP(1,('[1]VLOOKUP DATA'!$I$2:$I$337=[1]DATA!G1418)*('[1]VLOOKUP DATA'!$J$2:$J$337=[1]DATA!D1418)*('[1]VLOOKUP DATA'!$K$2:$K$337=[1]DATA!E1418),'[1]VLOOKUP DATA'!$L$2:$L$337)</f>
        <v>Peak</v>
      </c>
      <c r="I1418" s="1" cm="1">
        <f t="array" ref="I1418">_xlfn.XLOOKUP(B1418,'[1]VLOOKUP DATA'!$A$3:$A$14,_xlfn.XLOOKUP(H1418,'[1]VLOOKUP DATA'!$D$2:$F$2,'[1]VLOOKUP DATA'!$D$3:$F$14))*100</f>
        <v>653</v>
      </c>
      <c r="J1418" s="2">
        <v>178.18514166666677</v>
      </c>
      <c r="K1418" s="3">
        <f t="shared" si="89"/>
        <v>178.18514166666677</v>
      </c>
      <c r="L1418" s="3">
        <v>67.24166666666666</v>
      </c>
      <c r="M1418" s="4">
        <v>176.80895000000004</v>
      </c>
      <c r="N1418" s="4">
        <v>0.17427500000000001</v>
      </c>
      <c r="O1418" s="4">
        <v>347.79029999999995</v>
      </c>
      <c r="P1418" s="3">
        <f t="shared" si="90"/>
        <v>444.80911666666668</v>
      </c>
      <c r="Q1418" s="5">
        <v>0</v>
      </c>
      <c r="R1418" s="5">
        <f>VLOOKUP(D1418,'[1]DESIGN LOAD'!AC:AF,2,FALSE)</f>
        <v>295</v>
      </c>
      <c r="S1418" s="7">
        <f>VLOOKUP(D1418,'[1]DESIGN LOAD'!AC:AF,3,FALSE)</f>
        <v>190</v>
      </c>
      <c r="T1418">
        <f>VLOOKUP(D1418,'[1]DESIGN LOAD'!AC:AF,4,FALSE)</f>
        <v>485</v>
      </c>
    </row>
    <row r="1419" spans="1:20" x14ac:dyDescent="0.3">
      <c r="A1419" s="6">
        <v>2024</v>
      </c>
      <c r="B1419" s="6">
        <v>8</v>
      </c>
      <c r="C1419" s="6">
        <v>29</v>
      </c>
      <c r="D1419" s="6">
        <v>7</v>
      </c>
      <c r="E1419" s="6" t="str">
        <f t="shared" si="88"/>
        <v>Thursday</v>
      </c>
      <c r="F1419" s="6" t="str">
        <f t="shared" si="91"/>
        <v>Week-day</v>
      </c>
      <c r="G1419" s="6" t="str">
        <f>_xlfn.XLOOKUP(B1419,'[1]VLOOKUP DATA'!$A$3:$A$14,'[1]VLOOKUP DATA'!$C$3:$C$14)</f>
        <v>High-demand</v>
      </c>
      <c r="H1419" s="6" t="str" cm="1">
        <f t="array" ref="H1419">_xlfn.XLOOKUP(1,('[1]VLOOKUP DATA'!$I$2:$I$337=[1]DATA!G1419)*('[1]VLOOKUP DATA'!$J$2:$J$337=[1]DATA!D1419)*('[1]VLOOKUP DATA'!$K$2:$K$337=[1]DATA!E1419),'[1]VLOOKUP DATA'!$L$2:$L$337)</f>
        <v>Peak</v>
      </c>
      <c r="I1419" s="1" cm="1">
        <f t="array" ref="I1419">_xlfn.XLOOKUP(B1419,'[1]VLOOKUP DATA'!$A$3:$A$14,_xlfn.XLOOKUP(H1419,'[1]VLOOKUP DATA'!$D$2:$F$2,'[1]VLOOKUP DATA'!$D$3:$F$14))*100</f>
        <v>653</v>
      </c>
      <c r="J1419" s="2">
        <v>-20.453116666666673</v>
      </c>
      <c r="K1419" s="3">
        <f t="shared" si="89"/>
        <v>0</v>
      </c>
      <c r="L1419" s="3">
        <v>64.900000000000006</v>
      </c>
      <c r="M1419" s="4">
        <v>264.39505833333328</v>
      </c>
      <c r="N1419" s="4">
        <v>126.79925833333333</v>
      </c>
      <c r="O1419" s="4">
        <v>358.69380833333344</v>
      </c>
      <c r="P1419" s="3">
        <f t="shared" si="90"/>
        <v>444.80911666666668</v>
      </c>
      <c r="Q1419" s="5">
        <v>0</v>
      </c>
      <c r="R1419" s="5">
        <f>VLOOKUP(D1419,'[1]DESIGN LOAD'!AC:AF,2,FALSE)</f>
        <v>565</v>
      </c>
      <c r="S1419" s="7">
        <f>VLOOKUP(D1419,'[1]DESIGN LOAD'!AC:AF,3,FALSE)</f>
        <v>690</v>
      </c>
      <c r="T1419">
        <f>VLOOKUP(D1419,'[1]DESIGN LOAD'!AC:AF,4,FALSE)</f>
        <v>1255</v>
      </c>
    </row>
    <row r="1420" spans="1:20" x14ac:dyDescent="0.3">
      <c r="A1420" s="6">
        <v>2024</v>
      </c>
      <c r="B1420" s="6">
        <v>8</v>
      </c>
      <c r="C1420" s="6">
        <v>29</v>
      </c>
      <c r="D1420" s="6">
        <v>8</v>
      </c>
      <c r="E1420" s="6" t="str">
        <f t="shared" si="88"/>
        <v>Thursday</v>
      </c>
      <c r="F1420" s="6" t="str">
        <f t="shared" si="91"/>
        <v>Week-day</v>
      </c>
      <c r="G1420" s="6" t="str">
        <f>_xlfn.XLOOKUP(B1420,'[1]VLOOKUP DATA'!$A$3:$A$14,'[1]VLOOKUP DATA'!$C$3:$C$14)</f>
        <v>High-demand</v>
      </c>
      <c r="H1420" s="6" t="str" cm="1">
        <f t="array" ref="H1420">_xlfn.XLOOKUP(1,('[1]VLOOKUP DATA'!$I$2:$I$337=[1]DATA!G1420)*('[1]VLOOKUP DATA'!$J$2:$J$337=[1]DATA!D1420)*('[1]VLOOKUP DATA'!$K$2:$K$337=[1]DATA!E1420),'[1]VLOOKUP DATA'!$L$2:$L$337)</f>
        <v>Peak</v>
      </c>
      <c r="I1420" s="1" cm="1">
        <f t="array" ref="I1420">_xlfn.XLOOKUP(B1420,'[1]VLOOKUP DATA'!$A$3:$A$14,_xlfn.XLOOKUP(H1420,'[1]VLOOKUP DATA'!$D$2:$F$2,'[1]VLOOKUP DATA'!$D$3:$F$14))*100</f>
        <v>653</v>
      </c>
      <c r="J1420" s="2">
        <v>-63.97697500000001</v>
      </c>
      <c r="K1420" s="3">
        <f t="shared" si="89"/>
        <v>0</v>
      </c>
      <c r="L1420" s="3">
        <v>65.533333333333331</v>
      </c>
      <c r="M1420" s="4">
        <v>26.106133333333343</v>
      </c>
      <c r="N1420" s="4">
        <v>444.17134166666688</v>
      </c>
      <c r="O1420" s="4">
        <v>404.90108333333319</v>
      </c>
      <c r="P1420" s="3">
        <f t="shared" si="90"/>
        <v>444.80911666666668</v>
      </c>
      <c r="Q1420" s="5">
        <v>0</v>
      </c>
      <c r="R1420" s="5">
        <f>VLOOKUP(D1420,'[1]DESIGN LOAD'!AC:AF,2,FALSE)</f>
        <v>565</v>
      </c>
      <c r="S1420" s="7">
        <f>VLOOKUP(D1420,'[1]DESIGN LOAD'!AC:AF,3,FALSE)</f>
        <v>675</v>
      </c>
      <c r="T1420">
        <f>VLOOKUP(D1420,'[1]DESIGN LOAD'!AC:AF,4,FALSE)</f>
        <v>1240</v>
      </c>
    </row>
    <row r="1421" spans="1:20" x14ac:dyDescent="0.3">
      <c r="A1421" s="6">
        <v>2024</v>
      </c>
      <c r="B1421" s="6">
        <v>8</v>
      </c>
      <c r="C1421" s="6">
        <v>29</v>
      </c>
      <c r="D1421" s="6">
        <v>9</v>
      </c>
      <c r="E1421" s="6" t="str">
        <f t="shared" si="88"/>
        <v>Thursday</v>
      </c>
      <c r="F1421" s="6" t="str">
        <f t="shared" si="91"/>
        <v>Week-day</v>
      </c>
      <c r="G1421" s="6" t="str">
        <f>_xlfn.XLOOKUP(B1421,'[1]VLOOKUP DATA'!$A$3:$A$14,'[1]VLOOKUP DATA'!$C$3:$C$14)</f>
        <v>High-demand</v>
      </c>
      <c r="H1421" s="6" t="str" cm="1">
        <f t="array" ref="H1421">_xlfn.XLOOKUP(1,('[1]VLOOKUP DATA'!$I$2:$I$337=[1]DATA!G1421)*('[1]VLOOKUP DATA'!$J$2:$J$337=[1]DATA!D1421)*('[1]VLOOKUP DATA'!$K$2:$K$337=[1]DATA!E1421),'[1]VLOOKUP DATA'!$L$2:$L$337)</f>
        <v>Standard</v>
      </c>
      <c r="I1421" s="1" cm="1">
        <f t="array" ref="I1421">_xlfn.XLOOKUP(B1421,'[1]VLOOKUP DATA'!$A$3:$A$14,_xlfn.XLOOKUP(H1421,'[1]VLOOKUP DATA'!$D$2:$F$2,'[1]VLOOKUP DATA'!$D$3:$F$14))*100</f>
        <v>198</v>
      </c>
      <c r="J1421" s="2">
        <v>-252.62509999999995</v>
      </c>
      <c r="K1421" s="3">
        <f t="shared" si="89"/>
        <v>0</v>
      </c>
      <c r="L1421" s="3">
        <v>72.38333333333334</v>
      </c>
      <c r="M1421" s="4">
        <v>0.16623333333333337</v>
      </c>
      <c r="N1421" s="4">
        <v>691.53586666666695</v>
      </c>
      <c r="O1421" s="4">
        <v>438.9097666666666</v>
      </c>
      <c r="P1421" s="3">
        <f t="shared" si="90"/>
        <v>444.80911666666668</v>
      </c>
      <c r="Q1421" s="5">
        <v>0</v>
      </c>
      <c r="R1421" s="5">
        <f>VLOOKUP(D1421,'[1]DESIGN LOAD'!AC:AF,2,FALSE)</f>
        <v>565</v>
      </c>
      <c r="S1421" s="7">
        <f>VLOOKUP(D1421,'[1]DESIGN LOAD'!AC:AF,3,FALSE)</f>
        <v>675</v>
      </c>
      <c r="T1421">
        <f>VLOOKUP(D1421,'[1]DESIGN LOAD'!AC:AF,4,FALSE)</f>
        <v>1240</v>
      </c>
    </row>
    <row r="1422" spans="1:20" x14ac:dyDescent="0.3">
      <c r="A1422" s="6">
        <v>2024</v>
      </c>
      <c r="B1422" s="6">
        <v>8</v>
      </c>
      <c r="C1422" s="6">
        <v>29</v>
      </c>
      <c r="D1422" s="6">
        <v>10</v>
      </c>
      <c r="E1422" s="6" t="str">
        <f t="shared" si="88"/>
        <v>Thursday</v>
      </c>
      <c r="F1422" s="6" t="str">
        <f t="shared" si="91"/>
        <v>Week-day</v>
      </c>
      <c r="G1422" s="6" t="str">
        <f>_xlfn.XLOOKUP(B1422,'[1]VLOOKUP DATA'!$A$3:$A$14,'[1]VLOOKUP DATA'!$C$3:$C$14)</f>
        <v>High-demand</v>
      </c>
      <c r="H1422" s="6" t="str" cm="1">
        <f t="array" ref="H1422">_xlfn.XLOOKUP(1,('[1]VLOOKUP DATA'!$I$2:$I$337=[1]DATA!G1422)*('[1]VLOOKUP DATA'!$J$2:$J$337=[1]DATA!D1422)*('[1]VLOOKUP DATA'!$K$2:$K$337=[1]DATA!E1422),'[1]VLOOKUP DATA'!$L$2:$L$337)</f>
        <v>Standard</v>
      </c>
      <c r="I1422" s="1" cm="1">
        <f t="array" ref="I1422">_xlfn.XLOOKUP(B1422,'[1]VLOOKUP DATA'!$A$3:$A$14,_xlfn.XLOOKUP(H1422,'[1]VLOOKUP DATA'!$D$2:$F$2,'[1]VLOOKUP DATA'!$D$3:$F$14))*100</f>
        <v>198</v>
      </c>
      <c r="J1422" s="2">
        <v>-470.02110833333336</v>
      </c>
      <c r="K1422" s="3">
        <f t="shared" si="89"/>
        <v>0</v>
      </c>
      <c r="L1422" s="3">
        <v>90.058333333333337</v>
      </c>
      <c r="M1422" s="4">
        <v>0.16645000000000001</v>
      </c>
      <c r="N1422" s="4">
        <v>796.43729999999971</v>
      </c>
      <c r="O1422" s="4">
        <v>326.41520000000014</v>
      </c>
      <c r="P1422" s="3">
        <f t="shared" si="90"/>
        <v>444.80911666666668</v>
      </c>
      <c r="Q1422" s="5">
        <v>0</v>
      </c>
      <c r="R1422" s="5">
        <f>VLOOKUP(D1422,'[1]DESIGN LOAD'!AC:AF,2,FALSE)</f>
        <v>565</v>
      </c>
      <c r="S1422" s="7">
        <f>VLOOKUP(D1422,'[1]DESIGN LOAD'!AC:AF,3,FALSE)</f>
        <v>675</v>
      </c>
      <c r="T1422">
        <f>VLOOKUP(D1422,'[1]DESIGN LOAD'!AC:AF,4,FALSE)</f>
        <v>1240</v>
      </c>
    </row>
    <row r="1423" spans="1:20" x14ac:dyDescent="0.3">
      <c r="A1423" s="6">
        <v>2024</v>
      </c>
      <c r="B1423" s="6">
        <v>8</v>
      </c>
      <c r="C1423" s="6">
        <v>29</v>
      </c>
      <c r="D1423" s="6">
        <v>11</v>
      </c>
      <c r="E1423" s="6" t="str">
        <f t="shared" si="88"/>
        <v>Thursday</v>
      </c>
      <c r="F1423" s="6" t="str">
        <f t="shared" si="91"/>
        <v>Week-day</v>
      </c>
      <c r="G1423" s="6" t="str">
        <f>_xlfn.XLOOKUP(B1423,'[1]VLOOKUP DATA'!$A$3:$A$14,'[1]VLOOKUP DATA'!$C$3:$C$14)</f>
        <v>High-demand</v>
      </c>
      <c r="H1423" s="6" t="str" cm="1">
        <f t="array" ref="H1423">_xlfn.XLOOKUP(1,('[1]VLOOKUP DATA'!$I$2:$I$337=[1]DATA!G1423)*('[1]VLOOKUP DATA'!$J$2:$J$337=[1]DATA!D1423)*('[1]VLOOKUP DATA'!$K$2:$K$337=[1]DATA!E1423),'[1]VLOOKUP DATA'!$L$2:$L$337)</f>
        <v>Standard</v>
      </c>
      <c r="I1423" s="1" cm="1">
        <f t="array" ref="I1423">_xlfn.XLOOKUP(B1423,'[1]VLOOKUP DATA'!$A$3:$A$14,_xlfn.XLOOKUP(H1423,'[1]VLOOKUP DATA'!$D$2:$F$2,'[1]VLOOKUP DATA'!$D$3:$F$14))*100</f>
        <v>198</v>
      </c>
      <c r="J1423" s="2">
        <v>-29.325625000000006</v>
      </c>
      <c r="K1423" s="3">
        <f t="shared" si="89"/>
        <v>0</v>
      </c>
      <c r="L1423" s="3">
        <v>99.174999999999997</v>
      </c>
      <c r="M1423" s="4">
        <v>0.16765833333333335</v>
      </c>
      <c r="N1423" s="4">
        <v>264.74815833333321</v>
      </c>
      <c r="O1423" s="4">
        <v>235.4215833333333</v>
      </c>
      <c r="P1423" s="3">
        <f t="shared" si="90"/>
        <v>444.80911666666668</v>
      </c>
      <c r="Q1423" s="5">
        <v>0</v>
      </c>
      <c r="R1423" s="5">
        <f>VLOOKUP(D1423,'[1]DESIGN LOAD'!AC:AF,2,FALSE)</f>
        <v>565</v>
      </c>
      <c r="S1423" s="7">
        <f>VLOOKUP(D1423,'[1]DESIGN LOAD'!AC:AF,3,FALSE)</f>
        <v>675</v>
      </c>
      <c r="T1423">
        <f>VLOOKUP(D1423,'[1]DESIGN LOAD'!AC:AF,4,FALSE)</f>
        <v>1240</v>
      </c>
    </row>
    <row r="1424" spans="1:20" x14ac:dyDescent="0.3">
      <c r="A1424" s="6">
        <v>2024</v>
      </c>
      <c r="B1424" s="6">
        <v>8</v>
      </c>
      <c r="C1424" s="6">
        <v>29</v>
      </c>
      <c r="D1424" s="6">
        <v>12</v>
      </c>
      <c r="E1424" s="6" t="str">
        <f t="shared" si="88"/>
        <v>Thursday</v>
      </c>
      <c r="F1424" s="6" t="str">
        <f t="shared" si="91"/>
        <v>Week-day</v>
      </c>
      <c r="G1424" s="6" t="str">
        <f>_xlfn.XLOOKUP(B1424,'[1]VLOOKUP DATA'!$A$3:$A$14,'[1]VLOOKUP DATA'!$C$3:$C$14)</f>
        <v>High-demand</v>
      </c>
      <c r="H1424" s="6" t="str" cm="1">
        <f t="array" ref="H1424">_xlfn.XLOOKUP(1,('[1]VLOOKUP DATA'!$I$2:$I$337=[1]DATA!G1424)*('[1]VLOOKUP DATA'!$J$2:$J$337=[1]DATA!D1424)*('[1]VLOOKUP DATA'!$K$2:$K$337=[1]DATA!E1424),'[1]VLOOKUP DATA'!$L$2:$L$337)</f>
        <v>Standard</v>
      </c>
      <c r="I1424" s="1" cm="1">
        <f t="array" ref="I1424">_xlfn.XLOOKUP(B1424,'[1]VLOOKUP DATA'!$A$3:$A$14,_xlfn.XLOOKUP(H1424,'[1]VLOOKUP DATA'!$D$2:$F$2,'[1]VLOOKUP DATA'!$D$3:$F$14))*100</f>
        <v>198</v>
      </c>
      <c r="J1424" s="2">
        <v>-8.5364916666666684</v>
      </c>
      <c r="K1424" s="3">
        <f t="shared" si="89"/>
        <v>0</v>
      </c>
      <c r="L1424" s="3">
        <v>99</v>
      </c>
      <c r="M1424" s="4">
        <v>0.1662083333333334</v>
      </c>
      <c r="N1424" s="4">
        <v>335.65357500000016</v>
      </c>
      <c r="O1424" s="4">
        <v>327.11611666666676</v>
      </c>
      <c r="P1424" s="3">
        <f t="shared" si="90"/>
        <v>444.80911666666668</v>
      </c>
      <c r="Q1424" s="5">
        <v>0</v>
      </c>
      <c r="R1424" s="5">
        <f>VLOOKUP(D1424,'[1]DESIGN LOAD'!AC:AF,2,FALSE)</f>
        <v>565</v>
      </c>
      <c r="S1424" s="7">
        <f>VLOOKUP(D1424,'[1]DESIGN LOAD'!AC:AF,3,FALSE)</f>
        <v>675</v>
      </c>
      <c r="T1424">
        <f>VLOOKUP(D1424,'[1]DESIGN LOAD'!AC:AF,4,FALSE)</f>
        <v>1240</v>
      </c>
    </row>
    <row r="1425" spans="1:20" x14ac:dyDescent="0.3">
      <c r="A1425" s="6">
        <v>2024</v>
      </c>
      <c r="B1425" s="6">
        <v>8</v>
      </c>
      <c r="C1425" s="6">
        <v>29</v>
      </c>
      <c r="D1425" s="6">
        <v>13</v>
      </c>
      <c r="E1425" s="6" t="str">
        <f t="shared" si="88"/>
        <v>Thursday</v>
      </c>
      <c r="F1425" s="6" t="str">
        <f t="shared" si="91"/>
        <v>Week-day</v>
      </c>
      <c r="G1425" s="6" t="str">
        <f>_xlfn.XLOOKUP(B1425,'[1]VLOOKUP DATA'!$A$3:$A$14,'[1]VLOOKUP DATA'!$C$3:$C$14)</f>
        <v>High-demand</v>
      </c>
      <c r="H1425" s="6" t="str" cm="1">
        <f t="array" ref="H1425">_xlfn.XLOOKUP(1,('[1]VLOOKUP DATA'!$I$2:$I$337=[1]DATA!G1425)*('[1]VLOOKUP DATA'!$J$2:$J$337=[1]DATA!D1425)*('[1]VLOOKUP DATA'!$K$2:$K$337=[1]DATA!E1425),'[1]VLOOKUP DATA'!$L$2:$L$337)</f>
        <v>Standard</v>
      </c>
      <c r="I1425" s="1" cm="1">
        <f t="array" ref="I1425">_xlfn.XLOOKUP(B1425,'[1]VLOOKUP DATA'!$A$3:$A$14,_xlfn.XLOOKUP(H1425,'[1]VLOOKUP DATA'!$D$2:$F$2,'[1]VLOOKUP DATA'!$D$3:$F$14))*100</f>
        <v>198</v>
      </c>
      <c r="J1425" s="2">
        <v>-8.3874083333333331</v>
      </c>
      <c r="K1425" s="3">
        <f t="shared" si="89"/>
        <v>0</v>
      </c>
      <c r="L1425" s="3">
        <v>99</v>
      </c>
      <c r="M1425" s="4">
        <v>0.16685833333333322</v>
      </c>
      <c r="N1425" s="4">
        <v>328.95702499999999</v>
      </c>
      <c r="O1425" s="4">
        <v>320.53104166666668</v>
      </c>
      <c r="P1425" s="3">
        <f t="shared" si="90"/>
        <v>444.80911666666668</v>
      </c>
      <c r="Q1425" s="5">
        <v>-3.7333333333333357E-2</v>
      </c>
      <c r="R1425" s="5">
        <f>VLOOKUP(D1425,'[1]DESIGN LOAD'!AC:AF,2,FALSE)</f>
        <v>565</v>
      </c>
      <c r="S1425" s="7">
        <f>VLOOKUP(D1425,'[1]DESIGN LOAD'!AC:AF,3,FALSE)</f>
        <v>675</v>
      </c>
      <c r="T1425">
        <f>VLOOKUP(D1425,'[1]DESIGN LOAD'!AC:AF,4,FALSE)</f>
        <v>1240</v>
      </c>
    </row>
    <row r="1426" spans="1:20" x14ac:dyDescent="0.3">
      <c r="A1426" s="6">
        <v>2024</v>
      </c>
      <c r="B1426" s="6">
        <v>8</v>
      </c>
      <c r="C1426" s="6">
        <v>29</v>
      </c>
      <c r="D1426" s="6">
        <v>14</v>
      </c>
      <c r="E1426" s="6" t="str">
        <f t="shared" si="88"/>
        <v>Thursday</v>
      </c>
      <c r="F1426" s="6" t="str">
        <f t="shared" si="91"/>
        <v>Week-day</v>
      </c>
      <c r="G1426" s="6" t="str">
        <f>_xlfn.XLOOKUP(B1426,'[1]VLOOKUP DATA'!$A$3:$A$14,'[1]VLOOKUP DATA'!$C$3:$C$14)</f>
        <v>High-demand</v>
      </c>
      <c r="H1426" s="6" t="str" cm="1">
        <f t="array" ref="H1426">_xlfn.XLOOKUP(1,('[1]VLOOKUP DATA'!$I$2:$I$337=[1]DATA!G1426)*('[1]VLOOKUP DATA'!$J$2:$J$337=[1]DATA!D1426)*('[1]VLOOKUP DATA'!$K$2:$K$337=[1]DATA!E1426),'[1]VLOOKUP DATA'!$L$2:$L$337)</f>
        <v>Standard</v>
      </c>
      <c r="I1426" s="1" cm="1">
        <f t="array" ref="I1426">_xlfn.XLOOKUP(B1426,'[1]VLOOKUP DATA'!$A$3:$A$14,_xlfn.XLOOKUP(H1426,'[1]VLOOKUP DATA'!$D$2:$F$2,'[1]VLOOKUP DATA'!$D$3:$F$14))*100</f>
        <v>198</v>
      </c>
      <c r="J1426" s="2">
        <v>-8.5244583333333335</v>
      </c>
      <c r="K1426" s="3">
        <f t="shared" si="89"/>
        <v>0</v>
      </c>
      <c r="L1426" s="3">
        <v>99</v>
      </c>
      <c r="M1426" s="4">
        <v>0.16705</v>
      </c>
      <c r="N1426" s="4">
        <v>346.00718333333333</v>
      </c>
      <c r="O1426" s="4">
        <v>337.4187750000001</v>
      </c>
      <c r="P1426" s="3">
        <f t="shared" si="90"/>
        <v>444.80911666666668</v>
      </c>
      <c r="Q1426" s="5">
        <v>-6.4000000000000043E-2</v>
      </c>
      <c r="R1426" s="5">
        <f>VLOOKUP(D1426,'[1]DESIGN LOAD'!AC:AF,2,FALSE)</f>
        <v>565</v>
      </c>
      <c r="S1426" s="7">
        <f>VLOOKUP(D1426,'[1]DESIGN LOAD'!AC:AF,3,FALSE)</f>
        <v>675</v>
      </c>
      <c r="T1426">
        <f>VLOOKUP(D1426,'[1]DESIGN LOAD'!AC:AF,4,FALSE)</f>
        <v>1240</v>
      </c>
    </row>
    <row r="1427" spans="1:20" x14ac:dyDescent="0.3">
      <c r="A1427" s="6">
        <v>2024</v>
      </c>
      <c r="B1427" s="6">
        <v>8</v>
      </c>
      <c r="C1427" s="6">
        <v>29</v>
      </c>
      <c r="D1427" s="6">
        <v>15</v>
      </c>
      <c r="E1427" s="6" t="str">
        <f t="shared" si="88"/>
        <v>Thursday</v>
      </c>
      <c r="F1427" s="6" t="str">
        <f t="shared" si="91"/>
        <v>Week-day</v>
      </c>
      <c r="G1427" s="6" t="str">
        <f>_xlfn.XLOOKUP(B1427,'[1]VLOOKUP DATA'!$A$3:$A$14,'[1]VLOOKUP DATA'!$C$3:$C$14)</f>
        <v>High-demand</v>
      </c>
      <c r="H1427" s="6" t="str" cm="1">
        <f t="array" ref="H1427">_xlfn.XLOOKUP(1,('[1]VLOOKUP DATA'!$I$2:$I$337=[1]DATA!G1427)*('[1]VLOOKUP DATA'!$J$2:$J$337=[1]DATA!D1427)*('[1]VLOOKUP DATA'!$K$2:$K$337=[1]DATA!E1427),'[1]VLOOKUP DATA'!$L$2:$L$337)</f>
        <v>Standard</v>
      </c>
      <c r="I1427" s="1" cm="1">
        <f t="array" ref="I1427">_xlfn.XLOOKUP(B1427,'[1]VLOOKUP DATA'!$A$3:$A$14,_xlfn.XLOOKUP(H1427,'[1]VLOOKUP DATA'!$D$2:$F$2,'[1]VLOOKUP DATA'!$D$3:$F$14))*100</f>
        <v>198</v>
      </c>
      <c r="J1427" s="2">
        <v>-7.6861000000000006</v>
      </c>
      <c r="K1427" s="3">
        <f t="shared" si="89"/>
        <v>0</v>
      </c>
      <c r="L1427" s="3">
        <v>99.016666666666666</v>
      </c>
      <c r="M1427" s="4">
        <v>0.16594166666666668</v>
      </c>
      <c r="N1427" s="4">
        <v>307.80057499999998</v>
      </c>
      <c r="O1427" s="4">
        <v>300.04913333333332</v>
      </c>
      <c r="P1427" s="3">
        <f t="shared" si="90"/>
        <v>444.80911666666668</v>
      </c>
      <c r="Q1427" s="5">
        <v>-6.4000000000000043E-2</v>
      </c>
      <c r="R1427" s="5">
        <f>VLOOKUP(D1427,'[1]DESIGN LOAD'!AC:AF,2,FALSE)</f>
        <v>565</v>
      </c>
      <c r="S1427" s="7">
        <f>VLOOKUP(D1427,'[1]DESIGN LOAD'!AC:AF,3,FALSE)</f>
        <v>675</v>
      </c>
      <c r="T1427">
        <f>VLOOKUP(D1427,'[1]DESIGN LOAD'!AC:AF,4,FALSE)</f>
        <v>1240</v>
      </c>
    </row>
    <row r="1428" spans="1:20" x14ac:dyDescent="0.3">
      <c r="A1428" s="6">
        <v>2024</v>
      </c>
      <c r="B1428" s="6">
        <v>8</v>
      </c>
      <c r="C1428" s="6">
        <v>29</v>
      </c>
      <c r="D1428" s="6">
        <v>16</v>
      </c>
      <c r="E1428" s="6" t="str">
        <f t="shared" si="88"/>
        <v>Thursday</v>
      </c>
      <c r="F1428" s="6" t="str">
        <f t="shared" si="91"/>
        <v>Week-day</v>
      </c>
      <c r="G1428" s="6" t="str">
        <f>_xlfn.XLOOKUP(B1428,'[1]VLOOKUP DATA'!$A$3:$A$14,'[1]VLOOKUP DATA'!$C$3:$C$14)</f>
        <v>High-demand</v>
      </c>
      <c r="H1428" s="6" t="str" cm="1">
        <f t="array" ref="H1428">_xlfn.XLOOKUP(1,('[1]VLOOKUP DATA'!$I$2:$I$337=[1]DATA!G1428)*('[1]VLOOKUP DATA'!$J$2:$J$337=[1]DATA!D1428)*('[1]VLOOKUP DATA'!$K$2:$K$337=[1]DATA!E1428),'[1]VLOOKUP DATA'!$L$2:$L$337)</f>
        <v>Standard</v>
      </c>
      <c r="I1428" s="1" cm="1">
        <f t="array" ref="I1428">_xlfn.XLOOKUP(B1428,'[1]VLOOKUP DATA'!$A$3:$A$14,_xlfn.XLOOKUP(H1428,'[1]VLOOKUP DATA'!$D$2:$F$2,'[1]VLOOKUP DATA'!$D$3:$F$14))*100</f>
        <v>198</v>
      </c>
      <c r="J1428" s="2">
        <v>68.654959183673469</v>
      </c>
      <c r="K1428" s="3">
        <f t="shared" si="89"/>
        <v>68.654959183673469</v>
      </c>
      <c r="L1428" s="3">
        <v>98.714285714285708</v>
      </c>
      <c r="M1428" s="4">
        <v>2.5393673469387754</v>
      </c>
      <c r="N1428" s="4">
        <v>297.25944897959181</v>
      </c>
      <c r="O1428" s="4">
        <v>368.43577551020422</v>
      </c>
      <c r="P1428" s="3">
        <f t="shared" si="90"/>
        <v>444.80911666666668</v>
      </c>
      <c r="Q1428" s="5">
        <v>-4.006122448979587E-2</v>
      </c>
      <c r="R1428" s="5">
        <f>VLOOKUP(D1428,'[1]DESIGN LOAD'!AC:AF,2,FALSE)</f>
        <v>565</v>
      </c>
      <c r="S1428" s="7">
        <f>VLOOKUP(D1428,'[1]DESIGN LOAD'!AC:AF,3,FALSE)</f>
        <v>675</v>
      </c>
      <c r="T1428">
        <f>VLOOKUP(D1428,'[1]DESIGN LOAD'!AC:AF,4,FALSE)</f>
        <v>1240</v>
      </c>
    </row>
    <row r="1429" spans="1:20" x14ac:dyDescent="0.3">
      <c r="A1429" s="6">
        <v>2024</v>
      </c>
      <c r="B1429" s="6">
        <v>8</v>
      </c>
      <c r="C1429" s="6">
        <v>29</v>
      </c>
      <c r="D1429" s="6">
        <v>17</v>
      </c>
      <c r="E1429" s="6" t="str">
        <f t="shared" si="88"/>
        <v>Thursday</v>
      </c>
      <c r="F1429" s="6" t="str">
        <f t="shared" si="91"/>
        <v>Week-day</v>
      </c>
      <c r="G1429" s="6" t="str">
        <f>_xlfn.XLOOKUP(B1429,'[1]VLOOKUP DATA'!$A$3:$A$14,'[1]VLOOKUP DATA'!$C$3:$C$14)</f>
        <v>High-demand</v>
      </c>
      <c r="H1429" s="6" t="str" cm="1">
        <f t="array" ref="H1429">_xlfn.XLOOKUP(1,('[1]VLOOKUP DATA'!$I$2:$I$337=[1]DATA!G1429)*('[1]VLOOKUP DATA'!$J$2:$J$337=[1]DATA!D1429)*('[1]VLOOKUP DATA'!$K$2:$K$337=[1]DATA!E1429),'[1]VLOOKUP DATA'!$L$2:$L$337)</f>
        <v>Peak</v>
      </c>
      <c r="I1429" s="1" cm="1">
        <f t="array" ref="I1429">_xlfn.XLOOKUP(B1429,'[1]VLOOKUP DATA'!$A$3:$A$14,_xlfn.XLOOKUP(H1429,'[1]VLOOKUP DATA'!$D$2:$F$2,'[1]VLOOKUP DATA'!$D$3:$F$14))*100</f>
        <v>653</v>
      </c>
      <c r="J1429" s="2">
        <v>319.15139999999997</v>
      </c>
      <c r="K1429" s="3">
        <f t="shared" si="89"/>
        <v>319.15139999999997</v>
      </c>
      <c r="L1429" s="3">
        <v>89.891666666666666</v>
      </c>
      <c r="M1429" s="4">
        <v>0.16055833333333328</v>
      </c>
      <c r="N1429" s="4">
        <v>71.405091666666664</v>
      </c>
      <c r="O1429" s="4">
        <v>390.52412500000008</v>
      </c>
      <c r="P1429" s="3">
        <f t="shared" si="90"/>
        <v>444.80911666666668</v>
      </c>
      <c r="Q1429" s="5">
        <v>-3.1800000000000016E-2</v>
      </c>
      <c r="R1429" s="5">
        <f>VLOOKUP(D1429,'[1]DESIGN LOAD'!AC:AF,2,FALSE)</f>
        <v>555</v>
      </c>
      <c r="S1429" s="7">
        <f>VLOOKUP(D1429,'[1]DESIGN LOAD'!AC:AF,3,FALSE)</f>
        <v>675</v>
      </c>
      <c r="T1429">
        <f>VLOOKUP(D1429,'[1]DESIGN LOAD'!AC:AF,4,FALSE)</f>
        <v>1230</v>
      </c>
    </row>
    <row r="1430" spans="1:20" x14ac:dyDescent="0.3">
      <c r="A1430" s="6">
        <v>2024</v>
      </c>
      <c r="B1430" s="6">
        <v>8</v>
      </c>
      <c r="C1430" s="6">
        <v>29</v>
      </c>
      <c r="D1430" s="6">
        <v>18</v>
      </c>
      <c r="E1430" s="6" t="str">
        <f t="shared" si="88"/>
        <v>Thursday</v>
      </c>
      <c r="F1430" s="6" t="str">
        <f t="shared" si="91"/>
        <v>Week-day</v>
      </c>
      <c r="G1430" s="6" t="str">
        <f>_xlfn.XLOOKUP(B1430,'[1]VLOOKUP DATA'!$A$3:$A$14,'[1]VLOOKUP DATA'!$C$3:$C$14)</f>
        <v>High-demand</v>
      </c>
      <c r="H1430" s="6" t="str" cm="1">
        <f t="array" ref="H1430">_xlfn.XLOOKUP(1,('[1]VLOOKUP DATA'!$I$2:$I$337=[1]DATA!G1430)*('[1]VLOOKUP DATA'!$J$2:$J$337=[1]DATA!D1430)*('[1]VLOOKUP DATA'!$K$2:$K$337=[1]DATA!E1430),'[1]VLOOKUP DATA'!$L$2:$L$337)</f>
        <v>Peak</v>
      </c>
      <c r="I1430" s="1" cm="1">
        <f t="array" ref="I1430">_xlfn.XLOOKUP(B1430,'[1]VLOOKUP DATA'!$A$3:$A$14,_xlfn.XLOOKUP(H1430,'[1]VLOOKUP DATA'!$D$2:$F$2,'[1]VLOOKUP DATA'!$D$3:$F$14))*100</f>
        <v>653</v>
      </c>
      <c r="J1430" s="2">
        <v>322.33531666666659</v>
      </c>
      <c r="K1430" s="3">
        <f t="shared" si="89"/>
        <v>322.33531666666659</v>
      </c>
      <c r="L1430" s="3">
        <v>71.583333333333329</v>
      </c>
      <c r="M1430" s="4">
        <v>51.990725000000005</v>
      </c>
      <c r="N1430" s="4">
        <v>3.0858083333333308</v>
      </c>
      <c r="O1430" s="4">
        <v>374.8162500000002</v>
      </c>
      <c r="P1430" s="3">
        <f t="shared" si="90"/>
        <v>444.80911666666668</v>
      </c>
      <c r="Q1430" s="5">
        <v>-1.9508333333333301E-2</v>
      </c>
      <c r="R1430" s="5">
        <f>VLOOKUP(D1430,'[1]DESIGN LOAD'!AC:AF,2,FALSE)</f>
        <v>485</v>
      </c>
      <c r="S1430" s="7">
        <f>VLOOKUP(D1430,'[1]DESIGN LOAD'!AC:AF,3,FALSE)</f>
        <v>655</v>
      </c>
      <c r="T1430">
        <f>VLOOKUP(D1430,'[1]DESIGN LOAD'!AC:AF,4,FALSE)</f>
        <v>1140</v>
      </c>
    </row>
    <row r="1431" spans="1:20" x14ac:dyDescent="0.3">
      <c r="A1431" s="6">
        <v>2024</v>
      </c>
      <c r="B1431" s="6">
        <v>8</v>
      </c>
      <c r="C1431" s="6">
        <v>29</v>
      </c>
      <c r="D1431" s="6">
        <v>19</v>
      </c>
      <c r="E1431" s="6" t="str">
        <f t="shared" si="88"/>
        <v>Thursday</v>
      </c>
      <c r="F1431" s="6" t="str">
        <f t="shared" si="91"/>
        <v>Week-day</v>
      </c>
      <c r="G1431" s="6" t="str">
        <f>_xlfn.XLOOKUP(B1431,'[1]VLOOKUP DATA'!$A$3:$A$14,'[1]VLOOKUP DATA'!$C$3:$C$14)</f>
        <v>High-demand</v>
      </c>
      <c r="H1431" s="6" t="str" cm="1">
        <f t="array" ref="H1431">_xlfn.XLOOKUP(1,('[1]VLOOKUP DATA'!$I$2:$I$337=[1]DATA!G1431)*('[1]VLOOKUP DATA'!$J$2:$J$337=[1]DATA!D1431)*('[1]VLOOKUP DATA'!$K$2:$K$337=[1]DATA!E1431),'[1]VLOOKUP DATA'!$L$2:$L$337)</f>
        <v>Standard</v>
      </c>
      <c r="I1431" s="1" cm="1">
        <f t="array" ref="I1431">_xlfn.XLOOKUP(B1431,'[1]VLOOKUP DATA'!$A$3:$A$14,_xlfn.XLOOKUP(H1431,'[1]VLOOKUP DATA'!$D$2:$F$2,'[1]VLOOKUP DATA'!$D$3:$F$14))*100</f>
        <v>198</v>
      </c>
      <c r="J1431" s="2">
        <v>-0.7621916666666646</v>
      </c>
      <c r="K1431" s="3">
        <f t="shared" si="89"/>
        <v>0</v>
      </c>
      <c r="L1431" s="3">
        <v>64.375</v>
      </c>
      <c r="M1431" s="4">
        <v>405.64661666666683</v>
      </c>
      <c r="N1431" s="4">
        <v>0</v>
      </c>
      <c r="O1431" s="4">
        <v>386.18988333333317</v>
      </c>
      <c r="P1431" s="3">
        <f t="shared" si="90"/>
        <v>444.80911666666668</v>
      </c>
      <c r="Q1431" s="5">
        <v>-2.4999999999999946E-2</v>
      </c>
      <c r="R1431" s="5">
        <f>VLOOKUP(D1431,'[1]DESIGN LOAD'!AC:AF,2,FALSE)</f>
        <v>295</v>
      </c>
      <c r="S1431" s="7">
        <f>VLOOKUP(D1431,'[1]DESIGN LOAD'!AC:AF,3,FALSE)</f>
        <v>655</v>
      </c>
      <c r="T1431">
        <f>VLOOKUP(D1431,'[1]DESIGN LOAD'!AC:AF,4,FALSE)</f>
        <v>950</v>
      </c>
    </row>
    <row r="1432" spans="1:20" x14ac:dyDescent="0.3">
      <c r="A1432" s="6">
        <v>2024</v>
      </c>
      <c r="B1432" s="6">
        <v>8</v>
      </c>
      <c r="C1432" s="6">
        <v>29</v>
      </c>
      <c r="D1432" s="6">
        <v>20</v>
      </c>
      <c r="E1432" s="6" t="str">
        <f t="shared" si="88"/>
        <v>Thursday</v>
      </c>
      <c r="F1432" s="6" t="str">
        <f t="shared" si="91"/>
        <v>Week-day</v>
      </c>
      <c r="G1432" s="6" t="str">
        <f>_xlfn.XLOOKUP(B1432,'[1]VLOOKUP DATA'!$A$3:$A$14,'[1]VLOOKUP DATA'!$C$3:$C$14)</f>
        <v>High-demand</v>
      </c>
      <c r="H1432" s="6" t="str" cm="1">
        <f t="array" ref="H1432">_xlfn.XLOOKUP(1,('[1]VLOOKUP DATA'!$I$2:$I$337=[1]DATA!G1432)*('[1]VLOOKUP DATA'!$J$2:$J$337=[1]DATA!D1432)*('[1]VLOOKUP DATA'!$K$2:$K$337=[1]DATA!E1432),'[1]VLOOKUP DATA'!$L$2:$L$337)</f>
        <v>Standard</v>
      </c>
      <c r="I1432" s="1" cm="1">
        <f t="array" ref="I1432">_xlfn.XLOOKUP(B1432,'[1]VLOOKUP DATA'!$A$3:$A$14,_xlfn.XLOOKUP(H1432,'[1]VLOOKUP DATA'!$D$2:$F$2,'[1]VLOOKUP DATA'!$D$3:$F$14))*100</f>
        <v>198</v>
      </c>
      <c r="J1432" s="2">
        <v>2.8888666666666678</v>
      </c>
      <c r="K1432" s="3">
        <f t="shared" si="89"/>
        <v>2.8888666666666678</v>
      </c>
      <c r="L1432" s="3">
        <v>64.86666666666666</v>
      </c>
      <c r="M1432" s="4">
        <v>308.4568583333334</v>
      </c>
      <c r="N1432" s="4">
        <v>0</v>
      </c>
      <c r="O1432" s="4">
        <v>298.36954166666663</v>
      </c>
      <c r="P1432" s="3">
        <f t="shared" si="90"/>
        <v>444.80911666666668</v>
      </c>
      <c r="Q1432" s="5">
        <v>-2.4999999999999946E-2</v>
      </c>
      <c r="R1432" s="5">
        <f>VLOOKUP(D1432,'[1]DESIGN LOAD'!AC:AF,2,FALSE)</f>
        <v>295</v>
      </c>
      <c r="S1432" s="7">
        <f>VLOOKUP(D1432,'[1]DESIGN LOAD'!AC:AF,3,FALSE)</f>
        <v>190</v>
      </c>
      <c r="T1432">
        <f>VLOOKUP(D1432,'[1]DESIGN LOAD'!AC:AF,4,FALSE)</f>
        <v>485</v>
      </c>
    </row>
    <row r="1433" spans="1:20" x14ac:dyDescent="0.3">
      <c r="A1433" s="6">
        <v>2024</v>
      </c>
      <c r="B1433" s="6">
        <v>8</v>
      </c>
      <c r="C1433" s="6">
        <v>29</v>
      </c>
      <c r="D1433" s="6">
        <v>21</v>
      </c>
      <c r="E1433" s="6" t="str">
        <f t="shared" si="88"/>
        <v>Thursday</v>
      </c>
      <c r="F1433" s="6" t="str">
        <f t="shared" si="91"/>
        <v>Week-day</v>
      </c>
      <c r="G1433" s="6" t="str">
        <f>_xlfn.XLOOKUP(B1433,'[1]VLOOKUP DATA'!$A$3:$A$14,'[1]VLOOKUP DATA'!$C$3:$C$14)</f>
        <v>High-demand</v>
      </c>
      <c r="H1433" s="6" t="str" cm="1">
        <f t="array" ref="H1433">_xlfn.XLOOKUP(1,('[1]VLOOKUP DATA'!$I$2:$I$337=[1]DATA!G1433)*('[1]VLOOKUP DATA'!$J$2:$J$337=[1]DATA!D1433)*('[1]VLOOKUP DATA'!$K$2:$K$337=[1]DATA!E1433),'[1]VLOOKUP DATA'!$L$2:$L$337)</f>
        <v>Standard</v>
      </c>
      <c r="I1433" s="1" cm="1">
        <f t="array" ref="I1433">_xlfn.XLOOKUP(B1433,'[1]VLOOKUP DATA'!$A$3:$A$14,_xlfn.XLOOKUP(H1433,'[1]VLOOKUP DATA'!$D$2:$F$2,'[1]VLOOKUP DATA'!$D$3:$F$14))*100</f>
        <v>198</v>
      </c>
      <c r="J1433" s="2">
        <v>-113.66801666666665</v>
      </c>
      <c r="K1433" s="3">
        <f t="shared" si="89"/>
        <v>0</v>
      </c>
      <c r="L1433" s="3">
        <v>67.566666666666663</v>
      </c>
      <c r="M1433" s="4">
        <v>378.29731666666646</v>
      </c>
      <c r="N1433" s="4">
        <v>0</v>
      </c>
      <c r="O1433" s="4">
        <v>251.25682500000011</v>
      </c>
      <c r="P1433" s="3">
        <f t="shared" si="90"/>
        <v>444.80911666666668</v>
      </c>
      <c r="Q1433" s="5">
        <v>-2.4999999999999946E-2</v>
      </c>
      <c r="R1433" s="5">
        <f>VLOOKUP(D1433,'[1]DESIGN LOAD'!AC:AF,2,FALSE)</f>
        <v>295</v>
      </c>
      <c r="S1433" s="7">
        <f>VLOOKUP(D1433,'[1]DESIGN LOAD'!AC:AF,3,FALSE)</f>
        <v>190</v>
      </c>
      <c r="T1433">
        <f>VLOOKUP(D1433,'[1]DESIGN LOAD'!AC:AF,4,FALSE)</f>
        <v>485</v>
      </c>
    </row>
    <row r="1434" spans="1:20" x14ac:dyDescent="0.3">
      <c r="A1434" s="6">
        <v>2024</v>
      </c>
      <c r="B1434" s="6">
        <v>8</v>
      </c>
      <c r="C1434" s="6">
        <v>29</v>
      </c>
      <c r="D1434" s="6">
        <v>22</v>
      </c>
      <c r="E1434" s="6" t="str">
        <f t="shared" si="88"/>
        <v>Thursday</v>
      </c>
      <c r="F1434" s="6" t="str">
        <f t="shared" si="91"/>
        <v>Week-day</v>
      </c>
      <c r="G1434" s="6" t="str">
        <f>_xlfn.XLOOKUP(B1434,'[1]VLOOKUP DATA'!$A$3:$A$14,'[1]VLOOKUP DATA'!$C$3:$C$14)</f>
        <v>High-demand</v>
      </c>
      <c r="H1434" s="6" t="str" cm="1">
        <f t="array" ref="H1434">_xlfn.XLOOKUP(1,('[1]VLOOKUP DATA'!$I$2:$I$337=[1]DATA!G1434)*('[1]VLOOKUP DATA'!$J$2:$J$337=[1]DATA!D1434)*('[1]VLOOKUP DATA'!$K$2:$K$337=[1]DATA!E1434),'[1]VLOOKUP DATA'!$L$2:$L$337)</f>
        <v>Off-Peak</v>
      </c>
      <c r="I1434" s="1" cm="1">
        <f t="array" ref="I1434">_xlfn.XLOOKUP(B1434,'[1]VLOOKUP DATA'!$A$3:$A$14,_xlfn.XLOOKUP(H1434,'[1]VLOOKUP DATA'!$D$2:$F$2,'[1]VLOOKUP DATA'!$D$3:$F$14))*100</f>
        <v>107</v>
      </c>
      <c r="J1434" s="2">
        <v>-135.68406666666664</v>
      </c>
      <c r="K1434" s="3">
        <f t="shared" si="89"/>
        <v>0</v>
      </c>
      <c r="L1434" s="3">
        <v>71.8</v>
      </c>
      <c r="M1434" s="4">
        <v>418.65328333333332</v>
      </c>
      <c r="N1434" s="4">
        <v>0</v>
      </c>
      <c r="O1434" s="4">
        <v>263.31295833333331</v>
      </c>
      <c r="P1434" s="3">
        <f t="shared" si="90"/>
        <v>444.80911666666668</v>
      </c>
      <c r="Q1434" s="5">
        <v>-2.4999999999999946E-2</v>
      </c>
      <c r="R1434" s="5">
        <f>VLOOKUP(D1434,'[1]DESIGN LOAD'!AC:AF,2,FALSE)</f>
        <v>200</v>
      </c>
      <c r="S1434" s="7">
        <f>VLOOKUP(D1434,'[1]DESIGN LOAD'!AC:AF,3,FALSE)</f>
        <v>190</v>
      </c>
      <c r="T1434">
        <f>VLOOKUP(D1434,'[1]DESIGN LOAD'!AC:AF,4,FALSE)</f>
        <v>390</v>
      </c>
    </row>
    <row r="1435" spans="1:20" x14ac:dyDescent="0.3">
      <c r="A1435" s="6">
        <v>2024</v>
      </c>
      <c r="B1435" s="6">
        <v>8</v>
      </c>
      <c r="C1435" s="6">
        <v>29</v>
      </c>
      <c r="D1435" s="6">
        <v>23</v>
      </c>
      <c r="E1435" s="6" t="str">
        <f t="shared" si="88"/>
        <v>Thursday</v>
      </c>
      <c r="F1435" s="6" t="str">
        <f t="shared" si="91"/>
        <v>Week-day</v>
      </c>
      <c r="G1435" s="6" t="str">
        <f>_xlfn.XLOOKUP(B1435,'[1]VLOOKUP DATA'!$A$3:$A$14,'[1]VLOOKUP DATA'!$C$3:$C$14)</f>
        <v>High-demand</v>
      </c>
      <c r="H1435" s="6" t="str" cm="1">
        <f t="array" ref="H1435">_xlfn.XLOOKUP(1,('[1]VLOOKUP DATA'!$I$2:$I$337=[1]DATA!G1435)*('[1]VLOOKUP DATA'!$J$2:$J$337=[1]DATA!D1435)*('[1]VLOOKUP DATA'!$K$2:$K$337=[1]DATA!E1435),'[1]VLOOKUP DATA'!$L$2:$L$337)</f>
        <v>Off-Peak</v>
      </c>
      <c r="I1435" s="1" cm="1">
        <f t="array" ref="I1435">_xlfn.XLOOKUP(B1435,'[1]VLOOKUP DATA'!$A$3:$A$14,_xlfn.XLOOKUP(H1435,'[1]VLOOKUP DATA'!$D$2:$F$2,'[1]VLOOKUP DATA'!$D$3:$F$14))*100</f>
        <v>107</v>
      </c>
      <c r="J1435" s="2">
        <v>-3.1635916666666315</v>
      </c>
      <c r="K1435" s="3">
        <f t="shared" si="89"/>
        <v>0</v>
      </c>
      <c r="L1435" s="3">
        <v>76.466666666666669</v>
      </c>
      <c r="M1435" s="4">
        <v>262.29241666666678</v>
      </c>
      <c r="N1435" s="4">
        <v>0</v>
      </c>
      <c r="O1435" s="4">
        <v>245.85963333333336</v>
      </c>
      <c r="P1435" s="3">
        <f t="shared" si="90"/>
        <v>444.80911666666668</v>
      </c>
      <c r="Q1435" s="5">
        <v>-2.9399999999999947E-2</v>
      </c>
      <c r="R1435" s="5">
        <f>VLOOKUP(D1435,'[1]DESIGN LOAD'!AC:AF,2,FALSE)</f>
        <v>200</v>
      </c>
      <c r="S1435" s="7">
        <f>VLOOKUP(D1435,'[1]DESIGN LOAD'!AC:AF,3,FALSE)</f>
        <v>190</v>
      </c>
      <c r="T1435">
        <f>VLOOKUP(D1435,'[1]DESIGN LOAD'!AC:AF,4,FALSE)</f>
        <v>390</v>
      </c>
    </row>
    <row r="1436" spans="1:20" x14ac:dyDescent="0.3">
      <c r="A1436" s="6">
        <v>2024</v>
      </c>
      <c r="B1436" s="6">
        <v>8</v>
      </c>
      <c r="C1436" s="6">
        <v>30</v>
      </c>
      <c r="D1436" s="6">
        <v>0</v>
      </c>
      <c r="E1436" s="6" t="str">
        <f t="shared" si="88"/>
        <v>Friday</v>
      </c>
      <c r="F1436" s="6" t="str">
        <f t="shared" si="91"/>
        <v>Week-day</v>
      </c>
      <c r="G1436" s="6" t="str">
        <f>_xlfn.XLOOKUP(B1436,'[1]VLOOKUP DATA'!$A$3:$A$14,'[1]VLOOKUP DATA'!$C$3:$C$14)</f>
        <v>High-demand</v>
      </c>
      <c r="H1436" s="6" t="str" cm="1">
        <f t="array" ref="H1436">_xlfn.XLOOKUP(1,('[1]VLOOKUP DATA'!$I$2:$I$337=[1]DATA!G1436)*('[1]VLOOKUP DATA'!$J$2:$J$337=[1]DATA!D1436)*('[1]VLOOKUP DATA'!$K$2:$K$337=[1]DATA!E1436),'[1]VLOOKUP DATA'!$L$2:$L$337)</f>
        <v>Off-Peak</v>
      </c>
      <c r="I1436" s="1" cm="1">
        <f t="array" ref="I1436">_xlfn.XLOOKUP(B1436,'[1]VLOOKUP DATA'!$A$3:$A$14,_xlfn.XLOOKUP(H1436,'[1]VLOOKUP DATA'!$D$2:$F$2,'[1]VLOOKUP DATA'!$D$3:$F$14))*100</f>
        <v>107</v>
      </c>
      <c r="J1436" s="2">
        <v>-46.006933333333357</v>
      </c>
      <c r="K1436" s="3">
        <f t="shared" si="89"/>
        <v>0</v>
      </c>
      <c r="L1436" s="3">
        <v>75.891666666666666</v>
      </c>
      <c r="M1436" s="4">
        <v>329.00534166666642</v>
      </c>
      <c r="N1436" s="4">
        <v>0</v>
      </c>
      <c r="O1436" s="4">
        <v>266.98809166666661</v>
      </c>
      <c r="P1436" s="3">
        <f t="shared" si="90"/>
        <v>444.80911666666668</v>
      </c>
      <c r="Q1436" s="5">
        <v>-3.2666666666666608E-2</v>
      </c>
      <c r="R1436" s="5">
        <f>VLOOKUP(D1436,'[1]DESIGN LOAD'!AC:AF,2,FALSE)</f>
        <v>200</v>
      </c>
      <c r="S1436" s="7">
        <f>VLOOKUP(D1436,'[1]DESIGN LOAD'!AC:AF,3,FALSE)</f>
        <v>190</v>
      </c>
      <c r="T1436">
        <f>VLOOKUP(D1436,'[1]DESIGN LOAD'!AC:AF,4,FALSE)</f>
        <v>390</v>
      </c>
    </row>
    <row r="1437" spans="1:20" x14ac:dyDescent="0.3">
      <c r="A1437" s="6">
        <v>2024</v>
      </c>
      <c r="B1437" s="6">
        <v>8</v>
      </c>
      <c r="C1437" s="6">
        <v>30</v>
      </c>
      <c r="D1437" s="6">
        <v>1</v>
      </c>
      <c r="E1437" s="6" t="str">
        <f t="shared" si="88"/>
        <v>Friday</v>
      </c>
      <c r="F1437" s="6" t="str">
        <f t="shared" si="91"/>
        <v>Week-day</v>
      </c>
      <c r="G1437" s="6" t="str">
        <f>_xlfn.XLOOKUP(B1437,'[1]VLOOKUP DATA'!$A$3:$A$14,'[1]VLOOKUP DATA'!$C$3:$C$14)</f>
        <v>High-demand</v>
      </c>
      <c r="H1437" s="6" t="str" cm="1">
        <f t="array" ref="H1437">_xlfn.XLOOKUP(1,('[1]VLOOKUP DATA'!$I$2:$I$337=[1]DATA!G1437)*('[1]VLOOKUP DATA'!$J$2:$J$337=[1]DATA!D1437)*('[1]VLOOKUP DATA'!$K$2:$K$337=[1]DATA!E1437),'[1]VLOOKUP DATA'!$L$2:$L$337)</f>
        <v>Off-Peak</v>
      </c>
      <c r="I1437" s="1" cm="1">
        <f t="array" ref="I1437">_xlfn.XLOOKUP(B1437,'[1]VLOOKUP DATA'!$A$3:$A$14,_xlfn.XLOOKUP(H1437,'[1]VLOOKUP DATA'!$D$2:$F$2,'[1]VLOOKUP DATA'!$D$3:$F$14))*100</f>
        <v>107</v>
      </c>
      <c r="J1437" s="2">
        <v>18.194174999999987</v>
      </c>
      <c r="K1437" s="3">
        <f t="shared" si="89"/>
        <v>18.194174999999987</v>
      </c>
      <c r="L1437" s="3">
        <v>75.875</v>
      </c>
      <c r="M1437" s="4">
        <v>251.35622500000002</v>
      </c>
      <c r="N1437" s="4">
        <v>0</v>
      </c>
      <c r="O1437" s="4">
        <v>261.40675000000005</v>
      </c>
      <c r="P1437" s="3">
        <f t="shared" si="90"/>
        <v>444.80911666666668</v>
      </c>
      <c r="Q1437" s="5">
        <v>-2.4750000000000019E-2</v>
      </c>
      <c r="R1437" s="5">
        <f>VLOOKUP(D1437,'[1]DESIGN LOAD'!AC:AF,2,FALSE)</f>
        <v>200</v>
      </c>
      <c r="S1437" s="7">
        <f>VLOOKUP(D1437,'[1]DESIGN LOAD'!AC:AF,3,FALSE)</f>
        <v>190</v>
      </c>
      <c r="T1437">
        <f>VLOOKUP(D1437,'[1]DESIGN LOAD'!AC:AF,4,FALSE)</f>
        <v>390</v>
      </c>
    </row>
    <row r="1438" spans="1:20" x14ac:dyDescent="0.3">
      <c r="A1438" s="6">
        <v>2024</v>
      </c>
      <c r="B1438" s="6">
        <v>8</v>
      </c>
      <c r="C1438" s="6">
        <v>30</v>
      </c>
      <c r="D1438" s="6">
        <v>2</v>
      </c>
      <c r="E1438" s="6" t="str">
        <f t="shared" si="88"/>
        <v>Friday</v>
      </c>
      <c r="F1438" s="6" t="str">
        <f t="shared" si="91"/>
        <v>Week-day</v>
      </c>
      <c r="G1438" s="6" t="str">
        <f>_xlfn.XLOOKUP(B1438,'[1]VLOOKUP DATA'!$A$3:$A$14,'[1]VLOOKUP DATA'!$C$3:$C$14)</f>
        <v>High-demand</v>
      </c>
      <c r="H1438" s="6" t="str" cm="1">
        <f t="array" ref="H1438">_xlfn.XLOOKUP(1,('[1]VLOOKUP DATA'!$I$2:$I$337=[1]DATA!G1438)*('[1]VLOOKUP DATA'!$J$2:$J$337=[1]DATA!D1438)*('[1]VLOOKUP DATA'!$K$2:$K$337=[1]DATA!E1438),'[1]VLOOKUP DATA'!$L$2:$L$337)</f>
        <v>Off-Peak</v>
      </c>
      <c r="I1438" s="1" cm="1">
        <f t="array" ref="I1438">_xlfn.XLOOKUP(B1438,'[1]VLOOKUP DATA'!$A$3:$A$14,_xlfn.XLOOKUP(H1438,'[1]VLOOKUP DATA'!$D$2:$F$2,'[1]VLOOKUP DATA'!$D$3:$F$14))*100</f>
        <v>107</v>
      </c>
      <c r="J1438" s="2">
        <v>-1.5724249999999753</v>
      </c>
      <c r="K1438" s="3">
        <f t="shared" si="89"/>
        <v>0</v>
      </c>
      <c r="L1438" s="3">
        <v>75.125</v>
      </c>
      <c r="M1438" s="4">
        <v>330.83001666666678</v>
      </c>
      <c r="N1438" s="4">
        <v>0</v>
      </c>
      <c r="O1438" s="4">
        <v>313.39634166666656</v>
      </c>
      <c r="P1438" s="3">
        <f t="shared" si="90"/>
        <v>444.80911666666668</v>
      </c>
      <c r="Q1438" s="5">
        <v>-1.4666666666666656E-3</v>
      </c>
      <c r="R1438" s="5">
        <f>VLOOKUP(D1438,'[1]DESIGN LOAD'!AC:AF,2,FALSE)</f>
        <v>200</v>
      </c>
      <c r="S1438" s="7">
        <f>VLOOKUP(D1438,'[1]DESIGN LOAD'!AC:AF,3,FALSE)</f>
        <v>190</v>
      </c>
      <c r="T1438">
        <f>VLOOKUP(D1438,'[1]DESIGN LOAD'!AC:AF,4,FALSE)</f>
        <v>390</v>
      </c>
    </row>
    <row r="1439" spans="1:20" x14ac:dyDescent="0.3">
      <c r="A1439" s="6">
        <v>2024</v>
      </c>
      <c r="B1439" s="6">
        <v>8</v>
      </c>
      <c r="C1439" s="6">
        <v>30</v>
      </c>
      <c r="D1439" s="6">
        <v>3</v>
      </c>
      <c r="E1439" s="6" t="str">
        <f t="shared" si="88"/>
        <v>Friday</v>
      </c>
      <c r="F1439" s="6" t="str">
        <f t="shared" si="91"/>
        <v>Week-day</v>
      </c>
      <c r="G1439" s="6" t="str">
        <f>_xlfn.XLOOKUP(B1439,'[1]VLOOKUP DATA'!$A$3:$A$14,'[1]VLOOKUP DATA'!$C$3:$C$14)</f>
        <v>High-demand</v>
      </c>
      <c r="H1439" s="6" t="str" cm="1">
        <f t="array" ref="H1439">_xlfn.XLOOKUP(1,('[1]VLOOKUP DATA'!$I$2:$I$337=[1]DATA!G1439)*('[1]VLOOKUP DATA'!$J$2:$J$337=[1]DATA!D1439)*('[1]VLOOKUP DATA'!$K$2:$K$337=[1]DATA!E1439),'[1]VLOOKUP DATA'!$L$2:$L$337)</f>
        <v>Off-Peak</v>
      </c>
      <c r="I1439" s="1" cm="1">
        <f t="array" ref="I1439">_xlfn.XLOOKUP(B1439,'[1]VLOOKUP DATA'!$A$3:$A$14,_xlfn.XLOOKUP(H1439,'[1]VLOOKUP DATA'!$D$2:$F$2,'[1]VLOOKUP DATA'!$D$3:$F$14))*100</f>
        <v>107</v>
      </c>
      <c r="J1439" s="2">
        <v>-19.591175000000014</v>
      </c>
      <c r="K1439" s="3">
        <f t="shared" si="89"/>
        <v>0</v>
      </c>
      <c r="L1439" s="3">
        <v>75.041666666666671</v>
      </c>
      <c r="M1439" s="4">
        <v>349.17971666666671</v>
      </c>
      <c r="N1439" s="4">
        <v>0</v>
      </c>
      <c r="O1439" s="4">
        <v>313.1902166666668</v>
      </c>
      <c r="P1439" s="3">
        <f t="shared" si="90"/>
        <v>444.80911666666668</v>
      </c>
      <c r="Q1439" s="5">
        <v>2.0000000000000013E-3</v>
      </c>
      <c r="R1439" s="5">
        <f>VLOOKUP(D1439,'[1]DESIGN LOAD'!AC:AF,2,FALSE)</f>
        <v>200</v>
      </c>
      <c r="S1439" s="7">
        <f>VLOOKUP(D1439,'[1]DESIGN LOAD'!AC:AF,3,FALSE)</f>
        <v>190</v>
      </c>
      <c r="T1439">
        <f>VLOOKUP(D1439,'[1]DESIGN LOAD'!AC:AF,4,FALSE)</f>
        <v>390</v>
      </c>
    </row>
    <row r="1440" spans="1:20" x14ac:dyDescent="0.3">
      <c r="A1440" s="6">
        <v>2024</v>
      </c>
      <c r="B1440" s="6">
        <v>8</v>
      </c>
      <c r="C1440" s="6">
        <v>30</v>
      </c>
      <c r="D1440" s="6">
        <v>4</v>
      </c>
      <c r="E1440" s="6" t="str">
        <f t="shared" si="88"/>
        <v>Friday</v>
      </c>
      <c r="F1440" s="6" t="str">
        <f t="shared" si="91"/>
        <v>Week-day</v>
      </c>
      <c r="G1440" s="6" t="str">
        <f>_xlfn.XLOOKUP(B1440,'[1]VLOOKUP DATA'!$A$3:$A$14,'[1]VLOOKUP DATA'!$C$3:$C$14)</f>
        <v>High-demand</v>
      </c>
      <c r="H1440" s="6" t="str" cm="1">
        <f t="array" ref="H1440">_xlfn.XLOOKUP(1,('[1]VLOOKUP DATA'!$I$2:$I$337=[1]DATA!G1440)*('[1]VLOOKUP DATA'!$J$2:$J$337=[1]DATA!D1440)*('[1]VLOOKUP DATA'!$K$2:$K$337=[1]DATA!E1440),'[1]VLOOKUP DATA'!$L$2:$L$337)</f>
        <v>Off-Peak</v>
      </c>
      <c r="I1440" s="1" cm="1">
        <f t="array" ref="I1440">_xlfn.XLOOKUP(B1440,'[1]VLOOKUP DATA'!$A$3:$A$14,_xlfn.XLOOKUP(H1440,'[1]VLOOKUP DATA'!$D$2:$F$2,'[1]VLOOKUP DATA'!$D$3:$F$14))*100</f>
        <v>107</v>
      </c>
      <c r="J1440" s="2">
        <v>0.51450833333334556</v>
      </c>
      <c r="K1440" s="3">
        <f t="shared" si="89"/>
        <v>0.51450833333334556</v>
      </c>
      <c r="L1440" s="3">
        <v>74.7</v>
      </c>
      <c r="M1440" s="4">
        <v>326.49717499999991</v>
      </c>
      <c r="N1440" s="4">
        <v>0</v>
      </c>
      <c r="O1440" s="4">
        <v>310.9953416666666</v>
      </c>
      <c r="P1440" s="3">
        <f t="shared" si="90"/>
        <v>444.80911666666668</v>
      </c>
      <c r="Q1440" s="5">
        <v>2.0000000000000013E-3</v>
      </c>
      <c r="R1440" s="5">
        <f>VLOOKUP(D1440,'[1]DESIGN LOAD'!AC:AF,2,FALSE)</f>
        <v>295</v>
      </c>
      <c r="S1440" s="7">
        <f>VLOOKUP(D1440,'[1]DESIGN LOAD'!AC:AF,3,FALSE)</f>
        <v>190</v>
      </c>
      <c r="T1440">
        <f>VLOOKUP(D1440,'[1]DESIGN LOAD'!AC:AF,4,FALSE)</f>
        <v>485</v>
      </c>
    </row>
    <row r="1441" spans="1:20" x14ac:dyDescent="0.3">
      <c r="A1441" s="6">
        <v>2024</v>
      </c>
      <c r="B1441" s="6">
        <v>8</v>
      </c>
      <c r="C1441" s="6">
        <v>30</v>
      </c>
      <c r="D1441" s="6">
        <v>5</v>
      </c>
      <c r="E1441" s="6" t="str">
        <f t="shared" si="88"/>
        <v>Friday</v>
      </c>
      <c r="F1441" s="6" t="str">
        <f t="shared" si="91"/>
        <v>Week-day</v>
      </c>
      <c r="G1441" s="6" t="str">
        <f>_xlfn.XLOOKUP(B1441,'[1]VLOOKUP DATA'!$A$3:$A$14,'[1]VLOOKUP DATA'!$C$3:$C$14)</f>
        <v>High-demand</v>
      </c>
      <c r="H1441" s="6" t="str" cm="1">
        <f t="array" ref="H1441">_xlfn.XLOOKUP(1,('[1]VLOOKUP DATA'!$I$2:$I$337=[1]DATA!G1441)*('[1]VLOOKUP DATA'!$J$2:$J$337=[1]DATA!D1441)*('[1]VLOOKUP DATA'!$K$2:$K$337=[1]DATA!E1441),'[1]VLOOKUP DATA'!$L$2:$L$337)</f>
        <v>Off-Peak</v>
      </c>
      <c r="I1441" s="1" cm="1">
        <f t="array" ref="I1441">_xlfn.XLOOKUP(B1441,'[1]VLOOKUP DATA'!$A$3:$A$14,_xlfn.XLOOKUP(H1441,'[1]VLOOKUP DATA'!$D$2:$F$2,'[1]VLOOKUP DATA'!$D$3:$F$14))*100</f>
        <v>107</v>
      </c>
      <c r="J1441" s="2">
        <v>27.130274999999994</v>
      </c>
      <c r="K1441" s="3">
        <f t="shared" si="89"/>
        <v>27.130274999999994</v>
      </c>
      <c r="L1441" s="3">
        <v>74.208333333333329</v>
      </c>
      <c r="M1441" s="4">
        <v>303.90144166666659</v>
      </c>
      <c r="N1441" s="4">
        <v>0</v>
      </c>
      <c r="O1441" s="4">
        <v>313.38711666666683</v>
      </c>
      <c r="P1441" s="3">
        <f t="shared" si="90"/>
        <v>444.80911666666668</v>
      </c>
      <c r="Q1441" s="5">
        <v>2.0000000000000013E-3</v>
      </c>
      <c r="R1441" s="5">
        <f>VLOOKUP(D1441,'[1]DESIGN LOAD'!AC:AF,2,FALSE)</f>
        <v>295</v>
      </c>
      <c r="S1441" s="7">
        <f>VLOOKUP(D1441,'[1]DESIGN LOAD'!AC:AF,3,FALSE)</f>
        <v>190</v>
      </c>
      <c r="T1441">
        <f>VLOOKUP(D1441,'[1]DESIGN LOAD'!AC:AF,4,FALSE)</f>
        <v>485</v>
      </c>
    </row>
    <row r="1442" spans="1:20" x14ac:dyDescent="0.3">
      <c r="A1442" s="6">
        <v>2024</v>
      </c>
      <c r="B1442" s="6">
        <v>8</v>
      </c>
      <c r="C1442" s="6">
        <v>30</v>
      </c>
      <c r="D1442" s="6">
        <v>6</v>
      </c>
      <c r="E1442" s="6" t="str">
        <f t="shared" si="88"/>
        <v>Friday</v>
      </c>
      <c r="F1442" s="6" t="str">
        <f t="shared" si="91"/>
        <v>Week-day</v>
      </c>
      <c r="G1442" s="6" t="str">
        <f>_xlfn.XLOOKUP(B1442,'[1]VLOOKUP DATA'!$A$3:$A$14,'[1]VLOOKUP DATA'!$C$3:$C$14)</f>
        <v>High-demand</v>
      </c>
      <c r="H1442" s="6" t="str" cm="1">
        <f t="array" ref="H1442">_xlfn.XLOOKUP(1,('[1]VLOOKUP DATA'!$I$2:$I$337=[1]DATA!G1442)*('[1]VLOOKUP DATA'!$J$2:$J$337=[1]DATA!D1442)*('[1]VLOOKUP DATA'!$K$2:$K$337=[1]DATA!E1442),'[1]VLOOKUP DATA'!$L$2:$L$337)</f>
        <v>Peak</v>
      </c>
      <c r="I1442" s="1" cm="1">
        <f t="array" ref="I1442">_xlfn.XLOOKUP(B1442,'[1]VLOOKUP DATA'!$A$3:$A$14,_xlfn.XLOOKUP(H1442,'[1]VLOOKUP DATA'!$D$2:$F$2,'[1]VLOOKUP DATA'!$D$3:$F$14))*100</f>
        <v>653</v>
      </c>
      <c r="J1442" s="2">
        <v>187.96827499999992</v>
      </c>
      <c r="K1442" s="3">
        <f t="shared" si="89"/>
        <v>187.96827499999992</v>
      </c>
      <c r="L1442" s="3">
        <v>67.391666666666666</v>
      </c>
      <c r="M1442" s="4">
        <v>139.86900833333331</v>
      </c>
      <c r="N1442" s="4">
        <v>0.20816666666666667</v>
      </c>
      <c r="O1442" s="4">
        <v>312.33863333333323</v>
      </c>
      <c r="P1442" s="3">
        <f t="shared" si="90"/>
        <v>444.80911666666668</v>
      </c>
      <c r="Q1442" s="5">
        <v>-4.9166666666666564E-4</v>
      </c>
      <c r="R1442" s="5">
        <f>VLOOKUP(D1442,'[1]DESIGN LOAD'!AC:AF,2,FALSE)</f>
        <v>295</v>
      </c>
      <c r="S1442" s="7">
        <f>VLOOKUP(D1442,'[1]DESIGN LOAD'!AC:AF,3,FALSE)</f>
        <v>190</v>
      </c>
      <c r="T1442">
        <f>VLOOKUP(D1442,'[1]DESIGN LOAD'!AC:AF,4,FALSE)</f>
        <v>485</v>
      </c>
    </row>
    <row r="1443" spans="1:20" x14ac:dyDescent="0.3">
      <c r="A1443" s="6">
        <v>2024</v>
      </c>
      <c r="B1443" s="6">
        <v>8</v>
      </c>
      <c r="C1443" s="6">
        <v>30</v>
      </c>
      <c r="D1443" s="6">
        <v>7</v>
      </c>
      <c r="E1443" s="6" t="str">
        <f t="shared" si="88"/>
        <v>Friday</v>
      </c>
      <c r="F1443" s="6" t="str">
        <f t="shared" si="91"/>
        <v>Week-day</v>
      </c>
      <c r="G1443" s="6" t="str">
        <f>_xlfn.XLOOKUP(B1443,'[1]VLOOKUP DATA'!$A$3:$A$14,'[1]VLOOKUP DATA'!$C$3:$C$14)</f>
        <v>High-demand</v>
      </c>
      <c r="H1443" s="6" t="str" cm="1">
        <f t="array" ref="H1443">_xlfn.XLOOKUP(1,('[1]VLOOKUP DATA'!$I$2:$I$337=[1]DATA!G1443)*('[1]VLOOKUP DATA'!$J$2:$J$337=[1]DATA!D1443)*('[1]VLOOKUP DATA'!$K$2:$K$337=[1]DATA!E1443),'[1]VLOOKUP DATA'!$L$2:$L$337)</f>
        <v>Peak</v>
      </c>
      <c r="I1443" s="1" cm="1">
        <f t="array" ref="I1443">_xlfn.XLOOKUP(B1443,'[1]VLOOKUP DATA'!$A$3:$A$14,_xlfn.XLOOKUP(H1443,'[1]VLOOKUP DATA'!$D$2:$F$2,'[1]VLOOKUP DATA'!$D$3:$F$14))*100</f>
        <v>653</v>
      </c>
      <c r="J1443" s="2">
        <v>-23.277383333333329</v>
      </c>
      <c r="K1443" s="3">
        <f t="shared" si="89"/>
        <v>0</v>
      </c>
      <c r="L1443" s="3">
        <v>64.966666666666669</v>
      </c>
      <c r="M1443" s="4">
        <v>215.36472499999999</v>
      </c>
      <c r="N1443" s="4">
        <v>134.91195833333333</v>
      </c>
      <c r="O1443" s="4">
        <v>313.50912500000021</v>
      </c>
      <c r="P1443" s="3">
        <f t="shared" si="90"/>
        <v>444.80911666666668</v>
      </c>
      <c r="Q1443" s="5">
        <v>-7.1416666666666712E-3</v>
      </c>
      <c r="R1443" s="5">
        <f>VLOOKUP(D1443,'[1]DESIGN LOAD'!AC:AF,2,FALSE)</f>
        <v>565</v>
      </c>
      <c r="S1443" s="7">
        <f>VLOOKUP(D1443,'[1]DESIGN LOAD'!AC:AF,3,FALSE)</f>
        <v>690</v>
      </c>
      <c r="T1443">
        <f>VLOOKUP(D1443,'[1]DESIGN LOAD'!AC:AF,4,FALSE)</f>
        <v>1255</v>
      </c>
    </row>
    <row r="1444" spans="1:20" x14ac:dyDescent="0.3">
      <c r="A1444" s="6">
        <v>2024</v>
      </c>
      <c r="B1444" s="6">
        <v>8</v>
      </c>
      <c r="C1444" s="6">
        <v>30</v>
      </c>
      <c r="D1444" s="6">
        <v>8</v>
      </c>
      <c r="E1444" s="6" t="str">
        <f t="shared" si="88"/>
        <v>Friday</v>
      </c>
      <c r="F1444" s="6" t="str">
        <f t="shared" si="91"/>
        <v>Week-day</v>
      </c>
      <c r="G1444" s="6" t="str">
        <f>_xlfn.XLOOKUP(B1444,'[1]VLOOKUP DATA'!$A$3:$A$14,'[1]VLOOKUP DATA'!$C$3:$C$14)</f>
        <v>High-demand</v>
      </c>
      <c r="H1444" s="6" t="str" cm="1">
        <f t="array" ref="H1444">_xlfn.XLOOKUP(1,('[1]VLOOKUP DATA'!$I$2:$I$337=[1]DATA!G1444)*('[1]VLOOKUP DATA'!$J$2:$J$337=[1]DATA!D1444)*('[1]VLOOKUP DATA'!$K$2:$K$337=[1]DATA!E1444),'[1]VLOOKUP DATA'!$L$2:$L$337)</f>
        <v>Peak</v>
      </c>
      <c r="I1444" s="1" cm="1">
        <f t="array" ref="I1444">_xlfn.XLOOKUP(B1444,'[1]VLOOKUP DATA'!$A$3:$A$14,_xlfn.XLOOKUP(H1444,'[1]VLOOKUP DATA'!$D$2:$F$2,'[1]VLOOKUP DATA'!$D$3:$F$14))*100</f>
        <v>653</v>
      </c>
      <c r="J1444" s="2">
        <v>-36.187691666666659</v>
      </c>
      <c r="K1444" s="3">
        <f t="shared" si="89"/>
        <v>0</v>
      </c>
      <c r="L1444" s="3">
        <v>65.216666666666669</v>
      </c>
      <c r="M1444" s="4">
        <v>0.16329999999999997</v>
      </c>
      <c r="N1444" s="4">
        <v>449.22020833333329</v>
      </c>
      <c r="O1444" s="4">
        <v>413.01182499999993</v>
      </c>
      <c r="P1444" s="3">
        <f t="shared" si="90"/>
        <v>444.80911666666668</v>
      </c>
      <c r="Q1444" s="5">
        <v>-2.0000000000000014E-2</v>
      </c>
      <c r="R1444" s="5">
        <f>VLOOKUP(D1444,'[1]DESIGN LOAD'!AC:AF,2,FALSE)</f>
        <v>565</v>
      </c>
      <c r="S1444" s="7">
        <f>VLOOKUP(D1444,'[1]DESIGN LOAD'!AC:AF,3,FALSE)</f>
        <v>675</v>
      </c>
      <c r="T1444">
        <f>VLOOKUP(D1444,'[1]DESIGN LOAD'!AC:AF,4,FALSE)</f>
        <v>1240</v>
      </c>
    </row>
    <row r="1445" spans="1:20" x14ac:dyDescent="0.3">
      <c r="A1445" s="6">
        <v>2024</v>
      </c>
      <c r="B1445" s="6">
        <v>8</v>
      </c>
      <c r="C1445" s="6">
        <v>30</v>
      </c>
      <c r="D1445" s="6">
        <v>9</v>
      </c>
      <c r="E1445" s="6" t="str">
        <f t="shared" si="88"/>
        <v>Friday</v>
      </c>
      <c r="F1445" s="6" t="str">
        <f t="shared" si="91"/>
        <v>Week-day</v>
      </c>
      <c r="G1445" s="6" t="str">
        <f>_xlfn.XLOOKUP(B1445,'[1]VLOOKUP DATA'!$A$3:$A$14,'[1]VLOOKUP DATA'!$C$3:$C$14)</f>
        <v>High-demand</v>
      </c>
      <c r="H1445" s="6" t="str" cm="1">
        <f t="array" ref="H1445">_xlfn.XLOOKUP(1,('[1]VLOOKUP DATA'!$I$2:$I$337=[1]DATA!G1445)*('[1]VLOOKUP DATA'!$J$2:$J$337=[1]DATA!D1445)*('[1]VLOOKUP DATA'!$K$2:$K$337=[1]DATA!E1445),'[1]VLOOKUP DATA'!$L$2:$L$337)</f>
        <v>Standard</v>
      </c>
      <c r="I1445" s="1" cm="1">
        <f t="array" ref="I1445">_xlfn.XLOOKUP(B1445,'[1]VLOOKUP DATA'!$A$3:$A$14,_xlfn.XLOOKUP(H1445,'[1]VLOOKUP DATA'!$D$2:$F$2,'[1]VLOOKUP DATA'!$D$3:$F$14))*100</f>
        <v>198</v>
      </c>
      <c r="J1445" s="2">
        <v>-291.98921666666672</v>
      </c>
      <c r="K1445" s="3">
        <f t="shared" si="89"/>
        <v>0</v>
      </c>
      <c r="L1445" s="3">
        <v>72.7</v>
      </c>
      <c r="M1445" s="4">
        <v>0.1644916666666667</v>
      </c>
      <c r="N1445" s="4">
        <v>693.94507499999975</v>
      </c>
      <c r="O1445" s="4">
        <v>401.92516666666666</v>
      </c>
      <c r="P1445" s="3">
        <f t="shared" si="90"/>
        <v>444.80911666666668</v>
      </c>
      <c r="Q1445" s="5">
        <v>-2.8983333333333292E-2</v>
      </c>
      <c r="R1445" s="5">
        <f>VLOOKUP(D1445,'[1]DESIGN LOAD'!AC:AF,2,FALSE)</f>
        <v>565</v>
      </c>
      <c r="S1445" s="7">
        <f>VLOOKUP(D1445,'[1]DESIGN LOAD'!AC:AF,3,FALSE)</f>
        <v>675</v>
      </c>
      <c r="T1445">
        <f>VLOOKUP(D1445,'[1]DESIGN LOAD'!AC:AF,4,FALSE)</f>
        <v>1240</v>
      </c>
    </row>
    <row r="1446" spans="1:20" x14ac:dyDescent="0.3">
      <c r="A1446" s="6">
        <v>2024</v>
      </c>
      <c r="B1446" s="6">
        <v>8</v>
      </c>
      <c r="C1446" s="6">
        <v>30</v>
      </c>
      <c r="D1446" s="6">
        <v>10</v>
      </c>
      <c r="E1446" s="6" t="str">
        <f t="shared" si="88"/>
        <v>Friday</v>
      </c>
      <c r="F1446" s="6" t="str">
        <f t="shared" si="91"/>
        <v>Week-day</v>
      </c>
      <c r="G1446" s="6" t="str">
        <f>_xlfn.XLOOKUP(B1446,'[1]VLOOKUP DATA'!$A$3:$A$14,'[1]VLOOKUP DATA'!$C$3:$C$14)</f>
        <v>High-demand</v>
      </c>
      <c r="H1446" s="6" t="str" cm="1">
        <f t="array" ref="H1446">_xlfn.XLOOKUP(1,('[1]VLOOKUP DATA'!$I$2:$I$337=[1]DATA!G1446)*('[1]VLOOKUP DATA'!$J$2:$J$337=[1]DATA!D1446)*('[1]VLOOKUP DATA'!$K$2:$K$337=[1]DATA!E1446),'[1]VLOOKUP DATA'!$L$2:$L$337)</f>
        <v>Standard</v>
      </c>
      <c r="I1446" s="1" cm="1">
        <f t="array" ref="I1446">_xlfn.XLOOKUP(B1446,'[1]VLOOKUP DATA'!$A$3:$A$14,_xlfn.XLOOKUP(H1446,'[1]VLOOKUP DATA'!$D$2:$F$2,'[1]VLOOKUP DATA'!$D$3:$F$14))*100</f>
        <v>198</v>
      </c>
      <c r="J1446" s="2">
        <v>-420.04609166666665</v>
      </c>
      <c r="K1446" s="3">
        <f t="shared" si="89"/>
        <v>0</v>
      </c>
      <c r="L1446" s="3">
        <v>89.13333333333334</v>
      </c>
      <c r="M1446" s="4">
        <v>0.16324166666666665</v>
      </c>
      <c r="N1446" s="4">
        <v>835.39856666666697</v>
      </c>
      <c r="O1446" s="4">
        <v>415.30867499999999</v>
      </c>
      <c r="P1446" s="3">
        <f t="shared" si="90"/>
        <v>444.80911666666668</v>
      </c>
      <c r="Q1446" s="5">
        <v>-4.1999999999999899E-2</v>
      </c>
      <c r="R1446" s="5">
        <f>VLOOKUP(D1446,'[1]DESIGN LOAD'!AC:AF,2,FALSE)</f>
        <v>565</v>
      </c>
      <c r="S1446" s="7">
        <f>VLOOKUP(D1446,'[1]DESIGN LOAD'!AC:AF,3,FALSE)</f>
        <v>675</v>
      </c>
      <c r="T1446">
        <f>VLOOKUP(D1446,'[1]DESIGN LOAD'!AC:AF,4,FALSE)</f>
        <v>1240</v>
      </c>
    </row>
    <row r="1447" spans="1:20" x14ac:dyDescent="0.3">
      <c r="A1447" s="6">
        <v>2024</v>
      </c>
      <c r="B1447" s="6">
        <v>8</v>
      </c>
      <c r="C1447" s="6">
        <v>30</v>
      </c>
      <c r="D1447" s="6">
        <v>11</v>
      </c>
      <c r="E1447" s="6" t="str">
        <f t="shared" si="88"/>
        <v>Friday</v>
      </c>
      <c r="F1447" s="6" t="str">
        <f t="shared" si="91"/>
        <v>Week-day</v>
      </c>
      <c r="G1447" s="6" t="str">
        <f>_xlfn.XLOOKUP(B1447,'[1]VLOOKUP DATA'!$A$3:$A$14,'[1]VLOOKUP DATA'!$C$3:$C$14)</f>
        <v>High-demand</v>
      </c>
      <c r="H1447" s="6" t="str" cm="1">
        <f t="array" ref="H1447">_xlfn.XLOOKUP(1,('[1]VLOOKUP DATA'!$I$2:$I$337=[1]DATA!G1447)*('[1]VLOOKUP DATA'!$J$2:$J$337=[1]DATA!D1447)*('[1]VLOOKUP DATA'!$K$2:$K$337=[1]DATA!E1447),'[1]VLOOKUP DATA'!$L$2:$L$337)</f>
        <v>Standard</v>
      </c>
      <c r="I1447" s="1" cm="1">
        <f t="array" ref="I1447">_xlfn.XLOOKUP(B1447,'[1]VLOOKUP DATA'!$A$3:$A$14,_xlfn.XLOOKUP(H1447,'[1]VLOOKUP DATA'!$D$2:$F$2,'[1]VLOOKUP DATA'!$D$3:$F$14))*100</f>
        <v>198</v>
      </c>
      <c r="J1447" s="2">
        <v>-36.209583333333335</v>
      </c>
      <c r="K1447" s="3">
        <f t="shared" si="89"/>
        <v>0</v>
      </c>
      <c r="L1447" s="3">
        <v>99</v>
      </c>
      <c r="M1447" s="4">
        <v>0.16262500000000005</v>
      </c>
      <c r="N1447" s="4">
        <v>394.55898333333329</v>
      </c>
      <c r="O1447" s="4">
        <v>358.328125</v>
      </c>
      <c r="P1447" s="3">
        <f t="shared" si="90"/>
        <v>444.80911666666668</v>
      </c>
      <c r="Q1447" s="5">
        <v>-1.9833333333333376E-2</v>
      </c>
      <c r="R1447" s="5">
        <f>VLOOKUP(D1447,'[1]DESIGN LOAD'!AC:AF,2,FALSE)</f>
        <v>565</v>
      </c>
      <c r="S1447" s="7">
        <f>VLOOKUP(D1447,'[1]DESIGN LOAD'!AC:AF,3,FALSE)</f>
        <v>675</v>
      </c>
      <c r="T1447">
        <f>VLOOKUP(D1447,'[1]DESIGN LOAD'!AC:AF,4,FALSE)</f>
        <v>1240</v>
      </c>
    </row>
    <row r="1448" spans="1:20" x14ac:dyDescent="0.3">
      <c r="A1448" s="6">
        <v>2024</v>
      </c>
      <c r="B1448" s="6">
        <v>8</v>
      </c>
      <c r="C1448" s="6">
        <v>30</v>
      </c>
      <c r="D1448" s="6">
        <v>12</v>
      </c>
      <c r="E1448" s="6" t="str">
        <f t="shared" si="88"/>
        <v>Friday</v>
      </c>
      <c r="F1448" s="6" t="str">
        <f t="shared" si="91"/>
        <v>Week-day</v>
      </c>
      <c r="G1448" s="6" t="str">
        <f>_xlfn.XLOOKUP(B1448,'[1]VLOOKUP DATA'!$A$3:$A$14,'[1]VLOOKUP DATA'!$C$3:$C$14)</f>
        <v>High-demand</v>
      </c>
      <c r="H1448" s="6" t="str" cm="1">
        <f t="array" ref="H1448">_xlfn.XLOOKUP(1,('[1]VLOOKUP DATA'!$I$2:$I$337=[1]DATA!G1448)*('[1]VLOOKUP DATA'!$J$2:$J$337=[1]DATA!D1448)*('[1]VLOOKUP DATA'!$K$2:$K$337=[1]DATA!E1448),'[1]VLOOKUP DATA'!$L$2:$L$337)</f>
        <v>Standard</v>
      </c>
      <c r="I1448" s="1" cm="1">
        <f t="array" ref="I1448">_xlfn.XLOOKUP(B1448,'[1]VLOOKUP DATA'!$A$3:$A$14,_xlfn.XLOOKUP(H1448,'[1]VLOOKUP DATA'!$D$2:$F$2,'[1]VLOOKUP DATA'!$D$3:$F$14))*100</f>
        <v>198</v>
      </c>
      <c r="J1448" s="2">
        <v>-9.0224749999999965</v>
      </c>
      <c r="K1448" s="3">
        <f t="shared" si="89"/>
        <v>0</v>
      </c>
      <c r="L1448" s="3">
        <v>99</v>
      </c>
      <c r="M1448" s="4">
        <v>0.16260833333333338</v>
      </c>
      <c r="N1448" s="4">
        <v>371.58439166666665</v>
      </c>
      <c r="O1448" s="4">
        <v>362.55354166666649</v>
      </c>
      <c r="P1448" s="3">
        <f t="shared" si="90"/>
        <v>444.80911666666668</v>
      </c>
      <c r="Q1448" s="5">
        <v>-7.0000000000000053E-3</v>
      </c>
      <c r="R1448" s="5">
        <f>VLOOKUP(D1448,'[1]DESIGN LOAD'!AC:AF,2,FALSE)</f>
        <v>565</v>
      </c>
      <c r="S1448" s="7">
        <f>VLOOKUP(D1448,'[1]DESIGN LOAD'!AC:AF,3,FALSE)</f>
        <v>675</v>
      </c>
      <c r="T1448">
        <f>VLOOKUP(D1448,'[1]DESIGN LOAD'!AC:AF,4,FALSE)</f>
        <v>1240</v>
      </c>
    </row>
    <row r="1449" spans="1:20" x14ac:dyDescent="0.3">
      <c r="A1449" s="6">
        <v>2024</v>
      </c>
      <c r="B1449" s="6">
        <v>8</v>
      </c>
      <c r="C1449" s="6">
        <v>30</v>
      </c>
      <c r="D1449" s="6">
        <v>13</v>
      </c>
      <c r="E1449" s="6" t="str">
        <f t="shared" si="88"/>
        <v>Friday</v>
      </c>
      <c r="F1449" s="6" t="str">
        <f t="shared" si="91"/>
        <v>Week-day</v>
      </c>
      <c r="G1449" s="6" t="str">
        <f>_xlfn.XLOOKUP(B1449,'[1]VLOOKUP DATA'!$A$3:$A$14,'[1]VLOOKUP DATA'!$C$3:$C$14)</f>
        <v>High-demand</v>
      </c>
      <c r="H1449" s="6" t="str" cm="1">
        <f t="array" ref="H1449">_xlfn.XLOOKUP(1,('[1]VLOOKUP DATA'!$I$2:$I$337=[1]DATA!G1449)*('[1]VLOOKUP DATA'!$J$2:$J$337=[1]DATA!D1449)*('[1]VLOOKUP DATA'!$K$2:$K$337=[1]DATA!E1449),'[1]VLOOKUP DATA'!$L$2:$L$337)</f>
        <v>Standard</v>
      </c>
      <c r="I1449" s="1" cm="1">
        <f t="array" ref="I1449">_xlfn.XLOOKUP(B1449,'[1]VLOOKUP DATA'!$A$3:$A$14,_xlfn.XLOOKUP(H1449,'[1]VLOOKUP DATA'!$D$2:$F$2,'[1]VLOOKUP DATA'!$D$3:$F$14))*100</f>
        <v>198</v>
      </c>
      <c r="J1449" s="2">
        <v>-9.2836083333333388</v>
      </c>
      <c r="K1449" s="3">
        <f t="shared" si="89"/>
        <v>0</v>
      </c>
      <c r="L1449" s="3">
        <v>99</v>
      </c>
      <c r="M1449" s="4">
        <v>0.16218333333333326</v>
      </c>
      <c r="N1449" s="4">
        <v>397.58348333333356</v>
      </c>
      <c r="O1449" s="4">
        <v>388.29150833333313</v>
      </c>
      <c r="P1449" s="3">
        <f t="shared" si="90"/>
        <v>444.80911666666668</v>
      </c>
      <c r="Q1449" s="5">
        <v>-7.0000000000000053E-3</v>
      </c>
      <c r="R1449" s="5">
        <f>VLOOKUP(D1449,'[1]DESIGN LOAD'!AC:AF,2,FALSE)</f>
        <v>565</v>
      </c>
      <c r="S1449" s="7">
        <f>VLOOKUP(D1449,'[1]DESIGN LOAD'!AC:AF,3,FALSE)</f>
        <v>675</v>
      </c>
      <c r="T1449">
        <f>VLOOKUP(D1449,'[1]DESIGN LOAD'!AC:AF,4,FALSE)</f>
        <v>1240</v>
      </c>
    </row>
    <row r="1450" spans="1:20" x14ac:dyDescent="0.3">
      <c r="A1450" s="6">
        <v>2024</v>
      </c>
      <c r="B1450" s="6">
        <v>8</v>
      </c>
      <c r="C1450" s="6">
        <v>30</v>
      </c>
      <c r="D1450" s="6">
        <v>14</v>
      </c>
      <c r="E1450" s="6" t="str">
        <f t="shared" si="88"/>
        <v>Friday</v>
      </c>
      <c r="F1450" s="6" t="str">
        <f t="shared" si="91"/>
        <v>Week-day</v>
      </c>
      <c r="G1450" s="6" t="str">
        <f>_xlfn.XLOOKUP(B1450,'[1]VLOOKUP DATA'!$A$3:$A$14,'[1]VLOOKUP DATA'!$C$3:$C$14)</f>
        <v>High-demand</v>
      </c>
      <c r="H1450" s="6" t="str" cm="1">
        <f t="array" ref="H1450">_xlfn.XLOOKUP(1,('[1]VLOOKUP DATA'!$I$2:$I$337=[1]DATA!G1450)*('[1]VLOOKUP DATA'!$J$2:$J$337=[1]DATA!D1450)*('[1]VLOOKUP DATA'!$K$2:$K$337=[1]DATA!E1450),'[1]VLOOKUP DATA'!$L$2:$L$337)</f>
        <v>Standard</v>
      </c>
      <c r="I1450" s="1" cm="1">
        <f t="array" ref="I1450">_xlfn.XLOOKUP(B1450,'[1]VLOOKUP DATA'!$A$3:$A$14,_xlfn.XLOOKUP(H1450,'[1]VLOOKUP DATA'!$D$2:$F$2,'[1]VLOOKUP DATA'!$D$3:$F$14))*100</f>
        <v>198</v>
      </c>
      <c r="J1450" s="2">
        <v>-7.5373583333333354</v>
      </c>
      <c r="K1450" s="3">
        <f t="shared" si="89"/>
        <v>0</v>
      </c>
      <c r="L1450" s="3">
        <v>99</v>
      </c>
      <c r="M1450" s="4">
        <v>0.16261666666666666</v>
      </c>
      <c r="N1450" s="4">
        <v>404.57779166666671</v>
      </c>
      <c r="O1450" s="4">
        <v>397.0321166666667</v>
      </c>
      <c r="P1450" s="3">
        <f t="shared" si="90"/>
        <v>444.80911666666668</v>
      </c>
      <c r="Q1450" s="5">
        <v>-7.0000000000000053E-3</v>
      </c>
      <c r="R1450" s="5">
        <f>VLOOKUP(D1450,'[1]DESIGN LOAD'!AC:AF,2,FALSE)</f>
        <v>565</v>
      </c>
      <c r="S1450" s="7">
        <f>VLOOKUP(D1450,'[1]DESIGN LOAD'!AC:AF,3,FALSE)</f>
        <v>675</v>
      </c>
      <c r="T1450">
        <f>VLOOKUP(D1450,'[1]DESIGN LOAD'!AC:AF,4,FALSE)</f>
        <v>1240</v>
      </c>
    </row>
    <row r="1451" spans="1:20" x14ac:dyDescent="0.3">
      <c r="A1451" s="6">
        <v>2024</v>
      </c>
      <c r="B1451" s="6">
        <v>8</v>
      </c>
      <c r="C1451" s="6">
        <v>30</v>
      </c>
      <c r="D1451" s="6">
        <v>15</v>
      </c>
      <c r="E1451" s="6" t="str">
        <f t="shared" si="88"/>
        <v>Friday</v>
      </c>
      <c r="F1451" s="6" t="str">
        <f t="shared" si="91"/>
        <v>Week-day</v>
      </c>
      <c r="G1451" s="6" t="str">
        <f>_xlfn.XLOOKUP(B1451,'[1]VLOOKUP DATA'!$A$3:$A$14,'[1]VLOOKUP DATA'!$C$3:$C$14)</f>
        <v>High-demand</v>
      </c>
      <c r="H1451" s="6" t="str" cm="1">
        <f t="array" ref="H1451">_xlfn.XLOOKUP(1,('[1]VLOOKUP DATA'!$I$2:$I$337=[1]DATA!G1451)*('[1]VLOOKUP DATA'!$J$2:$J$337=[1]DATA!D1451)*('[1]VLOOKUP DATA'!$K$2:$K$337=[1]DATA!E1451),'[1]VLOOKUP DATA'!$L$2:$L$337)</f>
        <v>Standard</v>
      </c>
      <c r="I1451" s="1" cm="1">
        <f t="array" ref="I1451">_xlfn.XLOOKUP(B1451,'[1]VLOOKUP DATA'!$A$3:$A$14,_xlfn.XLOOKUP(H1451,'[1]VLOOKUP DATA'!$D$2:$F$2,'[1]VLOOKUP DATA'!$D$3:$F$14))*100</f>
        <v>198</v>
      </c>
      <c r="J1451" s="2">
        <v>-7.8892416666666669</v>
      </c>
      <c r="K1451" s="3">
        <f t="shared" si="89"/>
        <v>0</v>
      </c>
      <c r="L1451" s="3">
        <v>99</v>
      </c>
      <c r="M1451" s="4">
        <v>0.16350000000000001</v>
      </c>
      <c r="N1451" s="4">
        <v>334.87270000000012</v>
      </c>
      <c r="O1451" s="4">
        <v>326.95910833333346</v>
      </c>
      <c r="P1451" s="3">
        <f t="shared" si="90"/>
        <v>444.80911666666668</v>
      </c>
      <c r="Q1451" s="5">
        <v>-2.2991666666666629E-2</v>
      </c>
      <c r="R1451" s="5">
        <f>VLOOKUP(D1451,'[1]DESIGN LOAD'!AC:AF,2,FALSE)</f>
        <v>565</v>
      </c>
      <c r="S1451" s="7">
        <f>VLOOKUP(D1451,'[1]DESIGN LOAD'!AC:AF,3,FALSE)</f>
        <v>675</v>
      </c>
      <c r="T1451">
        <f>VLOOKUP(D1451,'[1]DESIGN LOAD'!AC:AF,4,FALSE)</f>
        <v>1240</v>
      </c>
    </row>
    <row r="1452" spans="1:20" x14ac:dyDescent="0.3">
      <c r="A1452" s="6">
        <v>2024</v>
      </c>
      <c r="B1452" s="6">
        <v>8</v>
      </c>
      <c r="C1452" s="6">
        <v>30</v>
      </c>
      <c r="D1452" s="6">
        <v>16</v>
      </c>
      <c r="E1452" s="6" t="str">
        <f t="shared" si="88"/>
        <v>Friday</v>
      </c>
      <c r="F1452" s="6" t="str">
        <f t="shared" si="91"/>
        <v>Week-day</v>
      </c>
      <c r="G1452" s="6" t="str">
        <f>_xlfn.XLOOKUP(B1452,'[1]VLOOKUP DATA'!$A$3:$A$14,'[1]VLOOKUP DATA'!$C$3:$C$14)</f>
        <v>High-demand</v>
      </c>
      <c r="H1452" s="6" t="str" cm="1">
        <f t="array" ref="H1452">_xlfn.XLOOKUP(1,('[1]VLOOKUP DATA'!$I$2:$I$337=[1]DATA!G1452)*('[1]VLOOKUP DATA'!$J$2:$J$337=[1]DATA!D1452)*('[1]VLOOKUP DATA'!$K$2:$K$337=[1]DATA!E1452),'[1]VLOOKUP DATA'!$L$2:$L$337)</f>
        <v>Standard</v>
      </c>
      <c r="I1452" s="1" cm="1">
        <f t="array" ref="I1452">_xlfn.XLOOKUP(B1452,'[1]VLOOKUP DATA'!$A$3:$A$14,_xlfn.XLOOKUP(H1452,'[1]VLOOKUP DATA'!$D$2:$F$2,'[1]VLOOKUP DATA'!$D$3:$F$14))*100</f>
        <v>198</v>
      </c>
      <c r="J1452" s="2">
        <v>68.162151515151507</v>
      </c>
      <c r="K1452" s="3">
        <f t="shared" si="89"/>
        <v>68.162151515151507</v>
      </c>
      <c r="L1452" s="3">
        <v>98.464646464646464</v>
      </c>
      <c r="M1452" s="4">
        <v>27.066818181818174</v>
      </c>
      <c r="N1452" s="4">
        <v>316.00851515151498</v>
      </c>
      <c r="O1452" s="4">
        <v>409.81825252525266</v>
      </c>
      <c r="P1452" s="3">
        <f t="shared" si="90"/>
        <v>444.80911666666668</v>
      </c>
      <c r="Q1452" s="5">
        <v>-1.9313131313131327E-2</v>
      </c>
      <c r="R1452" s="5">
        <f>VLOOKUP(D1452,'[1]DESIGN LOAD'!AC:AF,2,FALSE)</f>
        <v>565</v>
      </c>
      <c r="S1452" s="7">
        <f>VLOOKUP(D1452,'[1]DESIGN LOAD'!AC:AF,3,FALSE)</f>
        <v>675</v>
      </c>
      <c r="T1452">
        <f>VLOOKUP(D1452,'[1]DESIGN LOAD'!AC:AF,4,FALSE)</f>
        <v>1240</v>
      </c>
    </row>
    <row r="1453" spans="1:20" x14ac:dyDescent="0.3">
      <c r="A1453" s="6">
        <v>2024</v>
      </c>
      <c r="B1453" s="6">
        <v>8</v>
      </c>
      <c r="C1453" s="6">
        <v>30</v>
      </c>
      <c r="D1453" s="6">
        <v>17</v>
      </c>
      <c r="E1453" s="6" t="str">
        <f t="shared" si="88"/>
        <v>Friday</v>
      </c>
      <c r="F1453" s="6" t="str">
        <f t="shared" si="91"/>
        <v>Week-day</v>
      </c>
      <c r="G1453" s="6" t="str">
        <f>_xlfn.XLOOKUP(B1453,'[1]VLOOKUP DATA'!$A$3:$A$14,'[1]VLOOKUP DATA'!$C$3:$C$14)</f>
        <v>High-demand</v>
      </c>
      <c r="H1453" s="6" t="str" cm="1">
        <f t="array" ref="H1453">_xlfn.XLOOKUP(1,('[1]VLOOKUP DATA'!$I$2:$I$337=[1]DATA!G1453)*('[1]VLOOKUP DATA'!$J$2:$J$337=[1]DATA!D1453)*('[1]VLOOKUP DATA'!$K$2:$K$337=[1]DATA!E1453),'[1]VLOOKUP DATA'!$L$2:$L$337)</f>
        <v>Peak</v>
      </c>
      <c r="I1453" s="1" cm="1">
        <f t="array" ref="I1453">_xlfn.XLOOKUP(B1453,'[1]VLOOKUP DATA'!$A$3:$A$14,_xlfn.XLOOKUP(H1453,'[1]VLOOKUP DATA'!$D$2:$F$2,'[1]VLOOKUP DATA'!$D$3:$F$14))*100</f>
        <v>653</v>
      </c>
      <c r="J1453" s="2">
        <v>368.01844166666672</v>
      </c>
      <c r="K1453" s="3">
        <f t="shared" si="89"/>
        <v>368.01844166666672</v>
      </c>
      <c r="L1453" s="3">
        <v>87.275000000000006</v>
      </c>
      <c r="M1453" s="4">
        <v>0.16839999999999997</v>
      </c>
      <c r="N1453" s="4">
        <v>71.283100000000019</v>
      </c>
      <c r="O1453" s="4">
        <v>439.26695833333355</v>
      </c>
      <c r="P1453" s="3">
        <f t="shared" si="90"/>
        <v>444.80911666666668</v>
      </c>
      <c r="Q1453" s="5">
        <v>-3.3999999999999919E-2</v>
      </c>
      <c r="R1453" s="5">
        <f>VLOOKUP(D1453,'[1]DESIGN LOAD'!AC:AF,2,FALSE)</f>
        <v>555</v>
      </c>
      <c r="S1453" s="7">
        <f>VLOOKUP(D1453,'[1]DESIGN LOAD'!AC:AF,3,FALSE)</f>
        <v>675</v>
      </c>
      <c r="T1453">
        <f>VLOOKUP(D1453,'[1]DESIGN LOAD'!AC:AF,4,FALSE)</f>
        <v>1230</v>
      </c>
    </row>
    <row r="1454" spans="1:20" x14ac:dyDescent="0.3">
      <c r="A1454" s="6">
        <v>2024</v>
      </c>
      <c r="B1454" s="6">
        <v>8</v>
      </c>
      <c r="C1454" s="6">
        <v>30</v>
      </c>
      <c r="D1454" s="6">
        <v>18</v>
      </c>
      <c r="E1454" s="6" t="str">
        <f t="shared" si="88"/>
        <v>Friday</v>
      </c>
      <c r="F1454" s="6" t="str">
        <f t="shared" si="91"/>
        <v>Week-day</v>
      </c>
      <c r="G1454" s="6" t="str">
        <f>_xlfn.XLOOKUP(B1454,'[1]VLOOKUP DATA'!$A$3:$A$14,'[1]VLOOKUP DATA'!$C$3:$C$14)</f>
        <v>High-demand</v>
      </c>
      <c r="H1454" s="6" t="str" cm="1">
        <f t="array" ref="H1454">_xlfn.XLOOKUP(1,('[1]VLOOKUP DATA'!$I$2:$I$337=[1]DATA!G1454)*('[1]VLOOKUP DATA'!$J$2:$J$337=[1]DATA!D1454)*('[1]VLOOKUP DATA'!$K$2:$K$337=[1]DATA!E1454),'[1]VLOOKUP DATA'!$L$2:$L$337)</f>
        <v>Peak</v>
      </c>
      <c r="I1454" s="1" cm="1">
        <f t="array" ref="I1454">_xlfn.XLOOKUP(B1454,'[1]VLOOKUP DATA'!$A$3:$A$14,_xlfn.XLOOKUP(H1454,'[1]VLOOKUP DATA'!$D$2:$F$2,'[1]VLOOKUP DATA'!$D$3:$F$14))*100</f>
        <v>653</v>
      </c>
      <c r="J1454" s="2">
        <v>278.47732499999989</v>
      </c>
      <c r="K1454" s="3">
        <f t="shared" si="89"/>
        <v>278.47732499999989</v>
      </c>
      <c r="L1454" s="3">
        <v>68.166666666666671</v>
      </c>
      <c r="M1454" s="4">
        <v>165.75756666666666</v>
      </c>
      <c r="N1454" s="4">
        <v>3.1312666666666655</v>
      </c>
      <c r="O1454" s="4">
        <v>439.45840000000004</v>
      </c>
      <c r="P1454" s="3">
        <f t="shared" si="90"/>
        <v>444.80911666666668</v>
      </c>
      <c r="Q1454" s="5">
        <v>-3.3999999999999919E-2</v>
      </c>
      <c r="R1454" s="5">
        <f>VLOOKUP(D1454,'[1]DESIGN LOAD'!AC:AF,2,FALSE)</f>
        <v>485</v>
      </c>
      <c r="S1454" s="7">
        <f>VLOOKUP(D1454,'[1]DESIGN LOAD'!AC:AF,3,FALSE)</f>
        <v>655</v>
      </c>
      <c r="T1454">
        <f>VLOOKUP(D1454,'[1]DESIGN LOAD'!AC:AF,4,FALSE)</f>
        <v>1140</v>
      </c>
    </row>
    <row r="1455" spans="1:20" x14ac:dyDescent="0.3">
      <c r="A1455" s="6">
        <v>2024</v>
      </c>
      <c r="B1455" s="6">
        <v>8</v>
      </c>
      <c r="C1455" s="6">
        <v>30</v>
      </c>
      <c r="D1455" s="6">
        <v>19</v>
      </c>
      <c r="E1455" s="6" t="str">
        <f t="shared" si="88"/>
        <v>Friday</v>
      </c>
      <c r="F1455" s="6" t="str">
        <f t="shared" si="91"/>
        <v>Week-day</v>
      </c>
      <c r="G1455" s="6" t="str">
        <f>_xlfn.XLOOKUP(B1455,'[1]VLOOKUP DATA'!$A$3:$A$14,'[1]VLOOKUP DATA'!$C$3:$C$14)</f>
        <v>High-demand</v>
      </c>
      <c r="H1455" s="6" t="str" cm="1">
        <f t="array" ref="H1455">_xlfn.XLOOKUP(1,('[1]VLOOKUP DATA'!$I$2:$I$337=[1]DATA!G1455)*('[1]VLOOKUP DATA'!$J$2:$J$337=[1]DATA!D1455)*('[1]VLOOKUP DATA'!$K$2:$K$337=[1]DATA!E1455),'[1]VLOOKUP DATA'!$L$2:$L$337)</f>
        <v>Standard</v>
      </c>
      <c r="I1455" s="1" cm="1">
        <f t="array" ref="I1455">_xlfn.XLOOKUP(B1455,'[1]VLOOKUP DATA'!$A$3:$A$14,_xlfn.XLOOKUP(H1455,'[1]VLOOKUP DATA'!$D$2:$F$2,'[1]VLOOKUP DATA'!$D$3:$F$14))*100</f>
        <v>198</v>
      </c>
      <c r="J1455" s="2">
        <v>23.369783333333356</v>
      </c>
      <c r="K1455" s="3">
        <f t="shared" si="89"/>
        <v>23.369783333333356</v>
      </c>
      <c r="L1455" s="3">
        <v>62.841666666666669</v>
      </c>
      <c r="M1455" s="4">
        <v>443.9313166666667</v>
      </c>
      <c r="N1455" s="4">
        <v>0</v>
      </c>
      <c r="O1455" s="4">
        <v>446.89453333333341</v>
      </c>
      <c r="P1455" s="3">
        <f t="shared" si="90"/>
        <v>444.80911666666668</v>
      </c>
      <c r="Q1455" s="5">
        <v>-3.3999999999999919E-2</v>
      </c>
      <c r="R1455" s="5">
        <f>VLOOKUP(D1455,'[1]DESIGN LOAD'!AC:AF,2,FALSE)</f>
        <v>295</v>
      </c>
      <c r="S1455" s="7">
        <f>VLOOKUP(D1455,'[1]DESIGN LOAD'!AC:AF,3,FALSE)</f>
        <v>655</v>
      </c>
      <c r="T1455">
        <f>VLOOKUP(D1455,'[1]DESIGN LOAD'!AC:AF,4,FALSE)</f>
        <v>950</v>
      </c>
    </row>
    <row r="1456" spans="1:20" x14ac:dyDescent="0.3">
      <c r="A1456" s="6">
        <v>2024</v>
      </c>
      <c r="B1456" s="6">
        <v>8</v>
      </c>
      <c r="C1456" s="6">
        <v>30</v>
      </c>
      <c r="D1456" s="6">
        <v>20</v>
      </c>
      <c r="E1456" s="6" t="str">
        <f t="shared" si="88"/>
        <v>Friday</v>
      </c>
      <c r="F1456" s="6" t="str">
        <f t="shared" si="91"/>
        <v>Week-day</v>
      </c>
      <c r="G1456" s="6" t="str">
        <f>_xlfn.XLOOKUP(B1456,'[1]VLOOKUP DATA'!$A$3:$A$14,'[1]VLOOKUP DATA'!$C$3:$C$14)</f>
        <v>High-demand</v>
      </c>
      <c r="H1456" s="6" t="str" cm="1">
        <f t="array" ref="H1456">_xlfn.XLOOKUP(1,('[1]VLOOKUP DATA'!$I$2:$I$337=[1]DATA!G1456)*('[1]VLOOKUP DATA'!$J$2:$J$337=[1]DATA!D1456)*('[1]VLOOKUP DATA'!$K$2:$K$337=[1]DATA!E1456),'[1]VLOOKUP DATA'!$L$2:$L$337)</f>
        <v>Standard</v>
      </c>
      <c r="I1456" s="1" cm="1">
        <f t="array" ref="I1456">_xlfn.XLOOKUP(B1456,'[1]VLOOKUP DATA'!$A$3:$A$14,_xlfn.XLOOKUP(H1456,'[1]VLOOKUP DATA'!$D$2:$F$2,'[1]VLOOKUP DATA'!$D$3:$F$14))*100</f>
        <v>198</v>
      </c>
      <c r="J1456" s="2">
        <v>-44.729191666666701</v>
      </c>
      <c r="K1456" s="3">
        <f t="shared" si="89"/>
        <v>0</v>
      </c>
      <c r="L1456" s="3">
        <v>64.358333333333334</v>
      </c>
      <c r="M1456" s="4">
        <v>372.34443333333354</v>
      </c>
      <c r="N1456" s="4">
        <v>0</v>
      </c>
      <c r="O1456" s="4">
        <v>310.68341666666657</v>
      </c>
      <c r="P1456" s="3">
        <f t="shared" si="90"/>
        <v>444.80911666666668</v>
      </c>
      <c r="Q1456" s="5">
        <v>-3.3999999999999919E-2</v>
      </c>
      <c r="R1456" s="5">
        <f>VLOOKUP(D1456,'[1]DESIGN LOAD'!AC:AF,2,FALSE)</f>
        <v>295</v>
      </c>
      <c r="S1456" s="7">
        <f>VLOOKUP(D1456,'[1]DESIGN LOAD'!AC:AF,3,FALSE)</f>
        <v>190</v>
      </c>
      <c r="T1456">
        <f>VLOOKUP(D1456,'[1]DESIGN LOAD'!AC:AF,4,FALSE)</f>
        <v>485</v>
      </c>
    </row>
    <row r="1457" spans="1:20" x14ac:dyDescent="0.3">
      <c r="A1457" s="6">
        <v>2024</v>
      </c>
      <c r="B1457" s="6">
        <v>8</v>
      </c>
      <c r="C1457" s="6">
        <v>30</v>
      </c>
      <c r="D1457" s="6">
        <v>21</v>
      </c>
      <c r="E1457" s="6" t="str">
        <f t="shared" si="88"/>
        <v>Friday</v>
      </c>
      <c r="F1457" s="6" t="str">
        <f t="shared" si="91"/>
        <v>Week-day</v>
      </c>
      <c r="G1457" s="6" t="str">
        <f>_xlfn.XLOOKUP(B1457,'[1]VLOOKUP DATA'!$A$3:$A$14,'[1]VLOOKUP DATA'!$C$3:$C$14)</f>
        <v>High-demand</v>
      </c>
      <c r="H1457" s="6" t="str" cm="1">
        <f t="array" ref="H1457">_xlfn.XLOOKUP(1,('[1]VLOOKUP DATA'!$I$2:$I$337=[1]DATA!G1457)*('[1]VLOOKUP DATA'!$J$2:$J$337=[1]DATA!D1457)*('[1]VLOOKUP DATA'!$K$2:$K$337=[1]DATA!E1457),'[1]VLOOKUP DATA'!$L$2:$L$337)</f>
        <v>Standard</v>
      </c>
      <c r="I1457" s="1" cm="1">
        <f t="array" ref="I1457">_xlfn.XLOOKUP(B1457,'[1]VLOOKUP DATA'!$A$3:$A$14,_xlfn.XLOOKUP(H1457,'[1]VLOOKUP DATA'!$D$2:$F$2,'[1]VLOOKUP DATA'!$D$3:$F$14))*100</f>
        <v>198</v>
      </c>
      <c r="J1457" s="2">
        <v>-115.54040000000001</v>
      </c>
      <c r="K1457" s="3">
        <f t="shared" si="89"/>
        <v>0</v>
      </c>
      <c r="L1457" s="3">
        <v>68.150000000000006</v>
      </c>
      <c r="M1457" s="4">
        <v>374.76860833333336</v>
      </c>
      <c r="N1457" s="4">
        <v>0</v>
      </c>
      <c r="O1457" s="4">
        <v>242.02538333333322</v>
      </c>
      <c r="P1457" s="3">
        <f t="shared" si="90"/>
        <v>444.80911666666668</v>
      </c>
      <c r="Q1457" s="5">
        <v>-3.3999999999999919E-2</v>
      </c>
      <c r="R1457" s="5">
        <f>VLOOKUP(D1457,'[1]DESIGN LOAD'!AC:AF,2,FALSE)</f>
        <v>295</v>
      </c>
      <c r="S1457" s="7">
        <f>VLOOKUP(D1457,'[1]DESIGN LOAD'!AC:AF,3,FALSE)</f>
        <v>190</v>
      </c>
      <c r="T1457">
        <f>VLOOKUP(D1457,'[1]DESIGN LOAD'!AC:AF,4,FALSE)</f>
        <v>485</v>
      </c>
    </row>
    <row r="1458" spans="1:20" x14ac:dyDescent="0.3">
      <c r="A1458" s="6">
        <v>2024</v>
      </c>
      <c r="B1458" s="6">
        <v>8</v>
      </c>
      <c r="C1458" s="6">
        <v>30</v>
      </c>
      <c r="D1458" s="6">
        <v>22</v>
      </c>
      <c r="E1458" s="6" t="str">
        <f t="shared" si="88"/>
        <v>Friday</v>
      </c>
      <c r="F1458" s="6" t="str">
        <f t="shared" si="91"/>
        <v>Week-day</v>
      </c>
      <c r="G1458" s="6" t="str">
        <f>_xlfn.XLOOKUP(B1458,'[1]VLOOKUP DATA'!$A$3:$A$14,'[1]VLOOKUP DATA'!$C$3:$C$14)</f>
        <v>High-demand</v>
      </c>
      <c r="H1458" s="6" t="str" cm="1">
        <f t="array" ref="H1458">_xlfn.XLOOKUP(1,('[1]VLOOKUP DATA'!$I$2:$I$337=[1]DATA!G1458)*('[1]VLOOKUP DATA'!$J$2:$J$337=[1]DATA!D1458)*('[1]VLOOKUP DATA'!$K$2:$K$337=[1]DATA!E1458),'[1]VLOOKUP DATA'!$L$2:$L$337)</f>
        <v>Off-Peak</v>
      </c>
      <c r="I1458" s="1" cm="1">
        <f t="array" ref="I1458">_xlfn.XLOOKUP(B1458,'[1]VLOOKUP DATA'!$A$3:$A$14,_xlfn.XLOOKUP(H1458,'[1]VLOOKUP DATA'!$D$2:$F$2,'[1]VLOOKUP DATA'!$D$3:$F$14))*100</f>
        <v>107</v>
      </c>
      <c r="J1458" s="2">
        <v>-172.56026666666668</v>
      </c>
      <c r="K1458" s="3">
        <f t="shared" si="89"/>
        <v>0</v>
      </c>
      <c r="L1458" s="3">
        <v>73.058333333333337</v>
      </c>
      <c r="M1458" s="4">
        <v>444.59929999999986</v>
      </c>
      <c r="N1458" s="4">
        <v>0</v>
      </c>
      <c r="O1458" s="4">
        <v>250.96387500000003</v>
      </c>
      <c r="P1458" s="3">
        <f t="shared" si="90"/>
        <v>444.80911666666668</v>
      </c>
      <c r="Q1458" s="5">
        <v>-3.3999999999999919E-2</v>
      </c>
      <c r="R1458" s="5">
        <f>VLOOKUP(D1458,'[1]DESIGN LOAD'!AC:AF,2,FALSE)</f>
        <v>200</v>
      </c>
      <c r="S1458" s="7">
        <f>VLOOKUP(D1458,'[1]DESIGN LOAD'!AC:AF,3,FALSE)</f>
        <v>190</v>
      </c>
      <c r="T1458">
        <f>VLOOKUP(D1458,'[1]DESIGN LOAD'!AC:AF,4,FALSE)</f>
        <v>390</v>
      </c>
    </row>
    <row r="1459" spans="1:20" x14ac:dyDescent="0.3">
      <c r="A1459" s="6">
        <v>2024</v>
      </c>
      <c r="B1459" s="6">
        <v>8</v>
      </c>
      <c r="C1459" s="6">
        <v>30</v>
      </c>
      <c r="D1459" s="6">
        <v>23</v>
      </c>
      <c r="E1459" s="6" t="str">
        <f t="shared" si="88"/>
        <v>Friday</v>
      </c>
      <c r="F1459" s="6" t="str">
        <f t="shared" si="91"/>
        <v>Week-day</v>
      </c>
      <c r="G1459" s="6" t="str">
        <f>_xlfn.XLOOKUP(B1459,'[1]VLOOKUP DATA'!$A$3:$A$14,'[1]VLOOKUP DATA'!$C$3:$C$14)</f>
        <v>High-demand</v>
      </c>
      <c r="H1459" s="6" t="str" cm="1">
        <f t="array" ref="H1459">_xlfn.XLOOKUP(1,('[1]VLOOKUP DATA'!$I$2:$I$337=[1]DATA!G1459)*('[1]VLOOKUP DATA'!$J$2:$J$337=[1]DATA!D1459)*('[1]VLOOKUP DATA'!$K$2:$K$337=[1]DATA!E1459),'[1]VLOOKUP DATA'!$L$2:$L$337)</f>
        <v>Off-Peak</v>
      </c>
      <c r="I1459" s="1" cm="1">
        <f t="array" ref="I1459">_xlfn.XLOOKUP(B1459,'[1]VLOOKUP DATA'!$A$3:$A$14,_xlfn.XLOOKUP(H1459,'[1]VLOOKUP DATA'!$D$2:$F$2,'[1]VLOOKUP DATA'!$D$3:$F$14))*100</f>
        <v>107</v>
      </c>
      <c r="J1459" s="2">
        <v>-20.384208333333344</v>
      </c>
      <c r="K1459" s="3">
        <f t="shared" si="89"/>
        <v>0</v>
      </c>
      <c r="L1459" s="3">
        <v>77.466666666666669</v>
      </c>
      <c r="M1459" s="4">
        <v>271.96390000000008</v>
      </c>
      <c r="N1459" s="4">
        <v>0</v>
      </c>
      <c r="O1459" s="4">
        <v>240.26209166666675</v>
      </c>
      <c r="P1459" s="3">
        <f t="shared" si="90"/>
        <v>444.80911666666668</v>
      </c>
      <c r="Q1459" s="5">
        <v>-3.3999999999999919E-2</v>
      </c>
      <c r="R1459" s="5">
        <f>VLOOKUP(D1459,'[1]DESIGN LOAD'!AC:AF,2,FALSE)</f>
        <v>200</v>
      </c>
      <c r="S1459" s="7">
        <f>VLOOKUP(D1459,'[1]DESIGN LOAD'!AC:AF,3,FALSE)</f>
        <v>190</v>
      </c>
      <c r="T1459">
        <f>VLOOKUP(D1459,'[1]DESIGN LOAD'!AC:AF,4,FALSE)</f>
        <v>390</v>
      </c>
    </row>
    <row r="1460" spans="1:20" x14ac:dyDescent="0.3">
      <c r="A1460" s="6">
        <v>2024</v>
      </c>
      <c r="B1460" s="6">
        <v>8</v>
      </c>
      <c r="C1460" s="6">
        <v>31</v>
      </c>
      <c r="D1460" s="6">
        <v>0</v>
      </c>
      <c r="E1460" s="6" t="str">
        <f t="shared" si="88"/>
        <v>Saturday</v>
      </c>
      <c r="F1460" s="6" t="str">
        <f t="shared" si="91"/>
        <v>Weekend</v>
      </c>
      <c r="G1460" s="6" t="str">
        <f>_xlfn.XLOOKUP(B1460,'[1]VLOOKUP DATA'!$A$3:$A$14,'[1]VLOOKUP DATA'!$C$3:$C$14)</f>
        <v>High-demand</v>
      </c>
      <c r="H1460" s="6" t="str" cm="1">
        <f t="array" ref="H1460">_xlfn.XLOOKUP(1,('[1]VLOOKUP DATA'!$I$2:$I$337=[1]DATA!G1460)*('[1]VLOOKUP DATA'!$J$2:$J$337=[1]DATA!D1460)*('[1]VLOOKUP DATA'!$K$2:$K$337=[1]DATA!E1460),'[1]VLOOKUP DATA'!$L$2:$L$337)</f>
        <v>Off-Peak</v>
      </c>
      <c r="I1460" s="1" cm="1">
        <f t="array" ref="I1460">_xlfn.XLOOKUP(B1460,'[1]VLOOKUP DATA'!$A$3:$A$14,_xlfn.XLOOKUP(H1460,'[1]VLOOKUP DATA'!$D$2:$F$2,'[1]VLOOKUP DATA'!$D$3:$F$14))*100</f>
        <v>107</v>
      </c>
      <c r="J1460" s="2">
        <v>-41.213191666666667</v>
      </c>
      <c r="K1460" s="3">
        <f t="shared" si="89"/>
        <v>0</v>
      </c>
      <c r="L1460" s="3">
        <v>77.416666666666671</v>
      </c>
      <c r="M1460" s="4">
        <v>288.34694166666674</v>
      </c>
      <c r="N1460" s="4">
        <v>0</v>
      </c>
      <c r="O1460" s="4">
        <v>233.03129166666662</v>
      </c>
      <c r="P1460" s="3">
        <f t="shared" si="90"/>
        <v>444.80911666666668</v>
      </c>
      <c r="Q1460" s="5">
        <v>-3.3999999999999919E-2</v>
      </c>
      <c r="R1460" s="5">
        <f>VLOOKUP(D1460,'[1]DESIGN LOAD'!AC:AF,2,FALSE)</f>
        <v>200</v>
      </c>
      <c r="S1460" s="7">
        <f>VLOOKUP(D1460,'[1]DESIGN LOAD'!AC:AF,3,FALSE)</f>
        <v>190</v>
      </c>
      <c r="T1460">
        <f>VLOOKUP(D1460,'[1]DESIGN LOAD'!AC:AF,4,FALSE)</f>
        <v>390</v>
      </c>
    </row>
    <row r="1461" spans="1:20" x14ac:dyDescent="0.3">
      <c r="A1461" s="6">
        <v>2024</v>
      </c>
      <c r="B1461" s="6">
        <v>8</v>
      </c>
      <c r="C1461" s="6">
        <v>31</v>
      </c>
      <c r="D1461" s="6">
        <v>1</v>
      </c>
      <c r="E1461" s="6" t="str">
        <f t="shared" si="88"/>
        <v>Saturday</v>
      </c>
      <c r="F1461" s="6" t="str">
        <f t="shared" si="91"/>
        <v>Weekend</v>
      </c>
      <c r="G1461" s="6" t="str">
        <f>_xlfn.XLOOKUP(B1461,'[1]VLOOKUP DATA'!$A$3:$A$14,'[1]VLOOKUP DATA'!$C$3:$C$14)</f>
        <v>High-demand</v>
      </c>
      <c r="H1461" s="6" t="str" cm="1">
        <f t="array" ref="H1461">_xlfn.XLOOKUP(1,('[1]VLOOKUP DATA'!$I$2:$I$337=[1]DATA!G1461)*('[1]VLOOKUP DATA'!$J$2:$J$337=[1]DATA!D1461)*('[1]VLOOKUP DATA'!$K$2:$K$337=[1]DATA!E1461),'[1]VLOOKUP DATA'!$L$2:$L$337)</f>
        <v>Off-Peak</v>
      </c>
      <c r="I1461" s="1" cm="1">
        <f t="array" ref="I1461">_xlfn.XLOOKUP(B1461,'[1]VLOOKUP DATA'!$A$3:$A$14,_xlfn.XLOOKUP(H1461,'[1]VLOOKUP DATA'!$D$2:$F$2,'[1]VLOOKUP DATA'!$D$3:$F$14))*100</f>
        <v>107</v>
      </c>
      <c r="J1461" s="2">
        <v>37.010333333333328</v>
      </c>
      <c r="K1461" s="3">
        <f t="shared" si="89"/>
        <v>37.010333333333328</v>
      </c>
      <c r="L1461" s="3">
        <v>78.25</v>
      </c>
      <c r="M1461" s="4">
        <v>211.0935833333333</v>
      </c>
      <c r="N1461" s="4">
        <v>0</v>
      </c>
      <c r="O1461" s="4">
        <v>235.71070000000006</v>
      </c>
      <c r="P1461" s="3">
        <f t="shared" si="90"/>
        <v>444.80911666666668</v>
      </c>
      <c r="Q1461" s="5">
        <v>-3.3999999999999919E-2</v>
      </c>
      <c r="R1461" s="5">
        <f>VLOOKUP(D1461,'[1]DESIGN LOAD'!AC:AF,2,FALSE)</f>
        <v>200</v>
      </c>
      <c r="S1461" s="7">
        <f>VLOOKUP(D1461,'[1]DESIGN LOAD'!AC:AF,3,FALSE)</f>
        <v>190</v>
      </c>
      <c r="T1461">
        <f>VLOOKUP(D1461,'[1]DESIGN LOAD'!AC:AF,4,FALSE)</f>
        <v>390</v>
      </c>
    </row>
    <row r="1462" spans="1:20" x14ac:dyDescent="0.3">
      <c r="A1462" s="6">
        <v>2024</v>
      </c>
      <c r="B1462" s="6">
        <v>8</v>
      </c>
      <c r="C1462" s="6">
        <v>31</v>
      </c>
      <c r="D1462" s="6">
        <v>2</v>
      </c>
      <c r="E1462" s="6" t="str">
        <f t="shared" si="88"/>
        <v>Saturday</v>
      </c>
      <c r="F1462" s="6" t="str">
        <f t="shared" si="91"/>
        <v>Weekend</v>
      </c>
      <c r="G1462" s="6" t="str">
        <f>_xlfn.XLOOKUP(B1462,'[1]VLOOKUP DATA'!$A$3:$A$14,'[1]VLOOKUP DATA'!$C$3:$C$14)</f>
        <v>High-demand</v>
      </c>
      <c r="H1462" s="6" t="str" cm="1">
        <f t="array" ref="H1462">_xlfn.XLOOKUP(1,('[1]VLOOKUP DATA'!$I$2:$I$337=[1]DATA!G1462)*('[1]VLOOKUP DATA'!$J$2:$J$337=[1]DATA!D1462)*('[1]VLOOKUP DATA'!$K$2:$K$337=[1]DATA!E1462),'[1]VLOOKUP DATA'!$L$2:$L$337)</f>
        <v>Off-Peak</v>
      </c>
      <c r="I1462" s="1" cm="1">
        <f t="array" ref="I1462">_xlfn.XLOOKUP(B1462,'[1]VLOOKUP DATA'!$A$3:$A$14,_xlfn.XLOOKUP(H1462,'[1]VLOOKUP DATA'!$D$2:$F$2,'[1]VLOOKUP DATA'!$D$3:$F$14))*100</f>
        <v>107</v>
      </c>
      <c r="J1462" s="2">
        <v>-15.865541666666662</v>
      </c>
      <c r="K1462" s="3">
        <f t="shared" si="89"/>
        <v>0</v>
      </c>
      <c r="L1462" s="3">
        <v>77.416666666666671</v>
      </c>
      <c r="M1462" s="4">
        <v>310.08088333333319</v>
      </c>
      <c r="N1462" s="4">
        <v>0</v>
      </c>
      <c r="O1462" s="4">
        <v>280.63228333333342</v>
      </c>
      <c r="P1462" s="3">
        <f t="shared" si="90"/>
        <v>444.80911666666668</v>
      </c>
      <c r="Q1462" s="5">
        <v>-3.3999999999999919E-2</v>
      </c>
      <c r="R1462" s="5">
        <f>VLOOKUP(D1462,'[1]DESIGN LOAD'!AC:AF,2,FALSE)</f>
        <v>200</v>
      </c>
      <c r="S1462" s="7">
        <f>VLOOKUP(D1462,'[1]DESIGN LOAD'!AC:AF,3,FALSE)</f>
        <v>190</v>
      </c>
      <c r="T1462">
        <f>VLOOKUP(D1462,'[1]DESIGN LOAD'!AC:AF,4,FALSE)</f>
        <v>390</v>
      </c>
    </row>
    <row r="1463" spans="1:20" x14ac:dyDescent="0.3">
      <c r="A1463" s="6">
        <v>2024</v>
      </c>
      <c r="B1463" s="6">
        <v>8</v>
      </c>
      <c r="C1463" s="6">
        <v>31</v>
      </c>
      <c r="D1463" s="6">
        <v>3</v>
      </c>
      <c r="E1463" s="6" t="str">
        <f t="shared" si="88"/>
        <v>Saturday</v>
      </c>
      <c r="F1463" s="6" t="str">
        <f t="shared" si="91"/>
        <v>Weekend</v>
      </c>
      <c r="G1463" s="6" t="str">
        <f>_xlfn.XLOOKUP(B1463,'[1]VLOOKUP DATA'!$A$3:$A$14,'[1]VLOOKUP DATA'!$C$3:$C$14)</f>
        <v>High-demand</v>
      </c>
      <c r="H1463" s="6" t="str" cm="1">
        <f t="array" ref="H1463">_xlfn.XLOOKUP(1,('[1]VLOOKUP DATA'!$I$2:$I$337=[1]DATA!G1463)*('[1]VLOOKUP DATA'!$J$2:$J$337=[1]DATA!D1463)*('[1]VLOOKUP DATA'!$K$2:$K$337=[1]DATA!E1463),'[1]VLOOKUP DATA'!$L$2:$L$337)</f>
        <v>Off-Peak</v>
      </c>
      <c r="I1463" s="1" cm="1">
        <f t="array" ref="I1463">_xlfn.XLOOKUP(B1463,'[1]VLOOKUP DATA'!$A$3:$A$14,_xlfn.XLOOKUP(H1463,'[1]VLOOKUP DATA'!$D$2:$F$2,'[1]VLOOKUP DATA'!$D$3:$F$14))*100</f>
        <v>107</v>
      </c>
      <c r="J1463" s="2">
        <v>-37.062708333333333</v>
      </c>
      <c r="K1463" s="3">
        <f t="shared" si="89"/>
        <v>0</v>
      </c>
      <c r="L1463" s="3">
        <v>77.674999999999997</v>
      </c>
      <c r="M1463" s="4">
        <v>326.60129999999998</v>
      </c>
      <c r="N1463" s="4">
        <v>0</v>
      </c>
      <c r="O1463" s="4">
        <v>273.85895833333336</v>
      </c>
      <c r="P1463" s="3">
        <f t="shared" si="90"/>
        <v>444.80911666666668</v>
      </c>
      <c r="Q1463" s="5">
        <v>-4.2999999999999927E-2</v>
      </c>
      <c r="R1463" s="5">
        <f>VLOOKUP(D1463,'[1]DESIGN LOAD'!AC:AF,2,FALSE)</f>
        <v>200</v>
      </c>
      <c r="S1463" s="7">
        <f>VLOOKUP(D1463,'[1]DESIGN LOAD'!AC:AF,3,FALSE)</f>
        <v>190</v>
      </c>
      <c r="T1463">
        <f>VLOOKUP(D1463,'[1]DESIGN LOAD'!AC:AF,4,FALSE)</f>
        <v>390</v>
      </c>
    </row>
    <row r="1464" spans="1:20" x14ac:dyDescent="0.3">
      <c r="A1464" s="6">
        <v>2024</v>
      </c>
      <c r="B1464" s="6">
        <v>8</v>
      </c>
      <c r="C1464" s="6">
        <v>31</v>
      </c>
      <c r="D1464" s="6">
        <v>4</v>
      </c>
      <c r="E1464" s="6" t="str">
        <f t="shared" si="88"/>
        <v>Saturday</v>
      </c>
      <c r="F1464" s="6" t="str">
        <f t="shared" si="91"/>
        <v>Weekend</v>
      </c>
      <c r="G1464" s="6" t="str">
        <f>_xlfn.XLOOKUP(B1464,'[1]VLOOKUP DATA'!$A$3:$A$14,'[1]VLOOKUP DATA'!$C$3:$C$14)</f>
        <v>High-demand</v>
      </c>
      <c r="H1464" s="6" t="str" cm="1">
        <f t="array" ref="H1464">_xlfn.XLOOKUP(1,('[1]VLOOKUP DATA'!$I$2:$I$337=[1]DATA!G1464)*('[1]VLOOKUP DATA'!$J$2:$J$337=[1]DATA!D1464)*('[1]VLOOKUP DATA'!$K$2:$K$337=[1]DATA!E1464),'[1]VLOOKUP DATA'!$L$2:$L$337)</f>
        <v>Off-Peak</v>
      </c>
      <c r="I1464" s="1" cm="1">
        <f t="array" ref="I1464">_xlfn.XLOOKUP(B1464,'[1]VLOOKUP DATA'!$A$3:$A$14,_xlfn.XLOOKUP(H1464,'[1]VLOOKUP DATA'!$D$2:$F$2,'[1]VLOOKUP DATA'!$D$3:$F$14))*100</f>
        <v>107</v>
      </c>
      <c r="J1464" s="2">
        <v>-14.538908333333341</v>
      </c>
      <c r="K1464" s="3">
        <f t="shared" si="89"/>
        <v>0</v>
      </c>
      <c r="L1464" s="3">
        <v>77.650000000000006</v>
      </c>
      <c r="M1464" s="4">
        <v>308.52548333333323</v>
      </c>
      <c r="N1464" s="4">
        <v>0</v>
      </c>
      <c r="O1464" s="4">
        <v>276.76044999999993</v>
      </c>
      <c r="P1464" s="3">
        <f t="shared" si="90"/>
        <v>444.80911666666668</v>
      </c>
      <c r="Q1464" s="5">
        <v>-5.7999999999999892E-2</v>
      </c>
      <c r="R1464" s="5">
        <f>VLOOKUP(D1464,'[1]DESIGN LOAD'!AC:AF,2,FALSE)</f>
        <v>295</v>
      </c>
      <c r="S1464" s="7">
        <f>VLOOKUP(D1464,'[1]DESIGN LOAD'!AC:AF,3,FALSE)</f>
        <v>190</v>
      </c>
      <c r="T1464">
        <f>VLOOKUP(D1464,'[1]DESIGN LOAD'!AC:AF,4,FALSE)</f>
        <v>485</v>
      </c>
    </row>
    <row r="1465" spans="1:20" x14ac:dyDescent="0.3">
      <c r="A1465" s="6">
        <v>2024</v>
      </c>
      <c r="B1465" s="6">
        <v>8</v>
      </c>
      <c r="C1465" s="6">
        <v>31</v>
      </c>
      <c r="D1465" s="6">
        <v>5</v>
      </c>
      <c r="E1465" s="6" t="str">
        <f t="shared" si="88"/>
        <v>Saturday</v>
      </c>
      <c r="F1465" s="6" t="str">
        <f t="shared" si="91"/>
        <v>Weekend</v>
      </c>
      <c r="G1465" s="6" t="str">
        <f>_xlfn.XLOOKUP(B1465,'[1]VLOOKUP DATA'!$A$3:$A$14,'[1]VLOOKUP DATA'!$C$3:$C$14)</f>
        <v>High-demand</v>
      </c>
      <c r="H1465" s="6" t="str" cm="1">
        <f t="array" ref="H1465">_xlfn.XLOOKUP(1,('[1]VLOOKUP DATA'!$I$2:$I$337=[1]DATA!G1465)*('[1]VLOOKUP DATA'!$J$2:$J$337=[1]DATA!D1465)*('[1]VLOOKUP DATA'!$K$2:$K$337=[1]DATA!E1465),'[1]VLOOKUP DATA'!$L$2:$L$337)</f>
        <v>Off-Peak</v>
      </c>
      <c r="I1465" s="1" cm="1">
        <f t="array" ref="I1465">_xlfn.XLOOKUP(B1465,'[1]VLOOKUP DATA'!$A$3:$A$14,_xlfn.XLOOKUP(H1465,'[1]VLOOKUP DATA'!$D$2:$F$2,'[1]VLOOKUP DATA'!$D$3:$F$14))*100</f>
        <v>107</v>
      </c>
      <c r="J1465" s="2">
        <v>21.539283333333348</v>
      </c>
      <c r="K1465" s="3">
        <f t="shared" si="89"/>
        <v>21.539283333333348</v>
      </c>
      <c r="L1465" s="3">
        <v>76.916666666666671</v>
      </c>
      <c r="M1465" s="4">
        <v>319.90399166666674</v>
      </c>
      <c r="N1465" s="4">
        <v>0</v>
      </c>
      <c r="O1465" s="4">
        <v>324.17914999999999</v>
      </c>
      <c r="P1465" s="3">
        <f t="shared" si="90"/>
        <v>444.80911666666668</v>
      </c>
      <c r="Q1465" s="5">
        <v>-5.7999999999999892E-2</v>
      </c>
      <c r="R1465" s="5">
        <f>VLOOKUP(D1465,'[1]DESIGN LOAD'!AC:AF,2,FALSE)</f>
        <v>295</v>
      </c>
      <c r="S1465" s="7">
        <f>VLOOKUP(D1465,'[1]DESIGN LOAD'!AC:AF,3,FALSE)</f>
        <v>190</v>
      </c>
      <c r="T1465">
        <f>VLOOKUP(D1465,'[1]DESIGN LOAD'!AC:AF,4,FALSE)</f>
        <v>485</v>
      </c>
    </row>
    <row r="1466" spans="1:20" x14ac:dyDescent="0.3">
      <c r="A1466" s="6">
        <v>2024</v>
      </c>
      <c r="B1466" s="6">
        <v>8</v>
      </c>
      <c r="C1466" s="6">
        <v>31</v>
      </c>
      <c r="D1466" s="6">
        <v>6</v>
      </c>
      <c r="E1466" s="6" t="str">
        <f t="shared" si="88"/>
        <v>Saturday</v>
      </c>
      <c r="F1466" s="6" t="str">
        <f t="shared" si="91"/>
        <v>Weekend</v>
      </c>
      <c r="G1466" s="6" t="str">
        <f>_xlfn.XLOOKUP(B1466,'[1]VLOOKUP DATA'!$A$3:$A$14,'[1]VLOOKUP DATA'!$C$3:$C$14)</f>
        <v>High-demand</v>
      </c>
      <c r="H1466" s="6" t="str" cm="1">
        <f t="array" ref="H1466">_xlfn.XLOOKUP(1,('[1]VLOOKUP DATA'!$I$2:$I$337=[1]DATA!G1466)*('[1]VLOOKUP DATA'!$J$2:$J$337=[1]DATA!D1466)*('[1]VLOOKUP DATA'!$K$2:$K$337=[1]DATA!E1466),'[1]VLOOKUP DATA'!$L$2:$L$337)</f>
        <v>Off-Peak</v>
      </c>
      <c r="I1466" s="1" cm="1">
        <f t="array" ref="I1466">_xlfn.XLOOKUP(B1466,'[1]VLOOKUP DATA'!$A$3:$A$14,_xlfn.XLOOKUP(H1466,'[1]VLOOKUP DATA'!$D$2:$F$2,'[1]VLOOKUP DATA'!$D$3:$F$14))*100</f>
        <v>107</v>
      </c>
      <c r="J1466" s="2">
        <v>265.86897500000003</v>
      </c>
      <c r="K1466" s="3">
        <f t="shared" si="89"/>
        <v>265.86897500000003</v>
      </c>
      <c r="L1466" s="3">
        <v>70.174999999999997</v>
      </c>
      <c r="M1466" s="4">
        <v>65.770124999999993</v>
      </c>
      <c r="N1466" s="4">
        <v>0.17939999999999998</v>
      </c>
      <c r="O1466" s="4">
        <v>324.83795833333329</v>
      </c>
      <c r="P1466" s="3">
        <f t="shared" si="90"/>
        <v>444.80911666666668</v>
      </c>
      <c r="Q1466" s="5">
        <v>-5.7999999999999892E-2</v>
      </c>
      <c r="R1466" s="5">
        <f>VLOOKUP(D1466,'[1]DESIGN LOAD'!AC:AF,2,FALSE)</f>
        <v>295</v>
      </c>
      <c r="S1466" s="7">
        <f>VLOOKUP(D1466,'[1]DESIGN LOAD'!AC:AF,3,FALSE)</f>
        <v>190</v>
      </c>
      <c r="T1466">
        <f>VLOOKUP(D1466,'[1]DESIGN LOAD'!AC:AF,4,FALSE)</f>
        <v>485</v>
      </c>
    </row>
    <row r="1467" spans="1:20" x14ac:dyDescent="0.3">
      <c r="A1467" s="6">
        <v>2024</v>
      </c>
      <c r="B1467" s="6">
        <v>8</v>
      </c>
      <c r="C1467" s="6">
        <v>31</v>
      </c>
      <c r="D1467" s="6">
        <v>7</v>
      </c>
      <c r="E1467" s="6" t="str">
        <f t="shared" si="88"/>
        <v>Saturday</v>
      </c>
      <c r="F1467" s="6" t="str">
        <f t="shared" si="91"/>
        <v>Weekend</v>
      </c>
      <c r="G1467" s="6" t="str">
        <f>_xlfn.XLOOKUP(B1467,'[1]VLOOKUP DATA'!$A$3:$A$14,'[1]VLOOKUP DATA'!$C$3:$C$14)</f>
        <v>High-demand</v>
      </c>
      <c r="H1467" s="6" t="str" cm="1">
        <f t="array" ref="H1467">_xlfn.XLOOKUP(1,('[1]VLOOKUP DATA'!$I$2:$I$337=[1]DATA!G1467)*('[1]VLOOKUP DATA'!$J$2:$J$337=[1]DATA!D1467)*('[1]VLOOKUP DATA'!$K$2:$K$337=[1]DATA!E1467),'[1]VLOOKUP DATA'!$L$2:$L$337)</f>
        <v>Standard</v>
      </c>
      <c r="I1467" s="1" cm="1">
        <f t="array" ref="I1467">_xlfn.XLOOKUP(B1467,'[1]VLOOKUP DATA'!$A$3:$A$14,_xlfn.XLOOKUP(H1467,'[1]VLOOKUP DATA'!$D$2:$F$2,'[1]VLOOKUP DATA'!$D$3:$F$14))*100</f>
        <v>198</v>
      </c>
      <c r="J1467" s="2">
        <v>-6.2712416666666675</v>
      </c>
      <c r="K1467" s="3">
        <f t="shared" si="89"/>
        <v>0</v>
      </c>
      <c r="L1467" s="3">
        <v>64.958333333333329</v>
      </c>
      <c r="M1467" s="4">
        <v>174.25878333333318</v>
      </c>
      <c r="N1467" s="4">
        <v>120.2911166666667</v>
      </c>
      <c r="O1467" s="4">
        <v>286.91765000000004</v>
      </c>
      <c r="P1467" s="3">
        <f t="shared" si="90"/>
        <v>444.80911666666668</v>
      </c>
      <c r="Q1467" s="5">
        <v>-5.7100000000000144E-2</v>
      </c>
      <c r="R1467" s="5">
        <f>VLOOKUP(D1467,'[1]DESIGN LOAD'!AC:AF,2,FALSE)</f>
        <v>565</v>
      </c>
      <c r="S1467" s="7">
        <f>VLOOKUP(D1467,'[1]DESIGN LOAD'!AC:AF,3,FALSE)</f>
        <v>690</v>
      </c>
      <c r="T1467">
        <f>VLOOKUP(D1467,'[1]DESIGN LOAD'!AC:AF,4,FALSE)</f>
        <v>1255</v>
      </c>
    </row>
    <row r="1468" spans="1:20" x14ac:dyDescent="0.3">
      <c r="A1468" s="6">
        <v>2024</v>
      </c>
      <c r="B1468" s="6">
        <v>8</v>
      </c>
      <c r="C1468" s="6">
        <v>31</v>
      </c>
      <c r="D1468" s="6">
        <v>8</v>
      </c>
      <c r="E1468" s="6" t="str">
        <f t="shared" si="88"/>
        <v>Saturday</v>
      </c>
      <c r="F1468" s="6" t="str">
        <f t="shared" si="91"/>
        <v>Weekend</v>
      </c>
      <c r="G1468" s="6" t="str">
        <f>_xlfn.XLOOKUP(B1468,'[1]VLOOKUP DATA'!$A$3:$A$14,'[1]VLOOKUP DATA'!$C$3:$C$14)</f>
        <v>High-demand</v>
      </c>
      <c r="H1468" s="6" t="str" cm="1">
        <f t="array" ref="H1468">_xlfn.XLOOKUP(1,('[1]VLOOKUP DATA'!$I$2:$I$337=[1]DATA!G1468)*('[1]VLOOKUP DATA'!$J$2:$J$337=[1]DATA!D1468)*('[1]VLOOKUP DATA'!$K$2:$K$337=[1]DATA!E1468),'[1]VLOOKUP DATA'!$L$2:$L$337)</f>
        <v>Standard</v>
      </c>
      <c r="I1468" s="1" cm="1">
        <f t="array" ref="I1468">_xlfn.XLOOKUP(B1468,'[1]VLOOKUP DATA'!$A$3:$A$14,_xlfn.XLOOKUP(H1468,'[1]VLOOKUP DATA'!$D$2:$F$2,'[1]VLOOKUP DATA'!$D$3:$F$14))*100</f>
        <v>198</v>
      </c>
      <c r="J1468" s="2">
        <v>-102.18905833333334</v>
      </c>
      <c r="K1468" s="3">
        <f t="shared" si="89"/>
        <v>0</v>
      </c>
      <c r="L1468" s="3">
        <v>66.325000000000003</v>
      </c>
      <c r="M1468" s="4">
        <v>48.346341666666675</v>
      </c>
      <c r="N1468" s="4">
        <v>425.82094166666701</v>
      </c>
      <c r="O1468" s="4">
        <v>365.95835833333348</v>
      </c>
      <c r="P1468" s="3">
        <f t="shared" si="90"/>
        <v>444.80911666666668</v>
      </c>
      <c r="Q1468" s="5">
        <v>-3.0325000000000057E-2</v>
      </c>
      <c r="R1468" s="5">
        <f>VLOOKUP(D1468,'[1]DESIGN LOAD'!AC:AF,2,FALSE)</f>
        <v>565</v>
      </c>
      <c r="S1468" s="7">
        <f>VLOOKUP(D1468,'[1]DESIGN LOAD'!AC:AF,3,FALSE)</f>
        <v>675</v>
      </c>
      <c r="T1468">
        <f>VLOOKUP(D1468,'[1]DESIGN LOAD'!AC:AF,4,FALSE)</f>
        <v>1240</v>
      </c>
    </row>
    <row r="1469" spans="1:20" x14ac:dyDescent="0.3">
      <c r="A1469" s="6">
        <v>2024</v>
      </c>
      <c r="B1469" s="6">
        <v>8</v>
      </c>
      <c r="C1469" s="6">
        <v>31</v>
      </c>
      <c r="D1469" s="6">
        <v>9</v>
      </c>
      <c r="E1469" s="6" t="str">
        <f t="shared" si="88"/>
        <v>Saturday</v>
      </c>
      <c r="F1469" s="6" t="str">
        <f t="shared" si="91"/>
        <v>Weekend</v>
      </c>
      <c r="G1469" s="6" t="str">
        <f>_xlfn.XLOOKUP(B1469,'[1]VLOOKUP DATA'!$A$3:$A$14,'[1]VLOOKUP DATA'!$C$3:$C$14)</f>
        <v>High-demand</v>
      </c>
      <c r="H1469" s="6" t="str" cm="1">
        <f t="array" ref="H1469">_xlfn.XLOOKUP(1,('[1]VLOOKUP DATA'!$I$2:$I$337=[1]DATA!G1469)*('[1]VLOOKUP DATA'!$J$2:$J$337=[1]DATA!D1469)*('[1]VLOOKUP DATA'!$K$2:$K$337=[1]DATA!E1469),'[1]VLOOKUP DATA'!$L$2:$L$337)</f>
        <v>Standard</v>
      </c>
      <c r="I1469" s="1" cm="1">
        <f t="array" ref="I1469">_xlfn.XLOOKUP(B1469,'[1]VLOOKUP DATA'!$A$3:$A$14,_xlfn.XLOOKUP(H1469,'[1]VLOOKUP DATA'!$D$2:$F$2,'[1]VLOOKUP DATA'!$D$3:$F$14))*100</f>
        <v>198</v>
      </c>
      <c r="J1469" s="2">
        <v>-308.40241666666651</v>
      </c>
      <c r="K1469" s="3">
        <f t="shared" si="89"/>
        <v>0</v>
      </c>
      <c r="L1469" s="3">
        <v>75.424999999999997</v>
      </c>
      <c r="M1469" s="4">
        <v>0.16549166666666665</v>
      </c>
      <c r="N1469" s="4">
        <v>658.67146666666656</v>
      </c>
      <c r="O1469" s="4">
        <v>350.2448166666664</v>
      </c>
      <c r="P1469" s="3">
        <f t="shared" si="90"/>
        <v>444.80911666666668</v>
      </c>
      <c r="Q1469" s="5">
        <v>-2.300000000000001E-2</v>
      </c>
      <c r="R1469" s="5">
        <f>VLOOKUP(D1469,'[1]DESIGN LOAD'!AC:AF,2,FALSE)</f>
        <v>565</v>
      </c>
      <c r="S1469" s="7">
        <f>VLOOKUP(D1469,'[1]DESIGN LOAD'!AC:AF,3,FALSE)</f>
        <v>675</v>
      </c>
      <c r="T1469">
        <f>VLOOKUP(D1469,'[1]DESIGN LOAD'!AC:AF,4,FALSE)</f>
        <v>1240</v>
      </c>
    </row>
    <row r="1470" spans="1:20" x14ac:dyDescent="0.3">
      <c r="A1470" s="6">
        <v>2024</v>
      </c>
      <c r="B1470" s="6">
        <v>8</v>
      </c>
      <c r="C1470" s="6">
        <v>31</v>
      </c>
      <c r="D1470" s="6">
        <v>10</v>
      </c>
      <c r="E1470" s="6" t="str">
        <f t="shared" si="88"/>
        <v>Saturday</v>
      </c>
      <c r="F1470" s="6" t="str">
        <f t="shared" si="91"/>
        <v>Weekend</v>
      </c>
      <c r="G1470" s="6" t="str">
        <f>_xlfn.XLOOKUP(B1470,'[1]VLOOKUP DATA'!$A$3:$A$14,'[1]VLOOKUP DATA'!$C$3:$C$14)</f>
        <v>High-demand</v>
      </c>
      <c r="H1470" s="6" t="str" cm="1">
        <f t="array" ref="H1470">_xlfn.XLOOKUP(1,('[1]VLOOKUP DATA'!$I$2:$I$337=[1]DATA!G1470)*('[1]VLOOKUP DATA'!$J$2:$J$337=[1]DATA!D1470)*('[1]VLOOKUP DATA'!$K$2:$K$337=[1]DATA!E1470),'[1]VLOOKUP DATA'!$L$2:$L$337)</f>
        <v>Standard</v>
      </c>
      <c r="I1470" s="1" cm="1">
        <f t="array" ref="I1470">_xlfn.XLOOKUP(B1470,'[1]VLOOKUP DATA'!$A$3:$A$14,_xlfn.XLOOKUP(H1470,'[1]VLOOKUP DATA'!$D$2:$F$2,'[1]VLOOKUP DATA'!$D$3:$F$14))*100</f>
        <v>198</v>
      </c>
      <c r="J1470" s="2">
        <v>-368.50532500000008</v>
      </c>
      <c r="K1470" s="3">
        <f t="shared" si="89"/>
        <v>0</v>
      </c>
      <c r="L1470" s="3">
        <v>92.141666666666666</v>
      </c>
      <c r="M1470" s="4">
        <v>0.1646750000000001</v>
      </c>
      <c r="N1470" s="4">
        <v>755.31394999999952</v>
      </c>
      <c r="O1470" s="4">
        <v>386.78435833333344</v>
      </c>
      <c r="P1470" s="3">
        <f t="shared" si="90"/>
        <v>444.80911666666668</v>
      </c>
      <c r="Q1470" s="5">
        <v>-2.300000000000001E-2</v>
      </c>
      <c r="R1470" s="5">
        <f>VLOOKUP(D1470,'[1]DESIGN LOAD'!AC:AF,2,FALSE)</f>
        <v>565</v>
      </c>
      <c r="S1470" s="7">
        <f>VLOOKUP(D1470,'[1]DESIGN LOAD'!AC:AF,3,FALSE)</f>
        <v>675</v>
      </c>
      <c r="T1470">
        <f>VLOOKUP(D1470,'[1]DESIGN LOAD'!AC:AF,4,FALSE)</f>
        <v>1240</v>
      </c>
    </row>
    <row r="1471" spans="1:20" x14ac:dyDescent="0.3">
      <c r="A1471" s="6">
        <v>2024</v>
      </c>
      <c r="B1471" s="6">
        <v>8</v>
      </c>
      <c r="C1471" s="6">
        <v>31</v>
      </c>
      <c r="D1471" s="6">
        <v>11</v>
      </c>
      <c r="E1471" s="6" t="str">
        <f t="shared" si="88"/>
        <v>Saturday</v>
      </c>
      <c r="F1471" s="6" t="str">
        <f t="shared" si="91"/>
        <v>Weekend</v>
      </c>
      <c r="G1471" s="6" t="str">
        <f>_xlfn.XLOOKUP(B1471,'[1]VLOOKUP DATA'!$A$3:$A$14,'[1]VLOOKUP DATA'!$C$3:$C$14)</f>
        <v>High-demand</v>
      </c>
      <c r="H1471" s="6" t="str" cm="1">
        <f t="array" ref="H1471">_xlfn.XLOOKUP(1,('[1]VLOOKUP DATA'!$I$2:$I$337=[1]DATA!G1471)*('[1]VLOOKUP DATA'!$J$2:$J$337=[1]DATA!D1471)*('[1]VLOOKUP DATA'!$K$2:$K$337=[1]DATA!E1471),'[1]VLOOKUP DATA'!$L$2:$L$337)</f>
        <v>Standard</v>
      </c>
      <c r="I1471" s="1" cm="1">
        <f t="array" ref="I1471">_xlfn.XLOOKUP(B1471,'[1]VLOOKUP DATA'!$A$3:$A$14,_xlfn.XLOOKUP(H1471,'[1]VLOOKUP DATA'!$D$2:$F$2,'[1]VLOOKUP DATA'!$D$3:$F$14))*100</f>
        <v>198</v>
      </c>
      <c r="J1471" s="2">
        <v>-18.737749999999991</v>
      </c>
      <c r="K1471" s="3">
        <f t="shared" si="89"/>
        <v>0</v>
      </c>
      <c r="L1471" s="3">
        <v>99</v>
      </c>
      <c r="M1471" s="4">
        <v>0.16595833333333332</v>
      </c>
      <c r="N1471" s="4">
        <v>371.02516666666645</v>
      </c>
      <c r="O1471" s="4">
        <v>352.26311666666675</v>
      </c>
      <c r="P1471" s="3">
        <f t="shared" si="90"/>
        <v>444.80911666666668</v>
      </c>
      <c r="Q1471" s="5">
        <v>-2.300000000000001E-2</v>
      </c>
      <c r="R1471" s="5">
        <f>VLOOKUP(D1471,'[1]DESIGN LOAD'!AC:AF,2,FALSE)</f>
        <v>565</v>
      </c>
      <c r="S1471" s="7">
        <f>VLOOKUP(D1471,'[1]DESIGN LOAD'!AC:AF,3,FALSE)</f>
        <v>675</v>
      </c>
      <c r="T1471">
        <f>VLOOKUP(D1471,'[1]DESIGN LOAD'!AC:AF,4,FALSE)</f>
        <v>1240</v>
      </c>
    </row>
    <row r="1472" spans="1:20" x14ac:dyDescent="0.3">
      <c r="A1472" s="6">
        <v>2024</v>
      </c>
      <c r="B1472" s="6">
        <v>8</v>
      </c>
      <c r="C1472" s="6">
        <v>31</v>
      </c>
      <c r="D1472" s="6">
        <v>12</v>
      </c>
      <c r="E1472" s="6" t="str">
        <f t="shared" si="88"/>
        <v>Saturday</v>
      </c>
      <c r="F1472" s="6" t="str">
        <f t="shared" si="91"/>
        <v>Weekend</v>
      </c>
      <c r="G1472" s="6" t="str">
        <f>_xlfn.XLOOKUP(B1472,'[1]VLOOKUP DATA'!$A$3:$A$14,'[1]VLOOKUP DATA'!$C$3:$C$14)</f>
        <v>High-demand</v>
      </c>
      <c r="H1472" s="6" t="str" cm="1">
        <f t="array" ref="H1472">_xlfn.XLOOKUP(1,('[1]VLOOKUP DATA'!$I$2:$I$337=[1]DATA!G1472)*('[1]VLOOKUP DATA'!$J$2:$J$337=[1]DATA!D1472)*('[1]VLOOKUP DATA'!$K$2:$K$337=[1]DATA!E1472),'[1]VLOOKUP DATA'!$L$2:$L$337)</f>
        <v>Off-Peak</v>
      </c>
      <c r="I1472" s="1" cm="1">
        <f t="array" ref="I1472">_xlfn.XLOOKUP(B1472,'[1]VLOOKUP DATA'!$A$3:$A$14,_xlfn.XLOOKUP(H1472,'[1]VLOOKUP DATA'!$D$2:$F$2,'[1]VLOOKUP DATA'!$D$3:$F$14))*100</f>
        <v>107</v>
      </c>
      <c r="J1472" s="2">
        <v>-8.4115499999999965</v>
      </c>
      <c r="K1472" s="3">
        <f t="shared" si="89"/>
        <v>0</v>
      </c>
      <c r="L1472" s="3">
        <v>99</v>
      </c>
      <c r="M1472" s="4">
        <v>0.16324999999999998</v>
      </c>
      <c r="N1472" s="4">
        <v>399.80846666666673</v>
      </c>
      <c r="O1472" s="4">
        <v>391.3726583333335</v>
      </c>
      <c r="P1472" s="3">
        <f t="shared" si="90"/>
        <v>444.80911666666668</v>
      </c>
      <c r="Q1472" s="5">
        <v>-2.300000000000001E-2</v>
      </c>
      <c r="R1472" s="5">
        <f>VLOOKUP(D1472,'[1]DESIGN LOAD'!AC:AF,2,FALSE)</f>
        <v>565</v>
      </c>
      <c r="S1472" s="7">
        <f>VLOOKUP(D1472,'[1]DESIGN LOAD'!AC:AF,3,FALSE)</f>
        <v>675</v>
      </c>
      <c r="T1472">
        <f>VLOOKUP(D1472,'[1]DESIGN LOAD'!AC:AF,4,FALSE)</f>
        <v>1240</v>
      </c>
    </row>
    <row r="1473" spans="1:20" x14ac:dyDescent="0.3">
      <c r="A1473" s="6">
        <v>2024</v>
      </c>
      <c r="B1473" s="6">
        <v>8</v>
      </c>
      <c r="C1473" s="6">
        <v>31</v>
      </c>
      <c r="D1473" s="6">
        <v>13</v>
      </c>
      <c r="E1473" s="6" t="str">
        <f t="shared" si="88"/>
        <v>Saturday</v>
      </c>
      <c r="F1473" s="6" t="str">
        <f t="shared" si="91"/>
        <v>Weekend</v>
      </c>
      <c r="G1473" s="6" t="str">
        <f>_xlfn.XLOOKUP(B1473,'[1]VLOOKUP DATA'!$A$3:$A$14,'[1]VLOOKUP DATA'!$C$3:$C$14)</f>
        <v>High-demand</v>
      </c>
      <c r="H1473" s="6" t="str" cm="1">
        <f t="array" ref="H1473">_xlfn.XLOOKUP(1,('[1]VLOOKUP DATA'!$I$2:$I$337=[1]DATA!G1473)*('[1]VLOOKUP DATA'!$J$2:$J$337=[1]DATA!D1473)*('[1]VLOOKUP DATA'!$K$2:$K$337=[1]DATA!E1473),'[1]VLOOKUP DATA'!$L$2:$L$337)</f>
        <v>Off-Peak</v>
      </c>
      <c r="I1473" s="1" cm="1">
        <f t="array" ref="I1473">_xlfn.XLOOKUP(B1473,'[1]VLOOKUP DATA'!$A$3:$A$14,_xlfn.XLOOKUP(H1473,'[1]VLOOKUP DATA'!$D$2:$F$2,'[1]VLOOKUP DATA'!$D$3:$F$14))*100</f>
        <v>107</v>
      </c>
      <c r="J1473" s="2">
        <v>-8.5459666666666649</v>
      </c>
      <c r="K1473" s="3">
        <f t="shared" si="89"/>
        <v>0</v>
      </c>
      <c r="L1473" s="3">
        <v>99</v>
      </c>
      <c r="M1473" s="4">
        <v>0.1623333333333333</v>
      </c>
      <c r="N1473" s="4">
        <v>430.98984166666668</v>
      </c>
      <c r="O1473" s="4">
        <v>422.4196</v>
      </c>
      <c r="P1473" s="3">
        <f t="shared" si="90"/>
        <v>444.80911666666668</v>
      </c>
      <c r="Q1473" s="5">
        <v>-2.300000000000001E-2</v>
      </c>
      <c r="R1473" s="5">
        <f>VLOOKUP(D1473,'[1]DESIGN LOAD'!AC:AF,2,FALSE)</f>
        <v>565</v>
      </c>
      <c r="S1473" s="7">
        <f>VLOOKUP(D1473,'[1]DESIGN LOAD'!AC:AF,3,FALSE)</f>
        <v>675</v>
      </c>
      <c r="T1473">
        <f>VLOOKUP(D1473,'[1]DESIGN LOAD'!AC:AF,4,FALSE)</f>
        <v>1240</v>
      </c>
    </row>
    <row r="1474" spans="1:20" x14ac:dyDescent="0.3">
      <c r="A1474" s="6">
        <v>2024</v>
      </c>
      <c r="B1474" s="6">
        <v>8</v>
      </c>
      <c r="C1474" s="6">
        <v>31</v>
      </c>
      <c r="D1474" s="6">
        <v>14</v>
      </c>
      <c r="E1474" s="6" t="str">
        <f t="shared" ref="E1474:E1537" si="92">TEXT(DATE(A1474, B1474, C1474), "dddd")</f>
        <v>Saturday</v>
      </c>
      <c r="F1474" s="6" t="str">
        <f t="shared" si="91"/>
        <v>Weekend</v>
      </c>
      <c r="G1474" s="6" t="str">
        <f>_xlfn.XLOOKUP(B1474,'[1]VLOOKUP DATA'!$A$3:$A$14,'[1]VLOOKUP DATA'!$C$3:$C$14)</f>
        <v>High-demand</v>
      </c>
      <c r="H1474" s="6" t="str" cm="1">
        <f t="array" ref="H1474">_xlfn.XLOOKUP(1,('[1]VLOOKUP DATA'!$I$2:$I$337=[1]DATA!G1474)*('[1]VLOOKUP DATA'!$J$2:$J$337=[1]DATA!D1474)*('[1]VLOOKUP DATA'!$K$2:$K$337=[1]DATA!E1474),'[1]VLOOKUP DATA'!$L$2:$L$337)</f>
        <v>Off-Peak</v>
      </c>
      <c r="I1474" s="1" cm="1">
        <f t="array" ref="I1474">_xlfn.XLOOKUP(B1474,'[1]VLOOKUP DATA'!$A$3:$A$14,_xlfn.XLOOKUP(H1474,'[1]VLOOKUP DATA'!$D$2:$F$2,'[1]VLOOKUP DATA'!$D$3:$F$14))*100</f>
        <v>107</v>
      </c>
      <c r="J1474" s="2">
        <v>-8.3886416666666648</v>
      </c>
      <c r="K1474" s="3">
        <f t="shared" ref="K1474:K1537" si="93">IF(J1474&gt;0,J1474,0)</f>
        <v>0</v>
      </c>
      <c r="L1474" s="3">
        <v>99</v>
      </c>
      <c r="M1474" s="4">
        <v>0.16255833333333344</v>
      </c>
      <c r="N1474" s="4">
        <v>427.77564999999987</v>
      </c>
      <c r="O1474" s="4">
        <v>419.35899999999987</v>
      </c>
      <c r="P1474" s="3">
        <f t="shared" ref="P1474:P1537" si="94">_xlfn.MAXIFS(M:M,B:B,B1474)</f>
        <v>444.80911666666668</v>
      </c>
      <c r="Q1474" s="5">
        <v>-2.6683333333333316E-2</v>
      </c>
      <c r="R1474" s="5">
        <f>VLOOKUP(D1474,'[1]DESIGN LOAD'!AC:AF,2,FALSE)</f>
        <v>565</v>
      </c>
      <c r="S1474" s="7">
        <f>VLOOKUP(D1474,'[1]DESIGN LOAD'!AC:AF,3,FALSE)</f>
        <v>675</v>
      </c>
      <c r="T1474">
        <f>VLOOKUP(D1474,'[1]DESIGN LOAD'!AC:AF,4,FALSE)</f>
        <v>1240</v>
      </c>
    </row>
    <row r="1475" spans="1:20" x14ac:dyDescent="0.3">
      <c r="A1475" s="6">
        <v>2024</v>
      </c>
      <c r="B1475" s="6">
        <v>8</v>
      </c>
      <c r="C1475" s="6">
        <v>31</v>
      </c>
      <c r="D1475" s="6">
        <v>15</v>
      </c>
      <c r="E1475" s="6" t="str">
        <f t="shared" si="92"/>
        <v>Saturday</v>
      </c>
      <c r="F1475" s="6" t="str">
        <f t="shared" ref="F1475:F1538" si="95">IF(OR(E1475="Saturday",E1475="Sunday"),"Weekend","Week-day")</f>
        <v>Weekend</v>
      </c>
      <c r="G1475" s="6" t="str">
        <f>_xlfn.XLOOKUP(B1475,'[1]VLOOKUP DATA'!$A$3:$A$14,'[1]VLOOKUP DATA'!$C$3:$C$14)</f>
        <v>High-demand</v>
      </c>
      <c r="H1475" s="6" t="str" cm="1">
        <f t="array" ref="H1475">_xlfn.XLOOKUP(1,('[1]VLOOKUP DATA'!$I$2:$I$337=[1]DATA!G1475)*('[1]VLOOKUP DATA'!$J$2:$J$337=[1]DATA!D1475)*('[1]VLOOKUP DATA'!$K$2:$K$337=[1]DATA!E1475),'[1]VLOOKUP DATA'!$L$2:$L$337)</f>
        <v>Off-Peak</v>
      </c>
      <c r="I1475" s="1" cm="1">
        <f t="array" ref="I1475">_xlfn.XLOOKUP(B1475,'[1]VLOOKUP DATA'!$A$3:$A$14,_xlfn.XLOOKUP(H1475,'[1]VLOOKUP DATA'!$D$2:$F$2,'[1]VLOOKUP DATA'!$D$3:$F$14))*100</f>
        <v>107</v>
      </c>
      <c r="J1475" s="2">
        <v>-8.698616666666668</v>
      </c>
      <c r="K1475" s="3">
        <f t="shared" si="93"/>
        <v>0</v>
      </c>
      <c r="L1475" s="3">
        <v>99</v>
      </c>
      <c r="M1475" s="4">
        <v>0.16065833333333332</v>
      </c>
      <c r="N1475" s="4">
        <v>398.26304999999979</v>
      </c>
      <c r="O1475" s="4">
        <v>389.53099166666681</v>
      </c>
      <c r="P1475" s="3">
        <f t="shared" si="94"/>
        <v>444.80911666666668</v>
      </c>
      <c r="Q1475" s="5">
        <v>-3.219166666666657E-2</v>
      </c>
      <c r="R1475" s="5">
        <f>VLOOKUP(D1475,'[1]DESIGN LOAD'!AC:AF,2,FALSE)</f>
        <v>565</v>
      </c>
      <c r="S1475" s="7">
        <f>VLOOKUP(D1475,'[1]DESIGN LOAD'!AC:AF,3,FALSE)</f>
        <v>675</v>
      </c>
      <c r="T1475">
        <f>VLOOKUP(D1475,'[1]DESIGN LOAD'!AC:AF,4,FALSE)</f>
        <v>1240</v>
      </c>
    </row>
    <row r="1476" spans="1:20" x14ac:dyDescent="0.3">
      <c r="A1476" s="6">
        <v>2024</v>
      </c>
      <c r="B1476" s="6">
        <v>8</v>
      </c>
      <c r="C1476" s="6">
        <v>31</v>
      </c>
      <c r="D1476" s="6">
        <v>16</v>
      </c>
      <c r="E1476" s="6" t="str">
        <f t="shared" si="92"/>
        <v>Saturday</v>
      </c>
      <c r="F1476" s="6" t="str">
        <f t="shared" si="95"/>
        <v>Weekend</v>
      </c>
      <c r="G1476" s="6" t="str">
        <f>_xlfn.XLOOKUP(B1476,'[1]VLOOKUP DATA'!$A$3:$A$14,'[1]VLOOKUP DATA'!$C$3:$C$14)</f>
        <v>High-demand</v>
      </c>
      <c r="H1476" s="6" t="str" cm="1">
        <f t="array" ref="H1476">_xlfn.XLOOKUP(1,('[1]VLOOKUP DATA'!$I$2:$I$337=[1]DATA!G1476)*('[1]VLOOKUP DATA'!$J$2:$J$337=[1]DATA!D1476)*('[1]VLOOKUP DATA'!$K$2:$K$337=[1]DATA!E1476),'[1]VLOOKUP DATA'!$L$2:$L$337)</f>
        <v>Off-Peak</v>
      </c>
      <c r="I1476" s="1" cm="1">
        <f t="array" ref="I1476">_xlfn.XLOOKUP(B1476,'[1]VLOOKUP DATA'!$A$3:$A$14,_xlfn.XLOOKUP(H1476,'[1]VLOOKUP DATA'!$D$2:$F$2,'[1]VLOOKUP DATA'!$D$3:$F$14))*100</f>
        <v>107</v>
      </c>
      <c r="J1476" s="2">
        <v>63.825612244897968</v>
      </c>
      <c r="K1476" s="3">
        <f t="shared" si="93"/>
        <v>63.825612244897968</v>
      </c>
      <c r="L1476" s="3">
        <v>98.357142857142861</v>
      </c>
      <c r="M1476" s="4">
        <v>27.379214285714294</v>
      </c>
      <c r="N1476" s="4">
        <v>312.47915306122434</v>
      </c>
      <c r="O1476" s="4">
        <v>402.21588775510202</v>
      </c>
      <c r="P1476" s="3">
        <f t="shared" si="94"/>
        <v>444.80911666666668</v>
      </c>
      <c r="Q1476" s="5">
        <v>-2.0530612244897956E-2</v>
      </c>
      <c r="R1476" s="5">
        <f>VLOOKUP(D1476,'[1]DESIGN LOAD'!AC:AF,2,FALSE)</f>
        <v>565</v>
      </c>
      <c r="S1476" s="7">
        <f>VLOOKUP(D1476,'[1]DESIGN LOAD'!AC:AF,3,FALSE)</f>
        <v>675</v>
      </c>
      <c r="T1476">
        <f>VLOOKUP(D1476,'[1]DESIGN LOAD'!AC:AF,4,FALSE)</f>
        <v>1240</v>
      </c>
    </row>
    <row r="1477" spans="1:20" x14ac:dyDescent="0.3">
      <c r="A1477" s="6">
        <v>2024</v>
      </c>
      <c r="B1477" s="6">
        <v>8</v>
      </c>
      <c r="C1477" s="6">
        <v>31</v>
      </c>
      <c r="D1477" s="6">
        <v>17</v>
      </c>
      <c r="E1477" s="6" t="str">
        <f t="shared" si="92"/>
        <v>Saturday</v>
      </c>
      <c r="F1477" s="6" t="str">
        <f t="shared" si="95"/>
        <v>Weekend</v>
      </c>
      <c r="G1477" s="6" t="str">
        <f>_xlfn.XLOOKUP(B1477,'[1]VLOOKUP DATA'!$A$3:$A$14,'[1]VLOOKUP DATA'!$C$3:$C$14)</f>
        <v>High-demand</v>
      </c>
      <c r="H1477" s="6" t="str" cm="1">
        <f t="array" ref="H1477">_xlfn.XLOOKUP(1,('[1]VLOOKUP DATA'!$I$2:$I$337=[1]DATA!G1477)*('[1]VLOOKUP DATA'!$J$2:$J$337=[1]DATA!D1477)*('[1]VLOOKUP DATA'!$K$2:$K$337=[1]DATA!E1477),'[1]VLOOKUP DATA'!$L$2:$L$337)</f>
        <v>Off-Peak</v>
      </c>
      <c r="I1477" s="1" cm="1">
        <f t="array" ref="I1477">_xlfn.XLOOKUP(B1477,'[1]VLOOKUP DATA'!$A$3:$A$14,_xlfn.XLOOKUP(H1477,'[1]VLOOKUP DATA'!$D$2:$F$2,'[1]VLOOKUP DATA'!$D$3:$F$14))*100</f>
        <v>107</v>
      </c>
      <c r="J1477" s="2">
        <v>349.35712499999988</v>
      </c>
      <c r="K1477" s="3">
        <f t="shared" si="93"/>
        <v>349.35712499999988</v>
      </c>
      <c r="L1477" s="3">
        <v>87.575000000000003</v>
      </c>
      <c r="M1477" s="4">
        <v>0.17014166666666672</v>
      </c>
      <c r="N1477" s="4">
        <v>72.931125000000009</v>
      </c>
      <c r="O1477" s="4">
        <v>422.24509166666684</v>
      </c>
      <c r="P1477" s="3">
        <f t="shared" si="94"/>
        <v>444.80911666666668</v>
      </c>
      <c r="Q1477" s="5">
        <v>-4.3000000000000073E-2</v>
      </c>
      <c r="R1477" s="5">
        <f>VLOOKUP(D1477,'[1]DESIGN LOAD'!AC:AF,2,FALSE)</f>
        <v>555</v>
      </c>
      <c r="S1477" s="7">
        <f>VLOOKUP(D1477,'[1]DESIGN LOAD'!AC:AF,3,FALSE)</f>
        <v>675</v>
      </c>
      <c r="T1477">
        <f>VLOOKUP(D1477,'[1]DESIGN LOAD'!AC:AF,4,FALSE)</f>
        <v>1230</v>
      </c>
    </row>
    <row r="1478" spans="1:20" x14ac:dyDescent="0.3">
      <c r="A1478" s="6">
        <v>2024</v>
      </c>
      <c r="B1478" s="6">
        <v>8</v>
      </c>
      <c r="C1478" s="6">
        <v>31</v>
      </c>
      <c r="D1478" s="6">
        <v>18</v>
      </c>
      <c r="E1478" s="6" t="str">
        <f t="shared" si="92"/>
        <v>Saturday</v>
      </c>
      <c r="F1478" s="6" t="str">
        <f t="shared" si="95"/>
        <v>Weekend</v>
      </c>
      <c r="G1478" s="6" t="str">
        <f>_xlfn.XLOOKUP(B1478,'[1]VLOOKUP DATA'!$A$3:$A$14,'[1]VLOOKUP DATA'!$C$3:$C$14)</f>
        <v>High-demand</v>
      </c>
      <c r="H1478" s="6" t="str" cm="1">
        <f t="array" ref="H1478">_xlfn.XLOOKUP(1,('[1]VLOOKUP DATA'!$I$2:$I$337=[1]DATA!G1478)*('[1]VLOOKUP DATA'!$J$2:$J$337=[1]DATA!D1478)*('[1]VLOOKUP DATA'!$K$2:$K$337=[1]DATA!E1478),'[1]VLOOKUP DATA'!$L$2:$L$337)</f>
        <v>Standard</v>
      </c>
      <c r="I1478" s="1" cm="1">
        <f t="array" ref="I1478">_xlfn.XLOOKUP(B1478,'[1]VLOOKUP DATA'!$A$3:$A$14,_xlfn.XLOOKUP(H1478,'[1]VLOOKUP DATA'!$D$2:$F$2,'[1]VLOOKUP DATA'!$D$3:$F$14))*100</f>
        <v>198</v>
      </c>
      <c r="J1478" s="2">
        <v>300.47405833333329</v>
      </c>
      <c r="K1478" s="3">
        <f t="shared" si="93"/>
        <v>300.47405833333329</v>
      </c>
      <c r="L1478" s="3">
        <v>69.033333333333331</v>
      </c>
      <c r="M1478" s="4">
        <v>137.14719166666666</v>
      </c>
      <c r="N1478" s="4">
        <v>3.6846583333333336</v>
      </c>
      <c r="O1478" s="4">
        <v>438.24216666666666</v>
      </c>
      <c r="P1478" s="3">
        <f t="shared" si="94"/>
        <v>444.80911666666668</v>
      </c>
      <c r="Q1478" s="5">
        <v>-4.3000000000000073E-2</v>
      </c>
      <c r="R1478" s="5">
        <f>VLOOKUP(D1478,'[1]DESIGN LOAD'!AC:AF,2,FALSE)</f>
        <v>485</v>
      </c>
      <c r="S1478" s="7">
        <f>VLOOKUP(D1478,'[1]DESIGN LOAD'!AC:AF,3,FALSE)</f>
        <v>655</v>
      </c>
      <c r="T1478">
        <f>VLOOKUP(D1478,'[1]DESIGN LOAD'!AC:AF,4,FALSE)</f>
        <v>1140</v>
      </c>
    </row>
    <row r="1479" spans="1:20" x14ac:dyDescent="0.3">
      <c r="A1479" s="6">
        <v>2024</v>
      </c>
      <c r="B1479" s="6">
        <v>8</v>
      </c>
      <c r="C1479" s="6">
        <v>31</v>
      </c>
      <c r="D1479" s="6">
        <v>19</v>
      </c>
      <c r="E1479" s="6" t="str">
        <f t="shared" si="92"/>
        <v>Saturday</v>
      </c>
      <c r="F1479" s="6" t="str">
        <f t="shared" si="95"/>
        <v>Weekend</v>
      </c>
      <c r="G1479" s="6" t="str">
        <f>_xlfn.XLOOKUP(B1479,'[1]VLOOKUP DATA'!$A$3:$A$14,'[1]VLOOKUP DATA'!$C$3:$C$14)</f>
        <v>High-demand</v>
      </c>
      <c r="H1479" s="6" t="str" cm="1">
        <f t="array" ref="H1479">_xlfn.XLOOKUP(1,('[1]VLOOKUP DATA'!$I$2:$I$337=[1]DATA!G1479)*('[1]VLOOKUP DATA'!$J$2:$J$337=[1]DATA!D1479)*('[1]VLOOKUP DATA'!$K$2:$K$337=[1]DATA!E1479),'[1]VLOOKUP DATA'!$L$2:$L$337)</f>
        <v>Standard</v>
      </c>
      <c r="I1479" s="1" cm="1">
        <f t="array" ref="I1479">_xlfn.XLOOKUP(B1479,'[1]VLOOKUP DATA'!$A$3:$A$14,_xlfn.XLOOKUP(H1479,'[1]VLOOKUP DATA'!$D$2:$F$2,'[1]VLOOKUP DATA'!$D$3:$F$14))*100</f>
        <v>198</v>
      </c>
      <c r="J1479" s="2">
        <v>-17.726216666666666</v>
      </c>
      <c r="K1479" s="3">
        <f t="shared" si="93"/>
        <v>0</v>
      </c>
      <c r="L1479" s="3">
        <v>64.091666666666669</v>
      </c>
      <c r="M1479" s="4">
        <v>436.7888833333331</v>
      </c>
      <c r="N1479" s="4">
        <v>0</v>
      </c>
      <c r="O1479" s="4">
        <v>395.18631666666664</v>
      </c>
      <c r="P1479" s="3">
        <f t="shared" si="94"/>
        <v>444.80911666666668</v>
      </c>
      <c r="Q1479" s="5">
        <v>-4.3000000000000073E-2</v>
      </c>
      <c r="R1479" s="5">
        <f>VLOOKUP(D1479,'[1]DESIGN LOAD'!AC:AF,2,FALSE)</f>
        <v>295</v>
      </c>
      <c r="S1479" s="7">
        <f>VLOOKUP(D1479,'[1]DESIGN LOAD'!AC:AF,3,FALSE)</f>
        <v>655</v>
      </c>
      <c r="T1479">
        <f>VLOOKUP(D1479,'[1]DESIGN LOAD'!AC:AF,4,FALSE)</f>
        <v>950</v>
      </c>
    </row>
    <row r="1480" spans="1:20" x14ac:dyDescent="0.3">
      <c r="A1480" s="6">
        <v>2024</v>
      </c>
      <c r="B1480" s="6">
        <v>8</v>
      </c>
      <c r="C1480" s="6">
        <v>31</v>
      </c>
      <c r="D1480" s="6">
        <v>20</v>
      </c>
      <c r="E1480" s="6" t="str">
        <f t="shared" si="92"/>
        <v>Saturday</v>
      </c>
      <c r="F1480" s="6" t="str">
        <f t="shared" si="95"/>
        <v>Weekend</v>
      </c>
      <c r="G1480" s="6" t="str">
        <f>_xlfn.XLOOKUP(B1480,'[1]VLOOKUP DATA'!$A$3:$A$14,'[1]VLOOKUP DATA'!$C$3:$C$14)</f>
        <v>High-demand</v>
      </c>
      <c r="H1480" s="6" t="str" cm="1">
        <f t="array" ref="H1480">_xlfn.XLOOKUP(1,('[1]VLOOKUP DATA'!$I$2:$I$337=[1]DATA!G1480)*('[1]VLOOKUP DATA'!$J$2:$J$337=[1]DATA!D1480)*('[1]VLOOKUP DATA'!$K$2:$K$337=[1]DATA!E1480),'[1]VLOOKUP DATA'!$L$2:$L$337)</f>
        <v>Off-Peak</v>
      </c>
      <c r="I1480" s="1" cm="1">
        <f t="array" ref="I1480">_xlfn.XLOOKUP(B1480,'[1]VLOOKUP DATA'!$A$3:$A$14,_xlfn.XLOOKUP(H1480,'[1]VLOOKUP DATA'!$D$2:$F$2,'[1]VLOOKUP DATA'!$D$3:$F$14))*100</f>
        <v>107</v>
      </c>
      <c r="J1480" s="2">
        <v>-5.3585250000000029</v>
      </c>
      <c r="K1480" s="3">
        <f t="shared" si="93"/>
        <v>0</v>
      </c>
      <c r="L1480" s="3">
        <v>64.88333333333334</v>
      </c>
      <c r="M1480" s="4">
        <v>318.78507499999989</v>
      </c>
      <c r="N1480" s="4">
        <v>0</v>
      </c>
      <c r="O1480" s="4">
        <v>290.18852500000014</v>
      </c>
      <c r="P1480" s="3">
        <f t="shared" si="94"/>
        <v>444.80911666666668</v>
      </c>
      <c r="Q1480" s="5">
        <v>-4.3000000000000073E-2</v>
      </c>
      <c r="R1480" s="5">
        <f>VLOOKUP(D1480,'[1]DESIGN LOAD'!AC:AF,2,FALSE)</f>
        <v>295</v>
      </c>
      <c r="S1480" s="7">
        <f>VLOOKUP(D1480,'[1]DESIGN LOAD'!AC:AF,3,FALSE)</f>
        <v>190</v>
      </c>
      <c r="T1480">
        <f>VLOOKUP(D1480,'[1]DESIGN LOAD'!AC:AF,4,FALSE)</f>
        <v>485</v>
      </c>
    </row>
    <row r="1481" spans="1:20" x14ac:dyDescent="0.3">
      <c r="A1481" s="6">
        <v>2024</v>
      </c>
      <c r="B1481" s="6">
        <v>8</v>
      </c>
      <c r="C1481" s="6">
        <v>31</v>
      </c>
      <c r="D1481" s="6">
        <v>21</v>
      </c>
      <c r="E1481" s="6" t="str">
        <f t="shared" si="92"/>
        <v>Saturday</v>
      </c>
      <c r="F1481" s="6" t="str">
        <f t="shared" si="95"/>
        <v>Weekend</v>
      </c>
      <c r="G1481" s="6" t="str">
        <f>_xlfn.XLOOKUP(B1481,'[1]VLOOKUP DATA'!$A$3:$A$14,'[1]VLOOKUP DATA'!$C$3:$C$14)</f>
        <v>High-demand</v>
      </c>
      <c r="H1481" s="6" t="str" cm="1">
        <f t="array" ref="H1481">_xlfn.XLOOKUP(1,('[1]VLOOKUP DATA'!$I$2:$I$337=[1]DATA!G1481)*('[1]VLOOKUP DATA'!$J$2:$J$337=[1]DATA!D1481)*('[1]VLOOKUP DATA'!$K$2:$K$337=[1]DATA!E1481),'[1]VLOOKUP DATA'!$L$2:$L$337)</f>
        <v>Off-Peak</v>
      </c>
      <c r="I1481" s="1" cm="1">
        <f t="array" ref="I1481">_xlfn.XLOOKUP(B1481,'[1]VLOOKUP DATA'!$A$3:$A$14,_xlfn.XLOOKUP(H1481,'[1]VLOOKUP DATA'!$D$2:$F$2,'[1]VLOOKUP DATA'!$D$3:$F$14))*100</f>
        <v>107</v>
      </c>
      <c r="J1481" s="2">
        <v>-138.1943083333334</v>
      </c>
      <c r="K1481" s="3">
        <f t="shared" si="93"/>
        <v>0</v>
      </c>
      <c r="L1481" s="3">
        <v>67.325000000000003</v>
      </c>
      <c r="M1481" s="4">
        <v>440.2543083333332</v>
      </c>
      <c r="N1481" s="4">
        <v>0</v>
      </c>
      <c r="O1481" s="4">
        <v>281.76689999999991</v>
      </c>
      <c r="P1481" s="3">
        <f t="shared" si="94"/>
        <v>444.80911666666668</v>
      </c>
      <c r="Q1481" s="5">
        <v>-4.3000000000000073E-2</v>
      </c>
      <c r="R1481" s="5">
        <f>VLOOKUP(D1481,'[1]DESIGN LOAD'!AC:AF,2,FALSE)</f>
        <v>295</v>
      </c>
      <c r="S1481" s="7">
        <f>VLOOKUP(D1481,'[1]DESIGN LOAD'!AC:AF,3,FALSE)</f>
        <v>190</v>
      </c>
      <c r="T1481">
        <f>VLOOKUP(D1481,'[1]DESIGN LOAD'!AC:AF,4,FALSE)</f>
        <v>485</v>
      </c>
    </row>
    <row r="1482" spans="1:20" x14ac:dyDescent="0.3">
      <c r="A1482" s="6">
        <v>2024</v>
      </c>
      <c r="B1482" s="6">
        <v>8</v>
      </c>
      <c r="C1482" s="6">
        <v>31</v>
      </c>
      <c r="D1482" s="6">
        <v>22</v>
      </c>
      <c r="E1482" s="6" t="str">
        <f t="shared" si="92"/>
        <v>Saturday</v>
      </c>
      <c r="F1482" s="6" t="str">
        <f t="shared" si="95"/>
        <v>Weekend</v>
      </c>
      <c r="G1482" s="6" t="str">
        <f>_xlfn.XLOOKUP(B1482,'[1]VLOOKUP DATA'!$A$3:$A$14,'[1]VLOOKUP DATA'!$C$3:$C$14)</f>
        <v>High-demand</v>
      </c>
      <c r="H1482" s="6" t="str" cm="1">
        <f t="array" ref="H1482">_xlfn.XLOOKUP(1,('[1]VLOOKUP DATA'!$I$2:$I$337=[1]DATA!G1482)*('[1]VLOOKUP DATA'!$J$2:$J$337=[1]DATA!D1482)*('[1]VLOOKUP DATA'!$K$2:$K$337=[1]DATA!E1482),'[1]VLOOKUP DATA'!$L$2:$L$337)</f>
        <v>Off-Peak</v>
      </c>
      <c r="I1482" s="1" cm="1">
        <f t="array" ref="I1482">_xlfn.XLOOKUP(B1482,'[1]VLOOKUP DATA'!$A$3:$A$14,_xlfn.XLOOKUP(H1482,'[1]VLOOKUP DATA'!$D$2:$F$2,'[1]VLOOKUP DATA'!$D$3:$F$14))*100</f>
        <v>107</v>
      </c>
      <c r="J1482" s="2">
        <v>-191.95969999999988</v>
      </c>
      <c r="K1482" s="3">
        <f t="shared" si="93"/>
        <v>0</v>
      </c>
      <c r="L1482" s="3">
        <v>75.25</v>
      </c>
      <c r="M1482" s="4">
        <v>443.75822499999981</v>
      </c>
      <c r="N1482" s="4">
        <v>0</v>
      </c>
      <c r="O1482" s="4">
        <v>231.51457499999998</v>
      </c>
      <c r="P1482" s="3">
        <f t="shared" si="94"/>
        <v>444.80911666666668</v>
      </c>
      <c r="Q1482" s="5">
        <v>-4.3000000000000073E-2</v>
      </c>
      <c r="R1482" s="5">
        <f>VLOOKUP(D1482,'[1]DESIGN LOAD'!AC:AF,2,FALSE)</f>
        <v>200</v>
      </c>
      <c r="S1482" s="7">
        <f>VLOOKUP(D1482,'[1]DESIGN LOAD'!AC:AF,3,FALSE)</f>
        <v>190</v>
      </c>
      <c r="T1482">
        <f>VLOOKUP(D1482,'[1]DESIGN LOAD'!AC:AF,4,FALSE)</f>
        <v>390</v>
      </c>
    </row>
    <row r="1483" spans="1:20" x14ac:dyDescent="0.3">
      <c r="A1483" s="6">
        <v>2024</v>
      </c>
      <c r="B1483" s="6">
        <v>8</v>
      </c>
      <c r="C1483" s="6">
        <v>31</v>
      </c>
      <c r="D1483" s="6">
        <v>23</v>
      </c>
      <c r="E1483" s="6" t="str">
        <f t="shared" si="92"/>
        <v>Saturday</v>
      </c>
      <c r="F1483" s="6" t="str">
        <f t="shared" si="95"/>
        <v>Weekend</v>
      </c>
      <c r="G1483" s="6" t="str">
        <f>_xlfn.XLOOKUP(B1483,'[1]VLOOKUP DATA'!$A$3:$A$14,'[1]VLOOKUP DATA'!$C$3:$C$14)</f>
        <v>High-demand</v>
      </c>
      <c r="H1483" s="6" t="str" cm="1">
        <f t="array" ref="H1483">_xlfn.XLOOKUP(1,('[1]VLOOKUP DATA'!$I$2:$I$337=[1]DATA!G1483)*('[1]VLOOKUP DATA'!$J$2:$J$337=[1]DATA!D1483)*('[1]VLOOKUP DATA'!$K$2:$K$337=[1]DATA!E1483),'[1]VLOOKUP DATA'!$L$2:$L$337)</f>
        <v>Off-Peak</v>
      </c>
      <c r="I1483" s="1" cm="1">
        <f t="array" ref="I1483">_xlfn.XLOOKUP(B1483,'[1]VLOOKUP DATA'!$A$3:$A$14,_xlfn.XLOOKUP(H1483,'[1]VLOOKUP DATA'!$D$2:$F$2,'[1]VLOOKUP DATA'!$D$3:$F$14))*100</f>
        <v>107</v>
      </c>
      <c r="J1483" s="2">
        <v>-55.007674999999963</v>
      </c>
      <c r="K1483" s="3">
        <f t="shared" si="93"/>
        <v>0</v>
      </c>
      <c r="L1483" s="3">
        <v>81.483333333333334</v>
      </c>
      <c r="M1483" s="4">
        <v>286.34631666666672</v>
      </c>
      <c r="N1483" s="4">
        <v>0</v>
      </c>
      <c r="O1483" s="4">
        <v>217.492975</v>
      </c>
      <c r="P1483" s="3">
        <f t="shared" si="94"/>
        <v>444.80911666666668</v>
      </c>
      <c r="Q1483" s="5">
        <v>-4.3000000000000073E-2</v>
      </c>
      <c r="R1483" s="5">
        <f>VLOOKUP(D1483,'[1]DESIGN LOAD'!AC:AF,2,FALSE)</f>
        <v>200</v>
      </c>
      <c r="S1483" s="7">
        <f>VLOOKUP(D1483,'[1]DESIGN LOAD'!AC:AF,3,FALSE)</f>
        <v>190</v>
      </c>
      <c r="T1483">
        <f>VLOOKUP(D1483,'[1]DESIGN LOAD'!AC:AF,4,FALSE)</f>
        <v>390</v>
      </c>
    </row>
    <row r="1484" spans="1:20" x14ac:dyDescent="0.3">
      <c r="A1484" s="6">
        <v>2024</v>
      </c>
      <c r="B1484" s="6">
        <v>9</v>
      </c>
      <c r="C1484" s="6">
        <v>1</v>
      </c>
      <c r="D1484" s="6">
        <v>0</v>
      </c>
      <c r="E1484" s="6" t="str">
        <f t="shared" si="92"/>
        <v>Sunday</v>
      </c>
      <c r="F1484" s="6" t="str">
        <f t="shared" si="95"/>
        <v>Weekend</v>
      </c>
      <c r="G1484" s="6" t="str">
        <f>_xlfn.XLOOKUP(B1484,'[1]VLOOKUP DATA'!$A$3:$A$14,'[1]VLOOKUP DATA'!$C$3:$C$14)</f>
        <v>Low-demand</v>
      </c>
      <c r="H1484" s="6" t="str" cm="1">
        <f t="array" ref="H1484">_xlfn.XLOOKUP(1,('[1]VLOOKUP DATA'!$I$2:$I$337=[1]DATA!G1484)*('[1]VLOOKUP DATA'!$J$2:$J$337=[1]DATA!D1484)*('[1]VLOOKUP DATA'!$K$2:$K$337=[1]DATA!E1484),'[1]VLOOKUP DATA'!$L$2:$L$337)</f>
        <v>Off-Peak</v>
      </c>
      <c r="I1484" s="1" cm="1">
        <f t="array" ref="I1484">_xlfn.XLOOKUP(B1484,'[1]VLOOKUP DATA'!$A$3:$A$14,_xlfn.XLOOKUP(H1484,'[1]VLOOKUP DATA'!$D$2:$F$2,'[1]VLOOKUP DATA'!$D$3:$F$14))*100</f>
        <v>93</v>
      </c>
      <c r="J1484" s="2">
        <v>22.596625000000028</v>
      </c>
      <c r="K1484" s="3">
        <f t="shared" si="93"/>
        <v>22.596625000000028</v>
      </c>
      <c r="L1484" s="3">
        <v>80.591666666666669</v>
      </c>
      <c r="M1484" s="4">
        <v>253.46028333333339</v>
      </c>
      <c r="N1484" s="4">
        <v>0</v>
      </c>
      <c r="O1484" s="4">
        <v>256.48607500000003</v>
      </c>
      <c r="P1484" s="3">
        <f t="shared" si="94"/>
        <v>445.53515833333324</v>
      </c>
      <c r="Q1484" s="5">
        <v>-4.3000000000000073E-2</v>
      </c>
      <c r="R1484" s="5">
        <f>VLOOKUP(D1484,'[1]DESIGN LOAD'!AC:AF,2,FALSE)</f>
        <v>200</v>
      </c>
      <c r="S1484" s="7">
        <f>VLOOKUP(D1484,'[1]DESIGN LOAD'!AC:AF,3,FALSE)</f>
        <v>190</v>
      </c>
      <c r="T1484">
        <f>VLOOKUP(D1484,'[1]DESIGN LOAD'!AC:AF,4,FALSE)</f>
        <v>390</v>
      </c>
    </row>
    <row r="1485" spans="1:20" x14ac:dyDescent="0.3">
      <c r="A1485" s="6">
        <v>2024</v>
      </c>
      <c r="B1485" s="6">
        <v>9</v>
      </c>
      <c r="C1485" s="6">
        <v>1</v>
      </c>
      <c r="D1485" s="6">
        <v>1</v>
      </c>
      <c r="E1485" s="6" t="str">
        <f t="shared" si="92"/>
        <v>Sunday</v>
      </c>
      <c r="F1485" s="6" t="str">
        <f t="shared" si="95"/>
        <v>Weekend</v>
      </c>
      <c r="G1485" s="6" t="str">
        <f>_xlfn.XLOOKUP(B1485,'[1]VLOOKUP DATA'!$A$3:$A$14,'[1]VLOOKUP DATA'!$C$3:$C$14)</f>
        <v>Low-demand</v>
      </c>
      <c r="H1485" s="6" t="str" cm="1">
        <f t="array" ref="H1485">_xlfn.XLOOKUP(1,('[1]VLOOKUP DATA'!$I$2:$I$337=[1]DATA!G1485)*('[1]VLOOKUP DATA'!$J$2:$J$337=[1]DATA!D1485)*('[1]VLOOKUP DATA'!$K$2:$K$337=[1]DATA!E1485),'[1]VLOOKUP DATA'!$L$2:$L$337)</f>
        <v>Off-Peak</v>
      </c>
      <c r="I1485" s="1" cm="1">
        <f t="array" ref="I1485">_xlfn.XLOOKUP(B1485,'[1]VLOOKUP DATA'!$A$3:$A$14,_xlfn.XLOOKUP(H1485,'[1]VLOOKUP DATA'!$D$2:$F$2,'[1]VLOOKUP DATA'!$D$3:$F$14))*100</f>
        <v>93</v>
      </c>
      <c r="J1485" s="2">
        <v>-17.552666666666688</v>
      </c>
      <c r="K1485" s="3">
        <f t="shared" si="93"/>
        <v>0</v>
      </c>
      <c r="L1485" s="3">
        <v>80.88333333333334</v>
      </c>
      <c r="M1485" s="4">
        <v>258.34561666666667</v>
      </c>
      <c r="N1485" s="4">
        <v>0</v>
      </c>
      <c r="O1485" s="4">
        <v>228.01539166666669</v>
      </c>
      <c r="P1485" s="3">
        <f t="shared" si="94"/>
        <v>445.53515833333324</v>
      </c>
      <c r="Q1485" s="5">
        <v>-4.3000000000000073E-2</v>
      </c>
      <c r="R1485" s="5">
        <f>VLOOKUP(D1485,'[1]DESIGN LOAD'!AC:AF,2,FALSE)</f>
        <v>200</v>
      </c>
      <c r="S1485" s="7">
        <f>VLOOKUP(D1485,'[1]DESIGN LOAD'!AC:AF,3,FALSE)</f>
        <v>190</v>
      </c>
      <c r="T1485">
        <f>VLOOKUP(D1485,'[1]DESIGN LOAD'!AC:AF,4,FALSE)</f>
        <v>390</v>
      </c>
    </row>
    <row r="1486" spans="1:20" x14ac:dyDescent="0.3">
      <c r="A1486" s="6">
        <v>2024</v>
      </c>
      <c r="B1486" s="6">
        <v>9</v>
      </c>
      <c r="C1486" s="6">
        <v>1</v>
      </c>
      <c r="D1486" s="6">
        <v>2</v>
      </c>
      <c r="E1486" s="6" t="str">
        <f t="shared" si="92"/>
        <v>Sunday</v>
      </c>
      <c r="F1486" s="6" t="str">
        <f t="shared" si="95"/>
        <v>Weekend</v>
      </c>
      <c r="G1486" s="6" t="str">
        <f>_xlfn.XLOOKUP(B1486,'[1]VLOOKUP DATA'!$A$3:$A$14,'[1]VLOOKUP DATA'!$C$3:$C$14)</f>
        <v>Low-demand</v>
      </c>
      <c r="H1486" s="6" t="str" cm="1">
        <f t="array" ref="H1486">_xlfn.XLOOKUP(1,('[1]VLOOKUP DATA'!$I$2:$I$337=[1]DATA!G1486)*('[1]VLOOKUP DATA'!$J$2:$J$337=[1]DATA!D1486)*('[1]VLOOKUP DATA'!$K$2:$K$337=[1]DATA!E1486),'[1]VLOOKUP DATA'!$L$2:$L$337)</f>
        <v>Off-Peak</v>
      </c>
      <c r="I1486" s="1" cm="1">
        <f t="array" ref="I1486">_xlfn.XLOOKUP(B1486,'[1]VLOOKUP DATA'!$A$3:$A$14,_xlfn.XLOOKUP(H1486,'[1]VLOOKUP DATA'!$D$2:$F$2,'[1]VLOOKUP DATA'!$D$3:$F$14))*100</f>
        <v>93</v>
      </c>
      <c r="J1486" s="2">
        <v>41.124633333333307</v>
      </c>
      <c r="K1486" s="3">
        <f t="shared" si="93"/>
        <v>41.124633333333307</v>
      </c>
      <c r="L1486" s="3">
        <v>79.7</v>
      </c>
      <c r="M1486" s="4">
        <v>259.36669999999992</v>
      </c>
      <c r="N1486" s="4">
        <v>0</v>
      </c>
      <c r="O1486" s="4">
        <v>292.75477500000005</v>
      </c>
      <c r="P1486" s="3">
        <f t="shared" si="94"/>
        <v>445.53515833333324</v>
      </c>
      <c r="Q1486" s="5">
        <v>-4.3050000000000067E-2</v>
      </c>
      <c r="R1486" s="5">
        <f>VLOOKUP(D1486,'[1]DESIGN LOAD'!AC:AF,2,FALSE)</f>
        <v>200</v>
      </c>
      <c r="S1486" s="7">
        <f>VLOOKUP(D1486,'[1]DESIGN LOAD'!AC:AF,3,FALSE)</f>
        <v>190</v>
      </c>
      <c r="T1486">
        <f>VLOOKUP(D1486,'[1]DESIGN LOAD'!AC:AF,4,FALSE)</f>
        <v>390</v>
      </c>
    </row>
    <row r="1487" spans="1:20" x14ac:dyDescent="0.3">
      <c r="A1487" s="6">
        <v>2024</v>
      </c>
      <c r="B1487" s="6">
        <v>9</v>
      </c>
      <c r="C1487" s="6">
        <v>1</v>
      </c>
      <c r="D1487" s="6">
        <v>3</v>
      </c>
      <c r="E1487" s="6" t="str">
        <f t="shared" si="92"/>
        <v>Sunday</v>
      </c>
      <c r="F1487" s="6" t="str">
        <f t="shared" si="95"/>
        <v>Weekend</v>
      </c>
      <c r="G1487" s="6" t="str">
        <f>_xlfn.XLOOKUP(B1487,'[1]VLOOKUP DATA'!$A$3:$A$14,'[1]VLOOKUP DATA'!$C$3:$C$14)</f>
        <v>Low-demand</v>
      </c>
      <c r="H1487" s="6" t="str" cm="1">
        <f t="array" ref="H1487">_xlfn.XLOOKUP(1,('[1]VLOOKUP DATA'!$I$2:$I$337=[1]DATA!G1487)*('[1]VLOOKUP DATA'!$J$2:$J$337=[1]DATA!D1487)*('[1]VLOOKUP DATA'!$K$2:$K$337=[1]DATA!E1487),'[1]VLOOKUP DATA'!$L$2:$L$337)</f>
        <v>Off-Peak</v>
      </c>
      <c r="I1487" s="1" cm="1">
        <f t="array" ref="I1487">_xlfn.XLOOKUP(B1487,'[1]VLOOKUP DATA'!$A$3:$A$14,_xlfn.XLOOKUP(H1487,'[1]VLOOKUP DATA'!$D$2:$F$2,'[1]VLOOKUP DATA'!$D$3:$F$14))*100</f>
        <v>93</v>
      </c>
      <c r="J1487" s="2">
        <v>-16.600533333333335</v>
      </c>
      <c r="K1487" s="3">
        <f t="shared" si="93"/>
        <v>0</v>
      </c>
      <c r="L1487" s="3">
        <v>78.95</v>
      </c>
      <c r="M1487" s="4">
        <v>329.10157500000008</v>
      </c>
      <c r="N1487" s="4">
        <v>0</v>
      </c>
      <c r="O1487" s="4">
        <v>296.42176666666666</v>
      </c>
      <c r="P1487" s="3">
        <f t="shared" si="94"/>
        <v>445.53515833333324</v>
      </c>
      <c r="Q1487" s="5">
        <v>-4.499999999999995E-2</v>
      </c>
      <c r="R1487" s="5">
        <f>VLOOKUP(D1487,'[1]DESIGN LOAD'!AC:AF,2,FALSE)</f>
        <v>200</v>
      </c>
      <c r="S1487" s="7">
        <f>VLOOKUP(D1487,'[1]DESIGN LOAD'!AC:AF,3,FALSE)</f>
        <v>190</v>
      </c>
      <c r="T1487">
        <f>VLOOKUP(D1487,'[1]DESIGN LOAD'!AC:AF,4,FALSE)</f>
        <v>390</v>
      </c>
    </row>
    <row r="1488" spans="1:20" x14ac:dyDescent="0.3">
      <c r="A1488" s="6">
        <v>2024</v>
      </c>
      <c r="B1488" s="6">
        <v>9</v>
      </c>
      <c r="C1488" s="6">
        <v>1</v>
      </c>
      <c r="D1488" s="6">
        <v>4</v>
      </c>
      <c r="E1488" s="6" t="str">
        <f t="shared" si="92"/>
        <v>Sunday</v>
      </c>
      <c r="F1488" s="6" t="str">
        <f t="shared" si="95"/>
        <v>Weekend</v>
      </c>
      <c r="G1488" s="6" t="str">
        <f>_xlfn.XLOOKUP(B1488,'[1]VLOOKUP DATA'!$A$3:$A$14,'[1]VLOOKUP DATA'!$C$3:$C$14)</f>
        <v>Low-demand</v>
      </c>
      <c r="H1488" s="6" t="str" cm="1">
        <f t="array" ref="H1488">_xlfn.XLOOKUP(1,('[1]VLOOKUP DATA'!$I$2:$I$337=[1]DATA!G1488)*('[1]VLOOKUP DATA'!$J$2:$J$337=[1]DATA!D1488)*('[1]VLOOKUP DATA'!$K$2:$K$337=[1]DATA!E1488),'[1]VLOOKUP DATA'!$L$2:$L$337)</f>
        <v>Off-Peak</v>
      </c>
      <c r="I1488" s="1" cm="1">
        <f t="array" ref="I1488">_xlfn.XLOOKUP(B1488,'[1]VLOOKUP DATA'!$A$3:$A$14,_xlfn.XLOOKUP(H1488,'[1]VLOOKUP DATA'!$D$2:$F$2,'[1]VLOOKUP DATA'!$D$3:$F$14))*100</f>
        <v>93</v>
      </c>
      <c r="J1488" s="2">
        <v>54.395758333333319</v>
      </c>
      <c r="K1488" s="3">
        <f t="shared" si="93"/>
        <v>54.395758333333319</v>
      </c>
      <c r="L1488" s="3">
        <v>77.7</v>
      </c>
      <c r="M1488" s="4">
        <v>298.12536666666648</v>
      </c>
      <c r="N1488" s="4">
        <v>0</v>
      </c>
      <c r="O1488" s="4">
        <v>338.15329166666663</v>
      </c>
      <c r="P1488" s="3">
        <f t="shared" si="94"/>
        <v>445.53515833333324</v>
      </c>
      <c r="Q1488" s="5">
        <v>-4.499999999999995E-2</v>
      </c>
      <c r="R1488" s="5">
        <f>VLOOKUP(D1488,'[1]DESIGN LOAD'!AC:AF,2,FALSE)</f>
        <v>295</v>
      </c>
      <c r="S1488" s="7">
        <f>VLOOKUP(D1488,'[1]DESIGN LOAD'!AC:AF,3,FALSE)</f>
        <v>190</v>
      </c>
      <c r="T1488">
        <f>VLOOKUP(D1488,'[1]DESIGN LOAD'!AC:AF,4,FALSE)</f>
        <v>485</v>
      </c>
    </row>
    <row r="1489" spans="1:20" x14ac:dyDescent="0.3">
      <c r="A1489" s="6">
        <v>2024</v>
      </c>
      <c r="B1489" s="6">
        <v>9</v>
      </c>
      <c r="C1489" s="6">
        <v>1</v>
      </c>
      <c r="D1489" s="6">
        <v>5</v>
      </c>
      <c r="E1489" s="6" t="str">
        <f t="shared" si="92"/>
        <v>Sunday</v>
      </c>
      <c r="F1489" s="6" t="str">
        <f t="shared" si="95"/>
        <v>Weekend</v>
      </c>
      <c r="G1489" s="6" t="str">
        <f>_xlfn.XLOOKUP(B1489,'[1]VLOOKUP DATA'!$A$3:$A$14,'[1]VLOOKUP DATA'!$C$3:$C$14)</f>
        <v>Low-demand</v>
      </c>
      <c r="H1489" s="6" t="str" cm="1">
        <f t="array" ref="H1489">_xlfn.XLOOKUP(1,('[1]VLOOKUP DATA'!$I$2:$I$337=[1]DATA!G1489)*('[1]VLOOKUP DATA'!$J$2:$J$337=[1]DATA!D1489)*('[1]VLOOKUP DATA'!$K$2:$K$337=[1]DATA!E1489),'[1]VLOOKUP DATA'!$L$2:$L$337)</f>
        <v>Off-Peak</v>
      </c>
      <c r="I1489" s="1" cm="1">
        <f t="array" ref="I1489">_xlfn.XLOOKUP(B1489,'[1]VLOOKUP DATA'!$A$3:$A$14,_xlfn.XLOOKUP(H1489,'[1]VLOOKUP DATA'!$D$2:$F$2,'[1]VLOOKUP DATA'!$D$3:$F$14))*100</f>
        <v>93</v>
      </c>
      <c r="J1489" s="2">
        <v>-39.084708333333374</v>
      </c>
      <c r="K1489" s="3">
        <f t="shared" si="93"/>
        <v>0</v>
      </c>
      <c r="L1489" s="3">
        <v>76.966666666666669</v>
      </c>
      <c r="M1489" s="4">
        <v>350.06894166666677</v>
      </c>
      <c r="N1489" s="4">
        <v>0</v>
      </c>
      <c r="O1489" s="4">
        <v>293.92327500000016</v>
      </c>
      <c r="P1489" s="3">
        <f t="shared" si="94"/>
        <v>445.53515833333324</v>
      </c>
      <c r="Q1489" s="5">
        <v>-4.499999999999995E-2</v>
      </c>
      <c r="R1489" s="5">
        <f>VLOOKUP(D1489,'[1]DESIGN LOAD'!AC:AF,2,FALSE)</f>
        <v>295</v>
      </c>
      <c r="S1489" s="7">
        <f>VLOOKUP(D1489,'[1]DESIGN LOAD'!AC:AF,3,FALSE)</f>
        <v>190</v>
      </c>
      <c r="T1489">
        <f>VLOOKUP(D1489,'[1]DESIGN LOAD'!AC:AF,4,FALSE)</f>
        <v>485</v>
      </c>
    </row>
    <row r="1490" spans="1:20" x14ac:dyDescent="0.3">
      <c r="A1490" s="6">
        <v>2024</v>
      </c>
      <c r="B1490" s="6">
        <v>9</v>
      </c>
      <c r="C1490" s="6">
        <v>1</v>
      </c>
      <c r="D1490" s="6">
        <v>6</v>
      </c>
      <c r="E1490" s="6" t="str">
        <f t="shared" si="92"/>
        <v>Sunday</v>
      </c>
      <c r="F1490" s="6" t="str">
        <f t="shared" si="95"/>
        <v>Weekend</v>
      </c>
      <c r="G1490" s="6" t="str">
        <f>_xlfn.XLOOKUP(B1490,'[1]VLOOKUP DATA'!$A$3:$A$14,'[1]VLOOKUP DATA'!$C$3:$C$14)</f>
        <v>Low-demand</v>
      </c>
      <c r="H1490" s="6" t="str" cm="1">
        <f t="array" ref="H1490">_xlfn.XLOOKUP(1,('[1]VLOOKUP DATA'!$I$2:$I$337=[1]DATA!G1490)*('[1]VLOOKUP DATA'!$J$2:$J$337=[1]DATA!D1490)*('[1]VLOOKUP DATA'!$K$2:$K$337=[1]DATA!E1490),'[1]VLOOKUP DATA'!$L$2:$L$337)</f>
        <v>Off-Peak</v>
      </c>
      <c r="I1490" s="1" cm="1">
        <f t="array" ref="I1490">_xlfn.XLOOKUP(B1490,'[1]VLOOKUP DATA'!$A$3:$A$14,_xlfn.XLOOKUP(H1490,'[1]VLOOKUP DATA'!$D$2:$F$2,'[1]VLOOKUP DATA'!$D$3:$F$14))*100</f>
        <v>93</v>
      </c>
      <c r="J1490" s="2">
        <v>251.49775833333334</v>
      </c>
      <c r="K1490" s="3">
        <f t="shared" si="93"/>
        <v>251.49775833333334</v>
      </c>
      <c r="L1490" s="3">
        <v>70.658333333333331</v>
      </c>
      <c r="M1490" s="4">
        <v>97.570625000000007</v>
      </c>
      <c r="N1490" s="4">
        <v>0.26326666666666665</v>
      </c>
      <c r="O1490" s="4">
        <v>331.24718333333328</v>
      </c>
      <c r="P1490" s="3">
        <f t="shared" si="94"/>
        <v>445.53515833333324</v>
      </c>
      <c r="Q1490" s="5">
        <v>-4.499999999999995E-2</v>
      </c>
      <c r="R1490" s="5">
        <f>VLOOKUP(D1490,'[1]DESIGN LOAD'!AC:AF,2,FALSE)</f>
        <v>295</v>
      </c>
      <c r="S1490" s="7">
        <f>VLOOKUP(D1490,'[1]DESIGN LOAD'!AC:AF,3,FALSE)</f>
        <v>190</v>
      </c>
      <c r="T1490">
        <f>VLOOKUP(D1490,'[1]DESIGN LOAD'!AC:AF,4,FALSE)</f>
        <v>485</v>
      </c>
    </row>
    <row r="1491" spans="1:20" x14ac:dyDescent="0.3">
      <c r="A1491" s="6">
        <v>2024</v>
      </c>
      <c r="B1491" s="6">
        <v>9</v>
      </c>
      <c r="C1491" s="6">
        <v>1</v>
      </c>
      <c r="D1491" s="6">
        <v>7</v>
      </c>
      <c r="E1491" s="6" t="str">
        <f t="shared" si="92"/>
        <v>Sunday</v>
      </c>
      <c r="F1491" s="6" t="str">
        <f t="shared" si="95"/>
        <v>Weekend</v>
      </c>
      <c r="G1491" s="6" t="str">
        <f>_xlfn.XLOOKUP(B1491,'[1]VLOOKUP DATA'!$A$3:$A$14,'[1]VLOOKUP DATA'!$C$3:$C$14)</f>
        <v>Low-demand</v>
      </c>
      <c r="H1491" s="6" t="str" cm="1">
        <f t="array" ref="H1491">_xlfn.XLOOKUP(1,('[1]VLOOKUP DATA'!$I$2:$I$337=[1]DATA!G1491)*('[1]VLOOKUP DATA'!$J$2:$J$337=[1]DATA!D1491)*('[1]VLOOKUP DATA'!$K$2:$K$337=[1]DATA!E1491),'[1]VLOOKUP DATA'!$L$2:$L$337)</f>
        <v>Off-Peak</v>
      </c>
      <c r="I1491" s="1" cm="1">
        <f t="array" ref="I1491">_xlfn.XLOOKUP(B1491,'[1]VLOOKUP DATA'!$A$3:$A$14,_xlfn.XLOOKUP(H1491,'[1]VLOOKUP DATA'!$D$2:$F$2,'[1]VLOOKUP DATA'!$D$3:$F$14))*100</f>
        <v>93</v>
      </c>
      <c r="J1491" s="2">
        <v>-15.440266666666666</v>
      </c>
      <c r="K1491" s="3">
        <f t="shared" si="93"/>
        <v>0</v>
      </c>
      <c r="L1491" s="3">
        <v>64.924999999999997</v>
      </c>
      <c r="M1491" s="4">
        <v>204.4999333333333</v>
      </c>
      <c r="N1491" s="4">
        <v>126.241725</v>
      </c>
      <c r="O1491" s="4">
        <v>302.28244166666684</v>
      </c>
      <c r="P1491" s="3">
        <f t="shared" si="94"/>
        <v>445.53515833333324</v>
      </c>
      <c r="Q1491" s="5">
        <v>-3.9183333333333334E-2</v>
      </c>
      <c r="R1491" s="5">
        <f>VLOOKUP(D1491,'[1]DESIGN LOAD'!AC:AF,2,FALSE)</f>
        <v>565</v>
      </c>
      <c r="S1491" s="7">
        <f>VLOOKUP(D1491,'[1]DESIGN LOAD'!AC:AF,3,FALSE)</f>
        <v>690</v>
      </c>
      <c r="T1491">
        <f>VLOOKUP(D1491,'[1]DESIGN LOAD'!AC:AF,4,FALSE)</f>
        <v>1255</v>
      </c>
    </row>
    <row r="1492" spans="1:20" x14ac:dyDescent="0.3">
      <c r="A1492" s="6">
        <v>2024</v>
      </c>
      <c r="B1492" s="6">
        <v>9</v>
      </c>
      <c r="C1492" s="6">
        <v>1</v>
      </c>
      <c r="D1492" s="6">
        <v>8</v>
      </c>
      <c r="E1492" s="6" t="str">
        <f t="shared" si="92"/>
        <v>Sunday</v>
      </c>
      <c r="F1492" s="6" t="str">
        <f t="shared" si="95"/>
        <v>Weekend</v>
      </c>
      <c r="G1492" s="6" t="str">
        <f>_xlfn.XLOOKUP(B1492,'[1]VLOOKUP DATA'!$A$3:$A$14,'[1]VLOOKUP DATA'!$C$3:$C$14)</f>
        <v>Low-demand</v>
      </c>
      <c r="H1492" s="6" t="str" cm="1">
        <f t="array" ref="H1492">_xlfn.XLOOKUP(1,('[1]VLOOKUP DATA'!$I$2:$I$337=[1]DATA!G1492)*('[1]VLOOKUP DATA'!$J$2:$J$337=[1]DATA!D1492)*('[1]VLOOKUP DATA'!$K$2:$K$337=[1]DATA!E1492),'[1]VLOOKUP DATA'!$L$2:$L$337)</f>
        <v>Off-Peak</v>
      </c>
      <c r="I1492" s="1" cm="1">
        <f t="array" ref="I1492">_xlfn.XLOOKUP(B1492,'[1]VLOOKUP DATA'!$A$3:$A$14,_xlfn.XLOOKUP(H1492,'[1]VLOOKUP DATA'!$D$2:$F$2,'[1]VLOOKUP DATA'!$D$3:$F$14))*100</f>
        <v>93</v>
      </c>
      <c r="J1492" s="2">
        <v>-83.303383333333343</v>
      </c>
      <c r="K1492" s="3">
        <f t="shared" si="93"/>
        <v>0</v>
      </c>
      <c r="L1492" s="3">
        <v>66.016666666666666</v>
      </c>
      <c r="M1492" s="4">
        <v>22.400841666666661</v>
      </c>
      <c r="N1492" s="4">
        <v>432.61157500000002</v>
      </c>
      <c r="O1492" s="4">
        <v>370.45274999999987</v>
      </c>
      <c r="P1492" s="3">
        <f t="shared" si="94"/>
        <v>445.53515833333324</v>
      </c>
      <c r="Q1492" s="5">
        <v>-3.3000000000000022E-2</v>
      </c>
      <c r="R1492" s="5">
        <f>VLOOKUP(D1492,'[1]DESIGN LOAD'!AC:AF,2,FALSE)</f>
        <v>565</v>
      </c>
      <c r="S1492" s="7">
        <f>VLOOKUP(D1492,'[1]DESIGN LOAD'!AC:AF,3,FALSE)</f>
        <v>675</v>
      </c>
      <c r="T1492">
        <f>VLOOKUP(D1492,'[1]DESIGN LOAD'!AC:AF,4,FALSE)</f>
        <v>1240</v>
      </c>
    </row>
    <row r="1493" spans="1:20" x14ac:dyDescent="0.3">
      <c r="A1493" s="6">
        <v>2024</v>
      </c>
      <c r="B1493" s="6">
        <v>9</v>
      </c>
      <c r="C1493" s="6">
        <v>1</v>
      </c>
      <c r="D1493" s="6">
        <v>9</v>
      </c>
      <c r="E1493" s="6" t="str">
        <f t="shared" si="92"/>
        <v>Sunday</v>
      </c>
      <c r="F1493" s="6" t="str">
        <f t="shared" si="95"/>
        <v>Weekend</v>
      </c>
      <c r="G1493" s="6" t="str">
        <f>_xlfn.XLOOKUP(B1493,'[1]VLOOKUP DATA'!$A$3:$A$14,'[1]VLOOKUP DATA'!$C$3:$C$14)</f>
        <v>Low-demand</v>
      </c>
      <c r="H1493" s="6" t="str" cm="1">
        <f t="array" ref="H1493">_xlfn.XLOOKUP(1,('[1]VLOOKUP DATA'!$I$2:$I$337=[1]DATA!G1493)*('[1]VLOOKUP DATA'!$J$2:$J$337=[1]DATA!D1493)*('[1]VLOOKUP DATA'!$K$2:$K$337=[1]DATA!E1493),'[1]VLOOKUP DATA'!$L$2:$L$337)</f>
        <v>Off-Peak</v>
      </c>
      <c r="I1493" s="1" cm="1">
        <f t="array" ref="I1493">_xlfn.XLOOKUP(B1493,'[1]VLOOKUP DATA'!$A$3:$A$14,_xlfn.XLOOKUP(H1493,'[1]VLOOKUP DATA'!$D$2:$F$2,'[1]VLOOKUP DATA'!$D$3:$F$14))*100</f>
        <v>93</v>
      </c>
      <c r="J1493" s="2">
        <v>-294.74729166666663</v>
      </c>
      <c r="K1493" s="3">
        <f t="shared" si="93"/>
        <v>0</v>
      </c>
      <c r="L1493" s="3">
        <v>74.683333333333337</v>
      </c>
      <c r="M1493" s="4">
        <v>0.16930000000000006</v>
      </c>
      <c r="N1493" s="4">
        <v>670.68419166666683</v>
      </c>
      <c r="O1493" s="4">
        <v>375.89965000000012</v>
      </c>
      <c r="P1493" s="3">
        <f t="shared" si="94"/>
        <v>445.53515833333324</v>
      </c>
      <c r="Q1493" s="5">
        <v>-3.5999999999999997E-2</v>
      </c>
      <c r="R1493" s="5">
        <f>VLOOKUP(D1493,'[1]DESIGN LOAD'!AC:AF,2,FALSE)</f>
        <v>565</v>
      </c>
      <c r="S1493" s="7">
        <f>VLOOKUP(D1493,'[1]DESIGN LOAD'!AC:AF,3,FALSE)</f>
        <v>675</v>
      </c>
      <c r="T1493">
        <f>VLOOKUP(D1493,'[1]DESIGN LOAD'!AC:AF,4,FALSE)</f>
        <v>1240</v>
      </c>
    </row>
    <row r="1494" spans="1:20" x14ac:dyDescent="0.3">
      <c r="A1494" s="6">
        <v>2024</v>
      </c>
      <c r="B1494" s="6">
        <v>9</v>
      </c>
      <c r="C1494" s="6">
        <v>1</v>
      </c>
      <c r="D1494" s="6">
        <v>10</v>
      </c>
      <c r="E1494" s="6" t="str">
        <f t="shared" si="92"/>
        <v>Sunday</v>
      </c>
      <c r="F1494" s="6" t="str">
        <f t="shared" si="95"/>
        <v>Weekend</v>
      </c>
      <c r="G1494" s="6" t="str">
        <f>_xlfn.XLOOKUP(B1494,'[1]VLOOKUP DATA'!$A$3:$A$14,'[1]VLOOKUP DATA'!$C$3:$C$14)</f>
        <v>Low-demand</v>
      </c>
      <c r="H1494" s="6" t="str" cm="1">
        <f t="array" ref="H1494">_xlfn.XLOOKUP(1,('[1]VLOOKUP DATA'!$I$2:$I$337=[1]DATA!G1494)*('[1]VLOOKUP DATA'!$J$2:$J$337=[1]DATA!D1494)*('[1]VLOOKUP DATA'!$K$2:$K$337=[1]DATA!E1494),'[1]VLOOKUP DATA'!$L$2:$L$337)</f>
        <v>Off-Peak</v>
      </c>
      <c r="I1494" s="1" cm="1">
        <f t="array" ref="I1494">_xlfn.XLOOKUP(B1494,'[1]VLOOKUP DATA'!$A$3:$A$14,_xlfn.XLOOKUP(H1494,'[1]VLOOKUP DATA'!$D$2:$F$2,'[1]VLOOKUP DATA'!$D$3:$F$14))*100</f>
        <v>93</v>
      </c>
      <c r="J1494" s="2">
        <v>-389.58335</v>
      </c>
      <c r="K1494" s="3">
        <f t="shared" si="93"/>
        <v>0</v>
      </c>
      <c r="L1494" s="3">
        <v>91.65</v>
      </c>
      <c r="M1494" s="4">
        <v>0.16609166666666669</v>
      </c>
      <c r="N1494" s="4">
        <v>773.68619999999976</v>
      </c>
      <c r="O1494" s="4">
        <v>384.06568333333325</v>
      </c>
      <c r="P1494" s="3">
        <f t="shared" si="94"/>
        <v>445.53515833333324</v>
      </c>
      <c r="Q1494" s="5">
        <v>-3.5999999999999997E-2</v>
      </c>
      <c r="R1494" s="5">
        <f>VLOOKUP(D1494,'[1]DESIGN LOAD'!AC:AF,2,FALSE)</f>
        <v>565</v>
      </c>
      <c r="S1494" s="7">
        <f>VLOOKUP(D1494,'[1]DESIGN LOAD'!AC:AF,3,FALSE)</f>
        <v>675</v>
      </c>
      <c r="T1494">
        <f>VLOOKUP(D1494,'[1]DESIGN LOAD'!AC:AF,4,FALSE)</f>
        <v>1240</v>
      </c>
    </row>
    <row r="1495" spans="1:20" x14ac:dyDescent="0.3">
      <c r="A1495" s="6">
        <v>2024</v>
      </c>
      <c r="B1495" s="6">
        <v>9</v>
      </c>
      <c r="C1495" s="6">
        <v>1</v>
      </c>
      <c r="D1495" s="6">
        <v>11</v>
      </c>
      <c r="E1495" s="6" t="str">
        <f t="shared" si="92"/>
        <v>Sunday</v>
      </c>
      <c r="F1495" s="6" t="str">
        <f t="shared" si="95"/>
        <v>Weekend</v>
      </c>
      <c r="G1495" s="6" t="str">
        <f>_xlfn.XLOOKUP(B1495,'[1]VLOOKUP DATA'!$A$3:$A$14,'[1]VLOOKUP DATA'!$C$3:$C$14)</f>
        <v>Low-demand</v>
      </c>
      <c r="H1495" s="6" t="str" cm="1">
        <f t="array" ref="H1495">_xlfn.XLOOKUP(1,('[1]VLOOKUP DATA'!$I$2:$I$337=[1]DATA!G1495)*('[1]VLOOKUP DATA'!$J$2:$J$337=[1]DATA!D1495)*('[1]VLOOKUP DATA'!$K$2:$K$337=[1]DATA!E1495),'[1]VLOOKUP DATA'!$L$2:$L$337)</f>
        <v>Off-Peak</v>
      </c>
      <c r="I1495" s="1" cm="1">
        <f t="array" ref="I1495">_xlfn.XLOOKUP(B1495,'[1]VLOOKUP DATA'!$A$3:$A$14,_xlfn.XLOOKUP(H1495,'[1]VLOOKUP DATA'!$D$2:$F$2,'[1]VLOOKUP DATA'!$D$3:$F$14))*100</f>
        <v>93</v>
      </c>
      <c r="J1495" s="2">
        <v>-18.047791666666672</v>
      </c>
      <c r="K1495" s="3">
        <f t="shared" si="93"/>
        <v>0</v>
      </c>
      <c r="L1495" s="3">
        <v>99</v>
      </c>
      <c r="M1495" s="4">
        <v>0.16587499999999988</v>
      </c>
      <c r="N1495" s="4">
        <v>335.77606666666657</v>
      </c>
      <c r="O1495" s="4">
        <v>317.69110000000006</v>
      </c>
      <c r="P1495" s="3">
        <f t="shared" si="94"/>
        <v>445.53515833333324</v>
      </c>
      <c r="Q1495" s="5">
        <v>-3.5999999999999997E-2</v>
      </c>
      <c r="R1495" s="5">
        <f>VLOOKUP(D1495,'[1]DESIGN LOAD'!AC:AF,2,FALSE)</f>
        <v>565</v>
      </c>
      <c r="S1495" s="7">
        <f>VLOOKUP(D1495,'[1]DESIGN LOAD'!AC:AF,3,FALSE)</f>
        <v>675</v>
      </c>
      <c r="T1495">
        <f>VLOOKUP(D1495,'[1]DESIGN LOAD'!AC:AF,4,FALSE)</f>
        <v>1240</v>
      </c>
    </row>
    <row r="1496" spans="1:20" x14ac:dyDescent="0.3">
      <c r="A1496" s="6">
        <v>2024</v>
      </c>
      <c r="B1496" s="6">
        <v>9</v>
      </c>
      <c r="C1496" s="6">
        <v>1</v>
      </c>
      <c r="D1496" s="6">
        <v>12</v>
      </c>
      <c r="E1496" s="6" t="str">
        <f t="shared" si="92"/>
        <v>Sunday</v>
      </c>
      <c r="F1496" s="6" t="str">
        <f t="shared" si="95"/>
        <v>Weekend</v>
      </c>
      <c r="G1496" s="6" t="str">
        <f>_xlfn.XLOOKUP(B1496,'[1]VLOOKUP DATA'!$A$3:$A$14,'[1]VLOOKUP DATA'!$C$3:$C$14)</f>
        <v>Low-demand</v>
      </c>
      <c r="H1496" s="6" t="str" cm="1">
        <f t="array" ref="H1496">_xlfn.XLOOKUP(1,('[1]VLOOKUP DATA'!$I$2:$I$337=[1]DATA!G1496)*('[1]VLOOKUP DATA'!$J$2:$J$337=[1]DATA!D1496)*('[1]VLOOKUP DATA'!$K$2:$K$337=[1]DATA!E1496),'[1]VLOOKUP DATA'!$L$2:$L$337)</f>
        <v>Off-Peak</v>
      </c>
      <c r="I1496" s="1" cm="1">
        <f t="array" ref="I1496">_xlfn.XLOOKUP(B1496,'[1]VLOOKUP DATA'!$A$3:$A$14,_xlfn.XLOOKUP(H1496,'[1]VLOOKUP DATA'!$D$2:$F$2,'[1]VLOOKUP DATA'!$D$3:$F$14))*100</f>
        <v>93</v>
      </c>
      <c r="J1496" s="2">
        <v>-9.2193166666666642</v>
      </c>
      <c r="K1496" s="3">
        <f t="shared" si="93"/>
        <v>0</v>
      </c>
      <c r="L1496" s="3">
        <v>99</v>
      </c>
      <c r="M1496" s="4">
        <v>0.16565000000000005</v>
      </c>
      <c r="N1496" s="4">
        <v>418.42536666666649</v>
      </c>
      <c r="O1496" s="4">
        <v>409.16442499999999</v>
      </c>
      <c r="P1496" s="3">
        <f t="shared" si="94"/>
        <v>445.53515833333324</v>
      </c>
      <c r="Q1496" s="5">
        <v>-3.5999999999999997E-2</v>
      </c>
      <c r="R1496" s="5">
        <f>VLOOKUP(D1496,'[1]DESIGN LOAD'!AC:AF,2,FALSE)</f>
        <v>565</v>
      </c>
      <c r="S1496" s="7">
        <f>VLOOKUP(D1496,'[1]DESIGN LOAD'!AC:AF,3,FALSE)</f>
        <v>675</v>
      </c>
      <c r="T1496">
        <f>VLOOKUP(D1496,'[1]DESIGN LOAD'!AC:AF,4,FALSE)</f>
        <v>1240</v>
      </c>
    </row>
    <row r="1497" spans="1:20" x14ac:dyDescent="0.3">
      <c r="A1497" s="6">
        <v>2024</v>
      </c>
      <c r="B1497" s="6">
        <v>9</v>
      </c>
      <c r="C1497" s="6">
        <v>1</v>
      </c>
      <c r="D1497" s="6">
        <v>13</v>
      </c>
      <c r="E1497" s="6" t="str">
        <f t="shared" si="92"/>
        <v>Sunday</v>
      </c>
      <c r="F1497" s="6" t="str">
        <f t="shared" si="95"/>
        <v>Weekend</v>
      </c>
      <c r="G1497" s="6" t="str">
        <f>_xlfn.XLOOKUP(B1497,'[1]VLOOKUP DATA'!$A$3:$A$14,'[1]VLOOKUP DATA'!$C$3:$C$14)</f>
        <v>Low-demand</v>
      </c>
      <c r="H1497" s="6" t="str" cm="1">
        <f t="array" ref="H1497">_xlfn.XLOOKUP(1,('[1]VLOOKUP DATA'!$I$2:$I$337=[1]DATA!G1497)*('[1]VLOOKUP DATA'!$J$2:$J$337=[1]DATA!D1497)*('[1]VLOOKUP DATA'!$K$2:$K$337=[1]DATA!E1497),'[1]VLOOKUP DATA'!$L$2:$L$337)</f>
        <v>Off-Peak</v>
      </c>
      <c r="I1497" s="1" cm="1">
        <f t="array" ref="I1497">_xlfn.XLOOKUP(B1497,'[1]VLOOKUP DATA'!$A$3:$A$14,_xlfn.XLOOKUP(H1497,'[1]VLOOKUP DATA'!$D$2:$F$2,'[1]VLOOKUP DATA'!$D$3:$F$14))*100</f>
        <v>93</v>
      </c>
      <c r="J1497" s="2">
        <v>-7.05910833333333</v>
      </c>
      <c r="K1497" s="3">
        <f t="shared" si="93"/>
        <v>0</v>
      </c>
      <c r="L1497" s="3">
        <v>99</v>
      </c>
      <c r="M1497" s="4">
        <v>0.16953333333333326</v>
      </c>
      <c r="N1497" s="4">
        <v>421.55374166666689</v>
      </c>
      <c r="O1497" s="4">
        <v>414.4575583333334</v>
      </c>
      <c r="P1497" s="3">
        <f t="shared" si="94"/>
        <v>445.53515833333324</v>
      </c>
      <c r="Q1497" s="5">
        <v>-3.5999999999999997E-2</v>
      </c>
      <c r="R1497" s="5">
        <f>VLOOKUP(D1497,'[1]DESIGN LOAD'!AC:AF,2,FALSE)</f>
        <v>565</v>
      </c>
      <c r="S1497" s="7">
        <f>VLOOKUP(D1497,'[1]DESIGN LOAD'!AC:AF,3,FALSE)</f>
        <v>675</v>
      </c>
      <c r="T1497">
        <f>VLOOKUP(D1497,'[1]DESIGN LOAD'!AC:AF,4,FALSE)</f>
        <v>1240</v>
      </c>
    </row>
    <row r="1498" spans="1:20" x14ac:dyDescent="0.3">
      <c r="A1498" s="6">
        <v>2024</v>
      </c>
      <c r="B1498" s="6">
        <v>9</v>
      </c>
      <c r="C1498" s="6">
        <v>1</v>
      </c>
      <c r="D1498" s="6">
        <v>14</v>
      </c>
      <c r="E1498" s="6" t="str">
        <f t="shared" si="92"/>
        <v>Sunday</v>
      </c>
      <c r="F1498" s="6" t="str">
        <f t="shared" si="95"/>
        <v>Weekend</v>
      </c>
      <c r="G1498" s="6" t="str">
        <f>_xlfn.XLOOKUP(B1498,'[1]VLOOKUP DATA'!$A$3:$A$14,'[1]VLOOKUP DATA'!$C$3:$C$14)</f>
        <v>Low-demand</v>
      </c>
      <c r="H1498" s="6" t="str" cm="1">
        <f t="array" ref="H1498">_xlfn.XLOOKUP(1,('[1]VLOOKUP DATA'!$I$2:$I$337=[1]DATA!G1498)*('[1]VLOOKUP DATA'!$J$2:$J$337=[1]DATA!D1498)*('[1]VLOOKUP DATA'!$K$2:$K$337=[1]DATA!E1498),'[1]VLOOKUP DATA'!$L$2:$L$337)</f>
        <v>Off-Peak</v>
      </c>
      <c r="I1498" s="1" cm="1">
        <f t="array" ref="I1498">_xlfn.XLOOKUP(B1498,'[1]VLOOKUP DATA'!$A$3:$A$14,_xlfn.XLOOKUP(H1498,'[1]VLOOKUP DATA'!$D$2:$F$2,'[1]VLOOKUP DATA'!$D$3:$F$14))*100</f>
        <v>93</v>
      </c>
      <c r="J1498" s="2">
        <v>-7.6824083333333313</v>
      </c>
      <c r="K1498" s="3">
        <f t="shared" si="93"/>
        <v>0</v>
      </c>
      <c r="L1498" s="3">
        <v>99</v>
      </c>
      <c r="M1498" s="4">
        <v>0.16730833333333334</v>
      </c>
      <c r="N1498" s="4">
        <v>412.23768333333334</v>
      </c>
      <c r="O1498" s="4">
        <v>404.51645833333345</v>
      </c>
      <c r="P1498" s="3">
        <f t="shared" si="94"/>
        <v>445.53515833333324</v>
      </c>
      <c r="Q1498" s="5">
        <v>-3.5999999999999997E-2</v>
      </c>
      <c r="R1498" s="5">
        <f>VLOOKUP(D1498,'[1]DESIGN LOAD'!AC:AF,2,FALSE)</f>
        <v>565</v>
      </c>
      <c r="S1498" s="7">
        <f>VLOOKUP(D1498,'[1]DESIGN LOAD'!AC:AF,3,FALSE)</f>
        <v>675</v>
      </c>
      <c r="T1498">
        <f>VLOOKUP(D1498,'[1]DESIGN LOAD'!AC:AF,4,FALSE)</f>
        <v>1240</v>
      </c>
    </row>
    <row r="1499" spans="1:20" x14ac:dyDescent="0.3">
      <c r="A1499" s="6">
        <v>2024</v>
      </c>
      <c r="B1499" s="6">
        <v>9</v>
      </c>
      <c r="C1499" s="6">
        <v>1</v>
      </c>
      <c r="D1499" s="6">
        <v>15</v>
      </c>
      <c r="E1499" s="6" t="str">
        <f t="shared" si="92"/>
        <v>Sunday</v>
      </c>
      <c r="F1499" s="6" t="str">
        <f t="shared" si="95"/>
        <v>Weekend</v>
      </c>
      <c r="G1499" s="6" t="str">
        <f>_xlfn.XLOOKUP(B1499,'[1]VLOOKUP DATA'!$A$3:$A$14,'[1]VLOOKUP DATA'!$C$3:$C$14)</f>
        <v>Low-demand</v>
      </c>
      <c r="H1499" s="6" t="str" cm="1">
        <f t="array" ref="H1499">_xlfn.XLOOKUP(1,('[1]VLOOKUP DATA'!$I$2:$I$337=[1]DATA!G1499)*('[1]VLOOKUP DATA'!$J$2:$J$337=[1]DATA!D1499)*('[1]VLOOKUP DATA'!$K$2:$K$337=[1]DATA!E1499),'[1]VLOOKUP DATA'!$L$2:$L$337)</f>
        <v>Off-Peak</v>
      </c>
      <c r="I1499" s="1" cm="1">
        <f t="array" ref="I1499">_xlfn.XLOOKUP(B1499,'[1]VLOOKUP DATA'!$A$3:$A$14,_xlfn.XLOOKUP(H1499,'[1]VLOOKUP DATA'!$D$2:$F$2,'[1]VLOOKUP DATA'!$D$3:$F$14))*100</f>
        <v>93</v>
      </c>
      <c r="J1499" s="2">
        <v>-5.7128000000000032</v>
      </c>
      <c r="K1499" s="3">
        <f t="shared" si="93"/>
        <v>0</v>
      </c>
      <c r="L1499" s="3">
        <v>99</v>
      </c>
      <c r="M1499" s="4">
        <v>0.16683333333333331</v>
      </c>
      <c r="N1499" s="4">
        <v>409.51643333333334</v>
      </c>
      <c r="O1499" s="4">
        <v>403.76661666666666</v>
      </c>
      <c r="P1499" s="3">
        <f t="shared" si="94"/>
        <v>445.53515833333324</v>
      </c>
      <c r="Q1499" s="5">
        <v>-3.5999999999999997E-2</v>
      </c>
      <c r="R1499" s="5">
        <f>VLOOKUP(D1499,'[1]DESIGN LOAD'!AC:AF,2,FALSE)</f>
        <v>565</v>
      </c>
      <c r="S1499" s="7">
        <f>VLOOKUP(D1499,'[1]DESIGN LOAD'!AC:AF,3,FALSE)</f>
        <v>675</v>
      </c>
      <c r="T1499">
        <f>VLOOKUP(D1499,'[1]DESIGN LOAD'!AC:AF,4,FALSE)</f>
        <v>1240</v>
      </c>
    </row>
    <row r="1500" spans="1:20" x14ac:dyDescent="0.3">
      <c r="A1500" s="6">
        <v>2024</v>
      </c>
      <c r="B1500" s="6">
        <v>9</v>
      </c>
      <c r="C1500" s="6">
        <v>1</v>
      </c>
      <c r="D1500" s="6">
        <v>16</v>
      </c>
      <c r="E1500" s="6" t="str">
        <f t="shared" si="92"/>
        <v>Sunday</v>
      </c>
      <c r="F1500" s="6" t="str">
        <f t="shared" si="95"/>
        <v>Weekend</v>
      </c>
      <c r="G1500" s="6" t="str">
        <f>_xlfn.XLOOKUP(B1500,'[1]VLOOKUP DATA'!$A$3:$A$14,'[1]VLOOKUP DATA'!$C$3:$C$14)</f>
        <v>Low-demand</v>
      </c>
      <c r="H1500" s="6" t="str" cm="1">
        <f t="array" ref="H1500">_xlfn.XLOOKUP(1,('[1]VLOOKUP DATA'!$I$2:$I$337=[1]DATA!G1500)*('[1]VLOOKUP DATA'!$J$2:$J$337=[1]DATA!D1500)*('[1]VLOOKUP DATA'!$K$2:$K$337=[1]DATA!E1500),'[1]VLOOKUP DATA'!$L$2:$L$337)</f>
        <v>Off-Peak</v>
      </c>
      <c r="I1500" s="1" cm="1">
        <f t="array" ref="I1500">_xlfn.XLOOKUP(B1500,'[1]VLOOKUP DATA'!$A$3:$A$14,_xlfn.XLOOKUP(H1500,'[1]VLOOKUP DATA'!$D$2:$F$2,'[1]VLOOKUP DATA'!$D$3:$F$14))*100</f>
        <v>93</v>
      </c>
      <c r="J1500" s="2">
        <v>3.6110101010100961</v>
      </c>
      <c r="K1500" s="3">
        <f t="shared" si="93"/>
        <v>3.6110101010100961</v>
      </c>
      <c r="L1500" s="3">
        <v>98.313131313131308</v>
      </c>
      <c r="M1500" s="4">
        <v>27.068181818181809</v>
      </c>
      <c r="N1500" s="4">
        <v>328.01956565656582</v>
      </c>
      <c r="O1500" s="4">
        <v>357.2794242424244</v>
      </c>
      <c r="P1500" s="3">
        <f t="shared" si="94"/>
        <v>445.53515833333324</v>
      </c>
      <c r="Q1500" s="5">
        <v>-1.9272727272727282E-2</v>
      </c>
      <c r="R1500" s="5">
        <f>VLOOKUP(D1500,'[1]DESIGN LOAD'!AC:AF,2,FALSE)</f>
        <v>565</v>
      </c>
      <c r="S1500" s="7">
        <f>VLOOKUP(D1500,'[1]DESIGN LOAD'!AC:AF,3,FALSE)</f>
        <v>675</v>
      </c>
      <c r="T1500">
        <f>VLOOKUP(D1500,'[1]DESIGN LOAD'!AC:AF,4,FALSE)</f>
        <v>1240</v>
      </c>
    </row>
    <row r="1501" spans="1:20" x14ac:dyDescent="0.3">
      <c r="A1501" s="6">
        <v>2024</v>
      </c>
      <c r="B1501" s="6">
        <v>9</v>
      </c>
      <c r="C1501" s="6">
        <v>1</v>
      </c>
      <c r="D1501" s="6">
        <v>17</v>
      </c>
      <c r="E1501" s="6" t="str">
        <f t="shared" si="92"/>
        <v>Sunday</v>
      </c>
      <c r="F1501" s="6" t="str">
        <f t="shared" si="95"/>
        <v>Weekend</v>
      </c>
      <c r="G1501" s="6" t="str">
        <f>_xlfn.XLOOKUP(B1501,'[1]VLOOKUP DATA'!$A$3:$A$14,'[1]VLOOKUP DATA'!$C$3:$C$14)</f>
        <v>Low-demand</v>
      </c>
      <c r="H1501" s="6" t="str" cm="1">
        <f t="array" ref="H1501">_xlfn.XLOOKUP(1,('[1]VLOOKUP DATA'!$I$2:$I$337=[1]DATA!G1501)*('[1]VLOOKUP DATA'!$J$2:$J$337=[1]DATA!D1501)*('[1]VLOOKUP DATA'!$K$2:$K$337=[1]DATA!E1501),'[1]VLOOKUP DATA'!$L$2:$L$337)</f>
        <v>Off-Peak</v>
      </c>
      <c r="I1501" s="1" cm="1">
        <f t="array" ref="I1501">_xlfn.XLOOKUP(B1501,'[1]VLOOKUP DATA'!$A$3:$A$14,_xlfn.XLOOKUP(H1501,'[1]VLOOKUP DATA'!$D$2:$F$2,'[1]VLOOKUP DATA'!$D$3:$F$14))*100</f>
        <v>93</v>
      </c>
      <c r="J1501" s="2">
        <v>129.71058333333335</v>
      </c>
      <c r="K1501" s="3">
        <f t="shared" si="93"/>
        <v>129.71058333333335</v>
      </c>
      <c r="L1501" s="3">
        <v>95.766666666666666</v>
      </c>
      <c r="M1501" s="4">
        <v>0.17006666666666667</v>
      </c>
      <c r="N1501" s="4">
        <v>79.562266666666702</v>
      </c>
      <c r="O1501" s="4">
        <v>209.27284999999995</v>
      </c>
      <c r="P1501" s="3">
        <f t="shared" si="94"/>
        <v>445.53515833333324</v>
      </c>
      <c r="Q1501" s="5">
        <v>0</v>
      </c>
      <c r="R1501" s="5">
        <f>VLOOKUP(D1501,'[1]DESIGN LOAD'!AC:AF,2,FALSE)</f>
        <v>555</v>
      </c>
      <c r="S1501" s="7">
        <f>VLOOKUP(D1501,'[1]DESIGN LOAD'!AC:AF,3,FALSE)</f>
        <v>675</v>
      </c>
      <c r="T1501">
        <f>VLOOKUP(D1501,'[1]DESIGN LOAD'!AC:AF,4,FALSE)</f>
        <v>1230</v>
      </c>
    </row>
    <row r="1502" spans="1:20" x14ac:dyDescent="0.3">
      <c r="A1502" s="6">
        <v>2024</v>
      </c>
      <c r="B1502" s="6">
        <v>9</v>
      </c>
      <c r="C1502" s="6">
        <v>1</v>
      </c>
      <c r="D1502" s="6">
        <v>18</v>
      </c>
      <c r="E1502" s="6" t="str">
        <f t="shared" si="92"/>
        <v>Sunday</v>
      </c>
      <c r="F1502" s="6" t="str">
        <f t="shared" si="95"/>
        <v>Weekend</v>
      </c>
      <c r="G1502" s="6" t="str">
        <f>_xlfn.XLOOKUP(B1502,'[1]VLOOKUP DATA'!$A$3:$A$14,'[1]VLOOKUP DATA'!$C$3:$C$14)</f>
        <v>Low-demand</v>
      </c>
      <c r="H1502" s="6" t="str" cm="1">
        <f t="array" ref="H1502">_xlfn.XLOOKUP(1,('[1]VLOOKUP DATA'!$I$2:$I$337=[1]DATA!G1502)*('[1]VLOOKUP DATA'!$J$2:$J$337=[1]DATA!D1502)*('[1]VLOOKUP DATA'!$K$2:$K$337=[1]DATA!E1502),'[1]VLOOKUP DATA'!$L$2:$L$337)</f>
        <v>Off-Peak</v>
      </c>
      <c r="I1502" s="1" cm="1">
        <f t="array" ref="I1502">_xlfn.XLOOKUP(B1502,'[1]VLOOKUP DATA'!$A$3:$A$14,_xlfn.XLOOKUP(H1502,'[1]VLOOKUP DATA'!$D$2:$F$2,'[1]VLOOKUP DATA'!$D$3:$F$14))*100</f>
        <v>93</v>
      </c>
      <c r="J1502" s="2">
        <v>204.69848333333323</v>
      </c>
      <c r="K1502" s="3">
        <f t="shared" si="93"/>
        <v>204.69848333333323</v>
      </c>
      <c r="L1502" s="3">
        <v>86.808333333333337</v>
      </c>
      <c r="M1502" s="4">
        <v>0.17084166666666681</v>
      </c>
      <c r="N1502" s="4">
        <v>4.4939833333333326</v>
      </c>
      <c r="O1502" s="4">
        <v>209.15405000000001</v>
      </c>
      <c r="P1502" s="3">
        <f t="shared" si="94"/>
        <v>445.53515833333324</v>
      </c>
      <c r="Q1502" s="5">
        <v>-3.7916666666666675E-2</v>
      </c>
      <c r="R1502" s="5">
        <f>VLOOKUP(D1502,'[1]DESIGN LOAD'!AC:AF,2,FALSE)</f>
        <v>485</v>
      </c>
      <c r="S1502" s="7">
        <f>VLOOKUP(D1502,'[1]DESIGN LOAD'!AC:AF,3,FALSE)</f>
        <v>655</v>
      </c>
      <c r="T1502">
        <f>VLOOKUP(D1502,'[1]DESIGN LOAD'!AC:AF,4,FALSE)</f>
        <v>1140</v>
      </c>
    </row>
    <row r="1503" spans="1:20" x14ac:dyDescent="0.3">
      <c r="A1503" s="6">
        <v>2024</v>
      </c>
      <c r="B1503" s="6">
        <v>9</v>
      </c>
      <c r="C1503" s="6">
        <v>1</v>
      </c>
      <c r="D1503" s="6">
        <v>19</v>
      </c>
      <c r="E1503" s="6" t="str">
        <f t="shared" si="92"/>
        <v>Sunday</v>
      </c>
      <c r="F1503" s="6" t="str">
        <f t="shared" si="95"/>
        <v>Weekend</v>
      </c>
      <c r="G1503" s="6" t="str">
        <f>_xlfn.XLOOKUP(B1503,'[1]VLOOKUP DATA'!$A$3:$A$14,'[1]VLOOKUP DATA'!$C$3:$C$14)</f>
        <v>Low-demand</v>
      </c>
      <c r="H1503" s="6" t="str" cm="1">
        <f t="array" ref="H1503">_xlfn.XLOOKUP(1,('[1]VLOOKUP DATA'!$I$2:$I$337=[1]DATA!G1503)*('[1]VLOOKUP DATA'!$J$2:$J$337=[1]DATA!D1503)*('[1]VLOOKUP DATA'!$K$2:$K$337=[1]DATA!E1503),'[1]VLOOKUP DATA'!$L$2:$L$337)</f>
        <v>Off-Peak</v>
      </c>
      <c r="I1503" s="1" cm="1">
        <f t="array" ref="I1503">_xlfn.XLOOKUP(B1503,'[1]VLOOKUP DATA'!$A$3:$A$14,_xlfn.XLOOKUP(H1503,'[1]VLOOKUP DATA'!$D$2:$F$2,'[1]VLOOKUP DATA'!$D$3:$F$14))*100</f>
        <v>93</v>
      </c>
      <c r="J1503" s="2">
        <v>327.7712416666667</v>
      </c>
      <c r="K1503" s="3">
        <f t="shared" si="93"/>
        <v>327.7712416666667</v>
      </c>
      <c r="L1503" s="3">
        <v>74.775000000000006</v>
      </c>
      <c r="M1503" s="4">
        <v>0.16882499999999998</v>
      </c>
      <c r="N1503" s="4">
        <v>0</v>
      </c>
      <c r="O1503" s="4">
        <v>327.72891666666675</v>
      </c>
      <c r="P1503" s="3">
        <f t="shared" si="94"/>
        <v>445.53515833333324</v>
      </c>
      <c r="Q1503" s="5">
        <v>-4.1666666666666699E-2</v>
      </c>
      <c r="R1503" s="5">
        <f>VLOOKUP(D1503,'[1]DESIGN LOAD'!AC:AF,2,FALSE)</f>
        <v>295</v>
      </c>
      <c r="S1503" s="7">
        <f>VLOOKUP(D1503,'[1]DESIGN LOAD'!AC:AF,3,FALSE)</f>
        <v>655</v>
      </c>
      <c r="T1503">
        <f>VLOOKUP(D1503,'[1]DESIGN LOAD'!AC:AF,4,FALSE)</f>
        <v>950</v>
      </c>
    </row>
    <row r="1504" spans="1:20" x14ac:dyDescent="0.3">
      <c r="A1504" s="6">
        <v>2024</v>
      </c>
      <c r="B1504" s="6">
        <v>9</v>
      </c>
      <c r="C1504" s="6">
        <v>1</v>
      </c>
      <c r="D1504" s="6">
        <v>20</v>
      </c>
      <c r="E1504" s="6" t="str">
        <f t="shared" si="92"/>
        <v>Sunday</v>
      </c>
      <c r="F1504" s="6" t="str">
        <f t="shared" si="95"/>
        <v>Weekend</v>
      </c>
      <c r="G1504" s="6" t="str">
        <f>_xlfn.XLOOKUP(B1504,'[1]VLOOKUP DATA'!$A$3:$A$14,'[1]VLOOKUP DATA'!$C$3:$C$14)</f>
        <v>Low-demand</v>
      </c>
      <c r="H1504" s="6" t="str" cm="1">
        <f t="array" ref="H1504">_xlfn.XLOOKUP(1,('[1]VLOOKUP DATA'!$I$2:$I$337=[1]DATA!G1504)*('[1]VLOOKUP DATA'!$J$2:$J$337=[1]DATA!D1504)*('[1]VLOOKUP DATA'!$K$2:$K$337=[1]DATA!E1504),'[1]VLOOKUP DATA'!$L$2:$L$337)</f>
        <v>Off-Peak</v>
      </c>
      <c r="I1504" s="1" cm="1">
        <f t="array" ref="I1504">_xlfn.XLOOKUP(B1504,'[1]VLOOKUP DATA'!$A$3:$A$14,_xlfn.XLOOKUP(H1504,'[1]VLOOKUP DATA'!$D$2:$F$2,'[1]VLOOKUP DATA'!$D$3:$F$14))*100</f>
        <v>93</v>
      </c>
      <c r="J1504" s="2">
        <v>13.919816666666673</v>
      </c>
      <c r="K1504" s="3">
        <f t="shared" si="93"/>
        <v>13.919816666666673</v>
      </c>
      <c r="L1504" s="3">
        <v>64.674999999999997</v>
      </c>
      <c r="M1504" s="4">
        <v>362.99210833333331</v>
      </c>
      <c r="N1504" s="4">
        <v>0</v>
      </c>
      <c r="O1504" s="4">
        <v>356.27940000000001</v>
      </c>
      <c r="P1504" s="3">
        <f t="shared" si="94"/>
        <v>445.53515833333324</v>
      </c>
      <c r="Q1504" s="5">
        <v>-4.0000000000000029E-2</v>
      </c>
      <c r="R1504" s="5">
        <f>VLOOKUP(D1504,'[1]DESIGN LOAD'!AC:AF,2,FALSE)</f>
        <v>295</v>
      </c>
      <c r="S1504" s="7">
        <f>VLOOKUP(D1504,'[1]DESIGN LOAD'!AC:AF,3,FALSE)</f>
        <v>190</v>
      </c>
      <c r="T1504">
        <f>VLOOKUP(D1504,'[1]DESIGN LOAD'!AC:AF,4,FALSE)</f>
        <v>485</v>
      </c>
    </row>
    <row r="1505" spans="1:20" x14ac:dyDescent="0.3">
      <c r="A1505" s="6">
        <v>2024</v>
      </c>
      <c r="B1505" s="6">
        <v>9</v>
      </c>
      <c r="C1505" s="6">
        <v>1</v>
      </c>
      <c r="D1505" s="6">
        <v>21</v>
      </c>
      <c r="E1505" s="6" t="str">
        <f t="shared" si="92"/>
        <v>Sunday</v>
      </c>
      <c r="F1505" s="6" t="str">
        <f t="shared" si="95"/>
        <v>Weekend</v>
      </c>
      <c r="G1505" s="6" t="str">
        <f>_xlfn.XLOOKUP(B1505,'[1]VLOOKUP DATA'!$A$3:$A$14,'[1]VLOOKUP DATA'!$C$3:$C$14)</f>
        <v>Low-demand</v>
      </c>
      <c r="H1505" s="6" t="str" cm="1">
        <f t="array" ref="H1505">_xlfn.XLOOKUP(1,('[1]VLOOKUP DATA'!$I$2:$I$337=[1]DATA!G1505)*('[1]VLOOKUP DATA'!$J$2:$J$337=[1]DATA!D1505)*('[1]VLOOKUP DATA'!$K$2:$K$337=[1]DATA!E1505),'[1]VLOOKUP DATA'!$L$2:$L$337)</f>
        <v>Off-Peak</v>
      </c>
      <c r="I1505" s="1" cm="1">
        <f t="array" ref="I1505">_xlfn.XLOOKUP(B1505,'[1]VLOOKUP DATA'!$A$3:$A$14,_xlfn.XLOOKUP(H1505,'[1]VLOOKUP DATA'!$D$2:$F$2,'[1]VLOOKUP DATA'!$D$3:$F$14))*100</f>
        <v>93</v>
      </c>
      <c r="J1505" s="2">
        <v>-101.95249166666667</v>
      </c>
      <c r="K1505" s="3">
        <f t="shared" si="93"/>
        <v>0</v>
      </c>
      <c r="L1505" s="3">
        <v>66.408333333333331</v>
      </c>
      <c r="M1505" s="4">
        <v>444.06059166666677</v>
      </c>
      <c r="N1505" s="4">
        <v>0</v>
      </c>
      <c r="O1505" s="4">
        <v>321.56217500000002</v>
      </c>
      <c r="P1505" s="3">
        <f t="shared" si="94"/>
        <v>445.53515833333324</v>
      </c>
      <c r="Q1505" s="5">
        <v>-4.0000000000000029E-2</v>
      </c>
      <c r="R1505" s="5">
        <f>VLOOKUP(D1505,'[1]DESIGN LOAD'!AC:AF,2,FALSE)</f>
        <v>295</v>
      </c>
      <c r="S1505" s="7">
        <f>VLOOKUP(D1505,'[1]DESIGN LOAD'!AC:AF,3,FALSE)</f>
        <v>190</v>
      </c>
      <c r="T1505">
        <f>VLOOKUP(D1505,'[1]DESIGN LOAD'!AC:AF,4,FALSE)</f>
        <v>485</v>
      </c>
    </row>
    <row r="1506" spans="1:20" x14ac:dyDescent="0.3">
      <c r="A1506" s="6">
        <v>2024</v>
      </c>
      <c r="B1506" s="6">
        <v>9</v>
      </c>
      <c r="C1506" s="6">
        <v>1</v>
      </c>
      <c r="D1506" s="6">
        <v>22</v>
      </c>
      <c r="E1506" s="6" t="str">
        <f t="shared" si="92"/>
        <v>Sunday</v>
      </c>
      <c r="F1506" s="6" t="str">
        <f t="shared" si="95"/>
        <v>Weekend</v>
      </c>
      <c r="G1506" s="6" t="str">
        <f>_xlfn.XLOOKUP(B1506,'[1]VLOOKUP DATA'!$A$3:$A$14,'[1]VLOOKUP DATA'!$C$3:$C$14)</f>
        <v>Low-demand</v>
      </c>
      <c r="H1506" s="6" t="str" cm="1">
        <f t="array" ref="H1506">_xlfn.XLOOKUP(1,('[1]VLOOKUP DATA'!$I$2:$I$337=[1]DATA!G1506)*('[1]VLOOKUP DATA'!$J$2:$J$337=[1]DATA!D1506)*('[1]VLOOKUP DATA'!$K$2:$K$337=[1]DATA!E1506),'[1]VLOOKUP DATA'!$L$2:$L$337)</f>
        <v>Off-Peak</v>
      </c>
      <c r="I1506" s="1" cm="1">
        <f t="array" ref="I1506">_xlfn.XLOOKUP(B1506,'[1]VLOOKUP DATA'!$A$3:$A$14,_xlfn.XLOOKUP(H1506,'[1]VLOOKUP DATA'!$D$2:$F$2,'[1]VLOOKUP DATA'!$D$3:$F$14))*100</f>
        <v>93</v>
      </c>
      <c r="J1506" s="2">
        <v>-136.07040000000006</v>
      </c>
      <c r="K1506" s="3">
        <f t="shared" si="93"/>
        <v>0</v>
      </c>
      <c r="L1506" s="3">
        <v>71.88333333333334</v>
      </c>
      <c r="M1506" s="4">
        <v>444.05668333333335</v>
      </c>
      <c r="N1506" s="4">
        <v>0</v>
      </c>
      <c r="O1506" s="4">
        <v>287.45281666666665</v>
      </c>
      <c r="P1506" s="3">
        <f t="shared" si="94"/>
        <v>445.53515833333324</v>
      </c>
      <c r="Q1506" s="5">
        <v>-4.0000000000000029E-2</v>
      </c>
      <c r="R1506" s="5">
        <f>VLOOKUP(D1506,'[1]DESIGN LOAD'!AC:AF,2,FALSE)</f>
        <v>200</v>
      </c>
      <c r="S1506" s="7">
        <f>VLOOKUP(D1506,'[1]DESIGN LOAD'!AC:AF,3,FALSE)</f>
        <v>190</v>
      </c>
      <c r="T1506">
        <f>VLOOKUP(D1506,'[1]DESIGN LOAD'!AC:AF,4,FALSE)</f>
        <v>390</v>
      </c>
    </row>
    <row r="1507" spans="1:20" x14ac:dyDescent="0.3">
      <c r="A1507" s="6">
        <v>2024</v>
      </c>
      <c r="B1507" s="6">
        <v>9</v>
      </c>
      <c r="C1507" s="6">
        <v>1</v>
      </c>
      <c r="D1507" s="6">
        <v>23</v>
      </c>
      <c r="E1507" s="6" t="str">
        <f t="shared" si="92"/>
        <v>Sunday</v>
      </c>
      <c r="F1507" s="6" t="str">
        <f t="shared" si="95"/>
        <v>Weekend</v>
      </c>
      <c r="G1507" s="6" t="str">
        <f>_xlfn.XLOOKUP(B1507,'[1]VLOOKUP DATA'!$A$3:$A$14,'[1]VLOOKUP DATA'!$C$3:$C$14)</f>
        <v>Low-demand</v>
      </c>
      <c r="H1507" s="6" t="str" cm="1">
        <f t="array" ref="H1507">_xlfn.XLOOKUP(1,('[1]VLOOKUP DATA'!$I$2:$I$337=[1]DATA!G1507)*('[1]VLOOKUP DATA'!$J$2:$J$337=[1]DATA!D1507)*('[1]VLOOKUP DATA'!$K$2:$K$337=[1]DATA!E1507),'[1]VLOOKUP DATA'!$L$2:$L$337)</f>
        <v>Off-Peak</v>
      </c>
      <c r="I1507" s="1" cm="1">
        <f t="array" ref="I1507">_xlfn.XLOOKUP(B1507,'[1]VLOOKUP DATA'!$A$3:$A$14,_xlfn.XLOOKUP(H1507,'[1]VLOOKUP DATA'!$D$2:$F$2,'[1]VLOOKUP DATA'!$D$3:$F$14))*100</f>
        <v>93</v>
      </c>
      <c r="J1507" s="2">
        <v>-34.807624999999966</v>
      </c>
      <c r="K1507" s="3">
        <f t="shared" si="93"/>
        <v>0</v>
      </c>
      <c r="L1507" s="3">
        <v>77.716666666666669</v>
      </c>
      <c r="M1507" s="4">
        <v>316.12219166666654</v>
      </c>
      <c r="N1507" s="4">
        <v>0</v>
      </c>
      <c r="O1507" s="4">
        <v>266.28506666666669</v>
      </c>
      <c r="P1507" s="3">
        <f t="shared" si="94"/>
        <v>445.53515833333324</v>
      </c>
      <c r="Q1507" s="5">
        <v>-4.0525000000000047E-2</v>
      </c>
      <c r="R1507" s="5">
        <f>VLOOKUP(D1507,'[1]DESIGN LOAD'!AC:AF,2,FALSE)</f>
        <v>200</v>
      </c>
      <c r="S1507" s="7">
        <f>VLOOKUP(D1507,'[1]DESIGN LOAD'!AC:AF,3,FALSE)</f>
        <v>190</v>
      </c>
      <c r="T1507">
        <f>VLOOKUP(D1507,'[1]DESIGN LOAD'!AC:AF,4,FALSE)</f>
        <v>390</v>
      </c>
    </row>
    <row r="1508" spans="1:20" x14ac:dyDescent="0.3">
      <c r="A1508" s="6">
        <v>2024</v>
      </c>
      <c r="B1508" s="6">
        <v>9</v>
      </c>
      <c r="C1508" s="6">
        <v>2</v>
      </c>
      <c r="D1508" s="6">
        <v>0</v>
      </c>
      <c r="E1508" s="6" t="str">
        <f t="shared" si="92"/>
        <v>Monday</v>
      </c>
      <c r="F1508" s="6" t="str">
        <f t="shared" si="95"/>
        <v>Week-day</v>
      </c>
      <c r="G1508" s="6" t="str">
        <f>_xlfn.XLOOKUP(B1508,'[1]VLOOKUP DATA'!$A$3:$A$14,'[1]VLOOKUP DATA'!$C$3:$C$14)</f>
        <v>Low-demand</v>
      </c>
      <c r="H1508" s="6" t="str" cm="1">
        <f t="array" ref="H1508">_xlfn.XLOOKUP(1,('[1]VLOOKUP DATA'!$I$2:$I$337=[1]DATA!G1508)*('[1]VLOOKUP DATA'!$J$2:$J$337=[1]DATA!D1508)*('[1]VLOOKUP DATA'!$K$2:$K$337=[1]DATA!E1508),'[1]VLOOKUP DATA'!$L$2:$L$337)</f>
        <v>Off-Peak</v>
      </c>
      <c r="I1508" s="1" cm="1">
        <f t="array" ref="I1508">_xlfn.XLOOKUP(B1508,'[1]VLOOKUP DATA'!$A$3:$A$14,_xlfn.XLOOKUP(H1508,'[1]VLOOKUP DATA'!$D$2:$F$2,'[1]VLOOKUP DATA'!$D$3:$F$14))*100</f>
        <v>93</v>
      </c>
      <c r="J1508" s="2">
        <v>-44.137641666666667</v>
      </c>
      <c r="K1508" s="3">
        <f t="shared" si="93"/>
        <v>0</v>
      </c>
      <c r="L1508" s="3">
        <v>78.00833333333334</v>
      </c>
      <c r="M1508" s="4">
        <v>316.37605833333322</v>
      </c>
      <c r="N1508" s="4">
        <v>0</v>
      </c>
      <c r="O1508" s="4">
        <v>258.74283333333341</v>
      </c>
      <c r="P1508" s="3">
        <f t="shared" si="94"/>
        <v>445.53515833333324</v>
      </c>
      <c r="Q1508" s="5">
        <v>-4.3000000000000073E-2</v>
      </c>
      <c r="R1508" s="5">
        <f>VLOOKUP(D1508,'[1]DESIGN LOAD'!AC:AF,2,FALSE)</f>
        <v>200</v>
      </c>
      <c r="S1508" s="7">
        <f>VLOOKUP(D1508,'[1]DESIGN LOAD'!AC:AF,3,FALSE)</f>
        <v>190</v>
      </c>
      <c r="T1508">
        <f>VLOOKUP(D1508,'[1]DESIGN LOAD'!AC:AF,4,FALSE)</f>
        <v>390</v>
      </c>
    </row>
    <row r="1509" spans="1:20" x14ac:dyDescent="0.3">
      <c r="A1509" s="6">
        <v>2024</v>
      </c>
      <c r="B1509" s="6">
        <v>9</v>
      </c>
      <c r="C1509" s="6">
        <v>2</v>
      </c>
      <c r="D1509" s="6">
        <v>1</v>
      </c>
      <c r="E1509" s="6" t="str">
        <f t="shared" si="92"/>
        <v>Monday</v>
      </c>
      <c r="F1509" s="6" t="str">
        <f t="shared" si="95"/>
        <v>Week-day</v>
      </c>
      <c r="G1509" s="6" t="str">
        <f>_xlfn.XLOOKUP(B1509,'[1]VLOOKUP DATA'!$A$3:$A$14,'[1]VLOOKUP DATA'!$C$3:$C$14)</f>
        <v>Low-demand</v>
      </c>
      <c r="H1509" s="6" t="str" cm="1">
        <f t="array" ref="H1509">_xlfn.XLOOKUP(1,('[1]VLOOKUP DATA'!$I$2:$I$337=[1]DATA!G1509)*('[1]VLOOKUP DATA'!$J$2:$J$337=[1]DATA!D1509)*('[1]VLOOKUP DATA'!$K$2:$K$337=[1]DATA!E1509),'[1]VLOOKUP DATA'!$L$2:$L$337)</f>
        <v>Off-Peak</v>
      </c>
      <c r="I1509" s="1" cm="1">
        <f t="array" ref="I1509">_xlfn.XLOOKUP(B1509,'[1]VLOOKUP DATA'!$A$3:$A$14,_xlfn.XLOOKUP(H1509,'[1]VLOOKUP DATA'!$D$2:$F$2,'[1]VLOOKUP DATA'!$D$3:$F$14))*100</f>
        <v>93</v>
      </c>
      <c r="J1509" s="2">
        <v>-47.677724999999988</v>
      </c>
      <c r="K1509" s="3">
        <f t="shared" si="93"/>
        <v>0</v>
      </c>
      <c r="L1509" s="3">
        <v>80.058333333333337</v>
      </c>
      <c r="M1509" s="4">
        <v>302.47977500000013</v>
      </c>
      <c r="N1509" s="4">
        <v>0</v>
      </c>
      <c r="O1509" s="4">
        <v>239.99967500000002</v>
      </c>
      <c r="P1509" s="3">
        <f t="shared" si="94"/>
        <v>445.53515833333324</v>
      </c>
      <c r="Q1509" s="5">
        <v>-4.3000000000000073E-2</v>
      </c>
      <c r="R1509" s="5">
        <f>VLOOKUP(D1509,'[1]DESIGN LOAD'!AC:AF,2,FALSE)</f>
        <v>200</v>
      </c>
      <c r="S1509" s="7">
        <f>VLOOKUP(D1509,'[1]DESIGN LOAD'!AC:AF,3,FALSE)</f>
        <v>190</v>
      </c>
      <c r="T1509">
        <f>VLOOKUP(D1509,'[1]DESIGN LOAD'!AC:AF,4,FALSE)</f>
        <v>390</v>
      </c>
    </row>
    <row r="1510" spans="1:20" x14ac:dyDescent="0.3">
      <c r="A1510" s="6">
        <v>2024</v>
      </c>
      <c r="B1510" s="6">
        <v>9</v>
      </c>
      <c r="C1510" s="6">
        <v>2</v>
      </c>
      <c r="D1510" s="6">
        <v>2</v>
      </c>
      <c r="E1510" s="6" t="str">
        <f t="shared" si="92"/>
        <v>Monday</v>
      </c>
      <c r="F1510" s="6" t="str">
        <f t="shared" si="95"/>
        <v>Week-day</v>
      </c>
      <c r="G1510" s="6" t="str">
        <f>_xlfn.XLOOKUP(B1510,'[1]VLOOKUP DATA'!$A$3:$A$14,'[1]VLOOKUP DATA'!$C$3:$C$14)</f>
        <v>Low-demand</v>
      </c>
      <c r="H1510" s="6" t="str" cm="1">
        <f t="array" ref="H1510">_xlfn.XLOOKUP(1,('[1]VLOOKUP DATA'!$I$2:$I$337=[1]DATA!G1510)*('[1]VLOOKUP DATA'!$J$2:$J$337=[1]DATA!D1510)*('[1]VLOOKUP DATA'!$K$2:$K$337=[1]DATA!E1510),'[1]VLOOKUP DATA'!$L$2:$L$337)</f>
        <v>Off-Peak</v>
      </c>
      <c r="I1510" s="1" cm="1">
        <f t="array" ref="I1510">_xlfn.XLOOKUP(B1510,'[1]VLOOKUP DATA'!$A$3:$A$14,_xlfn.XLOOKUP(H1510,'[1]VLOOKUP DATA'!$D$2:$F$2,'[1]VLOOKUP DATA'!$D$3:$F$14))*100</f>
        <v>93</v>
      </c>
      <c r="J1510" s="2">
        <v>10.965358333333317</v>
      </c>
      <c r="K1510" s="3">
        <f t="shared" si="93"/>
        <v>10.965358333333317</v>
      </c>
      <c r="L1510" s="3">
        <v>79.7</v>
      </c>
      <c r="M1510" s="4">
        <v>305.59075833333338</v>
      </c>
      <c r="N1510" s="4">
        <v>0</v>
      </c>
      <c r="O1510" s="4">
        <v>306.1069500000001</v>
      </c>
      <c r="P1510" s="3">
        <f t="shared" si="94"/>
        <v>445.53515833333324</v>
      </c>
      <c r="Q1510" s="5">
        <v>-4.3000000000000073E-2</v>
      </c>
      <c r="R1510" s="5">
        <f>VLOOKUP(D1510,'[1]DESIGN LOAD'!AC:AF,2,FALSE)</f>
        <v>200</v>
      </c>
      <c r="S1510" s="7">
        <f>VLOOKUP(D1510,'[1]DESIGN LOAD'!AC:AF,3,FALSE)</f>
        <v>190</v>
      </c>
      <c r="T1510">
        <f>VLOOKUP(D1510,'[1]DESIGN LOAD'!AC:AF,4,FALSE)</f>
        <v>390</v>
      </c>
    </row>
    <row r="1511" spans="1:20" x14ac:dyDescent="0.3">
      <c r="A1511" s="6">
        <v>2024</v>
      </c>
      <c r="B1511" s="6">
        <v>9</v>
      </c>
      <c r="C1511" s="6">
        <v>2</v>
      </c>
      <c r="D1511" s="6">
        <v>3</v>
      </c>
      <c r="E1511" s="6" t="str">
        <f t="shared" si="92"/>
        <v>Monday</v>
      </c>
      <c r="F1511" s="6" t="str">
        <f t="shared" si="95"/>
        <v>Week-day</v>
      </c>
      <c r="G1511" s="6" t="str">
        <f>_xlfn.XLOOKUP(B1511,'[1]VLOOKUP DATA'!$A$3:$A$14,'[1]VLOOKUP DATA'!$C$3:$C$14)</f>
        <v>Low-demand</v>
      </c>
      <c r="H1511" s="6" t="str" cm="1">
        <f t="array" ref="H1511">_xlfn.XLOOKUP(1,('[1]VLOOKUP DATA'!$I$2:$I$337=[1]DATA!G1511)*('[1]VLOOKUP DATA'!$J$2:$J$337=[1]DATA!D1511)*('[1]VLOOKUP DATA'!$K$2:$K$337=[1]DATA!E1511),'[1]VLOOKUP DATA'!$L$2:$L$337)</f>
        <v>Off-Peak</v>
      </c>
      <c r="I1511" s="1" cm="1">
        <f t="array" ref="I1511">_xlfn.XLOOKUP(B1511,'[1]VLOOKUP DATA'!$A$3:$A$14,_xlfn.XLOOKUP(H1511,'[1]VLOOKUP DATA'!$D$2:$F$2,'[1]VLOOKUP DATA'!$D$3:$F$14))*100</f>
        <v>93</v>
      </c>
      <c r="J1511" s="2">
        <v>26.074483333333319</v>
      </c>
      <c r="K1511" s="3">
        <f t="shared" si="93"/>
        <v>26.074483333333319</v>
      </c>
      <c r="L1511" s="3">
        <v>78.875</v>
      </c>
      <c r="M1511" s="4">
        <v>297.57270833333342</v>
      </c>
      <c r="N1511" s="4">
        <v>0</v>
      </c>
      <c r="O1511" s="4">
        <v>309.65819999999985</v>
      </c>
      <c r="P1511" s="3">
        <f t="shared" si="94"/>
        <v>445.53515833333324</v>
      </c>
      <c r="Q1511" s="5">
        <v>-4.3000000000000073E-2</v>
      </c>
      <c r="R1511" s="5">
        <f>VLOOKUP(D1511,'[1]DESIGN LOAD'!AC:AF,2,FALSE)</f>
        <v>200</v>
      </c>
      <c r="S1511" s="7">
        <f>VLOOKUP(D1511,'[1]DESIGN LOAD'!AC:AF,3,FALSE)</f>
        <v>190</v>
      </c>
      <c r="T1511">
        <f>VLOOKUP(D1511,'[1]DESIGN LOAD'!AC:AF,4,FALSE)</f>
        <v>390</v>
      </c>
    </row>
    <row r="1512" spans="1:20" x14ac:dyDescent="0.3">
      <c r="A1512" s="6">
        <v>2024</v>
      </c>
      <c r="B1512" s="6">
        <v>9</v>
      </c>
      <c r="C1512" s="6">
        <v>2</v>
      </c>
      <c r="D1512" s="6">
        <v>4</v>
      </c>
      <c r="E1512" s="6" t="str">
        <f t="shared" si="92"/>
        <v>Monday</v>
      </c>
      <c r="F1512" s="6" t="str">
        <f t="shared" si="95"/>
        <v>Week-day</v>
      </c>
      <c r="G1512" s="6" t="str">
        <f>_xlfn.XLOOKUP(B1512,'[1]VLOOKUP DATA'!$A$3:$A$14,'[1]VLOOKUP DATA'!$C$3:$C$14)</f>
        <v>Low-demand</v>
      </c>
      <c r="H1512" s="6" t="str" cm="1">
        <f t="array" ref="H1512">_xlfn.XLOOKUP(1,('[1]VLOOKUP DATA'!$I$2:$I$337=[1]DATA!G1512)*('[1]VLOOKUP DATA'!$J$2:$J$337=[1]DATA!D1512)*('[1]VLOOKUP DATA'!$K$2:$K$337=[1]DATA!E1512),'[1]VLOOKUP DATA'!$L$2:$L$337)</f>
        <v>Off-Peak</v>
      </c>
      <c r="I1512" s="1" cm="1">
        <f t="array" ref="I1512">_xlfn.XLOOKUP(B1512,'[1]VLOOKUP DATA'!$A$3:$A$14,_xlfn.XLOOKUP(H1512,'[1]VLOOKUP DATA'!$D$2:$F$2,'[1]VLOOKUP DATA'!$D$3:$F$14))*100</f>
        <v>93</v>
      </c>
      <c r="J1512" s="2">
        <v>-28.950974999999989</v>
      </c>
      <c r="K1512" s="3">
        <f t="shared" si="93"/>
        <v>0</v>
      </c>
      <c r="L1512" s="3">
        <v>78.683333333333337</v>
      </c>
      <c r="M1512" s="4">
        <v>363.9581833333333</v>
      </c>
      <c r="N1512" s="4">
        <v>0</v>
      </c>
      <c r="O1512" s="4">
        <v>317.79054999999988</v>
      </c>
      <c r="P1512" s="3">
        <f t="shared" si="94"/>
        <v>445.53515833333324</v>
      </c>
      <c r="Q1512" s="5">
        <v>-4.3000000000000073E-2</v>
      </c>
      <c r="R1512" s="5">
        <f>VLOOKUP(D1512,'[1]DESIGN LOAD'!AC:AF,2,FALSE)</f>
        <v>295</v>
      </c>
      <c r="S1512" s="7">
        <f>VLOOKUP(D1512,'[1]DESIGN LOAD'!AC:AF,3,FALSE)</f>
        <v>190</v>
      </c>
      <c r="T1512">
        <f>VLOOKUP(D1512,'[1]DESIGN LOAD'!AC:AF,4,FALSE)</f>
        <v>485</v>
      </c>
    </row>
    <row r="1513" spans="1:20" x14ac:dyDescent="0.3">
      <c r="A1513" s="6">
        <v>2024</v>
      </c>
      <c r="B1513" s="6">
        <v>9</v>
      </c>
      <c r="C1513" s="6">
        <v>2</v>
      </c>
      <c r="D1513" s="6">
        <v>5</v>
      </c>
      <c r="E1513" s="6" t="str">
        <f t="shared" si="92"/>
        <v>Monday</v>
      </c>
      <c r="F1513" s="6" t="str">
        <f t="shared" si="95"/>
        <v>Week-day</v>
      </c>
      <c r="G1513" s="6" t="str">
        <f>_xlfn.XLOOKUP(B1513,'[1]VLOOKUP DATA'!$A$3:$A$14,'[1]VLOOKUP DATA'!$C$3:$C$14)</f>
        <v>Low-demand</v>
      </c>
      <c r="H1513" s="6" t="str" cm="1">
        <f t="array" ref="H1513">_xlfn.XLOOKUP(1,('[1]VLOOKUP DATA'!$I$2:$I$337=[1]DATA!G1513)*('[1]VLOOKUP DATA'!$J$2:$J$337=[1]DATA!D1513)*('[1]VLOOKUP DATA'!$K$2:$K$337=[1]DATA!E1513),'[1]VLOOKUP DATA'!$L$2:$L$337)</f>
        <v>Off-Peak</v>
      </c>
      <c r="I1513" s="1" cm="1">
        <f t="array" ref="I1513">_xlfn.XLOOKUP(B1513,'[1]VLOOKUP DATA'!$A$3:$A$14,_xlfn.XLOOKUP(H1513,'[1]VLOOKUP DATA'!$D$2:$F$2,'[1]VLOOKUP DATA'!$D$3:$F$14))*100</f>
        <v>93</v>
      </c>
      <c r="J1513" s="2">
        <v>-12.027133333333346</v>
      </c>
      <c r="K1513" s="3">
        <f t="shared" si="93"/>
        <v>0</v>
      </c>
      <c r="L1513" s="3">
        <v>77.233333333333334</v>
      </c>
      <c r="M1513" s="4">
        <v>348.78269999999981</v>
      </c>
      <c r="N1513" s="4">
        <v>0</v>
      </c>
      <c r="O1513" s="4">
        <v>314.15935833333322</v>
      </c>
      <c r="P1513" s="3">
        <f t="shared" si="94"/>
        <v>445.53515833333324</v>
      </c>
      <c r="Q1513" s="5">
        <v>-4.3000000000000073E-2</v>
      </c>
      <c r="R1513" s="5">
        <f>VLOOKUP(D1513,'[1]DESIGN LOAD'!AC:AF,2,FALSE)</f>
        <v>295</v>
      </c>
      <c r="S1513" s="7">
        <f>VLOOKUP(D1513,'[1]DESIGN LOAD'!AC:AF,3,FALSE)</f>
        <v>190</v>
      </c>
      <c r="T1513">
        <f>VLOOKUP(D1513,'[1]DESIGN LOAD'!AC:AF,4,FALSE)</f>
        <v>485</v>
      </c>
    </row>
    <row r="1514" spans="1:20" x14ac:dyDescent="0.3">
      <c r="A1514" s="6">
        <v>2024</v>
      </c>
      <c r="B1514" s="6">
        <v>9</v>
      </c>
      <c r="C1514" s="6">
        <v>2</v>
      </c>
      <c r="D1514" s="6">
        <v>6</v>
      </c>
      <c r="E1514" s="6" t="str">
        <f t="shared" si="92"/>
        <v>Monday</v>
      </c>
      <c r="F1514" s="6" t="str">
        <f t="shared" si="95"/>
        <v>Week-day</v>
      </c>
      <c r="G1514" s="6" t="str">
        <f>_xlfn.XLOOKUP(B1514,'[1]VLOOKUP DATA'!$A$3:$A$14,'[1]VLOOKUP DATA'!$C$3:$C$14)</f>
        <v>Low-demand</v>
      </c>
      <c r="H1514" s="6" t="str" cm="1">
        <f t="array" ref="H1514">_xlfn.XLOOKUP(1,('[1]VLOOKUP DATA'!$I$2:$I$337=[1]DATA!G1514)*('[1]VLOOKUP DATA'!$J$2:$J$337=[1]DATA!D1514)*('[1]VLOOKUP DATA'!$K$2:$K$337=[1]DATA!E1514),'[1]VLOOKUP DATA'!$L$2:$L$337)</f>
        <v>Standard</v>
      </c>
      <c r="I1514" s="1" cm="1">
        <f t="array" ref="I1514">_xlfn.XLOOKUP(B1514,'[1]VLOOKUP DATA'!$A$3:$A$14,_xlfn.XLOOKUP(H1514,'[1]VLOOKUP DATA'!$D$2:$F$2,'[1]VLOOKUP DATA'!$D$3:$F$14))*100</f>
        <v>147</v>
      </c>
      <c r="J1514" s="2">
        <v>284.37194999999997</v>
      </c>
      <c r="K1514" s="3">
        <f t="shared" si="93"/>
        <v>284.37194999999997</v>
      </c>
      <c r="L1514" s="3">
        <v>71.61666666666666</v>
      </c>
      <c r="M1514" s="4">
        <v>59.428025000000012</v>
      </c>
      <c r="N1514" s="4">
        <v>0.33960000000000001</v>
      </c>
      <c r="O1514" s="4">
        <v>341.14142499999991</v>
      </c>
      <c r="P1514" s="3">
        <f t="shared" si="94"/>
        <v>445.53515833333324</v>
      </c>
      <c r="Q1514" s="5">
        <v>-4.3000000000000073E-2</v>
      </c>
      <c r="R1514" s="5">
        <f>VLOOKUP(D1514,'[1]DESIGN LOAD'!AC:AF,2,FALSE)</f>
        <v>295</v>
      </c>
      <c r="S1514" s="7">
        <f>VLOOKUP(D1514,'[1]DESIGN LOAD'!AC:AF,3,FALSE)</f>
        <v>190</v>
      </c>
      <c r="T1514">
        <f>VLOOKUP(D1514,'[1]DESIGN LOAD'!AC:AF,4,FALSE)</f>
        <v>485</v>
      </c>
    </row>
    <row r="1515" spans="1:20" x14ac:dyDescent="0.3">
      <c r="A1515" s="6">
        <v>2024</v>
      </c>
      <c r="B1515" s="6">
        <v>9</v>
      </c>
      <c r="C1515" s="6">
        <v>2</v>
      </c>
      <c r="D1515" s="6">
        <v>7</v>
      </c>
      <c r="E1515" s="6" t="str">
        <f t="shared" si="92"/>
        <v>Monday</v>
      </c>
      <c r="F1515" s="6" t="str">
        <f t="shared" si="95"/>
        <v>Week-day</v>
      </c>
      <c r="G1515" s="6" t="str">
        <f>_xlfn.XLOOKUP(B1515,'[1]VLOOKUP DATA'!$A$3:$A$14,'[1]VLOOKUP DATA'!$C$3:$C$14)</f>
        <v>Low-demand</v>
      </c>
      <c r="H1515" s="6" t="str" cm="1">
        <f t="array" ref="H1515">_xlfn.XLOOKUP(1,('[1]VLOOKUP DATA'!$I$2:$I$337=[1]DATA!G1515)*('[1]VLOOKUP DATA'!$J$2:$J$337=[1]DATA!D1515)*('[1]VLOOKUP DATA'!$K$2:$K$337=[1]DATA!E1515),'[1]VLOOKUP DATA'!$L$2:$L$337)</f>
        <v>Peak</v>
      </c>
      <c r="I1515" s="1" cm="1">
        <f t="array" ref="I1515">_xlfn.XLOOKUP(B1515,'[1]VLOOKUP DATA'!$A$3:$A$14,_xlfn.XLOOKUP(H1515,'[1]VLOOKUP DATA'!$D$2:$F$2,'[1]VLOOKUP DATA'!$D$3:$F$14))*100</f>
        <v>213</v>
      </c>
      <c r="J1515" s="2">
        <v>-10.538683333333335</v>
      </c>
      <c r="K1515" s="3">
        <f t="shared" si="93"/>
        <v>0</v>
      </c>
      <c r="L1515" s="3">
        <v>64.941666666666663</v>
      </c>
      <c r="M1515" s="4">
        <v>211.36282500000004</v>
      </c>
      <c r="N1515" s="4">
        <v>133.59360000000001</v>
      </c>
      <c r="O1515" s="4">
        <v>313.62232499999988</v>
      </c>
      <c r="P1515" s="3">
        <f t="shared" si="94"/>
        <v>445.53515833333324</v>
      </c>
      <c r="Q1515" s="5">
        <v>-3.9400000000000074E-2</v>
      </c>
      <c r="R1515" s="5">
        <f>VLOOKUP(D1515,'[1]DESIGN LOAD'!AC:AF,2,FALSE)</f>
        <v>565</v>
      </c>
      <c r="S1515" s="7">
        <f>VLOOKUP(D1515,'[1]DESIGN LOAD'!AC:AF,3,FALSE)</f>
        <v>690</v>
      </c>
      <c r="T1515">
        <f>VLOOKUP(D1515,'[1]DESIGN LOAD'!AC:AF,4,FALSE)</f>
        <v>1255</v>
      </c>
    </row>
    <row r="1516" spans="1:20" x14ac:dyDescent="0.3">
      <c r="A1516" s="6">
        <v>2024</v>
      </c>
      <c r="B1516" s="6">
        <v>9</v>
      </c>
      <c r="C1516" s="6">
        <v>2</v>
      </c>
      <c r="D1516" s="6">
        <v>8</v>
      </c>
      <c r="E1516" s="6" t="str">
        <f t="shared" si="92"/>
        <v>Monday</v>
      </c>
      <c r="F1516" s="6" t="str">
        <f t="shared" si="95"/>
        <v>Week-day</v>
      </c>
      <c r="G1516" s="6" t="str">
        <f>_xlfn.XLOOKUP(B1516,'[1]VLOOKUP DATA'!$A$3:$A$14,'[1]VLOOKUP DATA'!$C$3:$C$14)</f>
        <v>Low-demand</v>
      </c>
      <c r="H1516" s="6" t="str" cm="1">
        <f t="array" ref="H1516">_xlfn.XLOOKUP(1,('[1]VLOOKUP DATA'!$I$2:$I$337=[1]DATA!G1516)*('[1]VLOOKUP DATA'!$J$2:$J$337=[1]DATA!D1516)*('[1]VLOOKUP DATA'!$K$2:$K$337=[1]DATA!E1516),'[1]VLOOKUP DATA'!$L$2:$L$337)</f>
        <v>Peak</v>
      </c>
      <c r="I1516" s="1" cm="1">
        <f t="array" ref="I1516">_xlfn.XLOOKUP(B1516,'[1]VLOOKUP DATA'!$A$3:$A$14,_xlfn.XLOOKUP(H1516,'[1]VLOOKUP DATA'!$D$2:$F$2,'[1]VLOOKUP DATA'!$D$3:$F$14))*100</f>
        <v>213</v>
      </c>
      <c r="J1516" s="2">
        <v>-79.358583333333357</v>
      </c>
      <c r="K1516" s="3">
        <f t="shared" si="93"/>
        <v>0</v>
      </c>
      <c r="L1516" s="3">
        <v>65.641666666666666</v>
      </c>
      <c r="M1516" s="4">
        <v>26.108799999999999</v>
      </c>
      <c r="N1516" s="4">
        <v>433.92180000000008</v>
      </c>
      <c r="O1516" s="4">
        <v>379.23876666666666</v>
      </c>
      <c r="P1516" s="3">
        <f t="shared" si="94"/>
        <v>445.53515833333324</v>
      </c>
      <c r="Q1516" s="5">
        <v>-2.7000000000000031E-2</v>
      </c>
      <c r="R1516" s="5">
        <f>VLOOKUP(D1516,'[1]DESIGN LOAD'!AC:AF,2,FALSE)</f>
        <v>565</v>
      </c>
      <c r="S1516" s="7">
        <f>VLOOKUP(D1516,'[1]DESIGN LOAD'!AC:AF,3,FALSE)</f>
        <v>675</v>
      </c>
      <c r="T1516">
        <f>VLOOKUP(D1516,'[1]DESIGN LOAD'!AC:AF,4,FALSE)</f>
        <v>1240</v>
      </c>
    </row>
    <row r="1517" spans="1:20" x14ac:dyDescent="0.3">
      <c r="A1517" s="6">
        <v>2024</v>
      </c>
      <c r="B1517" s="6">
        <v>9</v>
      </c>
      <c r="C1517" s="6">
        <v>2</v>
      </c>
      <c r="D1517" s="6">
        <v>9</v>
      </c>
      <c r="E1517" s="6" t="str">
        <f t="shared" si="92"/>
        <v>Monday</v>
      </c>
      <c r="F1517" s="6" t="str">
        <f t="shared" si="95"/>
        <v>Week-day</v>
      </c>
      <c r="G1517" s="6" t="str">
        <f>_xlfn.XLOOKUP(B1517,'[1]VLOOKUP DATA'!$A$3:$A$14,'[1]VLOOKUP DATA'!$C$3:$C$14)</f>
        <v>Low-demand</v>
      </c>
      <c r="H1517" s="6" t="str" cm="1">
        <f t="array" ref="H1517">_xlfn.XLOOKUP(1,('[1]VLOOKUP DATA'!$I$2:$I$337=[1]DATA!G1517)*('[1]VLOOKUP DATA'!$J$2:$J$337=[1]DATA!D1517)*('[1]VLOOKUP DATA'!$K$2:$K$337=[1]DATA!E1517),'[1]VLOOKUP DATA'!$L$2:$L$337)</f>
        <v>Peak</v>
      </c>
      <c r="I1517" s="1" cm="1">
        <f t="array" ref="I1517">_xlfn.XLOOKUP(B1517,'[1]VLOOKUP DATA'!$A$3:$A$14,_xlfn.XLOOKUP(H1517,'[1]VLOOKUP DATA'!$D$2:$F$2,'[1]VLOOKUP DATA'!$D$3:$F$14))*100</f>
        <v>213</v>
      </c>
      <c r="J1517" s="2">
        <v>-222.66204166666662</v>
      </c>
      <c r="K1517" s="3">
        <f t="shared" si="93"/>
        <v>0</v>
      </c>
      <c r="L1517" s="3">
        <v>72.958333333333329</v>
      </c>
      <c r="M1517" s="4">
        <v>0.16558333333333333</v>
      </c>
      <c r="N1517" s="4">
        <v>660.50940000000026</v>
      </c>
      <c r="O1517" s="4">
        <v>437.81917500000003</v>
      </c>
      <c r="P1517" s="3">
        <f t="shared" si="94"/>
        <v>445.53515833333324</v>
      </c>
      <c r="Q1517" s="5">
        <v>-2.7000000000000031E-2</v>
      </c>
      <c r="R1517" s="5">
        <f>VLOOKUP(D1517,'[1]DESIGN LOAD'!AC:AF,2,FALSE)</f>
        <v>565</v>
      </c>
      <c r="S1517" s="7">
        <f>VLOOKUP(D1517,'[1]DESIGN LOAD'!AC:AF,3,FALSE)</f>
        <v>675</v>
      </c>
      <c r="T1517">
        <f>VLOOKUP(D1517,'[1]DESIGN LOAD'!AC:AF,4,FALSE)</f>
        <v>1240</v>
      </c>
    </row>
    <row r="1518" spans="1:20" x14ac:dyDescent="0.3">
      <c r="A1518" s="6">
        <v>2024</v>
      </c>
      <c r="B1518" s="6">
        <v>9</v>
      </c>
      <c r="C1518" s="6">
        <v>2</v>
      </c>
      <c r="D1518" s="6">
        <v>10</v>
      </c>
      <c r="E1518" s="6" t="str">
        <f t="shared" si="92"/>
        <v>Monday</v>
      </c>
      <c r="F1518" s="6" t="str">
        <f t="shared" si="95"/>
        <v>Week-day</v>
      </c>
      <c r="G1518" s="6" t="str">
        <f>_xlfn.XLOOKUP(B1518,'[1]VLOOKUP DATA'!$A$3:$A$14,'[1]VLOOKUP DATA'!$C$3:$C$14)</f>
        <v>Low-demand</v>
      </c>
      <c r="H1518" s="6" t="str" cm="1">
        <f t="array" ref="H1518">_xlfn.XLOOKUP(1,('[1]VLOOKUP DATA'!$I$2:$I$337=[1]DATA!G1518)*('[1]VLOOKUP DATA'!$J$2:$J$337=[1]DATA!D1518)*('[1]VLOOKUP DATA'!$K$2:$K$337=[1]DATA!E1518),'[1]VLOOKUP DATA'!$L$2:$L$337)</f>
        <v>Standard</v>
      </c>
      <c r="I1518" s="1" cm="1">
        <f t="array" ref="I1518">_xlfn.XLOOKUP(B1518,'[1]VLOOKUP DATA'!$A$3:$A$14,_xlfn.XLOOKUP(H1518,'[1]VLOOKUP DATA'!$D$2:$F$2,'[1]VLOOKUP DATA'!$D$3:$F$14))*100</f>
        <v>147</v>
      </c>
      <c r="J1518" s="2">
        <v>-316.73030630630637</v>
      </c>
      <c r="K1518" s="3">
        <f t="shared" si="93"/>
        <v>0</v>
      </c>
      <c r="L1518" s="3">
        <v>85.756756756756758</v>
      </c>
      <c r="M1518" s="4">
        <v>14.756558558558558</v>
      </c>
      <c r="N1518" s="4">
        <v>805.15353153153171</v>
      </c>
      <c r="O1518" s="4">
        <v>509.79493693693689</v>
      </c>
      <c r="P1518" s="3">
        <f t="shared" si="94"/>
        <v>445.53515833333324</v>
      </c>
      <c r="Q1518" s="5">
        <v>-8.2702702702702763E-3</v>
      </c>
      <c r="R1518" s="5">
        <f>VLOOKUP(D1518,'[1]DESIGN LOAD'!AC:AF,2,FALSE)</f>
        <v>565</v>
      </c>
      <c r="S1518" s="7">
        <f>VLOOKUP(D1518,'[1]DESIGN LOAD'!AC:AF,3,FALSE)</f>
        <v>675</v>
      </c>
      <c r="T1518">
        <f>VLOOKUP(D1518,'[1]DESIGN LOAD'!AC:AF,4,FALSE)</f>
        <v>1240</v>
      </c>
    </row>
    <row r="1519" spans="1:20" x14ac:dyDescent="0.3">
      <c r="A1519" s="6">
        <v>2024</v>
      </c>
      <c r="B1519" s="6">
        <v>9</v>
      </c>
      <c r="C1519" s="6">
        <v>2</v>
      </c>
      <c r="D1519" s="6">
        <v>11</v>
      </c>
      <c r="E1519" s="6" t="str">
        <f t="shared" si="92"/>
        <v>Monday</v>
      </c>
      <c r="F1519" s="6" t="str">
        <f t="shared" si="95"/>
        <v>Week-day</v>
      </c>
      <c r="G1519" s="6" t="str">
        <f>_xlfn.XLOOKUP(B1519,'[1]VLOOKUP DATA'!$A$3:$A$14,'[1]VLOOKUP DATA'!$C$3:$C$14)</f>
        <v>Low-demand</v>
      </c>
      <c r="H1519" s="6" t="str" cm="1">
        <f t="array" ref="H1519">_xlfn.XLOOKUP(1,('[1]VLOOKUP DATA'!$I$2:$I$337=[1]DATA!G1519)*('[1]VLOOKUP DATA'!$J$2:$J$337=[1]DATA!D1519)*('[1]VLOOKUP DATA'!$K$2:$K$337=[1]DATA!E1519),'[1]VLOOKUP DATA'!$L$2:$L$337)</f>
        <v>Standard</v>
      </c>
      <c r="I1519" s="1" cm="1">
        <f t="array" ref="I1519">_xlfn.XLOOKUP(B1519,'[1]VLOOKUP DATA'!$A$3:$A$14,_xlfn.XLOOKUP(H1519,'[1]VLOOKUP DATA'!$D$2:$F$2,'[1]VLOOKUP DATA'!$D$3:$F$14))*100</f>
        <v>147</v>
      </c>
      <c r="J1519" s="2">
        <v>-175.10470833333335</v>
      </c>
      <c r="K1519" s="3">
        <f t="shared" si="93"/>
        <v>0</v>
      </c>
      <c r="L1519" s="3">
        <v>97.86666666666666</v>
      </c>
      <c r="M1519" s="4">
        <v>0.16784166666666672</v>
      </c>
      <c r="N1519" s="4">
        <v>590.59249166666666</v>
      </c>
      <c r="O1519" s="4">
        <v>415.4868166666667</v>
      </c>
      <c r="P1519" s="3">
        <f t="shared" si="94"/>
        <v>445.53515833333324</v>
      </c>
      <c r="Q1519" s="5">
        <v>0</v>
      </c>
      <c r="R1519" s="5">
        <f>VLOOKUP(D1519,'[1]DESIGN LOAD'!AC:AF,2,FALSE)</f>
        <v>565</v>
      </c>
      <c r="S1519" s="7">
        <f>VLOOKUP(D1519,'[1]DESIGN LOAD'!AC:AF,3,FALSE)</f>
        <v>675</v>
      </c>
      <c r="T1519">
        <f>VLOOKUP(D1519,'[1]DESIGN LOAD'!AC:AF,4,FALSE)</f>
        <v>1240</v>
      </c>
    </row>
    <row r="1520" spans="1:20" x14ac:dyDescent="0.3">
      <c r="A1520" s="6">
        <v>2024</v>
      </c>
      <c r="B1520" s="6">
        <v>9</v>
      </c>
      <c r="C1520" s="6">
        <v>2</v>
      </c>
      <c r="D1520" s="6">
        <v>12</v>
      </c>
      <c r="E1520" s="6" t="str">
        <f t="shared" si="92"/>
        <v>Monday</v>
      </c>
      <c r="F1520" s="6" t="str">
        <f t="shared" si="95"/>
        <v>Week-day</v>
      </c>
      <c r="G1520" s="6" t="str">
        <f>_xlfn.XLOOKUP(B1520,'[1]VLOOKUP DATA'!$A$3:$A$14,'[1]VLOOKUP DATA'!$C$3:$C$14)</f>
        <v>Low-demand</v>
      </c>
      <c r="H1520" s="6" t="str" cm="1">
        <f t="array" ref="H1520">_xlfn.XLOOKUP(1,('[1]VLOOKUP DATA'!$I$2:$I$337=[1]DATA!G1520)*('[1]VLOOKUP DATA'!$J$2:$J$337=[1]DATA!D1520)*('[1]VLOOKUP DATA'!$K$2:$K$337=[1]DATA!E1520),'[1]VLOOKUP DATA'!$L$2:$L$337)</f>
        <v>Standard</v>
      </c>
      <c r="I1520" s="1" cm="1">
        <f t="array" ref="I1520">_xlfn.XLOOKUP(B1520,'[1]VLOOKUP DATA'!$A$3:$A$14,_xlfn.XLOOKUP(H1520,'[1]VLOOKUP DATA'!$D$2:$F$2,'[1]VLOOKUP DATA'!$D$3:$F$14))*100</f>
        <v>147</v>
      </c>
      <c r="J1520" s="2">
        <v>-8.2153083333333345</v>
      </c>
      <c r="K1520" s="3">
        <f t="shared" si="93"/>
        <v>0</v>
      </c>
      <c r="L1520" s="3">
        <v>99</v>
      </c>
      <c r="M1520" s="4">
        <v>0.16755833333333336</v>
      </c>
      <c r="N1520" s="4">
        <v>474.51230833333335</v>
      </c>
      <c r="O1520" s="4">
        <v>466.28270833333346</v>
      </c>
      <c r="P1520" s="3">
        <f t="shared" si="94"/>
        <v>445.53515833333324</v>
      </c>
      <c r="Q1520" s="5">
        <v>-1.3050000000000008E-2</v>
      </c>
      <c r="R1520" s="5">
        <f>VLOOKUP(D1520,'[1]DESIGN LOAD'!AC:AF,2,FALSE)</f>
        <v>565</v>
      </c>
      <c r="S1520" s="7">
        <f>VLOOKUP(D1520,'[1]DESIGN LOAD'!AC:AF,3,FALSE)</f>
        <v>675</v>
      </c>
      <c r="T1520">
        <f>VLOOKUP(D1520,'[1]DESIGN LOAD'!AC:AF,4,FALSE)</f>
        <v>1240</v>
      </c>
    </row>
    <row r="1521" spans="1:20" x14ac:dyDescent="0.3">
      <c r="A1521" s="6">
        <v>2024</v>
      </c>
      <c r="B1521" s="6">
        <v>9</v>
      </c>
      <c r="C1521" s="6">
        <v>2</v>
      </c>
      <c r="D1521" s="6">
        <v>13</v>
      </c>
      <c r="E1521" s="6" t="str">
        <f t="shared" si="92"/>
        <v>Monday</v>
      </c>
      <c r="F1521" s="6" t="str">
        <f t="shared" si="95"/>
        <v>Week-day</v>
      </c>
      <c r="G1521" s="6" t="str">
        <f>_xlfn.XLOOKUP(B1521,'[1]VLOOKUP DATA'!$A$3:$A$14,'[1]VLOOKUP DATA'!$C$3:$C$14)</f>
        <v>Low-demand</v>
      </c>
      <c r="H1521" s="6" t="str" cm="1">
        <f t="array" ref="H1521">_xlfn.XLOOKUP(1,('[1]VLOOKUP DATA'!$I$2:$I$337=[1]DATA!G1521)*('[1]VLOOKUP DATA'!$J$2:$J$337=[1]DATA!D1521)*('[1]VLOOKUP DATA'!$K$2:$K$337=[1]DATA!E1521),'[1]VLOOKUP DATA'!$L$2:$L$337)</f>
        <v>Standard</v>
      </c>
      <c r="I1521" s="1" cm="1">
        <f t="array" ref="I1521">_xlfn.XLOOKUP(B1521,'[1]VLOOKUP DATA'!$A$3:$A$14,_xlfn.XLOOKUP(H1521,'[1]VLOOKUP DATA'!$D$2:$F$2,'[1]VLOOKUP DATA'!$D$3:$F$14))*100</f>
        <v>147</v>
      </c>
      <c r="J1521" s="2">
        <v>-8.6459249999999983</v>
      </c>
      <c r="K1521" s="3">
        <f t="shared" si="93"/>
        <v>0</v>
      </c>
      <c r="L1521" s="3">
        <v>99</v>
      </c>
      <c r="M1521" s="4">
        <v>0.16428333333333331</v>
      </c>
      <c r="N1521" s="4">
        <v>531.55137500000001</v>
      </c>
      <c r="O1521" s="4">
        <v>522.8772583333332</v>
      </c>
      <c r="P1521" s="3">
        <f t="shared" si="94"/>
        <v>445.53515833333324</v>
      </c>
      <c r="Q1521" s="5">
        <v>-2.6758333333333339E-2</v>
      </c>
      <c r="R1521" s="5">
        <f>VLOOKUP(D1521,'[1]DESIGN LOAD'!AC:AF,2,FALSE)</f>
        <v>565</v>
      </c>
      <c r="S1521" s="7">
        <f>VLOOKUP(D1521,'[1]DESIGN LOAD'!AC:AF,3,FALSE)</f>
        <v>675</v>
      </c>
      <c r="T1521">
        <f>VLOOKUP(D1521,'[1]DESIGN LOAD'!AC:AF,4,FALSE)</f>
        <v>1240</v>
      </c>
    </row>
    <row r="1522" spans="1:20" x14ac:dyDescent="0.3">
      <c r="A1522" s="6">
        <v>2024</v>
      </c>
      <c r="B1522" s="6">
        <v>9</v>
      </c>
      <c r="C1522" s="6">
        <v>2</v>
      </c>
      <c r="D1522" s="6">
        <v>14</v>
      </c>
      <c r="E1522" s="6" t="str">
        <f t="shared" si="92"/>
        <v>Monday</v>
      </c>
      <c r="F1522" s="6" t="str">
        <f t="shared" si="95"/>
        <v>Week-day</v>
      </c>
      <c r="G1522" s="6" t="str">
        <f>_xlfn.XLOOKUP(B1522,'[1]VLOOKUP DATA'!$A$3:$A$14,'[1]VLOOKUP DATA'!$C$3:$C$14)</f>
        <v>Low-demand</v>
      </c>
      <c r="H1522" s="6" t="str" cm="1">
        <f t="array" ref="H1522">_xlfn.XLOOKUP(1,('[1]VLOOKUP DATA'!$I$2:$I$337=[1]DATA!G1522)*('[1]VLOOKUP DATA'!$J$2:$J$337=[1]DATA!D1522)*('[1]VLOOKUP DATA'!$K$2:$K$337=[1]DATA!E1522),'[1]VLOOKUP DATA'!$L$2:$L$337)</f>
        <v>Standard</v>
      </c>
      <c r="I1522" s="1" cm="1">
        <f t="array" ref="I1522">_xlfn.XLOOKUP(B1522,'[1]VLOOKUP DATA'!$A$3:$A$14,_xlfn.XLOOKUP(H1522,'[1]VLOOKUP DATA'!$D$2:$F$2,'[1]VLOOKUP DATA'!$D$3:$F$14))*100</f>
        <v>147</v>
      </c>
      <c r="J1522" s="2">
        <v>-6.6946500000000011</v>
      </c>
      <c r="K1522" s="3">
        <f t="shared" si="93"/>
        <v>0</v>
      </c>
      <c r="L1522" s="3">
        <v>99</v>
      </c>
      <c r="M1522" s="4">
        <v>0.16358333333333333</v>
      </c>
      <c r="N1522" s="4">
        <v>544.21805833333315</v>
      </c>
      <c r="O1522" s="4">
        <v>537.5003833333335</v>
      </c>
      <c r="P1522" s="3">
        <f t="shared" si="94"/>
        <v>445.53515833333324</v>
      </c>
      <c r="Q1522" s="5">
        <v>-2.4291666666666659E-2</v>
      </c>
      <c r="R1522" s="5">
        <f>VLOOKUP(D1522,'[1]DESIGN LOAD'!AC:AF,2,FALSE)</f>
        <v>565</v>
      </c>
      <c r="S1522" s="7">
        <f>VLOOKUP(D1522,'[1]DESIGN LOAD'!AC:AF,3,FALSE)</f>
        <v>675</v>
      </c>
      <c r="T1522">
        <f>VLOOKUP(D1522,'[1]DESIGN LOAD'!AC:AF,4,FALSE)</f>
        <v>1240</v>
      </c>
    </row>
    <row r="1523" spans="1:20" x14ac:dyDescent="0.3">
      <c r="A1523" s="6">
        <v>2024</v>
      </c>
      <c r="B1523" s="6">
        <v>9</v>
      </c>
      <c r="C1523" s="6">
        <v>2</v>
      </c>
      <c r="D1523" s="6">
        <v>15</v>
      </c>
      <c r="E1523" s="6" t="str">
        <f t="shared" si="92"/>
        <v>Monday</v>
      </c>
      <c r="F1523" s="6" t="str">
        <f t="shared" si="95"/>
        <v>Week-day</v>
      </c>
      <c r="G1523" s="6" t="str">
        <f>_xlfn.XLOOKUP(B1523,'[1]VLOOKUP DATA'!$A$3:$A$14,'[1]VLOOKUP DATA'!$C$3:$C$14)</f>
        <v>Low-demand</v>
      </c>
      <c r="H1523" s="6" t="str" cm="1">
        <f t="array" ref="H1523">_xlfn.XLOOKUP(1,('[1]VLOOKUP DATA'!$I$2:$I$337=[1]DATA!G1523)*('[1]VLOOKUP DATA'!$J$2:$J$337=[1]DATA!D1523)*('[1]VLOOKUP DATA'!$K$2:$K$337=[1]DATA!E1523),'[1]VLOOKUP DATA'!$L$2:$L$337)</f>
        <v>Standard</v>
      </c>
      <c r="I1523" s="1" cm="1">
        <f t="array" ref="I1523">_xlfn.XLOOKUP(B1523,'[1]VLOOKUP DATA'!$A$3:$A$14,_xlfn.XLOOKUP(H1523,'[1]VLOOKUP DATA'!$D$2:$F$2,'[1]VLOOKUP DATA'!$D$3:$F$14))*100</f>
        <v>147</v>
      </c>
      <c r="J1523" s="2">
        <v>72.337050000000005</v>
      </c>
      <c r="K1523" s="3">
        <f t="shared" si="93"/>
        <v>72.337050000000005</v>
      </c>
      <c r="L1523" s="3">
        <v>97.9</v>
      </c>
      <c r="M1523" s="4">
        <v>0.16422500000000009</v>
      </c>
      <c r="N1523" s="4">
        <v>479.47302499999995</v>
      </c>
      <c r="O1523" s="4">
        <v>551.77459166666677</v>
      </c>
      <c r="P1523" s="3">
        <f t="shared" si="94"/>
        <v>445.53515833333324</v>
      </c>
      <c r="Q1523" s="5">
        <v>-3.9733333333333315E-2</v>
      </c>
      <c r="R1523" s="5">
        <f>VLOOKUP(D1523,'[1]DESIGN LOAD'!AC:AF,2,FALSE)</f>
        <v>565</v>
      </c>
      <c r="S1523" s="7">
        <f>VLOOKUP(D1523,'[1]DESIGN LOAD'!AC:AF,3,FALSE)</f>
        <v>675</v>
      </c>
      <c r="T1523">
        <f>VLOOKUP(D1523,'[1]DESIGN LOAD'!AC:AF,4,FALSE)</f>
        <v>1240</v>
      </c>
    </row>
    <row r="1524" spans="1:20" x14ac:dyDescent="0.3">
      <c r="A1524" s="6">
        <v>2024</v>
      </c>
      <c r="B1524" s="6">
        <v>9</v>
      </c>
      <c r="C1524" s="6">
        <v>2</v>
      </c>
      <c r="D1524" s="6">
        <v>16</v>
      </c>
      <c r="E1524" s="6" t="str">
        <f t="shared" si="92"/>
        <v>Monday</v>
      </c>
      <c r="F1524" s="6" t="str">
        <f t="shared" si="95"/>
        <v>Week-day</v>
      </c>
      <c r="G1524" s="6" t="str">
        <f>_xlfn.XLOOKUP(B1524,'[1]VLOOKUP DATA'!$A$3:$A$14,'[1]VLOOKUP DATA'!$C$3:$C$14)</f>
        <v>Low-demand</v>
      </c>
      <c r="H1524" s="6" t="str" cm="1">
        <f t="array" ref="H1524">_xlfn.XLOOKUP(1,('[1]VLOOKUP DATA'!$I$2:$I$337=[1]DATA!G1524)*('[1]VLOOKUP DATA'!$J$2:$J$337=[1]DATA!D1524)*('[1]VLOOKUP DATA'!$K$2:$K$337=[1]DATA!E1524),'[1]VLOOKUP DATA'!$L$2:$L$337)</f>
        <v>Standard</v>
      </c>
      <c r="I1524" s="1" cm="1">
        <f t="array" ref="I1524">_xlfn.XLOOKUP(B1524,'[1]VLOOKUP DATA'!$A$3:$A$14,_xlfn.XLOOKUP(H1524,'[1]VLOOKUP DATA'!$D$2:$F$2,'[1]VLOOKUP DATA'!$D$3:$F$14))*100</f>
        <v>147</v>
      </c>
      <c r="J1524" s="2">
        <v>291.95598333333339</v>
      </c>
      <c r="K1524" s="3">
        <f t="shared" si="93"/>
        <v>291.95598333333339</v>
      </c>
      <c r="L1524" s="3">
        <v>89.775000000000006</v>
      </c>
      <c r="M1524" s="4">
        <v>0.16434166666666669</v>
      </c>
      <c r="N1524" s="4">
        <v>259.3207083333333</v>
      </c>
      <c r="O1524" s="4">
        <v>551.24705833333314</v>
      </c>
      <c r="P1524" s="3">
        <f t="shared" si="94"/>
        <v>445.53515833333324</v>
      </c>
      <c r="Q1524" s="5">
        <v>-2.9141666666666646E-2</v>
      </c>
      <c r="R1524" s="5">
        <f>VLOOKUP(D1524,'[1]DESIGN LOAD'!AC:AF,2,FALSE)</f>
        <v>565</v>
      </c>
      <c r="S1524" s="7">
        <f>VLOOKUP(D1524,'[1]DESIGN LOAD'!AC:AF,3,FALSE)</f>
        <v>675</v>
      </c>
      <c r="T1524">
        <f>VLOOKUP(D1524,'[1]DESIGN LOAD'!AC:AF,4,FALSE)</f>
        <v>1240</v>
      </c>
    </row>
    <row r="1525" spans="1:20" x14ac:dyDescent="0.3">
      <c r="A1525" s="6">
        <v>2024</v>
      </c>
      <c r="B1525" s="6">
        <v>9</v>
      </c>
      <c r="C1525" s="6">
        <v>2</v>
      </c>
      <c r="D1525" s="6">
        <v>17</v>
      </c>
      <c r="E1525" s="6" t="str">
        <f t="shared" si="92"/>
        <v>Monday</v>
      </c>
      <c r="F1525" s="6" t="str">
        <f t="shared" si="95"/>
        <v>Week-day</v>
      </c>
      <c r="G1525" s="6" t="str">
        <f>_xlfn.XLOOKUP(B1525,'[1]VLOOKUP DATA'!$A$3:$A$14,'[1]VLOOKUP DATA'!$C$3:$C$14)</f>
        <v>Low-demand</v>
      </c>
      <c r="H1525" s="6" t="str" cm="1">
        <f t="array" ref="H1525">_xlfn.XLOOKUP(1,('[1]VLOOKUP DATA'!$I$2:$I$337=[1]DATA!G1525)*('[1]VLOOKUP DATA'!$J$2:$J$337=[1]DATA!D1525)*('[1]VLOOKUP DATA'!$K$2:$K$337=[1]DATA!E1525),'[1]VLOOKUP DATA'!$L$2:$L$337)</f>
        <v>Standard</v>
      </c>
      <c r="I1525" s="1" cm="1">
        <f t="array" ref="I1525">_xlfn.XLOOKUP(B1525,'[1]VLOOKUP DATA'!$A$3:$A$14,_xlfn.XLOOKUP(H1525,'[1]VLOOKUP DATA'!$D$2:$F$2,'[1]VLOOKUP DATA'!$D$3:$F$14))*100</f>
        <v>147</v>
      </c>
      <c r="J1525" s="2">
        <v>365.43322499999982</v>
      </c>
      <c r="K1525" s="3">
        <f t="shared" si="93"/>
        <v>365.43322499999982</v>
      </c>
      <c r="L1525" s="3">
        <v>70.2</v>
      </c>
      <c r="M1525" s="4">
        <v>124.12786666666666</v>
      </c>
      <c r="N1525" s="4">
        <v>66.147183333333345</v>
      </c>
      <c r="O1525" s="4">
        <v>551.77399166666669</v>
      </c>
      <c r="P1525" s="3">
        <f t="shared" si="94"/>
        <v>445.53515833333324</v>
      </c>
      <c r="Q1525" s="5">
        <v>-3.4133333333333328E-2</v>
      </c>
      <c r="R1525" s="5">
        <f>VLOOKUP(D1525,'[1]DESIGN LOAD'!AC:AF,2,FALSE)</f>
        <v>555</v>
      </c>
      <c r="S1525" s="7">
        <f>VLOOKUP(D1525,'[1]DESIGN LOAD'!AC:AF,3,FALSE)</f>
        <v>675</v>
      </c>
      <c r="T1525">
        <f>VLOOKUP(D1525,'[1]DESIGN LOAD'!AC:AF,4,FALSE)</f>
        <v>1230</v>
      </c>
    </row>
    <row r="1526" spans="1:20" x14ac:dyDescent="0.3">
      <c r="A1526" s="6">
        <v>2024</v>
      </c>
      <c r="B1526" s="6">
        <v>9</v>
      </c>
      <c r="C1526" s="6">
        <v>2</v>
      </c>
      <c r="D1526" s="6">
        <v>18</v>
      </c>
      <c r="E1526" s="6" t="str">
        <f t="shared" si="92"/>
        <v>Monday</v>
      </c>
      <c r="F1526" s="6" t="str">
        <f t="shared" si="95"/>
        <v>Week-day</v>
      </c>
      <c r="G1526" s="6" t="str">
        <f>_xlfn.XLOOKUP(B1526,'[1]VLOOKUP DATA'!$A$3:$A$14,'[1]VLOOKUP DATA'!$C$3:$C$14)</f>
        <v>Low-demand</v>
      </c>
      <c r="H1526" s="6" t="str" cm="1">
        <f t="array" ref="H1526">_xlfn.XLOOKUP(1,('[1]VLOOKUP DATA'!$I$2:$I$337=[1]DATA!G1526)*('[1]VLOOKUP DATA'!$J$2:$J$337=[1]DATA!D1526)*('[1]VLOOKUP DATA'!$K$2:$K$337=[1]DATA!E1526),'[1]VLOOKUP DATA'!$L$2:$L$337)</f>
        <v>Peak</v>
      </c>
      <c r="I1526" s="1" cm="1">
        <f t="array" ref="I1526">_xlfn.XLOOKUP(B1526,'[1]VLOOKUP DATA'!$A$3:$A$14,_xlfn.XLOOKUP(H1526,'[1]VLOOKUP DATA'!$D$2:$F$2,'[1]VLOOKUP DATA'!$D$3:$F$14))*100</f>
        <v>213</v>
      </c>
      <c r="J1526" s="2">
        <v>130.92891666666671</v>
      </c>
      <c r="K1526" s="3">
        <f t="shared" si="93"/>
        <v>130.92891666666671</v>
      </c>
      <c r="L1526" s="3">
        <v>59.408333333333331</v>
      </c>
      <c r="M1526" s="4">
        <v>445.08277499999997</v>
      </c>
      <c r="N1526" s="4">
        <v>3.5664416666666656</v>
      </c>
      <c r="O1526" s="4">
        <v>558.01654999999994</v>
      </c>
      <c r="P1526" s="3">
        <f t="shared" si="94"/>
        <v>445.53515833333324</v>
      </c>
      <c r="Q1526" s="5">
        <v>-3.3391666666666646E-2</v>
      </c>
      <c r="R1526" s="5">
        <f>VLOOKUP(D1526,'[1]DESIGN LOAD'!AC:AF,2,FALSE)</f>
        <v>485</v>
      </c>
      <c r="S1526" s="7">
        <f>VLOOKUP(D1526,'[1]DESIGN LOAD'!AC:AF,3,FALSE)</f>
        <v>655</v>
      </c>
      <c r="T1526">
        <f>VLOOKUP(D1526,'[1]DESIGN LOAD'!AC:AF,4,FALSE)</f>
        <v>1140</v>
      </c>
    </row>
    <row r="1527" spans="1:20" x14ac:dyDescent="0.3">
      <c r="A1527" s="6">
        <v>2024</v>
      </c>
      <c r="B1527" s="6">
        <v>9</v>
      </c>
      <c r="C1527" s="6">
        <v>2</v>
      </c>
      <c r="D1527" s="6">
        <v>19</v>
      </c>
      <c r="E1527" s="6" t="str">
        <f t="shared" si="92"/>
        <v>Monday</v>
      </c>
      <c r="F1527" s="6" t="str">
        <f t="shared" si="95"/>
        <v>Week-day</v>
      </c>
      <c r="G1527" s="6" t="str">
        <f>_xlfn.XLOOKUP(B1527,'[1]VLOOKUP DATA'!$A$3:$A$14,'[1]VLOOKUP DATA'!$C$3:$C$14)</f>
        <v>Low-demand</v>
      </c>
      <c r="H1527" s="6" t="str" cm="1">
        <f t="array" ref="H1527">_xlfn.XLOOKUP(1,('[1]VLOOKUP DATA'!$I$2:$I$337=[1]DATA!G1527)*('[1]VLOOKUP DATA'!$J$2:$J$337=[1]DATA!D1527)*('[1]VLOOKUP DATA'!$K$2:$K$337=[1]DATA!E1527),'[1]VLOOKUP DATA'!$L$2:$L$337)</f>
        <v>Peak</v>
      </c>
      <c r="I1527" s="1" cm="1">
        <f t="array" ref="I1527">_xlfn.XLOOKUP(B1527,'[1]VLOOKUP DATA'!$A$3:$A$14,_xlfn.XLOOKUP(H1527,'[1]VLOOKUP DATA'!$D$2:$F$2,'[1]VLOOKUP DATA'!$D$3:$F$14))*100</f>
        <v>213</v>
      </c>
      <c r="J1527" s="2">
        <v>98.641983333333343</v>
      </c>
      <c r="K1527" s="3">
        <f t="shared" si="93"/>
        <v>98.641983333333343</v>
      </c>
      <c r="L1527" s="3">
        <v>53.083333333333336</v>
      </c>
      <c r="M1527" s="4">
        <v>444.93644166666661</v>
      </c>
      <c r="N1527" s="4">
        <v>0</v>
      </c>
      <c r="O1527" s="4">
        <v>522.17550000000006</v>
      </c>
      <c r="P1527" s="3">
        <f t="shared" si="94"/>
        <v>445.53515833333324</v>
      </c>
      <c r="Q1527" s="5">
        <v>-3.3099999999999935E-2</v>
      </c>
      <c r="R1527" s="5">
        <f>VLOOKUP(D1527,'[1]DESIGN LOAD'!AC:AF,2,FALSE)</f>
        <v>295</v>
      </c>
      <c r="S1527" s="7">
        <f>VLOOKUP(D1527,'[1]DESIGN LOAD'!AC:AF,3,FALSE)</f>
        <v>655</v>
      </c>
      <c r="T1527">
        <f>VLOOKUP(D1527,'[1]DESIGN LOAD'!AC:AF,4,FALSE)</f>
        <v>950</v>
      </c>
    </row>
    <row r="1528" spans="1:20" x14ac:dyDescent="0.3">
      <c r="A1528" s="6">
        <v>2024</v>
      </c>
      <c r="B1528" s="6">
        <v>9</v>
      </c>
      <c r="C1528" s="6">
        <v>2</v>
      </c>
      <c r="D1528" s="6">
        <v>20</v>
      </c>
      <c r="E1528" s="6" t="str">
        <f t="shared" si="92"/>
        <v>Monday</v>
      </c>
      <c r="F1528" s="6" t="str">
        <f t="shared" si="95"/>
        <v>Week-day</v>
      </c>
      <c r="G1528" s="6" t="str">
        <f>_xlfn.XLOOKUP(B1528,'[1]VLOOKUP DATA'!$A$3:$A$14,'[1]VLOOKUP DATA'!$C$3:$C$14)</f>
        <v>Low-demand</v>
      </c>
      <c r="H1528" s="6" t="str" cm="1">
        <f t="array" ref="H1528">_xlfn.XLOOKUP(1,('[1]VLOOKUP DATA'!$I$2:$I$337=[1]DATA!G1528)*('[1]VLOOKUP DATA'!$J$2:$J$337=[1]DATA!D1528)*('[1]VLOOKUP DATA'!$K$2:$K$337=[1]DATA!E1528),'[1]VLOOKUP DATA'!$L$2:$L$337)</f>
        <v>Standard</v>
      </c>
      <c r="I1528" s="1" cm="1">
        <f t="array" ref="I1528">_xlfn.XLOOKUP(B1528,'[1]VLOOKUP DATA'!$A$3:$A$14,_xlfn.XLOOKUP(H1528,'[1]VLOOKUP DATA'!$D$2:$F$2,'[1]VLOOKUP DATA'!$D$3:$F$14))*100</f>
        <v>147</v>
      </c>
      <c r="J1528" s="2">
        <v>-87.70512500000001</v>
      </c>
      <c r="K1528" s="3">
        <f t="shared" si="93"/>
        <v>0</v>
      </c>
      <c r="L1528" s="3">
        <v>52.516666666666666</v>
      </c>
      <c r="M1528" s="4">
        <v>444.66218333333308</v>
      </c>
      <c r="N1528" s="4">
        <v>0</v>
      </c>
      <c r="O1528" s="4">
        <v>335.80853333333317</v>
      </c>
      <c r="P1528" s="3">
        <f t="shared" si="94"/>
        <v>445.53515833333324</v>
      </c>
      <c r="Q1528" s="5">
        <v>-3.3999999999999919E-2</v>
      </c>
      <c r="R1528" s="5">
        <f>VLOOKUP(D1528,'[1]DESIGN LOAD'!AC:AF,2,FALSE)</f>
        <v>295</v>
      </c>
      <c r="S1528" s="7">
        <f>VLOOKUP(D1528,'[1]DESIGN LOAD'!AC:AF,3,FALSE)</f>
        <v>190</v>
      </c>
      <c r="T1528">
        <f>VLOOKUP(D1528,'[1]DESIGN LOAD'!AC:AF,4,FALSE)</f>
        <v>485</v>
      </c>
    </row>
    <row r="1529" spans="1:20" x14ac:dyDescent="0.3">
      <c r="A1529" s="6">
        <v>2024</v>
      </c>
      <c r="B1529" s="6">
        <v>9</v>
      </c>
      <c r="C1529" s="6">
        <v>2</v>
      </c>
      <c r="D1529" s="6">
        <v>21</v>
      </c>
      <c r="E1529" s="6" t="str">
        <f t="shared" si="92"/>
        <v>Monday</v>
      </c>
      <c r="F1529" s="6" t="str">
        <f t="shared" si="95"/>
        <v>Week-day</v>
      </c>
      <c r="G1529" s="6" t="str">
        <f>_xlfn.XLOOKUP(B1529,'[1]VLOOKUP DATA'!$A$3:$A$14,'[1]VLOOKUP DATA'!$C$3:$C$14)</f>
        <v>Low-demand</v>
      </c>
      <c r="H1529" s="6" t="str" cm="1">
        <f t="array" ref="H1529">_xlfn.XLOOKUP(1,('[1]VLOOKUP DATA'!$I$2:$I$337=[1]DATA!G1529)*('[1]VLOOKUP DATA'!$J$2:$J$337=[1]DATA!D1529)*('[1]VLOOKUP DATA'!$K$2:$K$337=[1]DATA!E1529),'[1]VLOOKUP DATA'!$L$2:$L$337)</f>
        <v>Standard</v>
      </c>
      <c r="I1529" s="1" cm="1">
        <f t="array" ref="I1529">_xlfn.XLOOKUP(B1529,'[1]VLOOKUP DATA'!$A$3:$A$14,_xlfn.XLOOKUP(H1529,'[1]VLOOKUP DATA'!$D$2:$F$2,'[1]VLOOKUP DATA'!$D$3:$F$14))*100</f>
        <v>147</v>
      </c>
      <c r="J1529" s="2">
        <v>-95.262108333333344</v>
      </c>
      <c r="K1529" s="3">
        <f t="shared" si="93"/>
        <v>0</v>
      </c>
      <c r="L1529" s="3">
        <v>56.69166666666667</v>
      </c>
      <c r="M1529" s="4">
        <v>444.30869999999976</v>
      </c>
      <c r="N1529" s="4">
        <v>0</v>
      </c>
      <c r="O1529" s="4">
        <v>328.2362333333333</v>
      </c>
      <c r="P1529" s="3">
        <f t="shared" si="94"/>
        <v>445.53515833333324</v>
      </c>
      <c r="Q1529" s="5">
        <v>-3.3999999999999919E-2</v>
      </c>
      <c r="R1529" s="5">
        <f>VLOOKUP(D1529,'[1]DESIGN LOAD'!AC:AF,2,FALSE)</f>
        <v>295</v>
      </c>
      <c r="S1529" s="7">
        <f>VLOOKUP(D1529,'[1]DESIGN LOAD'!AC:AF,3,FALSE)</f>
        <v>190</v>
      </c>
      <c r="T1529">
        <f>VLOOKUP(D1529,'[1]DESIGN LOAD'!AC:AF,4,FALSE)</f>
        <v>485</v>
      </c>
    </row>
    <row r="1530" spans="1:20" x14ac:dyDescent="0.3">
      <c r="A1530" s="6">
        <v>2024</v>
      </c>
      <c r="B1530" s="6">
        <v>9</v>
      </c>
      <c r="C1530" s="6">
        <v>2</v>
      </c>
      <c r="D1530" s="6">
        <v>22</v>
      </c>
      <c r="E1530" s="6" t="str">
        <f t="shared" si="92"/>
        <v>Monday</v>
      </c>
      <c r="F1530" s="6" t="str">
        <f t="shared" si="95"/>
        <v>Week-day</v>
      </c>
      <c r="G1530" s="6" t="str">
        <f>_xlfn.XLOOKUP(B1530,'[1]VLOOKUP DATA'!$A$3:$A$14,'[1]VLOOKUP DATA'!$C$3:$C$14)</f>
        <v>Low-demand</v>
      </c>
      <c r="H1530" s="6" t="str" cm="1">
        <f t="array" ref="H1530">_xlfn.XLOOKUP(1,('[1]VLOOKUP DATA'!$I$2:$I$337=[1]DATA!G1530)*('[1]VLOOKUP DATA'!$J$2:$J$337=[1]DATA!D1530)*('[1]VLOOKUP DATA'!$K$2:$K$337=[1]DATA!E1530),'[1]VLOOKUP DATA'!$L$2:$L$337)</f>
        <v>Off-Peak</v>
      </c>
      <c r="I1530" s="1" cm="1">
        <f t="array" ref="I1530">_xlfn.XLOOKUP(B1530,'[1]VLOOKUP DATA'!$A$3:$A$14,_xlfn.XLOOKUP(H1530,'[1]VLOOKUP DATA'!$D$2:$F$2,'[1]VLOOKUP DATA'!$D$3:$F$14))*100</f>
        <v>93</v>
      </c>
      <c r="J1530" s="2">
        <v>-126.34110000000007</v>
      </c>
      <c r="K1530" s="3">
        <f t="shared" si="93"/>
        <v>0</v>
      </c>
      <c r="L1530" s="3">
        <v>62.375</v>
      </c>
      <c r="M1530" s="4">
        <v>444.17400833333329</v>
      </c>
      <c r="N1530" s="4">
        <v>0</v>
      </c>
      <c r="O1530" s="4">
        <v>297.1429</v>
      </c>
      <c r="P1530" s="3">
        <f t="shared" si="94"/>
        <v>445.53515833333324</v>
      </c>
      <c r="Q1530" s="5">
        <v>-3.3999999999999919E-2</v>
      </c>
      <c r="R1530" s="5">
        <f>VLOOKUP(D1530,'[1]DESIGN LOAD'!AC:AF,2,FALSE)</f>
        <v>200</v>
      </c>
      <c r="S1530" s="7">
        <f>VLOOKUP(D1530,'[1]DESIGN LOAD'!AC:AF,3,FALSE)</f>
        <v>190</v>
      </c>
      <c r="T1530">
        <f>VLOOKUP(D1530,'[1]DESIGN LOAD'!AC:AF,4,FALSE)</f>
        <v>390</v>
      </c>
    </row>
    <row r="1531" spans="1:20" x14ac:dyDescent="0.3">
      <c r="A1531" s="6">
        <v>2024</v>
      </c>
      <c r="B1531" s="6">
        <v>9</v>
      </c>
      <c r="C1531" s="6">
        <v>2</v>
      </c>
      <c r="D1531" s="6">
        <v>23</v>
      </c>
      <c r="E1531" s="6" t="str">
        <f t="shared" si="92"/>
        <v>Monday</v>
      </c>
      <c r="F1531" s="6" t="str">
        <f t="shared" si="95"/>
        <v>Week-day</v>
      </c>
      <c r="G1531" s="6" t="str">
        <f>_xlfn.XLOOKUP(B1531,'[1]VLOOKUP DATA'!$A$3:$A$14,'[1]VLOOKUP DATA'!$C$3:$C$14)</f>
        <v>Low-demand</v>
      </c>
      <c r="H1531" s="6" t="str" cm="1">
        <f t="array" ref="H1531">_xlfn.XLOOKUP(1,('[1]VLOOKUP DATA'!$I$2:$I$337=[1]DATA!G1531)*('[1]VLOOKUP DATA'!$J$2:$J$337=[1]DATA!D1531)*('[1]VLOOKUP DATA'!$K$2:$K$337=[1]DATA!E1531),'[1]VLOOKUP DATA'!$L$2:$L$337)</f>
        <v>Off-Peak</v>
      </c>
      <c r="I1531" s="1" cm="1">
        <f t="array" ref="I1531">_xlfn.XLOOKUP(B1531,'[1]VLOOKUP DATA'!$A$3:$A$14,_xlfn.XLOOKUP(H1531,'[1]VLOOKUP DATA'!$D$2:$F$2,'[1]VLOOKUP DATA'!$D$3:$F$14))*100</f>
        <v>93</v>
      </c>
      <c r="J1531" s="2">
        <v>-163.85240000000002</v>
      </c>
      <c r="K1531" s="3">
        <f t="shared" si="93"/>
        <v>0</v>
      </c>
      <c r="L1531" s="3">
        <v>68.325000000000003</v>
      </c>
      <c r="M1531" s="4">
        <v>444.30550000000005</v>
      </c>
      <c r="N1531" s="4">
        <v>0</v>
      </c>
      <c r="O1531" s="4">
        <v>259.63018333333338</v>
      </c>
      <c r="P1531" s="3">
        <f t="shared" si="94"/>
        <v>445.53515833333324</v>
      </c>
      <c r="Q1531" s="5">
        <v>-3.3999999999999919E-2</v>
      </c>
      <c r="R1531" s="5">
        <f>VLOOKUP(D1531,'[1]DESIGN LOAD'!AC:AF,2,FALSE)</f>
        <v>200</v>
      </c>
      <c r="S1531" s="7">
        <f>VLOOKUP(D1531,'[1]DESIGN LOAD'!AC:AF,3,FALSE)</f>
        <v>190</v>
      </c>
      <c r="T1531">
        <f>VLOOKUP(D1531,'[1]DESIGN LOAD'!AC:AF,4,FALSE)</f>
        <v>390</v>
      </c>
    </row>
    <row r="1532" spans="1:20" x14ac:dyDescent="0.3">
      <c r="A1532" s="6">
        <v>2024</v>
      </c>
      <c r="B1532" s="6">
        <v>9</v>
      </c>
      <c r="C1532" s="6">
        <v>3</v>
      </c>
      <c r="D1532" s="6">
        <v>0</v>
      </c>
      <c r="E1532" s="6" t="str">
        <f t="shared" si="92"/>
        <v>Tuesday</v>
      </c>
      <c r="F1532" s="6" t="str">
        <f t="shared" si="95"/>
        <v>Week-day</v>
      </c>
      <c r="G1532" s="6" t="str">
        <f>_xlfn.XLOOKUP(B1532,'[1]VLOOKUP DATA'!$A$3:$A$14,'[1]VLOOKUP DATA'!$C$3:$C$14)</f>
        <v>Low-demand</v>
      </c>
      <c r="H1532" s="6" t="str" cm="1">
        <f t="array" ref="H1532">_xlfn.XLOOKUP(1,('[1]VLOOKUP DATA'!$I$2:$I$337=[1]DATA!G1532)*('[1]VLOOKUP DATA'!$J$2:$J$337=[1]DATA!D1532)*('[1]VLOOKUP DATA'!$K$2:$K$337=[1]DATA!E1532),'[1]VLOOKUP DATA'!$L$2:$L$337)</f>
        <v>Off-Peak</v>
      </c>
      <c r="I1532" s="1" cm="1">
        <f t="array" ref="I1532">_xlfn.XLOOKUP(B1532,'[1]VLOOKUP DATA'!$A$3:$A$14,_xlfn.XLOOKUP(H1532,'[1]VLOOKUP DATA'!$D$2:$F$2,'[1]VLOOKUP DATA'!$D$3:$F$14))*100</f>
        <v>93</v>
      </c>
      <c r="J1532" s="2">
        <v>-85.094183333333305</v>
      </c>
      <c r="K1532" s="3">
        <f t="shared" si="93"/>
        <v>0</v>
      </c>
      <c r="L1532" s="3">
        <v>75.474999999999994</v>
      </c>
      <c r="M1532" s="4">
        <v>357.6296916666667</v>
      </c>
      <c r="N1532" s="4">
        <v>0</v>
      </c>
      <c r="O1532" s="4">
        <v>252.26319166666664</v>
      </c>
      <c r="P1532" s="3">
        <f t="shared" si="94"/>
        <v>445.53515833333324</v>
      </c>
      <c r="Q1532" s="5">
        <v>-3.3999999999999919E-2</v>
      </c>
      <c r="R1532" s="5">
        <f>VLOOKUP(D1532,'[1]DESIGN LOAD'!AC:AF,2,FALSE)</f>
        <v>200</v>
      </c>
      <c r="S1532" s="7">
        <f>VLOOKUP(D1532,'[1]DESIGN LOAD'!AC:AF,3,FALSE)</f>
        <v>190</v>
      </c>
      <c r="T1532">
        <f>VLOOKUP(D1532,'[1]DESIGN LOAD'!AC:AF,4,FALSE)</f>
        <v>390</v>
      </c>
    </row>
    <row r="1533" spans="1:20" x14ac:dyDescent="0.3">
      <c r="A1533" s="6">
        <v>2024</v>
      </c>
      <c r="B1533" s="6">
        <v>9</v>
      </c>
      <c r="C1533" s="6">
        <v>3</v>
      </c>
      <c r="D1533" s="6">
        <v>1</v>
      </c>
      <c r="E1533" s="6" t="str">
        <f t="shared" si="92"/>
        <v>Tuesday</v>
      </c>
      <c r="F1533" s="6" t="str">
        <f t="shared" si="95"/>
        <v>Week-day</v>
      </c>
      <c r="G1533" s="6" t="str">
        <f>_xlfn.XLOOKUP(B1533,'[1]VLOOKUP DATA'!$A$3:$A$14,'[1]VLOOKUP DATA'!$C$3:$C$14)</f>
        <v>Low-demand</v>
      </c>
      <c r="H1533" s="6" t="str" cm="1">
        <f t="array" ref="H1533">_xlfn.XLOOKUP(1,('[1]VLOOKUP DATA'!$I$2:$I$337=[1]DATA!G1533)*('[1]VLOOKUP DATA'!$J$2:$J$337=[1]DATA!D1533)*('[1]VLOOKUP DATA'!$K$2:$K$337=[1]DATA!E1533),'[1]VLOOKUP DATA'!$L$2:$L$337)</f>
        <v>Off-Peak</v>
      </c>
      <c r="I1533" s="1" cm="1">
        <f t="array" ref="I1533">_xlfn.XLOOKUP(B1533,'[1]VLOOKUP DATA'!$A$3:$A$14,_xlfn.XLOOKUP(H1533,'[1]VLOOKUP DATA'!$D$2:$F$2,'[1]VLOOKUP DATA'!$D$3:$F$14))*100</f>
        <v>93</v>
      </c>
      <c r="J1533" s="2">
        <v>-7.2359249999999955</v>
      </c>
      <c r="K1533" s="3">
        <f t="shared" si="93"/>
        <v>0</v>
      </c>
      <c r="L1533" s="3">
        <v>76.3</v>
      </c>
      <c r="M1533" s="4">
        <v>282.98080833333336</v>
      </c>
      <c r="N1533" s="4">
        <v>0</v>
      </c>
      <c r="O1533" s="4">
        <v>262.16395</v>
      </c>
      <c r="P1533" s="3">
        <f t="shared" si="94"/>
        <v>445.53515833333324</v>
      </c>
      <c r="Q1533" s="5">
        <v>-3.1166666666666579E-2</v>
      </c>
      <c r="R1533" s="5">
        <f>VLOOKUP(D1533,'[1]DESIGN LOAD'!AC:AF,2,FALSE)</f>
        <v>200</v>
      </c>
      <c r="S1533" s="7">
        <f>VLOOKUP(D1533,'[1]DESIGN LOAD'!AC:AF,3,FALSE)</f>
        <v>190</v>
      </c>
      <c r="T1533">
        <f>VLOOKUP(D1533,'[1]DESIGN LOAD'!AC:AF,4,FALSE)</f>
        <v>390</v>
      </c>
    </row>
    <row r="1534" spans="1:20" x14ac:dyDescent="0.3">
      <c r="A1534" s="6">
        <v>2024</v>
      </c>
      <c r="B1534" s="6">
        <v>9</v>
      </c>
      <c r="C1534" s="6">
        <v>3</v>
      </c>
      <c r="D1534" s="6">
        <v>2</v>
      </c>
      <c r="E1534" s="6" t="str">
        <f t="shared" si="92"/>
        <v>Tuesday</v>
      </c>
      <c r="F1534" s="6" t="str">
        <f t="shared" si="95"/>
        <v>Week-day</v>
      </c>
      <c r="G1534" s="6" t="str">
        <f>_xlfn.XLOOKUP(B1534,'[1]VLOOKUP DATA'!$A$3:$A$14,'[1]VLOOKUP DATA'!$C$3:$C$14)</f>
        <v>Low-demand</v>
      </c>
      <c r="H1534" s="6" t="str" cm="1">
        <f t="array" ref="H1534">_xlfn.XLOOKUP(1,('[1]VLOOKUP DATA'!$I$2:$I$337=[1]DATA!G1534)*('[1]VLOOKUP DATA'!$J$2:$J$337=[1]DATA!D1534)*('[1]VLOOKUP DATA'!$K$2:$K$337=[1]DATA!E1534),'[1]VLOOKUP DATA'!$L$2:$L$337)</f>
        <v>Off-Peak</v>
      </c>
      <c r="I1534" s="1" cm="1">
        <f t="array" ref="I1534">_xlfn.XLOOKUP(B1534,'[1]VLOOKUP DATA'!$A$3:$A$14,_xlfn.XLOOKUP(H1534,'[1]VLOOKUP DATA'!$D$2:$F$2,'[1]VLOOKUP DATA'!$D$3:$F$14))*100</f>
        <v>93</v>
      </c>
      <c r="J1534" s="2">
        <v>49.268408333333326</v>
      </c>
      <c r="K1534" s="3">
        <f t="shared" si="93"/>
        <v>49.268408333333326</v>
      </c>
      <c r="L1534" s="3">
        <v>75.341666666666669</v>
      </c>
      <c r="M1534" s="4">
        <v>324.7532666666666</v>
      </c>
      <c r="N1534" s="4">
        <v>0</v>
      </c>
      <c r="O1534" s="4">
        <v>359.68588333333315</v>
      </c>
      <c r="P1534" s="3">
        <f t="shared" si="94"/>
        <v>445.53515833333324</v>
      </c>
      <c r="Q1534" s="5">
        <v>-1.4000000000000011E-2</v>
      </c>
      <c r="R1534" s="5">
        <f>VLOOKUP(D1534,'[1]DESIGN LOAD'!AC:AF,2,FALSE)</f>
        <v>200</v>
      </c>
      <c r="S1534" s="7">
        <f>VLOOKUP(D1534,'[1]DESIGN LOAD'!AC:AF,3,FALSE)</f>
        <v>190</v>
      </c>
      <c r="T1534">
        <f>VLOOKUP(D1534,'[1]DESIGN LOAD'!AC:AF,4,FALSE)</f>
        <v>390</v>
      </c>
    </row>
    <row r="1535" spans="1:20" x14ac:dyDescent="0.3">
      <c r="A1535" s="6">
        <v>2024</v>
      </c>
      <c r="B1535" s="6">
        <v>9</v>
      </c>
      <c r="C1535" s="6">
        <v>3</v>
      </c>
      <c r="D1535" s="6">
        <v>3</v>
      </c>
      <c r="E1535" s="6" t="str">
        <f t="shared" si="92"/>
        <v>Tuesday</v>
      </c>
      <c r="F1535" s="6" t="str">
        <f t="shared" si="95"/>
        <v>Week-day</v>
      </c>
      <c r="G1535" s="6" t="str">
        <f>_xlfn.XLOOKUP(B1535,'[1]VLOOKUP DATA'!$A$3:$A$14,'[1]VLOOKUP DATA'!$C$3:$C$14)</f>
        <v>Low-demand</v>
      </c>
      <c r="H1535" s="6" t="str" cm="1">
        <f t="array" ref="H1535">_xlfn.XLOOKUP(1,('[1]VLOOKUP DATA'!$I$2:$I$337=[1]DATA!G1535)*('[1]VLOOKUP DATA'!$J$2:$J$337=[1]DATA!D1535)*('[1]VLOOKUP DATA'!$K$2:$K$337=[1]DATA!E1535),'[1]VLOOKUP DATA'!$L$2:$L$337)</f>
        <v>Off-Peak</v>
      </c>
      <c r="I1535" s="1" cm="1">
        <f t="array" ref="I1535">_xlfn.XLOOKUP(B1535,'[1]VLOOKUP DATA'!$A$3:$A$14,_xlfn.XLOOKUP(H1535,'[1]VLOOKUP DATA'!$D$2:$F$2,'[1]VLOOKUP DATA'!$D$3:$F$14))*100</f>
        <v>93</v>
      </c>
      <c r="J1535" s="2">
        <v>-41.487033333333336</v>
      </c>
      <c r="K1535" s="3">
        <f t="shared" si="93"/>
        <v>0</v>
      </c>
      <c r="L1535" s="3">
        <v>73.566666666666663</v>
      </c>
      <c r="M1535" s="4">
        <v>434.64124166666659</v>
      </c>
      <c r="N1535" s="4">
        <v>0</v>
      </c>
      <c r="O1535" s="4">
        <v>372.92888333333309</v>
      </c>
      <c r="P1535" s="3">
        <f t="shared" si="94"/>
        <v>445.53515833333324</v>
      </c>
      <c r="Q1535" s="5">
        <v>-1.4000000000000011E-2</v>
      </c>
      <c r="R1535" s="5">
        <f>VLOOKUP(D1535,'[1]DESIGN LOAD'!AC:AF,2,FALSE)</f>
        <v>200</v>
      </c>
      <c r="S1535" s="7">
        <f>VLOOKUP(D1535,'[1]DESIGN LOAD'!AC:AF,3,FALSE)</f>
        <v>190</v>
      </c>
      <c r="T1535">
        <f>VLOOKUP(D1535,'[1]DESIGN LOAD'!AC:AF,4,FALSE)</f>
        <v>390</v>
      </c>
    </row>
    <row r="1536" spans="1:20" x14ac:dyDescent="0.3">
      <c r="A1536" s="6">
        <v>2024</v>
      </c>
      <c r="B1536" s="6">
        <v>9</v>
      </c>
      <c r="C1536" s="6">
        <v>3</v>
      </c>
      <c r="D1536" s="6">
        <v>4</v>
      </c>
      <c r="E1536" s="6" t="str">
        <f t="shared" si="92"/>
        <v>Tuesday</v>
      </c>
      <c r="F1536" s="6" t="str">
        <f t="shared" si="95"/>
        <v>Week-day</v>
      </c>
      <c r="G1536" s="6" t="str">
        <f>_xlfn.XLOOKUP(B1536,'[1]VLOOKUP DATA'!$A$3:$A$14,'[1]VLOOKUP DATA'!$C$3:$C$14)</f>
        <v>Low-demand</v>
      </c>
      <c r="H1536" s="6" t="str" cm="1">
        <f t="array" ref="H1536">_xlfn.XLOOKUP(1,('[1]VLOOKUP DATA'!$I$2:$I$337=[1]DATA!G1536)*('[1]VLOOKUP DATA'!$J$2:$J$337=[1]DATA!D1536)*('[1]VLOOKUP DATA'!$K$2:$K$337=[1]DATA!E1536),'[1]VLOOKUP DATA'!$L$2:$L$337)</f>
        <v>Off-Peak</v>
      </c>
      <c r="I1536" s="1" cm="1">
        <f t="array" ref="I1536">_xlfn.XLOOKUP(B1536,'[1]VLOOKUP DATA'!$A$3:$A$14,_xlfn.XLOOKUP(H1536,'[1]VLOOKUP DATA'!$D$2:$F$2,'[1]VLOOKUP DATA'!$D$3:$F$14))*100</f>
        <v>93</v>
      </c>
      <c r="J1536" s="2">
        <v>72.825366666666667</v>
      </c>
      <c r="K1536" s="3">
        <f t="shared" si="93"/>
        <v>72.825366666666667</v>
      </c>
      <c r="L1536" s="3">
        <v>74.566666666666663</v>
      </c>
      <c r="M1536" s="4">
        <v>333.33334999999988</v>
      </c>
      <c r="N1536" s="4">
        <v>0</v>
      </c>
      <c r="O1536" s="4">
        <v>388.37618333333336</v>
      </c>
      <c r="P1536" s="3">
        <f t="shared" si="94"/>
        <v>445.53515833333324</v>
      </c>
      <c r="Q1536" s="5">
        <v>-1.4000000000000011E-2</v>
      </c>
      <c r="R1536" s="5">
        <f>VLOOKUP(D1536,'[1]DESIGN LOAD'!AC:AF,2,FALSE)</f>
        <v>295</v>
      </c>
      <c r="S1536" s="7">
        <f>VLOOKUP(D1536,'[1]DESIGN LOAD'!AC:AF,3,FALSE)</f>
        <v>190</v>
      </c>
      <c r="T1536">
        <f>VLOOKUP(D1536,'[1]DESIGN LOAD'!AC:AF,4,FALSE)</f>
        <v>485</v>
      </c>
    </row>
    <row r="1537" spans="1:20" x14ac:dyDescent="0.3">
      <c r="A1537" s="6">
        <v>2024</v>
      </c>
      <c r="B1537" s="6">
        <v>9</v>
      </c>
      <c r="C1537" s="6">
        <v>3</v>
      </c>
      <c r="D1537" s="6">
        <v>5</v>
      </c>
      <c r="E1537" s="6" t="str">
        <f t="shared" si="92"/>
        <v>Tuesday</v>
      </c>
      <c r="F1537" s="6" t="str">
        <f t="shared" si="95"/>
        <v>Week-day</v>
      </c>
      <c r="G1537" s="6" t="str">
        <f>_xlfn.XLOOKUP(B1537,'[1]VLOOKUP DATA'!$A$3:$A$14,'[1]VLOOKUP DATA'!$C$3:$C$14)</f>
        <v>Low-demand</v>
      </c>
      <c r="H1537" s="6" t="str" cm="1">
        <f t="array" ref="H1537">_xlfn.XLOOKUP(1,('[1]VLOOKUP DATA'!$I$2:$I$337=[1]DATA!G1537)*('[1]VLOOKUP DATA'!$J$2:$J$337=[1]DATA!D1537)*('[1]VLOOKUP DATA'!$K$2:$K$337=[1]DATA!E1537),'[1]VLOOKUP DATA'!$L$2:$L$337)</f>
        <v>Off-Peak</v>
      </c>
      <c r="I1537" s="1" cm="1">
        <f t="array" ref="I1537">_xlfn.XLOOKUP(B1537,'[1]VLOOKUP DATA'!$A$3:$A$14,_xlfn.XLOOKUP(H1537,'[1]VLOOKUP DATA'!$D$2:$F$2,'[1]VLOOKUP DATA'!$D$3:$F$14))*100</f>
        <v>93</v>
      </c>
      <c r="J1537" s="2">
        <v>-47.29059166666665</v>
      </c>
      <c r="K1537" s="3">
        <f t="shared" si="93"/>
        <v>0</v>
      </c>
      <c r="L1537" s="3">
        <v>72.625</v>
      </c>
      <c r="M1537" s="4">
        <v>444.24261666666638</v>
      </c>
      <c r="N1537" s="4">
        <v>0</v>
      </c>
      <c r="O1537" s="4">
        <v>376.23268333333323</v>
      </c>
      <c r="P1537" s="3">
        <f t="shared" si="94"/>
        <v>445.53515833333324</v>
      </c>
      <c r="Q1537" s="5">
        <v>-1.4000000000000011E-2</v>
      </c>
      <c r="R1537" s="5">
        <f>VLOOKUP(D1537,'[1]DESIGN LOAD'!AC:AF,2,FALSE)</f>
        <v>295</v>
      </c>
      <c r="S1537" s="7">
        <f>VLOOKUP(D1537,'[1]DESIGN LOAD'!AC:AF,3,FALSE)</f>
        <v>190</v>
      </c>
      <c r="T1537">
        <f>VLOOKUP(D1537,'[1]DESIGN LOAD'!AC:AF,4,FALSE)</f>
        <v>485</v>
      </c>
    </row>
    <row r="1538" spans="1:20" x14ac:dyDescent="0.3">
      <c r="A1538" s="6">
        <v>2024</v>
      </c>
      <c r="B1538" s="6">
        <v>9</v>
      </c>
      <c r="C1538" s="6">
        <v>3</v>
      </c>
      <c r="D1538" s="6">
        <v>6</v>
      </c>
      <c r="E1538" s="6" t="str">
        <f t="shared" ref="E1538:E1601" si="96">TEXT(DATE(A1538, B1538, C1538), "dddd")</f>
        <v>Tuesday</v>
      </c>
      <c r="F1538" s="6" t="str">
        <f t="shared" si="95"/>
        <v>Week-day</v>
      </c>
      <c r="G1538" s="6" t="str">
        <f>_xlfn.XLOOKUP(B1538,'[1]VLOOKUP DATA'!$A$3:$A$14,'[1]VLOOKUP DATA'!$C$3:$C$14)</f>
        <v>Low-demand</v>
      </c>
      <c r="H1538" s="6" t="str" cm="1">
        <f t="array" ref="H1538">_xlfn.XLOOKUP(1,('[1]VLOOKUP DATA'!$I$2:$I$337=[1]DATA!G1538)*('[1]VLOOKUP DATA'!$J$2:$J$337=[1]DATA!D1538)*('[1]VLOOKUP DATA'!$K$2:$K$337=[1]DATA!E1538),'[1]VLOOKUP DATA'!$L$2:$L$337)</f>
        <v>Standard</v>
      </c>
      <c r="I1538" s="1" cm="1">
        <f t="array" ref="I1538">_xlfn.XLOOKUP(B1538,'[1]VLOOKUP DATA'!$A$3:$A$14,_xlfn.XLOOKUP(H1538,'[1]VLOOKUP DATA'!$D$2:$F$2,'[1]VLOOKUP DATA'!$D$3:$F$14))*100</f>
        <v>147</v>
      </c>
      <c r="J1538" s="2">
        <v>198.30657499999998</v>
      </c>
      <c r="K1538" s="3">
        <f t="shared" ref="K1538:K1601" si="97">IF(J1538&gt;0,J1538,0)</f>
        <v>198.30657499999998</v>
      </c>
      <c r="L1538" s="3">
        <v>67.7</v>
      </c>
      <c r="M1538" s="4">
        <v>188.91888333333324</v>
      </c>
      <c r="N1538" s="4">
        <v>0.15907499999999999</v>
      </c>
      <c r="O1538" s="4">
        <v>382.46993333333336</v>
      </c>
      <c r="P1538" s="3">
        <f t="shared" ref="P1538:P1601" si="98">_xlfn.MAXIFS(M:M,B:B,B1538)</f>
        <v>445.53515833333324</v>
      </c>
      <c r="Q1538" s="5">
        <v>-1.4000000000000011E-2</v>
      </c>
      <c r="R1538" s="5">
        <f>VLOOKUP(D1538,'[1]DESIGN LOAD'!AC:AF,2,FALSE)</f>
        <v>295</v>
      </c>
      <c r="S1538" s="7">
        <f>VLOOKUP(D1538,'[1]DESIGN LOAD'!AC:AF,3,FALSE)</f>
        <v>190</v>
      </c>
      <c r="T1538">
        <f>VLOOKUP(D1538,'[1]DESIGN LOAD'!AC:AF,4,FALSE)</f>
        <v>485</v>
      </c>
    </row>
    <row r="1539" spans="1:20" x14ac:dyDescent="0.3">
      <c r="A1539" s="6">
        <v>2024</v>
      </c>
      <c r="B1539" s="6">
        <v>9</v>
      </c>
      <c r="C1539" s="6">
        <v>3</v>
      </c>
      <c r="D1539" s="6">
        <v>7</v>
      </c>
      <c r="E1539" s="6" t="str">
        <f t="shared" si="96"/>
        <v>Tuesday</v>
      </c>
      <c r="F1539" s="6" t="str">
        <f t="shared" ref="F1539:F1602" si="99">IF(OR(E1539="Saturday",E1539="Sunday"),"Weekend","Week-day")</f>
        <v>Week-day</v>
      </c>
      <c r="G1539" s="6" t="str">
        <f>_xlfn.XLOOKUP(B1539,'[1]VLOOKUP DATA'!$A$3:$A$14,'[1]VLOOKUP DATA'!$C$3:$C$14)</f>
        <v>Low-demand</v>
      </c>
      <c r="H1539" s="6" t="str" cm="1">
        <f t="array" ref="H1539">_xlfn.XLOOKUP(1,('[1]VLOOKUP DATA'!$I$2:$I$337=[1]DATA!G1539)*('[1]VLOOKUP DATA'!$J$2:$J$337=[1]DATA!D1539)*('[1]VLOOKUP DATA'!$K$2:$K$337=[1]DATA!E1539),'[1]VLOOKUP DATA'!$L$2:$L$337)</f>
        <v>Peak</v>
      </c>
      <c r="I1539" s="1" cm="1">
        <f t="array" ref="I1539">_xlfn.XLOOKUP(B1539,'[1]VLOOKUP DATA'!$A$3:$A$14,_xlfn.XLOOKUP(H1539,'[1]VLOOKUP DATA'!$D$2:$F$2,'[1]VLOOKUP DATA'!$D$3:$F$14))*100</f>
        <v>213</v>
      </c>
      <c r="J1539" s="2">
        <v>-16.770258333333331</v>
      </c>
      <c r="K1539" s="3">
        <f t="shared" si="97"/>
        <v>0</v>
      </c>
      <c r="L1539" s="3">
        <v>64.791666666666671</v>
      </c>
      <c r="M1539" s="4">
        <v>326.72391666666687</v>
      </c>
      <c r="N1539" s="4">
        <v>47.286266666666656</v>
      </c>
      <c r="O1539" s="4">
        <v>344.09160000000008</v>
      </c>
      <c r="P1539" s="3">
        <f t="shared" si="98"/>
        <v>445.53515833333324</v>
      </c>
      <c r="Q1539" s="5">
        <v>-1.4000000000000011E-2</v>
      </c>
      <c r="R1539" s="5">
        <f>VLOOKUP(D1539,'[1]DESIGN LOAD'!AC:AF,2,FALSE)</f>
        <v>565</v>
      </c>
      <c r="S1539" s="7">
        <f>VLOOKUP(D1539,'[1]DESIGN LOAD'!AC:AF,3,FALSE)</f>
        <v>690</v>
      </c>
      <c r="T1539">
        <f>VLOOKUP(D1539,'[1]DESIGN LOAD'!AC:AF,4,FALSE)</f>
        <v>1255</v>
      </c>
    </row>
    <row r="1540" spans="1:20" x14ac:dyDescent="0.3">
      <c r="A1540" s="6">
        <v>2024</v>
      </c>
      <c r="B1540" s="6">
        <v>9</v>
      </c>
      <c r="C1540" s="6">
        <v>3</v>
      </c>
      <c r="D1540" s="6">
        <v>8</v>
      </c>
      <c r="E1540" s="6" t="str">
        <f t="shared" si="96"/>
        <v>Tuesday</v>
      </c>
      <c r="F1540" s="6" t="str">
        <f t="shared" si="99"/>
        <v>Week-day</v>
      </c>
      <c r="G1540" s="6" t="str">
        <f>_xlfn.XLOOKUP(B1540,'[1]VLOOKUP DATA'!$A$3:$A$14,'[1]VLOOKUP DATA'!$C$3:$C$14)</f>
        <v>Low-demand</v>
      </c>
      <c r="H1540" s="6" t="str" cm="1">
        <f t="array" ref="H1540">_xlfn.XLOOKUP(1,('[1]VLOOKUP DATA'!$I$2:$I$337=[1]DATA!G1540)*('[1]VLOOKUP DATA'!$J$2:$J$337=[1]DATA!D1540)*('[1]VLOOKUP DATA'!$K$2:$K$337=[1]DATA!E1540),'[1]VLOOKUP DATA'!$L$2:$L$337)</f>
        <v>Peak</v>
      </c>
      <c r="I1540" s="1" cm="1">
        <f t="array" ref="I1540">_xlfn.XLOOKUP(B1540,'[1]VLOOKUP DATA'!$A$3:$A$14,_xlfn.XLOOKUP(H1540,'[1]VLOOKUP DATA'!$D$2:$F$2,'[1]VLOOKUP DATA'!$D$3:$F$14))*100</f>
        <v>213</v>
      </c>
      <c r="J1540" s="2">
        <v>-5.8801833333333349</v>
      </c>
      <c r="K1540" s="3">
        <f t="shared" si="97"/>
        <v>0</v>
      </c>
      <c r="L1540" s="3">
        <v>64.974999999999994</v>
      </c>
      <c r="M1540" s="4">
        <v>135.74130833333331</v>
      </c>
      <c r="N1540" s="4">
        <v>301.12625833333345</v>
      </c>
      <c r="O1540" s="4">
        <v>421.96905833333329</v>
      </c>
      <c r="P1540" s="3">
        <f t="shared" si="98"/>
        <v>445.53515833333324</v>
      </c>
      <c r="Q1540" s="5">
        <v>-1.8783333333333298E-2</v>
      </c>
      <c r="R1540" s="5">
        <f>VLOOKUP(D1540,'[1]DESIGN LOAD'!AC:AF,2,FALSE)</f>
        <v>565</v>
      </c>
      <c r="S1540" s="7">
        <f>VLOOKUP(D1540,'[1]DESIGN LOAD'!AC:AF,3,FALSE)</f>
        <v>675</v>
      </c>
      <c r="T1540">
        <f>VLOOKUP(D1540,'[1]DESIGN LOAD'!AC:AF,4,FALSE)</f>
        <v>1240</v>
      </c>
    </row>
    <row r="1541" spans="1:20" x14ac:dyDescent="0.3">
      <c r="A1541" s="6">
        <v>2024</v>
      </c>
      <c r="B1541" s="6">
        <v>9</v>
      </c>
      <c r="C1541" s="6">
        <v>3</v>
      </c>
      <c r="D1541" s="6">
        <v>9</v>
      </c>
      <c r="E1541" s="6" t="str">
        <f t="shared" si="96"/>
        <v>Tuesday</v>
      </c>
      <c r="F1541" s="6" t="str">
        <f t="shared" si="99"/>
        <v>Week-day</v>
      </c>
      <c r="G1541" s="6" t="str">
        <f>_xlfn.XLOOKUP(B1541,'[1]VLOOKUP DATA'!$A$3:$A$14,'[1]VLOOKUP DATA'!$C$3:$C$14)</f>
        <v>Low-demand</v>
      </c>
      <c r="H1541" s="6" t="str" cm="1">
        <f t="array" ref="H1541">_xlfn.XLOOKUP(1,('[1]VLOOKUP DATA'!$I$2:$I$337=[1]DATA!G1541)*('[1]VLOOKUP DATA'!$J$2:$J$337=[1]DATA!D1541)*('[1]VLOOKUP DATA'!$K$2:$K$337=[1]DATA!E1541),'[1]VLOOKUP DATA'!$L$2:$L$337)</f>
        <v>Peak</v>
      </c>
      <c r="I1541" s="1" cm="1">
        <f t="array" ref="I1541">_xlfn.XLOOKUP(B1541,'[1]VLOOKUP DATA'!$A$3:$A$14,_xlfn.XLOOKUP(H1541,'[1]VLOOKUP DATA'!$D$2:$F$2,'[1]VLOOKUP DATA'!$D$3:$F$14))*100</f>
        <v>213</v>
      </c>
      <c r="J1541" s="2">
        <v>-7.643591666666671</v>
      </c>
      <c r="K1541" s="3">
        <f t="shared" si="97"/>
        <v>0</v>
      </c>
      <c r="L1541" s="3">
        <v>65.61666666666666</v>
      </c>
      <c r="M1541" s="4">
        <v>73.312274999999985</v>
      </c>
      <c r="N1541" s="4">
        <v>462.03493333333319</v>
      </c>
      <c r="O1541" s="4">
        <v>520.80835833333333</v>
      </c>
      <c r="P1541" s="3">
        <f t="shared" si="98"/>
        <v>445.53515833333324</v>
      </c>
      <c r="Q1541" s="5">
        <v>-3.7058333333333374E-2</v>
      </c>
      <c r="R1541" s="5">
        <f>VLOOKUP(D1541,'[1]DESIGN LOAD'!AC:AF,2,FALSE)</f>
        <v>565</v>
      </c>
      <c r="S1541" s="7">
        <f>VLOOKUP(D1541,'[1]DESIGN LOAD'!AC:AF,3,FALSE)</f>
        <v>675</v>
      </c>
      <c r="T1541">
        <f>VLOOKUP(D1541,'[1]DESIGN LOAD'!AC:AF,4,FALSE)</f>
        <v>1240</v>
      </c>
    </row>
    <row r="1542" spans="1:20" x14ac:dyDescent="0.3">
      <c r="A1542" s="6">
        <v>2024</v>
      </c>
      <c r="B1542" s="6">
        <v>9</v>
      </c>
      <c r="C1542" s="6">
        <v>3</v>
      </c>
      <c r="D1542" s="6">
        <v>10</v>
      </c>
      <c r="E1542" s="6" t="str">
        <f t="shared" si="96"/>
        <v>Tuesday</v>
      </c>
      <c r="F1542" s="6" t="str">
        <f t="shared" si="99"/>
        <v>Week-day</v>
      </c>
      <c r="G1542" s="6" t="str">
        <f>_xlfn.XLOOKUP(B1542,'[1]VLOOKUP DATA'!$A$3:$A$14,'[1]VLOOKUP DATA'!$C$3:$C$14)</f>
        <v>Low-demand</v>
      </c>
      <c r="H1542" s="6" t="str" cm="1">
        <f t="array" ref="H1542">_xlfn.XLOOKUP(1,('[1]VLOOKUP DATA'!$I$2:$I$337=[1]DATA!G1542)*('[1]VLOOKUP DATA'!$J$2:$J$337=[1]DATA!D1542)*('[1]VLOOKUP DATA'!$K$2:$K$337=[1]DATA!E1542),'[1]VLOOKUP DATA'!$L$2:$L$337)</f>
        <v>Standard</v>
      </c>
      <c r="I1542" s="1" cm="1">
        <f t="array" ref="I1542">_xlfn.XLOOKUP(B1542,'[1]VLOOKUP DATA'!$A$3:$A$14,_xlfn.XLOOKUP(H1542,'[1]VLOOKUP DATA'!$D$2:$F$2,'[1]VLOOKUP DATA'!$D$3:$F$14))*100</f>
        <v>147</v>
      </c>
      <c r="J1542" s="2">
        <v>-111.05447474747473</v>
      </c>
      <c r="K1542" s="3">
        <f t="shared" si="97"/>
        <v>0</v>
      </c>
      <c r="L1542" s="3">
        <v>66.898989898989896</v>
      </c>
      <c r="M1542" s="4">
        <v>57.78530303030302</v>
      </c>
      <c r="N1542" s="4">
        <v>550.20004040404024</v>
      </c>
      <c r="O1542" s="4">
        <v>494.74414141414161</v>
      </c>
      <c r="P1542" s="3">
        <f t="shared" si="98"/>
        <v>445.53515833333324</v>
      </c>
      <c r="Q1542" s="5">
        <v>-1.7737373737373722E-2</v>
      </c>
      <c r="R1542" s="5">
        <f>VLOOKUP(D1542,'[1]DESIGN LOAD'!AC:AF,2,FALSE)</f>
        <v>565</v>
      </c>
      <c r="S1542" s="7">
        <f>VLOOKUP(D1542,'[1]DESIGN LOAD'!AC:AF,3,FALSE)</f>
        <v>675</v>
      </c>
      <c r="T1542">
        <f>VLOOKUP(D1542,'[1]DESIGN LOAD'!AC:AF,4,FALSE)</f>
        <v>1240</v>
      </c>
    </row>
    <row r="1543" spans="1:20" x14ac:dyDescent="0.3">
      <c r="A1543" s="6">
        <v>2024</v>
      </c>
      <c r="B1543" s="6">
        <v>9</v>
      </c>
      <c r="C1543" s="6">
        <v>3</v>
      </c>
      <c r="D1543" s="6">
        <v>11</v>
      </c>
      <c r="E1543" s="6" t="str">
        <f t="shared" si="96"/>
        <v>Tuesday</v>
      </c>
      <c r="F1543" s="6" t="str">
        <f t="shared" si="99"/>
        <v>Week-day</v>
      </c>
      <c r="G1543" s="6" t="str">
        <f>_xlfn.XLOOKUP(B1543,'[1]VLOOKUP DATA'!$A$3:$A$14,'[1]VLOOKUP DATA'!$C$3:$C$14)</f>
        <v>Low-demand</v>
      </c>
      <c r="H1543" s="6" t="str" cm="1">
        <f t="array" ref="H1543">_xlfn.XLOOKUP(1,('[1]VLOOKUP DATA'!$I$2:$I$337=[1]DATA!G1543)*('[1]VLOOKUP DATA'!$J$2:$J$337=[1]DATA!D1543)*('[1]VLOOKUP DATA'!$K$2:$K$337=[1]DATA!E1543),'[1]VLOOKUP DATA'!$L$2:$L$337)</f>
        <v>Standard</v>
      </c>
      <c r="I1543" s="1" cm="1">
        <f t="array" ref="I1543">_xlfn.XLOOKUP(B1543,'[1]VLOOKUP DATA'!$A$3:$A$14,_xlfn.XLOOKUP(H1543,'[1]VLOOKUP DATA'!$D$2:$F$2,'[1]VLOOKUP DATA'!$D$3:$F$14))*100</f>
        <v>147</v>
      </c>
      <c r="J1543" s="2">
        <v>-94.486283333333333</v>
      </c>
      <c r="K1543" s="3">
        <f t="shared" si="97"/>
        <v>0</v>
      </c>
      <c r="L1543" s="3">
        <v>69.916666666666671</v>
      </c>
      <c r="M1543" s="4">
        <v>0.16220833333333326</v>
      </c>
      <c r="N1543" s="4">
        <v>622.09877499999993</v>
      </c>
      <c r="O1543" s="4">
        <v>527.58093333333318</v>
      </c>
      <c r="P1543" s="3">
        <f t="shared" si="98"/>
        <v>445.53515833333324</v>
      </c>
      <c r="Q1543" s="5">
        <v>-3.0258333333333286E-2</v>
      </c>
      <c r="R1543" s="5">
        <f>VLOOKUP(D1543,'[1]DESIGN LOAD'!AC:AF,2,FALSE)</f>
        <v>565</v>
      </c>
      <c r="S1543" s="7">
        <f>VLOOKUP(D1543,'[1]DESIGN LOAD'!AC:AF,3,FALSE)</f>
        <v>675</v>
      </c>
      <c r="T1543">
        <f>VLOOKUP(D1543,'[1]DESIGN LOAD'!AC:AF,4,FALSE)</f>
        <v>1240</v>
      </c>
    </row>
    <row r="1544" spans="1:20" x14ac:dyDescent="0.3">
      <c r="A1544" s="6">
        <v>2024</v>
      </c>
      <c r="B1544" s="6">
        <v>9</v>
      </c>
      <c r="C1544" s="6">
        <v>3</v>
      </c>
      <c r="D1544" s="6">
        <v>12</v>
      </c>
      <c r="E1544" s="6" t="str">
        <f t="shared" si="96"/>
        <v>Tuesday</v>
      </c>
      <c r="F1544" s="6" t="str">
        <f t="shared" si="99"/>
        <v>Week-day</v>
      </c>
      <c r="G1544" s="6" t="str">
        <f>_xlfn.XLOOKUP(B1544,'[1]VLOOKUP DATA'!$A$3:$A$14,'[1]VLOOKUP DATA'!$C$3:$C$14)</f>
        <v>Low-demand</v>
      </c>
      <c r="H1544" s="6" t="str" cm="1">
        <f t="array" ref="H1544">_xlfn.XLOOKUP(1,('[1]VLOOKUP DATA'!$I$2:$I$337=[1]DATA!G1544)*('[1]VLOOKUP DATA'!$J$2:$J$337=[1]DATA!D1544)*('[1]VLOOKUP DATA'!$K$2:$K$337=[1]DATA!E1544),'[1]VLOOKUP DATA'!$L$2:$L$337)</f>
        <v>Standard</v>
      </c>
      <c r="I1544" s="1" cm="1">
        <f t="array" ref="I1544">_xlfn.XLOOKUP(B1544,'[1]VLOOKUP DATA'!$A$3:$A$14,_xlfn.XLOOKUP(H1544,'[1]VLOOKUP DATA'!$D$2:$F$2,'[1]VLOOKUP DATA'!$D$3:$F$14))*100</f>
        <v>147</v>
      </c>
      <c r="J1544" s="2">
        <v>-152.60488333333348</v>
      </c>
      <c r="K1544" s="3">
        <f t="shared" si="97"/>
        <v>0</v>
      </c>
      <c r="L1544" s="3">
        <v>78.38333333333334</v>
      </c>
      <c r="M1544" s="4">
        <v>0.16535000000000008</v>
      </c>
      <c r="N1544" s="4">
        <v>681.76901666666674</v>
      </c>
      <c r="O1544" s="4">
        <v>529.13732499999981</v>
      </c>
      <c r="P1544" s="3">
        <f t="shared" si="98"/>
        <v>445.53515833333324</v>
      </c>
      <c r="Q1544" s="5">
        <v>-2.5741666666666631E-2</v>
      </c>
      <c r="R1544" s="5">
        <f>VLOOKUP(D1544,'[1]DESIGN LOAD'!AC:AF,2,FALSE)</f>
        <v>565</v>
      </c>
      <c r="S1544" s="7">
        <f>VLOOKUP(D1544,'[1]DESIGN LOAD'!AC:AF,3,FALSE)</f>
        <v>675</v>
      </c>
      <c r="T1544">
        <f>VLOOKUP(D1544,'[1]DESIGN LOAD'!AC:AF,4,FALSE)</f>
        <v>1240</v>
      </c>
    </row>
    <row r="1545" spans="1:20" x14ac:dyDescent="0.3">
      <c r="A1545" s="6">
        <v>2024</v>
      </c>
      <c r="B1545" s="6">
        <v>9</v>
      </c>
      <c r="C1545" s="6">
        <v>3</v>
      </c>
      <c r="D1545" s="6">
        <v>13</v>
      </c>
      <c r="E1545" s="6" t="str">
        <f t="shared" si="96"/>
        <v>Tuesday</v>
      </c>
      <c r="F1545" s="6" t="str">
        <f t="shared" si="99"/>
        <v>Week-day</v>
      </c>
      <c r="G1545" s="6" t="str">
        <f>_xlfn.XLOOKUP(B1545,'[1]VLOOKUP DATA'!$A$3:$A$14,'[1]VLOOKUP DATA'!$C$3:$C$14)</f>
        <v>Low-demand</v>
      </c>
      <c r="H1545" s="6" t="str" cm="1">
        <f t="array" ref="H1545">_xlfn.XLOOKUP(1,('[1]VLOOKUP DATA'!$I$2:$I$337=[1]DATA!G1545)*('[1]VLOOKUP DATA'!$J$2:$J$337=[1]DATA!D1545)*('[1]VLOOKUP DATA'!$K$2:$K$337=[1]DATA!E1545),'[1]VLOOKUP DATA'!$L$2:$L$337)</f>
        <v>Standard</v>
      </c>
      <c r="I1545" s="1" cm="1">
        <f t="array" ref="I1545">_xlfn.XLOOKUP(B1545,'[1]VLOOKUP DATA'!$A$3:$A$14,_xlfn.XLOOKUP(H1545,'[1]VLOOKUP DATA'!$D$2:$F$2,'[1]VLOOKUP DATA'!$D$3:$F$14))*100</f>
        <v>147</v>
      </c>
      <c r="J1545" s="2">
        <v>56.270058333333367</v>
      </c>
      <c r="K1545" s="3">
        <f t="shared" si="97"/>
        <v>56.270058333333367</v>
      </c>
      <c r="L1545" s="3">
        <v>80.158333333333331</v>
      </c>
      <c r="M1545" s="4">
        <v>0.16482500000000003</v>
      </c>
      <c r="N1545" s="4">
        <v>522.17033333333359</v>
      </c>
      <c r="O1545" s="4">
        <v>578.40750000000003</v>
      </c>
      <c r="P1545" s="3">
        <f t="shared" si="98"/>
        <v>445.53515833333324</v>
      </c>
      <c r="Q1545" s="5">
        <v>-3.1741666666666619E-2</v>
      </c>
      <c r="R1545" s="5">
        <f>VLOOKUP(D1545,'[1]DESIGN LOAD'!AC:AF,2,FALSE)</f>
        <v>565</v>
      </c>
      <c r="S1545" s="7">
        <f>VLOOKUP(D1545,'[1]DESIGN LOAD'!AC:AF,3,FALSE)</f>
        <v>675</v>
      </c>
      <c r="T1545">
        <f>VLOOKUP(D1545,'[1]DESIGN LOAD'!AC:AF,4,FALSE)</f>
        <v>1240</v>
      </c>
    </row>
    <row r="1546" spans="1:20" x14ac:dyDescent="0.3">
      <c r="A1546" s="6">
        <v>2024</v>
      </c>
      <c r="B1546" s="6">
        <v>9</v>
      </c>
      <c r="C1546" s="6">
        <v>3</v>
      </c>
      <c r="D1546" s="6">
        <v>14</v>
      </c>
      <c r="E1546" s="6" t="str">
        <f t="shared" si="96"/>
        <v>Tuesday</v>
      </c>
      <c r="F1546" s="6" t="str">
        <f t="shared" si="99"/>
        <v>Week-day</v>
      </c>
      <c r="G1546" s="6" t="str">
        <f>_xlfn.XLOOKUP(B1546,'[1]VLOOKUP DATA'!$A$3:$A$14,'[1]VLOOKUP DATA'!$C$3:$C$14)</f>
        <v>Low-demand</v>
      </c>
      <c r="H1546" s="6" t="str" cm="1">
        <f t="array" ref="H1546">_xlfn.XLOOKUP(1,('[1]VLOOKUP DATA'!$I$2:$I$337=[1]DATA!G1546)*('[1]VLOOKUP DATA'!$J$2:$J$337=[1]DATA!D1546)*('[1]VLOOKUP DATA'!$K$2:$K$337=[1]DATA!E1546),'[1]VLOOKUP DATA'!$L$2:$L$337)</f>
        <v>Standard</v>
      </c>
      <c r="I1546" s="1" cm="1">
        <f t="array" ref="I1546">_xlfn.XLOOKUP(B1546,'[1]VLOOKUP DATA'!$A$3:$A$14,_xlfn.XLOOKUP(H1546,'[1]VLOOKUP DATA'!$D$2:$F$2,'[1]VLOOKUP DATA'!$D$3:$F$14))*100</f>
        <v>147</v>
      </c>
      <c r="J1546" s="2">
        <v>58.11556666666668</v>
      </c>
      <c r="K1546" s="3">
        <f t="shared" si="97"/>
        <v>58.11556666666668</v>
      </c>
      <c r="L1546" s="3">
        <v>77.25</v>
      </c>
      <c r="M1546" s="4">
        <v>0.16369166666666674</v>
      </c>
      <c r="N1546" s="4">
        <v>501.86181666666647</v>
      </c>
      <c r="O1546" s="4">
        <v>559.94662499999993</v>
      </c>
      <c r="P1546" s="3">
        <f t="shared" si="98"/>
        <v>445.53515833333324</v>
      </c>
      <c r="Q1546" s="5">
        <v>-2.9491666666666687E-2</v>
      </c>
      <c r="R1546" s="5">
        <f>VLOOKUP(D1546,'[1]DESIGN LOAD'!AC:AF,2,FALSE)</f>
        <v>565</v>
      </c>
      <c r="S1546" s="7">
        <f>VLOOKUP(D1546,'[1]DESIGN LOAD'!AC:AF,3,FALSE)</f>
        <v>675</v>
      </c>
      <c r="T1546">
        <f>VLOOKUP(D1546,'[1]DESIGN LOAD'!AC:AF,4,FALSE)</f>
        <v>1240</v>
      </c>
    </row>
    <row r="1547" spans="1:20" x14ac:dyDescent="0.3">
      <c r="A1547" s="6">
        <v>2024</v>
      </c>
      <c r="B1547" s="6">
        <v>9</v>
      </c>
      <c r="C1547" s="6">
        <v>3</v>
      </c>
      <c r="D1547" s="6">
        <v>15</v>
      </c>
      <c r="E1547" s="6" t="str">
        <f t="shared" si="96"/>
        <v>Tuesday</v>
      </c>
      <c r="F1547" s="6" t="str">
        <f t="shared" si="99"/>
        <v>Week-day</v>
      </c>
      <c r="G1547" s="6" t="str">
        <f>_xlfn.XLOOKUP(B1547,'[1]VLOOKUP DATA'!$A$3:$A$14,'[1]VLOOKUP DATA'!$C$3:$C$14)</f>
        <v>Low-demand</v>
      </c>
      <c r="H1547" s="6" t="str" cm="1">
        <f t="array" ref="H1547">_xlfn.XLOOKUP(1,('[1]VLOOKUP DATA'!$I$2:$I$337=[1]DATA!G1547)*('[1]VLOOKUP DATA'!$J$2:$J$337=[1]DATA!D1547)*('[1]VLOOKUP DATA'!$K$2:$K$337=[1]DATA!E1547),'[1]VLOOKUP DATA'!$L$2:$L$337)</f>
        <v>Standard</v>
      </c>
      <c r="I1547" s="1" cm="1">
        <f t="array" ref="I1547">_xlfn.XLOOKUP(B1547,'[1]VLOOKUP DATA'!$A$3:$A$14,_xlfn.XLOOKUP(H1547,'[1]VLOOKUP DATA'!$D$2:$F$2,'[1]VLOOKUP DATA'!$D$3:$F$14))*100</f>
        <v>147</v>
      </c>
      <c r="J1547" s="2">
        <v>173.37589166666669</v>
      </c>
      <c r="K1547" s="3">
        <f t="shared" si="97"/>
        <v>173.37589166666669</v>
      </c>
      <c r="L1547" s="3">
        <v>66.891666666666666</v>
      </c>
      <c r="M1547" s="4">
        <v>191.54329999999993</v>
      </c>
      <c r="N1547" s="4">
        <v>247.52777499999999</v>
      </c>
      <c r="O1547" s="4">
        <v>604.41251666666687</v>
      </c>
      <c r="P1547" s="3">
        <f t="shared" si="98"/>
        <v>445.53515833333324</v>
      </c>
      <c r="Q1547" s="5">
        <v>-2.5808333333333287E-2</v>
      </c>
      <c r="R1547" s="5">
        <f>VLOOKUP(D1547,'[1]DESIGN LOAD'!AC:AF,2,FALSE)</f>
        <v>565</v>
      </c>
      <c r="S1547" s="7">
        <f>VLOOKUP(D1547,'[1]DESIGN LOAD'!AC:AF,3,FALSE)</f>
        <v>675</v>
      </c>
      <c r="T1547">
        <f>VLOOKUP(D1547,'[1]DESIGN LOAD'!AC:AF,4,FALSE)</f>
        <v>1240</v>
      </c>
    </row>
    <row r="1548" spans="1:20" x14ac:dyDescent="0.3">
      <c r="A1548" s="6">
        <v>2024</v>
      </c>
      <c r="B1548" s="6">
        <v>9</v>
      </c>
      <c r="C1548" s="6">
        <v>3</v>
      </c>
      <c r="D1548" s="6">
        <v>16</v>
      </c>
      <c r="E1548" s="6" t="str">
        <f t="shared" si="96"/>
        <v>Tuesday</v>
      </c>
      <c r="F1548" s="6" t="str">
        <f t="shared" si="99"/>
        <v>Week-day</v>
      </c>
      <c r="G1548" s="6" t="str">
        <f>_xlfn.XLOOKUP(B1548,'[1]VLOOKUP DATA'!$A$3:$A$14,'[1]VLOOKUP DATA'!$C$3:$C$14)</f>
        <v>Low-demand</v>
      </c>
      <c r="H1548" s="6" t="str" cm="1">
        <f t="array" ref="H1548">_xlfn.XLOOKUP(1,('[1]VLOOKUP DATA'!$I$2:$I$337=[1]DATA!G1548)*('[1]VLOOKUP DATA'!$J$2:$J$337=[1]DATA!D1548)*('[1]VLOOKUP DATA'!$K$2:$K$337=[1]DATA!E1548),'[1]VLOOKUP DATA'!$L$2:$L$337)</f>
        <v>Standard</v>
      </c>
      <c r="I1548" s="1" cm="1">
        <f t="array" ref="I1548">_xlfn.XLOOKUP(B1548,'[1]VLOOKUP DATA'!$A$3:$A$14,_xlfn.XLOOKUP(H1548,'[1]VLOOKUP DATA'!$D$2:$F$2,'[1]VLOOKUP DATA'!$D$3:$F$14))*100</f>
        <v>147</v>
      </c>
      <c r="J1548" s="2">
        <v>59.167241666666655</v>
      </c>
      <c r="K1548" s="3">
        <f t="shared" si="97"/>
        <v>59.167241666666655</v>
      </c>
      <c r="L1548" s="3">
        <v>63.125</v>
      </c>
      <c r="M1548" s="4">
        <v>434.18019166666676</v>
      </c>
      <c r="N1548" s="4">
        <v>133.26854166666669</v>
      </c>
      <c r="O1548" s="4">
        <v>605.37794166666686</v>
      </c>
      <c r="P1548" s="3">
        <f t="shared" si="98"/>
        <v>445.53515833333324</v>
      </c>
      <c r="Q1548" s="5">
        <v>-2.4383333333333292E-2</v>
      </c>
      <c r="R1548" s="5">
        <f>VLOOKUP(D1548,'[1]DESIGN LOAD'!AC:AF,2,FALSE)</f>
        <v>565</v>
      </c>
      <c r="S1548" s="7">
        <f>VLOOKUP(D1548,'[1]DESIGN LOAD'!AC:AF,3,FALSE)</f>
        <v>675</v>
      </c>
      <c r="T1548">
        <f>VLOOKUP(D1548,'[1]DESIGN LOAD'!AC:AF,4,FALSE)</f>
        <v>1240</v>
      </c>
    </row>
    <row r="1549" spans="1:20" x14ac:dyDescent="0.3">
      <c r="A1549" s="6">
        <v>2024</v>
      </c>
      <c r="B1549" s="6">
        <v>9</v>
      </c>
      <c r="C1549" s="6">
        <v>3</v>
      </c>
      <c r="D1549" s="6">
        <v>17</v>
      </c>
      <c r="E1549" s="6" t="str">
        <f t="shared" si="96"/>
        <v>Tuesday</v>
      </c>
      <c r="F1549" s="6" t="str">
        <f t="shared" si="99"/>
        <v>Week-day</v>
      </c>
      <c r="G1549" s="6" t="str">
        <f>_xlfn.XLOOKUP(B1549,'[1]VLOOKUP DATA'!$A$3:$A$14,'[1]VLOOKUP DATA'!$C$3:$C$14)</f>
        <v>Low-demand</v>
      </c>
      <c r="H1549" s="6" t="str" cm="1">
        <f t="array" ref="H1549">_xlfn.XLOOKUP(1,('[1]VLOOKUP DATA'!$I$2:$I$337=[1]DATA!G1549)*('[1]VLOOKUP DATA'!$J$2:$J$337=[1]DATA!D1549)*('[1]VLOOKUP DATA'!$K$2:$K$337=[1]DATA!E1549),'[1]VLOOKUP DATA'!$L$2:$L$337)</f>
        <v>Standard</v>
      </c>
      <c r="I1549" s="1" cm="1">
        <f t="array" ref="I1549">_xlfn.XLOOKUP(B1549,'[1]VLOOKUP DATA'!$A$3:$A$14,_xlfn.XLOOKUP(H1549,'[1]VLOOKUP DATA'!$D$2:$F$2,'[1]VLOOKUP DATA'!$D$3:$F$14))*100</f>
        <v>147</v>
      </c>
      <c r="J1549" s="2">
        <v>216.5063999999999</v>
      </c>
      <c r="K1549" s="3">
        <f t="shared" si="97"/>
        <v>216.5063999999999</v>
      </c>
      <c r="L1549" s="3">
        <v>56.791666666666664</v>
      </c>
      <c r="M1549" s="4">
        <v>445.12475000000001</v>
      </c>
      <c r="N1549" s="4">
        <v>31.233891666666661</v>
      </c>
      <c r="O1549" s="4">
        <v>671.26578333333339</v>
      </c>
      <c r="P1549" s="3">
        <f t="shared" si="98"/>
        <v>445.53515833333324</v>
      </c>
      <c r="Q1549" s="5">
        <v>-3.7241666666666604E-2</v>
      </c>
      <c r="R1549" s="5">
        <f>VLOOKUP(D1549,'[1]DESIGN LOAD'!AC:AF,2,FALSE)</f>
        <v>555</v>
      </c>
      <c r="S1549" s="7">
        <f>VLOOKUP(D1549,'[1]DESIGN LOAD'!AC:AF,3,FALSE)</f>
        <v>675</v>
      </c>
      <c r="T1549">
        <f>VLOOKUP(D1549,'[1]DESIGN LOAD'!AC:AF,4,FALSE)</f>
        <v>1230</v>
      </c>
    </row>
    <row r="1550" spans="1:20" x14ac:dyDescent="0.3">
      <c r="A1550" s="6">
        <v>2024</v>
      </c>
      <c r="B1550" s="6">
        <v>9</v>
      </c>
      <c r="C1550" s="6">
        <v>3</v>
      </c>
      <c r="D1550" s="6">
        <v>18</v>
      </c>
      <c r="E1550" s="6" t="str">
        <f t="shared" si="96"/>
        <v>Tuesday</v>
      </c>
      <c r="F1550" s="6" t="str">
        <f t="shared" si="99"/>
        <v>Week-day</v>
      </c>
      <c r="G1550" s="6" t="str">
        <f>_xlfn.XLOOKUP(B1550,'[1]VLOOKUP DATA'!$A$3:$A$14,'[1]VLOOKUP DATA'!$C$3:$C$14)</f>
        <v>Low-demand</v>
      </c>
      <c r="H1550" s="6" t="str" cm="1">
        <f t="array" ref="H1550">_xlfn.XLOOKUP(1,('[1]VLOOKUP DATA'!$I$2:$I$337=[1]DATA!G1550)*('[1]VLOOKUP DATA'!$J$2:$J$337=[1]DATA!D1550)*('[1]VLOOKUP DATA'!$K$2:$K$337=[1]DATA!E1550),'[1]VLOOKUP DATA'!$L$2:$L$337)</f>
        <v>Peak</v>
      </c>
      <c r="I1550" s="1" cm="1">
        <f t="array" ref="I1550">_xlfn.XLOOKUP(B1550,'[1]VLOOKUP DATA'!$A$3:$A$14,_xlfn.XLOOKUP(H1550,'[1]VLOOKUP DATA'!$D$2:$F$2,'[1]VLOOKUP DATA'!$D$3:$F$14))*100</f>
        <v>213</v>
      </c>
      <c r="J1550" s="2">
        <v>182.68002500000003</v>
      </c>
      <c r="K1550" s="3">
        <f t="shared" si="97"/>
        <v>182.68002500000003</v>
      </c>
      <c r="L1550" s="3">
        <v>44.666666666666664</v>
      </c>
      <c r="M1550" s="4">
        <v>444.99416666666656</v>
      </c>
      <c r="N1550" s="4">
        <v>1.3783249999999996</v>
      </c>
      <c r="O1550" s="4">
        <v>607.57685000000004</v>
      </c>
      <c r="P1550" s="3">
        <f t="shared" si="98"/>
        <v>445.53515833333324</v>
      </c>
      <c r="Q1550" s="5">
        <v>-2.4000000000000018E-2</v>
      </c>
      <c r="R1550" s="5">
        <f>VLOOKUP(D1550,'[1]DESIGN LOAD'!AC:AF,2,FALSE)</f>
        <v>485</v>
      </c>
      <c r="S1550" s="7">
        <f>VLOOKUP(D1550,'[1]DESIGN LOAD'!AC:AF,3,FALSE)</f>
        <v>655</v>
      </c>
      <c r="T1550">
        <f>VLOOKUP(D1550,'[1]DESIGN LOAD'!AC:AF,4,FALSE)</f>
        <v>1140</v>
      </c>
    </row>
    <row r="1551" spans="1:20" x14ac:dyDescent="0.3">
      <c r="A1551" s="6">
        <v>2024</v>
      </c>
      <c r="B1551" s="6">
        <v>9</v>
      </c>
      <c r="C1551" s="6">
        <v>3</v>
      </c>
      <c r="D1551" s="6">
        <v>19</v>
      </c>
      <c r="E1551" s="6" t="str">
        <f t="shared" si="96"/>
        <v>Tuesday</v>
      </c>
      <c r="F1551" s="6" t="str">
        <f t="shared" si="99"/>
        <v>Week-day</v>
      </c>
      <c r="G1551" s="6" t="str">
        <f>_xlfn.XLOOKUP(B1551,'[1]VLOOKUP DATA'!$A$3:$A$14,'[1]VLOOKUP DATA'!$C$3:$C$14)</f>
        <v>Low-demand</v>
      </c>
      <c r="H1551" s="6" t="str" cm="1">
        <f t="array" ref="H1551">_xlfn.XLOOKUP(1,('[1]VLOOKUP DATA'!$I$2:$I$337=[1]DATA!G1551)*('[1]VLOOKUP DATA'!$J$2:$J$337=[1]DATA!D1551)*('[1]VLOOKUP DATA'!$K$2:$K$337=[1]DATA!E1551),'[1]VLOOKUP DATA'!$L$2:$L$337)</f>
        <v>Peak</v>
      </c>
      <c r="I1551" s="1" cm="1">
        <f t="array" ref="I1551">_xlfn.XLOOKUP(B1551,'[1]VLOOKUP DATA'!$A$3:$A$14,_xlfn.XLOOKUP(H1551,'[1]VLOOKUP DATA'!$D$2:$F$2,'[1]VLOOKUP DATA'!$D$3:$F$14))*100</f>
        <v>213</v>
      </c>
      <c r="J1551" s="2">
        <v>95.93845000000006</v>
      </c>
      <c r="K1551" s="3">
        <f t="shared" si="97"/>
        <v>95.93845000000006</v>
      </c>
      <c r="L1551" s="3">
        <v>38.608333333333334</v>
      </c>
      <c r="M1551" s="4">
        <v>444.86218333333295</v>
      </c>
      <c r="N1551" s="4">
        <v>0</v>
      </c>
      <c r="O1551" s="4">
        <v>519.36558333333335</v>
      </c>
      <c r="P1551" s="3">
        <f t="shared" si="98"/>
        <v>445.53515833333324</v>
      </c>
      <c r="Q1551" s="5">
        <v>-0.13284999999999964</v>
      </c>
      <c r="R1551" s="5">
        <f>VLOOKUP(D1551,'[1]DESIGN LOAD'!AC:AF,2,FALSE)</f>
        <v>295</v>
      </c>
      <c r="S1551" s="7">
        <f>VLOOKUP(D1551,'[1]DESIGN LOAD'!AC:AF,3,FALSE)</f>
        <v>655</v>
      </c>
      <c r="T1551">
        <f>VLOOKUP(D1551,'[1]DESIGN LOAD'!AC:AF,4,FALSE)</f>
        <v>950</v>
      </c>
    </row>
    <row r="1552" spans="1:20" x14ac:dyDescent="0.3">
      <c r="A1552" s="6">
        <v>2024</v>
      </c>
      <c r="B1552" s="6">
        <v>9</v>
      </c>
      <c r="C1552" s="6">
        <v>3</v>
      </c>
      <c r="D1552" s="6">
        <v>20</v>
      </c>
      <c r="E1552" s="6" t="str">
        <f t="shared" si="96"/>
        <v>Tuesday</v>
      </c>
      <c r="F1552" s="6" t="str">
        <f t="shared" si="99"/>
        <v>Week-day</v>
      </c>
      <c r="G1552" s="6" t="str">
        <f>_xlfn.XLOOKUP(B1552,'[1]VLOOKUP DATA'!$A$3:$A$14,'[1]VLOOKUP DATA'!$C$3:$C$14)</f>
        <v>Low-demand</v>
      </c>
      <c r="H1552" s="6" t="str" cm="1">
        <f t="array" ref="H1552">_xlfn.XLOOKUP(1,('[1]VLOOKUP DATA'!$I$2:$I$337=[1]DATA!G1552)*('[1]VLOOKUP DATA'!$J$2:$J$337=[1]DATA!D1552)*('[1]VLOOKUP DATA'!$K$2:$K$337=[1]DATA!E1552),'[1]VLOOKUP DATA'!$L$2:$L$337)</f>
        <v>Standard</v>
      </c>
      <c r="I1552" s="1" cm="1">
        <f t="array" ref="I1552">_xlfn.XLOOKUP(B1552,'[1]VLOOKUP DATA'!$A$3:$A$14,_xlfn.XLOOKUP(H1552,'[1]VLOOKUP DATA'!$D$2:$F$2,'[1]VLOOKUP DATA'!$D$3:$F$14))*100</f>
        <v>147</v>
      </c>
      <c r="J1552" s="2">
        <v>-217.00042499999989</v>
      </c>
      <c r="K1552" s="3">
        <f t="shared" si="97"/>
        <v>0</v>
      </c>
      <c r="L1552" s="3">
        <v>39.125</v>
      </c>
      <c r="M1552" s="4">
        <v>444.46826666666647</v>
      </c>
      <c r="N1552" s="4">
        <v>0</v>
      </c>
      <c r="O1552" s="4">
        <v>206.44670833333325</v>
      </c>
      <c r="P1552" s="3">
        <f t="shared" si="98"/>
        <v>445.53515833333324</v>
      </c>
      <c r="Q1552" s="5">
        <v>-9.6999999999999989E-2</v>
      </c>
      <c r="R1552" s="5">
        <f>VLOOKUP(D1552,'[1]DESIGN LOAD'!AC:AF,2,FALSE)</f>
        <v>295</v>
      </c>
      <c r="S1552" s="7">
        <f>VLOOKUP(D1552,'[1]DESIGN LOAD'!AC:AF,3,FALSE)</f>
        <v>190</v>
      </c>
      <c r="T1552">
        <f>VLOOKUP(D1552,'[1]DESIGN LOAD'!AC:AF,4,FALSE)</f>
        <v>485</v>
      </c>
    </row>
    <row r="1553" spans="1:20" x14ac:dyDescent="0.3">
      <c r="A1553" s="6">
        <v>2024</v>
      </c>
      <c r="B1553" s="6">
        <v>9</v>
      </c>
      <c r="C1553" s="6">
        <v>3</v>
      </c>
      <c r="D1553" s="6">
        <v>21</v>
      </c>
      <c r="E1553" s="6" t="str">
        <f t="shared" si="96"/>
        <v>Tuesday</v>
      </c>
      <c r="F1553" s="6" t="str">
        <f t="shared" si="99"/>
        <v>Week-day</v>
      </c>
      <c r="G1553" s="6" t="str">
        <f>_xlfn.XLOOKUP(B1553,'[1]VLOOKUP DATA'!$A$3:$A$14,'[1]VLOOKUP DATA'!$C$3:$C$14)</f>
        <v>Low-demand</v>
      </c>
      <c r="H1553" s="6" t="str" cm="1">
        <f t="array" ref="H1553">_xlfn.XLOOKUP(1,('[1]VLOOKUP DATA'!$I$2:$I$337=[1]DATA!G1553)*('[1]VLOOKUP DATA'!$J$2:$J$337=[1]DATA!D1553)*('[1]VLOOKUP DATA'!$K$2:$K$337=[1]DATA!E1553),'[1]VLOOKUP DATA'!$L$2:$L$337)</f>
        <v>Standard</v>
      </c>
      <c r="I1553" s="1" cm="1">
        <f t="array" ref="I1553">_xlfn.XLOOKUP(B1553,'[1]VLOOKUP DATA'!$A$3:$A$14,_xlfn.XLOOKUP(H1553,'[1]VLOOKUP DATA'!$D$2:$F$2,'[1]VLOOKUP DATA'!$D$3:$F$14))*100</f>
        <v>147</v>
      </c>
      <c r="J1553" s="2">
        <v>-85.472600000000014</v>
      </c>
      <c r="K1553" s="3">
        <f t="shared" si="97"/>
        <v>0</v>
      </c>
      <c r="L1553" s="3">
        <v>47.725000000000001</v>
      </c>
      <c r="M1553" s="4">
        <v>444.11782499999998</v>
      </c>
      <c r="N1553" s="4">
        <v>0</v>
      </c>
      <c r="O1553" s="4">
        <v>337.98438333333337</v>
      </c>
      <c r="P1553" s="3">
        <f t="shared" si="98"/>
        <v>445.53515833333324</v>
      </c>
      <c r="Q1553" s="5">
        <v>-9.6999999999999989E-2</v>
      </c>
      <c r="R1553" s="5">
        <f>VLOOKUP(D1553,'[1]DESIGN LOAD'!AC:AF,2,FALSE)</f>
        <v>295</v>
      </c>
      <c r="S1553" s="7">
        <f>VLOOKUP(D1553,'[1]DESIGN LOAD'!AC:AF,3,FALSE)</f>
        <v>190</v>
      </c>
      <c r="T1553">
        <f>VLOOKUP(D1553,'[1]DESIGN LOAD'!AC:AF,4,FALSE)</f>
        <v>485</v>
      </c>
    </row>
    <row r="1554" spans="1:20" x14ac:dyDescent="0.3">
      <c r="A1554" s="6">
        <v>2024</v>
      </c>
      <c r="B1554" s="6">
        <v>9</v>
      </c>
      <c r="C1554" s="6">
        <v>3</v>
      </c>
      <c r="D1554" s="6">
        <v>22</v>
      </c>
      <c r="E1554" s="6" t="str">
        <f t="shared" si="96"/>
        <v>Tuesday</v>
      </c>
      <c r="F1554" s="6" t="str">
        <f t="shared" si="99"/>
        <v>Week-day</v>
      </c>
      <c r="G1554" s="6" t="str">
        <f>_xlfn.XLOOKUP(B1554,'[1]VLOOKUP DATA'!$A$3:$A$14,'[1]VLOOKUP DATA'!$C$3:$C$14)</f>
        <v>Low-demand</v>
      </c>
      <c r="H1554" s="6" t="str" cm="1">
        <f t="array" ref="H1554">_xlfn.XLOOKUP(1,('[1]VLOOKUP DATA'!$I$2:$I$337=[1]DATA!G1554)*('[1]VLOOKUP DATA'!$J$2:$J$337=[1]DATA!D1554)*('[1]VLOOKUP DATA'!$K$2:$K$337=[1]DATA!E1554),'[1]VLOOKUP DATA'!$L$2:$L$337)</f>
        <v>Off-Peak</v>
      </c>
      <c r="I1554" s="1" cm="1">
        <f t="array" ref="I1554">_xlfn.XLOOKUP(B1554,'[1]VLOOKUP DATA'!$A$3:$A$14,_xlfn.XLOOKUP(H1554,'[1]VLOOKUP DATA'!$D$2:$F$2,'[1]VLOOKUP DATA'!$D$3:$F$14))*100</f>
        <v>93</v>
      </c>
      <c r="J1554" s="2">
        <v>-99.15628333333332</v>
      </c>
      <c r="K1554" s="3">
        <f t="shared" si="97"/>
        <v>0</v>
      </c>
      <c r="L1554" s="3">
        <v>52</v>
      </c>
      <c r="M1554" s="4">
        <v>443.9256666666663</v>
      </c>
      <c r="N1554" s="4">
        <v>0</v>
      </c>
      <c r="O1554" s="4">
        <v>324.27413333333328</v>
      </c>
      <c r="P1554" s="3">
        <f t="shared" si="98"/>
        <v>445.53515833333324</v>
      </c>
      <c r="Q1554" s="5">
        <v>-9.6999999999999989E-2</v>
      </c>
      <c r="R1554" s="5">
        <f>VLOOKUP(D1554,'[1]DESIGN LOAD'!AC:AF,2,FALSE)</f>
        <v>200</v>
      </c>
      <c r="S1554" s="7">
        <f>VLOOKUP(D1554,'[1]DESIGN LOAD'!AC:AF,3,FALSE)</f>
        <v>190</v>
      </c>
      <c r="T1554">
        <f>VLOOKUP(D1554,'[1]DESIGN LOAD'!AC:AF,4,FALSE)</f>
        <v>390</v>
      </c>
    </row>
    <row r="1555" spans="1:20" x14ac:dyDescent="0.3">
      <c r="A1555" s="6">
        <v>2024</v>
      </c>
      <c r="B1555" s="6">
        <v>9</v>
      </c>
      <c r="C1555" s="6">
        <v>3</v>
      </c>
      <c r="D1555" s="6">
        <v>23</v>
      </c>
      <c r="E1555" s="6" t="str">
        <f t="shared" si="96"/>
        <v>Tuesday</v>
      </c>
      <c r="F1555" s="6" t="str">
        <f t="shared" si="99"/>
        <v>Week-day</v>
      </c>
      <c r="G1555" s="6" t="str">
        <f>_xlfn.XLOOKUP(B1555,'[1]VLOOKUP DATA'!$A$3:$A$14,'[1]VLOOKUP DATA'!$C$3:$C$14)</f>
        <v>Low-demand</v>
      </c>
      <c r="H1555" s="6" t="str" cm="1">
        <f t="array" ref="H1555">_xlfn.XLOOKUP(1,('[1]VLOOKUP DATA'!$I$2:$I$337=[1]DATA!G1555)*('[1]VLOOKUP DATA'!$J$2:$J$337=[1]DATA!D1555)*('[1]VLOOKUP DATA'!$K$2:$K$337=[1]DATA!E1555),'[1]VLOOKUP DATA'!$L$2:$L$337)</f>
        <v>Off-Peak</v>
      </c>
      <c r="I1555" s="1" cm="1">
        <f t="array" ref="I1555">_xlfn.XLOOKUP(B1555,'[1]VLOOKUP DATA'!$A$3:$A$14,_xlfn.XLOOKUP(H1555,'[1]VLOOKUP DATA'!$D$2:$F$2,'[1]VLOOKUP DATA'!$D$3:$F$14))*100</f>
        <v>93</v>
      </c>
      <c r="J1555" s="2">
        <v>-105.40824166666667</v>
      </c>
      <c r="K1555" s="3">
        <f t="shared" si="97"/>
        <v>0</v>
      </c>
      <c r="L1555" s="3">
        <v>56.891666666666666</v>
      </c>
      <c r="M1555" s="4">
        <v>443.93013333333334</v>
      </c>
      <c r="N1555" s="4">
        <v>0</v>
      </c>
      <c r="O1555" s="4">
        <v>318.04146666666679</v>
      </c>
      <c r="P1555" s="3">
        <f t="shared" si="98"/>
        <v>445.53515833333324</v>
      </c>
      <c r="Q1555" s="5">
        <v>-9.6999999999999989E-2</v>
      </c>
      <c r="R1555" s="5">
        <f>VLOOKUP(D1555,'[1]DESIGN LOAD'!AC:AF,2,FALSE)</f>
        <v>200</v>
      </c>
      <c r="S1555" s="7">
        <f>VLOOKUP(D1555,'[1]DESIGN LOAD'!AC:AF,3,FALSE)</f>
        <v>190</v>
      </c>
      <c r="T1555">
        <f>VLOOKUP(D1555,'[1]DESIGN LOAD'!AC:AF,4,FALSE)</f>
        <v>390</v>
      </c>
    </row>
    <row r="1556" spans="1:20" x14ac:dyDescent="0.3">
      <c r="A1556" s="6">
        <v>2024</v>
      </c>
      <c r="B1556" s="6">
        <v>9</v>
      </c>
      <c r="C1556" s="6">
        <v>4</v>
      </c>
      <c r="D1556" s="6">
        <v>0</v>
      </c>
      <c r="E1556" s="6" t="str">
        <f t="shared" si="96"/>
        <v>Wednesday</v>
      </c>
      <c r="F1556" s="6" t="str">
        <f t="shared" si="99"/>
        <v>Week-day</v>
      </c>
      <c r="G1556" s="6" t="str">
        <f>_xlfn.XLOOKUP(B1556,'[1]VLOOKUP DATA'!$A$3:$A$14,'[1]VLOOKUP DATA'!$C$3:$C$14)</f>
        <v>Low-demand</v>
      </c>
      <c r="H1556" s="6" t="str" cm="1">
        <f t="array" ref="H1556">_xlfn.XLOOKUP(1,('[1]VLOOKUP DATA'!$I$2:$I$337=[1]DATA!G1556)*('[1]VLOOKUP DATA'!$J$2:$J$337=[1]DATA!D1556)*('[1]VLOOKUP DATA'!$K$2:$K$337=[1]DATA!E1556),'[1]VLOOKUP DATA'!$L$2:$L$337)</f>
        <v>Off-Peak</v>
      </c>
      <c r="I1556" s="1" cm="1">
        <f t="array" ref="I1556">_xlfn.XLOOKUP(B1556,'[1]VLOOKUP DATA'!$A$3:$A$14,_xlfn.XLOOKUP(H1556,'[1]VLOOKUP DATA'!$D$2:$F$2,'[1]VLOOKUP DATA'!$D$3:$F$14))*100</f>
        <v>93</v>
      </c>
      <c r="J1556" s="2">
        <v>-108.96014999999997</v>
      </c>
      <c r="K1556" s="3">
        <f t="shared" si="97"/>
        <v>0</v>
      </c>
      <c r="L1556" s="3">
        <v>61.95</v>
      </c>
      <c r="M1556" s="4">
        <v>443.87174166666682</v>
      </c>
      <c r="N1556" s="4">
        <v>0</v>
      </c>
      <c r="O1556" s="4">
        <v>314.48028333333338</v>
      </c>
      <c r="P1556" s="3">
        <f t="shared" si="98"/>
        <v>445.53515833333324</v>
      </c>
      <c r="Q1556" s="5">
        <v>-9.6999999999999989E-2</v>
      </c>
      <c r="R1556" s="5">
        <f>VLOOKUP(D1556,'[1]DESIGN LOAD'!AC:AF,2,FALSE)</f>
        <v>200</v>
      </c>
      <c r="S1556" s="7">
        <f>VLOOKUP(D1556,'[1]DESIGN LOAD'!AC:AF,3,FALSE)</f>
        <v>190</v>
      </c>
      <c r="T1556">
        <f>VLOOKUP(D1556,'[1]DESIGN LOAD'!AC:AF,4,FALSE)</f>
        <v>390</v>
      </c>
    </row>
    <row r="1557" spans="1:20" x14ac:dyDescent="0.3">
      <c r="A1557" s="6">
        <v>2024</v>
      </c>
      <c r="B1557" s="6">
        <v>9</v>
      </c>
      <c r="C1557" s="6">
        <v>4</v>
      </c>
      <c r="D1557" s="6">
        <v>1</v>
      </c>
      <c r="E1557" s="6" t="str">
        <f t="shared" si="96"/>
        <v>Wednesday</v>
      </c>
      <c r="F1557" s="6" t="str">
        <f t="shared" si="99"/>
        <v>Week-day</v>
      </c>
      <c r="G1557" s="6" t="str">
        <f>_xlfn.XLOOKUP(B1557,'[1]VLOOKUP DATA'!$A$3:$A$14,'[1]VLOOKUP DATA'!$C$3:$C$14)</f>
        <v>Low-demand</v>
      </c>
      <c r="H1557" s="6" t="str" cm="1">
        <f t="array" ref="H1557">_xlfn.XLOOKUP(1,('[1]VLOOKUP DATA'!$I$2:$I$337=[1]DATA!G1557)*('[1]VLOOKUP DATA'!$J$2:$J$337=[1]DATA!D1557)*('[1]VLOOKUP DATA'!$K$2:$K$337=[1]DATA!E1557),'[1]VLOOKUP DATA'!$L$2:$L$337)</f>
        <v>Off-Peak</v>
      </c>
      <c r="I1557" s="1" cm="1">
        <f t="array" ref="I1557">_xlfn.XLOOKUP(B1557,'[1]VLOOKUP DATA'!$A$3:$A$14,_xlfn.XLOOKUP(H1557,'[1]VLOOKUP DATA'!$D$2:$F$2,'[1]VLOOKUP DATA'!$D$3:$F$14))*100</f>
        <v>93</v>
      </c>
      <c r="J1557" s="2">
        <v>-105.68392500000003</v>
      </c>
      <c r="K1557" s="3">
        <f t="shared" si="97"/>
        <v>0</v>
      </c>
      <c r="L1557" s="3">
        <v>66.86666666666666</v>
      </c>
      <c r="M1557" s="4">
        <v>443.83187499999985</v>
      </c>
      <c r="N1557" s="4">
        <v>0</v>
      </c>
      <c r="O1557" s="4">
        <v>317.75562500000001</v>
      </c>
      <c r="P1557" s="3">
        <f t="shared" si="98"/>
        <v>445.53515833333324</v>
      </c>
      <c r="Q1557" s="5">
        <v>-9.6999999999999989E-2</v>
      </c>
      <c r="R1557" s="5">
        <f>VLOOKUP(D1557,'[1]DESIGN LOAD'!AC:AF,2,FALSE)</f>
        <v>200</v>
      </c>
      <c r="S1557" s="7">
        <f>VLOOKUP(D1557,'[1]DESIGN LOAD'!AC:AF,3,FALSE)</f>
        <v>190</v>
      </c>
      <c r="T1557">
        <f>VLOOKUP(D1557,'[1]DESIGN LOAD'!AC:AF,4,FALSE)</f>
        <v>390</v>
      </c>
    </row>
    <row r="1558" spans="1:20" x14ac:dyDescent="0.3">
      <c r="A1558" s="6">
        <v>2024</v>
      </c>
      <c r="B1558" s="6">
        <v>9</v>
      </c>
      <c r="C1558" s="6">
        <v>4</v>
      </c>
      <c r="D1558" s="6">
        <v>2</v>
      </c>
      <c r="E1558" s="6" t="str">
        <f t="shared" si="96"/>
        <v>Wednesday</v>
      </c>
      <c r="F1558" s="6" t="str">
        <f t="shared" si="99"/>
        <v>Week-day</v>
      </c>
      <c r="G1558" s="6" t="str">
        <f>_xlfn.XLOOKUP(B1558,'[1]VLOOKUP DATA'!$A$3:$A$14,'[1]VLOOKUP DATA'!$C$3:$C$14)</f>
        <v>Low-demand</v>
      </c>
      <c r="H1558" s="6" t="str" cm="1">
        <f t="array" ref="H1558">_xlfn.XLOOKUP(1,('[1]VLOOKUP DATA'!$I$2:$I$337=[1]DATA!G1558)*('[1]VLOOKUP DATA'!$J$2:$J$337=[1]DATA!D1558)*('[1]VLOOKUP DATA'!$K$2:$K$337=[1]DATA!E1558),'[1]VLOOKUP DATA'!$L$2:$L$337)</f>
        <v>Off-Peak</v>
      </c>
      <c r="I1558" s="1" cm="1">
        <f t="array" ref="I1558">_xlfn.XLOOKUP(B1558,'[1]VLOOKUP DATA'!$A$3:$A$14,_xlfn.XLOOKUP(H1558,'[1]VLOOKUP DATA'!$D$2:$F$2,'[1]VLOOKUP DATA'!$D$3:$F$14))*100</f>
        <v>93</v>
      </c>
      <c r="J1558" s="2">
        <v>-29.210108333333327</v>
      </c>
      <c r="K1558" s="3">
        <f t="shared" si="97"/>
        <v>0</v>
      </c>
      <c r="L1558" s="3">
        <v>70.083333333333329</v>
      </c>
      <c r="M1558" s="4">
        <v>443.9353416666666</v>
      </c>
      <c r="N1558" s="4">
        <v>0</v>
      </c>
      <c r="O1558" s="4">
        <v>394.26548333333329</v>
      </c>
      <c r="P1558" s="3">
        <f t="shared" si="98"/>
        <v>445.53515833333324</v>
      </c>
      <c r="Q1558" s="5">
        <v>-9.6999999999999989E-2</v>
      </c>
      <c r="R1558" s="5">
        <f>VLOOKUP(D1558,'[1]DESIGN LOAD'!AC:AF,2,FALSE)</f>
        <v>200</v>
      </c>
      <c r="S1558" s="7">
        <f>VLOOKUP(D1558,'[1]DESIGN LOAD'!AC:AF,3,FALSE)</f>
        <v>190</v>
      </c>
      <c r="T1558">
        <f>VLOOKUP(D1558,'[1]DESIGN LOAD'!AC:AF,4,FALSE)</f>
        <v>390</v>
      </c>
    </row>
    <row r="1559" spans="1:20" x14ac:dyDescent="0.3">
      <c r="A1559" s="6">
        <v>2024</v>
      </c>
      <c r="B1559" s="6">
        <v>9</v>
      </c>
      <c r="C1559" s="6">
        <v>4</v>
      </c>
      <c r="D1559" s="6">
        <v>3</v>
      </c>
      <c r="E1559" s="6" t="str">
        <f t="shared" si="96"/>
        <v>Wednesday</v>
      </c>
      <c r="F1559" s="6" t="str">
        <f t="shared" si="99"/>
        <v>Week-day</v>
      </c>
      <c r="G1559" s="6" t="str">
        <f>_xlfn.XLOOKUP(B1559,'[1]VLOOKUP DATA'!$A$3:$A$14,'[1]VLOOKUP DATA'!$C$3:$C$14)</f>
        <v>Low-demand</v>
      </c>
      <c r="H1559" s="6" t="str" cm="1">
        <f t="array" ref="H1559">_xlfn.XLOOKUP(1,('[1]VLOOKUP DATA'!$I$2:$I$337=[1]DATA!G1559)*('[1]VLOOKUP DATA'!$J$2:$J$337=[1]DATA!D1559)*('[1]VLOOKUP DATA'!$K$2:$K$337=[1]DATA!E1559),'[1]VLOOKUP DATA'!$L$2:$L$337)</f>
        <v>Off-Peak</v>
      </c>
      <c r="I1559" s="1" cm="1">
        <f t="array" ref="I1559">_xlfn.XLOOKUP(B1559,'[1]VLOOKUP DATA'!$A$3:$A$14,_xlfn.XLOOKUP(H1559,'[1]VLOOKUP DATA'!$D$2:$F$2,'[1]VLOOKUP DATA'!$D$3:$F$14))*100</f>
        <v>93</v>
      </c>
      <c r="J1559" s="2">
        <v>-23.998124999999991</v>
      </c>
      <c r="K1559" s="3">
        <f t="shared" si="97"/>
        <v>0</v>
      </c>
      <c r="L1559" s="3">
        <v>71.424999999999997</v>
      </c>
      <c r="M1559" s="4">
        <v>443.89610833333353</v>
      </c>
      <c r="N1559" s="4">
        <v>0</v>
      </c>
      <c r="O1559" s="4">
        <v>399.44607499999989</v>
      </c>
      <c r="P1559" s="3">
        <f t="shared" si="98"/>
        <v>445.53515833333324</v>
      </c>
      <c r="Q1559" s="5">
        <v>-9.6999999999999989E-2</v>
      </c>
      <c r="R1559" s="5">
        <f>VLOOKUP(D1559,'[1]DESIGN LOAD'!AC:AF,2,FALSE)</f>
        <v>200</v>
      </c>
      <c r="S1559" s="7">
        <f>VLOOKUP(D1559,'[1]DESIGN LOAD'!AC:AF,3,FALSE)</f>
        <v>190</v>
      </c>
      <c r="T1559">
        <f>VLOOKUP(D1559,'[1]DESIGN LOAD'!AC:AF,4,FALSE)</f>
        <v>390</v>
      </c>
    </row>
    <row r="1560" spans="1:20" x14ac:dyDescent="0.3">
      <c r="A1560" s="6">
        <v>2024</v>
      </c>
      <c r="B1560" s="6">
        <v>9</v>
      </c>
      <c r="C1560" s="6">
        <v>4</v>
      </c>
      <c r="D1560" s="6">
        <v>4</v>
      </c>
      <c r="E1560" s="6" t="str">
        <f t="shared" si="96"/>
        <v>Wednesday</v>
      </c>
      <c r="F1560" s="6" t="str">
        <f t="shared" si="99"/>
        <v>Week-day</v>
      </c>
      <c r="G1560" s="6" t="str">
        <f>_xlfn.XLOOKUP(B1560,'[1]VLOOKUP DATA'!$A$3:$A$14,'[1]VLOOKUP DATA'!$C$3:$C$14)</f>
        <v>Low-demand</v>
      </c>
      <c r="H1560" s="6" t="str" cm="1">
        <f t="array" ref="H1560">_xlfn.XLOOKUP(1,('[1]VLOOKUP DATA'!$I$2:$I$337=[1]DATA!G1560)*('[1]VLOOKUP DATA'!$J$2:$J$337=[1]DATA!D1560)*('[1]VLOOKUP DATA'!$K$2:$K$337=[1]DATA!E1560),'[1]VLOOKUP DATA'!$L$2:$L$337)</f>
        <v>Off-Peak</v>
      </c>
      <c r="I1560" s="1" cm="1">
        <f t="array" ref="I1560">_xlfn.XLOOKUP(B1560,'[1]VLOOKUP DATA'!$A$3:$A$14,_xlfn.XLOOKUP(H1560,'[1]VLOOKUP DATA'!$D$2:$F$2,'[1]VLOOKUP DATA'!$D$3:$F$14))*100</f>
        <v>93</v>
      </c>
      <c r="J1560" s="2">
        <v>-33.042566666666666</v>
      </c>
      <c r="K1560" s="3">
        <f t="shared" si="97"/>
        <v>0</v>
      </c>
      <c r="L1560" s="3">
        <v>72.650000000000006</v>
      </c>
      <c r="M1560" s="4">
        <v>443.80119166666685</v>
      </c>
      <c r="N1560" s="4">
        <v>0</v>
      </c>
      <c r="O1560" s="4">
        <v>390.42244166666677</v>
      </c>
      <c r="P1560" s="3">
        <f t="shared" si="98"/>
        <v>445.53515833333324</v>
      </c>
      <c r="Q1560" s="5">
        <v>-9.6999999999999989E-2</v>
      </c>
      <c r="R1560" s="5">
        <f>VLOOKUP(D1560,'[1]DESIGN LOAD'!AC:AF,2,FALSE)</f>
        <v>295</v>
      </c>
      <c r="S1560" s="7">
        <f>VLOOKUP(D1560,'[1]DESIGN LOAD'!AC:AF,3,FALSE)</f>
        <v>190</v>
      </c>
      <c r="T1560">
        <f>VLOOKUP(D1560,'[1]DESIGN LOAD'!AC:AF,4,FALSE)</f>
        <v>485</v>
      </c>
    </row>
    <row r="1561" spans="1:20" x14ac:dyDescent="0.3">
      <c r="A1561" s="6">
        <v>2024</v>
      </c>
      <c r="B1561" s="6">
        <v>9</v>
      </c>
      <c r="C1561" s="6">
        <v>4</v>
      </c>
      <c r="D1561" s="6">
        <v>5</v>
      </c>
      <c r="E1561" s="6" t="str">
        <f t="shared" si="96"/>
        <v>Wednesday</v>
      </c>
      <c r="F1561" s="6" t="str">
        <f t="shared" si="99"/>
        <v>Week-day</v>
      </c>
      <c r="G1561" s="6" t="str">
        <f>_xlfn.XLOOKUP(B1561,'[1]VLOOKUP DATA'!$A$3:$A$14,'[1]VLOOKUP DATA'!$C$3:$C$14)</f>
        <v>Low-demand</v>
      </c>
      <c r="H1561" s="6" t="str" cm="1">
        <f t="array" ref="H1561">_xlfn.XLOOKUP(1,('[1]VLOOKUP DATA'!$I$2:$I$337=[1]DATA!G1561)*('[1]VLOOKUP DATA'!$J$2:$J$337=[1]DATA!D1561)*('[1]VLOOKUP DATA'!$K$2:$K$337=[1]DATA!E1561),'[1]VLOOKUP DATA'!$L$2:$L$337)</f>
        <v>Off-Peak</v>
      </c>
      <c r="I1561" s="1" cm="1">
        <f t="array" ref="I1561">_xlfn.XLOOKUP(B1561,'[1]VLOOKUP DATA'!$A$3:$A$14,_xlfn.XLOOKUP(H1561,'[1]VLOOKUP DATA'!$D$2:$F$2,'[1]VLOOKUP DATA'!$D$3:$F$14))*100</f>
        <v>93</v>
      </c>
      <c r="J1561" s="2">
        <v>46.098458333333348</v>
      </c>
      <c r="K1561" s="3">
        <f t="shared" si="97"/>
        <v>46.098458333333348</v>
      </c>
      <c r="L1561" s="3">
        <v>71.825000000000003</v>
      </c>
      <c r="M1561" s="4">
        <v>371.10137500000013</v>
      </c>
      <c r="N1561" s="4">
        <v>0</v>
      </c>
      <c r="O1561" s="4">
        <v>395.07469166666675</v>
      </c>
      <c r="P1561" s="3">
        <f t="shared" si="98"/>
        <v>445.53515833333324</v>
      </c>
      <c r="Q1561" s="5">
        <v>-9.6999999999999989E-2</v>
      </c>
      <c r="R1561" s="5">
        <f>VLOOKUP(D1561,'[1]DESIGN LOAD'!AC:AF,2,FALSE)</f>
        <v>295</v>
      </c>
      <c r="S1561" s="7">
        <f>VLOOKUP(D1561,'[1]DESIGN LOAD'!AC:AF,3,FALSE)</f>
        <v>190</v>
      </c>
      <c r="T1561">
        <f>VLOOKUP(D1561,'[1]DESIGN LOAD'!AC:AF,4,FALSE)</f>
        <v>485</v>
      </c>
    </row>
    <row r="1562" spans="1:20" x14ac:dyDescent="0.3">
      <c r="A1562" s="6">
        <v>2024</v>
      </c>
      <c r="B1562" s="6">
        <v>9</v>
      </c>
      <c r="C1562" s="6">
        <v>4</v>
      </c>
      <c r="D1562" s="6">
        <v>6</v>
      </c>
      <c r="E1562" s="6" t="str">
        <f t="shared" si="96"/>
        <v>Wednesday</v>
      </c>
      <c r="F1562" s="6" t="str">
        <f t="shared" si="99"/>
        <v>Week-day</v>
      </c>
      <c r="G1562" s="6" t="str">
        <f>_xlfn.XLOOKUP(B1562,'[1]VLOOKUP DATA'!$A$3:$A$14,'[1]VLOOKUP DATA'!$C$3:$C$14)</f>
        <v>Low-demand</v>
      </c>
      <c r="H1562" s="6" t="str" cm="1">
        <f t="array" ref="H1562">_xlfn.XLOOKUP(1,('[1]VLOOKUP DATA'!$I$2:$I$337=[1]DATA!G1562)*('[1]VLOOKUP DATA'!$J$2:$J$337=[1]DATA!D1562)*('[1]VLOOKUP DATA'!$K$2:$K$337=[1]DATA!E1562),'[1]VLOOKUP DATA'!$L$2:$L$337)</f>
        <v>Standard</v>
      </c>
      <c r="I1562" s="1" cm="1">
        <f t="array" ref="I1562">_xlfn.XLOOKUP(B1562,'[1]VLOOKUP DATA'!$A$3:$A$14,_xlfn.XLOOKUP(H1562,'[1]VLOOKUP DATA'!$D$2:$F$2,'[1]VLOOKUP DATA'!$D$3:$F$14))*100</f>
        <v>147</v>
      </c>
      <c r="J1562" s="2">
        <v>138.05404166666668</v>
      </c>
      <c r="K1562" s="3">
        <f t="shared" si="97"/>
        <v>138.05404166666668</v>
      </c>
      <c r="L1562" s="3">
        <v>66.05</v>
      </c>
      <c r="M1562" s="4">
        <v>285.24109166666665</v>
      </c>
      <c r="N1562" s="4">
        <v>0.23958333333333334</v>
      </c>
      <c r="O1562" s="4">
        <v>399.73761666666672</v>
      </c>
      <c r="P1562" s="3">
        <f t="shared" si="98"/>
        <v>445.53515833333324</v>
      </c>
      <c r="Q1562" s="5">
        <v>-9.6999999999999989E-2</v>
      </c>
      <c r="R1562" s="5">
        <f>VLOOKUP(D1562,'[1]DESIGN LOAD'!AC:AF,2,FALSE)</f>
        <v>295</v>
      </c>
      <c r="S1562" s="7">
        <f>VLOOKUP(D1562,'[1]DESIGN LOAD'!AC:AF,3,FALSE)</f>
        <v>190</v>
      </c>
      <c r="T1562">
        <f>VLOOKUP(D1562,'[1]DESIGN LOAD'!AC:AF,4,FALSE)</f>
        <v>485</v>
      </c>
    </row>
    <row r="1563" spans="1:20" x14ac:dyDescent="0.3">
      <c r="A1563" s="6">
        <v>2024</v>
      </c>
      <c r="B1563" s="6">
        <v>9</v>
      </c>
      <c r="C1563" s="6">
        <v>4</v>
      </c>
      <c r="D1563" s="6">
        <v>7</v>
      </c>
      <c r="E1563" s="6" t="str">
        <f t="shared" si="96"/>
        <v>Wednesday</v>
      </c>
      <c r="F1563" s="6" t="str">
        <f t="shared" si="99"/>
        <v>Week-day</v>
      </c>
      <c r="G1563" s="6" t="str">
        <f>_xlfn.XLOOKUP(B1563,'[1]VLOOKUP DATA'!$A$3:$A$14,'[1]VLOOKUP DATA'!$C$3:$C$14)</f>
        <v>Low-demand</v>
      </c>
      <c r="H1563" s="6" t="str" cm="1">
        <f t="array" ref="H1563">_xlfn.XLOOKUP(1,('[1]VLOOKUP DATA'!$I$2:$I$337=[1]DATA!G1563)*('[1]VLOOKUP DATA'!$J$2:$J$337=[1]DATA!D1563)*('[1]VLOOKUP DATA'!$K$2:$K$337=[1]DATA!E1563),'[1]VLOOKUP DATA'!$L$2:$L$337)</f>
        <v>Peak</v>
      </c>
      <c r="I1563" s="1" cm="1">
        <f t="array" ref="I1563">_xlfn.XLOOKUP(B1563,'[1]VLOOKUP DATA'!$A$3:$A$14,_xlfn.XLOOKUP(H1563,'[1]VLOOKUP DATA'!$D$2:$F$2,'[1]VLOOKUP DATA'!$D$3:$F$14))*100</f>
        <v>213</v>
      </c>
      <c r="J1563" s="2">
        <v>0.18449166666666603</v>
      </c>
      <c r="K1563" s="3">
        <f t="shared" si="97"/>
        <v>0.18449166666666603</v>
      </c>
      <c r="L1563" s="3">
        <v>64.625</v>
      </c>
      <c r="M1563" s="4">
        <v>396.95064999999994</v>
      </c>
      <c r="N1563" s="4">
        <v>23.715250000000001</v>
      </c>
      <c r="O1563" s="4">
        <v>407.27315833333358</v>
      </c>
      <c r="P1563" s="3">
        <f t="shared" si="98"/>
        <v>445.53515833333324</v>
      </c>
      <c r="Q1563" s="5">
        <v>-9.6999999999999989E-2</v>
      </c>
      <c r="R1563" s="5">
        <f>VLOOKUP(D1563,'[1]DESIGN LOAD'!AC:AF,2,FALSE)</f>
        <v>565</v>
      </c>
      <c r="S1563" s="7">
        <f>VLOOKUP(D1563,'[1]DESIGN LOAD'!AC:AF,3,FALSE)</f>
        <v>690</v>
      </c>
      <c r="T1563">
        <f>VLOOKUP(D1563,'[1]DESIGN LOAD'!AC:AF,4,FALSE)</f>
        <v>1255</v>
      </c>
    </row>
    <row r="1564" spans="1:20" x14ac:dyDescent="0.3">
      <c r="A1564" s="6">
        <v>2024</v>
      </c>
      <c r="B1564" s="6">
        <v>9</v>
      </c>
      <c r="C1564" s="6">
        <v>4</v>
      </c>
      <c r="D1564" s="6">
        <v>8</v>
      </c>
      <c r="E1564" s="6" t="str">
        <f t="shared" si="96"/>
        <v>Wednesday</v>
      </c>
      <c r="F1564" s="6" t="str">
        <f t="shared" si="99"/>
        <v>Week-day</v>
      </c>
      <c r="G1564" s="6" t="str">
        <f>_xlfn.XLOOKUP(B1564,'[1]VLOOKUP DATA'!$A$3:$A$14,'[1]VLOOKUP DATA'!$C$3:$C$14)</f>
        <v>Low-demand</v>
      </c>
      <c r="H1564" s="6" t="str" cm="1">
        <f t="array" ref="H1564">_xlfn.XLOOKUP(1,('[1]VLOOKUP DATA'!$I$2:$I$337=[1]DATA!G1564)*('[1]VLOOKUP DATA'!$J$2:$J$337=[1]DATA!D1564)*('[1]VLOOKUP DATA'!$K$2:$K$337=[1]DATA!E1564),'[1]VLOOKUP DATA'!$L$2:$L$337)</f>
        <v>Peak</v>
      </c>
      <c r="I1564" s="1" cm="1">
        <f t="array" ref="I1564">_xlfn.XLOOKUP(B1564,'[1]VLOOKUP DATA'!$A$3:$A$14,_xlfn.XLOOKUP(H1564,'[1]VLOOKUP DATA'!$D$2:$F$2,'[1]VLOOKUP DATA'!$D$3:$F$14))*100</f>
        <v>213</v>
      </c>
      <c r="J1564" s="2">
        <v>10.934816666666668</v>
      </c>
      <c r="K1564" s="3">
        <f t="shared" si="97"/>
        <v>10.934816666666668</v>
      </c>
      <c r="L1564" s="3">
        <v>64.166666666666671</v>
      </c>
      <c r="M1564" s="4">
        <v>429.38266666666658</v>
      </c>
      <c r="N1564" s="4">
        <v>102.12085833333332</v>
      </c>
      <c r="O1564" s="4">
        <v>528.05698333333328</v>
      </c>
      <c r="P1564" s="3">
        <f t="shared" si="98"/>
        <v>445.53515833333324</v>
      </c>
      <c r="Q1564" s="5">
        <v>-9.6999999999999989E-2</v>
      </c>
      <c r="R1564" s="5">
        <f>VLOOKUP(D1564,'[1]DESIGN LOAD'!AC:AF,2,FALSE)</f>
        <v>565</v>
      </c>
      <c r="S1564" s="7">
        <f>VLOOKUP(D1564,'[1]DESIGN LOAD'!AC:AF,3,FALSE)</f>
        <v>675</v>
      </c>
      <c r="T1564">
        <f>VLOOKUP(D1564,'[1]DESIGN LOAD'!AC:AF,4,FALSE)</f>
        <v>1240</v>
      </c>
    </row>
    <row r="1565" spans="1:20" x14ac:dyDescent="0.3">
      <c r="A1565" s="6">
        <v>2024</v>
      </c>
      <c r="B1565" s="6">
        <v>9</v>
      </c>
      <c r="C1565" s="6">
        <v>4</v>
      </c>
      <c r="D1565" s="6">
        <v>9</v>
      </c>
      <c r="E1565" s="6" t="str">
        <f t="shared" si="96"/>
        <v>Wednesday</v>
      </c>
      <c r="F1565" s="6" t="str">
        <f t="shared" si="99"/>
        <v>Week-day</v>
      </c>
      <c r="G1565" s="6" t="str">
        <f>_xlfn.XLOOKUP(B1565,'[1]VLOOKUP DATA'!$A$3:$A$14,'[1]VLOOKUP DATA'!$C$3:$C$14)</f>
        <v>Low-demand</v>
      </c>
      <c r="H1565" s="6" t="str" cm="1">
        <f t="array" ref="H1565">_xlfn.XLOOKUP(1,('[1]VLOOKUP DATA'!$I$2:$I$337=[1]DATA!G1565)*('[1]VLOOKUP DATA'!$J$2:$J$337=[1]DATA!D1565)*('[1]VLOOKUP DATA'!$K$2:$K$337=[1]DATA!E1565),'[1]VLOOKUP DATA'!$L$2:$L$337)</f>
        <v>Peak</v>
      </c>
      <c r="I1565" s="1" cm="1">
        <f t="array" ref="I1565">_xlfn.XLOOKUP(B1565,'[1]VLOOKUP DATA'!$A$3:$A$14,_xlfn.XLOOKUP(H1565,'[1]VLOOKUP DATA'!$D$2:$F$2,'[1]VLOOKUP DATA'!$D$3:$F$14))*100</f>
        <v>213</v>
      </c>
      <c r="J1565" s="2">
        <v>-41.935379310344793</v>
      </c>
      <c r="K1565" s="3">
        <f t="shared" si="97"/>
        <v>0</v>
      </c>
      <c r="L1565" s="3">
        <v>64.198275862068968</v>
      </c>
      <c r="M1565" s="4">
        <v>424.85205172413811</v>
      </c>
      <c r="N1565" s="4">
        <v>230.81481034482761</v>
      </c>
      <c r="O1565" s="4">
        <v>594.12940517241361</v>
      </c>
      <c r="P1565" s="3">
        <f t="shared" si="98"/>
        <v>445.53515833333324</v>
      </c>
      <c r="Q1565" s="5">
        <v>-3.6793103448275868E-2</v>
      </c>
      <c r="R1565" s="5">
        <f>VLOOKUP(D1565,'[1]DESIGN LOAD'!AC:AF,2,FALSE)</f>
        <v>565</v>
      </c>
      <c r="S1565" s="7">
        <f>VLOOKUP(D1565,'[1]DESIGN LOAD'!AC:AF,3,FALSE)</f>
        <v>675</v>
      </c>
      <c r="T1565">
        <f>VLOOKUP(D1565,'[1]DESIGN LOAD'!AC:AF,4,FALSE)</f>
        <v>1240</v>
      </c>
    </row>
    <row r="1566" spans="1:20" x14ac:dyDescent="0.3">
      <c r="A1566" s="6">
        <v>2024</v>
      </c>
      <c r="B1566" s="6">
        <v>9</v>
      </c>
      <c r="C1566" s="6">
        <v>4</v>
      </c>
      <c r="D1566" s="6">
        <v>10</v>
      </c>
      <c r="E1566" s="6" t="str">
        <f t="shared" si="96"/>
        <v>Wednesday</v>
      </c>
      <c r="F1566" s="6" t="str">
        <f t="shared" si="99"/>
        <v>Week-day</v>
      </c>
      <c r="G1566" s="6" t="str">
        <f>_xlfn.XLOOKUP(B1566,'[1]VLOOKUP DATA'!$A$3:$A$14,'[1]VLOOKUP DATA'!$C$3:$C$14)</f>
        <v>Low-demand</v>
      </c>
      <c r="H1566" s="6" t="str" cm="1">
        <f t="array" ref="H1566">_xlfn.XLOOKUP(1,('[1]VLOOKUP DATA'!$I$2:$I$337=[1]DATA!G1566)*('[1]VLOOKUP DATA'!$J$2:$J$337=[1]DATA!D1566)*('[1]VLOOKUP DATA'!$K$2:$K$337=[1]DATA!E1566),'[1]VLOOKUP DATA'!$L$2:$L$337)</f>
        <v>Standard</v>
      </c>
      <c r="I1566" s="1" cm="1">
        <f t="array" ref="I1566">_xlfn.XLOOKUP(B1566,'[1]VLOOKUP DATA'!$A$3:$A$14,_xlfn.XLOOKUP(H1566,'[1]VLOOKUP DATA'!$D$2:$F$2,'[1]VLOOKUP DATA'!$D$3:$F$14))*100</f>
        <v>147</v>
      </c>
      <c r="J1566" s="2">
        <v>54.412099999999995</v>
      </c>
      <c r="K1566" s="3">
        <f t="shared" si="97"/>
        <v>54.412099999999995</v>
      </c>
      <c r="L1566" s="3">
        <v>64.858333333333334</v>
      </c>
      <c r="M1566" s="4">
        <v>313.92697500000008</v>
      </c>
      <c r="N1566" s="4">
        <v>369.67549166666652</v>
      </c>
      <c r="O1566" s="4">
        <v>722.01274166666678</v>
      </c>
      <c r="P1566" s="3">
        <f t="shared" si="98"/>
        <v>445.53515833333324</v>
      </c>
      <c r="Q1566" s="5">
        <v>0</v>
      </c>
      <c r="R1566" s="5">
        <f>VLOOKUP(D1566,'[1]DESIGN LOAD'!AC:AF,2,FALSE)</f>
        <v>565</v>
      </c>
      <c r="S1566" s="7">
        <f>VLOOKUP(D1566,'[1]DESIGN LOAD'!AC:AF,3,FALSE)</f>
        <v>675</v>
      </c>
      <c r="T1566">
        <f>VLOOKUP(D1566,'[1]DESIGN LOAD'!AC:AF,4,FALSE)</f>
        <v>1240</v>
      </c>
    </row>
    <row r="1567" spans="1:20" x14ac:dyDescent="0.3">
      <c r="A1567" s="6">
        <v>2024</v>
      </c>
      <c r="B1567" s="6">
        <v>9</v>
      </c>
      <c r="C1567" s="6">
        <v>4</v>
      </c>
      <c r="D1567" s="6">
        <v>11</v>
      </c>
      <c r="E1567" s="6" t="str">
        <f t="shared" si="96"/>
        <v>Wednesday</v>
      </c>
      <c r="F1567" s="6" t="str">
        <f t="shared" si="99"/>
        <v>Week-day</v>
      </c>
      <c r="G1567" s="6" t="str">
        <f>_xlfn.XLOOKUP(B1567,'[1]VLOOKUP DATA'!$A$3:$A$14,'[1]VLOOKUP DATA'!$C$3:$C$14)</f>
        <v>Low-demand</v>
      </c>
      <c r="H1567" s="6" t="str" cm="1">
        <f t="array" ref="H1567">_xlfn.XLOOKUP(1,('[1]VLOOKUP DATA'!$I$2:$I$337=[1]DATA!G1567)*('[1]VLOOKUP DATA'!$J$2:$J$337=[1]DATA!D1567)*('[1]VLOOKUP DATA'!$K$2:$K$337=[1]DATA!E1567),'[1]VLOOKUP DATA'!$L$2:$L$337)</f>
        <v>Standard</v>
      </c>
      <c r="I1567" s="1" cm="1">
        <f t="array" ref="I1567">_xlfn.XLOOKUP(B1567,'[1]VLOOKUP DATA'!$A$3:$A$14,_xlfn.XLOOKUP(H1567,'[1]VLOOKUP DATA'!$D$2:$F$2,'[1]VLOOKUP DATA'!$D$3:$F$14))*100</f>
        <v>147</v>
      </c>
      <c r="J1567" s="2">
        <v>182.08168333333322</v>
      </c>
      <c r="K1567" s="3">
        <f t="shared" si="97"/>
        <v>182.08168333333322</v>
      </c>
      <c r="L1567" s="3">
        <v>64.941666666666663</v>
      </c>
      <c r="M1567" s="4">
        <v>180.13669166666685</v>
      </c>
      <c r="N1567" s="4">
        <v>440.59221666666662</v>
      </c>
      <c r="O1567" s="4">
        <v>792.95533333333356</v>
      </c>
      <c r="P1567" s="3">
        <f t="shared" si="98"/>
        <v>445.53515833333324</v>
      </c>
      <c r="Q1567" s="5">
        <v>-5.8333333333333353E-3</v>
      </c>
      <c r="R1567" s="5">
        <f>VLOOKUP(D1567,'[1]DESIGN LOAD'!AC:AF,2,FALSE)</f>
        <v>565</v>
      </c>
      <c r="S1567" s="7">
        <f>VLOOKUP(D1567,'[1]DESIGN LOAD'!AC:AF,3,FALSE)</f>
        <v>675</v>
      </c>
      <c r="T1567">
        <f>VLOOKUP(D1567,'[1]DESIGN LOAD'!AC:AF,4,FALSE)</f>
        <v>1240</v>
      </c>
    </row>
    <row r="1568" spans="1:20" x14ac:dyDescent="0.3">
      <c r="A1568" s="6">
        <v>2024</v>
      </c>
      <c r="B1568" s="6">
        <v>9</v>
      </c>
      <c r="C1568" s="6">
        <v>4</v>
      </c>
      <c r="D1568" s="6">
        <v>12</v>
      </c>
      <c r="E1568" s="6" t="str">
        <f t="shared" si="96"/>
        <v>Wednesday</v>
      </c>
      <c r="F1568" s="6" t="str">
        <f t="shared" si="99"/>
        <v>Week-day</v>
      </c>
      <c r="G1568" s="6" t="str">
        <f>_xlfn.XLOOKUP(B1568,'[1]VLOOKUP DATA'!$A$3:$A$14,'[1]VLOOKUP DATA'!$C$3:$C$14)</f>
        <v>Low-demand</v>
      </c>
      <c r="H1568" s="6" t="str" cm="1">
        <f t="array" ref="H1568">_xlfn.XLOOKUP(1,('[1]VLOOKUP DATA'!$I$2:$I$337=[1]DATA!G1568)*('[1]VLOOKUP DATA'!$J$2:$J$337=[1]DATA!D1568)*('[1]VLOOKUP DATA'!$K$2:$K$337=[1]DATA!E1568),'[1]VLOOKUP DATA'!$L$2:$L$337)</f>
        <v>Standard</v>
      </c>
      <c r="I1568" s="1" cm="1">
        <f t="array" ref="I1568">_xlfn.XLOOKUP(B1568,'[1]VLOOKUP DATA'!$A$3:$A$14,_xlfn.XLOOKUP(H1568,'[1]VLOOKUP DATA'!$D$2:$F$2,'[1]VLOOKUP DATA'!$D$3:$F$14))*100</f>
        <v>147</v>
      </c>
      <c r="J1568" s="2">
        <v>224.12962499999975</v>
      </c>
      <c r="K1568" s="3">
        <f t="shared" si="97"/>
        <v>224.12962499999975</v>
      </c>
      <c r="L1568" s="3">
        <v>64.924999999999997</v>
      </c>
      <c r="M1568" s="4">
        <v>134.13526666666669</v>
      </c>
      <c r="N1568" s="4">
        <v>471.23902499999986</v>
      </c>
      <c r="O1568" s="4">
        <v>823.54377499999987</v>
      </c>
      <c r="P1568" s="3">
        <f t="shared" si="98"/>
        <v>445.53515833333324</v>
      </c>
      <c r="Q1568" s="5">
        <v>-2.7249999999999962E-2</v>
      </c>
      <c r="R1568" s="5">
        <f>VLOOKUP(D1568,'[1]DESIGN LOAD'!AC:AF,2,FALSE)</f>
        <v>565</v>
      </c>
      <c r="S1568" s="7">
        <f>VLOOKUP(D1568,'[1]DESIGN LOAD'!AC:AF,3,FALSE)</f>
        <v>675</v>
      </c>
      <c r="T1568">
        <f>VLOOKUP(D1568,'[1]DESIGN LOAD'!AC:AF,4,FALSE)</f>
        <v>1240</v>
      </c>
    </row>
    <row r="1569" spans="1:20" x14ac:dyDescent="0.3">
      <c r="A1569" s="6">
        <v>2024</v>
      </c>
      <c r="B1569" s="6">
        <v>9</v>
      </c>
      <c r="C1569" s="6">
        <v>4</v>
      </c>
      <c r="D1569" s="6">
        <v>13</v>
      </c>
      <c r="E1569" s="6" t="str">
        <f t="shared" si="96"/>
        <v>Wednesday</v>
      </c>
      <c r="F1569" s="6" t="str">
        <f t="shared" si="99"/>
        <v>Week-day</v>
      </c>
      <c r="G1569" s="6" t="str">
        <f>_xlfn.XLOOKUP(B1569,'[1]VLOOKUP DATA'!$A$3:$A$14,'[1]VLOOKUP DATA'!$C$3:$C$14)</f>
        <v>Low-demand</v>
      </c>
      <c r="H1569" s="6" t="str" cm="1">
        <f t="array" ref="H1569">_xlfn.XLOOKUP(1,('[1]VLOOKUP DATA'!$I$2:$I$337=[1]DATA!G1569)*('[1]VLOOKUP DATA'!$J$2:$J$337=[1]DATA!D1569)*('[1]VLOOKUP DATA'!$K$2:$K$337=[1]DATA!E1569),'[1]VLOOKUP DATA'!$L$2:$L$337)</f>
        <v>Standard</v>
      </c>
      <c r="I1569" s="1" cm="1">
        <f t="array" ref="I1569">_xlfn.XLOOKUP(B1569,'[1]VLOOKUP DATA'!$A$3:$A$14,_xlfn.XLOOKUP(H1569,'[1]VLOOKUP DATA'!$D$2:$F$2,'[1]VLOOKUP DATA'!$D$3:$F$14))*100</f>
        <v>147</v>
      </c>
      <c r="J1569" s="2">
        <v>272.75608333333287</v>
      </c>
      <c r="K1569" s="3">
        <f t="shared" si="97"/>
        <v>272.75608333333287</v>
      </c>
      <c r="L1569" s="3">
        <v>65.36666666666666</v>
      </c>
      <c r="M1569" s="4">
        <v>85.843791666666675</v>
      </c>
      <c r="N1569" s="4">
        <v>500.81212499999975</v>
      </c>
      <c r="O1569" s="4">
        <v>853.10481666666669</v>
      </c>
      <c r="P1569" s="3">
        <f t="shared" si="98"/>
        <v>445.53515833333324</v>
      </c>
      <c r="Q1569" s="5">
        <v>-3.5958333333333342E-2</v>
      </c>
      <c r="R1569" s="5">
        <f>VLOOKUP(D1569,'[1]DESIGN LOAD'!AC:AF,2,FALSE)</f>
        <v>565</v>
      </c>
      <c r="S1569" s="7">
        <f>VLOOKUP(D1569,'[1]DESIGN LOAD'!AC:AF,3,FALSE)</f>
        <v>675</v>
      </c>
      <c r="T1569">
        <f>VLOOKUP(D1569,'[1]DESIGN LOAD'!AC:AF,4,FALSE)</f>
        <v>1240</v>
      </c>
    </row>
    <row r="1570" spans="1:20" x14ac:dyDescent="0.3">
      <c r="A1570" s="6">
        <v>2024</v>
      </c>
      <c r="B1570" s="6">
        <v>9</v>
      </c>
      <c r="C1570" s="6">
        <v>4</v>
      </c>
      <c r="D1570" s="6">
        <v>14</v>
      </c>
      <c r="E1570" s="6" t="str">
        <f t="shared" si="96"/>
        <v>Wednesday</v>
      </c>
      <c r="F1570" s="6" t="str">
        <f t="shared" si="99"/>
        <v>Week-day</v>
      </c>
      <c r="G1570" s="6" t="str">
        <f>_xlfn.XLOOKUP(B1570,'[1]VLOOKUP DATA'!$A$3:$A$14,'[1]VLOOKUP DATA'!$C$3:$C$14)</f>
        <v>Low-demand</v>
      </c>
      <c r="H1570" s="6" t="str" cm="1">
        <f t="array" ref="H1570">_xlfn.XLOOKUP(1,('[1]VLOOKUP DATA'!$I$2:$I$337=[1]DATA!G1570)*('[1]VLOOKUP DATA'!$J$2:$J$337=[1]DATA!D1570)*('[1]VLOOKUP DATA'!$K$2:$K$337=[1]DATA!E1570),'[1]VLOOKUP DATA'!$L$2:$L$337)</f>
        <v>Standard</v>
      </c>
      <c r="I1570" s="1" cm="1">
        <f t="array" ref="I1570">_xlfn.XLOOKUP(B1570,'[1]VLOOKUP DATA'!$A$3:$A$14,_xlfn.XLOOKUP(H1570,'[1]VLOOKUP DATA'!$D$2:$F$2,'[1]VLOOKUP DATA'!$D$3:$F$14))*100</f>
        <v>147</v>
      </c>
      <c r="J1570" s="2">
        <v>167.88482499999981</v>
      </c>
      <c r="K1570" s="3">
        <f t="shared" si="97"/>
        <v>167.88482499999981</v>
      </c>
      <c r="L1570" s="3">
        <v>64.941666666666663</v>
      </c>
      <c r="M1570" s="4">
        <v>193.02070000000006</v>
      </c>
      <c r="N1570" s="4">
        <v>418.29121666666663</v>
      </c>
      <c r="O1570" s="4">
        <v>770.60932500000001</v>
      </c>
      <c r="P1570" s="3">
        <f t="shared" si="98"/>
        <v>445.53515833333324</v>
      </c>
      <c r="Q1570" s="5">
        <v>-1.4999999999999963E-2</v>
      </c>
      <c r="R1570" s="5">
        <f>VLOOKUP(D1570,'[1]DESIGN LOAD'!AC:AF,2,FALSE)</f>
        <v>565</v>
      </c>
      <c r="S1570" s="7">
        <f>VLOOKUP(D1570,'[1]DESIGN LOAD'!AC:AF,3,FALSE)</f>
        <v>675</v>
      </c>
      <c r="T1570">
        <f>VLOOKUP(D1570,'[1]DESIGN LOAD'!AC:AF,4,FALSE)</f>
        <v>1240</v>
      </c>
    </row>
    <row r="1571" spans="1:20" x14ac:dyDescent="0.3">
      <c r="A1571" s="6">
        <v>2024</v>
      </c>
      <c r="B1571" s="6">
        <v>9</v>
      </c>
      <c r="C1571" s="6">
        <v>4</v>
      </c>
      <c r="D1571" s="6">
        <v>15</v>
      </c>
      <c r="E1571" s="6" t="str">
        <f t="shared" si="96"/>
        <v>Wednesday</v>
      </c>
      <c r="F1571" s="6" t="str">
        <f t="shared" si="99"/>
        <v>Week-day</v>
      </c>
      <c r="G1571" s="6" t="str">
        <f>_xlfn.XLOOKUP(B1571,'[1]VLOOKUP DATA'!$A$3:$A$14,'[1]VLOOKUP DATA'!$C$3:$C$14)</f>
        <v>Low-demand</v>
      </c>
      <c r="H1571" s="6" t="str" cm="1">
        <f t="array" ref="H1571">_xlfn.XLOOKUP(1,('[1]VLOOKUP DATA'!$I$2:$I$337=[1]DATA!G1571)*('[1]VLOOKUP DATA'!$J$2:$J$337=[1]DATA!D1571)*('[1]VLOOKUP DATA'!$K$2:$K$337=[1]DATA!E1571),'[1]VLOOKUP DATA'!$L$2:$L$337)</f>
        <v>Standard</v>
      </c>
      <c r="I1571" s="1" cm="1">
        <f t="array" ref="I1571">_xlfn.XLOOKUP(B1571,'[1]VLOOKUP DATA'!$A$3:$A$14,_xlfn.XLOOKUP(H1571,'[1]VLOOKUP DATA'!$D$2:$F$2,'[1]VLOOKUP DATA'!$D$3:$F$14))*100</f>
        <v>147</v>
      </c>
      <c r="J1571" s="2">
        <v>-64.163441666666685</v>
      </c>
      <c r="K1571" s="3">
        <f t="shared" si="97"/>
        <v>0</v>
      </c>
      <c r="L1571" s="3">
        <v>64.066666666666663</v>
      </c>
      <c r="M1571" s="4">
        <v>438.1767416666666</v>
      </c>
      <c r="N1571" s="4">
        <v>206.72696666666661</v>
      </c>
      <c r="O1571" s="4">
        <v>559.04396666666673</v>
      </c>
      <c r="P1571" s="3">
        <f t="shared" si="98"/>
        <v>445.53515833333324</v>
      </c>
      <c r="Q1571" s="5">
        <v>-1.4999999999999963E-2</v>
      </c>
      <c r="R1571" s="5">
        <f>VLOOKUP(D1571,'[1]DESIGN LOAD'!AC:AF,2,FALSE)</f>
        <v>565</v>
      </c>
      <c r="S1571" s="7">
        <f>VLOOKUP(D1571,'[1]DESIGN LOAD'!AC:AF,3,FALSE)</f>
        <v>675</v>
      </c>
      <c r="T1571">
        <f>VLOOKUP(D1571,'[1]DESIGN LOAD'!AC:AF,4,FALSE)</f>
        <v>1240</v>
      </c>
    </row>
    <row r="1572" spans="1:20" x14ac:dyDescent="0.3">
      <c r="A1572" s="6">
        <v>2024</v>
      </c>
      <c r="B1572" s="6">
        <v>9</v>
      </c>
      <c r="C1572" s="6">
        <v>4</v>
      </c>
      <c r="D1572" s="6">
        <v>16</v>
      </c>
      <c r="E1572" s="6" t="str">
        <f t="shared" si="96"/>
        <v>Wednesday</v>
      </c>
      <c r="F1572" s="6" t="str">
        <f t="shared" si="99"/>
        <v>Week-day</v>
      </c>
      <c r="G1572" s="6" t="str">
        <f>_xlfn.XLOOKUP(B1572,'[1]VLOOKUP DATA'!$A$3:$A$14,'[1]VLOOKUP DATA'!$C$3:$C$14)</f>
        <v>Low-demand</v>
      </c>
      <c r="H1572" s="6" t="str" cm="1">
        <f t="array" ref="H1572">_xlfn.XLOOKUP(1,('[1]VLOOKUP DATA'!$I$2:$I$337=[1]DATA!G1572)*('[1]VLOOKUP DATA'!$J$2:$J$337=[1]DATA!D1572)*('[1]VLOOKUP DATA'!$K$2:$K$337=[1]DATA!E1572),'[1]VLOOKUP DATA'!$L$2:$L$337)</f>
        <v>Standard</v>
      </c>
      <c r="I1572" s="1" cm="1">
        <f t="array" ref="I1572">_xlfn.XLOOKUP(B1572,'[1]VLOOKUP DATA'!$A$3:$A$14,_xlfn.XLOOKUP(H1572,'[1]VLOOKUP DATA'!$D$2:$F$2,'[1]VLOOKUP DATA'!$D$3:$F$14))*100</f>
        <v>147</v>
      </c>
      <c r="J1572" s="2">
        <v>-57.119991666666664</v>
      </c>
      <c r="K1572" s="3">
        <f t="shared" si="97"/>
        <v>0</v>
      </c>
      <c r="L1572" s="3">
        <v>63.741666666666667</v>
      </c>
      <c r="M1572" s="4">
        <v>429.41864166666659</v>
      </c>
      <c r="N1572" s="4">
        <v>144.18941666666669</v>
      </c>
      <c r="O1572" s="4">
        <v>496.50641666666672</v>
      </c>
      <c r="P1572" s="3">
        <f t="shared" si="98"/>
        <v>445.53515833333324</v>
      </c>
      <c r="Q1572" s="5">
        <v>-1.4999999999999963E-2</v>
      </c>
      <c r="R1572" s="5">
        <f>VLOOKUP(D1572,'[1]DESIGN LOAD'!AC:AF,2,FALSE)</f>
        <v>565</v>
      </c>
      <c r="S1572" s="7">
        <f>VLOOKUP(D1572,'[1]DESIGN LOAD'!AC:AF,3,FALSE)</f>
        <v>675</v>
      </c>
      <c r="T1572">
        <f>VLOOKUP(D1572,'[1]DESIGN LOAD'!AC:AF,4,FALSE)</f>
        <v>1240</v>
      </c>
    </row>
    <row r="1573" spans="1:20" x14ac:dyDescent="0.3">
      <c r="A1573" s="6">
        <v>2024</v>
      </c>
      <c r="B1573" s="6">
        <v>9</v>
      </c>
      <c r="C1573" s="6">
        <v>4</v>
      </c>
      <c r="D1573" s="6">
        <v>17</v>
      </c>
      <c r="E1573" s="6" t="str">
        <f t="shared" si="96"/>
        <v>Wednesday</v>
      </c>
      <c r="F1573" s="6" t="str">
        <f t="shared" si="99"/>
        <v>Week-day</v>
      </c>
      <c r="G1573" s="6" t="str">
        <f>_xlfn.XLOOKUP(B1573,'[1]VLOOKUP DATA'!$A$3:$A$14,'[1]VLOOKUP DATA'!$C$3:$C$14)</f>
        <v>Low-demand</v>
      </c>
      <c r="H1573" s="6" t="str" cm="1">
        <f t="array" ref="H1573">_xlfn.XLOOKUP(1,('[1]VLOOKUP DATA'!$I$2:$I$337=[1]DATA!G1573)*('[1]VLOOKUP DATA'!$J$2:$J$337=[1]DATA!D1573)*('[1]VLOOKUP DATA'!$K$2:$K$337=[1]DATA!E1573),'[1]VLOOKUP DATA'!$L$2:$L$337)</f>
        <v>Standard</v>
      </c>
      <c r="I1573" s="1" cm="1">
        <f t="array" ref="I1573">_xlfn.XLOOKUP(B1573,'[1]VLOOKUP DATA'!$A$3:$A$14,_xlfn.XLOOKUP(H1573,'[1]VLOOKUP DATA'!$D$2:$F$2,'[1]VLOOKUP DATA'!$D$3:$F$14))*100</f>
        <v>147</v>
      </c>
      <c r="J1573" s="2">
        <v>-71.236583333333328</v>
      </c>
      <c r="K1573" s="3">
        <f t="shared" si="97"/>
        <v>0</v>
      </c>
      <c r="L1573" s="3">
        <v>59.774999999999999</v>
      </c>
      <c r="M1573" s="4">
        <v>444.17815000000013</v>
      </c>
      <c r="N1573" s="4">
        <v>46.763558333333322</v>
      </c>
      <c r="O1573" s="4">
        <v>399.08055833333322</v>
      </c>
      <c r="P1573" s="3">
        <f t="shared" si="98"/>
        <v>445.53515833333324</v>
      </c>
      <c r="Q1573" s="5">
        <v>-1.4999999999999963E-2</v>
      </c>
      <c r="R1573" s="5">
        <f>VLOOKUP(D1573,'[1]DESIGN LOAD'!AC:AF,2,FALSE)</f>
        <v>555</v>
      </c>
      <c r="S1573" s="7">
        <f>VLOOKUP(D1573,'[1]DESIGN LOAD'!AC:AF,3,FALSE)</f>
        <v>675</v>
      </c>
      <c r="T1573">
        <f>VLOOKUP(D1573,'[1]DESIGN LOAD'!AC:AF,4,FALSE)</f>
        <v>1230</v>
      </c>
    </row>
    <row r="1574" spans="1:20" x14ac:dyDescent="0.3">
      <c r="A1574" s="6">
        <v>2024</v>
      </c>
      <c r="B1574" s="6">
        <v>9</v>
      </c>
      <c r="C1574" s="6">
        <v>4</v>
      </c>
      <c r="D1574" s="6">
        <v>18</v>
      </c>
      <c r="E1574" s="6" t="str">
        <f t="shared" si="96"/>
        <v>Wednesday</v>
      </c>
      <c r="F1574" s="6" t="str">
        <f t="shared" si="99"/>
        <v>Week-day</v>
      </c>
      <c r="G1574" s="6" t="str">
        <f>_xlfn.XLOOKUP(B1574,'[1]VLOOKUP DATA'!$A$3:$A$14,'[1]VLOOKUP DATA'!$C$3:$C$14)</f>
        <v>Low-demand</v>
      </c>
      <c r="H1574" s="6" t="str" cm="1">
        <f t="array" ref="H1574">_xlfn.XLOOKUP(1,('[1]VLOOKUP DATA'!$I$2:$I$337=[1]DATA!G1574)*('[1]VLOOKUP DATA'!$J$2:$J$337=[1]DATA!D1574)*('[1]VLOOKUP DATA'!$K$2:$K$337=[1]DATA!E1574),'[1]VLOOKUP DATA'!$L$2:$L$337)</f>
        <v>Peak</v>
      </c>
      <c r="I1574" s="1" cm="1">
        <f t="array" ref="I1574">_xlfn.XLOOKUP(B1574,'[1]VLOOKUP DATA'!$A$3:$A$14,_xlfn.XLOOKUP(H1574,'[1]VLOOKUP DATA'!$D$2:$F$2,'[1]VLOOKUP DATA'!$D$3:$F$14))*100</f>
        <v>213</v>
      </c>
      <c r="J1574" s="2">
        <v>-71.209700000000012</v>
      </c>
      <c r="K1574" s="3">
        <f t="shared" si="97"/>
        <v>0</v>
      </c>
      <c r="L1574" s="3">
        <v>52.083333333333336</v>
      </c>
      <c r="M1574" s="4">
        <v>443.98825000000033</v>
      </c>
      <c r="N1574" s="4">
        <v>0.64408333333333323</v>
      </c>
      <c r="O1574" s="4">
        <v>352.96108333333376</v>
      </c>
      <c r="P1574" s="3">
        <f t="shared" si="98"/>
        <v>445.53515833333324</v>
      </c>
      <c r="Q1574" s="5">
        <v>-1.4999999999999963E-2</v>
      </c>
      <c r="R1574" s="5">
        <f>VLOOKUP(D1574,'[1]DESIGN LOAD'!AC:AF,2,FALSE)</f>
        <v>485</v>
      </c>
      <c r="S1574" s="7">
        <f>VLOOKUP(D1574,'[1]DESIGN LOAD'!AC:AF,3,FALSE)</f>
        <v>655</v>
      </c>
      <c r="T1574">
        <f>VLOOKUP(D1574,'[1]DESIGN LOAD'!AC:AF,4,FALSE)</f>
        <v>1140</v>
      </c>
    </row>
    <row r="1575" spans="1:20" x14ac:dyDescent="0.3">
      <c r="A1575" s="6">
        <v>2024</v>
      </c>
      <c r="B1575" s="6">
        <v>9</v>
      </c>
      <c r="C1575" s="6">
        <v>4</v>
      </c>
      <c r="D1575" s="6">
        <v>19</v>
      </c>
      <c r="E1575" s="6" t="str">
        <f t="shared" si="96"/>
        <v>Wednesday</v>
      </c>
      <c r="F1575" s="6" t="str">
        <f t="shared" si="99"/>
        <v>Week-day</v>
      </c>
      <c r="G1575" s="6" t="str">
        <f>_xlfn.XLOOKUP(B1575,'[1]VLOOKUP DATA'!$A$3:$A$14,'[1]VLOOKUP DATA'!$C$3:$C$14)</f>
        <v>Low-demand</v>
      </c>
      <c r="H1575" s="6" t="str" cm="1">
        <f t="array" ref="H1575">_xlfn.XLOOKUP(1,('[1]VLOOKUP DATA'!$I$2:$I$337=[1]DATA!G1575)*('[1]VLOOKUP DATA'!$J$2:$J$337=[1]DATA!D1575)*('[1]VLOOKUP DATA'!$K$2:$K$337=[1]DATA!E1575),'[1]VLOOKUP DATA'!$L$2:$L$337)</f>
        <v>Peak</v>
      </c>
      <c r="I1575" s="1" cm="1">
        <f t="array" ref="I1575">_xlfn.XLOOKUP(B1575,'[1]VLOOKUP DATA'!$A$3:$A$14,_xlfn.XLOOKUP(H1575,'[1]VLOOKUP DATA'!$D$2:$F$2,'[1]VLOOKUP DATA'!$D$3:$F$14))*100</f>
        <v>213</v>
      </c>
      <c r="J1575" s="2">
        <v>-71.240950000000012</v>
      </c>
      <c r="K1575" s="3">
        <f t="shared" si="97"/>
        <v>0</v>
      </c>
      <c r="L1575" s="3">
        <v>45.45</v>
      </c>
      <c r="M1575" s="4">
        <v>443.9713583333334</v>
      </c>
      <c r="N1575" s="4">
        <v>0</v>
      </c>
      <c r="O1575" s="4">
        <v>352.31700000000006</v>
      </c>
      <c r="P1575" s="3">
        <f t="shared" si="98"/>
        <v>445.53515833333324</v>
      </c>
      <c r="Q1575" s="5">
        <v>-1.4999999999999963E-2</v>
      </c>
      <c r="R1575" s="5">
        <f>VLOOKUP(D1575,'[1]DESIGN LOAD'!AC:AF,2,FALSE)</f>
        <v>295</v>
      </c>
      <c r="S1575" s="7">
        <f>VLOOKUP(D1575,'[1]DESIGN LOAD'!AC:AF,3,FALSE)</f>
        <v>655</v>
      </c>
      <c r="T1575">
        <f>VLOOKUP(D1575,'[1]DESIGN LOAD'!AC:AF,4,FALSE)</f>
        <v>950</v>
      </c>
    </row>
    <row r="1576" spans="1:20" x14ac:dyDescent="0.3">
      <c r="A1576" s="6">
        <v>2024</v>
      </c>
      <c r="B1576" s="6">
        <v>9</v>
      </c>
      <c r="C1576" s="6">
        <v>4</v>
      </c>
      <c r="D1576" s="6">
        <v>20</v>
      </c>
      <c r="E1576" s="6" t="str">
        <f t="shared" si="96"/>
        <v>Wednesday</v>
      </c>
      <c r="F1576" s="6" t="str">
        <f t="shared" si="99"/>
        <v>Week-day</v>
      </c>
      <c r="G1576" s="6" t="str">
        <f>_xlfn.XLOOKUP(B1576,'[1]VLOOKUP DATA'!$A$3:$A$14,'[1]VLOOKUP DATA'!$C$3:$C$14)</f>
        <v>Low-demand</v>
      </c>
      <c r="H1576" s="6" t="str" cm="1">
        <f t="array" ref="H1576">_xlfn.XLOOKUP(1,('[1]VLOOKUP DATA'!$I$2:$I$337=[1]DATA!G1576)*('[1]VLOOKUP DATA'!$J$2:$J$337=[1]DATA!D1576)*('[1]VLOOKUP DATA'!$K$2:$K$337=[1]DATA!E1576),'[1]VLOOKUP DATA'!$L$2:$L$337)</f>
        <v>Standard</v>
      </c>
      <c r="I1576" s="1" cm="1">
        <f t="array" ref="I1576">_xlfn.XLOOKUP(B1576,'[1]VLOOKUP DATA'!$A$3:$A$14,_xlfn.XLOOKUP(H1576,'[1]VLOOKUP DATA'!$D$2:$F$2,'[1]VLOOKUP DATA'!$D$3:$F$14))*100</f>
        <v>147</v>
      </c>
      <c r="J1576" s="2">
        <v>-71.234458333333322</v>
      </c>
      <c r="K1576" s="3">
        <f t="shared" si="97"/>
        <v>0</v>
      </c>
      <c r="L1576" s="3">
        <v>44.19166666666667</v>
      </c>
      <c r="M1576" s="4">
        <v>444.00989166666636</v>
      </c>
      <c r="N1576" s="4">
        <v>0</v>
      </c>
      <c r="O1576" s="4">
        <v>352.31700000000006</v>
      </c>
      <c r="P1576" s="3">
        <f t="shared" si="98"/>
        <v>445.53515833333324</v>
      </c>
      <c r="Q1576" s="5">
        <v>-1.4999999999999963E-2</v>
      </c>
      <c r="R1576" s="5">
        <f>VLOOKUP(D1576,'[1]DESIGN LOAD'!AC:AF,2,FALSE)</f>
        <v>295</v>
      </c>
      <c r="S1576" s="7">
        <f>VLOOKUP(D1576,'[1]DESIGN LOAD'!AC:AF,3,FALSE)</f>
        <v>190</v>
      </c>
      <c r="T1576">
        <f>VLOOKUP(D1576,'[1]DESIGN LOAD'!AC:AF,4,FALSE)</f>
        <v>485</v>
      </c>
    </row>
    <row r="1577" spans="1:20" x14ac:dyDescent="0.3">
      <c r="A1577" s="6">
        <v>2024</v>
      </c>
      <c r="B1577" s="6">
        <v>9</v>
      </c>
      <c r="C1577" s="6">
        <v>4</v>
      </c>
      <c r="D1577" s="6">
        <v>21</v>
      </c>
      <c r="E1577" s="6" t="str">
        <f t="shared" si="96"/>
        <v>Wednesday</v>
      </c>
      <c r="F1577" s="6" t="str">
        <f t="shared" si="99"/>
        <v>Week-day</v>
      </c>
      <c r="G1577" s="6" t="str">
        <f>_xlfn.XLOOKUP(B1577,'[1]VLOOKUP DATA'!$A$3:$A$14,'[1]VLOOKUP DATA'!$C$3:$C$14)</f>
        <v>Low-demand</v>
      </c>
      <c r="H1577" s="6" t="str" cm="1">
        <f t="array" ref="H1577">_xlfn.XLOOKUP(1,('[1]VLOOKUP DATA'!$I$2:$I$337=[1]DATA!G1577)*('[1]VLOOKUP DATA'!$J$2:$J$337=[1]DATA!D1577)*('[1]VLOOKUP DATA'!$K$2:$K$337=[1]DATA!E1577),'[1]VLOOKUP DATA'!$L$2:$L$337)</f>
        <v>Standard</v>
      </c>
      <c r="I1577" s="1" cm="1">
        <f t="array" ref="I1577">_xlfn.XLOOKUP(B1577,'[1]VLOOKUP DATA'!$A$3:$A$14,_xlfn.XLOOKUP(H1577,'[1]VLOOKUP DATA'!$D$2:$F$2,'[1]VLOOKUP DATA'!$D$3:$F$14))*100</f>
        <v>147</v>
      </c>
      <c r="J1577" s="2">
        <v>-71.227800000000016</v>
      </c>
      <c r="K1577" s="3">
        <f t="shared" si="97"/>
        <v>0</v>
      </c>
      <c r="L1577" s="3">
        <v>46.05833333333333</v>
      </c>
      <c r="M1577" s="4">
        <v>443.91067500000014</v>
      </c>
      <c r="N1577" s="4">
        <v>0</v>
      </c>
      <c r="O1577" s="4">
        <v>352.31700000000006</v>
      </c>
      <c r="P1577" s="3">
        <f t="shared" si="98"/>
        <v>445.53515833333324</v>
      </c>
      <c r="Q1577" s="5">
        <v>-1.4999999999999963E-2</v>
      </c>
      <c r="R1577" s="5">
        <f>VLOOKUP(D1577,'[1]DESIGN LOAD'!AC:AF,2,FALSE)</f>
        <v>295</v>
      </c>
      <c r="S1577" s="7">
        <f>VLOOKUP(D1577,'[1]DESIGN LOAD'!AC:AF,3,FALSE)</f>
        <v>190</v>
      </c>
      <c r="T1577">
        <f>VLOOKUP(D1577,'[1]DESIGN LOAD'!AC:AF,4,FALSE)</f>
        <v>485</v>
      </c>
    </row>
    <row r="1578" spans="1:20" x14ac:dyDescent="0.3">
      <c r="A1578" s="6">
        <v>2024</v>
      </c>
      <c r="B1578" s="6">
        <v>9</v>
      </c>
      <c r="C1578" s="6">
        <v>4</v>
      </c>
      <c r="D1578" s="6">
        <v>22</v>
      </c>
      <c r="E1578" s="6" t="str">
        <f t="shared" si="96"/>
        <v>Wednesday</v>
      </c>
      <c r="F1578" s="6" t="str">
        <f t="shared" si="99"/>
        <v>Week-day</v>
      </c>
      <c r="G1578" s="6" t="str">
        <f>_xlfn.XLOOKUP(B1578,'[1]VLOOKUP DATA'!$A$3:$A$14,'[1]VLOOKUP DATA'!$C$3:$C$14)</f>
        <v>Low-demand</v>
      </c>
      <c r="H1578" s="6" t="str" cm="1">
        <f t="array" ref="H1578">_xlfn.XLOOKUP(1,('[1]VLOOKUP DATA'!$I$2:$I$337=[1]DATA!G1578)*('[1]VLOOKUP DATA'!$J$2:$J$337=[1]DATA!D1578)*('[1]VLOOKUP DATA'!$K$2:$K$337=[1]DATA!E1578),'[1]VLOOKUP DATA'!$L$2:$L$337)</f>
        <v>Off-Peak</v>
      </c>
      <c r="I1578" s="1" cm="1">
        <f t="array" ref="I1578">_xlfn.XLOOKUP(B1578,'[1]VLOOKUP DATA'!$A$3:$A$14,_xlfn.XLOOKUP(H1578,'[1]VLOOKUP DATA'!$D$2:$F$2,'[1]VLOOKUP DATA'!$D$3:$F$14))*100</f>
        <v>93</v>
      </c>
      <c r="J1578" s="2">
        <v>-71.225383333333326</v>
      </c>
      <c r="K1578" s="3">
        <f t="shared" si="97"/>
        <v>0</v>
      </c>
      <c r="L1578" s="3">
        <v>48.216666666666669</v>
      </c>
      <c r="M1578" s="4">
        <v>443.86800833333325</v>
      </c>
      <c r="N1578" s="4">
        <v>0</v>
      </c>
      <c r="O1578" s="4">
        <v>352.31700000000006</v>
      </c>
      <c r="P1578" s="3">
        <f t="shared" si="98"/>
        <v>445.53515833333324</v>
      </c>
      <c r="Q1578" s="5">
        <v>-1.4999999999999963E-2</v>
      </c>
      <c r="R1578" s="5">
        <f>VLOOKUP(D1578,'[1]DESIGN LOAD'!AC:AF,2,FALSE)</f>
        <v>200</v>
      </c>
      <c r="S1578" s="7">
        <f>VLOOKUP(D1578,'[1]DESIGN LOAD'!AC:AF,3,FALSE)</f>
        <v>190</v>
      </c>
      <c r="T1578">
        <f>VLOOKUP(D1578,'[1]DESIGN LOAD'!AC:AF,4,FALSE)</f>
        <v>390</v>
      </c>
    </row>
    <row r="1579" spans="1:20" x14ac:dyDescent="0.3">
      <c r="A1579" s="6">
        <v>2024</v>
      </c>
      <c r="B1579" s="6">
        <v>9</v>
      </c>
      <c r="C1579" s="6">
        <v>4</v>
      </c>
      <c r="D1579" s="6">
        <v>23</v>
      </c>
      <c r="E1579" s="6" t="str">
        <f t="shared" si="96"/>
        <v>Wednesday</v>
      </c>
      <c r="F1579" s="6" t="str">
        <f t="shared" si="99"/>
        <v>Week-day</v>
      </c>
      <c r="G1579" s="6" t="str">
        <f>_xlfn.XLOOKUP(B1579,'[1]VLOOKUP DATA'!$A$3:$A$14,'[1]VLOOKUP DATA'!$C$3:$C$14)</f>
        <v>Low-demand</v>
      </c>
      <c r="H1579" s="6" t="str" cm="1">
        <f t="array" ref="H1579">_xlfn.XLOOKUP(1,('[1]VLOOKUP DATA'!$I$2:$I$337=[1]DATA!G1579)*('[1]VLOOKUP DATA'!$J$2:$J$337=[1]DATA!D1579)*('[1]VLOOKUP DATA'!$K$2:$K$337=[1]DATA!E1579),'[1]VLOOKUP DATA'!$L$2:$L$337)</f>
        <v>Off-Peak</v>
      </c>
      <c r="I1579" s="1" cm="1">
        <f t="array" ref="I1579">_xlfn.XLOOKUP(B1579,'[1]VLOOKUP DATA'!$A$3:$A$14,_xlfn.XLOOKUP(H1579,'[1]VLOOKUP DATA'!$D$2:$F$2,'[1]VLOOKUP DATA'!$D$3:$F$14))*100</f>
        <v>93</v>
      </c>
      <c r="J1579" s="2">
        <v>-71.220016666666666</v>
      </c>
      <c r="K1579" s="3">
        <f t="shared" si="97"/>
        <v>0</v>
      </c>
      <c r="L1579" s="3">
        <v>50.966666666666669</v>
      </c>
      <c r="M1579" s="4">
        <v>443.91484999999994</v>
      </c>
      <c r="N1579" s="4">
        <v>0</v>
      </c>
      <c r="O1579" s="4">
        <v>352.31700000000006</v>
      </c>
      <c r="P1579" s="3">
        <f t="shared" si="98"/>
        <v>445.53515833333324</v>
      </c>
      <c r="Q1579" s="5">
        <v>-1.4999999999999963E-2</v>
      </c>
      <c r="R1579" s="5">
        <f>VLOOKUP(D1579,'[1]DESIGN LOAD'!AC:AF,2,FALSE)</f>
        <v>200</v>
      </c>
      <c r="S1579" s="7">
        <f>VLOOKUP(D1579,'[1]DESIGN LOAD'!AC:AF,3,FALSE)</f>
        <v>190</v>
      </c>
      <c r="T1579">
        <f>VLOOKUP(D1579,'[1]DESIGN LOAD'!AC:AF,4,FALSE)</f>
        <v>390</v>
      </c>
    </row>
    <row r="1580" spans="1:20" x14ac:dyDescent="0.3">
      <c r="A1580" s="6">
        <v>2024</v>
      </c>
      <c r="B1580" s="6">
        <v>9</v>
      </c>
      <c r="C1580" s="6">
        <v>5</v>
      </c>
      <c r="D1580" s="6">
        <v>0</v>
      </c>
      <c r="E1580" s="6" t="str">
        <f t="shared" si="96"/>
        <v>Thursday</v>
      </c>
      <c r="F1580" s="6" t="str">
        <f t="shared" si="99"/>
        <v>Week-day</v>
      </c>
      <c r="G1580" s="6" t="str">
        <f>_xlfn.XLOOKUP(B1580,'[1]VLOOKUP DATA'!$A$3:$A$14,'[1]VLOOKUP DATA'!$C$3:$C$14)</f>
        <v>Low-demand</v>
      </c>
      <c r="H1580" s="6" t="str" cm="1">
        <f t="array" ref="H1580">_xlfn.XLOOKUP(1,('[1]VLOOKUP DATA'!$I$2:$I$337=[1]DATA!G1580)*('[1]VLOOKUP DATA'!$J$2:$J$337=[1]DATA!D1580)*('[1]VLOOKUP DATA'!$K$2:$K$337=[1]DATA!E1580),'[1]VLOOKUP DATA'!$L$2:$L$337)</f>
        <v>Off-Peak</v>
      </c>
      <c r="I1580" s="1" cm="1">
        <f t="array" ref="I1580">_xlfn.XLOOKUP(B1580,'[1]VLOOKUP DATA'!$A$3:$A$14,_xlfn.XLOOKUP(H1580,'[1]VLOOKUP DATA'!$D$2:$F$2,'[1]VLOOKUP DATA'!$D$3:$F$14))*100</f>
        <v>93</v>
      </c>
      <c r="J1580" s="2">
        <v>-71.226850000000013</v>
      </c>
      <c r="K1580" s="3">
        <f t="shared" si="97"/>
        <v>0</v>
      </c>
      <c r="L1580" s="3">
        <v>53.641666666666666</v>
      </c>
      <c r="M1580" s="4">
        <v>443.98612499999996</v>
      </c>
      <c r="N1580" s="4">
        <v>0</v>
      </c>
      <c r="O1580" s="4">
        <v>352.31700000000006</v>
      </c>
      <c r="P1580" s="3">
        <f t="shared" si="98"/>
        <v>445.53515833333324</v>
      </c>
      <c r="Q1580" s="5">
        <v>-1.4999999999999963E-2</v>
      </c>
      <c r="R1580" s="5">
        <f>VLOOKUP(D1580,'[1]DESIGN LOAD'!AC:AF,2,FALSE)</f>
        <v>200</v>
      </c>
      <c r="S1580" s="7">
        <f>VLOOKUP(D1580,'[1]DESIGN LOAD'!AC:AF,3,FALSE)</f>
        <v>190</v>
      </c>
      <c r="T1580">
        <f>VLOOKUP(D1580,'[1]DESIGN LOAD'!AC:AF,4,FALSE)</f>
        <v>390</v>
      </c>
    </row>
    <row r="1581" spans="1:20" x14ac:dyDescent="0.3">
      <c r="A1581" s="6">
        <v>2024</v>
      </c>
      <c r="B1581" s="6">
        <v>9</v>
      </c>
      <c r="C1581" s="6">
        <v>5</v>
      </c>
      <c r="D1581" s="6">
        <v>1</v>
      </c>
      <c r="E1581" s="6" t="str">
        <f t="shared" si="96"/>
        <v>Thursday</v>
      </c>
      <c r="F1581" s="6" t="str">
        <f t="shared" si="99"/>
        <v>Week-day</v>
      </c>
      <c r="G1581" s="6" t="str">
        <f>_xlfn.XLOOKUP(B1581,'[1]VLOOKUP DATA'!$A$3:$A$14,'[1]VLOOKUP DATA'!$C$3:$C$14)</f>
        <v>Low-demand</v>
      </c>
      <c r="H1581" s="6" t="str" cm="1">
        <f t="array" ref="H1581">_xlfn.XLOOKUP(1,('[1]VLOOKUP DATA'!$I$2:$I$337=[1]DATA!G1581)*('[1]VLOOKUP DATA'!$J$2:$J$337=[1]DATA!D1581)*('[1]VLOOKUP DATA'!$K$2:$K$337=[1]DATA!E1581),'[1]VLOOKUP DATA'!$L$2:$L$337)</f>
        <v>Off-Peak</v>
      </c>
      <c r="I1581" s="1" cm="1">
        <f t="array" ref="I1581">_xlfn.XLOOKUP(B1581,'[1]VLOOKUP DATA'!$A$3:$A$14,_xlfn.XLOOKUP(H1581,'[1]VLOOKUP DATA'!$D$2:$F$2,'[1]VLOOKUP DATA'!$D$3:$F$14))*100</f>
        <v>93</v>
      </c>
      <c r="J1581" s="2">
        <v>-71.219391666666681</v>
      </c>
      <c r="K1581" s="3">
        <f t="shared" si="97"/>
        <v>0</v>
      </c>
      <c r="L1581" s="3">
        <v>56.633333333333333</v>
      </c>
      <c r="M1581" s="4">
        <v>443.97040833333352</v>
      </c>
      <c r="N1581" s="4">
        <v>0</v>
      </c>
      <c r="O1581" s="4">
        <v>352.31700000000006</v>
      </c>
      <c r="P1581" s="3">
        <f t="shared" si="98"/>
        <v>445.53515833333324</v>
      </c>
      <c r="Q1581" s="5">
        <v>-1.4999999999999963E-2</v>
      </c>
      <c r="R1581" s="5">
        <f>VLOOKUP(D1581,'[1]DESIGN LOAD'!AC:AF,2,FALSE)</f>
        <v>200</v>
      </c>
      <c r="S1581" s="7">
        <f>VLOOKUP(D1581,'[1]DESIGN LOAD'!AC:AF,3,FALSE)</f>
        <v>190</v>
      </c>
      <c r="T1581">
        <f>VLOOKUP(D1581,'[1]DESIGN LOAD'!AC:AF,4,FALSE)</f>
        <v>390</v>
      </c>
    </row>
    <row r="1582" spans="1:20" x14ac:dyDescent="0.3">
      <c r="A1582" s="6">
        <v>2024</v>
      </c>
      <c r="B1582" s="6">
        <v>9</v>
      </c>
      <c r="C1582" s="6">
        <v>5</v>
      </c>
      <c r="D1582" s="6">
        <v>2</v>
      </c>
      <c r="E1582" s="6" t="str">
        <f t="shared" si="96"/>
        <v>Thursday</v>
      </c>
      <c r="F1582" s="6" t="str">
        <f t="shared" si="99"/>
        <v>Week-day</v>
      </c>
      <c r="G1582" s="6" t="str">
        <f>_xlfn.XLOOKUP(B1582,'[1]VLOOKUP DATA'!$A$3:$A$14,'[1]VLOOKUP DATA'!$C$3:$C$14)</f>
        <v>Low-demand</v>
      </c>
      <c r="H1582" s="6" t="str" cm="1">
        <f t="array" ref="H1582">_xlfn.XLOOKUP(1,('[1]VLOOKUP DATA'!$I$2:$I$337=[1]DATA!G1582)*('[1]VLOOKUP DATA'!$J$2:$J$337=[1]DATA!D1582)*('[1]VLOOKUP DATA'!$K$2:$K$337=[1]DATA!E1582),'[1]VLOOKUP DATA'!$L$2:$L$337)</f>
        <v>Off-Peak</v>
      </c>
      <c r="I1582" s="1" cm="1">
        <f t="array" ref="I1582">_xlfn.XLOOKUP(B1582,'[1]VLOOKUP DATA'!$A$3:$A$14,_xlfn.XLOOKUP(H1582,'[1]VLOOKUP DATA'!$D$2:$F$2,'[1]VLOOKUP DATA'!$D$3:$F$14))*100</f>
        <v>93</v>
      </c>
      <c r="J1582" s="2">
        <v>-71.227108333333334</v>
      </c>
      <c r="K1582" s="3">
        <f t="shared" si="97"/>
        <v>0</v>
      </c>
      <c r="L1582" s="3">
        <v>58</v>
      </c>
      <c r="M1582" s="4">
        <v>444.0566750000001</v>
      </c>
      <c r="N1582" s="4">
        <v>0</v>
      </c>
      <c r="O1582" s="4">
        <v>352.31700000000006</v>
      </c>
      <c r="P1582" s="3">
        <f t="shared" si="98"/>
        <v>445.53515833333324</v>
      </c>
      <c r="Q1582" s="5">
        <v>-1.4999999999999963E-2</v>
      </c>
      <c r="R1582" s="5">
        <f>VLOOKUP(D1582,'[1]DESIGN LOAD'!AC:AF,2,FALSE)</f>
        <v>200</v>
      </c>
      <c r="S1582" s="7">
        <f>VLOOKUP(D1582,'[1]DESIGN LOAD'!AC:AF,3,FALSE)</f>
        <v>190</v>
      </c>
      <c r="T1582">
        <f>VLOOKUP(D1582,'[1]DESIGN LOAD'!AC:AF,4,FALSE)</f>
        <v>390</v>
      </c>
    </row>
    <row r="1583" spans="1:20" x14ac:dyDescent="0.3">
      <c r="A1583" s="6">
        <v>2024</v>
      </c>
      <c r="B1583" s="6">
        <v>9</v>
      </c>
      <c r="C1583" s="6">
        <v>5</v>
      </c>
      <c r="D1583" s="6">
        <v>3</v>
      </c>
      <c r="E1583" s="6" t="str">
        <f t="shared" si="96"/>
        <v>Thursday</v>
      </c>
      <c r="F1583" s="6" t="str">
        <f t="shared" si="99"/>
        <v>Week-day</v>
      </c>
      <c r="G1583" s="6" t="str">
        <f>_xlfn.XLOOKUP(B1583,'[1]VLOOKUP DATA'!$A$3:$A$14,'[1]VLOOKUP DATA'!$C$3:$C$14)</f>
        <v>Low-demand</v>
      </c>
      <c r="H1583" s="6" t="str" cm="1">
        <f t="array" ref="H1583">_xlfn.XLOOKUP(1,('[1]VLOOKUP DATA'!$I$2:$I$337=[1]DATA!G1583)*('[1]VLOOKUP DATA'!$J$2:$J$337=[1]DATA!D1583)*('[1]VLOOKUP DATA'!$K$2:$K$337=[1]DATA!E1583),'[1]VLOOKUP DATA'!$L$2:$L$337)</f>
        <v>Off-Peak</v>
      </c>
      <c r="I1583" s="1" cm="1">
        <f t="array" ref="I1583">_xlfn.XLOOKUP(B1583,'[1]VLOOKUP DATA'!$A$3:$A$14,_xlfn.XLOOKUP(H1583,'[1]VLOOKUP DATA'!$D$2:$F$2,'[1]VLOOKUP DATA'!$D$3:$F$14))*100</f>
        <v>93</v>
      </c>
      <c r="J1583" s="2">
        <v>-71.238391666666672</v>
      </c>
      <c r="K1583" s="3">
        <f t="shared" si="97"/>
        <v>0</v>
      </c>
      <c r="L1583" s="3">
        <v>58.174999999999997</v>
      </c>
      <c r="M1583" s="4">
        <v>443.95943333333327</v>
      </c>
      <c r="N1583" s="4">
        <v>0</v>
      </c>
      <c r="O1583" s="4">
        <v>352.31700000000006</v>
      </c>
      <c r="P1583" s="3">
        <f t="shared" si="98"/>
        <v>445.53515833333324</v>
      </c>
      <c r="Q1583" s="5">
        <v>-1.4999999999999963E-2</v>
      </c>
      <c r="R1583" s="5">
        <f>VLOOKUP(D1583,'[1]DESIGN LOAD'!AC:AF,2,FALSE)</f>
        <v>200</v>
      </c>
      <c r="S1583" s="7">
        <f>VLOOKUP(D1583,'[1]DESIGN LOAD'!AC:AF,3,FALSE)</f>
        <v>190</v>
      </c>
      <c r="T1583">
        <f>VLOOKUP(D1583,'[1]DESIGN LOAD'!AC:AF,4,FALSE)</f>
        <v>390</v>
      </c>
    </row>
    <row r="1584" spans="1:20" x14ac:dyDescent="0.3">
      <c r="A1584" s="6">
        <v>2024</v>
      </c>
      <c r="B1584" s="6">
        <v>9</v>
      </c>
      <c r="C1584" s="6">
        <v>5</v>
      </c>
      <c r="D1584" s="6">
        <v>4</v>
      </c>
      <c r="E1584" s="6" t="str">
        <f t="shared" si="96"/>
        <v>Thursday</v>
      </c>
      <c r="F1584" s="6" t="str">
        <f t="shared" si="99"/>
        <v>Week-day</v>
      </c>
      <c r="G1584" s="6" t="str">
        <f>_xlfn.XLOOKUP(B1584,'[1]VLOOKUP DATA'!$A$3:$A$14,'[1]VLOOKUP DATA'!$C$3:$C$14)</f>
        <v>Low-demand</v>
      </c>
      <c r="H1584" s="6" t="str" cm="1">
        <f t="array" ref="H1584">_xlfn.XLOOKUP(1,('[1]VLOOKUP DATA'!$I$2:$I$337=[1]DATA!G1584)*('[1]VLOOKUP DATA'!$J$2:$J$337=[1]DATA!D1584)*('[1]VLOOKUP DATA'!$K$2:$K$337=[1]DATA!E1584),'[1]VLOOKUP DATA'!$L$2:$L$337)</f>
        <v>Off-Peak</v>
      </c>
      <c r="I1584" s="1" cm="1">
        <f t="array" ref="I1584">_xlfn.XLOOKUP(B1584,'[1]VLOOKUP DATA'!$A$3:$A$14,_xlfn.XLOOKUP(H1584,'[1]VLOOKUP DATA'!$D$2:$F$2,'[1]VLOOKUP DATA'!$D$3:$F$14))*100</f>
        <v>93</v>
      </c>
      <c r="J1584" s="2">
        <v>-71.232708333333306</v>
      </c>
      <c r="K1584" s="3">
        <f t="shared" si="97"/>
        <v>0</v>
      </c>
      <c r="L1584" s="3">
        <v>59</v>
      </c>
      <c r="M1584" s="4">
        <v>444.03099166666652</v>
      </c>
      <c r="N1584" s="4">
        <v>0</v>
      </c>
      <c r="O1584" s="4">
        <v>352.31700000000006</v>
      </c>
      <c r="P1584" s="3">
        <f t="shared" si="98"/>
        <v>445.53515833333324</v>
      </c>
      <c r="Q1584" s="5">
        <v>-1.4999999999999963E-2</v>
      </c>
      <c r="R1584" s="5">
        <f>VLOOKUP(D1584,'[1]DESIGN LOAD'!AC:AF,2,FALSE)</f>
        <v>295</v>
      </c>
      <c r="S1584" s="7">
        <f>VLOOKUP(D1584,'[1]DESIGN LOAD'!AC:AF,3,FALSE)</f>
        <v>190</v>
      </c>
      <c r="T1584">
        <f>VLOOKUP(D1584,'[1]DESIGN LOAD'!AC:AF,4,FALSE)</f>
        <v>485</v>
      </c>
    </row>
    <row r="1585" spans="1:20" x14ac:dyDescent="0.3">
      <c r="A1585" s="6">
        <v>2024</v>
      </c>
      <c r="B1585" s="6">
        <v>9</v>
      </c>
      <c r="C1585" s="6">
        <v>5</v>
      </c>
      <c r="D1585" s="6">
        <v>5</v>
      </c>
      <c r="E1585" s="6" t="str">
        <f t="shared" si="96"/>
        <v>Thursday</v>
      </c>
      <c r="F1585" s="6" t="str">
        <f t="shared" si="99"/>
        <v>Week-day</v>
      </c>
      <c r="G1585" s="6" t="str">
        <f>_xlfn.XLOOKUP(B1585,'[1]VLOOKUP DATA'!$A$3:$A$14,'[1]VLOOKUP DATA'!$C$3:$C$14)</f>
        <v>Low-demand</v>
      </c>
      <c r="H1585" s="6" t="str" cm="1">
        <f t="array" ref="H1585">_xlfn.XLOOKUP(1,('[1]VLOOKUP DATA'!$I$2:$I$337=[1]DATA!G1585)*('[1]VLOOKUP DATA'!$J$2:$J$337=[1]DATA!D1585)*('[1]VLOOKUP DATA'!$K$2:$K$337=[1]DATA!E1585),'[1]VLOOKUP DATA'!$L$2:$L$337)</f>
        <v>Off-Peak</v>
      </c>
      <c r="I1585" s="1" cm="1">
        <f t="array" ref="I1585">_xlfn.XLOOKUP(B1585,'[1]VLOOKUP DATA'!$A$3:$A$14,_xlfn.XLOOKUP(H1585,'[1]VLOOKUP DATA'!$D$2:$F$2,'[1]VLOOKUP DATA'!$D$3:$F$14))*100</f>
        <v>93</v>
      </c>
      <c r="J1585" s="2">
        <v>-71.276766666666674</v>
      </c>
      <c r="K1585" s="3">
        <f t="shared" si="97"/>
        <v>0</v>
      </c>
      <c r="L1585" s="3">
        <v>59</v>
      </c>
      <c r="M1585" s="4">
        <v>444.09663333333344</v>
      </c>
      <c r="N1585" s="4">
        <v>0</v>
      </c>
      <c r="O1585" s="4">
        <v>352.31700000000006</v>
      </c>
      <c r="P1585" s="3">
        <f t="shared" si="98"/>
        <v>445.53515833333324</v>
      </c>
      <c r="Q1585" s="5">
        <v>-1.4999999999999963E-2</v>
      </c>
      <c r="R1585" s="5">
        <f>VLOOKUP(D1585,'[1]DESIGN LOAD'!AC:AF,2,FALSE)</f>
        <v>295</v>
      </c>
      <c r="S1585" s="7">
        <f>VLOOKUP(D1585,'[1]DESIGN LOAD'!AC:AF,3,FALSE)</f>
        <v>190</v>
      </c>
      <c r="T1585">
        <f>VLOOKUP(D1585,'[1]DESIGN LOAD'!AC:AF,4,FALSE)</f>
        <v>485</v>
      </c>
    </row>
    <row r="1586" spans="1:20" x14ac:dyDescent="0.3">
      <c r="A1586" s="6">
        <v>2024</v>
      </c>
      <c r="B1586" s="6">
        <v>9</v>
      </c>
      <c r="C1586" s="6">
        <v>5</v>
      </c>
      <c r="D1586" s="6">
        <v>6</v>
      </c>
      <c r="E1586" s="6" t="str">
        <f t="shared" si="96"/>
        <v>Thursday</v>
      </c>
      <c r="F1586" s="6" t="str">
        <f t="shared" si="99"/>
        <v>Week-day</v>
      </c>
      <c r="G1586" s="6" t="str">
        <f>_xlfn.XLOOKUP(B1586,'[1]VLOOKUP DATA'!$A$3:$A$14,'[1]VLOOKUP DATA'!$C$3:$C$14)</f>
        <v>Low-demand</v>
      </c>
      <c r="H1586" s="6" t="str" cm="1">
        <f t="array" ref="H1586">_xlfn.XLOOKUP(1,('[1]VLOOKUP DATA'!$I$2:$I$337=[1]DATA!G1586)*('[1]VLOOKUP DATA'!$J$2:$J$337=[1]DATA!D1586)*('[1]VLOOKUP DATA'!$K$2:$K$337=[1]DATA!E1586),'[1]VLOOKUP DATA'!$L$2:$L$337)</f>
        <v>Standard</v>
      </c>
      <c r="I1586" s="1" cm="1">
        <f t="array" ref="I1586">_xlfn.XLOOKUP(B1586,'[1]VLOOKUP DATA'!$A$3:$A$14,_xlfn.XLOOKUP(H1586,'[1]VLOOKUP DATA'!$D$2:$F$2,'[1]VLOOKUP DATA'!$D$3:$F$14))*100</f>
        <v>147</v>
      </c>
      <c r="J1586" s="2">
        <v>-71.226524999999995</v>
      </c>
      <c r="K1586" s="3">
        <f t="shared" si="97"/>
        <v>0</v>
      </c>
      <c r="L1586" s="3">
        <v>59</v>
      </c>
      <c r="M1586" s="4">
        <v>443.98658333333339</v>
      </c>
      <c r="N1586" s="4">
        <v>0.18055833333333335</v>
      </c>
      <c r="O1586" s="4">
        <v>352.4975583333329</v>
      </c>
      <c r="P1586" s="3">
        <f t="shared" si="98"/>
        <v>445.53515833333324</v>
      </c>
      <c r="Q1586" s="5">
        <v>-1.4999999999999963E-2</v>
      </c>
      <c r="R1586" s="5">
        <f>VLOOKUP(D1586,'[1]DESIGN LOAD'!AC:AF,2,FALSE)</f>
        <v>295</v>
      </c>
      <c r="S1586" s="7">
        <f>VLOOKUP(D1586,'[1]DESIGN LOAD'!AC:AF,3,FALSE)</f>
        <v>190</v>
      </c>
      <c r="T1586">
        <f>VLOOKUP(D1586,'[1]DESIGN LOAD'!AC:AF,4,FALSE)</f>
        <v>485</v>
      </c>
    </row>
    <row r="1587" spans="1:20" x14ac:dyDescent="0.3">
      <c r="A1587" s="6">
        <v>2024</v>
      </c>
      <c r="B1587" s="6">
        <v>9</v>
      </c>
      <c r="C1587" s="6">
        <v>5</v>
      </c>
      <c r="D1587" s="6">
        <v>7</v>
      </c>
      <c r="E1587" s="6" t="str">
        <f t="shared" si="96"/>
        <v>Thursday</v>
      </c>
      <c r="F1587" s="6" t="str">
        <f t="shared" si="99"/>
        <v>Week-day</v>
      </c>
      <c r="G1587" s="6" t="str">
        <f>_xlfn.XLOOKUP(B1587,'[1]VLOOKUP DATA'!$A$3:$A$14,'[1]VLOOKUP DATA'!$C$3:$C$14)</f>
        <v>Low-demand</v>
      </c>
      <c r="H1587" s="6" t="str" cm="1">
        <f t="array" ref="H1587">_xlfn.XLOOKUP(1,('[1]VLOOKUP DATA'!$I$2:$I$337=[1]DATA!G1587)*('[1]VLOOKUP DATA'!$J$2:$J$337=[1]DATA!D1587)*('[1]VLOOKUP DATA'!$K$2:$K$337=[1]DATA!E1587),'[1]VLOOKUP DATA'!$L$2:$L$337)</f>
        <v>Peak</v>
      </c>
      <c r="I1587" s="1" cm="1">
        <f t="array" ref="I1587">_xlfn.XLOOKUP(B1587,'[1]VLOOKUP DATA'!$A$3:$A$14,_xlfn.XLOOKUP(H1587,'[1]VLOOKUP DATA'!$D$2:$F$2,'[1]VLOOKUP DATA'!$D$3:$F$14))*100</f>
        <v>213</v>
      </c>
      <c r="J1587" s="2">
        <v>-71.231475000000003</v>
      </c>
      <c r="K1587" s="3">
        <f t="shared" si="97"/>
        <v>0</v>
      </c>
      <c r="L1587" s="3">
        <v>59.858333333333334</v>
      </c>
      <c r="M1587" s="4">
        <v>444.06644166666655</v>
      </c>
      <c r="N1587" s="4">
        <v>53.719941666666656</v>
      </c>
      <c r="O1587" s="4">
        <v>406.03694166666668</v>
      </c>
      <c r="P1587" s="3">
        <f t="shared" si="98"/>
        <v>445.53515833333324</v>
      </c>
      <c r="Q1587" s="5">
        <v>-1.4999999999999963E-2</v>
      </c>
      <c r="R1587" s="5">
        <f>VLOOKUP(D1587,'[1]DESIGN LOAD'!AC:AF,2,FALSE)</f>
        <v>565</v>
      </c>
      <c r="S1587" s="7">
        <f>VLOOKUP(D1587,'[1]DESIGN LOAD'!AC:AF,3,FALSE)</f>
        <v>690</v>
      </c>
      <c r="T1587">
        <f>VLOOKUP(D1587,'[1]DESIGN LOAD'!AC:AF,4,FALSE)</f>
        <v>1255</v>
      </c>
    </row>
    <row r="1588" spans="1:20" x14ac:dyDescent="0.3">
      <c r="A1588" s="6">
        <v>2024</v>
      </c>
      <c r="B1588" s="6">
        <v>9</v>
      </c>
      <c r="C1588" s="6">
        <v>5</v>
      </c>
      <c r="D1588" s="6">
        <v>8</v>
      </c>
      <c r="E1588" s="6" t="str">
        <f t="shared" si="96"/>
        <v>Thursday</v>
      </c>
      <c r="F1588" s="6" t="str">
        <f t="shared" si="99"/>
        <v>Week-day</v>
      </c>
      <c r="G1588" s="6" t="str">
        <f>_xlfn.XLOOKUP(B1588,'[1]VLOOKUP DATA'!$A$3:$A$14,'[1]VLOOKUP DATA'!$C$3:$C$14)</f>
        <v>Low-demand</v>
      </c>
      <c r="H1588" s="6" t="str" cm="1">
        <f t="array" ref="H1588">_xlfn.XLOOKUP(1,('[1]VLOOKUP DATA'!$I$2:$I$337=[1]DATA!G1588)*('[1]VLOOKUP DATA'!$J$2:$J$337=[1]DATA!D1588)*('[1]VLOOKUP DATA'!$K$2:$K$337=[1]DATA!E1588),'[1]VLOOKUP DATA'!$L$2:$L$337)</f>
        <v>Peak</v>
      </c>
      <c r="I1588" s="1" cm="1">
        <f t="array" ref="I1588">_xlfn.XLOOKUP(B1588,'[1]VLOOKUP DATA'!$A$3:$A$14,_xlfn.XLOOKUP(H1588,'[1]VLOOKUP DATA'!$D$2:$F$2,'[1]VLOOKUP DATA'!$D$3:$F$14))*100</f>
        <v>213</v>
      </c>
      <c r="J1588" s="2">
        <v>48.169245098039198</v>
      </c>
      <c r="K1588" s="3">
        <f t="shared" si="97"/>
        <v>48.169245098039198</v>
      </c>
      <c r="L1588" s="3">
        <v>64.058823529411768</v>
      </c>
      <c r="M1588" s="4">
        <v>256.90697058823537</v>
      </c>
      <c r="N1588" s="4">
        <v>420.47199999999992</v>
      </c>
      <c r="O1588" s="4">
        <v>713.62913725490182</v>
      </c>
      <c r="P1588" s="3">
        <f t="shared" si="98"/>
        <v>445.53515833333324</v>
      </c>
      <c r="Q1588" s="5">
        <v>-1.2941176470588223E-2</v>
      </c>
      <c r="R1588" s="5">
        <f>VLOOKUP(D1588,'[1]DESIGN LOAD'!AC:AF,2,FALSE)</f>
        <v>565</v>
      </c>
      <c r="S1588" s="7">
        <f>VLOOKUP(D1588,'[1]DESIGN LOAD'!AC:AF,3,FALSE)</f>
        <v>675</v>
      </c>
      <c r="T1588">
        <f>VLOOKUP(D1588,'[1]DESIGN LOAD'!AC:AF,4,FALSE)</f>
        <v>1240</v>
      </c>
    </row>
    <row r="1589" spans="1:20" x14ac:dyDescent="0.3">
      <c r="A1589" s="6">
        <v>2024</v>
      </c>
      <c r="B1589" s="6">
        <v>9</v>
      </c>
      <c r="C1589" s="6">
        <v>5</v>
      </c>
      <c r="D1589" s="6">
        <v>9</v>
      </c>
      <c r="E1589" s="6" t="str">
        <f t="shared" si="96"/>
        <v>Thursday</v>
      </c>
      <c r="F1589" s="6" t="str">
        <f t="shared" si="99"/>
        <v>Week-day</v>
      </c>
      <c r="G1589" s="6" t="str">
        <f>_xlfn.XLOOKUP(B1589,'[1]VLOOKUP DATA'!$A$3:$A$14,'[1]VLOOKUP DATA'!$C$3:$C$14)</f>
        <v>Low-demand</v>
      </c>
      <c r="H1589" s="6" t="str" cm="1">
        <f t="array" ref="H1589">_xlfn.XLOOKUP(1,('[1]VLOOKUP DATA'!$I$2:$I$337=[1]DATA!G1589)*('[1]VLOOKUP DATA'!$J$2:$J$337=[1]DATA!D1589)*('[1]VLOOKUP DATA'!$K$2:$K$337=[1]DATA!E1589),'[1]VLOOKUP DATA'!$L$2:$L$337)</f>
        <v>Peak</v>
      </c>
      <c r="I1589" s="1" cm="1">
        <f t="array" ref="I1589">_xlfn.XLOOKUP(B1589,'[1]VLOOKUP DATA'!$A$3:$A$14,_xlfn.XLOOKUP(H1589,'[1]VLOOKUP DATA'!$D$2:$F$2,'[1]VLOOKUP DATA'!$D$3:$F$14))*100</f>
        <v>213</v>
      </c>
      <c r="J1589" s="2">
        <v>-187.25560000000002</v>
      </c>
      <c r="K1589" s="3">
        <f t="shared" si="97"/>
        <v>0</v>
      </c>
      <c r="L1589" s="3">
        <v>74.391666666666666</v>
      </c>
      <c r="M1589" s="4">
        <v>0.16468333333333326</v>
      </c>
      <c r="N1589" s="4">
        <v>626.07078333333368</v>
      </c>
      <c r="O1589" s="4">
        <v>438.81439166666672</v>
      </c>
      <c r="P1589" s="3">
        <f t="shared" si="98"/>
        <v>445.53515833333324</v>
      </c>
      <c r="Q1589" s="5">
        <v>0</v>
      </c>
      <c r="R1589" s="5">
        <f>VLOOKUP(D1589,'[1]DESIGN LOAD'!AC:AF,2,FALSE)</f>
        <v>565</v>
      </c>
      <c r="S1589" s="7">
        <f>VLOOKUP(D1589,'[1]DESIGN LOAD'!AC:AF,3,FALSE)</f>
        <v>675</v>
      </c>
      <c r="T1589">
        <f>VLOOKUP(D1589,'[1]DESIGN LOAD'!AC:AF,4,FALSE)</f>
        <v>1240</v>
      </c>
    </row>
    <row r="1590" spans="1:20" x14ac:dyDescent="0.3">
      <c r="A1590" s="6">
        <v>2024</v>
      </c>
      <c r="B1590" s="6">
        <v>9</v>
      </c>
      <c r="C1590" s="6">
        <v>5</v>
      </c>
      <c r="D1590" s="6">
        <v>10</v>
      </c>
      <c r="E1590" s="6" t="str">
        <f t="shared" si="96"/>
        <v>Thursday</v>
      </c>
      <c r="F1590" s="6" t="str">
        <f t="shared" si="99"/>
        <v>Week-day</v>
      </c>
      <c r="G1590" s="6" t="str">
        <f>_xlfn.XLOOKUP(B1590,'[1]VLOOKUP DATA'!$A$3:$A$14,'[1]VLOOKUP DATA'!$C$3:$C$14)</f>
        <v>Low-demand</v>
      </c>
      <c r="H1590" s="6" t="str" cm="1">
        <f t="array" ref="H1590">_xlfn.XLOOKUP(1,('[1]VLOOKUP DATA'!$I$2:$I$337=[1]DATA!G1590)*('[1]VLOOKUP DATA'!$J$2:$J$337=[1]DATA!D1590)*('[1]VLOOKUP DATA'!$K$2:$K$337=[1]DATA!E1590),'[1]VLOOKUP DATA'!$L$2:$L$337)</f>
        <v>Standard</v>
      </c>
      <c r="I1590" s="1" cm="1">
        <f t="array" ref="I1590">_xlfn.XLOOKUP(B1590,'[1]VLOOKUP DATA'!$A$3:$A$14,_xlfn.XLOOKUP(H1590,'[1]VLOOKUP DATA'!$D$2:$F$2,'[1]VLOOKUP DATA'!$D$3:$F$14))*100</f>
        <v>147</v>
      </c>
      <c r="J1590" s="2">
        <v>-254.46850000000006</v>
      </c>
      <c r="K1590" s="3">
        <f t="shared" si="97"/>
        <v>0</v>
      </c>
      <c r="L1590" s="3">
        <v>78.50833333333334</v>
      </c>
      <c r="M1590" s="4">
        <v>122.238275</v>
      </c>
      <c r="N1590" s="4">
        <v>614.88851666666699</v>
      </c>
      <c r="O1590" s="4">
        <v>474.29099166666651</v>
      </c>
      <c r="P1590" s="3">
        <f t="shared" si="98"/>
        <v>445.53515833333324</v>
      </c>
      <c r="Q1590" s="5">
        <v>0</v>
      </c>
      <c r="R1590" s="5">
        <f>VLOOKUP(D1590,'[1]DESIGN LOAD'!AC:AF,2,FALSE)</f>
        <v>565</v>
      </c>
      <c r="S1590" s="7">
        <f>VLOOKUP(D1590,'[1]DESIGN LOAD'!AC:AF,3,FALSE)</f>
        <v>675</v>
      </c>
      <c r="T1590">
        <f>VLOOKUP(D1590,'[1]DESIGN LOAD'!AC:AF,4,FALSE)</f>
        <v>1240</v>
      </c>
    </row>
    <row r="1591" spans="1:20" x14ac:dyDescent="0.3">
      <c r="A1591" s="6">
        <v>2024</v>
      </c>
      <c r="B1591" s="6">
        <v>9</v>
      </c>
      <c r="C1591" s="6">
        <v>5</v>
      </c>
      <c r="D1591" s="6">
        <v>11</v>
      </c>
      <c r="E1591" s="6" t="str">
        <f t="shared" si="96"/>
        <v>Thursday</v>
      </c>
      <c r="F1591" s="6" t="str">
        <f t="shared" si="99"/>
        <v>Week-day</v>
      </c>
      <c r="G1591" s="6" t="str">
        <f>_xlfn.XLOOKUP(B1591,'[1]VLOOKUP DATA'!$A$3:$A$14,'[1]VLOOKUP DATA'!$C$3:$C$14)</f>
        <v>Low-demand</v>
      </c>
      <c r="H1591" s="6" t="str" cm="1">
        <f t="array" ref="H1591">_xlfn.XLOOKUP(1,('[1]VLOOKUP DATA'!$I$2:$I$337=[1]DATA!G1591)*('[1]VLOOKUP DATA'!$J$2:$J$337=[1]DATA!D1591)*('[1]VLOOKUP DATA'!$K$2:$K$337=[1]DATA!E1591),'[1]VLOOKUP DATA'!$L$2:$L$337)</f>
        <v>Standard</v>
      </c>
      <c r="I1591" s="1" cm="1">
        <f t="array" ref="I1591">_xlfn.XLOOKUP(B1591,'[1]VLOOKUP DATA'!$A$3:$A$14,_xlfn.XLOOKUP(H1591,'[1]VLOOKUP DATA'!$D$2:$F$2,'[1]VLOOKUP DATA'!$D$3:$F$14))*100</f>
        <v>147</v>
      </c>
      <c r="J1591" s="2">
        <v>-295.7576916666668</v>
      </c>
      <c r="K1591" s="3">
        <f t="shared" si="97"/>
        <v>0</v>
      </c>
      <c r="L1591" s="3">
        <v>97.4</v>
      </c>
      <c r="M1591" s="4">
        <v>89.729283333333342</v>
      </c>
      <c r="N1591" s="4">
        <v>602.65329166666686</v>
      </c>
      <c r="O1591" s="4">
        <v>390.24368333333331</v>
      </c>
      <c r="P1591" s="3">
        <f t="shared" si="98"/>
        <v>445.53515833333324</v>
      </c>
      <c r="Q1591" s="5">
        <v>0</v>
      </c>
      <c r="R1591" s="5">
        <f>VLOOKUP(D1591,'[1]DESIGN LOAD'!AC:AF,2,FALSE)</f>
        <v>565</v>
      </c>
      <c r="S1591" s="7">
        <f>VLOOKUP(D1591,'[1]DESIGN LOAD'!AC:AF,3,FALSE)</f>
        <v>675</v>
      </c>
      <c r="T1591">
        <f>VLOOKUP(D1591,'[1]DESIGN LOAD'!AC:AF,4,FALSE)</f>
        <v>1240</v>
      </c>
    </row>
    <row r="1592" spans="1:20" x14ac:dyDescent="0.3">
      <c r="A1592" s="6">
        <v>2024</v>
      </c>
      <c r="B1592" s="6">
        <v>9</v>
      </c>
      <c r="C1592" s="6">
        <v>5</v>
      </c>
      <c r="D1592" s="6">
        <v>12</v>
      </c>
      <c r="E1592" s="6" t="str">
        <f t="shared" si="96"/>
        <v>Thursday</v>
      </c>
      <c r="F1592" s="6" t="str">
        <f t="shared" si="99"/>
        <v>Week-day</v>
      </c>
      <c r="G1592" s="6" t="str">
        <f>_xlfn.XLOOKUP(B1592,'[1]VLOOKUP DATA'!$A$3:$A$14,'[1]VLOOKUP DATA'!$C$3:$C$14)</f>
        <v>Low-demand</v>
      </c>
      <c r="H1592" s="6" t="str" cm="1">
        <f t="array" ref="H1592">_xlfn.XLOOKUP(1,('[1]VLOOKUP DATA'!$I$2:$I$337=[1]DATA!G1592)*('[1]VLOOKUP DATA'!$J$2:$J$337=[1]DATA!D1592)*('[1]VLOOKUP DATA'!$K$2:$K$337=[1]DATA!E1592),'[1]VLOOKUP DATA'!$L$2:$L$337)</f>
        <v>Standard</v>
      </c>
      <c r="I1592" s="1" cm="1">
        <f t="array" ref="I1592">_xlfn.XLOOKUP(B1592,'[1]VLOOKUP DATA'!$A$3:$A$14,_xlfn.XLOOKUP(H1592,'[1]VLOOKUP DATA'!$D$2:$F$2,'[1]VLOOKUP DATA'!$D$3:$F$14))*100</f>
        <v>147</v>
      </c>
      <c r="J1592" s="2">
        <v>-10.103183333333334</v>
      </c>
      <c r="K1592" s="3">
        <f t="shared" si="97"/>
        <v>0</v>
      </c>
      <c r="L1592" s="3">
        <v>99</v>
      </c>
      <c r="M1592" s="4">
        <v>9.8549750000000031</v>
      </c>
      <c r="N1592" s="4">
        <v>405.1350083333333</v>
      </c>
      <c r="O1592" s="4">
        <v>400.9295249999999</v>
      </c>
      <c r="P1592" s="3">
        <f t="shared" si="98"/>
        <v>445.53515833333324</v>
      </c>
      <c r="Q1592" s="5">
        <v>0</v>
      </c>
      <c r="R1592" s="5">
        <f>VLOOKUP(D1592,'[1]DESIGN LOAD'!AC:AF,2,FALSE)</f>
        <v>565</v>
      </c>
      <c r="S1592" s="7">
        <f>VLOOKUP(D1592,'[1]DESIGN LOAD'!AC:AF,3,FALSE)</f>
        <v>675</v>
      </c>
      <c r="T1592">
        <f>VLOOKUP(D1592,'[1]DESIGN LOAD'!AC:AF,4,FALSE)</f>
        <v>1240</v>
      </c>
    </row>
    <row r="1593" spans="1:20" x14ac:dyDescent="0.3">
      <c r="A1593" s="6">
        <v>2024</v>
      </c>
      <c r="B1593" s="6">
        <v>9</v>
      </c>
      <c r="C1593" s="6">
        <v>5</v>
      </c>
      <c r="D1593" s="6">
        <v>13</v>
      </c>
      <c r="E1593" s="6" t="str">
        <f t="shared" si="96"/>
        <v>Thursday</v>
      </c>
      <c r="F1593" s="6" t="str">
        <f t="shared" si="99"/>
        <v>Week-day</v>
      </c>
      <c r="G1593" s="6" t="str">
        <f>_xlfn.XLOOKUP(B1593,'[1]VLOOKUP DATA'!$A$3:$A$14,'[1]VLOOKUP DATA'!$C$3:$C$14)</f>
        <v>Low-demand</v>
      </c>
      <c r="H1593" s="6" t="str" cm="1">
        <f t="array" ref="H1593">_xlfn.XLOOKUP(1,('[1]VLOOKUP DATA'!$I$2:$I$337=[1]DATA!G1593)*('[1]VLOOKUP DATA'!$J$2:$J$337=[1]DATA!D1593)*('[1]VLOOKUP DATA'!$K$2:$K$337=[1]DATA!E1593),'[1]VLOOKUP DATA'!$L$2:$L$337)</f>
        <v>Standard</v>
      </c>
      <c r="I1593" s="1" cm="1">
        <f t="array" ref="I1593">_xlfn.XLOOKUP(B1593,'[1]VLOOKUP DATA'!$A$3:$A$14,_xlfn.XLOOKUP(H1593,'[1]VLOOKUP DATA'!$D$2:$F$2,'[1]VLOOKUP DATA'!$D$3:$F$14))*100</f>
        <v>147</v>
      </c>
      <c r="J1593" s="2">
        <v>-7.3442166666666697</v>
      </c>
      <c r="K1593" s="3">
        <f t="shared" si="97"/>
        <v>0</v>
      </c>
      <c r="L1593" s="3">
        <v>98.933333333333337</v>
      </c>
      <c r="M1593" s="4">
        <v>66.166333333333299</v>
      </c>
      <c r="N1593" s="4">
        <v>443.31689999999992</v>
      </c>
      <c r="O1593" s="4">
        <v>497.38231666666672</v>
      </c>
      <c r="P1593" s="3">
        <f t="shared" si="98"/>
        <v>445.53515833333324</v>
      </c>
      <c r="Q1593" s="5">
        <v>0</v>
      </c>
      <c r="R1593" s="5">
        <f>VLOOKUP(D1593,'[1]DESIGN LOAD'!AC:AF,2,FALSE)</f>
        <v>565</v>
      </c>
      <c r="S1593" s="7">
        <f>VLOOKUP(D1593,'[1]DESIGN LOAD'!AC:AF,3,FALSE)</f>
        <v>675</v>
      </c>
      <c r="T1593">
        <f>VLOOKUP(D1593,'[1]DESIGN LOAD'!AC:AF,4,FALSE)</f>
        <v>1240</v>
      </c>
    </row>
    <row r="1594" spans="1:20" x14ac:dyDescent="0.3">
      <c r="A1594" s="6">
        <v>2024</v>
      </c>
      <c r="B1594" s="6">
        <v>9</v>
      </c>
      <c r="C1594" s="6">
        <v>5</v>
      </c>
      <c r="D1594" s="6">
        <v>14</v>
      </c>
      <c r="E1594" s="6" t="str">
        <f t="shared" si="96"/>
        <v>Thursday</v>
      </c>
      <c r="F1594" s="6" t="str">
        <f t="shared" si="99"/>
        <v>Week-day</v>
      </c>
      <c r="G1594" s="6" t="str">
        <f>_xlfn.XLOOKUP(B1594,'[1]VLOOKUP DATA'!$A$3:$A$14,'[1]VLOOKUP DATA'!$C$3:$C$14)</f>
        <v>Low-demand</v>
      </c>
      <c r="H1594" s="6" t="str" cm="1">
        <f t="array" ref="H1594">_xlfn.XLOOKUP(1,('[1]VLOOKUP DATA'!$I$2:$I$337=[1]DATA!G1594)*('[1]VLOOKUP DATA'!$J$2:$J$337=[1]DATA!D1594)*('[1]VLOOKUP DATA'!$K$2:$K$337=[1]DATA!E1594),'[1]VLOOKUP DATA'!$L$2:$L$337)</f>
        <v>Standard</v>
      </c>
      <c r="I1594" s="1" cm="1">
        <f t="array" ref="I1594">_xlfn.XLOOKUP(B1594,'[1]VLOOKUP DATA'!$A$3:$A$14,_xlfn.XLOOKUP(H1594,'[1]VLOOKUP DATA'!$D$2:$F$2,'[1]VLOOKUP DATA'!$D$3:$F$14))*100</f>
        <v>147</v>
      </c>
      <c r="J1594" s="2">
        <v>91.31712499999999</v>
      </c>
      <c r="K1594" s="3">
        <f t="shared" si="97"/>
        <v>91.31712499999999</v>
      </c>
      <c r="L1594" s="3">
        <v>98.35</v>
      </c>
      <c r="M1594" s="4">
        <v>81.229766666666691</v>
      </c>
      <c r="N1594" s="4">
        <v>354.0016916666666</v>
      </c>
      <c r="O1594" s="4">
        <v>521.97235833333332</v>
      </c>
      <c r="P1594" s="3">
        <f t="shared" si="98"/>
        <v>445.53515833333324</v>
      </c>
      <c r="Q1594" s="5">
        <v>0</v>
      </c>
      <c r="R1594" s="5">
        <f>VLOOKUP(D1594,'[1]DESIGN LOAD'!AC:AF,2,FALSE)</f>
        <v>565</v>
      </c>
      <c r="S1594" s="7">
        <f>VLOOKUP(D1594,'[1]DESIGN LOAD'!AC:AF,3,FALSE)</f>
        <v>675</v>
      </c>
      <c r="T1594">
        <f>VLOOKUP(D1594,'[1]DESIGN LOAD'!AC:AF,4,FALSE)</f>
        <v>1240</v>
      </c>
    </row>
    <row r="1595" spans="1:20" x14ac:dyDescent="0.3">
      <c r="A1595" s="6">
        <v>2024</v>
      </c>
      <c r="B1595" s="6">
        <v>9</v>
      </c>
      <c r="C1595" s="6">
        <v>5</v>
      </c>
      <c r="D1595" s="6">
        <v>15</v>
      </c>
      <c r="E1595" s="6" t="str">
        <f t="shared" si="96"/>
        <v>Thursday</v>
      </c>
      <c r="F1595" s="6" t="str">
        <f t="shared" si="99"/>
        <v>Week-day</v>
      </c>
      <c r="G1595" s="6" t="str">
        <f>_xlfn.XLOOKUP(B1595,'[1]VLOOKUP DATA'!$A$3:$A$14,'[1]VLOOKUP DATA'!$C$3:$C$14)</f>
        <v>Low-demand</v>
      </c>
      <c r="H1595" s="6" t="str" cm="1">
        <f t="array" ref="H1595">_xlfn.XLOOKUP(1,('[1]VLOOKUP DATA'!$I$2:$I$337=[1]DATA!G1595)*('[1]VLOOKUP DATA'!$J$2:$J$337=[1]DATA!D1595)*('[1]VLOOKUP DATA'!$K$2:$K$337=[1]DATA!E1595),'[1]VLOOKUP DATA'!$L$2:$L$337)</f>
        <v>Standard</v>
      </c>
      <c r="I1595" s="1" cm="1">
        <f t="array" ref="I1595">_xlfn.XLOOKUP(B1595,'[1]VLOOKUP DATA'!$A$3:$A$14,_xlfn.XLOOKUP(H1595,'[1]VLOOKUP DATA'!$D$2:$F$2,'[1]VLOOKUP DATA'!$D$3:$F$14))*100</f>
        <v>147</v>
      </c>
      <c r="J1595" s="2">
        <v>400.68074166666651</v>
      </c>
      <c r="K1595" s="3">
        <f t="shared" si="97"/>
        <v>400.68074166666651</v>
      </c>
      <c r="L1595" s="3">
        <v>85.058333333333337</v>
      </c>
      <c r="M1595" s="4">
        <v>0.49799999999999967</v>
      </c>
      <c r="N1595" s="4">
        <v>189.0891083333334</v>
      </c>
      <c r="O1595" s="4">
        <v>590.00521666666646</v>
      </c>
      <c r="P1595" s="3">
        <f t="shared" si="98"/>
        <v>445.53515833333324</v>
      </c>
      <c r="Q1595" s="5">
        <v>0</v>
      </c>
      <c r="R1595" s="5">
        <f>VLOOKUP(D1595,'[1]DESIGN LOAD'!AC:AF,2,FALSE)</f>
        <v>565</v>
      </c>
      <c r="S1595" s="7">
        <f>VLOOKUP(D1595,'[1]DESIGN LOAD'!AC:AF,3,FALSE)</f>
        <v>675</v>
      </c>
      <c r="T1595">
        <f>VLOOKUP(D1595,'[1]DESIGN LOAD'!AC:AF,4,FALSE)</f>
        <v>1240</v>
      </c>
    </row>
    <row r="1596" spans="1:20" x14ac:dyDescent="0.3">
      <c r="A1596" s="6">
        <v>2024</v>
      </c>
      <c r="B1596" s="6">
        <v>9</v>
      </c>
      <c r="C1596" s="6">
        <v>5</v>
      </c>
      <c r="D1596" s="6">
        <v>16</v>
      </c>
      <c r="E1596" s="6" t="str">
        <f t="shared" si="96"/>
        <v>Thursday</v>
      </c>
      <c r="F1596" s="6" t="str">
        <f t="shared" si="99"/>
        <v>Week-day</v>
      </c>
      <c r="G1596" s="6" t="str">
        <f>_xlfn.XLOOKUP(B1596,'[1]VLOOKUP DATA'!$A$3:$A$14,'[1]VLOOKUP DATA'!$C$3:$C$14)</f>
        <v>Low-demand</v>
      </c>
      <c r="H1596" s="6" t="str" cm="1">
        <f t="array" ref="H1596">_xlfn.XLOOKUP(1,('[1]VLOOKUP DATA'!$I$2:$I$337=[1]DATA!G1596)*('[1]VLOOKUP DATA'!$J$2:$J$337=[1]DATA!D1596)*('[1]VLOOKUP DATA'!$K$2:$K$337=[1]DATA!E1596),'[1]VLOOKUP DATA'!$L$2:$L$337)</f>
        <v>Standard</v>
      </c>
      <c r="I1596" s="1" cm="1">
        <f t="array" ref="I1596">_xlfn.XLOOKUP(B1596,'[1]VLOOKUP DATA'!$A$3:$A$14,_xlfn.XLOOKUP(H1596,'[1]VLOOKUP DATA'!$D$2:$F$2,'[1]VLOOKUP DATA'!$D$3:$F$14))*100</f>
        <v>147</v>
      </c>
      <c r="J1596" s="2">
        <v>53.578533333333347</v>
      </c>
      <c r="K1596" s="3">
        <f t="shared" si="97"/>
        <v>53.578533333333347</v>
      </c>
      <c r="L1596" s="3">
        <v>71.533333333333331</v>
      </c>
      <c r="M1596" s="4">
        <v>231.97077500000006</v>
      </c>
      <c r="N1596" s="4">
        <v>283.28394166666669</v>
      </c>
      <c r="O1596" s="4">
        <v>558.8117583333335</v>
      </c>
      <c r="P1596" s="3">
        <f t="shared" si="98"/>
        <v>445.53515833333324</v>
      </c>
      <c r="Q1596" s="5">
        <v>-2.3891666666666683E-2</v>
      </c>
      <c r="R1596" s="5">
        <f>VLOOKUP(D1596,'[1]DESIGN LOAD'!AC:AF,2,FALSE)</f>
        <v>565</v>
      </c>
      <c r="S1596" s="7">
        <f>VLOOKUP(D1596,'[1]DESIGN LOAD'!AC:AF,3,FALSE)</f>
        <v>675</v>
      </c>
      <c r="T1596">
        <f>VLOOKUP(D1596,'[1]DESIGN LOAD'!AC:AF,4,FALSE)</f>
        <v>1240</v>
      </c>
    </row>
    <row r="1597" spans="1:20" x14ac:dyDescent="0.3">
      <c r="A1597" s="6">
        <v>2024</v>
      </c>
      <c r="B1597" s="6">
        <v>9</v>
      </c>
      <c r="C1597" s="6">
        <v>5</v>
      </c>
      <c r="D1597" s="6">
        <v>17</v>
      </c>
      <c r="E1597" s="6" t="str">
        <f t="shared" si="96"/>
        <v>Thursday</v>
      </c>
      <c r="F1597" s="6" t="str">
        <f t="shared" si="99"/>
        <v>Week-day</v>
      </c>
      <c r="G1597" s="6" t="str">
        <f>_xlfn.XLOOKUP(B1597,'[1]VLOOKUP DATA'!$A$3:$A$14,'[1]VLOOKUP DATA'!$C$3:$C$14)</f>
        <v>Low-demand</v>
      </c>
      <c r="H1597" s="6" t="str" cm="1">
        <f t="array" ref="H1597">_xlfn.XLOOKUP(1,('[1]VLOOKUP DATA'!$I$2:$I$337=[1]DATA!G1597)*('[1]VLOOKUP DATA'!$J$2:$J$337=[1]DATA!D1597)*('[1]VLOOKUP DATA'!$K$2:$K$337=[1]DATA!E1597),'[1]VLOOKUP DATA'!$L$2:$L$337)</f>
        <v>Standard</v>
      </c>
      <c r="I1597" s="1" cm="1">
        <f t="array" ref="I1597">_xlfn.XLOOKUP(B1597,'[1]VLOOKUP DATA'!$A$3:$A$14,_xlfn.XLOOKUP(H1597,'[1]VLOOKUP DATA'!$D$2:$F$2,'[1]VLOOKUP DATA'!$D$3:$F$14))*100</f>
        <v>147</v>
      </c>
      <c r="J1597" s="2">
        <v>89.842275000000001</v>
      </c>
      <c r="K1597" s="3">
        <f t="shared" si="97"/>
        <v>89.842275000000001</v>
      </c>
      <c r="L1597" s="3">
        <v>70.775000000000006</v>
      </c>
      <c r="M1597" s="4">
        <v>443.98395833333302</v>
      </c>
      <c r="N1597" s="4">
        <v>86.535066666666737</v>
      </c>
      <c r="O1597" s="4">
        <v>599.91361666666683</v>
      </c>
      <c r="P1597" s="3">
        <f t="shared" si="98"/>
        <v>445.53515833333324</v>
      </c>
      <c r="Q1597" s="5">
        <v>-2.300000000000001E-2</v>
      </c>
      <c r="R1597" s="5">
        <f>VLOOKUP(D1597,'[1]DESIGN LOAD'!AC:AF,2,FALSE)</f>
        <v>555</v>
      </c>
      <c r="S1597" s="7">
        <f>VLOOKUP(D1597,'[1]DESIGN LOAD'!AC:AF,3,FALSE)</f>
        <v>675</v>
      </c>
      <c r="T1597">
        <f>VLOOKUP(D1597,'[1]DESIGN LOAD'!AC:AF,4,FALSE)</f>
        <v>1230</v>
      </c>
    </row>
    <row r="1598" spans="1:20" x14ac:dyDescent="0.3">
      <c r="A1598" s="6">
        <v>2024</v>
      </c>
      <c r="B1598" s="6">
        <v>9</v>
      </c>
      <c r="C1598" s="6">
        <v>5</v>
      </c>
      <c r="D1598" s="6">
        <v>18</v>
      </c>
      <c r="E1598" s="6" t="str">
        <f t="shared" si="96"/>
        <v>Thursday</v>
      </c>
      <c r="F1598" s="6" t="str">
        <f t="shared" si="99"/>
        <v>Week-day</v>
      </c>
      <c r="G1598" s="6" t="str">
        <f>_xlfn.XLOOKUP(B1598,'[1]VLOOKUP DATA'!$A$3:$A$14,'[1]VLOOKUP DATA'!$C$3:$C$14)</f>
        <v>Low-demand</v>
      </c>
      <c r="H1598" s="6" t="str" cm="1">
        <f t="array" ref="H1598">_xlfn.XLOOKUP(1,('[1]VLOOKUP DATA'!$I$2:$I$337=[1]DATA!G1598)*('[1]VLOOKUP DATA'!$J$2:$J$337=[1]DATA!D1598)*('[1]VLOOKUP DATA'!$K$2:$K$337=[1]DATA!E1598),'[1]VLOOKUP DATA'!$L$2:$L$337)</f>
        <v>Peak</v>
      </c>
      <c r="I1598" s="1" cm="1">
        <f t="array" ref="I1598">_xlfn.XLOOKUP(B1598,'[1]VLOOKUP DATA'!$A$3:$A$14,_xlfn.XLOOKUP(H1598,'[1]VLOOKUP DATA'!$D$2:$F$2,'[1]VLOOKUP DATA'!$D$3:$F$14))*100</f>
        <v>213</v>
      </c>
      <c r="J1598" s="2">
        <v>110.81437499999997</v>
      </c>
      <c r="K1598" s="3">
        <f t="shared" si="97"/>
        <v>110.81437499999997</v>
      </c>
      <c r="L1598" s="3">
        <v>64.833333333333329</v>
      </c>
      <c r="M1598" s="4">
        <v>443.8268250000001</v>
      </c>
      <c r="N1598" s="4">
        <v>4.1940499999999998</v>
      </c>
      <c r="O1598" s="4">
        <v>538.56280000000015</v>
      </c>
      <c r="P1598" s="3">
        <f t="shared" si="98"/>
        <v>445.53515833333324</v>
      </c>
      <c r="Q1598" s="5">
        <v>-2.300000000000001E-2</v>
      </c>
      <c r="R1598" s="5">
        <f>VLOOKUP(D1598,'[1]DESIGN LOAD'!AC:AF,2,FALSE)</f>
        <v>485</v>
      </c>
      <c r="S1598" s="7">
        <f>VLOOKUP(D1598,'[1]DESIGN LOAD'!AC:AF,3,FALSE)</f>
        <v>655</v>
      </c>
      <c r="T1598">
        <f>VLOOKUP(D1598,'[1]DESIGN LOAD'!AC:AF,4,FALSE)</f>
        <v>1140</v>
      </c>
    </row>
    <row r="1599" spans="1:20" x14ac:dyDescent="0.3">
      <c r="A1599" s="6">
        <v>2024</v>
      </c>
      <c r="B1599" s="6">
        <v>9</v>
      </c>
      <c r="C1599" s="6">
        <v>5</v>
      </c>
      <c r="D1599" s="6">
        <v>19</v>
      </c>
      <c r="E1599" s="6" t="str">
        <f t="shared" si="96"/>
        <v>Thursday</v>
      </c>
      <c r="F1599" s="6" t="str">
        <f t="shared" si="99"/>
        <v>Week-day</v>
      </c>
      <c r="G1599" s="6" t="str">
        <f>_xlfn.XLOOKUP(B1599,'[1]VLOOKUP DATA'!$A$3:$A$14,'[1]VLOOKUP DATA'!$C$3:$C$14)</f>
        <v>Low-demand</v>
      </c>
      <c r="H1599" s="6" t="str" cm="1">
        <f t="array" ref="H1599">_xlfn.XLOOKUP(1,('[1]VLOOKUP DATA'!$I$2:$I$337=[1]DATA!G1599)*('[1]VLOOKUP DATA'!$J$2:$J$337=[1]DATA!D1599)*('[1]VLOOKUP DATA'!$K$2:$K$337=[1]DATA!E1599),'[1]VLOOKUP DATA'!$L$2:$L$337)</f>
        <v>Peak</v>
      </c>
      <c r="I1599" s="1" cm="1">
        <f t="array" ref="I1599">_xlfn.XLOOKUP(B1599,'[1]VLOOKUP DATA'!$A$3:$A$14,_xlfn.XLOOKUP(H1599,'[1]VLOOKUP DATA'!$D$2:$F$2,'[1]VLOOKUP DATA'!$D$3:$F$14))*100</f>
        <v>213</v>
      </c>
      <c r="J1599" s="2">
        <v>16.274483333333333</v>
      </c>
      <c r="K1599" s="3">
        <f t="shared" si="97"/>
        <v>16.274483333333333</v>
      </c>
      <c r="L1599" s="3">
        <v>61.641666666666666</v>
      </c>
      <c r="M1599" s="4">
        <v>443.9616833333331</v>
      </c>
      <c r="N1599" s="4">
        <v>0</v>
      </c>
      <c r="O1599" s="4">
        <v>439.82920000000024</v>
      </c>
      <c r="P1599" s="3">
        <f t="shared" si="98"/>
        <v>445.53515833333324</v>
      </c>
      <c r="Q1599" s="5">
        <v>-2.300000000000001E-2</v>
      </c>
      <c r="R1599" s="5">
        <f>VLOOKUP(D1599,'[1]DESIGN LOAD'!AC:AF,2,FALSE)</f>
        <v>295</v>
      </c>
      <c r="S1599" s="7">
        <f>VLOOKUP(D1599,'[1]DESIGN LOAD'!AC:AF,3,FALSE)</f>
        <v>655</v>
      </c>
      <c r="T1599">
        <f>VLOOKUP(D1599,'[1]DESIGN LOAD'!AC:AF,4,FALSE)</f>
        <v>950</v>
      </c>
    </row>
    <row r="1600" spans="1:20" x14ac:dyDescent="0.3">
      <c r="A1600" s="6">
        <v>2024</v>
      </c>
      <c r="B1600" s="6">
        <v>9</v>
      </c>
      <c r="C1600" s="6">
        <v>5</v>
      </c>
      <c r="D1600" s="6">
        <v>20</v>
      </c>
      <c r="E1600" s="6" t="str">
        <f t="shared" si="96"/>
        <v>Thursday</v>
      </c>
      <c r="F1600" s="6" t="str">
        <f t="shared" si="99"/>
        <v>Week-day</v>
      </c>
      <c r="G1600" s="6" t="str">
        <f>_xlfn.XLOOKUP(B1600,'[1]VLOOKUP DATA'!$A$3:$A$14,'[1]VLOOKUP DATA'!$C$3:$C$14)</f>
        <v>Low-demand</v>
      </c>
      <c r="H1600" s="6" t="str" cm="1">
        <f t="array" ref="H1600">_xlfn.XLOOKUP(1,('[1]VLOOKUP DATA'!$I$2:$I$337=[1]DATA!G1600)*('[1]VLOOKUP DATA'!$J$2:$J$337=[1]DATA!D1600)*('[1]VLOOKUP DATA'!$K$2:$K$337=[1]DATA!E1600),'[1]VLOOKUP DATA'!$L$2:$L$337)</f>
        <v>Standard</v>
      </c>
      <c r="I1600" s="1" cm="1">
        <f t="array" ref="I1600">_xlfn.XLOOKUP(B1600,'[1]VLOOKUP DATA'!$A$3:$A$14,_xlfn.XLOOKUP(H1600,'[1]VLOOKUP DATA'!$D$2:$F$2,'[1]VLOOKUP DATA'!$D$3:$F$14))*100</f>
        <v>147</v>
      </c>
      <c r="J1600" s="2">
        <v>-72.119016666666667</v>
      </c>
      <c r="K1600" s="3">
        <f t="shared" si="97"/>
        <v>0</v>
      </c>
      <c r="L1600" s="3">
        <v>62.924999999999997</v>
      </c>
      <c r="M1600" s="4">
        <v>444.08060000000017</v>
      </c>
      <c r="N1600" s="4">
        <v>0</v>
      </c>
      <c r="O1600" s="4">
        <v>351.42259166666656</v>
      </c>
      <c r="P1600" s="3">
        <f t="shared" si="98"/>
        <v>445.53515833333324</v>
      </c>
      <c r="Q1600" s="5">
        <v>-2.300000000000001E-2</v>
      </c>
      <c r="R1600" s="5">
        <f>VLOOKUP(D1600,'[1]DESIGN LOAD'!AC:AF,2,FALSE)</f>
        <v>295</v>
      </c>
      <c r="S1600" s="7">
        <f>VLOOKUP(D1600,'[1]DESIGN LOAD'!AC:AF,3,FALSE)</f>
        <v>190</v>
      </c>
      <c r="T1600">
        <f>VLOOKUP(D1600,'[1]DESIGN LOAD'!AC:AF,4,FALSE)</f>
        <v>485</v>
      </c>
    </row>
    <row r="1601" spans="1:20" x14ac:dyDescent="0.3">
      <c r="A1601" s="6">
        <v>2024</v>
      </c>
      <c r="B1601" s="6">
        <v>9</v>
      </c>
      <c r="C1601" s="6">
        <v>5</v>
      </c>
      <c r="D1601" s="6">
        <v>21</v>
      </c>
      <c r="E1601" s="6" t="str">
        <f t="shared" si="96"/>
        <v>Thursday</v>
      </c>
      <c r="F1601" s="6" t="str">
        <f t="shared" si="99"/>
        <v>Week-day</v>
      </c>
      <c r="G1601" s="6" t="str">
        <f>_xlfn.XLOOKUP(B1601,'[1]VLOOKUP DATA'!$A$3:$A$14,'[1]VLOOKUP DATA'!$C$3:$C$14)</f>
        <v>Low-demand</v>
      </c>
      <c r="H1601" s="6" t="str" cm="1">
        <f t="array" ref="H1601">_xlfn.XLOOKUP(1,('[1]VLOOKUP DATA'!$I$2:$I$337=[1]DATA!G1601)*('[1]VLOOKUP DATA'!$J$2:$J$337=[1]DATA!D1601)*('[1]VLOOKUP DATA'!$K$2:$K$337=[1]DATA!E1601),'[1]VLOOKUP DATA'!$L$2:$L$337)</f>
        <v>Standard</v>
      </c>
      <c r="I1601" s="1" cm="1">
        <f t="array" ref="I1601">_xlfn.XLOOKUP(B1601,'[1]VLOOKUP DATA'!$A$3:$A$14,_xlfn.XLOOKUP(H1601,'[1]VLOOKUP DATA'!$D$2:$F$2,'[1]VLOOKUP DATA'!$D$3:$F$14))*100</f>
        <v>147</v>
      </c>
      <c r="J1601" s="2">
        <v>-94.401883333333359</v>
      </c>
      <c r="K1601" s="3">
        <f t="shared" si="97"/>
        <v>0</v>
      </c>
      <c r="L1601" s="3">
        <v>66.841666666666669</v>
      </c>
      <c r="M1601" s="4">
        <v>444.51292499999983</v>
      </c>
      <c r="N1601" s="4">
        <v>0</v>
      </c>
      <c r="O1601" s="4">
        <v>329.14515</v>
      </c>
      <c r="P1601" s="3">
        <f t="shared" si="98"/>
        <v>445.53515833333324</v>
      </c>
      <c r="Q1601" s="5">
        <v>-2.300000000000001E-2</v>
      </c>
      <c r="R1601" s="5">
        <f>VLOOKUP(D1601,'[1]DESIGN LOAD'!AC:AF,2,FALSE)</f>
        <v>295</v>
      </c>
      <c r="S1601" s="7">
        <f>VLOOKUP(D1601,'[1]DESIGN LOAD'!AC:AF,3,FALSE)</f>
        <v>190</v>
      </c>
      <c r="T1601">
        <f>VLOOKUP(D1601,'[1]DESIGN LOAD'!AC:AF,4,FALSE)</f>
        <v>485</v>
      </c>
    </row>
    <row r="1602" spans="1:20" x14ac:dyDescent="0.3">
      <c r="A1602" s="6">
        <v>2024</v>
      </c>
      <c r="B1602" s="6">
        <v>9</v>
      </c>
      <c r="C1602" s="6">
        <v>5</v>
      </c>
      <c r="D1602" s="6">
        <v>22</v>
      </c>
      <c r="E1602" s="6" t="str">
        <f t="shared" ref="E1602:E1665" si="100">TEXT(DATE(A1602, B1602, C1602), "dddd")</f>
        <v>Thursday</v>
      </c>
      <c r="F1602" s="6" t="str">
        <f t="shared" si="99"/>
        <v>Week-day</v>
      </c>
      <c r="G1602" s="6" t="str">
        <f>_xlfn.XLOOKUP(B1602,'[1]VLOOKUP DATA'!$A$3:$A$14,'[1]VLOOKUP DATA'!$C$3:$C$14)</f>
        <v>Low-demand</v>
      </c>
      <c r="H1602" s="6" t="str" cm="1">
        <f t="array" ref="H1602">_xlfn.XLOOKUP(1,('[1]VLOOKUP DATA'!$I$2:$I$337=[1]DATA!G1602)*('[1]VLOOKUP DATA'!$J$2:$J$337=[1]DATA!D1602)*('[1]VLOOKUP DATA'!$K$2:$K$337=[1]DATA!E1602),'[1]VLOOKUP DATA'!$L$2:$L$337)</f>
        <v>Off-Peak</v>
      </c>
      <c r="I1602" s="1" cm="1">
        <f t="array" ref="I1602">_xlfn.XLOOKUP(B1602,'[1]VLOOKUP DATA'!$A$3:$A$14,_xlfn.XLOOKUP(H1602,'[1]VLOOKUP DATA'!$D$2:$F$2,'[1]VLOOKUP DATA'!$D$3:$F$14))*100</f>
        <v>93</v>
      </c>
      <c r="J1602" s="2">
        <v>-102.12956666666665</v>
      </c>
      <c r="K1602" s="3">
        <f t="shared" ref="K1602:K1665" si="101">IF(J1602&gt;0,J1602,0)</f>
        <v>0</v>
      </c>
      <c r="L1602" s="3">
        <v>71.2</v>
      </c>
      <c r="M1602" s="4">
        <v>444.67599166666668</v>
      </c>
      <c r="N1602" s="4">
        <v>0</v>
      </c>
      <c r="O1602" s="4">
        <v>321.39719166666669</v>
      </c>
      <c r="P1602" s="3">
        <f t="shared" ref="P1602:P1665" si="102">_xlfn.MAXIFS(M:M,B:B,B1602)</f>
        <v>445.53515833333324</v>
      </c>
      <c r="Q1602" s="5">
        <v>-2.300000000000001E-2</v>
      </c>
      <c r="R1602" s="5">
        <f>VLOOKUP(D1602,'[1]DESIGN LOAD'!AC:AF,2,FALSE)</f>
        <v>200</v>
      </c>
      <c r="S1602" s="7">
        <f>VLOOKUP(D1602,'[1]DESIGN LOAD'!AC:AF,3,FALSE)</f>
        <v>190</v>
      </c>
      <c r="T1602">
        <f>VLOOKUP(D1602,'[1]DESIGN LOAD'!AC:AF,4,FALSE)</f>
        <v>390</v>
      </c>
    </row>
    <row r="1603" spans="1:20" x14ac:dyDescent="0.3">
      <c r="A1603" s="6">
        <v>2024</v>
      </c>
      <c r="B1603" s="6">
        <v>9</v>
      </c>
      <c r="C1603" s="6">
        <v>5</v>
      </c>
      <c r="D1603" s="6">
        <v>23</v>
      </c>
      <c r="E1603" s="6" t="str">
        <f t="shared" si="100"/>
        <v>Thursday</v>
      </c>
      <c r="F1603" s="6" t="str">
        <f t="shared" ref="F1603:F1666" si="103">IF(OR(E1603="Saturday",E1603="Sunday"),"Weekend","Week-day")</f>
        <v>Week-day</v>
      </c>
      <c r="G1603" s="6" t="str">
        <f>_xlfn.XLOOKUP(B1603,'[1]VLOOKUP DATA'!$A$3:$A$14,'[1]VLOOKUP DATA'!$C$3:$C$14)</f>
        <v>Low-demand</v>
      </c>
      <c r="H1603" s="6" t="str" cm="1">
        <f t="array" ref="H1603">_xlfn.XLOOKUP(1,('[1]VLOOKUP DATA'!$I$2:$I$337=[1]DATA!G1603)*('[1]VLOOKUP DATA'!$J$2:$J$337=[1]DATA!D1603)*('[1]VLOOKUP DATA'!$K$2:$K$337=[1]DATA!E1603),'[1]VLOOKUP DATA'!$L$2:$L$337)</f>
        <v>Off-Peak</v>
      </c>
      <c r="I1603" s="1" cm="1">
        <f t="array" ref="I1603">_xlfn.XLOOKUP(B1603,'[1]VLOOKUP DATA'!$A$3:$A$14,_xlfn.XLOOKUP(H1603,'[1]VLOOKUP DATA'!$D$2:$F$2,'[1]VLOOKUP DATA'!$D$3:$F$14))*100</f>
        <v>93</v>
      </c>
      <c r="J1603" s="2">
        <v>-20.126908333333336</v>
      </c>
      <c r="K1603" s="3">
        <f t="shared" si="101"/>
        <v>0</v>
      </c>
      <c r="L1603" s="3">
        <v>73.466666666666669</v>
      </c>
      <c r="M1603" s="4">
        <v>349.94350000000003</v>
      </c>
      <c r="N1603" s="4">
        <v>0</v>
      </c>
      <c r="O1603" s="4">
        <v>312.57951666666662</v>
      </c>
      <c r="P1603" s="3">
        <f t="shared" si="102"/>
        <v>445.53515833333324</v>
      </c>
      <c r="Q1603" s="5">
        <v>-2.300000000000001E-2</v>
      </c>
      <c r="R1603" s="5">
        <f>VLOOKUP(D1603,'[1]DESIGN LOAD'!AC:AF,2,FALSE)</f>
        <v>200</v>
      </c>
      <c r="S1603" s="7">
        <f>VLOOKUP(D1603,'[1]DESIGN LOAD'!AC:AF,3,FALSE)</f>
        <v>190</v>
      </c>
      <c r="T1603">
        <f>VLOOKUP(D1603,'[1]DESIGN LOAD'!AC:AF,4,FALSE)</f>
        <v>390</v>
      </c>
    </row>
    <row r="1604" spans="1:20" x14ac:dyDescent="0.3">
      <c r="A1604" s="6">
        <v>2024</v>
      </c>
      <c r="B1604" s="6">
        <v>9</v>
      </c>
      <c r="C1604" s="6">
        <v>6</v>
      </c>
      <c r="D1604" s="6">
        <v>0</v>
      </c>
      <c r="E1604" s="6" t="str">
        <f t="shared" si="100"/>
        <v>Friday</v>
      </c>
      <c r="F1604" s="6" t="str">
        <f t="shared" si="103"/>
        <v>Week-day</v>
      </c>
      <c r="G1604" s="6" t="str">
        <f>_xlfn.XLOOKUP(B1604,'[1]VLOOKUP DATA'!$A$3:$A$14,'[1]VLOOKUP DATA'!$C$3:$C$14)</f>
        <v>Low-demand</v>
      </c>
      <c r="H1604" s="6" t="str" cm="1">
        <f t="array" ref="H1604">_xlfn.XLOOKUP(1,('[1]VLOOKUP DATA'!$I$2:$I$337=[1]DATA!G1604)*('[1]VLOOKUP DATA'!$J$2:$J$337=[1]DATA!D1604)*('[1]VLOOKUP DATA'!$K$2:$K$337=[1]DATA!E1604),'[1]VLOOKUP DATA'!$L$2:$L$337)</f>
        <v>Off-Peak</v>
      </c>
      <c r="I1604" s="1" cm="1">
        <f t="array" ref="I1604">_xlfn.XLOOKUP(B1604,'[1]VLOOKUP DATA'!$A$3:$A$14,_xlfn.XLOOKUP(H1604,'[1]VLOOKUP DATA'!$D$2:$F$2,'[1]VLOOKUP DATA'!$D$3:$F$14))*100</f>
        <v>93</v>
      </c>
      <c r="J1604" s="2">
        <v>-6.8179083333333397</v>
      </c>
      <c r="K1604" s="3">
        <f t="shared" si="101"/>
        <v>0</v>
      </c>
      <c r="L1604" s="3">
        <v>73.7</v>
      </c>
      <c r="M1604" s="4">
        <v>346.47296666666665</v>
      </c>
      <c r="N1604" s="4">
        <v>0</v>
      </c>
      <c r="O1604" s="4">
        <v>323.6514416666667</v>
      </c>
      <c r="P1604" s="3">
        <f t="shared" si="102"/>
        <v>445.53515833333324</v>
      </c>
      <c r="Q1604" s="5">
        <v>-2.300000000000001E-2</v>
      </c>
      <c r="R1604" s="5">
        <f>VLOOKUP(D1604,'[1]DESIGN LOAD'!AC:AF,2,FALSE)</f>
        <v>200</v>
      </c>
      <c r="S1604" s="7">
        <f>VLOOKUP(D1604,'[1]DESIGN LOAD'!AC:AF,3,FALSE)</f>
        <v>190</v>
      </c>
      <c r="T1604">
        <f>VLOOKUP(D1604,'[1]DESIGN LOAD'!AC:AF,4,FALSE)</f>
        <v>390</v>
      </c>
    </row>
    <row r="1605" spans="1:20" x14ac:dyDescent="0.3">
      <c r="A1605" s="6">
        <v>2024</v>
      </c>
      <c r="B1605" s="6">
        <v>9</v>
      </c>
      <c r="C1605" s="6">
        <v>6</v>
      </c>
      <c r="D1605" s="6">
        <v>1</v>
      </c>
      <c r="E1605" s="6" t="str">
        <f t="shared" si="100"/>
        <v>Friday</v>
      </c>
      <c r="F1605" s="6" t="str">
        <f t="shared" si="103"/>
        <v>Week-day</v>
      </c>
      <c r="G1605" s="6" t="str">
        <f>_xlfn.XLOOKUP(B1605,'[1]VLOOKUP DATA'!$A$3:$A$14,'[1]VLOOKUP DATA'!$C$3:$C$14)</f>
        <v>Low-demand</v>
      </c>
      <c r="H1605" s="6" t="str" cm="1">
        <f t="array" ref="H1605">_xlfn.XLOOKUP(1,('[1]VLOOKUP DATA'!$I$2:$I$337=[1]DATA!G1605)*('[1]VLOOKUP DATA'!$J$2:$J$337=[1]DATA!D1605)*('[1]VLOOKUP DATA'!$K$2:$K$337=[1]DATA!E1605),'[1]VLOOKUP DATA'!$L$2:$L$337)</f>
        <v>Off-Peak</v>
      </c>
      <c r="I1605" s="1" cm="1">
        <f t="array" ref="I1605">_xlfn.XLOOKUP(B1605,'[1]VLOOKUP DATA'!$A$3:$A$14,_xlfn.XLOOKUP(H1605,'[1]VLOOKUP DATA'!$D$2:$F$2,'[1]VLOOKUP DATA'!$D$3:$F$14))*100</f>
        <v>93</v>
      </c>
      <c r="J1605" s="2">
        <v>-6.172741666666667</v>
      </c>
      <c r="K1605" s="3">
        <f t="shared" si="101"/>
        <v>0</v>
      </c>
      <c r="L1605" s="3">
        <v>73.50833333333334</v>
      </c>
      <c r="M1605" s="4">
        <v>347.19530000000003</v>
      </c>
      <c r="N1605" s="4">
        <v>0</v>
      </c>
      <c r="O1605" s="4">
        <v>324.423</v>
      </c>
      <c r="P1605" s="3">
        <f t="shared" si="102"/>
        <v>445.53515833333324</v>
      </c>
      <c r="Q1605" s="5">
        <v>-2.300000000000001E-2</v>
      </c>
      <c r="R1605" s="5">
        <f>VLOOKUP(D1605,'[1]DESIGN LOAD'!AC:AF,2,FALSE)</f>
        <v>200</v>
      </c>
      <c r="S1605" s="7">
        <f>VLOOKUP(D1605,'[1]DESIGN LOAD'!AC:AF,3,FALSE)</f>
        <v>190</v>
      </c>
      <c r="T1605">
        <f>VLOOKUP(D1605,'[1]DESIGN LOAD'!AC:AF,4,FALSE)</f>
        <v>390</v>
      </c>
    </row>
    <row r="1606" spans="1:20" x14ac:dyDescent="0.3">
      <c r="A1606" s="6">
        <v>2024</v>
      </c>
      <c r="B1606" s="6">
        <v>9</v>
      </c>
      <c r="C1606" s="6">
        <v>6</v>
      </c>
      <c r="D1606" s="6">
        <v>2</v>
      </c>
      <c r="E1606" s="6" t="str">
        <f t="shared" si="100"/>
        <v>Friday</v>
      </c>
      <c r="F1606" s="6" t="str">
        <f t="shared" si="103"/>
        <v>Week-day</v>
      </c>
      <c r="G1606" s="6" t="str">
        <f>_xlfn.XLOOKUP(B1606,'[1]VLOOKUP DATA'!$A$3:$A$14,'[1]VLOOKUP DATA'!$C$3:$C$14)</f>
        <v>Low-demand</v>
      </c>
      <c r="H1606" s="6" t="str" cm="1">
        <f t="array" ref="H1606">_xlfn.XLOOKUP(1,('[1]VLOOKUP DATA'!$I$2:$I$337=[1]DATA!G1606)*('[1]VLOOKUP DATA'!$J$2:$J$337=[1]DATA!D1606)*('[1]VLOOKUP DATA'!$K$2:$K$337=[1]DATA!E1606),'[1]VLOOKUP DATA'!$L$2:$L$337)</f>
        <v>Off-Peak</v>
      </c>
      <c r="I1606" s="1" cm="1">
        <f t="array" ref="I1606">_xlfn.XLOOKUP(B1606,'[1]VLOOKUP DATA'!$A$3:$A$14,_xlfn.XLOOKUP(H1606,'[1]VLOOKUP DATA'!$D$2:$F$2,'[1]VLOOKUP DATA'!$D$3:$F$14))*100</f>
        <v>93</v>
      </c>
      <c r="J1606" s="2">
        <v>55.000316666666649</v>
      </c>
      <c r="K1606" s="3">
        <f t="shared" si="101"/>
        <v>55.000316666666649</v>
      </c>
      <c r="L1606" s="3">
        <v>73.016666666666666</v>
      </c>
      <c r="M1606" s="4">
        <v>348.34615833333334</v>
      </c>
      <c r="N1606" s="4">
        <v>0</v>
      </c>
      <c r="O1606" s="4">
        <v>388.89764999999983</v>
      </c>
      <c r="P1606" s="3">
        <f t="shared" si="102"/>
        <v>445.53515833333324</v>
      </c>
      <c r="Q1606" s="5">
        <v>-3.717499999999993E-2</v>
      </c>
      <c r="R1606" s="5">
        <f>VLOOKUP(D1606,'[1]DESIGN LOAD'!AC:AF,2,FALSE)</f>
        <v>200</v>
      </c>
      <c r="S1606" s="7">
        <f>VLOOKUP(D1606,'[1]DESIGN LOAD'!AC:AF,3,FALSE)</f>
        <v>190</v>
      </c>
      <c r="T1606">
        <f>VLOOKUP(D1606,'[1]DESIGN LOAD'!AC:AF,4,FALSE)</f>
        <v>390</v>
      </c>
    </row>
    <row r="1607" spans="1:20" x14ac:dyDescent="0.3">
      <c r="A1607" s="6">
        <v>2024</v>
      </c>
      <c r="B1607" s="6">
        <v>9</v>
      </c>
      <c r="C1607" s="6">
        <v>6</v>
      </c>
      <c r="D1607" s="6">
        <v>3</v>
      </c>
      <c r="E1607" s="6" t="str">
        <f t="shared" si="100"/>
        <v>Friday</v>
      </c>
      <c r="F1607" s="6" t="str">
        <f t="shared" si="103"/>
        <v>Week-day</v>
      </c>
      <c r="G1607" s="6" t="str">
        <f>_xlfn.XLOOKUP(B1607,'[1]VLOOKUP DATA'!$A$3:$A$14,'[1]VLOOKUP DATA'!$C$3:$C$14)</f>
        <v>Low-demand</v>
      </c>
      <c r="H1607" s="6" t="str" cm="1">
        <f t="array" ref="H1607">_xlfn.XLOOKUP(1,('[1]VLOOKUP DATA'!$I$2:$I$337=[1]DATA!G1607)*('[1]VLOOKUP DATA'!$J$2:$J$337=[1]DATA!D1607)*('[1]VLOOKUP DATA'!$K$2:$K$337=[1]DATA!E1607),'[1]VLOOKUP DATA'!$L$2:$L$337)</f>
        <v>Off-Peak</v>
      </c>
      <c r="I1607" s="1" cm="1">
        <f t="array" ref="I1607">_xlfn.XLOOKUP(B1607,'[1]VLOOKUP DATA'!$A$3:$A$14,_xlfn.XLOOKUP(H1607,'[1]VLOOKUP DATA'!$D$2:$F$2,'[1]VLOOKUP DATA'!$D$3:$F$14))*100</f>
        <v>93</v>
      </c>
      <c r="J1607" s="2">
        <v>-34.451716666666684</v>
      </c>
      <c r="K1607" s="3">
        <f t="shared" si="101"/>
        <v>0</v>
      </c>
      <c r="L1607" s="3">
        <v>72.191666666666663</v>
      </c>
      <c r="M1607" s="4">
        <v>444.61852499999986</v>
      </c>
      <c r="N1607" s="4">
        <v>0</v>
      </c>
      <c r="O1607" s="4">
        <v>389.06555833333334</v>
      </c>
      <c r="P1607" s="3">
        <f t="shared" si="102"/>
        <v>445.53515833333324</v>
      </c>
      <c r="Q1607" s="5">
        <v>-4.9999999999999892E-2</v>
      </c>
      <c r="R1607" s="5">
        <f>VLOOKUP(D1607,'[1]DESIGN LOAD'!AC:AF,2,FALSE)</f>
        <v>200</v>
      </c>
      <c r="S1607" s="7">
        <f>VLOOKUP(D1607,'[1]DESIGN LOAD'!AC:AF,3,FALSE)</f>
        <v>190</v>
      </c>
      <c r="T1607">
        <f>VLOOKUP(D1607,'[1]DESIGN LOAD'!AC:AF,4,FALSE)</f>
        <v>390</v>
      </c>
    </row>
    <row r="1608" spans="1:20" x14ac:dyDescent="0.3">
      <c r="A1608" s="6">
        <v>2024</v>
      </c>
      <c r="B1608" s="6">
        <v>9</v>
      </c>
      <c r="C1608" s="6">
        <v>6</v>
      </c>
      <c r="D1608" s="6">
        <v>4</v>
      </c>
      <c r="E1608" s="6" t="str">
        <f t="shared" si="100"/>
        <v>Friday</v>
      </c>
      <c r="F1608" s="6" t="str">
        <f t="shared" si="103"/>
        <v>Week-day</v>
      </c>
      <c r="G1608" s="6" t="str">
        <f>_xlfn.XLOOKUP(B1608,'[1]VLOOKUP DATA'!$A$3:$A$14,'[1]VLOOKUP DATA'!$C$3:$C$14)</f>
        <v>Low-demand</v>
      </c>
      <c r="H1608" s="6" t="str" cm="1">
        <f t="array" ref="H1608">_xlfn.XLOOKUP(1,('[1]VLOOKUP DATA'!$I$2:$I$337=[1]DATA!G1608)*('[1]VLOOKUP DATA'!$J$2:$J$337=[1]DATA!D1608)*('[1]VLOOKUP DATA'!$K$2:$K$337=[1]DATA!E1608),'[1]VLOOKUP DATA'!$L$2:$L$337)</f>
        <v>Off-Peak</v>
      </c>
      <c r="I1608" s="1" cm="1">
        <f t="array" ref="I1608">_xlfn.XLOOKUP(B1608,'[1]VLOOKUP DATA'!$A$3:$A$14,_xlfn.XLOOKUP(H1608,'[1]VLOOKUP DATA'!$D$2:$F$2,'[1]VLOOKUP DATA'!$D$3:$F$14))*100</f>
        <v>93</v>
      </c>
      <c r="J1608" s="2">
        <v>-35.432275000000011</v>
      </c>
      <c r="K1608" s="3">
        <f t="shared" si="101"/>
        <v>0</v>
      </c>
      <c r="L1608" s="3">
        <v>73.55</v>
      </c>
      <c r="M1608" s="4">
        <v>444.60724166666671</v>
      </c>
      <c r="N1608" s="4">
        <v>0</v>
      </c>
      <c r="O1608" s="4">
        <v>388.09208333333362</v>
      </c>
      <c r="P1608" s="3">
        <f t="shared" si="102"/>
        <v>445.53515833333324</v>
      </c>
      <c r="Q1608" s="5">
        <v>-4.9999999999999892E-2</v>
      </c>
      <c r="R1608" s="5">
        <f>VLOOKUP(D1608,'[1]DESIGN LOAD'!AC:AF,2,FALSE)</f>
        <v>295</v>
      </c>
      <c r="S1608" s="7">
        <f>VLOOKUP(D1608,'[1]DESIGN LOAD'!AC:AF,3,FALSE)</f>
        <v>190</v>
      </c>
      <c r="T1608">
        <f>VLOOKUP(D1608,'[1]DESIGN LOAD'!AC:AF,4,FALSE)</f>
        <v>485</v>
      </c>
    </row>
    <row r="1609" spans="1:20" x14ac:dyDescent="0.3">
      <c r="A1609" s="6">
        <v>2024</v>
      </c>
      <c r="B1609" s="6">
        <v>9</v>
      </c>
      <c r="C1609" s="6">
        <v>6</v>
      </c>
      <c r="D1609" s="6">
        <v>5</v>
      </c>
      <c r="E1609" s="6" t="str">
        <f t="shared" si="100"/>
        <v>Friday</v>
      </c>
      <c r="F1609" s="6" t="str">
        <f t="shared" si="103"/>
        <v>Week-day</v>
      </c>
      <c r="G1609" s="6" t="str">
        <f>_xlfn.XLOOKUP(B1609,'[1]VLOOKUP DATA'!$A$3:$A$14,'[1]VLOOKUP DATA'!$C$3:$C$14)</f>
        <v>Low-demand</v>
      </c>
      <c r="H1609" s="6" t="str" cm="1">
        <f t="array" ref="H1609">_xlfn.XLOOKUP(1,('[1]VLOOKUP DATA'!$I$2:$I$337=[1]DATA!G1609)*('[1]VLOOKUP DATA'!$J$2:$J$337=[1]DATA!D1609)*('[1]VLOOKUP DATA'!$K$2:$K$337=[1]DATA!E1609),'[1]VLOOKUP DATA'!$L$2:$L$337)</f>
        <v>Off-Peak</v>
      </c>
      <c r="I1609" s="1" cm="1">
        <f t="array" ref="I1609">_xlfn.XLOOKUP(B1609,'[1]VLOOKUP DATA'!$A$3:$A$14,_xlfn.XLOOKUP(H1609,'[1]VLOOKUP DATA'!$D$2:$F$2,'[1]VLOOKUP DATA'!$D$3:$F$14))*100</f>
        <v>93</v>
      </c>
      <c r="J1609" s="2">
        <v>15.080833333333311</v>
      </c>
      <c r="K1609" s="3">
        <f t="shared" si="101"/>
        <v>15.080833333333311</v>
      </c>
      <c r="L1609" s="3">
        <v>72.783333333333331</v>
      </c>
      <c r="M1609" s="4">
        <v>381.79294166666671</v>
      </c>
      <c r="N1609" s="4">
        <v>0</v>
      </c>
      <c r="O1609" s="4">
        <v>380.79563333333323</v>
      </c>
      <c r="P1609" s="3">
        <f t="shared" si="102"/>
        <v>445.53515833333324</v>
      </c>
      <c r="Q1609" s="5">
        <v>-4.376666666666662E-2</v>
      </c>
      <c r="R1609" s="5">
        <f>VLOOKUP(D1609,'[1]DESIGN LOAD'!AC:AF,2,FALSE)</f>
        <v>295</v>
      </c>
      <c r="S1609" s="7">
        <f>VLOOKUP(D1609,'[1]DESIGN LOAD'!AC:AF,3,FALSE)</f>
        <v>190</v>
      </c>
      <c r="T1609">
        <f>VLOOKUP(D1609,'[1]DESIGN LOAD'!AC:AF,4,FALSE)</f>
        <v>485</v>
      </c>
    </row>
    <row r="1610" spans="1:20" x14ac:dyDescent="0.3">
      <c r="A1610" s="6">
        <v>2024</v>
      </c>
      <c r="B1610" s="6">
        <v>9</v>
      </c>
      <c r="C1610" s="6">
        <v>6</v>
      </c>
      <c r="D1610" s="6">
        <v>6</v>
      </c>
      <c r="E1610" s="6" t="str">
        <f t="shared" si="100"/>
        <v>Friday</v>
      </c>
      <c r="F1610" s="6" t="str">
        <f t="shared" si="103"/>
        <v>Week-day</v>
      </c>
      <c r="G1610" s="6" t="str">
        <f>_xlfn.XLOOKUP(B1610,'[1]VLOOKUP DATA'!$A$3:$A$14,'[1]VLOOKUP DATA'!$C$3:$C$14)</f>
        <v>Low-demand</v>
      </c>
      <c r="H1610" s="6" t="str" cm="1">
        <f t="array" ref="H1610">_xlfn.XLOOKUP(1,('[1]VLOOKUP DATA'!$I$2:$I$337=[1]DATA!G1610)*('[1]VLOOKUP DATA'!$J$2:$J$337=[1]DATA!D1610)*('[1]VLOOKUP DATA'!$K$2:$K$337=[1]DATA!E1610),'[1]VLOOKUP DATA'!$L$2:$L$337)</f>
        <v>Standard</v>
      </c>
      <c r="I1610" s="1" cm="1">
        <f t="array" ref="I1610">_xlfn.XLOOKUP(B1610,'[1]VLOOKUP DATA'!$A$3:$A$14,_xlfn.XLOOKUP(H1610,'[1]VLOOKUP DATA'!$D$2:$F$2,'[1]VLOOKUP DATA'!$D$3:$F$14))*100</f>
        <v>147</v>
      </c>
      <c r="J1610" s="2">
        <v>9.3369416666666734</v>
      </c>
      <c r="K1610" s="3">
        <f t="shared" si="101"/>
        <v>9.3369416666666734</v>
      </c>
      <c r="L1610" s="3">
        <v>72.858333333333334</v>
      </c>
      <c r="M1610" s="4">
        <v>384.98585833333334</v>
      </c>
      <c r="N1610" s="4">
        <v>2.5158333333333335E-2</v>
      </c>
      <c r="O1610" s="4">
        <v>377.95116666666672</v>
      </c>
      <c r="P1610" s="3">
        <f t="shared" si="102"/>
        <v>445.53515833333324</v>
      </c>
      <c r="Q1610" s="5">
        <v>-3.9000000000000007E-2</v>
      </c>
      <c r="R1610" s="5">
        <f>VLOOKUP(D1610,'[1]DESIGN LOAD'!AC:AF,2,FALSE)</f>
        <v>295</v>
      </c>
      <c r="S1610" s="7">
        <f>VLOOKUP(D1610,'[1]DESIGN LOAD'!AC:AF,3,FALSE)</f>
        <v>190</v>
      </c>
      <c r="T1610">
        <f>VLOOKUP(D1610,'[1]DESIGN LOAD'!AC:AF,4,FALSE)</f>
        <v>485</v>
      </c>
    </row>
    <row r="1611" spans="1:20" x14ac:dyDescent="0.3">
      <c r="A1611" s="6">
        <v>2024</v>
      </c>
      <c r="B1611" s="6">
        <v>9</v>
      </c>
      <c r="C1611" s="6">
        <v>6</v>
      </c>
      <c r="D1611" s="6">
        <v>7</v>
      </c>
      <c r="E1611" s="6" t="str">
        <f t="shared" si="100"/>
        <v>Friday</v>
      </c>
      <c r="F1611" s="6" t="str">
        <f t="shared" si="103"/>
        <v>Week-day</v>
      </c>
      <c r="G1611" s="6" t="str">
        <f>_xlfn.XLOOKUP(B1611,'[1]VLOOKUP DATA'!$A$3:$A$14,'[1]VLOOKUP DATA'!$C$3:$C$14)</f>
        <v>Low-demand</v>
      </c>
      <c r="H1611" s="6" t="str" cm="1">
        <f t="array" ref="H1611">_xlfn.XLOOKUP(1,('[1]VLOOKUP DATA'!$I$2:$I$337=[1]DATA!G1611)*('[1]VLOOKUP DATA'!$J$2:$J$337=[1]DATA!D1611)*('[1]VLOOKUP DATA'!$K$2:$K$337=[1]DATA!E1611),'[1]VLOOKUP DATA'!$L$2:$L$337)</f>
        <v>Peak</v>
      </c>
      <c r="I1611" s="1" cm="1">
        <f t="array" ref="I1611">_xlfn.XLOOKUP(B1611,'[1]VLOOKUP DATA'!$A$3:$A$14,_xlfn.XLOOKUP(H1611,'[1]VLOOKUP DATA'!$D$2:$F$2,'[1]VLOOKUP DATA'!$D$3:$F$14))*100</f>
        <v>213</v>
      </c>
      <c r="J1611" s="2">
        <v>19.096833333333336</v>
      </c>
      <c r="K1611" s="3">
        <f t="shared" si="101"/>
        <v>19.096833333333336</v>
      </c>
      <c r="L1611" s="3">
        <v>71.424999999999997</v>
      </c>
      <c r="M1611" s="4">
        <v>444.85035833333336</v>
      </c>
      <c r="N1611" s="4">
        <v>45.929741666666672</v>
      </c>
      <c r="O1611" s="4">
        <v>488.57018333333309</v>
      </c>
      <c r="P1611" s="3">
        <f t="shared" si="102"/>
        <v>445.53515833333324</v>
      </c>
      <c r="Q1611" s="5">
        <v>-3.9000000000000007E-2</v>
      </c>
      <c r="R1611" s="5">
        <f>VLOOKUP(D1611,'[1]DESIGN LOAD'!AC:AF,2,FALSE)</f>
        <v>565</v>
      </c>
      <c r="S1611" s="7">
        <f>VLOOKUP(D1611,'[1]DESIGN LOAD'!AC:AF,3,FALSE)</f>
        <v>690</v>
      </c>
      <c r="T1611">
        <f>VLOOKUP(D1611,'[1]DESIGN LOAD'!AC:AF,4,FALSE)</f>
        <v>1255</v>
      </c>
    </row>
    <row r="1612" spans="1:20" x14ac:dyDescent="0.3">
      <c r="A1612" s="6">
        <v>2024</v>
      </c>
      <c r="B1612" s="6">
        <v>9</v>
      </c>
      <c r="C1612" s="6">
        <v>6</v>
      </c>
      <c r="D1612" s="6">
        <v>8</v>
      </c>
      <c r="E1612" s="6" t="str">
        <f t="shared" si="100"/>
        <v>Friday</v>
      </c>
      <c r="F1612" s="6" t="str">
        <f t="shared" si="103"/>
        <v>Week-day</v>
      </c>
      <c r="G1612" s="6" t="str">
        <f>_xlfn.XLOOKUP(B1612,'[1]VLOOKUP DATA'!$A$3:$A$14,'[1]VLOOKUP DATA'!$C$3:$C$14)</f>
        <v>Low-demand</v>
      </c>
      <c r="H1612" s="6" t="str" cm="1">
        <f t="array" ref="H1612">_xlfn.XLOOKUP(1,('[1]VLOOKUP DATA'!$I$2:$I$337=[1]DATA!G1612)*('[1]VLOOKUP DATA'!$J$2:$J$337=[1]DATA!D1612)*('[1]VLOOKUP DATA'!$K$2:$K$337=[1]DATA!E1612),'[1]VLOOKUP DATA'!$L$2:$L$337)</f>
        <v>Peak</v>
      </c>
      <c r="I1612" s="1" cm="1">
        <f t="array" ref="I1612">_xlfn.XLOOKUP(B1612,'[1]VLOOKUP DATA'!$A$3:$A$14,_xlfn.XLOOKUP(H1612,'[1]VLOOKUP DATA'!$D$2:$F$2,'[1]VLOOKUP DATA'!$D$3:$F$14))*100</f>
        <v>213</v>
      </c>
      <c r="J1612" s="2">
        <v>-28.259707070707098</v>
      </c>
      <c r="K1612" s="3">
        <f t="shared" si="101"/>
        <v>0</v>
      </c>
      <c r="L1612" s="3">
        <v>71.888888888888886</v>
      </c>
      <c r="M1612" s="4">
        <v>403.24409090909097</v>
      </c>
      <c r="N1612" s="4">
        <v>148.85689898989898</v>
      </c>
      <c r="O1612" s="4">
        <v>504.82587878787882</v>
      </c>
      <c r="P1612" s="3">
        <f t="shared" si="102"/>
        <v>445.53515833333324</v>
      </c>
      <c r="Q1612" s="5">
        <v>-3.3878787878787911E-2</v>
      </c>
      <c r="R1612" s="5">
        <f>VLOOKUP(D1612,'[1]DESIGN LOAD'!AC:AF,2,FALSE)</f>
        <v>565</v>
      </c>
      <c r="S1612" s="7">
        <f>VLOOKUP(D1612,'[1]DESIGN LOAD'!AC:AF,3,FALSE)</f>
        <v>675</v>
      </c>
      <c r="T1612">
        <f>VLOOKUP(D1612,'[1]DESIGN LOAD'!AC:AF,4,FALSE)</f>
        <v>1240</v>
      </c>
    </row>
    <row r="1613" spans="1:20" x14ac:dyDescent="0.3">
      <c r="A1613" s="6">
        <v>2024</v>
      </c>
      <c r="B1613" s="6">
        <v>9</v>
      </c>
      <c r="C1613" s="6">
        <v>6</v>
      </c>
      <c r="D1613" s="6">
        <v>9</v>
      </c>
      <c r="E1613" s="6" t="str">
        <f t="shared" si="100"/>
        <v>Friday</v>
      </c>
      <c r="F1613" s="6" t="str">
        <f t="shared" si="103"/>
        <v>Week-day</v>
      </c>
      <c r="G1613" s="6" t="str">
        <f>_xlfn.XLOOKUP(B1613,'[1]VLOOKUP DATA'!$A$3:$A$14,'[1]VLOOKUP DATA'!$C$3:$C$14)</f>
        <v>Low-demand</v>
      </c>
      <c r="H1613" s="6" t="str" cm="1">
        <f t="array" ref="H1613">_xlfn.XLOOKUP(1,('[1]VLOOKUP DATA'!$I$2:$I$337=[1]DATA!G1613)*('[1]VLOOKUP DATA'!$J$2:$J$337=[1]DATA!D1613)*('[1]VLOOKUP DATA'!$K$2:$K$337=[1]DATA!E1613),'[1]VLOOKUP DATA'!$L$2:$L$337)</f>
        <v>Peak</v>
      </c>
      <c r="I1613" s="1" cm="1">
        <f t="array" ref="I1613">_xlfn.XLOOKUP(B1613,'[1]VLOOKUP DATA'!$A$3:$A$14,_xlfn.XLOOKUP(H1613,'[1]VLOOKUP DATA'!$D$2:$F$2,'[1]VLOOKUP DATA'!$D$3:$F$14))*100</f>
        <v>213</v>
      </c>
      <c r="J1613" s="2">
        <v>-232.1826750000001</v>
      </c>
      <c r="K1613" s="3">
        <f t="shared" si="101"/>
        <v>0</v>
      </c>
      <c r="L1613" s="3">
        <v>77.858333333333334</v>
      </c>
      <c r="M1613" s="4">
        <v>430.13060000000019</v>
      </c>
      <c r="N1613" s="4">
        <v>283.96484166666664</v>
      </c>
      <c r="O1613" s="4">
        <v>473.04858333333351</v>
      </c>
      <c r="P1613" s="3">
        <f t="shared" si="102"/>
        <v>445.53515833333324</v>
      </c>
      <c r="Q1613" s="5">
        <v>0</v>
      </c>
      <c r="R1613" s="5">
        <f>VLOOKUP(D1613,'[1]DESIGN LOAD'!AC:AF,2,FALSE)</f>
        <v>565</v>
      </c>
      <c r="S1613" s="7">
        <f>VLOOKUP(D1613,'[1]DESIGN LOAD'!AC:AF,3,FALSE)</f>
        <v>675</v>
      </c>
      <c r="T1613">
        <f>VLOOKUP(D1613,'[1]DESIGN LOAD'!AC:AF,4,FALSE)</f>
        <v>1240</v>
      </c>
    </row>
    <row r="1614" spans="1:20" x14ac:dyDescent="0.3">
      <c r="A1614" s="6">
        <v>2024</v>
      </c>
      <c r="B1614" s="6">
        <v>9</v>
      </c>
      <c r="C1614" s="6">
        <v>6</v>
      </c>
      <c r="D1614" s="6">
        <v>10</v>
      </c>
      <c r="E1614" s="6" t="str">
        <f t="shared" si="100"/>
        <v>Friday</v>
      </c>
      <c r="F1614" s="6" t="str">
        <f t="shared" si="103"/>
        <v>Week-day</v>
      </c>
      <c r="G1614" s="6" t="str">
        <f>_xlfn.XLOOKUP(B1614,'[1]VLOOKUP DATA'!$A$3:$A$14,'[1]VLOOKUP DATA'!$C$3:$C$14)</f>
        <v>Low-demand</v>
      </c>
      <c r="H1614" s="6" t="str" cm="1">
        <f t="array" ref="H1614">_xlfn.XLOOKUP(1,('[1]VLOOKUP DATA'!$I$2:$I$337=[1]DATA!G1614)*('[1]VLOOKUP DATA'!$J$2:$J$337=[1]DATA!D1614)*('[1]VLOOKUP DATA'!$K$2:$K$337=[1]DATA!E1614),'[1]VLOOKUP DATA'!$L$2:$L$337)</f>
        <v>Standard</v>
      </c>
      <c r="I1614" s="1" cm="1">
        <f t="array" ref="I1614">_xlfn.XLOOKUP(B1614,'[1]VLOOKUP DATA'!$A$3:$A$14,_xlfn.XLOOKUP(H1614,'[1]VLOOKUP DATA'!$D$2:$F$2,'[1]VLOOKUP DATA'!$D$3:$F$14))*100</f>
        <v>147</v>
      </c>
      <c r="J1614" s="2">
        <v>-335.43146666666678</v>
      </c>
      <c r="K1614" s="3">
        <f t="shared" si="101"/>
        <v>0</v>
      </c>
      <c r="L1614" s="3">
        <v>90.083333333333329</v>
      </c>
      <c r="M1614" s="4">
        <v>432.22518333333323</v>
      </c>
      <c r="N1614" s="4">
        <v>401.72782500000028</v>
      </c>
      <c r="O1614" s="4">
        <v>478.0849750000001</v>
      </c>
      <c r="P1614" s="3">
        <f t="shared" si="102"/>
        <v>445.53515833333324</v>
      </c>
      <c r="Q1614" s="5">
        <v>0</v>
      </c>
      <c r="R1614" s="5">
        <f>VLOOKUP(D1614,'[1]DESIGN LOAD'!AC:AF,2,FALSE)</f>
        <v>565</v>
      </c>
      <c r="S1614" s="7">
        <f>VLOOKUP(D1614,'[1]DESIGN LOAD'!AC:AF,3,FALSE)</f>
        <v>675</v>
      </c>
      <c r="T1614">
        <f>VLOOKUP(D1614,'[1]DESIGN LOAD'!AC:AF,4,FALSE)</f>
        <v>1240</v>
      </c>
    </row>
    <row r="1615" spans="1:20" x14ac:dyDescent="0.3">
      <c r="A1615" s="6">
        <v>2024</v>
      </c>
      <c r="B1615" s="6">
        <v>9</v>
      </c>
      <c r="C1615" s="6">
        <v>6</v>
      </c>
      <c r="D1615" s="6">
        <v>11</v>
      </c>
      <c r="E1615" s="6" t="str">
        <f t="shared" si="100"/>
        <v>Friday</v>
      </c>
      <c r="F1615" s="6" t="str">
        <f t="shared" si="103"/>
        <v>Week-day</v>
      </c>
      <c r="G1615" s="6" t="str">
        <f>_xlfn.XLOOKUP(B1615,'[1]VLOOKUP DATA'!$A$3:$A$14,'[1]VLOOKUP DATA'!$C$3:$C$14)</f>
        <v>Low-demand</v>
      </c>
      <c r="H1615" s="6" t="str" cm="1">
        <f t="array" ref="H1615">_xlfn.XLOOKUP(1,('[1]VLOOKUP DATA'!$I$2:$I$337=[1]DATA!G1615)*('[1]VLOOKUP DATA'!$J$2:$J$337=[1]DATA!D1615)*('[1]VLOOKUP DATA'!$K$2:$K$337=[1]DATA!E1615),'[1]VLOOKUP DATA'!$L$2:$L$337)</f>
        <v>Standard</v>
      </c>
      <c r="I1615" s="1" cm="1">
        <f t="array" ref="I1615">_xlfn.XLOOKUP(B1615,'[1]VLOOKUP DATA'!$A$3:$A$14,_xlfn.XLOOKUP(H1615,'[1]VLOOKUP DATA'!$D$2:$F$2,'[1]VLOOKUP DATA'!$D$3:$F$14))*100</f>
        <v>147</v>
      </c>
      <c r="J1615" s="2">
        <v>-33.583524999999995</v>
      </c>
      <c r="K1615" s="3">
        <f t="shared" si="101"/>
        <v>0</v>
      </c>
      <c r="L1615" s="3">
        <v>99</v>
      </c>
      <c r="M1615" s="4">
        <v>33.647666666666666</v>
      </c>
      <c r="N1615" s="4">
        <v>379.24975833333326</v>
      </c>
      <c r="O1615" s="4">
        <v>374.71367500000019</v>
      </c>
      <c r="P1615" s="3">
        <f t="shared" si="102"/>
        <v>445.53515833333324</v>
      </c>
      <c r="Q1615" s="5">
        <v>0</v>
      </c>
      <c r="R1615" s="5">
        <f>VLOOKUP(D1615,'[1]DESIGN LOAD'!AC:AF,2,FALSE)</f>
        <v>565</v>
      </c>
      <c r="S1615" s="7">
        <f>VLOOKUP(D1615,'[1]DESIGN LOAD'!AC:AF,3,FALSE)</f>
        <v>675</v>
      </c>
      <c r="T1615">
        <f>VLOOKUP(D1615,'[1]DESIGN LOAD'!AC:AF,4,FALSE)</f>
        <v>1240</v>
      </c>
    </row>
    <row r="1616" spans="1:20" x14ac:dyDescent="0.3">
      <c r="A1616" s="6">
        <v>2024</v>
      </c>
      <c r="B1616" s="6">
        <v>9</v>
      </c>
      <c r="C1616" s="6">
        <v>6</v>
      </c>
      <c r="D1616" s="6">
        <v>12</v>
      </c>
      <c r="E1616" s="6" t="str">
        <f t="shared" si="100"/>
        <v>Friday</v>
      </c>
      <c r="F1616" s="6" t="str">
        <f t="shared" si="103"/>
        <v>Week-day</v>
      </c>
      <c r="G1616" s="6" t="str">
        <f>_xlfn.XLOOKUP(B1616,'[1]VLOOKUP DATA'!$A$3:$A$14,'[1]VLOOKUP DATA'!$C$3:$C$14)</f>
        <v>Low-demand</v>
      </c>
      <c r="H1616" s="6" t="str" cm="1">
        <f t="array" ref="H1616">_xlfn.XLOOKUP(1,('[1]VLOOKUP DATA'!$I$2:$I$337=[1]DATA!G1616)*('[1]VLOOKUP DATA'!$J$2:$J$337=[1]DATA!D1616)*('[1]VLOOKUP DATA'!$K$2:$K$337=[1]DATA!E1616),'[1]VLOOKUP DATA'!$L$2:$L$337)</f>
        <v>Standard</v>
      </c>
      <c r="I1616" s="1" cm="1">
        <f t="array" ref="I1616">_xlfn.XLOOKUP(B1616,'[1]VLOOKUP DATA'!$A$3:$A$14,_xlfn.XLOOKUP(H1616,'[1]VLOOKUP DATA'!$D$2:$F$2,'[1]VLOOKUP DATA'!$D$3:$F$14))*100</f>
        <v>147</v>
      </c>
      <c r="J1616" s="2">
        <v>-7.394658333333334</v>
      </c>
      <c r="K1616" s="3">
        <f t="shared" si="101"/>
        <v>0</v>
      </c>
      <c r="L1616" s="3">
        <v>99</v>
      </c>
      <c r="M1616" s="4">
        <v>10.202574999999992</v>
      </c>
      <c r="N1616" s="4">
        <v>388.62457500000011</v>
      </c>
      <c r="O1616" s="4">
        <v>388.18189166666679</v>
      </c>
      <c r="P1616" s="3">
        <f t="shared" si="102"/>
        <v>445.53515833333324</v>
      </c>
      <c r="Q1616" s="5">
        <v>0</v>
      </c>
      <c r="R1616" s="5">
        <f>VLOOKUP(D1616,'[1]DESIGN LOAD'!AC:AF,2,FALSE)</f>
        <v>565</v>
      </c>
      <c r="S1616" s="7">
        <f>VLOOKUP(D1616,'[1]DESIGN LOAD'!AC:AF,3,FALSE)</f>
        <v>675</v>
      </c>
      <c r="T1616">
        <f>VLOOKUP(D1616,'[1]DESIGN LOAD'!AC:AF,4,FALSE)</f>
        <v>1240</v>
      </c>
    </row>
    <row r="1617" spans="1:20" x14ac:dyDescent="0.3">
      <c r="A1617" s="6">
        <v>2024</v>
      </c>
      <c r="B1617" s="6">
        <v>9</v>
      </c>
      <c r="C1617" s="6">
        <v>6</v>
      </c>
      <c r="D1617" s="6">
        <v>13</v>
      </c>
      <c r="E1617" s="6" t="str">
        <f t="shared" si="100"/>
        <v>Friday</v>
      </c>
      <c r="F1617" s="6" t="str">
        <f t="shared" si="103"/>
        <v>Week-day</v>
      </c>
      <c r="G1617" s="6" t="str">
        <f>_xlfn.XLOOKUP(B1617,'[1]VLOOKUP DATA'!$A$3:$A$14,'[1]VLOOKUP DATA'!$C$3:$C$14)</f>
        <v>Low-demand</v>
      </c>
      <c r="H1617" s="6" t="str" cm="1">
        <f t="array" ref="H1617">_xlfn.XLOOKUP(1,('[1]VLOOKUP DATA'!$I$2:$I$337=[1]DATA!G1617)*('[1]VLOOKUP DATA'!$J$2:$J$337=[1]DATA!D1617)*('[1]VLOOKUP DATA'!$K$2:$K$337=[1]DATA!E1617),'[1]VLOOKUP DATA'!$L$2:$L$337)</f>
        <v>Standard</v>
      </c>
      <c r="I1617" s="1" cm="1">
        <f t="array" ref="I1617">_xlfn.XLOOKUP(B1617,'[1]VLOOKUP DATA'!$A$3:$A$14,_xlfn.XLOOKUP(H1617,'[1]VLOOKUP DATA'!$D$2:$F$2,'[1]VLOOKUP DATA'!$D$3:$F$14))*100</f>
        <v>147</v>
      </c>
      <c r="J1617" s="2">
        <v>-6.6277500000000007</v>
      </c>
      <c r="K1617" s="3">
        <f t="shared" si="101"/>
        <v>0</v>
      </c>
      <c r="L1617" s="3">
        <v>99</v>
      </c>
      <c r="M1617" s="4">
        <v>5.4122416666666622</v>
      </c>
      <c r="N1617" s="4">
        <v>404.51057500000002</v>
      </c>
      <c r="O1617" s="4">
        <v>399.98418333333336</v>
      </c>
      <c r="P1617" s="3">
        <f t="shared" si="102"/>
        <v>445.53515833333324</v>
      </c>
      <c r="Q1617" s="5">
        <v>0</v>
      </c>
      <c r="R1617" s="5">
        <f>VLOOKUP(D1617,'[1]DESIGN LOAD'!AC:AF,2,FALSE)</f>
        <v>565</v>
      </c>
      <c r="S1617" s="7">
        <f>VLOOKUP(D1617,'[1]DESIGN LOAD'!AC:AF,3,FALSE)</f>
        <v>675</v>
      </c>
      <c r="T1617">
        <f>VLOOKUP(D1617,'[1]DESIGN LOAD'!AC:AF,4,FALSE)</f>
        <v>1240</v>
      </c>
    </row>
    <row r="1618" spans="1:20" x14ac:dyDescent="0.3">
      <c r="A1618" s="6">
        <v>2024</v>
      </c>
      <c r="B1618" s="6">
        <v>9</v>
      </c>
      <c r="C1618" s="6">
        <v>6</v>
      </c>
      <c r="D1618" s="6">
        <v>14</v>
      </c>
      <c r="E1618" s="6" t="str">
        <f t="shared" si="100"/>
        <v>Friday</v>
      </c>
      <c r="F1618" s="6" t="str">
        <f t="shared" si="103"/>
        <v>Week-day</v>
      </c>
      <c r="G1618" s="6" t="str">
        <f>_xlfn.XLOOKUP(B1618,'[1]VLOOKUP DATA'!$A$3:$A$14,'[1]VLOOKUP DATA'!$C$3:$C$14)</f>
        <v>Low-demand</v>
      </c>
      <c r="H1618" s="6" t="str" cm="1">
        <f t="array" ref="H1618">_xlfn.XLOOKUP(1,('[1]VLOOKUP DATA'!$I$2:$I$337=[1]DATA!G1618)*('[1]VLOOKUP DATA'!$J$2:$J$337=[1]DATA!D1618)*('[1]VLOOKUP DATA'!$K$2:$K$337=[1]DATA!E1618),'[1]VLOOKUP DATA'!$L$2:$L$337)</f>
        <v>Standard</v>
      </c>
      <c r="I1618" s="1" cm="1">
        <f t="array" ref="I1618">_xlfn.XLOOKUP(B1618,'[1]VLOOKUP DATA'!$A$3:$A$14,_xlfn.XLOOKUP(H1618,'[1]VLOOKUP DATA'!$D$2:$F$2,'[1]VLOOKUP DATA'!$D$3:$F$14))*100</f>
        <v>147</v>
      </c>
      <c r="J1618" s="2">
        <v>-8.6149249999999995</v>
      </c>
      <c r="K1618" s="3">
        <f t="shared" si="101"/>
        <v>0</v>
      </c>
      <c r="L1618" s="3">
        <v>99</v>
      </c>
      <c r="M1618" s="4">
        <v>4.9545583333333321</v>
      </c>
      <c r="N1618" s="4">
        <v>375.2475583333333</v>
      </c>
      <c r="O1618" s="4">
        <v>369.0943083333334</v>
      </c>
      <c r="P1618" s="3">
        <f t="shared" si="102"/>
        <v>445.53515833333324</v>
      </c>
      <c r="Q1618" s="5">
        <v>0</v>
      </c>
      <c r="R1618" s="5">
        <f>VLOOKUP(D1618,'[1]DESIGN LOAD'!AC:AF,2,FALSE)</f>
        <v>565</v>
      </c>
      <c r="S1618" s="7">
        <f>VLOOKUP(D1618,'[1]DESIGN LOAD'!AC:AF,3,FALSE)</f>
        <v>675</v>
      </c>
      <c r="T1618">
        <f>VLOOKUP(D1618,'[1]DESIGN LOAD'!AC:AF,4,FALSE)</f>
        <v>1240</v>
      </c>
    </row>
    <row r="1619" spans="1:20" x14ac:dyDescent="0.3">
      <c r="A1619" s="6">
        <v>2024</v>
      </c>
      <c r="B1619" s="6">
        <v>9</v>
      </c>
      <c r="C1619" s="6">
        <v>6</v>
      </c>
      <c r="D1619" s="6">
        <v>15</v>
      </c>
      <c r="E1619" s="6" t="str">
        <f t="shared" si="100"/>
        <v>Friday</v>
      </c>
      <c r="F1619" s="6" t="str">
        <f t="shared" si="103"/>
        <v>Week-day</v>
      </c>
      <c r="G1619" s="6" t="str">
        <f>_xlfn.XLOOKUP(B1619,'[1]VLOOKUP DATA'!$A$3:$A$14,'[1]VLOOKUP DATA'!$C$3:$C$14)</f>
        <v>Low-demand</v>
      </c>
      <c r="H1619" s="6" t="str" cm="1">
        <f t="array" ref="H1619">_xlfn.XLOOKUP(1,('[1]VLOOKUP DATA'!$I$2:$I$337=[1]DATA!G1619)*('[1]VLOOKUP DATA'!$J$2:$J$337=[1]DATA!D1619)*('[1]VLOOKUP DATA'!$K$2:$K$337=[1]DATA!E1619),'[1]VLOOKUP DATA'!$L$2:$L$337)</f>
        <v>Standard</v>
      </c>
      <c r="I1619" s="1" cm="1">
        <f t="array" ref="I1619">_xlfn.XLOOKUP(B1619,'[1]VLOOKUP DATA'!$A$3:$A$14,_xlfn.XLOOKUP(H1619,'[1]VLOOKUP DATA'!$D$2:$F$2,'[1]VLOOKUP DATA'!$D$3:$F$14))*100</f>
        <v>147</v>
      </c>
      <c r="J1619" s="2">
        <v>-7.9468416666666606</v>
      </c>
      <c r="K1619" s="3">
        <f t="shared" si="101"/>
        <v>0</v>
      </c>
      <c r="L1619" s="3">
        <v>98.88333333333334</v>
      </c>
      <c r="M1619" s="4">
        <v>68.629599999999954</v>
      </c>
      <c r="N1619" s="4">
        <v>370.48773333333327</v>
      </c>
      <c r="O1619" s="4">
        <v>419.54405833333334</v>
      </c>
      <c r="P1619" s="3">
        <f t="shared" si="102"/>
        <v>445.53515833333324</v>
      </c>
      <c r="Q1619" s="5">
        <v>0</v>
      </c>
      <c r="R1619" s="5">
        <f>VLOOKUP(D1619,'[1]DESIGN LOAD'!AC:AF,2,FALSE)</f>
        <v>565</v>
      </c>
      <c r="S1619" s="7">
        <f>VLOOKUP(D1619,'[1]DESIGN LOAD'!AC:AF,3,FALSE)</f>
        <v>675</v>
      </c>
      <c r="T1619">
        <f>VLOOKUP(D1619,'[1]DESIGN LOAD'!AC:AF,4,FALSE)</f>
        <v>1240</v>
      </c>
    </row>
    <row r="1620" spans="1:20" x14ac:dyDescent="0.3">
      <c r="A1620" s="6">
        <v>2024</v>
      </c>
      <c r="B1620" s="6">
        <v>9</v>
      </c>
      <c r="C1620" s="6">
        <v>6</v>
      </c>
      <c r="D1620" s="6">
        <v>16</v>
      </c>
      <c r="E1620" s="6" t="str">
        <f t="shared" si="100"/>
        <v>Friday</v>
      </c>
      <c r="F1620" s="6" t="str">
        <f t="shared" si="103"/>
        <v>Week-day</v>
      </c>
      <c r="G1620" s="6" t="str">
        <f>_xlfn.XLOOKUP(B1620,'[1]VLOOKUP DATA'!$A$3:$A$14,'[1]VLOOKUP DATA'!$C$3:$C$14)</f>
        <v>Low-demand</v>
      </c>
      <c r="H1620" s="6" t="str" cm="1">
        <f t="array" ref="H1620">_xlfn.XLOOKUP(1,('[1]VLOOKUP DATA'!$I$2:$I$337=[1]DATA!G1620)*('[1]VLOOKUP DATA'!$J$2:$J$337=[1]DATA!D1620)*('[1]VLOOKUP DATA'!$K$2:$K$337=[1]DATA!E1620),'[1]VLOOKUP DATA'!$L$2:$L$337)</f>
        <v>Standard</v>
      </c>
      <c r="I1620" s="1" cm="1">
        <f t="array" ref="I1620">_xlfn.XLOOKUP(B1620,'[1]VLOOKUP DATA'!$A$3:$A$14,_xlfn.XLOOKUP(H1620,'[1]VLOOKUP DATA'!$D$2:$F$2,'[1]VLOOKUP DATA'!$D$3:$F$14))*100</f>
        <v>147</v>
      </c>
      <c r="J1620" s="2">
        <v>63.470375000000004</v>
      </c>
      <c r="K1620" s="3">
        <f t="shared" si="101"/>
        <v>63.470375000000004</v>
      </c>
      <c r="L1620" s="3">
        <v>98.74166666666666</v>
      </c>
      <c r="M1620" s="4">
        <v>47.074308333333327</v>
      </c>
      <c r="N1620" s="4">
        <v>335.33491666666674</v>
      </c>
      <c r="O1620" s="4">
        <v>440.02978333333346</v>
      </c>
      <c r="P1620" s="3">
        <f t="shared" si="102"/>
        <v>445.53515833333324</v>
      </c>
      <c r="Q1620" s="5">
        <v>0</v>
      </c>
      <c r="R1620" s="5">
        <f>VLOOKUP(D1620,'[1]DESIGN LOAD'!AC:AF,2,FALSE)</f>
        <v>565</v>
      </c>
      <c r="S1620" s="7">
        <f>VLOOKUP(D1620,'[1]DESIGN LOAD'!AC:AF,3,FALSE)</f>
        <v>675</v>
      </c>
      <c r="T1620">
        <f>VLOOKUP(D1620,'[1]DESIGN LOAD'!AC:AF,4,FALSE)</f>
        <v>1240</v>
      </c>
    </row>
    <row r="1621" spans="1:20" x14ac:dyDescent="0.3">
      <c r="A1621" s="6">
        <v>2024</v>
      </c>
      <c r="B1621" s="6">
        <v>9</v>
      </c>
      <c r="C1621" s="6">
        <v>6</v>
      </c>
      <c r="D1621" s="6">
        <v>17</v>
      </c>
      <c r="E1621" s="6" t="str">
        <f t="shared" si="100"/>
        <v>Friday</v>
      </c>
      <c r="F1621" s="6" t="str">
        <f t="shared" si="103"/>
        <v>Week-day</v>
      </c>
      <c r="G1621" s="6" t="str">
        <f>_xlfn.XLOOKUP(B1621,'[1]VLOOKUP DATA'!$A$3:$A$14,'[1]VLOOKUP DATA'!$C$3:$C$14)</f>
        <v>Low-demand</v>
      </c>
      <c r="H1621" s="6" t="str" cm="1">
        <f t="array" ref="H1621">_xlfn.XLOOKUP(1,('[1]VLOOKUP DATA'!$I$2:$I$337=[1]DATA!G1621)*('[1]VLOOKUP DATA'!$J$2:$J$337=[1]DATA!D1621)*('[1]VLOOKUP DATA'!$K$2:$K$337=[1]DATA!E1621),'[1]VLOOKUP DATA'!$L$2:$L$337)</f>
        <v>Standard</v>
      </c>
      <c r="I1621" s="1" cm="1">
        <f t="array" ref="I1621">_xlfn.XLOOKUP(B1621,'[1]VLOOKUP DATA'!$A$3:$A$14,_xlfn.XLOOKUP(H1621,'[1]VLOOKUP DATA'!$D$2:$F$2,'[1]VLOOKUP DATA'!$D$3:$F$14))*100</f>
        <v>147</v>
      </c>
      <c r="J1621" s="2">
        <v>406.33543333333313</v>
      </c>
      <c r="K1621" s="3">
        <f t="shared" si="101"/>
        <v>406.33543333333313</v>
      </c>
      <c r="L1621" s="3">
        <v>87.266666666666666</v>
      </c>
      <c r="M1621" s="4">
        <v>17.501083333333316</v>
      </c>
      <c r="N1621" s="4">
        <v>98.504175000000004</v>
      </c>
      <c r="O1621" s="4">
        <v>520.72226666666666</v>
      </c>
      <c r="P1621" s="3">
        <f t="shared" si="102"/>
        <v>445.53515833333324</v>
      </c>
      <c r="Q1621" s="5">
        <v>-1.9116666666666639E-2</v>
      </c>
      <c r="R1621" s="5">
        <f>VLOOKUP(D1621,'[1]DESIGN LOAD'!AC:AF,2,FALSE)</f>
        <v>555</v>
      </c>
      <c r="S1621" s="7">
        <f>VLOOKUP(D1621,'[1]DESIGN LOAD'!AC:AF,3,FALSE)</f>
        <v>675</v>
      </c>
      <c r="T1621">
        <f>VLOOKUP(D1621,'[1]DESIGN LOAD'!AC:AF,4,FALSE)</f>
        <v>1230</v>
      </c>
    </row>
    <row r="1622" spans="1:20" x14ac:dyDescent="0.3">
      <c r="A1622" s="6">
        <v>2024</v>
      </c>
      <c r="B1622" s="6">
        <v>9</v>
      </c>
      <c r="C1622" s="6">
        <v>6</v>
      </c>
      <c r="D1622" s="6">
        <v>18</v>
      </c>
      <c r="E1622" s="6" t="str">
        <f t="shared" si="100"/>
        <v>Friday</v>
      </c>
      <c r="F1622" s="6" t="str">
        <f t="shared" si="103"/>
        <v>Week-day</v>
      </c>
      <c r="G1622" s="6" t="str">
        <f>_xlfn.XLOOKUP(B1622,'[1]VLOOKUP DATA'!$A$3:$A$14,'[1]VLOOKUP DATA'!$C$3:$C$14)</f>
        <v>Low-demand</v>
      </c>
      <c r="H1622" s="6" t="str" cm="1">
        <f t="array" ref="H1622">_xlfn.XLOOKUP(1,('[1]VLOOKUP DATA'!$I$2:$I$337=[1]DATA!G1622)*('[1]VLOOKUP DATA'!$J$2:$J$337=[1]DATA!D1622)*('[1]VLOOKUP DATA'!$K$2:$K$337=[1]DATA!E1622),'[1]VLOOKUP DATA'!$L$2:$L$337)</f>
        <v>Peak</v>
      </c>
      <c r="I1622" s="1" cm="1">
        <f t="array" ref="I1622">_xlfn.XLOOKUP(B1622,'[1]VLOOKUP DATA'!$A$3:$A$14,_xlfn.XLOOKUP(H1622,'[1]VLOOKUP DATA'!$D$2:$F$2,'[1]VLOOKUP DATA'!$D$3:$F$14))*100</f>
        <v>213</v>
      </c>
      <c r="J1622" s="2">
        <v>176.79854166666661</v>
      </c>
      <c r="K1622" s="3">
        <f t="shared" si="101"/>
        <v>176.79854166666661</v>
      </c>
      <c r="L1622" s="3">
        <v>70.458333333333329</v>
      </c>
      <c r="M1622" s="4">
        <v>345.2681583333333</v>
      </c>
      <c r="N1622" s="4">
        <v>6.0428999999999986</v>
      </c>
      <c r="O1622" s="4">
        <v>511.67055000000005</v>
      </c>
      <c r="P1622" s="3">
        <f t="shared" si="102"/>
        <v>445.53515833333324</v>
      </c>
      <c r="Q1622" s="5">
        <v>-3.5666666666666659E-2</v>
      </c>
      <c r="R1622" s="5">
        <f>VLOOKUP(D1622,'[1]DESIGN LOAD'!AC:AF,2,FALSE)</f>
        <v>485</v>
      </c>
      <c r="S1622" s="7">
        <f>VLOOKUP(D1622,'[1]DESIGN LOAD'!AC:AF,3,FALSE)</f>
        <v>655</v>
      </c>
      <c r="T1622">
        <f>VLOOKUP(D1622,'[1]DESIGN LOAD'!AC:AF,4,FALSE)</f>
        <v>1140</v>
      </c>
    </row>
    <row r="1623" spans="1:20" x14ac:dyDescent="0.3">
      <c r="A1623" s="6">
        <v>2024</v>
      </c>
      <c r="B1623" s="6">
        <v>9</v>
      </c>
      <c r="C1623" s="6">
        <v>6</v>
      </c>
      <c r="D1623" s="6">
        <v>19</v>
      </c>
      <c r="E1623" s="6" t="str">
        <f t="shared" si="100"/>
        <v>Friday</v>
      </c>
      <c r="F1623" s="6" t="str">
        <f t="shared" si="103"/>
        <v>Week-day</v>
      </c>
      <c r="G1623" s="6" t="str">
        <f>_xlfn.XLOOKUP(B1623,'[1]VLOOKUP DATA'!$A$3:$A$14,'[1]VLOOKUP DATA'!$C$3:$C$14)</f>
        <v>Low-demand</v>
      </c>
      <c r="H1623" s="6" t="str" cm="1">
        <f t="array" ref="H1623">_xlfn.XLOOKUP(1,('[1]VLOOKUP DATA'!$I$2:$I$337=[1]DATA!G1623)*('[1]VLOOKUP DATA'!$J$2:$J$337=[1]DATA!D1623)*('[1]VLOOKUP DATA'!$K$2:$K$337=[1]DATA!E1623),'[1]VLOOKUP DATA'!$L$2:$L$337)</f>
        <v>Peak</v>
      </c>
      <c r="I1623" s="1" cm="1">
        <f t="array" ref="I1623">_xlfn.XLOOKUP(B1623,'[1]VLOOKUP DATA'!$A$3:$A$14,_xlfn.XLOOKUP(H1623,'[1]VLOOKUP DATA'!$D$2:$F$2,'[1]VLOOKUP DATA'!$D$3:$F$14))*100</f>
        <v>213</v>
      </c>
      <c r="J1623" s="2">
        <v>10.447241666666665</v>
      </c>
      <c r="K1623" s="3">
        <f t="shared" si="101"/>
        <v>10.447241666666665</v>
      </c>
      <c r="L1623" s="3">
        <v>67.058333333333337</v>
      </c>
      <c r="M1623" s="4">
        <v>443.99524166666652</v>
      </c>
      <c r="N1623" s="4">
        <v>0</v>
      </c>
      <c r="O1623" s="4">
        <v>433.98967499999998</v>
      </c>
      <c r="P1623" s="3">
        <f t="shared" si="102"/>
        <v>445.53515833333324</v>
      </c>
      <c r="Q1623" s="5">
        <v>-3.5999999999999997E-2</v>
      </c>
      <c r="R1623" s="5">
        <f>VLOOKUP(D1623,'[1]DESIGN LOAD'!AC:AF,2,FALSE)</f>
        <v>295</v>
      </c>
      <c r="S1623" s="7">
        <f>VLOOKUP(D1623,'[1]DESIGN LOAD'!AC:AF,3,FALSE)</f>
        <v>655</v>
      </c>
      <c r="T1623">
        <f>VLOOKUP(D1623,'[1]DESIGN LOAD'!AC:AF,4,FALSE)</f>
        <v>950</v>
      </c>
    </row>
    <row r="1624" spans="1:20" x14ac:dyDescent="0.3">
      <c r="A1624" s="6">
        <v>2024</v>
      </c>
      <c r="B1624" s="6">
        <v>9</v>
      </c>
      <c r="C1624" s="6">
        <v>6</v>
      </c>
      <c r="D1624" s="6">
        <v>20</v>
      </c>
      <c r="E1624" s="6" t="str">
        <f t="shared" si="100"/>
        <v>Friday</v>
      </c>
      <c r="F1624" s="6" t="str">
        <f t="shared" si="103"/>
        <v>Week-day</v>
      </c>
      <c r="G1624" s="6" t="str">
        <f>_xlfn.XLOOKUP(B1624,'[1]VLOOKUP DATA'!$A$3:$A$14,'[1]VLOOKUP DATA'!$C$3:$C$14)</f>
        <v>Low-demand</v>
      </c>
      <c r="H1624" s="6" t="str" cm="1">
        <f t="array" ref="H1624">_xlfn.XLOOKUP(1,('[1]VLOOKUP DATA'!$I$2:$I$337=[1]DATA!G1624)*('[1]VLOOKUP DATA'!$J$2:$J$337=[1]DATA!D1624)*('[1]VLOOKUP DATA'!$K$2:$K$337=[1]DATA!E1624),'[1]VLOOKUP DATA'!$L$2:$L$337)</f>
        <v>Standard</v>
      </c>
      <c r="I1624" s="1" cm="1">
        <f t="array" ref="I1624">_xlfn.XLOOKUP(B1624,'[1]VLOOKUP DATA'!$A$3:$A$14,_xlfn.XLOOKUP(H1624,'[1]VLOOKUP DATA'!$D$2:$F$2,'[1]VLOOKUP DATA'!$D$3:$F$14))*100</f>
        <v>147</v>
      </c>
      <c r="J1624" s="2">
        <v>-79.776883333333345</v>
      </c>
      <c r="K1624" s="3">
        <f t="shared" si="101"/>
        <v>0</v>
      </c>
      <c r="L1624" s="3">
        <v>68.833333333333329</v>
      </c>
      <c r="M1624" s="4">
        <v>443.97867499999973</v>
      </c>
      <c r="N1624" s="4">
        <v>0</v>
      </c>
      <c r="O1624" s="4">
        <v>343.74004999999983</v>
      </c>
      <c r="P1624" s="3">
        <f t="shared" si="102"/>
        <v>445.53515833333324</v>
      </c>
      <c r="Q1624" s="5">
        <v>-3.5999999999999997E-2</v>
      </c>
      <c r="R1624" s="5">
        <f>VLOOKUP(D1624,'[1]DESIGN LOAD'!AC:AF,2,FALSE)</f>
        <v>295</v>
      </c>
      <c r="S1624" s="7">
        <f>VLOOKUP(D1624,'[1]DESIGN LOAD'!AC:AF,3,FALSE)</f>
        <v>190</v>
      </c>
      <c r="T1624">
        <f>VLOOKUP(D1624,'[1]DESIGN LOAD'!AC:AF,4,FALSE)</f>
        <v>485</v>
      </c>
    </row>
    <row r="1625" spans="1:20" x14ac:dyDescent="0.3">
      <c r="A1625" s="6">
        <v>2024</v>
      </c>
      <c r="B1625" s="6">
        <v>9</v>
      </c>
      <c r="C1625" s="6">
        <v>6</v>
      </c>
      <c r="D1625" s="6">
        <v>21</v>
      </c>
      <c r="E1625" s="6" t="str">
        <f t="shared" si="100"/>
        <v>Friday</v>
      </c>
      <c r="F1625" s="6" t="str">
        <f t="shared" si="103"/>
        <v>Week-day</v>
      </c>
      <c r="G1625" s="6" t="str">
        <f>_xlfn.XLOOKUP(B1625,'[1]VLOOKUP DATA'!$A$3:$A$14,'[1]VLOOKUP DATA'!$C$3:$C$14)</f>
        <v>Low-demand</v>
      </c>
      <c r="H1625" s="6" t="str" cm="1">
        <f t="array" ref="H1625">_xlfn.XLOOKUP(1,('[1]VLOOKUP DATA'!$I$2:$I$337=[1]DATA!G1625)*('[1]VLOOKUP DATA'!$J$2:$J$337=[1]DATA!D1625)*('[1]VLOOKUP DATA'!$K$2:$K$337=[1]DATA!E1625),'[1]VLOOKUP DATA'!$L$2:$L$337)</f>
        <v>Standard</v>
      </c>
      <c r="I1625" s="1" cm="1">
        <f t="array" ref="I1625">_xlfn.XLOOKUP(B1625,'[1]VLOOKUP DATA'!$A$3:$A$14,_xlfn.XLOOKUP(H1625,'[1]VLOOKUP DATA'!$D$2:$F$2,'[1]VLOOKUP DATA'!$D$3:$F$14))*100</f>
        <v>147</v>
      </c>
      <c r="J1625" s="2">
        <v>-111.82774999999997</v>
      </c>
      <c r="K1625" s="3">
        <f t="shared" si="101"/>
        <v>0</v>
      </c>
      <c r="L1625" s="3">
        <v>73.599999999999994</v>
      </c>
      <c r="M1625" s="4">
        <v>444.07566666666673</v>
      </c>
      <c r="N1625" s="4">
        <v>0</v>
      </c>
      <c r="O1625" s="4">
        <v>311.70111666666674</v>
      </c>
      <c r="P1625" s="3">
        <f t="shared" si="102"/>
        <v>445.53515833333324</v>
      </c>
      <c r="Q1625" s="5">
        <v>-3.5999999999999997E-2</v>
      </c>
      <c r="R1625" s="5">
        <f>VLOOKUP(D1625,'[1]DESIGN LOAD'!AC:AF,2,FALSE)</f>
        <v>295</v>
      </c>
      <c r="S1625" s="7">
        <f>VLOOKUP(D1625,'[1]DESIGN LOAD'!AC:AF,3,FALSE)</f>
        <v>190</v>
      </c>
      <c r="T1625">
        <f>VLOOKUP(D1625,'[1]DESIGN LOAD'!AC:AF,4,FALSE)</f>
        <v>485</v>
      </c>
    </row>
    <row r="1626" spans="1:20" x14ac:dyDescent="0.3">
      <c r="A1626" s="6">
        <v>2024</v>
      </c>
      <c r="B1626" s="6">
        <v>9</v>
      </c>
      <c r="C1626" s="6">
        <v>6</v>
      </c>
      <c r="D1626" s="6">
        <v>22</v>
      </c>
      <c r="E1626" s="6" t="str">
        <f t="shared" si="100"/>
        <v>Friday</v>
      </c>
      <c r="F1626" s="6" t="str">
        <f t="shared" si="103"/>
        <v>Week-day</v>
      </c>
      <c r="G1626" s="6" t="str">
        <f>_xlfn.XLOOKUP(B1626,'[1]VLOOKUP DATA'!$A$3:$A$14,'[1]VLOOKUP DATA'!$C$3:$C$14)</f>
        <v>Low-demand</v>
      </c>
      <c r="H1626" s="6" t="str" cm="1">
        <f t="array" ref="H1626">_xlfn.XLOOKUP(1,('[1]VLOOKUP DATA'!$I$2:$I$337=[1]DATA!G1626)*('[1]VLOOKUP DATA'!$J$2:$J$337=[1]DATA!D1626)*('[1]VLOOKUP DATA'!$K$2:$K$337=[1]DATA!E1626),'[1]VLOOKUP DATA'!$L$2:$L$337)</f>
        <v>Off-Peak</v>
      </c>
      <c r="I1626" s="1" cm="1">
        <f t="array" ref="I1626">_xlfn.XLOOKUP(B1626,'[1]VLOOKUP DATA'!$A$3:$A$14,_xlfn.XLOOKUP(H1626,'[1]VLOOKUP DATA'!$D$2:$F$2,'[1]VLOOKUP DATA'!$D$3:$F$14))*100</f>
        <v>93</v>
      </c>
      <c r="J1626" s="2">
        <v>3.4243083333333342</v>
      </c>
      <c r="K1626" s="3">
        <f t="shared" si="101"/>
        <v>3.4243083333333342</v>
      </c>
      <c r="L1626" s="3">
        <v>76.916666666666671</v>
      </c>
      <c r="M1626" s="4">
        <v>328.00295833333342</v>
      </c>
      <c r="N1626" s="4">
        <v>0</v>
      </c>
      <c r="O1626" s="4">
        <v>315.89979166666643</v>
      </c>
      <c r="P1626" s="3">
        <f t="shared" si="102"/>
        <v>445.53515833333324</v>
      </c>
      <c r="Q1626" s="5">
        <v>-3.5999999999999997E-2</v>
      </c>
      <c r="R1626" s="5">
        <f>VLOOKUP(D1626,'[1]DESIGN LOAD'!AC:AF,2,FALSE)</f>
        <v>200</v>
      </c>
      <c r="S1626" s="7">
        <f>VLOOKUP(D1626,'[1]DESIGN LOAD'!AC:AF,3,FALSE)</f>
        <v>190</v>
      </c>
      <c r="T1626">
        <f>VLOOKUP(D1626,'[1]DESIGN LOAD'!AC:AF,4,FALSE)</f>
        <v>390</v>
      </c>
    </row>
    <row r="1627" spans="1:20" x14ac:dyDescent="0.3">
      <c r="A1627" s="6">
        <v>2024</v>
      </c>
      <c r="B1627" s="6">
        <v>9</v>
      </c>
      <c r="C1627" s="6">
        <v>6</v>
      </c>
      <c r="D1627" s="6">
        <v>23</v>
      </c>
      <c r="E1627" s="6" t="str">
        <f t="shared" si="100"/>
        <v>Friday</v>
      </c>
      <c r="F1627" s="6" t="str">
        <f t="shared" si="103"/>
        <v>Week-day</v>
      </c>
      <c r="G1627" s="6" t="str">
        <f>_xlfn.XLOOKUP(B1627,'[1]VLOOKUP DATA'!$A$3:$A$14,'[1]VLOOKUP DATA'!$C$3:$C$14)</f>
        <v>Low-demand</v>
      </c>
      <c r="H1627" s="6" t="str" cm="1">
        <f t="array" ref="H1627">_xlfn.XLOOKUP(1,('[1]VLOOKUP DATA'!$I$2:$I$337=[1]DATA!G1627)*('[1]VLOOKUP DATA'!$J$2:$J$337=[1]DATA!D1627)*('[1]VLOOKUP DATA'!$K$2:$K$337=[1]DATA!E1627),'[1]VLOOKUP DATA'!$L$2:$L$337)</f>
        <v>Off-Peak</v>
      </c>
      <c r="I1627" s="1" cm="1">
        <f t="array" ref="I1627">_xlfn.XLOOKUP(B1627,'[1]VLOOKUP DATA'!$A$3:$A$14,_xlfn.XLOOKUP(H1627,'[1]VLOOKUP DATA'!$D$2:$F$2,'[1]VLOOKUP DATA'!$D$3:$F$14))*100</f>
        <v>93</v>
      </c>
      <c r="J1627" s="2">
        <v>-14.752816666666668</v>
      </c>
      <c r="K1627" s="3">
        <f t="shared" si="101"/>
        <v>0</v>
      </c>
      <c r="L1627" s="3">
        <v>76.341666666666669</v>
      </c>
      <c r="M1627" s="4">
        <v>347.74759166666661</v>
      </c>
      <c r="N1627" s="4">
        <v>0</v>
      </c>
      <c r="O1627" s="4">
        <v>316.05208333333314</v>
      </c>
      <c r="P1627" s="3">
        <f t="shared" si="102"/>
        <v>445.53515833333324</v>
      </c>
      <c r="Q1627" s="5">
        <v>-3.5999999999999997E-2</v>
      </c>
      <c r="R1627" s="5">
        <f>VLOOKUP(D1627,'[1]DESIGN LOAD'!AC:AF,2,FALSE)</f>
        <v>200</v>
      </c>
      <c r="S1627" s="7">
        <f>VLOOKUP(D1627,'[1]DESIGN LOAD'!AC:AF,3,FALSE)</f>
        <v>190</v>
      </c>
      <c r="T1627">
        <f>VLOOKUP(D1627,'[1]DESIGN LOAD'!AC:AF,4,FALSE)</f>
        <v>390</v>
      </c>
    </row>
    <row r="1628" spans="1:20" x14ac:dyDescent="0.3">
      <c r="A1628" s="6">
        <v>2024</v>
      </c>
      <c r="B1628" s="6">
        <v>9</v>
      </c>
      <c r="C1628" s="6">
        <v>7</v>
      </c>
      <c r="D1628" s="6">
        <v>0</v>
      </c>
      <c r="E1628" s="6" t="str">
        <f t="shared" si="100"/>
        <v>Saturday</v>
      </c>
      <c r="F1628" s="6" t="str">
        <f t="shared" si="103"/>
        <v>Weekend</v>
      </c>
      <c r="G1628" s="6" t="str">
        <f>_xlfn.XLOOKUP(B1628,'[1]VLOOKUP DATA'!$A$3:$A$14,'[1]VLOOKUP DATA'!$C$3:$C$14)</f>
        <v>Low-demand</v>
      </c>
      <c r="H1628" s="6" t="str" cm="1">
        <f t="array" ref="H1628">_xlfn.XLOOKUP(1,('[1]VLOOKUP DATA'!$I$2:$I$337=[1]DATA!G1628)*('[1]VLOOKUP DATA'!$J$2:$J$337=[1]DATA!D1628)*('[1]VLOOKUP DATA'!$K$2:$K$337=[1]DATA!E1628),'[1]VLOOKUP DATA'!$L$2:$L$337)</f>
        <v>Off-Peak</v>
      </c>
      <c r="I1628" s="1" cm="1">
        <f t="array" ref="I1628">_xlfn.XLOOKUP(B1628,'[1]VLOOKUP DATA'!$A$3:$A$14,_xlfn.XLOOKUP(H1628,'[1]VLOOKUP DATA'!$D$2:$F$2,'[1]VLOOKUP DATA'!$D$3:$F$14))*100</f>
        <v>93</v>
      </c>
      <c r="J1628" s="2">
        <v>10.113008333333321</v>
      </c>
      <c r="K1628" s="3">
        <f t="shared" si="101"/>
        <v>10.113008333333321</v>
      </c>
      <c r="L1628" s="3">
        <v>76.174999999999997</v>
      </c>
      <c r="M1628" s="4">
        <v>318.82083333333344</v>
      </c>
      <c r="N1628" s="4">
        <v>0</v>
      </c>
      <c r="O1628" s="4">
        <v>314.28875833333331</v>
      </c>
      <c r="P1628" s="3">
        <f t="shared" si="102"/>
        <v>445.53515833333324</v>
      </c>
      <c r="Q1628" s="5">
        <v>-3.5999999999999997E-2</v>
      </c>
      <c r="R1628" s="5">
        <f>VLOOKUP(D1628,'[1]DESIGN LOAD'!AC:AF,2,FALSE)</f>
        <v>200</v>
      </c>
      <c r="S1628" s="7">
        <f>VLOOKUP(D1628,'[1]DESIGN LOAD'!AC:AF,3,FALSE)</f>
        <v>190</v>
      </c>
      <c r="T1628">
        <f>VLOOKUP(D1628,'[1]DESIGN LOAD'!AC:AF,4,FALSE)</f>
        <v>390</v>
      </c>
    </row>
    <row r="1629" spans="1:20" x14ac:dyDescent="0.3">
      <c r="A1629" s="6">
        <v>2024</v>
      </c>
      <c r="B1629" s="6">
        <v>9</v>
      </c>
      <c r="C1629" s="6">
        <v>7</v>
      </c>
      <c r="D1629" s="6">
        <v>1</v>
      </c>
      <c r="E1629" s="6" t="str">
        <f t="shared" si="100"/>
        <v>Saturday</v>
      </c>
      <c r="F1629" s="6" t="str">
        <f t="shared" si="103"/>
        <v>Weekend</v>
      </c>
      <c r="G1629" s="6" t="str">
        <f>_xlfn.XLOOKUP(B1629,'[1]VLOOKUP DATA'!$A$3:$A$14,'[1]VLOOKUP DATA'!$C$3:$C$14)</f>
        <v>Low-demand</v>
      </c>
      <c r="H1629" s="6" t="str" cm="1">
        <f t="array" ref="H1629">_xlfn.XLOOKUP(1,('[1]VLOOKUP DATA'!$I$2:$I$337=[1]DATA!G1629)*('[1]VLOOKUP DATA'!$J$2:$J$337=[1]DATA!D1629)*('[1]VLOOKUP DATA'!$K$2:$K$337=[1]DATA!E1629),'[1]VLOOKUP DATA'!$L$2:$L$337)</f>
        <v>Off-Peak</v>
      </c>
      <c r="I1629" s="1" cm="1">
        <f t="array" ref="I1629">_xlfn.XLOOKUP(B1629,'[1]VLOOKUP DATA'!$A$3:$A$14,_xlfn.XLOOKUP(H1629,'[1]VLOOKUP DATA'!$D$2:$F$2,'[1]VLOOKUP DATA'!$D$3:$F$14))*100</f>
        <v>93</v>
      </c>
      <c r="J1629" s="2">
        <v>6.7383583333333341</v>
      </c>
      <c r="K1629" s="3">
        <f t="shared" si="101"/>
        <v>6.7383583333333341</v>
      </c>
      <c r="L1629" s="3">
        <v>75.75</v>
      </c>
      <c r="M1629" s="4">
        <v>314.37863333333348</v>
      </c>
      <c r="N1629" s="4">
        <v>0</v>
      </c>
      <c r="O1629" s="4">
        <v>310.92585833333334</v>
      </c>
      <c r="P1629" s="3">
        <f t="shared" si="102"/>
        <v>445.53515833333324</v>
      </c>
      <c r="Q1629" s="5">
        <v>-3.5999999999999997E-2</v>
      </c>
      <c r="R1629" s="5">
        <f>VLOOKUP(D1629,'[1]DESIGN LOAD'!AC:AF,2,FALSE)</f>
        <v>200</v>
      </c>
      <c r="S1629" s="7">
        <f>VLOOKUP(D1629,'[1]DESIGN LOAD'!AC:AF,3,FALSE)</f>
        <v>190</v>
      </c>
      <c r="T1629">
        <f>VLOOKUP(D1629,'[1]DESIGN LOAD'!AC:AF,4,FALSE)</f>
        <v>390</v>
      </c>
    </row>
    <row r="1630" spans="1:20" x14ac:dyDescent="0.3">
      <c r="A1630" s="6">
        <v>2024</v>
      </c>
      <c r="B1630" s="6">
        <v>9</v>
      </c>
      <c r="C1630" s="6">
        <v>7</v>
      </c>
      <c r="D1630" s="6">
        <v>2</v>
      </c>
      <c r="E1630" s="6" t="str">
        <f t="shared" si="100"/>
        <v>Saturday</v>
      </c>
      <c r="F1630" s="6" t="str">
        <f t="shared" si="103"/>
        <v>Weekend</v>
      </c>
      <c r="G1630" s="6" t="str">
        <f>_xlfn.XLOOKUP(B1630,'[1]VLOOKUP DATA'!$A$3:$A$14,'[1]VLOOKUP DATA'!$C$3:$C$14)</f>
        <v>Low-demand</v>
      </c>
      <c r="H1630" s="6" t="str" cm="1">
        <f t="array" ref="H1630">_xlfn.XLOOKUP(1,('[1]VLOOKUP DATA'!$I$2:$I$337=[1]DATA!G1630)*('[1]VLOOKUP DATA'!$J$2:$J$337=[1]DATA!D1630)*('[1]VLOOKUP DATA'!$K$2:$K$337=[1]DATA!E1630),'[1]VLOOKUP DATA'!$L$2:$L$337)</f>
        <v>Off-Peak</v>
      </c>
      <c r="I1630" s="1" cm="1">
        <f t="array" ref="I1630">_xlfn.XLOOKUP(B1630,'[1]VLOOKUP DATA'!$A$3:$A$14,_xlfn.XLOOKUP(H1630,'[1]VLOOKUP DATA'!$D$2:$F$2,'[1]VLOOKUP DATA'!$D$3:$F$14))*100</f>
        <v>93</v>
      </c>
      <c r="J1630" s="2">
        <v>-34.218941666666659</v>
      </c>
      <c r="K1630" s="3">
        <f t="shared" si="101"/>
        <v>0</v>
      </c>
      <c r="L1630" s="3">
        <v>75.966666666666669</v>
      </c>
      <c r="M1630" s="4">
        <v>444.66877500000015</v>
      </c>
      <c r="N1630" s="4">
        <v>0</v>
      </c>
      <c r="O1630" s="4">
        <v>389.30279166666639</v>
      </c>
      <c r="P1630" s="3">
        <f t="shared" si="102"/>
        <v>445.53515833333324</v>
      </c>
      <c r="Q1630" s="5">
        <v>-3.5999999999999997E-2</v>
      </c>
      <c r="R1630" s="5">
        <f>VLOOKUP(D1630,'[1]DESIGN LOAD'!AC:AF,2,FALSE)</f>
        <v>200</v>
      </c>
      <c r="S1630" s="7">
        <f>VLOOKUP(D1630,'[1]DESIGN LOAD'!AC:AF,3,FALSE)</f>
        <v>190</v>
      </c>
      <c r="T1630">
        <f>VLOOKUP(D1630,'[1]DESIGN LOAD'!AC:AF,4,FALSE)</f>
        <v>390</v>
      </c>
    </row>
    <row r="1631" spans="1:20" x14ac:dyDescent="0.3">
      <c r="A1631" s="6">
        <v>2024</v>
      </c>
      <c r="B1631" s="6">
        <v>9</v>
      </c>
      <c r="C1631" s="6">
        <v>7</v>
      </c>
      <c r="D1631" s="6">
        <v>3</v>
      </c>
      <c r="E1631" s="6" t="str">
        <f t="shared" si="100"/>
        <v>Saturday</v>
      </c>
      <c r="F1631" s="6" t="str">
        <f t="shared" si="103"/>
        <v>Weekend</v>
      </c>
      <c r="G1631" s="6" t="str">
        <f>_xlfn.XLOOKUP(B1631,'[1]VLOOKUP DATA'!$A$3:$A$14,'[1]VLOOKUP DATA'!$C$3:$C$14)</f>
        <v>Low-demand</v>
      </c>
      <c r="H1631" s="6" t="str" cm="1">
        <f t="array" ref="H1631">_xlfn.XLOOKUP(1,('[1]VLOOKUP DATA'!$I$2:$I$337=[1]DATA!G1631)*('[1]VLOOKUP DATA'!$J$2:$J$337=[1]DATA!D1631)*('[1]VLOOKUP DATA'!$K$2:$K$337=[1]DATA!E1631),'[1]VLOOKUP DATA'!$L$2:$L$337)</f>
        <v>Off-Peak</v>
      </c>
      <c r="I1631" s="1" cm="1">
        <f t="array" ref="I1631">_xlfn.XLOOKUP(B1631,'[1]VLOOKUP DATA'!$A$3:$A$14,_xlfn.XLOOKUP(H1631,'[1]VLOOKUP DATA'!$D$2:$F$2,'[1]VLOOKUP DATA'!$D$3:$F$14))*100</f>
        <v>93</v>
      </c>
      <c r="J1631" s="2">
        <v>39.848999999999968</v>
      </c>
      <c r="K1631" s="3">
        <f t="shared" si="101"/>
        <v>39.848999999999968</v>
      </c>
      <c r="L1631" s="3">
        <v>74.7</v>
      </c>
      <c r="M1631" s="4">
        <v>368.9340499999999</v>
      </c>
      <c r="N1631" s="4">
        <v>0</v>
      </c>
      <c r="O1631" s="4">
        <v>391.08630000000022</v>
      </c>
      <c r="P1631" s="3">
        <f t="shared" si="102"/>
        <v>445.53515833333324</v>
      </c>
      <c r="Q1631" s="5">
        <v>-3.5999999999999997E-2</v>
      </c>
      <c r="R1631" s="5">
        <f>VLOOKUP(D1631,'[1]DESIGN LOAD'!AC:AF,2,FALSE)</f>
        <v>200</v>
      </c>
      <c r="S1631" s="7">
        <f>VLOOKUP(D1631,'[1]DESIGN LOAD'!AC:AF,3,FALSE)</f>
        <v>190</v>
      </c>
      <c r="T1631">
        <f>VLOOKUP(D1631,'[1]DESIGN LOAD'!AC:AF,4,FALSE)</f>
        <v>390</v>
      </c>
    </row>
    <row r="1632" spans="1:20" x14ac:dyDescent="0.3">
      <c r="A1632" s="6">
        <v>2024</v>
      </c>
      <c r="B1632" s="6">
        <v>9</v>
      </c>
      <c r="C1632" s="6">
        <v>7</v>
      </c>
      <c r="D1632" s="6">
        <v>4</v>
      </c>
      <c r="E1632" s="6" t="str">
        <f t="shared" si="100"/>
        <v>Saturday</v>
      </c>
      <c r="F1632" s="6" t="str">
        <f t="shared" si="103"/>
        <v>Weekend</v>
      </c>
      <c r="G1632" s="6" t="str">
        <f>_xlfn.XLOOKUP(B1632,'[1]VLOOKUP DATA'!$A$3:$A$14,'[1]VLOOKUP DATA'!$C$3:$C$14)</f>
        <v>Low-demand</v>
      </c>
      <c r="H1632" s="6" t="str" cm="1">
        <f t="array" ref="H1632">_xlfn.XLOOKUP(1,('[1]VLOOKUP DATA'!$I$2:$I$337=[1]DATA!G1632)*('[1]VLOOKUP DATA'!$J$2:$J$337=[1]DATA!D1632)*('[1]VLOOKUP DATA'!$K$2:$K$337=[1]DATA!E1632),'[1]VLOOKUP DATA'!$L$2:$L$337)</f>
        <v>Off-Peak</v>
      </c>
      <c r="I1632" s="1" cm="1">
        <f t="array" ref="I1632">_xlfn.XLOOKUP(B1632,'[1]VLOOKUP DATA'!$A$3:$A$14,_xlfn.XLOOKUP(H1632,'[1]VLOOKUP DATA'!$D$2:$F$2,'[1]VLOOKUP DATA'!$D$3:$F$14))*100</f>
        <v>93</v>
      </c>
      <c r="J1632" s="2">
        <v>58.562849999999997</v>
      </c>
      <c r="K1632" s="3">
        <f t="shared" si="101"/>
        <v>58.562849999999997</v>
      </c>
      <c r="L1632" s="3">
        <v>74.433333333333337</v>
      </c>
      <c r="M1632" s="4">
        <v>328.53627500000005</v>
      </c>
      <c r="N1632" s="4">
        <v>0</v>
      </c>
      <c r="O1632" s="4">
        <v>374.46766666666667</v>
      </c>
      <c r="P1632" s="3">
        <f t="shared" si="102"/>
        <v>445.53515833333324</v>
      </c>
      <c r="Q1632" s="5">
        <v>-3.5999999999999997E-2</v>
      </c>
      <c r="R1632" s="5">
        <f>VLOOKUP(D1632,'[1]DESIGN LOAD'!AC:AF,2,FALSE)</f>
        <v>295</v>
      </c>
      <c r="S1632" s="7">
        <f>VLOOKUP(D1632,'[1]DESIGN LOAD'!AC:AF,3,FALSE)</f>
        <v>190</v>
      </c>
      <c r="T1632">
        <f>VLOOKUP(D1632,'[1]DESIGN LOAD'!AC:AF,4,FALSE)</f>
        <v>485</v>
      </c>
    </row>
    <row r="1633" spans="1:20" x14ac:dyDescent="0.3">
      <c r="A1633" s="6">
        <v>2024</v>
      </c>
      <c r="B1633" s="6">
        <v>9</v>
      </c>
      <c r="C1633" s="6">
        <v>7</v>
      </c>
      <c r="D1633" s="6">
        <v>5</v>
      </c>
      <c r="E1633" s="6" t="str">
        <f t="shared" si="100"/>
        <v>Saturday</v>
      </c>
      <c r="F1633" s="6" t="str">
        <f t="shared" si="103"/>
        <v>Weekend</v>
      </c>
      <c r="G1633" s="6" t="str">
        <f>_xlfn.XLOOKUP(B1633,'[1]VLOOKUP DATA'!$A$3:$A$14,'[1]VLOOKUP DATA'!$C$3:$C$14)</f>
        <v>Low-demand</v>
      </c>
      <c r="H1633" s="6" t="str" cm="1">
        <f t="array" ref="H1633">_xlfn.XLOOKUP(1,('[1]VLOOKUP DATA'!$I$2:$I$337=[1]DATA!G1633)*('[1]VLOOKUP DATA'!$J$2:$J$337=[1]DATA!D1633)*('[1]VLOOKUP DATA'!$K$2:$K$337=[1]DATA!E1633),'[1]VLOOKUP DATA'!$L$2:$L$337)</f>
        <v>Off-Peak</v>
      </c>
      <c r="I1633" s="1" cm="1">
        <f t="array" ref="I1633">_xlfn.XLOOKUP(B1633,'[1]VLOOKUP DATA'!$A$3:$A$14,_xlfn.XLOOKUP(H1633,'[1]VLOOKUP DATA'!$D$2:$F$2,'[1]VLOOKUP DATA'!$D$3:$F$14))*100</f>
        <v>93</v>
      </c>
      <c r="J1633" s="2">
        <v>6.6887666666666652</v>
      </c>
      <c r="K1633" s="3">
        <f t="shared" si="101"/>
        <v>6.6887666666666652</v>
      </c>
      <c r="L1633" s="3">
        <v>72</v>
      </c>
      <c r="M1633" s="4">
        <v>444.73143333333326</v>
      </c>
      <c r="N1633" s="4">
        <v>0</v>
      </c>
      <c r="O1633" s="4">
        <v>430.24144166666673</v>
      </c>
      <c r="P1633" s="3">
        <f t="shared" si="102"/>
        <v>445.53515833333324</v>
      </c>
      <c r="Q1633" s="5">
        <v>-3.5999999999999997E-2</v>
      </c>
      <c r="R1633" s="5">
        <f>VLOOKUP(D1633,'[1]DESIGN LOAD'!AC:AF,2,FALSE)</f>
        <v>295</v>
      </c>
      <c r="S1633" s="7">
        <f>VLOOKUP(D1633,'[1]DESIGN LOAD'!AC:AF,3,FALSE)</f>
        <v>190</v>
      </c>
      <c r="T1633">
        <f>VLOOKUP(D1633,'[1]DESIGN LOAD'!AC:AF,4,FALSE)</f>
        <v>485</v>
      </c>
    </row>
    <row r="1634" spans="1:20" x14ac:dyDescent="0.3">
      <c r="A1634" s="6">
        <v>2024</v>
      </c>
      <c r="B1634" s="6">
        <v>9</v>
      </c>
      <c r="C1634" s="6">
        <v>7</v>
      </c>
      <c r="D1634" s="6">
        <v>6</v>
      </c>
      <c r="E1634" s="6" t="str">
        <f t="shared" si="100"/>
        <v>Saturday</v>
      </c>
      <c r="F1634" s="6" t="str">
        <f t="shared" si="103"/>
        <v>Weekend</v>
      </c>
      <c r="G1634" s="6" t="str">
        <f>_xlfn.XLOOKUP(B1634,'[1]VLOOKUP DATA'!$A$3:$A$14,'[1]VLOOKUP DATA'!$C$3:$C$14)</f>
        <v>Low-demand</v>
      </c>
      <c r="H1634" s="6" t="str" cm="1">
        <f t="array" ref="H1634">_xlfn.XLOOKUP(1,('[1]VLOOKUP DATA'!$I$2:$I$337=[1]DATA!G1634)*('[1]VLOOKUP DATA'!$J$2:$J$337=[1]DATA!D1634)*('[1]VLOOKUP DATA'!$K$2:$K$337=[1]DATA!E1634),'[1]VLOOKUP DATA'!$L$2:$L$337)</f>
        <v>Off-Peak</v>
      </c>
      <c r="I1634" s="1" cm="1">
        <f t="array" ref="I1634">_xlfn.XLOOKUP(B1634,'[1]VLOOKUP DATA'!$A$3:$A$14,_xlfn.XLOOKUP(H1634,'[1]VLOOKUP DATA'!$D$2:$F$2,'[1]VLOOKUP DATA'!$D$3:$F$14))*100</f>
        <v>93</v>
      </c>
      <c r="J1634" s="2">
        <v>-42.259108333333344</v>
      </c>
      <c r="K1634" s="3">
        <f t="shared" si="101"/>
        <v>0</v>
      </c>
      <c r="L1634" s="3">
        <v>72.891666666666666</v>
      </c>
      <c r="M1634" s="4">
        <v>444.72418333333331</v>
      </c>
      <c r="N1634" s="4">
        <v>0.35179166666666667</v>
      </c>
      <c r="O1634" s="4">
        <v>381.63699166666663</v>
      </c>
      <c r="P1634" s="3">
        <f t="shared" si="102"/>
        <v>445.53515833333324</v>
      </c>
      <c r="Q1634" s="5">
        <v>-3.5999999999999997E-2</v>
      </c>
      <c r="R1634" s="5">
        <f>VLOOKUP(D1634,'[1]DESIGN LOAD'!AC:AF,2,FALSE)</f>
        <v>295</v>
      </c>
      <c r="S1634" s="7">
        <f>VLOOKUP(D1634,'[1]DESIGN LOAD'!AC:AF,3,FALSE)</f>
        <v>190</v>
      </c>
      <c r="T1634">
        <f>VLOOKUP(D1634,'[1]DESIGN LOAD'!AC:AF,4,FALSE)</f>
        <v>485</v>
      </c>
    </row>
    <row r="1635" spans="1:20" x14ac:dyDescent="0.3">
      <c r="A1635" s="6">
        <v>2024</v>
      </c>
      <c r="B1635" s="6">
        <v>9</v>
      </c>
      <c r="C1635" s="6">
        <v>7</v>
      </c>
      <c r="D1635" s="6">
        <v>7</v>
      </c>
      <c r="E1635" s="6" t="str">
        <f t="shared" si="100"/>
        <v>Saturday</v>
      </c>
      <c r="F1635" s="6" t="str">
        <f t="shared" si="103"/>
        <v>Weekend</v>
      </c>
      <c r="G1635" s="6" t="str">
        <f>_xlfn.XLOOKUP(B1635,'[1]VLOOKUP DATA'!$A$3:$A$14,'[1]VLOOKUP DATA'!$C$3:$C$14)</f>
        <v>Low-demand</v>
      </c>
      <c r="H1635" s="6" t="str" cm="1">
        <f t="array" ref="H1635">_xlfn.XLOOKUP(1,('[1]VLOOKUP DATA'!$I$2:$I$337=[1]DATA!G1635)*('[1]VLOOKUP DATA'!$J$2:$J$337=[1]DATA!D1635)*('[1]VLOOKUP DATA'!$K$2:$K$337=[1]DATA!E1635),'[1]VLOOKUP DATA'!$L$2:$L$337)</f>
        <v>Standard</v>
      </c>
      <c r="I1635" s="1" cm="1">
        <f t="array" ref="I1635">_xlfn.XLOOKUP(B1635,'[1]VLOOKUP DATA'!$A$3:$A$14,_xlfn.XLOOKUP(H1635,'[1]VLOOKUP DATA'!$D$2:$F$2,'[1]VLOOKUP DATA'!$D$3:$F$14))*100</f>
        <v>147</v>
      </c>
      <c r="J1635" s="2">
        <v>20.884900000000002</v>
      </c>
      <c r="K1635" s="3">
        <f t="shared" si="101"/>
        <v>20.884900000000002</v>
      </c>
      <c r="L1635" s="3">
        <v>73.191666666666663</v>
      </c>
      <c r="M1635" s="4">
        <v>444.81904999999966</v>
      </c>
      <c r="N1635" s="4">
        <v>49.440733333333348</v>
      </c>
      <c r="O1635" s="4">
        <v>493.87326666666667</v>
      </c>
      <c r="P1635" s="3">
        <f t="shared" si="102"/>
        <v>445.53515833333324</v>
      </c>
      <c r="Q1635" s="5">
        <v>-3.5999999999999997E-2</v>
      </c>
      <c r="R1635" s="5">
        <f>VLOOKUP(D1635,'[1]DESIGN LOAD'!AC:AF,2,FALSE)</f>
        <v>565</v>
      </c>
      <c r="S1635" s="7">
        <f>VLOOKUP(D1635,'[1]DESIGN LOAD'!AC:AF,3,FALSE)</f>
        <v>690</v>
      </c>
      <c r="T1635">
        <f>VLOOKUP(D1635,'[1]DESIGN LOAD'!AC:AF,4,FALSE)</f>
        <v>1255</v>
      </c>
    </row>
    <row r="1636" spans="1:20" x14ac:dyDescent="0.3">
      <c r="A1636" s="6">
        <v>2024</v>
      </c>
      <c r="B1636" s="6">
        <v>9</v>
      </c>
      <c r="C1636" s="6">
        <v>7</v>
      </c>
      <c r="D1636" s="6">
        <v>8</v>
      </c>
      <c r="E1636" s="6" t="str">
        <f t="shared" si="100"/>
        <v>Saturday</v>
      </c>
      <c r="F1636" s="6" t="str">
        <f t="shared" si="103"/>
        <v>Weekend</v>
      </c>
      <c r="G1636" s="6" t="str">
        <f>_xlfn.XLOOKUP(B1636,'[1]VLOOKUP DATA'!$A$3:$A$14,'[1]VLOOKUP DATA'!$C$3:$C$14)</f>
        <v>Low-demand</v>
      </c>
      <c r="H1636" s="6" t="str" cm="1">
        <f t="array" ref="H1636">_xlfn.XLOOKUP(1,('[1]VLOOKUP DATA'!$I$2:$I$337=[1]DATA!G1636)*('[1]VLOOKUP DATA'!$J$2:$J$337=[1]DATA!D1636)*('[1]VLOOKUP DATA'!$K$2:$K$337=[1]DATA!E1636),'[1]VLOOKUP DATA'!$L$2:$L$337)</f>
        <v>Standard</v>
      </c>
      <c r="I1636" s="1" cm="1">
        <f t="array" ref="I1636">_xlfn.XLOOKUP(B1636,'[1]VLOOKUP DATA'!$A$3:$A$14,_xlfn.XLOOKUP(H1636,'[1]VLOOKUP DATA'!$D$2:$F$2,'[1]VLOOKUP DATA'!$D$3:$F$14))*100</f>
        <v>147</v>
      </c>
      <c r="J1636" s="2">
        <v>-352.23393877551018</v>
      </c>
      <c r="K1636" s="3">
        <f t="shared" si="101"/>
        <v>0</v>
      </c>
      <c r="L1636" s="3">
        <v>78.357142857142861</v>
      </c>
      <c r="M1636" s="4">
        <v>444.55766326530619</v>
      </c>
      <c r="N1636" s="4">
        <v>426.41807142857135</v>
      </c>
      <c r="O1636" s="4">
        <v>497.71165306122441</v>
      </c>
      <c r="P1636" s="3">
        <f t="shared" si="102"/>
        <v>445.53515833333324</v>
      </c>
      <c r="Q1636" s="5">
        <v>-3.1959183673469407E-2</v>
      </c>
      <c r="R1636" s="5">
        <f>VLOOKUP(D1636,'[1]DESIGN LOAD'!AC:AF,2,FALSE)</f>
        <v>565</v>
      </c>
      <c r="S1636" s="7">
        <f>VLOOKUP(D1636,'[1]DESIGN LOAD'!AC:AF,3,FALSE)</f>
        <v>675</v>
      </c>
      <c r="T1636">
        <f>VLOOKUP(D1636,'[1]DESIGN LOAD'!AC:AF,4,FALSE)</f>
        <v>1240</v>
      </c>
    </row>
    <row r="1637" spans="1:20" x14ac:dyDescent="0.3">
      <c r="A1637" s="6">
        <v>2024</v>
      </c>
      <c r="B1637" s="6">
        <v>9</v>
      </c>
      <c r="C1637" s="6">
        <v>7</v>
      </c>
      <c r="D1637" s="6">
        <v>9</v>
      </c>
      <c r="E1637" s="6" t="str">
        <f t="shared" si="100"/>
        <v>Saturday</v>
      </c>
      <c r="F1637" s="6" t="str">
        <f t="shared" si="103"/>
        <v>Weekend</v>
      </c>
      <c r="G1637" s="6" t="str">
        <f>_xlfn.XLOOKUP(B1637,'[1]VLOOKUP DATA'!$A$3:$A$14,'[1]VLOOKUP DATA'!$C$3:$C$14)</f>
        <v>Low-demand</v>
      </c>
      <c r="H1637" s="6" t="str" cm="1">
        <f t="array" ref="H1637">_xlfn.XLOOKUP(1,('[1]VLOOKUP DATA'!$I$2:$I$337=[1]DATA!G1637)*('[1]VLOOKUP DATA'!$J$2:$J$337=[1]DATA!D1637)*('[1]VLOOKUP DATA'!$K$2:$K$337=[1]DATA!E1637),'[1]VLOOKUP DATA'!$L$2:$L$337)</f>
        <v>Standard</v>
      </c>
      <c r="I1637" s="1" cm="1">
        <f t="array" ref="I1637">_xlfn.XLOOKUP(B1637,'[1]VLOOKUP DATA'!$A$3:$A$14,_xlfn.XLOOKUP(H1637,'[1]VLOOKUP DATA'!$D$2:$F$2,'[1]VLOOKUP DATA'!$D$3:$F$14))*100</f>
        <v>147</v>
      </c>
      <c r="J1637" s="2">
        <v>-231.26807499999995</v>
      </c>
      <c r="K1637" s="3">
        <f t="shared" si="101"/>
        <v>0</v>
      </c>
      <c r="L1637" s="3">
        <v>97.091666666666669</v>
      </c>
      <c r="M1637" s="4">
        <v>205.67964166666673</v>
      </c>
      <c r="N1637" s="4">
        <v>549.22010833333343</v>
      </c>
      <c r="O1637" s="4">
        <v>511.60191666666651</v>
      </c>
      <c r="P1637" s="3">
        <f t="shared" si="102"/>
        <v>445.53515833333324</v>
      </c>
      <c r="Q1637" s="5">
        <v>0</v>
      </c>
      <c r="R1637" s="5">
        <f>VLOOKUP(D1637,'[1]DESIGN LOAD'!AC:AF,2,FALSE)</f>
        <v>565</v>
      </c>
      <c r="S1637" s="7">
        <f>VLOOKUP(D1637,'[1]DESIGN LOAD'!AC:AF,3,FALSE)</f>
        <v>675</v>
      </c>
      <c r="T1637">
        <f>VLOOKUP(D1637,'[1]DESIGN LOAD'!AC:AF,4,FALSE)</f>
        <v>1240</v>
      </c>
    </row>
    <row r="1638" spans="1:20" x14ac:dyDescent="0.3">
      <c r="A1638" s="6">
        <v>2024</v>
      </c>
      <c r="B1638" s="6">
        <v>9</v>
      </c>
      <c r="C1638" s="6">
        <v>7</v>
      </c>
      <c r="D1638" s="6">
        <v>10</v>
      </c>
      <c r="E1638" s="6" t="str">
        <f t="shared" si="100"/>
        <v>Saturday</v>
      </c>
      <c r="F1638" s="6" t="str">
        <f t="shared" si="103"/>
        <v>Weekend</v>
      </c>
      <c r="G1638" s="6" t="str">
        <f>_xlfn.XLOOKUP(B1638,'[1]VLOOKUP DATA'!$A$3:$A$14,'[1]VLOOKUP DATA'!$C$3:$C$14)</f>
        <v>Low-demand</v>
      </c>
      <c r="H1638" s="6" t="str" cm="1">
        <f t="array" ref="H1638">_xlfn.XLOOKUP(1,('[1]VLOOKUP DATA'!$I$2:$I$337=[1]DATA!G1638)*('[1]VLOOKUP DATA'!$J$2:$J$337=[1]DATA!D1638)*('[1]VLOOKUP DATA'!$K$2:$K$337=[1]DATA!E1638),'[1]VLOOKUP DATA'!$L$2:$L$337)</f>
        <v>Standard</v>
      </c>
      <c r="I1638" s="1" cm="1">
        <f t="array" ref="I1638">_xlfn.XLOOKUP(B1638,'[1]VLOOKUP DATA'!$A$3:$A$14,_xlfn.XLOOKUP(H1638,'[1]VLOOKUP DATA'!$D$2:$F$2,'[1]VLOOKUP DATA'!$D$3:$F$14))*100</f>
        <v>147</v>
      </c>
      <c r="J1638" s="2">
        <v>-5.4961583333333355</v>
      </c>
      <c r="K1638" s="3">
        <f t="shared" si="101"/>
        <v>0</v>
      </c>
      <c r="L1638" s="3">
        <v>99</v>
      </c>
      <c r="M1638" s="4">
        <v>0.15443333333333331</v>
      </c>
      <c r="N1638" s="4">
        <v>465.45699166666662</v>
      </c>
      <c r="O1638" s="4">
        <v>459.9599333333332</v>
      </c>
      <c r="P1638" s="3">
        <f t="shared" si="102"/>
        <v>445.53515833333324</v>
      </c>
      <c r="Q1638" s="5">
        <v>0</v>
      </c>
      <c r="R1638" s="5">
        <f>VLOOKUP(D1638,'[1]DESIGN LOAD'!AC:AF,2,FALSE)</f>
        <v>565</v>
      </c>
      <c r="S1638" s="7">
        <f>VLOOKUP(D1638,'[1]DESIGN LOAD'!AC:AF,3,FALSE)</f>
        <v>675</v>
      </c>
      <c r="T1638">
        <f>VLOOKUP(D1638,'[1]DESIGN LOAD'!AC:AF,4,FALSE)</f>
        <v>1240</v>
      </c>
    </row>
    <row r="1639" spans="1:20" x14ac:dyDescent="0.3">
      <c r="A1639" s="6">
        <v>2024</v>
      </c>
      <c r="B1639" s="6">
        <v>9</v>
      </c>
      <c r="C1639" s="6">
        <v>7</v>
      </c>
      <c r="D1639" s="6">
        <v>11</v>
      </c>
      <c r="E1639" s="6" t="str">
        <f t="shared" si="100"/>
        <v>Saturday</v>
      </c>
      <c r="F1639" s="6" t="str">
        <f t="shared" si="103"/>
        <v>Weekend</v>
      </c>
      <c r="G1639" s="6" t="str">
        <f>_xlfn.XLOOKUP(B1639,'[1]VLOOKUP DATA'!$A$3:$A$14,'[1]VLOOKUP DATA'!$C$3:$C$14)</f>
        <v>Low-demand</v>
      </c>
      <c r="H1639" s="6" t="str" cm="1">
        <f t="array" ref="H1639">_xlfn.XLOOKUP(1,('[1]VLOOKUP DATA'!$I$2:$I$337=[1]DATA!G1639)*('[1]VLOOKUP DATA'!$J$2:$J$337=[1]DATA!D1639)*('[1]VLOOKUP DATA'!$K$2:$K$337=[1]DATA!E1639),'[1]VLOOKUP DATA'!$L$2:$L$337)</f>
        <v>Standard</v>
      </c>
      <c r="I1639" s="1" cm="1">
        <f t="array" ref="I1639">_xlfn.XLOOKUP(B1639,'[1]VLOOKUP DATA'!$A$3:$A$14,_xlfn.XLOOKUP(H1639,'[1]VLOOKUP DATA'!$D$2:$F$2,'[1]VLOOKUP DATA'!$D$3:$F$14))*100</f>
        <v>147</v>
      </c>
      <c r="J1639" s="2">
        <v>-7.6116500000000036</v>
      </c>
      <c r="K1639" s="3">
        <f t="shared" si="101"/>
        <v>0</v>
      </c>
      <c r="L1639" s="3">
        <v>99</v>
      </c>
      <c r="M1639" s="4">
        <v>3.3590583333333313</v>
      </c>
      <c r="N1639" s="4">
        <v>405.02574166666687</v>
      </c>
      <c r="O1639" s="4">
        <v>398.88967500000018</v>
      </c>
      <c r="P1639" s="3">
        <f t="shared" si="102"/>
        <v>445.53515833333324</v>
      </c>
      <c r="Q1639" s="5">
        <v>0</v>
      </c>
      <c r="R1639" s="5">
        <f>VLOOKUP(D1639,'[1]DESIGN LOAD'!AC:AF,2,FALSE)</f>
        <v>565</v>
      </c>
      <c r="S1639" s="7">
        <f>VLOOKUP(D1639,'[1]DESIGN LOAD'!AC:AF,3,FALSE)</f>
        <v>675</v>
      </c>
      <c r="T1639">
        <f>VLOOKUP(D1639,'[1]DESIGN LOAD'!AC:AF,4,FALSE)</f>
        <v>1240</v>
      </c>
    </row>
    <row r="1640" spans="1:20" x14ac:dyDescent="0.3">
      <c r="A1640" s="6">
        <v>2024</v>
      </c>
      <c r="B1640" s="6">
        <v>9</v>
      </c>
      <c r="C1640" s="6">
        <v>7</v>
      </c>
      <c r="D1640" s="6">
        <v>12</v>
      </c>
      <c r="E1640" s="6" t="str">
        <f t="shared" si="100"/>
        <v>Saturday</v>
      </c>
      <c r="F1640" s="6" t="str">
        <f t="shared" si="103"/>
        <v>Weekend</v>
      </c>
      <c r="G1640" s="6" t="str">
        <f>_xlfn.XLOOKUP(B1640,'[1]VLOOKUP DATA'!$A$3:$A$14,'[1]VLOOKUP DATA'!$C$3:$C$14)</f>
        <v>Low-demand</v>
      </c>
      <c r="H1640" s="6" t="str" cm="1">
        <f t="array" ref="H1640">_xlfn.XLOOKUP(1,('[1]VLOOKUP DATA'!$I$2:$I$337=[1]DATA!G1640)*('[1]VLOOKUP DATA'!$J$2:$J$337=[1]DATA!D1640)*('[1]VLOOKUP DATA'!$K$2:$K$337=[1]DATA!E1640),'[1]VLOOKUP DATA'!$L$2:$L$337)</f>
        <v>Off-Peak</v>
      </c>
      <c r="I1640" s="1" cm="1">
        <f t="array" ref="I1640">_xlfn.XLOOKUP(B1640,'[1]VLOOKUP DATA'!$A$3:$A$14,_xlfn.XLOOKUP(H1640,'[1]VLOOKUP DATA'!$D$2:$F$2,'[1]VLOOKUP DATA'!$D$3:$F$14))*100</f>
        <v>93</v>
      </c>
      <c r="J1640" s="2">
        <v>-7.8801333333333314</v>
      </c>
      <c r="K1640" s="3">
        <f t="shared" si="101"/>
        <v>0</v>
      </c>
      <c r="L1640" s="3">
        <v>99</v>
      </c>
      <c r="M1640" s="4">
        <v>2.6393833333333325</v>
      </c>
      <c r="N1640" s="4">
        <v>374.96016666666674</v>
      </c>
      <c r="O1640" s="4">
        <v>368.15705833333328</v>
      </c>
      <c r="P1640" s="3">
        <f t="shared" si="102"/>
        <v>445.53515833333324</v>
      </c>
      <c r="Q1640" s="5">
        <v>0</v>
      </c>
      <c r="R1640" s="5">
        <f>VLOOKUP(D1640,'[1]DESIGN LOAD'!AC:AF,2,FALSE)</f>
        <v>565</v>
      </c>
      <c r="S1640" s="7">
        <f>VLOOKUP(D1640,'[1]DESIGN LOAD'!AC:AF,3,FALSE)</f>
        <v>675</v>
      </c>
      <c r="T1640">
        <f>VLOOKUP(D1640,'[1]DESIGN LOAD'!AC:AF,4,FALSE)</f>
        <v>1240</v>
      </c>
    </row>
    <row r="1641" spans="1:20" x14ac:dyDescent="0.3">
      <c r="A1641" s="6">
        <v>2024</v>
      </c>
      <c r="B1641" s="6">
        <v>9</v>
      </c>
      <c r="C1641" s="6">
        <v>7</v>
      </c>
      <c r="D1641" s="6">
        <v>13</v>
      </c>
      <c r="E1641" s="6" t="str">
        <f t="shared" si="100"/>
        <v>Saturday</v>
      </c>
      <c r="F1641" s="6" t="str">
        <f t="shared" si="103"/>
        <v>Weekend</v>
      </c>
      <c r="G1641" s="6" t="str">
        <f>_xlfn.XLOOKUP(B1641,'[1]VLOOKUP DATA'!$A$3:$A$14,'[1]VLOOKUP DATA'!$C$3:$C$14)</f>
        <v>Low-demand</v>
      </c>
      <c r="H1641" s="6" t="str" cm="1">
        <f t="array" ref="H1641">_xlfn.XLOOKUP(1,('[1]VLOOKUP DATA'!$I$2:$I$337=[1]DATA!G1641)*('[1]VLOOKUP DATA'!$J$2:$J$337=[1]DATA!D1641)*('[1]VLOOKUP DATA'!$K$2:$K$337=[1]DATA!E1641),'[1]VLOOKUP DATA'!$L$2:$L$337)</f>
        <v>Off-Peak</v>
      </c>
      <c r="I1641" s="1" cm="1">
        <f t="array" ref="I1641">_xlfn.XLOOKUP(B1641,'[1]VLOOKUP DATA'!$A$3:$A$14,_xlfn.XLOOKUP(H1641,'[1]VLOOKUP DATA'!$D$2:$F$2,'[1]VLOOKUP DATA'!$D$3:$F$14))*100</f>
        <v>93</v>
      </c>
      <c r="J1641" s="2">
        <v>-6.7767000000000017</v>
      </c>
      <c r="K1641" s="3">
        <f t="shared" si="101"/>
        <v>0</v>
      </c>
      <c r="L1641" s="3">
        <v>99</v>
      </c>
      <c r="M1641" s="4">
        <v>3.6572583333333313</v>
      </c>
      <c r="N1641" s="4">
        <v>476.08650000000011</v>
      </c>
      <c r="O1641" s="4">
        <v>471.12485833333358</v>
      </c>
      <c r="P1641" s="3">
        <f t="shared" si="102"/>
        <v>445.53515833333324</v>
      </c>
      <c r="Q1641" s="5">
        <v>0</v>
      </c>
      <c r="R1641" s="5">
        <f>VLOOKUP(D1641,'[1]DESIGN LOAD'!AC:AF,2,FALSE)</f>
        <v>565</v>
      </c>
      <c r="S1641" s="7">
        <f>VLOOKUP(D1641,'[1]DESIGN LOAD'!AC:AF,3,FALSE)</f>
        <v>675</v>
      </c>
      <c r="T1641">
        <f>VLOOKUP(D1641,'[1]DESIGN LOAD'!AC:AF,4,FALSE)</f>
        <v>1240</v>
      </c>
    </row>
    <row r="1642" spans="1:20" x14ac:dyDescent="0.3">
      <c r="A1642" s="6">
        <v>2024</v>
      </c>
      <c r="B1642" s="6">
        <v>9</v>
      </c>
      <c r="C1642" s="6">
        <v>7</v>
      </c>
      <c r="D1642" s="6">
        <v>14</v>
      </c>
      <c r="E1642" s="6" t="str">
        <f t="shared" si="100"/>
        <v>Saturday</v>
      </c>
      <c r="F1642" s="6" t="str">
        <f t="shared" si="103"/>
        <v>Weekend</v>
      </c>
      <c r="G1642" s="6" t="str">
        <f>_xlfn.XLOOKUP(B1642,'[1]VLOOKUP DATA'!$A$3:$A$14,'[1]VLOOKUP DATA'!$C$3:$C$14)</f>
        <v>Low-demand</v>
      </c>
      <c r="H1642" s="6" t="str" cm="1">
        <f t="array" ref="H1642">_xlfn.XLOOKUP(1,('[1]VLOOKUP DATA'!$I$2:$I$337=[1]DATA!G1642)*('[1]VLOOKUP DATA'!$J$2:$J$337=[1]DATA!D1642)*('[1]VLOOKUP DATA'!$K$2:$K$337=[1]DATA!E1642),'[1]VLOOKUP DATA'!$L$2:$L$337)</f>
        <v>Off-Peak</v>
      </c>
      <c r="I1642" s="1" cm="1">
        <f t="array" ref="I1642">_xlfn.XLOOKUP(B1642,'[1]VLOOKUP DATA'!$A$3:$A$14,_xlfn.XLOOKUP(H1642,'[1]VLOOKUP DATA'!$D$2:$F$2,'[1]VLOOKUP DATA'!$D$3:$F$14))*100</f>
        <v>93</v>
      </c>
      <c r="J1642" s="2">
        <v>-7.4502416666666642</v>
      </c>
      <c r="K1642" s="3">
        <f t="shared" si="101"/>
        <v>0</v>
      </c>
      <c r="L1642" s="3">
        <v>99</v>
      </c>
      <c r="M1642" s="4">
        <v>11.389250000000001</v>
      </c>
      <c r="N1642" s="4">
        <v>459.55710833333325</v>
      </c>
      <c r="O1642" s="4">
        <v>460.58595833333339</v>
      </c>
      <c r="P1642" s="3">
        <f t="shared" si="102"/>
        <v>445.53515833333324</v>
      </c>
      <c r="Q1642" s="5">
        <v>0</v>
      </c>
      <c r="R1642" s="5">
        <f>VLOOKUP(D1642,'[1]DESIGN LOAD'!AC:AF,2,FALSE)</f>
        <v>565</v>
      </c>
      <c r="S1642" s="7">
        <f>VLOOKUP(D1642,'[1]DESIGN LOAD'!AC:AF,3,FALSE)</f>
        <v>675</v>
      </c>
      <c r="T1642">
        <f>VLOOKUP(D1642,'[1]DESIGN LOAD'!AC:AF,4,FALSE)</f>
        <v>1240</v>
      </c>
    </row>
    <row r="1643" spans="1:20" x14ac:dyDescent="0.3">
      <c r="A1643" s="6">
        <v>2024</v>
      </c>
      <c r="B1643" s="6">
        <v>9</v>
      </c>
      <c r="C1643" s="6">
        <v>7</v>
      </c>
      <c r="D1643" s="6">
        <v>15</v>
      </c>
      <c r="E1643" s="6" t="str">
        <f t="shared" si="100"/>
        <v>Saturday</v>
      </c>
      <c r="F1643" s="6" t="str">
        <f t="shared" si="103"/>
        <v>Weekend</v>
      </c>
      <c r="G1643" s="6" t="str">
        <f>_xlfn.XLOOKUP(B1643,'[1]VLOOKUP DATA'!$A$3:$A$14,'[1]VLOOKUP DATA'!$C$3:$C$14)</f>
        <v>Low-demand</v>
      </c>
      <c r="H1643" s="6" t="str" cm="1">
        <f t="array" ref="H1643">_xlfn.XLOOKUP(1,('[1]VLOOKUP DATA'!$I$2:$I$337=[1]DATA!G1643)*('[1]VLOOKUP DATA'!$J$2:$J$337=[1]DATA!D1643)*('[1]VLOOKUP DATA'!$K$2:$K$337=[1]DATA!E1643),'[1]VLOOKUP DATA'!$L$2:$L$337)</f>
        <v>Off-Peak</v>
      </c>
      <c r="I1643" s="1" cm="1">
        <f t="array" ref="I1643">_xlfn.XLOOKUP(B1643,'[1]VLOOKUP DATA'!$A$3:$A$14,_xlfn.XLOOKUP(H1643,'[1]VLOOKUP DATA'!$D$2:$F$2,'[1]VLOOKUP DATA'!$D$3:$F$14))*100</f>
        <v>93</v>
      </c>
      <c r="J1643" s="2">
        <v>-6.4180666666666664</v>
      </c>
      <c r="K1643" s="3">
        <f t="shared" si="101"/>
        <v>0</v>
      </c>
      <c r="L1643" s="3">
        <v>99</v>
      </c>
      <c r="M1643" s="4">
        <v>5.1559916666666634</v>
      </c>
      <c r="N1643" s="4">
        <v>447.83940833333327</v>
      </c>
      <c r="O1643" s="4">
        <v>443.5730166666666</v>
      </c>
      <c r="P1643" s="3">
        <f t="shared" si="102"/>
        <v>445.53515833333324</v>
      </c>
      <c r="Q1643" s="5">
        <v>-1.3741666666666643E-2</v>
      </c>
      <c r="R1643" s="5">
        <f>VLOOKUP(D1643,'[1]DESIGN LOAD'!AC:AF,2,FALSE)</f>
        <v>565</v>
      </c>
      <c r="S1643" s="7">
        <f>VLOOKUP(D1643,'[1]DESIGN LOAD'!AC:AF,3,FALSE)</f>
        <v>675</v>
      </c>
      <c r="T1643">
        <f>VLOOKUP(D1643,'[1]DESIGN LOAD'!AC:AF,4,FALSE)</f>
        <v>1240</v>
      </c>
    </row>
    <row r="1644" spans="1:20" x14ac:dyDescent="0.3">
      <c r="A1644" s="6">
        <v>2024</v>
      </c>
      <c r="B1644" s="6">
        <v>9</v>
      </c>
      <c r="C1644" s="6">
        <v>7</v>
      </c>
      <c r="D1644" s="6">
        <v>16</v>
      </c>
      <c r="E1644" s="6" t="str">
        <f t="shared" si="100"/>
        <v>Saturday</v>
      </c>
      <c r="F1644" s="6" t="str">
        <f t="shared" si="103"/>
        <v>Weekend</v>
      </c>
      <c r="G1644" s="6" t="str">
        <f>_xlfn.XLOOKUP(B1644,'[1]VLOOKUP DATA'!$A$3:$A$14,'[1]VLOOKUP DATA'!$C$3:$C$14)</f>
        <v>Low-demand</v>
      </c>
      <c r="H1644" s="6" t="str" cm="1">
        <f t="array" ref="H1644">_xlfn.XLOOKUP(1,('[1]VLOOKUP DATA'!$I$2:$I$337=[1]DATA!G1644)*('[1]VLOOKUP DATA'!$J$2:$J$337=[1]DATA!D1644)*('[1]VLOOKUP DATA'!$K$2:$K$337=[1]DATA!E1644),'[1]VLOOKUP DATA'!$L$2:$L$337)</f>
        <v>Off-Peak</v>
      </c>
      <c r="I1644" s="1" cm="1">
        <f t="array" ref="I1644">_xlfn.XLOOKUP(B1644,'[1]VLOOKUP DATA'!$A$3:$A$14,_xlfn.XLOOKUP(H1644,'[1]VLOOKUP DATA'!$D$2:$F$2,'[1]VLOOKUP DATA'!$D$3:$F$14))*100</f>
        <v>93</v>
      </c>
      <c r="J1644" s="2">
        <v>2.8342166666666655</v>
      </c>
      <c r="K1644" s="3">
        <f t="shared" si="101"/>
        <v>2.8342166666666655</v>
      </c>
      <c r="L1644" s="3">
        <v>98.983333333333334</v>
      </c>
      <c r="M1644" s="4">
        <v>102.10610833333337</v>
      </c>
      <c r="N1644" s="4">
        <v>329.55260833333335</v>
      </c>
      <c r="O1644" s="4">
        <v>431.2534666666665</v>
      </c>
      <c r="P1644" s="3">
        <f t="shared" si="102"/>
        <v>445.53515833333324</v>
      </c>
      <c r="Q1644" s="5">
        <v>-1.2799999999999954E-2</v>
      </c>
      <c r="R1644" s="5">
        <f>VLOOKUP(D1644,'[1]DESIGN LOAD'!AC:AF,2,FALSE)</f>
        <v>565</v>
      </c>
      <c r="S1644" s="7">
        <f>VLOOKUP(D1644,'[1]DESIGN LOAD'!AC:AF,3,FALSE)</f>
        <v>675</v>
      </c>
      <c r="T1644">
        <f>VLOOKUP(D1644,'[1]DESIGN LOAD'!AC:AF,4,FALSE)</f>
        <v>1240</v>
      </c>
    </row>
    <row r="1645" spans="1:20" x14ac:dyDescent="0.3">
      <c r="A1645" s="6">
        <v>2024</v>
      </c>
      <c r="B1645" s="6">
        <v>9</v>
      </c>
      <c r="C1645" s="6">
        <v>7</v>
      </c>
      <c r="D1645" s="6">
        <v>17</v>
      </c>
      <c r="E1645" s="6" t="str">
        <f t="shared" si="100"/>
        <v>Saturday</v>
      </c>
      <c r="F1645" s="6" t="str">
        <f t="shared" si="103"/>
        <v>Weekend</v>
      </c>
      <c r="G1645" s="6" t="str">
        <f>_xlfn.XLOOKUP(B1645,'[1]VLOOKUP DATA'!$A$3:$A$14,'[1]VLOOKUP DATA'!$C$3:$C$14)</f>
        <v>Low-demand</v>
      </c>
      <c r="H1645" s="6" t="str" cm="1">
        <f t="array" ref="H1645">_xlfn.XLOOKUP(1,('[1]VLOOKUP DATA'!$I$2:$I$337=[1]DATA!G1645)*('[1]VLOOKUP DATA'!$J$2:$J$337=[1]DATA!D1645)*('[1]VLOOKUP DATA'!$K$2:$K$337=[1]DATA!E1645),'[1]VLOOKUP DATA'!$L$2:$L$337)</f>
        <v>Off-Peak</v>
      </c>
      <c r="I1645" s="1" cm="1">
        <f t="array" ref="I1645">_xlfn.XLOOKUP(B1645,'[1]VLOOKUP DATA'!$A$3:$A$14,_xlfn.XLOOKUP(H1645,'[1]VLOOKUP DATA'!$D$2:$F$2,'[1]VLOOKUP DATA'!$D$3:$F$14))*100</f>
        <v>93</v>
      </c>
      <c r="J1645" s="2">
        <v>398.57077500000003</v>
      </c>
      <c r="K1645" s="3">
        <f t="shared" si="101"/>
        <v>398.57077500000003</v>
      </c>
      <c r="L1645" s="3">
        <v>90.983333333333334</v>
      </c>
      <c r="M1645" s="4">
        <v>42.784783333333323</v>
      </c>
      <c r="N1645" s="4">
        <v>88.31271666666666</v>
      </c>
      <c r="O1645" s="4">
        <v>526.83907500000009</v>
      </c>
      <c r="P1645" s="3">
        <f t="shared" si="102"/>
        <v>445.53515833333324</v>
      </c>
      <c r="Q1645" s="5">
        <v>-3.0000000000000022E-3</v>
      </c>
      <c r="R1645" s="5">
        <f>VLOOKUP(D1645,'[1]DESIGN LOAD'!AC:AF,2,FALSE)</f>
        <v>555</v>
      </c>
      <c r="S1645" s="7">
        <f>VLOOKUP(D1645,'[1]DESIGN LOAD'!AC:AF,3,FALSE)</f>
        <v>675</v>
      </c>
      <c r="T1645">
        <f>VLOOKUP(D1645,'[1]DESIGN LOAD'!AC:AF,4,FALSE)</f>
        <v>1230</v>
      </c>
    </row>
    <row r="1646" spans="1:20" x14ac:dyDescent="0.3">
      <c r="A1646" s="6">
        <v>2024</v>
      </c>
      <c r="B1646" s="6">
        <v>9</v>
      </c>
      <c r="C1646" s="6">
        <v>7</v>
      </c>
      <c r="D1646" s="6">
        <v>18</v>
      </c>
      <c r="E1646" s="6" t="str">
        <f t="shared" si="100"/>
        <v>Saturday</v>
      </c>
      <c r="F1646" s="6" t="str">
        <f t="shared" si="103"/>
        <v>Weekend</v>
      </c>
      <c r="G1646" s="6" t="str">
        <f>_xlfn.XLOOKUP(B1646,'[1]VLOOKUP DATA'!$A$3:$A$14,'[1]VLOOKUP DATA'!$C$3:$C$14)</f>
        <v>Low-demand</v>
      </c>
      <c r="H1646" s="6" t="str" cm="1">
        <f t="array" ref="H1646">_xlfn.XLOOKUP(1,('[1]VLOOKUP DATA'!$I$2:$I$337=[1]DATA!G1646)*('[1]VLOOKUP DATA'!$J$2:$J$337=[1]DATA!D1646)*('[1]VLOOKUP DATA'!$K$2:$K$337=[1]DATA!E1646),'[1]VLOOKUP DATA'!$L$2:$L$337)</f>
        <v>Standard</v>
      </c>
      <c r="I1646" s="1" cm="1">
        <f t="array" ref="I1646">_xlfn.XLOOKUP(B1646,'[1]VLOOKUP DATA'!$A$3:$A$14,_xlfn.XLOOKUP(H1646,'[1]VLOOKUP DATA'!$D$2:$F$2,'[1]VLOOKUP DATA'!$D$3:$F$14))*100</f>
        <v>147</v>
      </c>
      <c r="J1646" s="2">
        <v>258.80214166666667</v>
      </c>
      <c r="K1646" s="3">
        <f t="shared" si="101"/>
        <v>258.80214166666667</v>
      </c>
      <c r="L1646" s="3">
        <v>70.974999999999994</v>
      </c>
      <c r="M1646" s="4">
        <v>267.62231666666656</v>
      </c>
      <c r="N1646" s="4">
        <v>5.8742749999999955</v>
      </c>
      <c r="O1646" s="4">
        <v>519.41914166666652</v>
      </c>
      <c r="P1646" s="3">
        <f t="shared" si="102"/>
        <v>445.53515833333324</v>
      </c>
      <c r="Q1646" s="5">
        <v>-9.6000000000000026E-3</v>
      </c>
      <c r="R1646" s="5">
        <f>VLOOKUP(D1646,'[1]DESIGN LOAD'!AC:AF,2,FALSE)</f>
        <v>485</v>
      </c>
      <c r="S1646" s="7">
        <f>VLOOKUP(D1646,'[1]DESIGN LOAD'!AC:AF,3,FALSE)</f>
        <v>655</v>
      </c>
      <c r="T1646">
        <f>VLOOKUP(D1646,'[1]DESIGN LOAD'!AC:AF,4,FALSE)</f>
        <v>1140</v>
      </c>
    </row>
    <row r="1647" spans="1:20" x14ac:dyDescent="0.3">
      <c r="A1647" s="6">
        <v>2024</v>
      </c>
      <c r="B1647" s="6">
        <v>9</v>
      </c>
      <c r="C1647" s="6">
        <v>7</v>
      </c>
      <c r="D1647" s="6">
        <v>19</v>
      </c>
      <c r="E1647" s="6" t="str">
        <f t="shared" si="100"/>
        <v>Saturday</v>
      </c>
      <c r="F1647" s="6" t="str">
        <f t="shared" si="103"/>
        <v>Weekend</v>
      </c>
      <c r="G1647" s="6" t="str">
        <f>_xlfn.XLOOKUP(B1647,'[1]VLOOKUP DATA'!$A$3:$A$14,'[1]VLOOKUP DATA'!$C$3:$C$14)</f>
        <v>Low-demand</v>
      </c>
      <c r="H1647" s="6" t="str" cm="1">
        <f t="array" ref="H1647">_xlfn.XLOOKUP(1,('[1]VLOOKUP DATA'!$I$2:$I$337=[1]DATA!G1647)*('[1]VLOOKUP DATA'!$J$2:$J$337=[1]DATA!D1647)*('[1]VLOOKUP DATA'!$K$2:$K$337=[1]DATA!E1647),'[1]VLOOKUP DATA'!$L$2:$L$337)</f>
        <v>Standard</v>
      </c>
      <c r="I1647" s="1" cm="1">
        <f t="array" ref="I1647">_xlfn.XLOOKUP(B1647,'[1]VLOOKUP DATA'!$A$3:$A$14,_xlfn.XLOOKUP(H1647,'[1]VLOOKUP DATA'!$D$2:$F$2,'[1]VLOOKUP DATA'!$D$3:$F$14))*100</f>
        <v>147</v>
      </c>
      <c r="J1647" s="2">
        <v>-16.631025000000001</v>
      </c>
      <c r="K1647" s="3">
        <f t="shared" si="101"/>
        <v>0</v>
      </c>
      <c r="L1647" s="3">
        <v>67.13333333333334</v>
      </c>
      <c r="M1647" s="4">
        <v>443.86783333333312</v>
      </c>
      <c r="N1647" s="4">
        <v>0</v>
      </c>
      <c r="O1647" s="4">
        <v>406.90129166666645</v>
      </c>
      <c r="P1647" s="3">
        <f t="shared" si="102"/>
        <v>445.53515833333324</v>
      </c>
      <c r="Q1647" s="5">
        <v>-3.9000000000000007E-2</v>
      </c>
      <c r="R1647" s="5">
        <f>VLOOKUP(D1647,'[1]DESIGN LOAD'!AC:AF,2,FALSE)</f>
        <v>295</v>
      </c>
      <c r="S1647" s="7">
        <f>VLOOKUP(D1647,'[1]DESIGN LOAD'!AC:AF,3,FALSE)</f>
        <v>655</v>
      </c>
      <c r="T1647">
        <f>VLOOKUP(D1647,'[1]DESIGN LOAD'!AC:AF,4,FALSE)</f>
        <v>950</v>
      </c>
    </row>
    <row r="1648" spans="1:20" x14ac:dyDescent="0.3">
      <c r="A1648" s="6">
        <v>2024</v>
      </c>
      <c r="B1648" s="6">
        <v>9</v>
      </c>
      <c r="C1648" s="6">
        <v>7</v>
      </c>
      <c r="D1648" s="6">
        <v>20</v>
      </c>
      <c r="E1648" s="6" t="str">
        <f t="shared" si="100"/>
        <v>Saturday</v>
      </c>
      <c r="F1648" s="6" t="str">
        <f t="shared" si="103"/>
        <v>Weekend</v>
      </c>
      <c r="G1648" s="6" t="str">
        <f>_xlfn.XLOOKUP(B1648,'[1]VLOOKUP DATA'!$A$3:$A$14,'[1]VLOOKUP DATA'!$C$3:$C$14)</f>
        <v>Low-demand</v>
      </c>
      <c r="H1648" s="6" t="str" cm="1">
        <f t="array" ref="H1648">_xlfn.XLOOKUP(1,('[1]VLOOKUP DATA'!$I$2:$I$337=[1]DATA!G1648)*('[1]VLOOKUP DATA'!$J$2:$J$337=[1]DATA!D1648)*('[1]VLOOKUP DATA'!$K$2:$K$337=[1]DATA!E1648),'[1]VLOOKUP DATA'!$L$2:$L$337)</f>
        <v>Off-Peak</v>
      </c>
      <c r="I1648" s="1" cm="1">
        <f t="array" ref="I1648">_xlfn.XLOOKUP(B1648,'[1]VLOOKUP DATA'!$A$3:$A$14,_xlfn.XLOOKUP(H1648,'[1]VLOOKUP DATA'!$D$2:$F$2,'[1]VLOOKUP DATA'!$D$3:$F$14))*100</f>
        <v>93</v>
      </c>
      <c r="J1648" s="2">
        <v>-102.97905833333336</v>
      </c>
      <c r="K1648" s="3">
        <f t="shared" si="101"/>
        <v>0</v>
      </c>
      <c r="L1648" s="3">
        <v>70.00833333333334</v>
      </c>
      <c r="M1648" s="4">
        <v>443.96017500000016</v>
      </c>
      <c r="N1648" s="4">
        <v>0</v>
      </c>
      <c r="O1648" s="4">
        <v>320.54385833333333</v>
      </c>
      <c r="P1648" s="3">
        <f t="shared" si="102"/>
        <v>445.53515833333324</v>
      </c>
      <c r="Q1648" s="5">
        <v>-3.9000000000000007E-2</v>
      </c>
      <c r="R1648" s="5">
        <f>VLOOKUP(D1648,'[1]DESIGN LOAD'!AC:AF,2,FALSE)</f>
        <v>295</v>
      </c>
      <c r="S1648" s="7">
        <f>VLOOKUP(D1648,'[1]DESIGN LOAD'!AC:AF,3,FALSE)</f>
        <v>190</v>
      </c>
      <c r="T1648">
        <f>VLOOKUP(D1648,'[1]DESIGN LOAD'!AC:AF,4,FALSE)</f>
        <v>485</v>
      </c>
    </row>
    <row r="1649" spans="1:20" x14ac:dyDescent="0.3">
      <c r="A1649" s="6">
        <v>2024</v>
      </c>
      <c r="B1649" s="6">
        <v>9</v>
      </c>
      <c r="C1649" s="6">
        <v>7</v>
      </c>
      <c r="D1649" s="6">
        <v>21</v>
      </c>
      <c r="E1649" s="6" t="str">
        <f t="shared" si="100"/>
        <v>Saturday</v>
      </c>
      <c r="F1649" s="6" t="str">
        <f t="shared" si="103"/>
        <v>Weekend</v>
      </c>
      <c r="G1649" s="6" t="str">
        <f>_xlfn.XLOOKUP(B1649,'[1]VLOOKUP DATA'!$A$3:$A$14,'[1]VLOOKUP DATA'!$C$3:$C$14)</f>
        <v>Low-demand</v>
      </c>
      <c r="H1649" s="6" t="str" cm="1">
        <f t="array" ref="H1649">_xlfn.XLOOKUP(1,('[1]VLOOKUP DATA'!$I$2:$I$337=[1]DATA!G1649)*('[1]VLOOKUP DATA'!$J$2:$J$337=[1]DATA!D1649)*('[1]VLOOKUP DATA'!$K$2:$K$337=[1]DATA!E1649),'[1]VLOOKUP DATA'!$L$2:$L$337)</f>
        <v>Off-Peak</v>
      </c>
      <c r="I1649" s="1" cm="1">
        <f t="array" ref="I1649">_xlfn.XLOOKUP(B1649,'[1]VLOOKUP DATA'!$A$3:$A$14,_xlfn.XLOOKUP(H1649,'[1]VLOOKUP DATA'!$D$2:$F$2,'[1]VLOOKUP DATA'!$D$3:$F$14))*100</f>
        <v>93</v>
      </c>
      <c r="J1649" s="2">
        <v>-113.78460833333331</v>
      </c>
      <c r="K1649" s="3">
        <f t="shared" si="101"/>
        <v>0</v>
      </c>
      <c r="L1649" s="3">
        <v>75.150000000000006</v>
      </c>
      <c r="M1649" s="4">
        <v>444.14960833333311</v>
      </c>
      <c r="N1649" s="4">
        <v>0</v>
      </c>
      <c r="O1649" s="4">
        <v>309.73366666666675</v>
      </c>
      <c r="P1649" s="3">
        <f t="shared" si="102"/>
        <v>445.53515833333324</v>
      </c>
      <c r="Q1649" s="5">
        <v>-3.9000000000000007E-2</v>
      </c>
      <c r="R1649" s="5">
        <f>VLOOKUP(D1649,'[1]DESIGN LOAD'!AC:AF,2,FALSE)</f>
        <v>295</v>
      </c>
      <c r="S1649" s="7">
        <f>VLOOKUP(D1649,'[1]DESIGN LOAD'!AC:AF,3,FALSE)</f>
        <v>190</v>
      </c>
      <c r="T1649">
        <f>VLOOKUP(D1649,'[1]DESIGN LOAD'!AC:AF,4,FALSE)</f>
        <v>485</v>
      </c>
    </row>
    <row r="1650" spans="1:20" x14ac:dyDescent="0.3">
      <c r="A1650" s="6">
        <v>2024</v>
      </c>
      <c r="B1650" s="6">
        <v>9</v>
      </c>
      <c r="C1650" s="6">
        <v>7</v>
      </c>
      <c r="D1650" s="6">
        <v>22</v>
      </c>
      <c r="E1650" s="6" t="str">
        <f t="shared" si="100"/>
        <v>Saturday</v>
      </c>
      <c r="F1650" s="6" t="str">
        <f t="shared" si="103"/>
        <v>Weekend</v>
      </c>
      <c r="G1650" s="6" t="str">
        <f>_xlfn.XLOOKUP(B1650,'[1]VLOOKUP DATA'!$A$3:$A$14,'[1]VLOOKUP DATA'!$C$3:$C$14)</f>
        <v>Low-demand</v>
      </c>
      <c r="H1650" s="6" t="str" cm="1">
        <f t="array" ref="H1650">_xlfn.XLOOKUP(1,('[1]VLOOKUP DATA'!$I$2:$I$337=[1]DATA!G1650)*('[1]VLOOKUP DATA'!$J$2:$J$337=[1]DATA!D1650)*('[1]VLOOKUP DATA'!$K$2:$K$337=[1]DATA!E1650),'[1]VLOOKUP DATA'!$L$2:$L$337)</f>
        <v>Off-Peak</v>
      </c>
      <c r="I1650" s="1" cm="1">
        <f t="array" ref="I1650">_xlfn.XLOOKUP(B1650,'[1]VLOOKUP DATA'!$A$3:$A$14,_xlfn.XLOOKUP(H1650,'[1]VLOOKUP DATA'!$D$2:$F$2,'[1]VLOOKUP DATA'!$D$3:$F$14))*100</f>
        <v>93</v>
      </c>
      <c r="J1650" s="2">
        <v>-31.579983333333335</v>
      </c>
      <c r="K1650" s="3">
        <f t="shared" si="101"/>
        <v>0</v>
      </c>
      <c r="L1650" s="3">
        <v>78.174999999999997</v>
      </c>
      <c r="M1650" s="4">
        <v>349.97051666666664</v>
      </c>
      <c r="N1650" s="4">
        <v>0</v>
      </c>
      <c r="O1650" s="4">
        <v>301.53069166666671</v>
      </c>
      <c r="P1650" s="3">
        <f t="shared" si="102"/>
        <v>445.53515833333324</v>
      </c>
      <c r="Q1650" s="5">
        <v>-3.9000000000000007E-2</v>
      </c>
      <c r="R1650" s="5">
        <f>VLOOKUP(D1650,'[1]DESIGN LOAD'!AC:AF,2,FALSE)</f>
        <v>200</v>
      </c>
      <c r="S1650" s="7">
        <f>VLOOKUP(D1650,'[1]DESIGN LOAD'!AC:AF,3,FALSE)</f>
        <v>190</v>
      </c>
      <c r="T1650">
        <f>VLOOKUP(D1650,'[1]DESIGN LOAD'!AC:AF,4,FALSE)</f>
        <v>390</v>
      </c>
    </row>
    <row r="1651" spans="1:20" x14ac:dyDescent="0.3">
      <c r="A1651" s="6">
        <v>2024</v>
      </c>
      <c r="B1651" s="6">
        <v>9</v>
      </c>
      <c r="C1651" s="6">
        <v>7</v>
      </c>
      <c r="D1651" s="6">
        <v>23</v>
      </c>
      <c r="E1651" s="6" t="str">
        <f t="shared" si="100"/>
        <v>Saturday</v>
      </c>
      <c r="F1651" s="6" t="str">
        <f t="shared" si="103"/>
        <v>Weekend</v>
      </c>
      <c r="G1651" s="6" t="str">
        <f>_xlfn.XLOOKUP(B1651,'[1]VLOOKUP DATA'!$A$3:$A$14,'[1]VLOOKUP DATA'!$C$3:$C$14)</f>
        <v>Low-demand</v>
      </c>
      <c r="H1651" s="6" t="str" cm="1">
        <f t="array" ref="H1651">_xlfn.XLOOKUP(1,('[1]VLOOKUP DATA'!$I$2:$I$337=[1]DATA!G1651)*('[1]VLOOKUP DATA'!$J$2:$J$337=[1]DATA!D1651)*('[1]VLOOKUP DATA'!$K$2:$K$337=[1]DATA!E1651),'[1]VLOOKUP DATA'!$L$2:$L$337)</f>
        <v>Off-Peak</v>
      </c>
      <c r="I1651" s="1" cm="1">
        <f t="array" ref="I1651">_xlfn.XLOOKUP(B1651,'[1]VLOOKUP DATA'!$A$3:$A$14,_xlfn.XLOOKUP(H1651,'[1]VLOOKUP DATA'!$D$2:$F$2,'[1]VLOOKUP DATA'!$D$3:$F$14))*100</f>
        <v>93</v>
      </c>
      <c r="J1651" s="2">
        <v>33.254508333333327</v>
      </c>
      <c r="K1651" s="3">
        <f t="shared" si="101"/>
        <v>33.254508333333327</v>
      </c>
      <c r="L1651" s="3">
        <v>77.941666666666663</v>
      </c>
      <c r="M1651" s="4">
        <v>268.20753333333334</v>
      </c>
      <c r="N1651" s="4">
        <v>0</v>
      </c>
      <c r="O1651" s="4">
        <v>288.44781666666665</v>
      </c>
      <c r="P1651" s="3">
        <f t="shared" si="102"/>
        <v>445.53515833333324</v>
      </c>
      <c r="Q1651" s="5">
        <v>-3.9000000000000007E-2</v>
      </c>
      <c r="R1651" s="5">
        <f>VLOOKUP(D1651,'[1]DESIGN LOAD'!AC:AF,2,FALSE)</f>
        <v>200</v>
      </c>
      <c r="S1651" s="7">
        <f>VLOOKUP(D1651,'[1]DESIGN LOAD'!AC:AF,3,FALSE)</f>
        <v>190</v>
      </c>
      <c r="T1651">
        <f>VLOOKUP(D1651,'[1]DESIGN LOAD'!AC:AF,4,FALSE)</f>
        <v>390</v>
      </c>
    </row>
    <row r="1652" spans="1:20" x14ac:dyDescent="0.3">
      <c r="A1652" s="6">
        <v>2024</v>
      </c>
      <c r="B1652" s="6">
        <v>9</v>
      </c>
      <c r="C1652" s="6">
        <v>8</v>
      </c>
      <c r="D1652" s="6">
        <v>0</v>
      </c>
      <c r="E1652" s="6" t="str">
        <f t="shared" si="100"/>
        <v>Sunday</v>
      </c>
      <c r="F1652" s="6" t="str">
        <f t="shared" si="103"/>
        <v>Weekend</v>
      </c>
      <c r="G1652" s="6" t="str">
        <f>_xlfn.XLOOKUP(B1652,'[1]VLOOKUP DATA'!$A$3:$A$14,'[1]VLOOKUP DATA'!$C$3:$C$14)</f>
        <v>Low-demand</v>
      </c>
      <c r="H1652" s="6" t="str" cm="1">
        <f t="array" ref="H1652">_xlfn.XLOOKUP(1,('[1]VLOOKUP DATA'!$I$2:$I$337=[1]DATA!G1652)*('[1]VLOOKUP DATA'!$J$2:$J$337=[1]DATA!D1652)*('[1]VLOOKUP DATA'!$K$2:$K$337=[1]DATA!E1652),'[1]VLOOKUP DATA'!$L$2:$L$337)</f>
        <v>Off-Peak</v>
      </c>
      <c r="I1652" s="1" cm="1">
        <f t="array" ref="I1652">_xlfn.XLOOKUP(B1652,'[1]VLOOKUP DATA'!$A$3:$A$14,_xlfn.XLOOKUP(H1652,'[1]VLOOKUP DATA'!$D$2:$F$2,'[1]VLOOKUP DATA'!$D$3:$F$14))*100</f>
        <v>93</v>
      </c>
      <c r="J1652" s="2">
        <v>-27.951658333333324</v>
      </c>
      <c r="K1652" s="3">
        <f t="shared" si="101"/>
        <v>0</v>
      </c>
      <c r="L1652" s="3">
        <v>77.575000000000003</v>
      </c>
      <c r="M1652" s="4">
        <v>330.88498333333331</v>
      </c>
      <c r="N1652" s="4">
        <v>0</v>
      </c>
      <c r="O1652" s="4">
        <v>287.4205583333333</v>
      </c>
      <c r="P1652" s="3">
        <f t="shared" si="102"/>
        <v>445.53515833333324</v>
      </c>
      <c r="Q1652" s="5">
        <v>-3.9000000000000007E-2</v>
      </c>
      <c r="R1652" s="5">
        <f>VLOOKUP(D1652,'[1]DESIGN LOAD'!AC:AF,2,FALSE)</f>
        <v>200</v>
      </c>
      <c r="S1652" s="7">
        <f>VLOOKUP(D1652,'[1]DESIGN LOAD'!AC:AF,3,FALSE)</f>
        <v>190</v>
      </c>
      <c r="T1652">
        <f>VLOOKUP(D1652,'[1]DESIGN LOAD'!AC:AF,4,FALSE)</f>
        <v>390</v>
      </c>
    </row>
    <row r="1653" spans="1:20" x14ac:dyDescent="0.3">
      <c r="A1653" s="6">
        <v>2024</v>
      </c>
      <c r="B1653" s="6">
        <v>9</v>
      </c>
      <c r="C1653" s="6">
        <v>8</v>
      </c>
      <c r="D1653" s="6">
        <v>1</v>
      </c>
      <c r="E1653" s="6" t="str">
        <f t="shared" si="100"/>
        <v>Sunday</v>
      </c>
      <c r="F1653" s="6" t="str">
        <f t="shared" si="103"/>
        <v>Weekend</v>
      </c>
      <c r="G1653" s="6" t="str">
        <f>_xlfn.XLOOKUP(B1653,'[1]VLOOKUP DATA'!$A$3:$A$14,'[1]VLOOKUP DATA'!$C$3:$C$14)</f>
        <v>Low-demand</v>
      </c>
      <c r="H1653" s="6" t="str" cm="1">
        <f t="array" ref="H1653">_xlfn.XLOOKUP(1,('[1]VLOOKUP DATA'!$I$2:$I$337=[1]DATA!G1653)*('[1]VLOOKUP DATA'!$J$2:$J$337=[1]DATA!D1653)*('[1]VLOOKUP DATA'!$K$2:$K$337=[1]DATA!E1653),'[1]VLOOKUP DATA'!$L$2:$L$337)</f>
        <v>Off-Peak</v>
      </c>
      <c r="I1653" s="1" cm="1">
        <f t="array" ref="I1653">_xlfn.XLOOKUP(B1653,'[1]VLOOKUP DATA'!$A$3:$A$14,_xlfn.XLOOKUP(H1653,'[1]VLOOKUP DATA'!$D$2:$F$2,'[1]VLOOKUP DATA'!$D$3:$F$14))*100</f>
        <v>93</v>
      </c>
      <c r="J1653" s="2">
        <v>43.912708333333335</v>
      </c>
      <c r="K1653" s="3">
        <f t="shared" si="101"/>
        <v>43.912708333333335</v>
      </c>
      <c r="L1653" s="3">
        <v>77.45</v>
      </c>
      <c r="M1653" s="4">
        <v>260.99514166666671</v>
      </c>
      <c r="N1653" s="4">
        <v>0</v>
      </c>
      <c r="O1653" s="4">
        <v>289.37846666666661</v>
      </c>
      <c r="P1653" s="3">
        <f t="shared" si="102"/>
        <v>445.53515833333324</v>
      </c>
      <c r="Q1653" s="5">
        <v>-3.9000000000000007E-2</v>
      </c>
      <c r="R1653" s="5">
        <f>VLOOKUP(D1653,'[1]DESIGN LOAD'!AC:AF,2,FALSE)</f>
        <v>200</v>
      </c>
      <c r="S1653" s="7">
        <f>VLOOKUP(D1653,'[1]DESIGN LOAD'!AC:AF,3,FALSE)</f>
        <v>190</v>
      </c>
      <c r="T1653">
        <f>VLOOKUP(D1653,'[1]DESIGN LOAD'!AC:AF,4,FALSE)</f>
        <v>390</v>
      </c>
    </row>
    <row r="1654" spans="1:20" x14ac:dyDescent="0.3">
      <c r="A1654" s="6">
        <v>2024</v>
      </c>
      <c r="B1654" s="6">
        <v>9</v>
      </c>
      <c r="C1654" s="6">
        <v>8</v>
      </c>
      <c r="D1654" s="6">
        <v>2</v>
      </c>
      <c r="E1654" s="6" t="str">
        <f t="shared" si="100"/>
        <v>Sunday</v>
      </c>
      <c r="F1654" s="6" t="str">
        <f t="shared" si="103"/>
        <v>Weekend</v>
      </c>
      <c r="G1654" s="6" t="str">
        <f>_xlfn.XLOOKUP(B1654,'[1]VLOOKUP DATA'!$A$3:$A$14,'[1]VLOOKUP DATA'!$C$3:$C$14)</f>
        <v>Low-demand</v>
      </c>
      <c r="H1654" s="6" t="str" cm="1">
        <f t="array" ref="H1654">_xlfn.XLOOKUP(1,('[1]VLOOKUP DATA'!$I$2:$I$337=[1]DATA!G1654)*('[1]VLOOKUP DATA'!$J$2:$J$337=[1]DATA!D1654)*('[1]VLOOKUP DATA'!$K$2:$K$337=[1]DATA!E1654),'[1]VLOOKUP DATA'!$L$2:$L$337)</f>
        <v>Off-Peak</v>
      </c>
      <c r="I1654" s="1" cm="1">
        <f t="array" ref="I1654">_xlfn.XLOOKUP(B1654,'[1]VLOOKUP DATA'!$A$3:$A$14,_xlfn.XLOOKUP(H1654,'[1]VLOOKUP DATA'!$D$2:$F$2,'[1]VLOOKUP DATA'!$D$3:$F$14))*100</f>
        <v>93</v>
      </c>
      <c r="J1654" s="2">
        <v>-24.752816666666675</v>
      </c>
      <c r="K1654" s="3">
        <f t="shared" si="101"/>
        <v>0</v>
      </c>
      <c r="L1654" s="3">
        <v>75.958333333333329</v>
      </c>
      <c r="M1654" s="4">
        <v>419.81079999999986</v>
      </c>
      <c r="N1654" s="4">
        <v>0</v>
      </c>
      <c r="O1654" s="4">
        <v>375.12876666666671</v>
      </c>
      <c r="P1654" s="3">
        <f t="shared" si="102"/>
        <v>445.53515833333324</v>
      </c>
      <c r="Q1654" s="5">
        <v>-3.9000000000000007E-2</v>
      </c>
      <c r="R1654" s="5">
        <f>VLOOKUP(D1654,'[1]DESIGN LOAD'!AC:AF,2,FALSE)</f>
        <v>200</v>
      </c>
      <c r="S1654" s="7">
        <f>VLOOKUP(D1654,'[1]DESIGN LOAD'!AC:AF,3,FALSE)</f>
        <v>190</v>
      </c>
      <c r="T1654">
        <f>VLOOKUP(D1654,'[1]DESIGN LOAD'!AC:AF,4,FALSE)</f>
        <v>390</v>
      </c>
    </row>
    <row r="1655" spans="1:20" x14ac:dyDescent="0.3">
      <c r="A1655" s="6">
        <v>2024</v>
      </c>
      <c r="B1655" s="6">
        <v>9</v>
      </c>
      <c r="C1655" s="6">
        <v>8</v>
      </c>
      <c r="D1655" s="6">
        <v>3</v>
      </c>
      <c r="E1655" s="6" t="str">
        <f t="shared" si="100"/>
        <v>Sunday</v>
      </c>
      <c r="F1655" s="6" t="str">
        <f t="shared" si="103"/>
        <v>Weekend</v>
      </c>
      <c r="G1655" s="6" t="str">
        <f>_xlfn.XLOOKUP(B1655,'[1]VLOOKUP DATA'!$A$3:$A$14,'[1]VLOOKUP DATA'!$C$3:$C$14)</f>
        <v>Low-demand</v>
      </c>
      <c r="H1655" s="6" t="str" cm="1">
        <f t="array" ref="H1655">_xlfn.XLOOKUP(1,('[1]VLOOKUP DATA'!$I$2:$I$337=[1]DATA!G1655)*('[1]VLOOKUP DATA'!$J$2:$J$337=[1]DATA!D1655)*('[1]VLOOKUP DATA'!$K$2:$K$337=[1]DATA!E1655),'[1]VLOOKUP DATA'!$L$2:$L$337)</f>
        <v>Off-Peak</v>
      </c>
      <c r="I1655" s="1" cm="1">
        <f t="array" ref="I1655">_xlfn.XLOOKUP(B1655,'[1]VLOOKUP DATA'!$A$3:$A$14,_xlfn.XLOOKUP(H1655,'[1]VLOOKUP DATA'!$D$2:$F$2,'[1]VLOOKUP DATA'!$D$3:$F$14))*100</f>
        <v>93</v>
      </c>
      <c r="J1655" s="2">
        <v>25.905191666666635</v>
      </c>
      <c r="K1655" s="3">
        <f t="shared" si="101"/>
        <v>25.905191666666635</v>
      </c>
      <c r="L1655" s="3">
        <v>75.8</v>
      </c>
      <c r="M1655" s="4">
        <v>369.31742499999996</v>
      </c>
      <c r="N1655" s="4">
        <v>0</v>
      </c>
      <c r="O1655" s="4">
        <v>377.92748333333327</v>
      </c>
      <c r="P1655" s="3">
        <f t="shared" si="102"/>
        <v>445.53515833333324</v>
      </c>
      <c r="Q1655" s="5">
        <v>-3.9000000000000007E-2</v>
      </c>
      <c r="R1655" s="5">
        <f>VLOOKUP(D1655,'[1]DESIGN LOAD'!AC:AF,2,FALSE)</f>
        <v>200</v>
      </c>
      <c r="S1655" s="7">
        <f>VLOOKUP(D1655,'[1]DESIGN LOAD'!AC:AF,3,FALSE)</f>
        <v>190</v>
      </c>
      <c r="T1655">
        <f>VLOOKUP(D1655,'[1]DESIGN LOAD'!AC:AF,4,FALSE)</f>
        <v>390</v>
      </c>
    </row>
    <row r="1656" spans="1:20" x14ac:dyDescent="0.3">
      <c r="A1656" s="6">
        <v>2024</v>
      </c>
      <c r="B1656" s="6">
        <v>9</v>
      </c>
      <c r="C1656" s="6">
        <v>8</v>
      </c>
      <c r="D1656" s="6">
        <v>4</v>
      </c>
      <c r="E1656" s="6" t="str">
        <f t="shared" si="100"/>
        <v>Sunday</v>
      </c>
      <c r="F1656" s="6" t="str">
        <f t="shared" si="103"/>
        <v>Weekend</v>
      </c>
      <c r="G1656" s="6" t="str">
        <f>_xlfn.XLOOKUP(B1656,'[1]VLOOKUP DATA'!$A$3:$A$14,'[1]VLOOKUP DATA'!$C$3:$C$14)</f>
        <v>Low-demand</v>
      </c>
      <c r="H1656" s="6" t="str" cm="1">
        <f t="array" ref="H1656">_xlfn.XLOOKUP(1,('[1]VLOOKUP DATA'!$I$2:$I$337=[1]DATA!G1656)*('[1]VLOOKUP DATA'!$J$2:$J$337=[1]DATA!D1656)*('[1]VLOOKUP DATA'!$K$2:$K$337=[1]DATA!E1656),'[1]VLOOKUP DATA'!$L$2:$L$337)</f>
        <v>Off-Peak</v>
      </c>
      <c r="I1656" s="1" cm="1">
        <f t="array" ref="I1656">_xlfn.XLOOKUP(B1656,'[1]VLOOKUP DATA'!$A$3:$A$14,_xlfn.XLOOKUP(H1656,'[1]VLOOKUP DATA'!$D$2:$F$2,'[1]VLOOKUP DATA'!$D$3:$F$14))*100</f>
        <v>93</v>
      </c>
      <c r="J1656" s="2">
        <v>-12.641025000000004</v>
      </c>
      <c r="K1656" s="3">
        <f t="shared" si="101"/>
        <v>0</v>
      </c>
      <c r="L1656" s="3">
        <v>76.058333333333337</v>
      </c>
      <c r="M1656" s="4">
        <v>408.37782499999992</v>
      </c>
      <c r="N1656" s="4">
        <v>0</v>
      </c>
      <c r="O1656" s="4">
        <v>373.6406833333333</v>
      </c>
      <c r="P1656" s="3">
        <f t="shared" si="102"/>
        <v>445.53515833333324</v>
      </c>
      <c r="Q1656" s="5">
        <v>-3.9000000000000007E-2</v>
      </c>
      <c r="R1656" s="5">
        <f>VLOOKUP(D1656,'[1]DESIGN LOAD'!AC:AF,2,FALSE)</f>
        <v>295</v>
      </c>
      <c r="S1656" s="7">
        <f>VLOOKUP(D1656,'[1]DESIGN LOAD'!AC:AF,3,FALSE)</f>
        <v>190</v>
      </c>
      <c r="T1656">
        <f>VLOOKUP(D1656,'[1]DESIGN LOAD'!AC:AF,4,FALSE)</f>
        <v>485</v>
      </c>
    </row>
    <row r="1657" spans="1:20" x14ac:dyDescent="0.3">
      <c r="A1657" s="6">
        <v>2024</v>
      </c>
      <c r="B1657" s="6">
        <v>9</v>
      </c>
      <c r="C1657" s="6">
        <v>8</v>
      </c>
      <c r="D1657" s="6">
        <v>5</v>
      </c>
      <c r="E1657" s="6" t="str">
        <f t="shared" si="100"/>
        <v>Sunday</v>
      </c>
      <c r="F1657" s="6" t="str">
        <f t="shared" si="103"/>
        <v>Weekend</v>
      </c>
      <c r="G1657" s="6" t="str">
        <f>_xlfn.XLOOKUP(B1657,'[1]VLOOKUP DATA'!$A$3:$A$14,'[1]VLOOKUP DATA'!$C$3:$C$14)</f>
        <v>Low-demand</v>
      </c>
      <c r="H1657" s="6" t="str" cm="1">
        <f t="array" ref="H1657">_xlfn.XLOOKUP(1,('[1]VLOOKUP DATA'!$I$2:$I$337=[1]DATA!G1657)*('[1]VLOOKUP DATA'!$J$2:$J$337=[1]DATA!D1657)*('[1]VLOOKUP DATA'!$K$2:$K$337=[1]DATA!E1657),'[1]VLOOKUP DATA'!$L$2:$L$337)</f>
        <v>Off-Peak</v>
      </c>
      <c r="I1657" s="1" cm="1">
        <f t="array" ref="I1657">_xlfn.XLOOKUP(B1657,'[1]VLOOKUP DATA'!$A$3:$A$14,_xlfn.XLOOKUP(H1657,'[1]VLOOKUP DATA'!$D$2:$F$2,'[1]VLOOKUP DATA'!$D$3:$F$14))*100</f>
        <v>93</v>
      </c>
      <c r="J1657" s="2">
        <v>2.334249999999999</v>
      </c>
      <c r="K1657" s="3">
        <f t="shared" si="101"/>
        <v>2.334249999999999</v>
      </c>
      <c r="L1657" s="3">
        <v>76.191666666666663</v>
      </c>
      <c r="M1657" s="4">
        <v>402.09024999999991</v>
      </c>
      <c r="N1657" s="4">
        <v>0</v>
      </c>
      <c r="O1657" s="4">
        <v>385.78000833333334</v>
      </c>
      <c r="P1657" s="3">
        <f t="shared" si="102"/>
        <v>445.53515833333324</v>
      </c>
      <c r="Q1657" s="5">
        <v>-3.9000000000000007E-2</v>
      </c>
      <c r="R1657" s="5">
        <f>VLOOKUP(D1657,'[1]DESIGN LOAD'!AC:AF,2,FALSE)</f>
        <v>295</v>
      </c>
      <c r="S1657" s="7">
        <f>VLOOKUP(D1657,'[1]DESIGN LOAD'!AC:AF,3,FALSE)</f>
        <v>190</v>
      </c>
      <c r="T1657">
        <f>VLOOKUP(D1657,'[1]DESIGN LOAD'!AC:AF,4,FALSE)</f>
        <v>485</v>
      </c>
    </row>
    <row r="1658" spans="1:20" x14ac:dyDescent="0.3">
      <c r="A1658" s="6">
        <v>2024</v>
      </c>
      <c r="B1658" s="6">
        <v>9</v>
      </c>
      <c r="C1658" s="6">
        <v>8</v>
      </c>
      <c r="D1658" s="6">
        <v>6</v>
      </c>
      <c r="E1658" s="6" t="str">
        <f t="shared" si="100"/>
        <v>Sunday</v>
      </c>
      <c r="F1658" s="6" t="str">
        <f t="shared" si="103"/>
        <v>Weekend</v>
      </c>
      <c r="G1658" s="6" t="str">
        <f>_xlfn.XLOOKUP(B1658,'[1]VLOOKUP DATA'!$A$3:$A$14,'[1]VLOOKUP DATA'!$C$3:$C$14)</f>
        <v>Low-demand</v>
      </c>
      <c r="H1658" s="6" t="str" cm="1">
        <f t="array" ref="H1658">_xlfn.XLOOKUP(1,('[1]VLOOKUP DATA'!$I$2:$I$337=[1]DATA!G1658)*('[1]VLOOKUP DATA'!$J$2:$J$337=[1]DATA!D1658)*('[1]VLOOKUP DATA'!$K$2:$K$337=[1]DATA!E1658),'[1]VLOOKUP DATA'!$L$2:$L$337)</f>
        <v>Off-Peak</v>
      </c>
      <c r="I1658" s="1" cm="1">
        <f t="array" ref="I1658">_xlfn.XLOOKUP(B1658,'[1]VLOOKUP DATA'!$A$3:$A$14,_xlfn.XLOOKUP(H1658,'[1]VLOOKUP DATA'!$D$2:$F$2,'[1]VLOOKUP DATA'!$D$3:$F$14))*100</f>
        <v>93</v>
      </c>
      <c r="J1658" s="2">
        <v>22.952258333333312</v>
      </c>
      <c r="K1658" s="3">
        <f t="shared" si="101"/>
        <v>22.952258333333312</v>
      </c>
      <c r="L1658" s="3">
        <v>75.333333333333329</v>
      </c>
      <c r="M1658" s="4">
        <v>384.6055916666665</v>
      </c>
      <c r="N1658" s="4">
        <v>2.7324999999999999E-2</v>
      </c>
      <c r="O1658" s="4">
        <v>391.61885833333338</v>
      </c>
      <c r="P1658" s="3">
        <f t="shared" si="102"/>
        <v>445.53515833333324</v>
      </c>
      <c r="Q1658" s="5">
        <v>-3.9000000000000007E-2</v>
      </c>
      <c r="R1658" s="5">
        <f>VLOOKUP(D1658,'[1]DESIGN LOAD'!AC:AF,2,FALSE)</f>
        <v>295</v>
      </c>
      <c r="S1658" s="7">
        <f>VLOOKUP(D1658,'[1]DESIGN LOAD'!AC:AF,3,FALSE)</f>
        <v>190</v>
      </c>
      <c r="T1658">
        <f>VLOOKUP(D1658,'[1]DESIGN LOAD'!AC:AF,4,FALSE)</f>
        <v>485</v>
      </c>
    </row>
    <row r="1659" spans="1:20" x14ac:dyDescent="0.3">
      <c r="A1659" s="6">
        <v>2024</v>
      </c>
      <c r="B1659" s="6">
        <v>9</v>
      </c>
      <c r="C1659" s="6">
        <v>8</v>
      </c>
      <c r="D1659" s="6">
        <v>7</v>
      </c>
      <c r="E1659" s="6" t="str">
        <f t="shared" si="100"/>
        <v>Sunday</v>
      </c>
      <c r="F1659" s="6" t="str">
        <f t="shared" si="103"/>
        <v>Weekend</v>
      </c>
      <c r="G1659" s="6" t="str">
        <f>_xlfn.XLOOKUP(B1659,'[1]VLOOKUP DATA'!$A$3:$A$14,'[1]VLOOKUP DATA'!$C$3:$C$14)</f>
        <v>Low-demand</v>
      </c>
      <c r="H1659" s="6" t="str" cm="1">
        <f t="array" ref="H1659">_xlfn.XLOOKUP(1,('[1]VLOOKUP DATA'!$I$2:$I$337=[1]DATA!G1659)*('[1]VLOOKUP DATA'!$J$2:$J$337=[1]DATA!D1659)*('[1]VLOOKUP DATA'!$K$2:$K$337=[1]DATA!E1659),'[1]VLOOKUP DATA'!$L$2:$L$337)</f>
        <v>Off-Peak</v>
      </c>
      <c r="I1659" s="1" cm="1">
        <f t="array" ref="I1659">_xlfn.XLOOKUP(B1659,'[1]VLOOKUP DATA'!$A$3:$A$14,_xlfn.XLOOKUP(H1659,'[1]VLOOKUP DATA'!$D$2:$F$2,'[1]VLOOKUP DATA'!$D$3:$F$14))*100</f>
        <v>93</v>
      </c>
      <c r="J1659" s="2">
        <v>43.400258333333333</v>
      </c>
      <c r="K1659" s="3">
        <f t="shared" si="101"/>
        <v>43.400258333333333</v>
      </c>
      <c r="L1659" s="3">
        <v>74.091666666666669</v>
      </c>
      <c r="M1659" s="4">
        <v>444.38590833333313</v>
      </c>
      <c r="N1659" s="4">
        <v>28.84053333333333</v>
      </c>
      <c r="O1659" s="4">
        <v>495.76796666666661</v>
      </c>
      <c r="P1659" s="3">
        <f t="shared" si="102"/>
        <v>445.53515833333324</v>
      </c>
      <c r="Q1659" s="5">
        <v>-3.9000000000000007E-2</v>
      </c>
      <c r="R1659" s="5">
        <f>VLOOKUP(D1659,'[1]DESIGN LOAD'!AC:AF,2,FALSE)</f>
        <v>565</v>
      </c>
      <c r="S1659" s="7">
        <f>VLOOKUP(D1659,'[1]DESIGN LOAD'!AC:AF,3,FALSE)</f>
        <v>690</v>
      </c>
      <c r="T1659">
        <f>VLOOKUP(D1659,'[1]DESIGN LOAD'!AC:AF,4,FALSE)</f>
        <v>1255</v>
      </c>
    </row>
    <row r="1660" spans="1:20" x14ac:dyDescent="0.3">
      <c r="A1660" s="6">
        <v>2024</v>
      </c>
      <c r="B1660" s="6">
        <v>9</v>
      </c>
      <c r="C1660" s="6">
        <v>8</v>
      </c>
      <c r="D1660" s="6">
        <v>8</v>
      </c>
      <c r="E1660" s="6" t="str">
        <f t="shared" si="100"/>
        <v>Sunday</v>
      </c>
      <c r="F1660" s="6" t="str">
        <f t="shared" si="103"/>
        <v>Weekend</v>
      </c>
      <c r="G1660" s="6" t="str">
        <f>_xlfn.XLOOKUP(B1660,'[1]VLOOKUP DATA'!$A$3:$A$14,'[1]VLOOKUP DATA'!$C$3:$C$14)</f>
        <v>Low-demand</v>
      </c>
      <c r="H1660" s="6" t="str" cm="1">
        <f t="array" ref="H1660">_xlfn.XLOOKUP(1,('[1]VLOOKUP DATA'!$I$2:$I$337=[1]DATA!G1660)*('[1]VLOOKUP DATA'!$J$2:$J$337=[1]DATA!D1660)*('[1]VLOOKUP DATA'!$K$2:$K$337=[1]DATA!E1660),'[1]VLOOKUP DATA'!$L$2:$L$337)</f>
        <v>Off-Peak</v>
      </c>
      <c r="I1660" s="1" cm="1">
        <f t="array" ref="I1660">_xlfn.XLOOKUP(B1660,'[1]VLOOKUP DATA'!$A$3:$A$14,_xlfn.XLOOKUP(H1660,'[1]VLOOKUP DATA'!$D$2:$F$2,'[1]VLOOKUP DATA'!$D$3:$F$14))*100</f>
        <v>93</v>
      </c>
      <c r="J1660" s="2">
        <v>15.35202020202021</v>
      </c>
      <c r="K1660" s="3">
        <f t="shared" si="101"/>
        <v>15.35202020202021</v>
      </c>
      <c r="L1660" s="3">
        <v>73</v>
      </c>
      <c r="M1660" s="4">
        <v>429.68757575757593</v>
      </c>
      <c r="N1660" s="4">
        <v>82.399898989898986</v>
      </c>
      <c r="O1660" s="4">
        <v>507.48480808080831</v>
      </c>
      <c r="P1660" s="3">
        <f t="shared" si="102"/>
        <v>445.53515833333324</v>
      </c>
      <c r="Q1660" s="5">
        <v>-3.5060606060606098E-2</v>
      </c>
      <c r="R1660" s="5">
        <f>VLOOKUP(D1660,'[1]DESIGN LOAD'!AC:AF,2,FALSE)</f>
        <v>565</v>
      </c>
      <c r="S1660" s="7">
        <f>VLOOKUP(D1660,'[1]DESIGN LOAD'!AC:AF,3,FALSE)</f>
        <v>675</v>
      </c>
      <c r="T1660">
        <f>VLOOKUP(D1660,'[1]DESIGN LOAD'!AC:AF,4,FALSE)</f>
        <v>1240</v>
      </c>
    </row>
    <row r="1661" spans="1:20" x14ac:dyDescent="0.3">
      <c r="A1661" s="6">
        <v>2024</v>
      </c>
      <c r="B1661" s="6">
        <v>9</v>
      </c>
      <c r="C1661" s="6">
        <v>8</v>
      </c>
      <c r="D1661" s="6">
        <v>9</v>
      </c>
      <c r="E1661" s="6" t="str">
        <f t="shared" si="100"/>
        <v>Sunday</v>
      </c>
      <c r="F1661" s="6" t="str">
        <f t="shared" si="103"/>
        <v>Weekend</v>
      </c>
      <c r="G1661" s="6" t="str">
        <f>_xlfn.XLOOKUP(B1661,'[1]VLOOKUP DATA'!$A$3:$A$14,'[1]VLOOKUP DATA'!$C$3:$C$14)</f>
        <v>Low-demand</v>
      </c>
      <c r="H1661" s="6" t="str" cm="1">
        <f t="array" ref="H1661">_xlfn.XLOOKUP(1,('[1]VLOOKUP DATA'!$I$2:$I$337=[1]DATA!G1661)*('[1]VLOOKUP DATA'!$J$2:$J$337=[1]DATA!D1661)*('[1]VLOOKUP DATA'!$K$2:$K$337=[1]DATA!E1661),'[1]VLOOKUP DATA'!$L$2:$L$337)</f>
        <v>Off-Peak</v>
      </c>
      <c r="I1661" s="1" cm="1">
        <f t="array" ref="I1661">_xlfn.XLOOKUP(B1661,'[1]VLOOKUP DATA'!$A$3:$A$14,_xlfn.XLOOKUP(H1661,'[1]VLOOKUP DATA'!$D$2:$F$2,'[1]VLOOKUP DATA'!$D$3:$F$14))*100</f>
        <v>93</v>
      </c>
      <c r="J1661" s="2">
        <v>-16.924608333333353</v>
      </c>
      <c r="K1661" s="3">
        <f t="shared" si="101"/>
        <v>0</v>
      </c>
      <c r="L1661" s="3">
        <v>73.958333333333329</v>
      </c>
      <c r="M1661" s="4">
        <v>369.45611666666667</v>
      </c>
      <c r="N1661" s="4">
        <v>151.05269999999999</v>
      </c>
      <c r="O1661" s="4">
        <v>485.72573333333327</v>
      </c>
      <c r="P1661" s="3">
        <f t="shared" si="102"/>
        <v>445.53515833333324</v>
      </c>
      <c r="Q1661" s="5">
        <v>0</v>
      </c>
      <c r="R1661" s="5">
        <f>VLOOKUP(D1661,'[1]DESIGN LOAD'!AC:AF,2,FALSE)</f>
        <v>565</v>
      </c>
      <c r="S1661" s="7">
        <f>VLOOKUP(D1661,'[1]DESIGN LOAD'!AC:AF,3,FALSE)</f>
        <v>675</v>
      </c>
      <c r="T1661">
        <f>VLOOKUP(D1661,'[1]DESIGN LOAD'!AC:AF,4,FALSE)</f>
        <v>1240</v>
      </c>
    </row>
    <row r="1662" spans="1:20" x14ac:dyDescent="0.3">
      <c r="A1662" s="6">
        <v>2024</v>
      </c>
      <c r="B1662" s="6">
        <v>9</v>
      </c>
      <c r="C1662" s="6">
        <v>8</v>
      </c>
      <c r="D1662" s="6">
        <v>10</v>
      </c>
      <c r="E1662" s="6" t="str">
        <f t="shared" si="100"/>
        <v>Sunday</v>
      </c>
      <c r="F1662" s="6" t="str">
        <f t="shared" si="103"/>
        <v>Weekend</v>
      </c>
      <c r="G1662" s="6" t="str">
        <f>_xlfn.XLOOKUP(B1662,'[1]VLOOKUP DATA'!$A$3:$A$14,'[1]VLOOKUP DATA'!$C$3:$C$14)</f>
        <v>Low-demand</v>
      </c>
      <c r="H1662" s="6" t="str" cm="1">
        <f t="array" ref="H1662">_xlfn.XLOOKUP(1,('[1]VLOOKUP DATA'!$I$2:$I$337=[1]DATA!G1662)*('[1]VLOOKUP DATA'!$J$2:$J$337=[1]DATA!D1662)*('[1]VLOOKUP DATA'!$K$2:$K$337=[1]DATA!E1662),'[1]VLOOKUP DATA'!$L$2:$L$337)</f>
        <v>Off-Peak</v>
      </c>
      <c r="I1662" s="1" cm="1">
        <f t="array" ref="I1662">_xlfn.XLOOKUP(B1662,'[1]VLOOKUP DATA'!$A$3:$A$14,_xlfn.XLOOKUP(H1662,'[1]VLOOKUP DATA'!$D$2:$F$2,'[1]VLOOKUP DATA'!$D$3:$F$14))*100</f>
        <v>93</v>
      </c>
      <c r="J1662" s="2">
        <v>-9.3708750000000105</v>
      </c>
      <c r="K1662" s="3">
        <f t="shared" si="101"/>
        <v>0</v>
      </c>
      <c r="L1662" s="3">
        <v>74.858333333333334</v>
      </c>
      <c r="M1662" s="4">
        <v>345.07240833333327</v>
      </c>
      <c r="N1662" s="4">
        <v>238.04613333333342</v>
      </c>
      <c r="O1662" s="4">
        <v>556.19115000000033</v>
      </c>
      <c r="P1662" s="3">
        <f t="shared" si="102"/>
        <v>445.53515833333324</v>
      </c>
      <c r="Q1662" s="5">
        <v>0</v>
      </c>
      <c r="R1662" s="5">
        <f>VLOOKUP(D1662,'[1]DESIGN LOAD'!AC:AF,2,FALSE)</f>
        <v>565</v>
      </c>
      <c r="S1662" s="7">
        <f>VLOOKUP(D1662,'[1]DESIGN LOAD'!AC:AF,3,FALSE)</f>
        <v>675</v>
      </c>
      <c r="T1662">
        <f>VLOOKUP(D1662,'[1]DESIGN LOAD'!AC:AF,4,FALSE)</f>
        <v>1240</v>
      </c>
    </row>
    <row r="1663" spans="1:20" x14ac:dyDescent="0.3">
      <c r="A1663" s="6">
        <v>2024</v>
      </c>
      <c r="B1663" s="6">
        <v>9</v>
      </c>
      <c r="C1663" s="6">
        <v>8</v>
      </c>
      <c r="D1663" s="6">
        <v>11</v>
      </c>
      <c r="E1663" s="6" t="str">
        <f t="shared" si="100"/>
        <v>Sunday</v>
      </c>
      <c r="F1663" s="6" t="str">
        <f t="shared" si="103"/>
        <v>Weekend</v>
      </c>
      <c r="G1663" s="6" t="str">
        <f>_xlfn.XLOOKUP(B1663,'[1]VLOOKUP DATA'!$A$3:$A$14,'[1]VLOOKUP DATA'!$C$3:$C$14)</f>
        <v>Low-demand</v>
      </c>
      <c r="H1663" s="6" t="str" cm="1">
        <f t="array" ref="H1663">_xlfn.XLOOKUP(1,('[1]VLOOKUP DATA'!$I$2:$I$337=[1]DATA!G1663)*('[1]VLOOKUP DATA'!$J$2:$J$337=[1]DATA!D1663)*('[1]VLOOKUP DATA'!$K$2:$K$337=[1]DATA!E1663),'[1]VLOOKUP DATA'!$L$2:$L$337)</f>
        <v>Off-Peak</v>
      </c>
      <c r="I1663" s="1" cm="1">
        <f t="array" ref="I1663">_xlfn.XLOOKUP(B1663,'[1]VLOOKUP DATA'!$A$3:$A$14,_xlfn.XLOOKUP(H1663,'[1]VLOOKUP DATA'!$D$2:$F$2,'[1]VLOOKUP DATA'!$D$3:$F$14))*100</f>
        <v>93</v>
      </c>
      <c r="J1663" s="2">
        <v>-38.20342500000001</v>
      </c>
      <c r="K1663" s="3">
        <f t="shared" si="101"/>
        <v>0</v>
      </c>
      <c r="L1663" s="3">
        <v>73.625</v>
      </c>
      <c r="M1663" s="4">
        <v>405.02887499999974</v>
      </c>
      <c r="N1663" s="4">
        <v>216.23204166666656</v>
      </c>
      <c r="O1663" s="4">
        <v>564.16279166666675</v>
      </c>
      <c r="P1663" s="3">
        <f t="shared" si="102"/>
        <v>445.53515833333324</v>
      </c>
      <c r="Q1663" s="5">
        <v>-9.0000000000000028E-3</v>
      </c>
      <c r="R1663" s="5">
        <f>VLOOKUP(D1663,'[1]DESIGN LOAD'!AC:AF,2,FALSE)</f>
        <v>565</v>
      </c>
      <c r="S1663" s="7">
        <f>VLOOKUP(D1663,'[1]DESIGN LOAD'!AC:AF,3,FALSE)</f>
        <v>675</v>
      </c>
      <c r="T1663">
        <f>VLOOKUP(D1663,'[1]DESIGN LOAD'!AC:AF,4,FALSE)</f>
        <v>1240</v>
      </c>
    </row>
    <row r="1664" spans="1:20" x14ac:dyDescent="0.3">
      <c r="A1664" s="6">
        <v>2024</v>
      </c>
      <c r="B1664" s="6">
        <v>9</v>
      </c>
      <c r="C1664" s="6">
        <v>8</v>
      </c>
      <c r="D1664" s="6">
        <v>12</v>
      </c>
      <c r="E1664" s="6" t="str">
        <f t="shared" si="100"/>
        <v>Sunday</v>
      </c>
      <c r="F1664" s="6" t="str">
        <f t="shared" si="103"/>
        <v>Weekend</v>
      </c>
      <c r="G1664" s="6" t="str">
        <f>_xlfn.XLOOKUP(B1664,'[1]VLOOKUP DATA'!$A$3:$A$14,'[1]VLOOKUP DATA'!$C$3:$C$14)</f>
        <v>Low-demand</v>
      </c>
      <c r="H1664" s="6" t="str" cm="1">
        <f t="array" ref="H1664">_xlfn.XLOOKUP(1,('[1]VLOOKUP DATA'!$I$2:$I$337=[1]DATA!G1664)*('[1]VLOOKUP DATA'!$J$2:$J$337=[1]DATA!D1664)*('[1]VLOOKUP DATA'!$K$2:$K$337=[1]DATA!E1664),'[1]VLOOKUP DATA'!$L$2:$L$337)</f>
        <v>Off-Peak</v>
      </c>
      <c r="I1664" s="1" cm="1">
        <f t="array" ref="I1664">_xlfn.XLOOKUP(B1664,'[1]VLOOKUP DATA'!$A$3:$A$14,_xlfn.XLOOKUP(H1664,'[1]VLOOKUP DATA'!$D$2:$F$2,'[1]VLOOKUP DATA'!$D$3:$F$14))*100</f>
        <v>93</v>
      </c>
      <c r="J1664" s="2">
        <v>32.488933333333307</v>
      </c>
      <c r="K1664" s="3">
        <f t="shared" si="101"/>
        <v>32.488933333333307</v>
      </c>
      <c r="L1664" s="3">
        <v>78.058333333333337</v>
      </c>
      <c r="M1664" s="4">
        <v>187.4808500000002</v>
      </c>
      <c r="N1664" s="4">
        <v>320.13827500000008</v>
      </c>
      <c r="O1664" s="4">
        <v>529.72494999999981</v>
      </c>
      <c r="P1664" s="3">
        <f t="shared" si="102"/>
        <v>445.53515833333324</v>
      </c>
      <c r="Q1664" s="5">
        <v>-3.5999999999999997E-2</v>
      </c>
      <c r="R1664" s="5">
        <f>VLOOKUP(D1664,'[1]DESIGN LOAD'!AC:AF,2,FALSE)</f>
        <v>565</v>
      </c>
      <c r="S1664" s="7">
        <f>VLOOKUP(D1664,'[1]DESIGN LOAD'!AC:AF,3,FALSE)</f>
        <v>675</v>
      </c>
      <c r="T1664">
        <f>VLOOKUP(D1664,'[1]DESIGN LOAD'!AC:AF,4,FALSE)</f>
        <v>1240</v>
      </c>
    </row>
    <row r="1665" spans="1:20" x14ac:dyDescent="0.3">
      <c r="A1665" s="6">
        <v>2024</v>
      </c>
      <c r="B1665" s="6">
        <v>9</v>
      </c>
      <c r="C1665" s="6">
        <v>8</v>
      </c>
      <c r="D1665" s="6">
        <v>13</v>
      </c>
      <c r="E1665" s="6" t="str">
        <f t="shared" si="100"/>
        <v>Sunday</v>
      </c>
      <c r="F1665" s="6" t="str">
        <f t="shared" si="103"/>
        <v>Weekend</v>
      </c>
      <c r="G1665" s="6" t="str">
        <f>_xlfn.XLOOKUP(B1665,'[1]VLOOKUP DATA'!$A$3:$A$14,'[1]VLOOKUP DATA'!$C$3:$C$14)</f>
        <v>Low-demand</v>
      </c>
      <c r="H1665" s="6" t="str" cm="1">
        <f t="array" ref="H1665">_xlfn.XLOOKUP(1,('[1]VLOOKUP DATA'!$I$2:$I$337=[1]DATA!G1665)*('[1]VLOOKUP DATA'!$J$2:$J$337=[1]DATA!D1665)*('[1]VLOOKUP DATA'!$K$2:$K$337=[1]DATA!E1665),'[1]VLOOKUP DATA'!$L$2:$L$337)</f>
        <v>Off-Peak</v>
      </c>
      <c r="I1665" s="1" cm="1">
        <f t="array" ref="I1665">_xlfn.XLOOKUP(B1665,'[1]VLOOKUP DATA'!$A$3:$A$14,_xlfn.XLOOKUP(H1665,'[1]VLOOKUP DATA'!$D$2:$F$2,'[1]VLOOKUP DATA'!$D$3:$F$14))*100</f>
        <v>93</v>
      </c>
      <c r="J1665" s="2">
        <v>-324.86080000000015</v>
      </c>
      <c r="K1665" s="3">
        <f t="shared" si="101"/>
        <v>0</v>
      </c>
      <c r="L1665" s="3">
        <v>82.458333333333329</v>
      </c>
      <c r="M1665" s="4">
        <v>432.54664166666663</v>
      </c>
      <c r="N1665" s="4">
        <v>402.13482499999986</v>
      </c>
      <c r="O1665" s="4">
        <v>489.36850000000015</v>
      </c>
      <c r="P1665" s="3">
        <f t="shared" si="102"/>
        <v>445.53515833333324</v>
      </c>
      <c r="Q1665" s="5">
        <v>-3.1541666666666711E-2</v>
      </c>
      <c r="R1665" s="5">
        <f>VLOOKUP(D1665,'[1]DESIGN LOAD'!AC:AF,2,FALSE)</f>
        <v>565</v>
      </c>
      <c r="S1665" s="7">
        <f>VLOOKUP(D1665,'[1]DESIGN LOAD'!AC:AF,3,FALSE)</f>
        <v>675</v>
      </c>
      <c r="T1665">
        <f>VLOOKUP(D1665,'[1]DESIGN LOAD'!AC:AF,4,FALSE)</f>
        <v>1240</v>
      </c>
    </row>
    <row r="1666" spans="1:20" x14ac:dyDescent="0.3">
      <c r="A1666" s="6">
        <v>2024</v>
      </c>
      <c r="B1666" s="6">
        <v>9</v>
      </c>
      <c r="C1666" s="6">
        <v>8</v>
      </c>
      <c r="D1666" s="6">
        <v>14</v>
      </c>
      <c r="E1666" s="6" t="str">
        <f t="shared" ref="E1666:E1729" si="104">TEXT(DATE(A1666, B1666, C1666), "dddd")</f>
        <v>Sunday</v>
      </c>
      <c r="F1666" s="6" t="str">
        <f t="shared" si="103"/>
        <v>Weekend</v>
      </c>
      <c r="G1666" s="6" t="str">
        <f>_xlfn.XLOOKUP(B1666,'[1]VLOOKUP DATA'!$A$3:$A$14,'[1]VLOOKUP DATA'!$C$3:$C$14)</f>
        <v>Low-demand</v>
      </c>
      <c r="H1666" s="6" t="str" cm="1">
        <f t="array" ref="H1666">_xlfn.XLOOKUP(1,('[1]VLOOKUP DATA'!$I$2:$I$337=[1]DATA!G1666)*('[1]VLOOKUP DATA'!$J$2:$J$337=[1]DATA!D1666)*('[1]VLOOKUP DATA'!$K$2:$K$337=[1]DATA!E1666),'[1]VLOOKUP DATA'!$L$2:$L$337)</f>
        <v>Off-Peak</v>
      </c>
      <c r="I1666" s="1" cm="1">
        <f t="array" ref="I1666">_xlfn.XLOOKUP(B1666,'[1]VLOOKUP DATA'!$A$3:$A$14,_xlfn.XLOOKUP(H1666,'[1]VLOOKUP DATA'!$D$2:$F$2,'[1]VLOOKUP DATA'!$D$3:$F$14))*100</f>
        <v>93</v>
      </c>
      <c r="J1666" s="2">
        <v>360.83533333333327</v>
      </c>
      <c r="K1666" s="3">
        <f t="shared" ref="K1666:K1729" si="105">IF(J1666&gt;0,J1666,0)</f>
        <v>360.83533333333327</v>
      </c>
      <c r="L1666" s="3">
        <v>79.24166666666666</v>
      </c>
      <c r="M1666" s="4">
        <v>49.941983333333333</v>
      </c>
      <c r="N1666" s="4">
        <v>133.27179166666662</v>
      </c>
      <c r="O1666" s="4">
        <v>541.05209166666691</v>
      </c>
      <c r="P1666" s="3">
        <f t="shared" ref="P1666:P1729" si="106">_xlfn.MAXIFS(M:M,B:B,B1666)</f>
        <v>445.53515833333324</v>
      </c>
      <c r="Q1666" s="5">
        <v>-3.1000000000000045E-2</v>
      </c>
      <c r="R1666" s="5">
        <f>VLOOKUP(D1666,'[1]DESIGN LOAD'!AC:AF,2,FALSE)</f>
        <v>565</v>
      </c>
      <c r="S1666" s="7">
        <f>VLOOKUP(D1666,'[1]DESIGN LOAD'!AC:AF,3,FALSE)</f>
        <v>675</v>
      </c>
      <c r="T1666">
        <f>VLOOKUP(D1666,'[1]DESIGN LOAD'!AC:AF,4,FALSE)</f>
        <v>1240</v>
      </c>
    </row>
    <row r="1667" spans="1:20" x14ac:dyDescent="0.3">
      <c r="A1667" s="6">
        <v>2024</v>
      </c>
      <c r="B1667" s="6">
        <v>9</v>
      </c>
      <c r="C1667" s="6">
        <v>8</v>
      </c>
      <c r="D1667" s="6">
        <v>15</v>
      </c>
      <c r="E1667" s="6" t="str">
        <f t="shared" si="104"/>
        <v>Sunday</v>
      </c>
      <c r="F1667" s="6" t="str">
        <f t="shared" ref="F1667:F1730" si="107">IF(OR(E1667="Saturday",E1667="Sunday"),"Weekend","Week-day")</f>
        <v>Weekend</v>
      </c>
      <c r="G1667" s="6" t="str">
        <f>_xlfn.XLOOKUP(B1667,'[1]VLOOKUP DATA'!$A$3:$A$14,'[1]VLOOKUP DATA'!$C$3:$C$14)</f>
        <v>Low-demand</v>
      </c>
      <c r="H1667" s="6" t="str" cm="1">
        <f t="array" ref="H1667">_xlfn.XLOOKUP(1,('[1]VLOOKUP DATA'!$I$2:$I$337=[1]DATA!G1667)*('[1]VLOOKUP DATA'!$J$2:$J$337=[1]DATA!D1667)*('[1]VLOOKUP DATA'!$K$2:$K$337=[1]DATA!E1667),'[1]VLOOKUP DATA'!$L$2:$L$337)</f>
        <v>Off-Peak</v>
      </c>
      <c r="I1667" s="1" cm="1">
        <f t="array" ref="I1667">_xlfn.XLOOKUP(B1667,'[1]VLOOKUP DATA'!$A$3:$A$14,_xlfn.XLOOKUP(H1667,'[1]VLOOKUP DATA'!$D$2:$F$2,'[1]VLOOKUP DATA'!$D$3:$F$14))*100</f>
        <v>93</v>
      </c>
      <c r="J1667" s="2">
        <v>-1.4927499999999925</v>
      </c>
      <c r="K1667" s="3">
        <f t="shared" si="105"/>
        <v>0</v>
      </c>
      <c r="L1667" s="3">
        <v>71.583333333333329</v>
      </c>
      <c r="M1667" s="4">
        <v>444.20485833333339</v>
      </c>
      <c r="N1667" s="4">
        <v>135.53849166666672</v>
      </c>
      <c r="O1667" s="4">
        <v>557.57854999999995</v>
      </c>
      <c r="P1667" s="3">
        <f t="shared" si="106"/>
        <v>445.53515833333324</v>
      </c>
      <c r="Q1667" s="5">
        <v>-3.1000000000000045E-2</v>
      </c>
      <c r="R1667" s="5">
        <f>VLOOKUP(D1667,'[1]DESIGN LOAD'!AC:AF,2,FALSE)</f>
        <v>565</v>
      </c>
      <c r="S1667" s="7">
        <f>VLOOKUP(D1667,'[1]DESIGN LOAD'!AC:AF,3,FALSE)</f>
        <v>675</v>
      </c>
      <c r="T1667">
        <f>VLOOKUP(D1667,'[1]DESIGN LOAD'!AC:AF,4,FALSE)</f>
        <v>1240</v>
      </c>
    </row>
    <row r="1668" spans="1:20" x14ac:dyDescent="0.3">
      <c r="A1668" s="6">
        <v>2024</v>
      </c>
      <c r="B1668" s="6">
        <v>9</v>
      </c>
      <c r="C1668" s="6">
        <v>8</v>
      </c>
      <c r="D1668" s="6">
        <v>16</v>
      </c>
      <c r="E1668" s="6" t="str">
        <f t="shared" si="104"/>
        <v>Sunday</v>
      </c>
      <c r="F1668" s="6" t="str">
        <f t="shared" si="107"/>
        <v>Weekend</v>
      </c>
      <c r="G1668" s="6" t="str">
        <f>_xlfn.XLOOKUP(B1668,'[1]VLOOKUP DATA'!$A$3:$A$14,'[1]VLOOKUP DATA'!$C$3:$C$14)</f>
        <v>Low-demand</v>
      </c>
      <c r="H1668" s="6" t="str" cm="1">
        <f t="array" ref="H1668">_xlfn.XLOOKUP(1,('[1]VLOOKUP DATA'!$I$2:$I$337=[1]DATA!G1668)*('[1]VLOOKUP DATA'!$J$2:$J$337=[1]DATA!D1668)*('[1]VLOOKUP DATA'!$K$2:$K$337=[1]DATA!E1668),'[1]VLOOKUP DATA'!$L$2:$L$337)</f>
        <v>Off-Peak</v>
      </c>
      <c r="I1668" s="1" cm="1">
        <f t="array" ref="I1668">_xlfn.XLOOKUP(B1668,'[1]VLOOKUP DATA'!$A$3:$A$14,_xlfn.XLOOKUP(H1668,'[1]VLOOKUP DATA'!$D$2:$F$2,'[1]VLOOKUP DATA'!$D$3:$F$14))*100</f>
        <v>93</v>
      </c>
      <c r="J1668" s="2">
        <v>15.218966666666663</v>
      </c>
      <c r="K1668" s="3">
        <f t="shared" si="105"/>
        <v>15.218966666666663</v>
      </c>
      <c r="L1668" s="3">
        <v>69.95</v>
      </c>
      <c r="M1668" s="4">
        <v>443.92290833333323</v>
      </c>
      <c r="N1668" s="4">
        <v>110.48913333333334</v>
      </c>
      <c r="O1668" s="4">
        <v>549.24140833333331</v>
      </c>
      <c r="P1668" s="3">
        <f t="shared" si="106"/>
        <v>445.53515833333324</v>
      </c>
      <c r="Q1668" s="5">
        <v>-3.1000000000000045E-2</v>
      </c>
      <c r="R1668" s="5">
        <f>VLOOKUP(D1668,'[1]DESIGN LOAD'!AC:AF,2,FALSE)</f>
        <v>565</v>
      </c>
      <c r="S1668" s="7">
        <f>VLOOKUP(D1668,'[1]DESIGN LOAD'!AC:AF,3,FALSE)</f>
        <v>675</v>
      </c>
      <c r="T1668">
        <f>VLOOKUP(D1668,'[1]DESIGN LOAD'!AC:AF,4,FALSE)</f>
        <v>1240</v>
      </c>
    </row>
    <row r="1669" spans="1:20" x14ac:dyDescent="0.3">
      <c r="A1669" s="6">
        <v>2024</v>
      </c>
      <c r="B1669" s="6">
        <v>9</v>
      </c>
      <c r="C1669" s="6">
        <v>8</v>
      </c>
      <c r="D1669" s="6">
        <v>17</v>
      </c>
      <c r="E1669" s="6" t="str">
        <f t="shared" si="104"/>
        <v>Sunday</v>
      </c>
      <c r="F1669" s="6" t="str">
        <f t="shared" si="107"/>
        <v>Weekend</v>
      </c>
      <c r="G1669" s="6" t="str">
        <f>_xlfn.XLOOKUP(B1669,'[1]VLOOKUP DATA'!$A$3:$A$14,'[1]VLOOKUP DATA'!$C$3:$C$14)</f>
        <v>Low-demand</v>
      </c>
      <c r="H1669" s="6" t="str" cm="1">
        <f t="array" ref="H1669">_xlfn.XLOOKUP(1,('[1]VLOOKUP DATA'!$I$2:$I$337=[1]DATA!G1669)*('[1]VLOOKUP DATA'!$J$2:$J$337=[1]DATA!D1669)*('[1]VLOOKUP DATA'!$K$2:$K$337=[1]DATA!E1669),'[1]VLOOKUP DATA'!$L$2:$L$337)</f>
        <v>Off-Peak</v>
      </c>
      <c r="I1669" s="1" cm="1">
        <f t="array" ref="I1669">_xlfn.XLOOKUP(B1669,'[1]VLOOKUP DATA'!$A$3:$A$14,_xlfn.XLOOKUP(H1669,'[1]VLOOKUP DATA'!$D$2:$F$2,'[1]VLOOKUP DATA'!$D$3:$F$14))*100</f>
        <v>93</v>
      </c>
      <c r="J1669" s="2">
        <v>93.715616666666691</v>
      </c>
      <c r="K1669" s="3">
        <f t="shared" si="105"/>
        <v>93.715616666666691</v>
      </c>
      <c r="L1669" s="3">
        <v>66.849999999999994</v>
      </c>
      <c r="M1669" s="4">
        <v>443.99564166666647</v>
      </c>
      <c r="N1669" s="4">
        <v>27.163258333333339</v>
      </c>
      <c r="O1669" s="4">
        <v>544.43334999999979</v>
      </c>
      <c r="P1669" s="3">
        <f t="shared" si="106"/>
        <v>445.53515833333324</v>
      </c>
      <c r="Q1669" s="5">
        <v>-3.1000000000000045E-2</v>
      </c>
      <c r="R1669" s="5">
        <f>VLOOKUP(D1669,'[1]DESIGN LOAD'!AC:AF,2,FALSE)</f>
        <v>555</v>
      </c>
      <c r="S1669" s="7">
        <f>VLOOKUP(D1669,'[1]DESIGN LOAD'!AC:AF,3,FALSE)</f>
        <v>675</v>
      </c>
      <c r="T1669">
        <f>VLOOKUP(D1669,'[1]DESIGN LOAD'!AC:AF,4,FALSE)</f>
        <v>1230</v>
      </c>
    </row>
    <row r="1670" spans="1:20" x14ac:dyDescent="0.3">
      <c r="A1670" s="6">
        <v>2024</v>
      </c>
      <c r="B1670" s="6">
        <v>9</v>
      </c>
      <c r="C1670" s="6">
        <v>8</v>
      </c>
      <c r="D1670" s="6">
        <v>18</v>
      </c>
      <c r="E1670" s="6" t="str">
        <f t="shared" si="104"/>
        <v>Sunday</v>
      </c>
      <c r="F1670" s="6" t="str">
        <f t="shared" si="107"/>
        <v>Weekend</v>
      </c>
      <c r="G1670" s="6" t="str">
        <f>_xlfn.XLOOKUP(B1670,'[1]VLOOKUP DATA'!$A$3:$A$14,'[1]VLOOKUP DATA'!$C$3:$C$14)</f>
        <v>Low-demand</v>
      </c>
      <c r="H1670" s="6" t="str" cm="1">
        <f t="array" ref="H1670">_xlfn.XLOOKUP(1,('[1]VLOOKUP DATA'!$I$2:$I$337=[1]DATA!G1670)*('[1]VLOOKUP DATA'!$J$2:$J$337=[1]DATA!D1670)*('[1]VLOOKUP DATA'!$K$2:$K$337=[1]DATA!E1670),'[1]VLOOKUP DATA'!$L$2:$L$337)</f>
        <v>Off-Peak</v>
      </c>
      <c r="I1670" s="1" cm="1">
        <f t="array" ref="I1670">_xlfn.XLOOKUP(B1670,'[1]VLOOKUP DATA'!$A$3:$A$14,_xlfn.XLOOKUP(H1670,'[1]VLOOKUP DATA'!$D$2:$F$2,'[1]VLOOKUP DATA'!$D$3:$F$14))*100</f>
        <v>93</v>
      </c>
      <c r="J1670" s="2">
        <v>113.23403333333339</v>
      </c>
      <c r="K1670" s="3">
        <f t="shared" si="105"/>
        <v>113.23403333333339</v>
      </c>
      <c r="L1670" s="3">
        <v>61.15</v>
      </c>
      <c r="M1670" s="4">
        <v>443.9125333333331</v>
      </c>
      <c r="N1670" s="4">
        <v>2.9981749999999985</v>
      </c>
      <c r="O1670" s="4">
        <v>539.79173333333324</v>
      </c>
      <c r="P1670" s="3">
        <f t="shared" si="106"/>
        <v>445.53515833333324</v>
      </c>
      <c r="Q1670" s="5">
        <v>-3.1000000000000045E-2</v>
      </c>
      <c r="R1670" s="5">
        <f>VLOOKUP(D1670,'[1]DESIGN LOAD'!AC:AF,2,FALSE)</f>
        <v>485</v>
      </c>
      <c r="S1670" s="7">
        <f>VLOOKUP(D1670,'[1]DESIGN LOAD'!AC:AF,3,FALSE)</f>
        <v>655</v>
      </c>
      <c r="T1670">
        <f>VLOOKUP(D1670,'[1]DESIGN LOAD'!AC:AF,4,FALSE)</f>
        <v>1140</v>
      </c>
    </row>
    <row r="1671" spans="1:20" x14ac:dyDescent="0.3">
      <c r="A1671" s="6">
        <v>2024</v>
      </c>
      <c r="B1671" s="6">
        <v>9</v>
      </c>
      <c r="C1671" s="6">
        <v>8</v>
      </c>
      <c r="D1671" s="6">
        <v>19</v>
      </c>
      <c r="E1671" s="6" t="str">
        <f t="shared" si="104"/>
        <v>Sunday</v>
      </c>
      <c r="F1671" s="6" t="str">
        <f t="shared" si="107"/>
        <v>Weekend</v>
      </c>
      <c r="G1671" s="6" t="str">
        <f>_xlfn.XLOOKUP(B1671,'[1]VLOOKUP DATA'!$A$3:$A$14,'[1]VLOOKUP DATA'!$C$3:$C$14)</f>
        <v>Low-demand</v>
      </c>
      <c r="H1671" s="6" t="str" cm="1">
        <f t="array" ref="H1671">_xlfn.XLOOKUP(1,('[1]VLOOKUP DATA'!$I$2:$I$337=[1]DATA!G1671)*('[1]VLOOKUP DATA'!$J$2:$J$337=[1]DATA!D1671)*('[1]VLOOKUP DATA'!$K$2:$K$337=[1]DATA!E1671),'[1]VLOOKUP DATA'!$L$2:$L$337)</f>
        <v>Off-Peak</v>
      </c>
      <c r="I1671" s="1" cm="1">
        <f t="array" ref="I1671">_xlfn.XLOOKUP(B1671,'[1]VLOOKUP DATA'!$A$3:$A$14,_xlfn.XLOOKUP(H1671,'[1]VLOOKUP DATA'!$D$2:$F$2,'[1]VLOOKUP DATA'!$D$3:$F$14))*100</f>
        <v>93</v>
      </c>
      <c r="J1671" s="2">
        <v>2.6572333333333349</v>
      </c>
      <c r="K1671" s="3">
        <f t="shared" si="105"/>
        <v>2.6572333333333349</v>
      </c>
      <c r="L1671" s="3">
        <v>58</v>
      </c>
      <c r="M1671" s="4">
        <v>443.94372500000003</v>
      </c>
      <c r="N1671" s="4">
        <v>0</v>
      </c>
      <c r="O1671" s="4">
        <v>426.2391833333333</v>
      </c>
      <c r="P1671" s="3">
        <f t="shared" si="106"/>
        <v>445.53515833333324</v>
      </c>
      <c r="Q1671" s="5">
        <v>-3.1000000000000045E-2</v>
      </c>
      <c r="R1671" s="5">
        <f>VLOOKUP(D1671,'[1]DESIGN LOAD'!AC:AF,2,FALSE)</f>
        <v>295</v>
      </c>
      <c r="S1671" s="7">
        <f>VLOOKUP(D1671,'[1]DESIGN LOAD'!AC:AF,3,FALSE)</f>
        <v>655</v>
      </c>
      <c r="T1671">
        <f>VLOOKUP(D1671,'[1]DESIGN LOAD'!AC:AF,4,FALSE)</f>
        <v>950</v>
      </c>
    </row>
    <row r="1672" spans="1:20" x14ac:dyDescent="0.3">
      <c r="A1672" s="6">
        <v>2024</v>
      </c>
      <c r="B1672" s="6">
        <v>9</v>
      </c>
      <c r="C1672" s="6">
        <v>8</v>
      </c>
      <c r="D1672" s="6">
        <v>20</v>
      </c>
      <c r="E1672" s="6" t="str">
        <f t="shared" si="104"/>
        <v>Sunday</v>
      </c>
      <c r="F1672" s="6" t="str">
        <f t="shared" si="107"/>
        <v>Weekend</v>
      </c>
      <c r="G1672" s="6" t="str">
        <f>_xlfn.XLOOKUP(B1672,'[1]VLOOKUP DATA'!$A$3:$A$14,'[1]VLOOKUP DATA'!$C$3:$C$14)</f>
        <v>Low-demand</v>
      </c>
      <c r="H1672" s="6" t="str" cm="1">
        <f t="array" ref="H1672">_xlfn.XLOOKUP(1,('[1]VLOOKUP DATA'!$I$2:$I$337=[1]DATA!G1672)*('[1]VLOOKUP DATA'!$J$2:$J$337=[1]DATA!D1672)*('[1]VLOOKUP DATA'!$K$2:$K$337=[1]DATA!E1672),'[1]VLOOKUP DATA'!$L$2:$L$337)</f>
        <v>Off-Peak</v>
      </c>
      <c r="I1672" s="1" cm="1">
        <f t="array" ref="I1672">_xlfn.XLOOKUP(B1672,'[1]VLOOKUP DATA'!$A$3:$A$14,_xlfn.XLOOKUP(H1672,'[1]VLOOKUP DATA'!$D$2:$F$2,'[1]VLOOKUP DATA'!$D$3:$F$14))*100</f>
        <v>93</v>
      </c>
      <c r="J1672" s="2">
        <v>-61.468808333333328</v>
      </c>
      <c r="K1672" s="3">
        <f t="shared" si="105"/>
        <v>0</v>
      </c>
      <c r="L1672" s="3">
        <v>58.875</v>
      </c>
      <c r="M1672" s="4">
        <v>444.00354166666665</v>
      </c>
      <c r="N1672" s="4">
        <v>0</v>
      </c>
      <c r="O1672" s="4">
        <v>362.07269999999988</v>
      </c>
      <c r="P1672" s="3">
        <f t="shared" si="106"/>
        <v>445.53515833333324</v>
      </c>
      <c r="Q1672" s="5">
        <v>-3.1000000000000045E-2</v>
      </c>
      <c r="R1672" s="5">
        <f>VLOOKUP(D1672,'[1]DESIGN LOAD'!AC:AF,2,FALSE)</f>
        <v>295</v>
      </c>
      <c r="S1672" s="7">
        <f>VLOOKUP(D1672,'[1]DESIGN LOAD'!AC:AF,3,FALSE)</f>
        <v>190</v>
      </c>
      <c r="T1672">
        <f>VLOOKUP(D1672,'[1]DESIGN LOAD'!AC:AF,4,FALSE)</f>
        <v>485</v>
      </c>
    </row>
    <row r="1673" spans="1:20" x14ac:dyDescent="0.3">
      <c r="A1673" s="6">
        <v>2024</v>
      </c>
      <c r="B1673" s="6">
        <v>9</v>
      </c>
      <c r="C1673" s="6">
        <v>8</v>
      </c>
      <c r="D1673" s="6">
        <v>21</v>
      </c>
      <c r="E1673" s="6" t="str">
        <f t="shared" si="104"/>
        <v>Sunday</v>
      </c>
      <c r="F1673" s="6" t="str">
        <f t="shared" si="107"/>
        <v>Weekend</v>
      </c>
      <c r="G1673" s="6" t="str">
        <f>_xlfn.XLOOKUP(B1673,'[1]VLOOKUP DATA'!$A$3:$A$14,'[1]VLOOKUP DATA'!$C$3:$C$14)</f>
        <v>Low-demand</v>
      </c>
      <c r="H1673" s="6" t="str" cm="1">
        <f t="array" ref="H1673">_xlfn.XLOOKUP(1,('[1]VLOOKUP DATA'!$I$2:$I$337=[1]DATA!G1673)*('[1]VLOOKUP DATA'!$J$2:$J$337=[1]DATA!D1673)*('[1]VLOOKUP DATA'!$K$2:$K$337=[1]DATA!E1673),'[1]VLOOKUP DATA'!$L$2:$L$337)</f>
        <v>Off-Peak</v>
      </c>
      <c r="I1673" s="1" cm="1">
        <f t="array" ref="I1673">_xlfn.XLOOKUP(B1673,'[1]VLOOKUP DATA'!$A$3:$A$14,_xlfn.XLOOKUP(H1673,'[1]VLOOKUP DATA'!$D$2:$F$2,'[1]VLOOKUP DATA'!$D$3:$F$14))*100</f>
        <v>93</v>
      </c>
      <c r="J1673" s="2">
        <v>-73.198666666666682</v>
      </c>
      <c r="K1673" s="3">
        <f t="shared" si="105"/>
        <v>0</v>
      </c>
      <c r="L1673" s="3">
        <v>61.733333333333334</v>
      </c>
      <c r="M1673" s="4">
        <v>444.13775000000021</v>
      </c>
      <c r="N1673" s="4">
        <v>0</v>
      </c>
      <c r="O1673" s="4">
        <v>350.36074999999994</v>
      </c>
      <c r="P1673" s="3">
        <f t="shared" si="106"/>
        <v>445.53515833333324</v>
      </c>
      <c r="Q1673" s="5">
        <v>-3.1000000000000045E-2</v>
      </c>
      <c r="R1673" s="5">
        <f>VLOOKUP(D1673,'[1]DESIGN LOAD'!AC:AF,2,FALSE)</f>
        <v>295</v>
      </c>
      <c r="S1673" s="7">
        <f>VLOOKUP(D1673,'[1]DESIGN LOAD'!AC:AF,3,FALSE)</f>
        <v>190</v>
      </c>
      <c r="T1673">
        <f>VLOOKUP(D1673,'[1]DESIGN LOAD'!AC:AF,4,FALSE)</f>
        <v>485</v>
      </c>
    </row>
    <row r="1674" spans="1:20" x14ac:dyDescent="0.3">
      <c r="A1674" s="6">
        <v>2024</v>
      </c>
      <c r="B1674" s="6">
        <v>9</v>
      </c>
      <c r="C1674" s="6">
        <v>8</v>
      </c>
      <c r="D1674" s="6">
        <v>22</v>
      </c>
      <c r="E1674" s="6" t="str">
        <f t="shared" si="104"/>
        <v>Sunday</v>
      </c>
      <c r="F1674" s="6" t="str">
        <f t="shared" si="107"/>
        <v>Weekend</v>
      </c>
      <c r="G1674" s="6" t="str">
        <f>_xlfn.XLOOKUP(B1674,'[1]VLOOKUP DATA'!$A$3:$A$14,'[1]VLOOKUP DATA'!$C$3:$C$14)</f>
        <v>Low-demand</v>
      </c>
      <c r="H1674" s="6" t="str" cm="1">
        <f t="array" ref="H1674">_xlfn.XLOOKUP(1,('[1]VLOOKUP DATA'!$I$2:$I$337=[1]DATA!G1674)*('[1]VLOOKUP DATA'!$J$2:$J$337=[1]DATA!D1674)*('[1]VLOOKUP DATA'!$K$2:$K$337=[1]DATA!E1674),'[1]VLOOKUP DATA'!$L$2:$L$337)</f>
        <v>Off-Peak</v>
      </c>
      <c r="I1674" s="1" cm="1">
        <f t="array" ref="I1674">_xlfn.XLOOKUP(B1674,'[1]VLOOKUP DATA'!$A$3:$A$14,_xlfn.XLOOKUP(H1674,'[1]VLOOKUP DATA'!$D$2:$F$2,'[1]VLOOKUP DATA'!$D$3:$F$14))*100</f>
        <v>93</v>
      </c>
      <c r="J1674" s="2">
        <v>-81.412558333333351</v>
      </c>
      <c r="K1674" s="3">
        <f t="shared" si="105"/>
        <v>0</v>
      </c>
      <c r="L1674" s="3">
        <v>65.025000000000006</v>
      </c>
      <c r="M1674" s="4">
        <v>444.09561666666667</v>
      </c>
      <c r="N1674" s="4">
        <v>0</v>
      </c>
      <c r="O1674" s="4">
        <v>342.12440833333341</v>
      </c>
      <c r="P1674" s="3">
        <f t="shared" si="106"/>
        <v>445.53515833333324</v>
      </c>
      <c r="Q1674" s="5">
        <v>-3.1000000000000045E-2</v>
      </c>
      <c r="R1674" s="5">
        <f>VLOOKUP(D1674,'[1]DESIGN LOAD'!AC:AF,2,FALSE)</f>
        <v>200</v>
      </c>
      <c r="S1674" s="7">
        <f>VLOOKUP(D1674,'[1]DESIGN LOAD'!AC:AF,3,FALSE)</f>
        <v>190</v>
      </c>
      <c r="T1674">
        <f>VLOOKUP(D1674,'[1]DESIGN LOAD'!AC:AF,4,FALSE)</f>
        <v>390</v>
      </c>
    </row>
    <row r="1675" spans="1:20" x14ac:dyDescent="0.3">
      <c r="A1675" s="6">
        <v>2024</v>
      </c>
      <c r="B1675" s="6">
        <v>9</v>
      </c>
      <c r="C1675" s="6">
        <v>8</v>
      </c>
      <c r="D1675" s="6">
        <v>23</v>
      </c>
      <c r="E1675" s="6" t="str">
        <f t="shared" si="104"/>
        <v>Sunday</v>
      </c>
      <c r="F1675" s="6" t="str">
        <f t="shared" si="107"/>
        <v>Weekend</v>
      </c>
      <c r="G1675" s="6" t="str">
        <f>_xlfn.XLOOKUP(B1675,'[1]VLOOKUP DATA'!$A$3:$A$14,'[1]VLOOKUP DATA'!$C$3:$C$14)</f>
        <v>Low-demand</v>
      </c>
      <c r="H1675" s="6" t="str" cm="1">
        <f t="array" ref="H1675">_xlfn.XLOOKUP(1,('[1]VLOOKUP DATA'!$I$2:$I$337=[1]DATA!G1675)*('[1]VLOOKUP DATA'!$J$2:$J$337=[1]DATA!D1675)*('[1]VLOOKUP DATA'!$K$2:$K$337=[1]DATA!E1675),'[1]VLOOKUP DATA'!$L$2:$L$337)</f>
        <v>Off-Peak</v>
      </c>
      <c r="I1675" s="1" cm="1">
        <f t="array" ref="I1675">_xlfn.XLOOKUP(B1675,'[1]VLOOKUP DATA'!$A$3:$A$14,_xlfn.XLOOKUP(H1675,'[1]VLOOKUP DATA'!$D$2:$F$2,'[1]VLOOKUP DATA'!$D$3:$F$14))*100</f>
        <v>93</v>
      </c>
      <c r="J1675" s="2">
        <v>-82.368783333333312</v>
      </c>
      <c r="K1675" s="3">
        <f t="shared" si="105"/>
        <v>0</v>
      </c>
      <c r="L1675" s="3">
        <v>68.474999999999994</v>
      </c>
      <c r="M1675" s="4">
        <v>444.32489999999984</v>
      </c>
      <c r="N1675" s="4">
        <v>0</v>
      </c>
      <c r="O1675" s="4">
        <v>341.15215000000012</v>
      </c>
      <c r="P1675" s="3">
        <f t="shared" si="106"/>
        <v>445.53515833333324</v>
      </c>
      <c r="Q1675" s="5">
        <v>-3.1000000000000045E-2</v>
      </c>
      <c r="R1675" s="5">
        <f>VLOOKUP(D1675,'[1]DESIGN LOAD'!AC:AF,2,FALSE)</f>
        <v>200</v>
      </c>
      <c r="S1675" s="7">
        <f>VLOOKUP(D1675,'[1]DESIGN LOAD'!AC:AF,3,FALSE)</f>
        <v>190</v>
      </c>
      <c r="T1675">
        <f>VLOOKUP(D1675,'[1]DESIGN LOAD'!AC:AF,4,FALSE)</f>
        <v>390</v>
      </c>
    </row>
    <row r="1676" spans="1:20" x14ac:dyDescent="0.3">
      <c r="A1676" s="6">
        <v>2024</v>
      </c>
      <c r="B1676" s="6">
        <v>9</v>
      </c>
      <c r="C1676" s="6">
        <v>9</v>
      </c>
      <c r="D1676" s="6">
        <v>0</v>
      </c>
      <c r="E1676" s="6" t="str">
        <f t="shared" si="104"/>
        <v>Monday</v>
      </c>
      <c r="F1676" s="6" t="str">
        <f t="shared" si="107"/>
        <v>Week-day</v>
      </c>
      <c r="G1676" s="6" t="str">
        <f>_xlfn.XLOOKUP(B1676,'[1]VLOOKUP DATA'!$A$3:$A$14,'[1]VLOOKUP DATA'!$C$3:$C$14)</f>
        <v>Low-demand</v>
      </c>
      <c r="H1676" s="6" t="str" cm="1">
        <f t="array" ref="H1676">_xlfn.XLOOKUP(1,('[1]VLOOKUP DATA'!$I$2:$I$337=[1]DATA!G1676)*('[1]VLOOKUP DATA'!$J$2:$J$337=[1]DATA!D1676)*('[1]VLOOKUP DATA'!$K$2:$K$337=[1]DATA!E1676),'[1]VLOOKUP DATA'!$L$2:$L$337)</f>
        <v>Off-Peak</v>
      </c>
      <c r="I1676" s="1" cm="1">
        <f t="array" ref="I1676">_xlfn.XLOOKUP(B1676,'[1]VLOOKUP DATA'!$A$3:$A$14,_xlfn.XLOOKUP(H1676,'[1]VLOOKUP DATA'!$D$2:$F$2,'[1]VLOOKUP DATA'!$D$3:$F$14))*100</f>
        <v>93</v>
      </c>
      <c r="J1676" s="2">
        <v>-52.393483333333307</v>
      </c>
      <c r="K1676" s="3">
        <f t="shared" si="105"/>
        <v>0</v>
      </c>
      <c r="L1676" s="3">
        <v>71.733333333333334</v>
      </c>
      <c r="M1676" s="4">
        <v>403.78146666666669</v>
      </c>
      <c r="N1676" s="4">
        <v>0</v>
      </c>
      <c r="O1676" s="4">
        <v>332.8339499999999</v>
      </c>
      <c r="P1676" s="3">
        <f t="shared" si="106"/>
        <v>445.53515833333324</v>
      </c>
      <c r="Q1676" s="5">
        <v>-3.9124999999999965E-2</v>
      </c>
      <c r="R1676" s="5">
        <f>VLOOKUP(D1676,'[1]DESIGN LOAD'!AC:AF,2,FALSE)</f>
        <v>200</v>
      </c>
      <c r="S1676" s="7">
        <f>VLOOKUP(D1676,'[1]DESIGN LOAD'!AC:AF,3,FALSE)</f>
        <v>190</v>
      </c>
      <c r="T1676">
        <f>VLOOKUP(D1676,'[1]DESIGN LOAD'!AC:AF,4,FALSE)</f>
        <v>390</v>
      </c>
    </row>
    <row r="1677" spans="1:20" x14ac:dyDescent="0.3">
      <c r="A1677" s="6">
        <v>2024</v>
      </c>
      <c r="B1677" s="6">
        <v>9</v>
      </c>
      <c r="C1677" s="6">
        <v>9</v>
      </c>
      <c r="D1677" s="6">
        <v>1</v>
      </c>
      <c r="E1677" s="6" t="str">
        <f t="shared" si="104"/>
        <v>Monday</v>
      </c>
      <c r="F1677" s="6" t="str">
        <f t="shared" si="107"/>
        <v>Week-day</v>
      </c>
      <c r="G1677" s="6" t="str">
        <f>_xlfn.XLOOKUP(B1677,'[1]VLOOKUP DATA'!$A$3:$A$14,'[1]VLOOKUP DATA'!$C$3:$C$14)</f>
        <v>Low-demand</v>
      </c>
      <c r="H1677" s="6" t="str" cm="1">
        <f t="array" ref="H1677">_xlfn.XLOOKUP(1,('[1]VLOOKUP DATA'!$I$2:$I$337=[1]DATA!G1677)*('[1]VLOOKUP DATA'!$J$2:$J$337=[1]DATA!D1677)*('[1]VLOOKUP DATA'!$K$2:$K$337=[1]DATA!E1677),'[1]VLOOKUP DATA'!$L$2:$L$337)</f>
        <v>Off-Peak</v>
      </c>
      <c r="I1677" s="1" cm="1">
        <f t="array" ref="I1677">_xlfn.XLOOKUP(B1677,'[1]VLOOKUP DATA'!$A$3:$A$14,_xlfn.XLOOKUP(H1677,'[1]VLOOKUP DATA'!$D$2:$F$2,'[1]VLOOKUP DATA'!$D$3:$F$14))*100</f>
        <v>93</v>
      </c>
      <c r="J1677" s="2">
        <v>-28.789124999999995</v>
      </c>
      <c r="K1677" s="3">
        <f t="shared" si="105"/>
        <v>0</v>
      </c>
      <c r="L1677" s="3">
        <v>72.74166666666666</v>
      </c>
      <c r="M1677" s="4">
        <v>373.44954999999999</v>
      </c>
      <c r="N1677" s="4">
        <v>0</v>
      </c>
      <c r="O1677" s="4">
        <v>326.98228333333338</v>
      </c>
      <c r="P1677" s="3">
        <f t="shared" si="106"/>
        <v>445.53515833333324</v>
      </c>
      <c r="Q1677" s="5">
        <v>-4.3999999999999921E-2</v>
      </c>
      <c r="R1677" s="5">
        <f>VLOOKUP(D1677,'[1]DESIGN LOAD'!AC:AF,2,FALSE)</f>
        <v>200</v>
      </c>
      <c r="S1677" s="7">
        <f>VLOOKUP(D1677,'[1]DESIGN LOAD'!AC:AF,3,FALSE)</f>
        <v>190</v>
      </c>
      <c r="T1677">
        <f>VLOOKUP(D1677,'[1]DESIGN LOAD'!AC:AF,4,FALSE)</f>
        <v>390</v>
      </c>
    </row>
    <row r="1678" spans="1:20" x14ac:dyDescent="0.3">
      <c r="A1678" s="6">
        <v>2024</v>
      </c>
      <c r="B1678" s="6">
        <v>9</v>
      </c>
      <c r="C1678" s="6">
        <v>9</v>
      </c>
      <c r="D1678" s="6">
        <v>2</v>
      </c>
      <c r="E1678" s="6" t="str">
        <f t="shared" si="104"/>
        <v>Monday</v>
      </c>
      <c r="F1678" s="6" t="str">
        <f t="shared" si="107"/>
        <v>Week-day</v>
      </c>
      <c r="G1678" s="6" t="str">
        <f>_xlfn.XLOOKUP(B1678,'[1]VLOOKUP DATA'!$A$3:$A$14,'[1]VLOOKUP DATA'!$C$3:$C$14)</f>
        <v>Low-demand</v>
      </c>
      <c r="H1678" s="6" t="str" cm="1">
        <f t="array" ref="H1678">_xlfn.XLOOKUP(1,('[1]VLOOKUP DATA'!$I$2:$I$337=[1]DATA!G1678)*('[1]VLOOKUP DATA'!$J$2:$J$337=[1]DATA!D1678)*('[1]VLOOKUP DATA'!$K$2:$K$337=[1]DATA!E1678),'[1]VLOOKUP DATA'!$L$2:$L$337)</f>
        <v>Off-Peak</v>
      </c>
      <c r="I1678" s="1" cm="1">
        <f t="array" ref="I1678">_xlfn.XLOOKUP(B1678,'[1]VLOOKUP DATA'!$A$3:$A$14,_xlfn.XLOOKUP(H1678,'[1]VLOOKUP DATA'!$D$2:$F$2,'[1]VLOOKUP DATA'!$D$3:$F$14))*100</f>
        <v>93</v>
      </c>
      <c r="J1678" s="2">
        <v>3.1445500000000011</v>
      </c>
      <c r="K1678" s="3">
        <f t="shared" si="105"/>
        <v>3.1445500000000011</v>
      </c>
      <c r="L1678" s="3">
        <v>73.216666666666669</v>
      </c>
      <c r="M1678" s="4">
        <v>403.19222500000012</v>
      </c>
      <c r="N1678" s="4">
        <v>0</v>
      </c>
      <c r="O1678" s="4">
        <v>387.16037500000004</v>
      </c>
      <c r="P1678" s="3">
        <f t="shared" si="106"/>
        <v>445.53515833333324</v>
      </c>
      <c r="Q1678" s="5">
        <v>-4.9133333333333237E-2</v>
      </c>
      <c r="R1678" s="5">
        <f>VLOOKUP(D1678,'[1]DESIGN LOAD'!AC:AF,2,FALSE)</f>
        <v>200</v>
      </c>
      <c r="S1678" s="7">
        <f>VLOOKUP(D1678,'[1]DESIGN LOAD'!AC:AF,3,FALSE)</f>
        <v>190</v>
      </c>
      <c r="T1678">
        <f>VLOOKUP(D1678,'[1]DESIGN LOAD'!AC:AF,4,FALSE)</f>
        <v>390</v>
      </c>
    </row>
    <row r="1679" spans="1:20" x14ac:dyDescent="0.3">
      <c r="A1679" s="6">
        <v>2024</v>
      </c>
      <c r="B1679" s="6">
        <v>9</v>
      </c>
      <c r="C1679" s="6">
        <v>9</v>
      </c>
      <c r="D1679" s="6">
        <v>3</v>
      </c>
      <c r="E1679" s="6" t="str">
        <f t="shared" si="104"/>
        <v>Monday</v>
      </c>
      <c r="F1679" s="6" t="str">
        <f t="shared" si="107"/>
        <v>Week-day</v>
      </c>
      <c r="G1679" s="6" t="str">
        <f>_xlfn.XLOOKUP(B1679,'[1]VLOOKUP DATA'!$A$3:$A$14,'[1]VLOOKUP DATA'!$C$3:$C$14)</f>
        <v>Low-demand</v>
      </c>
      <c r="H1679" s="6" t="str" cm="1">
        <f t="array" ref="H1679">_xlfn.XLOOKUP(1,('[1]VLOOKUP DATA'!$I$2:$I$337=[1]DATA!G1679)*('[1]VLOOKUP DATA'!$J$2:$J$337=[1]DATA!D1679)*('[1]VLOOKUP DATA'!$K$2:$K$337=[1]DATA!E1679),'[1]VLOOKUP DATA'!$L$2:$L$337)</f>
        <v>Off-Peak</v>
      </c>
      <c r="I1679" s="1" cm="1">
        <f t="array" ref="I1679">_xlfn.XLOOKUP(B1679,'[1]VLOOKUP DATA'!$A$3:$A$14,_xlfn.XLOOKUP(H1679,'[1]VLOOKUP DATA'!$D$2:$F$2,'[1]VLOOKUP DATA'!$D$3:$F$14))*100</f>
        <v>93</v>
      </c>
      <c r="J1679" s="2">
        <v>-31.38962500000002</v>
      </c>
      <c r="K1679" s="3">
        <f t="shared" si="105"/>
        <v>0</v>
      </c>
      <c r="L1679" s="3">
        <v>73.341666666666669</v>
      </c>
      <c r="M1679" s="4">
        <v>444.73934166666669</v>
      </c>
      <c r="N1679" s="4">
        <v>0</v>
      </c>
      <c r="O1679" s="4">
        <v>392.13148333333328</v>
      </c>
      <c r="P1679" s="3">
        <f t="shared" si="106"/>
        <v>445.53515833333324</v>
      </c>
      <c r="Q1679" s="5">
        <v>-3.8116666666666625E-2</v>
      </c>
      <c r="R1679" s="5">
        <f>VLOOKUP(D1679,'[1]DESIGN LOAD'!AC:AF,2,FALSE)</f>
        <v>200</v>
      </c>
      <c r="S1679" s="7">
        <f>VLOOKUP(D1679,'[1]DESIGN LOAD'!AC:AF,3,FALSE)</f>
        <v>190</v>
      </c>
      <c r="T1679">
        <f>VLOOKUP(D1679,'[1]DESIGN LOAD'!AC:AF,4,FALSE)</f>
        <v>390</v>
      </c>
    </row>
    <row r="1680" spans="1:20" x14ac:dyDescent="0.3">
      <c r="A1680" s="6">
        <v>2024</v>
      </c>
      <c r="B1680" s="6">
        <v>9</v>
      </c>
      <c r="C1680" s="6">
        <v>9</v>
      </c>
      <c r="D1680" s="6">
        <v>4</v>
      </c>
      <c r="E1680" s="6" t="str">
        <f t="shared" si="104"/>
        <v>Monday</v>
      </c>
      <c r="F1680" s="6" t="str">
        <f t="shared" si="107"/>
        <v>Week-day</v>
      </c>
      <c r="G1680" s="6" t="str">
        <f>_xlfn.XLOOKUP(B1680,'[1]VLOOKUP DATA'!$A$3:$A$14,'[1]VLOOKUP DATA'!$C$3:$C$14)</f>
        <v>Low-demand</v>
      </c>
      <c r="H1680" s="6" t="str" cm="1">
        <f t="array" ref="H1680">_xlfn.XLOOKUP(1,('[1]VLOOKUP DATA'!$I$2:$I$337=[1]DATA!G1680)*('[1]VLOOKUP DATA'!$J$2:$J$337=[1]DATA!D1680)*('[1]VLOOKUP DATA'!$K$2:$K$337=[1]DATA!E1680),'[1]VLOOKUP DATA'!$L$2:$L$337)</f>
        <v>Off-Peak</v>
      </c>
      <c r="I1680" s="1" cm="1">
        <f t="array" ref="I1680">_xlfn.XLOOKUP(B1680,'[1]VLOOKUP DATA'!$A$3:$A$14,_xlfn.XLOOKUP(H1680,'[1]VLOOKUP DATA'!$D$2:$F$2,'[1]VLOOKUP DATA'!$D$3:$F$14))*100</f>
        <v>93</v>
      </c>
      <c r="J1680" s="2">
        <v>9.4190250000000084</v>
      </c>
      <c r="K1680" s="3">
        <f t="shared" si="105"/>
        <v>9.4190250000000084</v>
      </c>
      <c r="L1680" s="3">
        <v>73.875</v>
      </c>
      <c r="M1680" s="4">
        <v>403.23456666666686</v>
      </c>
      <c r="N1680" s="4">
        <v>0</v>
      </c>
      <c r="O1680" s="4">
        <v>393.3856333333332</v>
      </c>
      <c r="P1680" s="3">
        <f t="shared" si="106"/>
        <v>445.53515833333324</v>
      </c>
      <c r="Q1680" s="5">
        <v>-3.7999999999999957E-2</v>
      </c>
      <c r="R1680" s="5">
        <f>VLOOKUP(D1680,'[1]DESIGN LOAD'!AC:AF,2,FALSE)</f>
        <v>295</v>
      </c>
      <c r="S1680" s="7">
        <f>VLOOKUP(D1680,'[1]DESIGN LOAD'!AC:AF,3,FALSE)</f>
        <v>190</v>
      </c>
      <c r="T1680">
        <f>VLOOKUP(D1680,'[1]DESIGN LOAD'!AC:AF,4,FALSE)</f>
        <v>485</v>
      </c>
    </row>
    <row r="1681" spans="1:20" x14ac:dyDescent="0.3">
      <c r="A1681" s="6">
        <v>2024</v>
      </c>
      <c r="B1681" s="6">
        <v>9</v>
      </c>
      <c r="C1681" s="6">
        <v>9</v>
      </c>
      <c r="D1681" s="6">
        <v>5</v>
      </c>
      <c r="E1681" s="6" t="str">
        <f t="shared" si="104"/>
        <v>Monday</v>
      </c>
      <c r="F1681" s="6" t="str">
        <f t="shared" si="107"/>
        <v>Week-day</v>
      </c>
      <c r="G1681" s="6" t="str">
        <f>_xlfn.XLOOKUP(B1681,'[1]VLOOKUP DATA'!$A$3:$A$14,'[1]VLOOKUP DATA'!$C$3:$C$14)</f>
        <v>Low-demand</v>
      </c>
      <c r="H1681" s="6" t="str" cm="1">
        <f t="array" ref="H1681">_xlfn.XLOOKUP(1,('[1]VLOOKUP DATA'!$I$2:$I$337=[1]DATA!G1681)*('[1]VLOOKUP DATA'!$J$2:$J$337=[1]DATA!D1681)*('[1]VLOOKUP DATA'!$K$2:$K$337=[1]DATA!E1681),'[1]VLOOKUP DATA'!$L$2:$L$337)</f>
        <v>Off-Peak</v>
      </c>
      <c r="I1681" s="1" cm="1">
        <f t="array" ref="I1681">_xlfn.XLOOKUP(B1681,'[1]VLOOKUP DATA'!$A$3:$A$14,_xlfn.XLOOKUP(H1681,'[1]VLOOKUP DATA'!$D$2:$F$2,'[1]VLOOKUP DATA'!$D$3:$F$14))*100</f>
        <v>93</v>
      </c>
      <c r="J1681" s="2">
        <v>-32.459216666666656</v>
      </c>
      <c r="K1681" s="3">
        <f t="shared" si="105"/>
        <v>0</v>
      </c>
      <c r="L1681" s="3">
        <v>73.583333333333329</v>
      </c>
      <c r="M1681" s="4">
        <v>444.75096666666673</v>
      </c>
      <c r="N1681" s="4">
        <v>0</v>
      </c>
      <c r="O1681" s="4">
        <v>391.07203333333325</v>
      </c>
      <c r="P1681" s="3">
        <f t="shared" si="106"/>
        <v>445.53515833333324</v>
      </c>
      <c r="Q1681" s="5">
        <v>-4.130000000000001E-2</v>
      </c>
      <c r="R1681" s="5">
        <f>VLOOKUP(D1681,'[1]DESIGN LOAD'!AC:AF,2,FALSE)</f>
        <v>295</v>
      </c>
      <c r="S1681" s="7">
        <f>VLOOKUP(D1681,'[1]DESIGN LOAD'!AC:AF,3,FALSE)</f>
        <v>190</v>
      </c>
      <c r="T1681">
        <f>VLOOKUP(D1681,'[1]DESIGN LOAD'!AC:AF,4,FALSE)</f>
        <v>485</v>
      </c>
    </row>
    <row r="1682" spans="1:20" x14ac:dyDescent="0.3">
      <c r="A1682" s="6">
        <v>2024</v>
      </c>
      <c r="B1682" s="6">
        <v>9</v>
      </c>
      <c r="C1682" s="6">
        <v>9</v>
      </c>
      <c r="D1682" s="6">
        <v>6</v>
      </c>
      <c r="E1682" s="6" t="str">
        <f t="shared" si="104"/>
        <v>Monday</v>
      </c>
      <c r="F1682" s="6" t="str">
        <f t="shared" si="107"/>
        <v>Week-day</v>
      </c>
      <c r="G1682" s="6" t="str">
        <f>_xlfn.XLOOKUP(B1682,'[1]VLOOKUP DATA'!$A$3:$A$14,'[1]VLOOKUP DATA'!$C$3:$C$14)</f>
        <v>Low-demand</v>
      </c>
      <c r="H1682" s="6" t="str" cm="1">
        <f t="array" ref="H1682">_xlfn.XLOOKUP(1,('[1]VLOOKUP DATA'!$I$2:$I$337=[1]DATA!G1682)*('[1]VLOOKUP DATA'!$J$2:$J$337=[1]DATA!D1682)*('[1]VLOOKUP DATA'!$K$2:$K$337=[1]DATA!E1682),'[1]VLOOKUP DATA'!$L$2:$L$337)</f>
        <v>Standard</v>
      </c>
      <c r="I1682" s="1" cm="1">
        <f t="array" ref="I1682">_xlfn.XLOOKUP(B1682,'[1]VLOOKUP DATA'!$A$3:$A$14,_xlfn.XLOOKUP(H1682,'[1]VLOOKUP DATA'!$D$2:$F$2,'[1]VLOOKUP DATA'!$D$3:$F$14))*100</f>
        <v>147</v>
      </c>
      <c r="J1682" s="2">
        <v>13.465716666666664</v>
      </c>
      <c r="K1682" s="3">
        <f t="shared" si="105"/>
        <v>13.465716666666664</v>
      </c>
      <c r="L1682" s="3">
        <v>73.291666666666671</v>
      </c>
      <c r="M1682" s="4">
        <v>403.87363333333326</v>
      </c>
      <c r="N1682" s="4">
        <v>1.1291666666666667</v>
      </c>
      <c r="O1682" s="4">
        <v>399.09589999999997</v>
      </c>
      <c r="P1682" s="3">
        <f t="shared" si="106"/>
        <v>445.53515833333324</v>
      </c>
      <c r="Q1682" s="5">
        <v>-4.9000000000000085E-2</v>
      </c>
      <c r="R1682" s="5">
        <f>VLOOKUP(D1682,'[1]DESIGN LOAD'!AC:AF,2,FALSE)</f>
        <v>295</v>
      </c>
      <c r="S1682" s="7">
        <f>VLOOKUP(D1682,'[1]DESIGN LOAD'!AC:AF,3,FALSE)</f>
        <v>190</v>
      </c>
      <c r="T1682">
        <f>VLOOKUP(D1682,'[1]DESIGN LOAD'!AC:AF,4,FALSE)</f>
        <v>485</v>
      </c>
    </row>
    <row r="1683" spans="1:20" x14ac:dyDescent="0.3">
      <c r="A1683" s="6">
        <v>2024</v>
      </c>
      <c r="B1683" s="6">
        <v>9</v>
      </c>
      <c r="C1683" s="6">
        <v>9</v>
      </c>
      <c r="D1683" s="6">
        <v>7</v>
      </c>
      <c r="E1683" s="6" t="str">
        <f t="shared" si="104"/>
        <v>Monday</v>
      </c>
      <c r="F1683" s="6" t="str">
        <f t="shared" si="107"/>
        <v>Week-day</v>
      </c>
      <c r="G1683" s="6" t="str">
        <f>_xlfn.XLOOKUP(B1683,'[1]VLOOKUP DATA'!$A$3:$A$14,'[1]VLOOKUP DATA'!$C$3:$C$14)</f>
        <v>Low-demand</v>
      </c>
      <c r="H1683" s="6" t="str" cm="1">
        <f t="array" ref="H1683">_xlfn.XLOOKUP(1,('[1]VLOOKUP DATA'!$I$2:$I$337=[1]DATA!G1683)*('[1]VLOOKUP DATA'!$J$2:$J$337=[1]DATA!D1683)*('[1]VLOOKUP DATA'!$K$2:$K$337=[1]DATA!E1683),'[1]VLOOKUP DATA'!$L$2:$L$337)</f>
        <v>Peak</v>
      </c>
      <c r="I1683" s="1" cm="1">
        <f t="array" ref="I1683">_xlfn.XLOOKUP(B1683,'[1]VLOOKUP DATA'!$A$3:$A$14,_xlfn.XLOOKUP(H1683,'[1]VLOOKUP DATA'!$D$2:$F$2,'[1]VLOOKUP DATA'!$D$3:$F$14))*100</f>
        <v>213</v>
      </c>
      <c r="J1683" s="2">
        <v>-7.0159500000000099</v>
      </c>
      <c r="K1683" s="3">
        <f t="shared" si="105"/>
        <v>0</v>
      </c>
      <c r="L1683" s="3">
        <v>72.650000000000006</v>
      </c>
      <c r="M1683" s="4">
        <v>444.75230833333325</v>
      </c>
      <c r="N1683" s="4">
        <v>99.745024999999998</v>
      </c>
      <c r="O1683" s="4">
        <v>516.24325833333319</v>
      </c>
      <c r="P1683" s="3">
        <f t="shared" si="106"/>
        <v>445.53515833333324</v>
      </c>
      <c r="Q1683" s="5">
        <v>-4.9000000000000085E-2</v>
      </c>
      <c r="R1683" s="5">
        <f>VLOOKUP(D1683,'[1]DESIGN LOAD'!AC:AF,2,FALSE)</f>
        <v>565</v>
      </c>
      <c r="S1683" s="7">
        <f>VLOOKUP(D1683,'[1]DESIGN LOAD'!AC:AF,3,FALSE)</f>
        <v>690</v>
      </c>
      <c r="T1683">
        <f>VLOOKUP(D1683,'[1]DESIGN LOAD'!AC:AF,4,FALSE)</f>
        <v>1255</v>
      </c>
    </row>
    <row r="1684" spans="1:20" x14ac:dyDescent="0.3">
      <c r="A1684" s="6">
        <v>2024</v>
      </c>
      <c r="B1684" s="6">
        <v>9</v>
      </c>
      <c r="C1684" s="6">
        <v>9</v>
      </c>
      <c r="D1684" s="6">
        <v>8</v>
      </c>
      <c r="E1684" s="6" t="str">
        <f t="shared" si="104"/>
        <v>Monday</v>
      </c>
      <c r="F1684" s="6" t="str">
        <f t="shared" si="107"/>
        <v>Week-day</v>
      </c>
      <c r="G1684" s="6" t="str">
        <f>_xlfn.XLOOKUP(B1684,'[1]VLOOKUP DATA'!$A$3:$A$14,'[1]VLOOKUP DATA'!$C$3:$C$14)</f>
        <v>Low-demand</v>
      </c>
      <c r="H1684" s="6" t="str" cm="1">
        <f t="array" ref="H1684">_xlfn.XLOOKUP(1,('[1]VLOOKUP DATA'!$I$2:$I$337=[1]DATA!G1684)*('[1]VLOOKUP DATA'!$J$2:$J$337=[1]DATA!D1684)*('[1]VLOOKUP DATA'!$K$2:$K$337=[1]DATA!E1684),'[1]VLOOKUP DATA'!$L$2:$L$337)</f>
        <v>Peak</v>
      </c>
      <c r="I1684" s="1" cm="1">
        <f t="array" ref="I1684">_xlfn.XLOOKUP(B1684,'[1]VLOOKUP DATA'!$A$3:$A$14,_xlfn.XLOOKUP(H1684,'[1]VLOOKUP DATA'!$D$2:$F$2,'[1]VLOOKUP DATA'!$D$3:$F$14))*100</f>
        <v>213</v>
      </c>
      <c r="J1684" s="2">
        <v>-59.593575757575749</v>
      </c>
      <c r="K1684" s="3">
        <f t="shared" si="105"/>
        <v>0</v>
      </c>
      <c r="L1684" s="3">
        <v>74.040404040404042</v>
      </c>
      <c r="M1684" s="4">
        <v>315.90540404040405</v>
      </c>
      <c r="N1684" s="4">
        <v>204.17585858585855</v>
      </c>
      <c r="O1684" s="4">
        <v>441.54540404040392</v>
      </c>
      <c r="P1684" s="3">
        <f t="shared" si="106"/>
        <v>445.53515833333324</v>
      </c>
      <c r="Q1684" s="5">
        <v>-4.4545454545454541E-2</v>
      </c>
      <c r="R1684" s="5">
        <f>VLOOKUP(D1684,'[1]DESIGN LOAD'!AC:AF,2,FALSE)</f>
        <v>565</v>
      </c>
      <c r="S1684" s="7">
        <f>VLOOKUP(D1684,'[1]DESIGN LOAD'!AC:AF,3,FALSE)</f>
        <v>675</v>
      </c>
      <c r="T1684">
        <f>VLOOKUP(D1684,'[1]DESIGN LOAD'!AC:AF,4,FALSE)</f>
        <v>1240</v>
      </c>
    </row>
    <row r="1685" spans="1:20" x14ac:dyDescent="0.3">
      <c r="A1685" s="6">
        <v>2024</v>
      </c>
      <c r="B1685" s="6">
        <v>9</v>
      </c>
      <c r="C1685" s="6">
        <v>9</v>
      </c>
      <c r="D1685" s="6">
        <v>9</v>
      </c>
      <c r="E1685" s="6" t="str">
        <f t="shared" si="104"/>
        <v>Monday</v>
      </c>
      <c r="F1685" s="6" t="str">
        <f t="shared" si="107"/>
        <v>Week-day</v>
      </c>
      <c r="G1685" s="6" t="str">
        <f>_xlfn.XLOOKUP(B1685,'[1]VLOOKUP DATA'!$A$3:$A$14,'[1]VLOOKUP DATA'!$C$3:$C$14)</f>
        <v>Low-demand</v>
      </c>
      <c r="H1685" s="6" t="str" cm="1">
        <f t="array" ref="H1685">_xlfn.XLOOKUP(1,('[1]VLOOKUP DATA'!$I$2:$I$337=[1]DATA!G1685)*('[1]VLOOKUP DATA'!$J$2:$J$337=[1]DATA!D1685)*('[1]VLOOKUP DATA'!$K$2:$K$337=[1]DATA!E1685),'[1]VLOOKUP DATA'!$L$2:$L$337)</f>
        <v>Peak</v>
      </c>
      <c r="I1685" s="1" cm="1">
        <f t="array" ref="I1685">_xlfn.XLOOKUP(B1685,'[1]VLOOKUP DATA'!$A$3:$A$14,_xlfn.XLOOKUP(H1685,'[1]VLOOKUP DATA'!$D$2:$F$2,'[1]VLOOKUP DATA'!$D$3:$F$14))*100</f>
        <v>213</v>
      </c>
      <c r="J1685" s="2">
        <v>-167.32393333333329</v>
      </c>
      <c r="K1685" s="3">
        <f t="shared" si="105"/>
        <v>0</v>
      </c>
      <c r="L1685" s="3">
        <v>78.88333333333334</v>
      </c>
      <c r="M1685" s="4">
        <v>247.14345833333331</v>
      </c>
      <c r="N1685" s="4">
        <v>366.60588333333305</v>
      </c>
      <c r="O1685" s="4">
        <v>434.29879166666643</v>
      </c>
      <c r="P1685" s="3">
        <f t="shared" si="106"/>
        <v>445.53515833333324</v>
      </c>
      <c r="Q1685" s="5">
        <v>-1.0150000000000003E-2</v>
      </c>
      <c r="R1685" s="5">
        <f>VLOOKUP(D1685,'[1]DESIGN LOAD'!AC:AF,2,FALSE)</f>
        <v>565</v>
      </c>
      <c r="S1685" s="7">
        <f>VLOOKUP(D1685,'[1]DESIGN LOAD'!AC:AF,3,FALSE)</f>
        <v>675</v>
      </c>
      <c r="T1685">
        <f>VLOOKUP(D1685,'[1]DESIGN LOAD'!AC:AF,4,FALSE)</f>
        <v>1240</v>
      </c>
    </row>
    <row r="1686" spans="1:20" x14ac:dyDescent="0.3">
      <c r="A1686" s="6">
        <v>2024</v>
      </c>
      <c r="B1686" s="6">
        <v>9</v>
      </c>
      <c r="C1686" s="6">
        <v>9</v>
      </c>
      <c r="D1686" s="6">
        <v>10</v>
      </c>
      <c r="E1686" s="6" t="str">
        <f t="shared" si="104"/>
        <v>Monday</v>
      </c>
      <c r="F1686" s="6" t="str">
        <f t="shared" si="107"/>
        <v>Week-day</v>
      </c>
      <c r="G1686" s="6" t="str">
        <f>_xlfn.XLOOKUP(B1686,'[1]VLOOKUP DATA'!$A$3:$A$14,'[1]VLOOKUP DATA'!$C$3:$C$14)</f>
        <v>Low-demand</v>
      </c>
      <c r="H1686" s="6" t="str" cm="1">
        <f t="array" ref="H1686">_xlfn.XLOOKUP(1,('[1]VLOOKUP DATA'!$I$2:$I$337=[1]DATA!G1686)*('[1]VLOOKUP DATA'!$J$2:$J$337=[1]DATA!D1686)*('[1]VLOOKUP DATA'!$K$2:$K$337=[1]DATA!E1686),'[1]VLOOKUP DATA'!$L$2:$L$337)</f>
        <v>Standard</v>
      </c>
      <c r="I1686" s="1" cm="1">
        <f t="array" ref="I1686">_xlfn.XLOOKUP(B1686,'[1]VLOOKUP DATA'!$A$3:$A$14,_xlfn.XLOOKUP(H1686,'[1]VLOOKUP DATA'!$D$2:$F$2,'[1]VLOOKUP DATA'!$D$3:$F$14))*100</f>
        <v>147</v>
      </c>
      <c r="J1686" s="2">
        <v>-352.70610833333325</v>
      </c>
      <c r="K1686" s="3">
        <f t="shared" si="105"/>
        <v>0</v>
      </c>
      <c r="L1686" s="3">
        <v>95.416666666666671</v>
      </c>
      <c r="M1686" s="4">
        <v>245.8493166666666</v>
      </c>
      <c r="N1686" s="4">
        <v>567.68216666666672</v>
      </c>
      <c r="O1686" s="4">
        <v>447.26603333333327</v>
      </c>
      <c r="P1686" s="3">
        <f t="shared" si="106"/>
        <v>445.53515833333324</v>
      </c>
      <c r="Q1686" s="5">
        <v>-4.1999999999999899E-2</v>
      </c>
      <c r="R1686" s="5">
        <f>VLOOKUP(D1686,'[1]DESIGN LOAD'!AC:AF,2,FALSE)</f>
        <v>565</v>
      </c>
      <c r="S1686" s="7">
        <f>VLOOKUP(D1686,'[1]DESIGN LOAD'!AC:AF,3,FALSE)</f>
        <v>675</v>
      </c>
      <c r="T1686">
        <f>VLOOKUP(D1686,'[1]DESIGN LOAD'!AC:AF,4,FALSE)</f>
        <v>1240</v>
      </c>
    </row>
    <row r="1687" spans="1:20" x14ac:dyDescent="0.3">
      <c r="A1687" s="6">
        <v>2024</v>
      </c>
      <c r="B1687" s="6">
        <v>9</v>
      </c>
      <c r="C1687" s="6">
        <v>9</v>
      </c>
      <c r="D1687" s="6">
        <v>11</v>
      </c>
      <c r="E1687" s="6" t="str">
        <f t="shared" si="104"/>
        <v>Monday</v>
      </c>
      <c r="F1687" s="6" t="str">
        <f t="shared" si="107"/>
        <v>Week-day</v>
      </c>
      <c r="G1687" s="6" t="str">
        <f>_xlfn.XLOOKUP(B1687,'[1]VLOOKUP DATA'!$A$3:$A$14,'[1]VLOOKUP DATA'!$C$3:$C$14)</f>
        <v>Low-demand</v>
      </c>
      <c r="H1687" s="6" t="str" cm="1">
        <f t="array" ref="H1687">_xlfn.XLOOKUP(1,('[1]VLOOKUP DATA'!$I$2:$I$337=[1]DATA!G1687)*('[1]VLOOKUP DATA'!$J$2:$J$337=[1]DATA!D1687)*('[1]VLOOKUP DATA'!$K$2:$K$337=[1]DATA!E1687),'[1]VLOOKUP DATA'!$L$2:$L$337)</f>
        <v>Standard</v>
      </c>
      <c r="I1687" s="1" cm="1">
        <f t="array" ref="I1687">_xlfn.XLOOKUP(B1687,'[1]VLOOKUP DATA'!$A$3:$A$14,_xlfn.XLOOKUP(H1687,'[1]VLOOKUP DATA'!$D$2:$F$2,'[1]VLOOKUP DATA'!$D$3:$F$14))*100</f>
        <v>147</v>
      </c>
      <c r="J1687" s="2">
        <v>-8.7549916666666672</v>
      </c>
      <c r="K1687" s="3">
        <f t="shared" si="105"/>
        <v>0</v>
      </c>
      <c r="L1687" s="3">
        <v>99</v>
      </c>
      <c r="M1687" s="4">
        <v>12.197625000000004</v>
      </c>
      <c r="N1687" s="4">
        <v>368.31977500000011</v>
      </c>
      <c r="O1687" s="4">
        <v>367.82299166666684</v>
      </c>
      <c r="P1687" s="3">
        <f t="shared" si="106"/>
        <v>445.53515833333324</v>
      </c>
      <c r="Q1687" s="5">
        <v>-2.5491666666666673E-2</v>
      </c>
      <c r="R1687" s="5">
        <f>VLOOKUP(D1687,'[1]DESIGN LOAD'!AC:AF,2,FALSE)</f>
        <v>565</v>
      </c>
      <c r="S1687" s="7">
        <f>VLOOKUP(D1687,'[1]DESIGN LOAD'!AC:AF,3,FALSE)</f>
        <v>675</v>
      </c>
      <c r="T1687">
        <f>VLOOKUP(D1687,'[1]DESIGN LOAD'!AC:AF,4,FALSE)</f>
        <v>1240</v>
      </c>
    </row>
    <row r="1688" spans="1:20" x14ac:dyDescent="0.3">
      <c r="A1688" s="6">
        <v>2024</v>
      </c>
      <c r="B1688" s="6">
        <v>9</v>
      </c>
      <c r="C1688" s="6">
        <v>9</v>
      </c>
      <c r="D1688" s="6">
        <v>12</v>
      </c>
      <c r="E1688" s="6" t="str">
        <f t="shared" si="104"/>
        <v>Monday</v>
      </c>
      <c r="F1688" s="6" t="str">
        <f t="shared" si="107"/>
        <v>Week-day</v>
      </c>
      <c r="G1688" s="6" t="str">
        <f>_xlfn.XLOOKUP(B1688,'[1]VLOOKUP DATA'!$A$3:$A$14,'[1]VLOOKUP DATA'!$C$3:$C$14)</f>
        <v>Low-demand</v>
      </c>
      <c r="H1688" s="6" t="str" cm="1">
        <f t="array" ref="H1688">_xlfn.XLOOKUP(1,('[1]VLOOKUP DATA'!$I$2:$I$337=[1]DATA!G1688)*('[1]VLOOKUP DATA'!$J$2:$J$337=[1]DATA!D1688)*('[1]VLOOKUP DATA'!$K$2:$K$337=[1]DATA!E1688),'[1]VLOOKUP DATA'!$L$2:$L$337)</f>
        <v>Standard</v>
      </c>
      <c r="I1688" s="1" cm="1">
        <f t="array" ref="I1688">_xlfn.XLOOKUP(B1688,'[1]VLOOKUP DATA'!$A$3:$A$14,_xlfn.XLOOKUP(H1688,'[1]VLOOKUP DATA'!$D$2:$F$2,'[1]VLOOKUP DATA'!$D$3:$F$14))*100</f>
        <v>147</v>
      </c>
      <c r="J1688" s="2">
        <v>-7.5998999999999954</v>
      </c>
      <c r="K1688" s="3">
        <f t="shared" si="105"/>
        <v>0</v>
      </c>
      <c r="L1688" s="3">
        <v>99</v>
      </c>
      <c r="M1688" s="4">
        <v>25.367858333333324</v>
      </c>
      <c r="N1688" s="4">
        <v>401.06882499999989</v>
      </c>
      <c r="O1688" s="4">
        <v>414.19034166666665</v>
      </c>
      <c r="P1688" s="3">
        <f t="shared" si="106"/>
        <v>445.53515833333324</v>
      </c>
      <c r="Q1688" s="5">
        <v>-1.2000000000000009E-2</v>
      </c>
      <c r="R1688" s="5">
        <f>VLOOKUP(D1688,'[1]DESIGN LOAD'!AC:AF,2,FALSE)</f>
        <v>565</v>
      </c>
      <c r="S1688" s="7">
        <f>VLOOKUP(D1688,'[1]DESIGN LOAD'!AC:AF,3,FALSE)</f>
        <v>675</v>
      </c>
      <c r="T1688">
        <f>VLOOKUP(D1688,'[1]DESIGN LOAD'!AC:AF,4,FALSE)</f>
        <v>1240</v>
      </c>
    </row>
    <row r="1689" spans="1:20" x14ac:dyDescent="0.3">
      <c r="A1689" s="6">
        <v>2024</v>
      </c>
      <c r="B1689" s="6">
        <v>9</v>
      </c>
      <c r="C1689" s="6">
        <v>9</v>
      </c>
      <c r="D1689" s="6">
        <v>13</v>
      </c>
      <c r="E1689" s="6" t="str">
        <f t="shared" si="104"/>
        <v>Monday</v>
      </c>
      <c r="F1689" s="6" t="str">
        <f t="shared" si="107"/>
        <v>Week-day</v>
      </c>
      <c r="G1689" s="6" t="str">
        <f>_xlfn.XLOOKUP(B1689,'[1]VLOOKUP DATA'!$A$3:$A$14,'[1]VLOOKUP DATA'!$C$3:$C$14)</f>
        <v>Low-demand</v>
      </c>
      <c r="H1689" s="6" t="str" cm="1">
        <f t="array" ref="H1689">_xlfn.XLOOKUP(1,('[1]VLOOKUP DATA'!$I$2:$I$337=[1]DATA!G1689)*('[1]VLOOKUP DATA'!$J$2:$J$337=[1]DATA!D1689)*('[1]VLOOKUP DATA'!$K$2:$K$337=[1]DATA!E1689),'[1]VLOOKUP DATA'!$L$2:$L$337)</f>
        <v>Standard</v>
      </c>
      <c r="I1689" s="1" cm="1">
        <f t="array" ref="I1689">_xlfn.XLOOKUP(B1689,'[1]VLOOKUP DATA'!$A$3:$A$14,_xlfn.XLOOKUP(H1689,'[1]VLOOKUP DATA'!$D$2:$F$2,'[1]VLOOKUP DATA'!$D$3:$F$14))*100</f>
        <v>147</v>
      </c>
      <c r="J1689" s="2">
        <v>-7.3189750000000009</v>
      </c>
      <c r="K1689" s="3">
        <f t="shared" si="105"/>
        <v>0</v>
      </c>
      <c r="L1689" s="3">
        <v>99</v>
      </c>
      <c r="M1689" s="4">
        <v>18.353399999999997</v>
      </c>
      <c r="N1689" s="4">
        <v>439.46596666666665</v>
      </c>
      <c r="O1689" s="4">
        <v>445.70084166666652</v>
      </c>
      <c r="P1689" s="3">
        <f t="shared" si="106"/>
        <v>445.53515833333324</v>
      </c>
      <c r="Q1689" s="5">
        <v>-1.2000000000000009E-2</v>
      </c>
      <c r="R1689" s="5">
        <f>VLOOKUP(D1689,'[1]DESIGN LOAD'!AC:AF,2,FALSE)</f>
        <v>565</v>
      </c>
      <c r="S1689" s="7">
        <f>VLOOKUP(D1689,'[1]DESIGN LOAD'!AC:AF,3,FALSE)</f>
        <v>675</v>
      </c>
      <c r="T1689">
        <f>VLOOKUP(D1689,'[1]DESIGN LOAD'!AC:AF,4,FALSE)</f>
        <v>1240</v>
      </c>
    </row>
    <row r="1690" spans="1:20" x14ac:dyDescent="0.3">
      <c r="A1690" s="6">
        <v>2024</v>
      </c>
      <c r="B1690" s="6">
        <v>9</v>
      </c>
      <c r="C1690" s="6">
        <v>9</v>
      </c>
      <c r="D1690" s="6">
        <v>14</v>
      </c>
      <c r="E1690" s="6" t="str">
        <f t="shared" si="104"/>
        <v>Monday</v>
      </c>
      <c r="F1690" s="6" t="str">
        <f t="shared" si="107"/>
        <v>Week-day</v>
      </c>
      <c r="G1690" s="6" t="str">
        <f>_xlfn.XLOOKUP(B1690,'[1]VLOOKUP DATA'!$A$3:$A$14,'[1]VLOOKUP DATA'!$C$3:$C$14)</f>
        <v>Low-demand</v>
      </c>
      <c r="H1690" s="6" t="str" cm="1">
        <f t="array" ref="H1690">_xlfn.XLOOKUP(1,('[1]VLOOKUP DATA'!$I$2:$I$337=[1]DATA!G1690)*('[1]VLOOKUP DATA'!$J$2:$J$337=[1]DATA!D1690)*('[1]VLOOKUP DATA'!$K$2:$K$337=[1]DATA!E1690),'[1]VLOOKUP DATA'!$L$2:$L$337)</f>
        <v>Standard</v>
      </c>
      <c r="I1690" s="1" cm="1">
        <f t="array" ref="I1690">_xlfn.XLOOKUP(B1690,'[1]VLOOKUP DATA'!$A$3:$A$14,_xlfn.XLOOKUP(H1690,'[1]VLOOKUP DATA'!$D$2:$F$2,'[1]VLOOKUP DATA'!$D$3:$F$14))*100</f>
        <v>147</v>
      </c>
      <c r="J1690" s="2">
        <v>-7.660166666666667</v>
      </c>
      <c r="K1690" s="3">
        <f t="shared" si="105"/>
        <v>0</v>
      </c>
      <c r="L1690" s="3">
        <v>99</v>
      </c>
      <c r="M1690" s="4">
        <v>45.610058333333342</v>
      </c>
      <c r="N1690" s="4">
        <v>435.22926666666655</v>
      </c>
      <c r="O1690" s="4">
        <v>467.66188333333338</v>
      </c>
      <c r="P1690" s="3">
        <f t="shared" si="106"/>
        <v>445.53515833333324</v>
      </c>
      <c r="Q1690" s="5">
        <v>-1.6683333333333342E-2</v>
      </c>
      <c r="R1690" s="5">
        <f>VLOOKUP(D1690,'[1]DESIGN LOAD'!AC:AF,2,FALSE)</f>
        <v>565</v>
      </c>
      <c r="S1690" s="7">
        <f>VLOOKUP(D1690,'[1]DESIGN LOAD'!AC:AF,3,FALSE)</f>
        <v>675</v>
      </c>
      <c r="T1690">
        <f>VLOOKUP(D1690,'[1]DESIGN LOAD'!AC:AF,4,FALSE)</f>
        <v>1240</v>
      </c>
    </row>
    <row r="1691" spans="1:20" x14ac:dyDescent="0.3">
      <c r="A1691" s="6">
        <v>2024</v>
      </c>
      <c r="B1691" s="6">
        <v>9</v>
      </c>
      <c r="C1691" s="6">
        <v>9</v>
      </c>
      <c r="D1691" s="6">
        <v>15</v>
      </c>
      <c r="E1691" s="6" t="str">
        <f t="shared" si="104"/>
        <v>Monday</v>
      </c>
      <c r="F1691" s="6" t="str">
        <f t="shared" si="107"/>
        <v>Week-day</v>
      </c>
      <c r="G1691" s="6" t="str">
        <f>_xlfn.XLOOKUP(B1691,'[1]VLOOKUP DATA'!$A$3:$A$14,'[1]VLOOKUP DATA'!$C$3:$C$14)</f>
        <v>Low-demand</v>
      </c>
      <c r="H1691" s="6" t="str" cm="1">
        <f t="array" ref="H1691">_xlfn.XLOOKUP(1,('[1]VLOOKUP DATA'!$I$2:$I$337=[1]DATA!G1691)*('[1]VLOOKUP DATA'!$J$2:$J$337=[1]DATA!D1691)*('[1]VLOOKUP DATA'!$K$2:$K$337=[1]DATA!E1691),'[1]VLOOKUP DATA'!$L$2:$L$337)</f>
        <v>Standard</v>
      </c>
      <c r="I1691" s="1" cm="1">
        <f t="array" ref="I1691">_xlfn.XLOOKUP(B1691,'[1]VLOOKUP DATA'!$A$3:$A$14,_xlfn.XLOOKUP(H1691,'[1]VLOOKUP DATA'!$D$2:$F$2,'[1]VLOOKUP DATA'!$D$3:$F$14))*100</f>
        <v>147</v>
      </c>
      <c r="J1691" s="2">
        <v>11.932916666666662</v>
      </c>
      <c r="K1691" s="3">
        <f t="shared" si="105"/>
        <v>11.932916666666662</v>
      </c>
      <c r="L1691" s="3">
        <v>99</v>
      </c>
      <c r="M1691" s="4">
        <v>88.818066666666681</v>
      </c>
      <c r="N1691" s="4">
        <v>359.41230833333333</v>
      </c>
      <c r="O1691" s="4">
        <v>451.48714166666662</v>
      </c>
      <c r="P1691" s="3">
        <f t="shared" si="106"/>
        <v>445.53515833333324</v>
      </c>
      <c r="Q1691" s="5">
        <v>-3.5249999999999941E-2</v>
      </c>
      <c r="R1691" s="5">
        <f>VLOOKUP(D1691,'[1]DESIGN LOAD'!AC:AF,2,FALSE)</f>
        <v>565</v>
      </c>
      <c r="S1691" s="7">
        <f>VLOOKUP(D1691,'[1]DESIGN LOAD'!AC:AF,3,FALSE)</f>
        <v>675</v>
      </c>
      <c r="T1691">
        <f>VLOOKUP(D1691,'[1]DESIGN LOAD'!AC:AF,4,FALSE)</f>
        <v>1240</v>
      </c>
    </row>
    <row r="1692" spans="1:20" x14ac:dyDescent="0.3">
      <c r="A1692" s="6">
        <v>2024</v>
      </c>
      <c r="B1692" s="6">
        <v>9</v>
      </c>
      <c r="C1692" s="6">
        <v>9</v>
      </c>
      <c r="D1692" s="6">
        <v>16</v>
      </c>
      <c r="E1692" s="6" t="str">
        <f t="shared" si="104"/>
        <v>Monday</v>
      </c>
      <c r="F1692" s="6" t="str">
        <f t="shared" si="107"/>
        <v>Week-day</v>
      </c>
      <c r="G1692" s="6" t="str">
        <f>_xlfn.XLOOKUP(B1692,'[1]VLOOKUP DATA'!$A$3:$A$14,'[1]VLOOKUP DATA'!$C$3:$C$14)</f>
        <v>Low-demand</v>
      </c>
      <c r="H1692" s="6" t="str" cm="1">
        <f t="array" ref="H1692">_xlfn.XLOOKUP(1,('[1]VLOOKUP DATA'!$I$2:$I$337=[1]DATA!G1692)*('[1]VLOOKUP DATA'!$J$2:$J$337=[1]DATA!D1692)*('[1]VLOOKUP DATA'!$K$2:$K$337=[1]DATA!E1692),'[1]VLOOKUP DATA'!$L$2:$L$337)</f>
        <v>Standard</v>
      </c>
      <c r="I1692" s="1" cm="1">
        <f t="array" ref="I1692">_xlfn.XLOOKUP(B1692,'[1]VLOOKUP DATA'!$A$3:$A$14,_xlfn.XLOOKUP(H1692,'[1]VLOOKUP DATA'!$D$2:$F$2,'[1]VLOOKUP DATA'!$D$3:$F$14))*100</f>
        <v>147</v>
      </c>
      <c r="J1692" s="2">
        <v>35.024908333333336</v>
      </c>
      <c r="K1692" s="3">
        <f t="shared" si="105"/>
        <v>35.024908333333336</v>
      </c>
      <c r="L1692" s="3">
        <v>98.291666666666671</v>
      </c>
      <c r="M1692" s="4">
        <v>214.24391666666665</v>
      </c>
      <c r="N1692" s="4">
        <v>264.97154166666672</v>
      </c>
      <c r="O1692" s="4">
        <v>502.947</v>
      </c>
      <c r="P1692" s="3">
        <f t="shared" si="106"/>
        <v>445.53515833333324</v>
      </c>
      <c r="Q1692" s="5">
        <v>-4.7099999999999906E-2</v>
      </c>
      <c r="R1692" s="5">
        <f>VLOOKUP(D1692,'[1]DESIGN LOAD'!AC:AF,2,FALSE)</f>
        <v>565</v>
      </c>
      <c r="S1692" s="7">
        <f>VLOOKUP(D1692,'[1]DESIGN LOAD'!AC:AF,3,FALSE)</f>
        <v>675</v>
      </c>
      <c r="T1692">
        <f>VLOOKUP(D1692,'[1]DESIGN LOAD'!AC:AF,4,FALSE)</f>
        <v>1240</v>
      </c>
    </row>
    <row r="1693" spans="1:20" x14ac:dyDescent="0.3">
      <c r="A1693" s="6">
        <v>2024</v>
      </c>
      <c r="B1693" s="6">
        <v>9</v>
      </c>
      <c r="C1693" s="6">
        <v>9</v>
      </c>
      <c r="D1693" s="6">
        <v>17</v>
      </c>
      <c r="E1693" s="6" t="str">
        <f t="shared" si="104"/>
        <v>Monday</v>
      </c>
      <c r="F1693" s="6" t="str">
        <f t="shared" si="107"/>
        <v>Week-day</v>
      </c>
      <c r="G1693" s="6" t="str">
        <f>_xlfn.XLOOKUP(B1693,'[1]VLOOKUP DATA'!$A$3:$A$14,'[1]VLOOKUP DATA'!$C$3:$C$14)</f>
        <v>Low-demand</v>
      </c>
      <c r="H1693" s="6" t="str" cm="1">
        <f t="array" ref="H1693">_xlfn.XLOOKUP(1,('[1]VLOOKUP DATA'!$I$2:$I$337=[1]DATA!G1693)*('[1]VLOOKUP DATA'!$J$2:$J$337=[1]DATA!D1693)*('[1]VLOOKUP DATA'!$K$2:$K$337=[1]DATA!E1693),'[1]VLOOKUP DATA'!$L$2:$L$337)</f>
        <v>Standard</v>
      </c>
      <c r="I1693" s="1" cm="1">
        <f t="array" ref="I1693">_xlfn.XLOOKUP(B1693,'[1]VLOOKUP DATA'!$A$3:$A$14,_xlfn.XLOOKUP(H1693,'[1]VLOOKUP DATA'!$D$2:$F$2,'[1]VLOOKUP DATA'!$D$3:$F$14))*100</f>
        <v>147</v>
      </c>
      <c r="J1693" s="2">
        <v>37.558916666666711</v>
      </c>
      <c r="K1693" s="3">
        <f t="shared" si="105"/>
        <v>37.558916666666711</v>
      </c>
      <c r="L1693" s="3">
        <v>94.88333333333334</v>
      </c>
      <c r="M1693" s="4">
        <v>365.1825583333333</v>
      </c>
      <c r="N1693" s="4">
        <v>96.539175000000029</v>
      </c>
      <c r="O1693" s="4">
        <v>482.05154166666671</v>
      </c>
      <c r="P1693" s="3">
        <f t="shared" si="106"/>
        <v>445.53515833333324</v>
      </c>
      <c r="Q1693" s="5">
        <v>-4.1999999999999899E-2</v>
      </c>
      <c r="R1693" s="5">
        <f>VLOOKUP(D1693,'[1]DESIGN LOAD'!AC:AF,2,FALSE)</f>
        <v>555</v>
      </c>
      <c r="S1693" s="7">
        <f>VLOOKUP(D1693,'[1]DESIGN LOAD'!AC:AF,3,FALSE)</f>
        <v>675</v>
      </c>
      <c r="T1693">
        <f>VLOOKUP(D1693,'[1]DESIGN LOAD'!AC:AF,4,FALSE)</f>
        <v>1230</v>
      </c>
    </row>
    <row r="1694" spans="1:20" x14ac:dyDescent="0.3">
      <c r="A1694" s="6">
        <v>2024</v>
      </c>
      <c r="B1694" s="6">
        <v>9</v>
      </c>
      <c r="C1694" s="6">
        <v>9</v>
      </c>
      <c r="D1694" s="6">
        <v>18</v>
      </c>
      <c r="E1694" s="6" t="str">
        <f t="shared" si="104"/>
        <v>Monday</v>
      </c>
      <c r="F1694" s="6" t="str">
        <f t="shared" si="107"/>
        <v>Week-day</v>
      </c>
      <c r="G1694" s="6" t="str">
        <f>_xlfn.XLOOKUP(B1694,'[1]VLOOKUP DATA'!$A$3:$A$14,'[1]VLOOKUP DATA'!$C$3:$C$14)</f>
        <v>Low-demand</v>
      </c>
      <c r="H1694" s="6" t="str" cm="1">
        <f t="array" ref="H1694">_xlfn.XLOOKUP(1,('[1]VLOOKUP DATA'!$I$2:$I$337=[1]DATA!G1694)*('[1]VLOOKUP DATA'!$J$2:$J$337=[1]DATA!D1694)*('[1]VLOOKUP DATA'!$K$2:$K$337=[1]DATA!E1694),'[1]VLOOKUP DATA'!$L$2:$L$337)</f>
        <v>Peak</v>
      </c>
      <c r="I1694" s="1" cm="1">
        <f t="array" ref="I1694">_xlfn.XLOOKUP(B1694,'[1]VLOOKUP DATA'!$A$3:$A$14,_xlfn.XLOOKUP(H1694,'[1]VLOOKUP DATA'!$D$2:$F$2,'[1]VLOOKUP DATA'!$D$3:$F$14))*100</f>
        <v>213</v>
      </c>
      <c r="J1694" s="2">
        <v>62.698583333333303</v>
      </c>
      <c r="K1694" s="3">
        <f t="shared" si="105"/>
        <v>62.698583333333303</v>
      </c>
      <c r="L1694" s="3">
        <v>92.783333333333331</v>
      </c>
      <c r="M1694" s="4">
        <v>443.89981666666642</v>
      </c>
      <c r="N1694" s="4">
        <v>6.3574666666666655</v>
      </c>
      <c r="O1694" s="4">
        <v>492.58025000000015</v>
      </c>
      <c r="P1694" s="3">
        <f t="shared" si="106"/>
        <v>445.53515833333324</v>
      </c>
      <c r="Q1694" s="5">
        <v>-4.1999999999999899E-2</v>
      </c>
      <c r="R1694" s="5">
        <f>VLOOKUP(D1694,'[1]DESIGN LOAD'!AC:AF,2,FALSE)</f>
        <v>485</v>
      </c>
      <c r="S1694" s="7">
        <f>VLOOKUP(D1694,'[1]DESIGN LOAD'!AC:AF,3,FALSE)</f>
        <v>655</v>
      </c>
      <c r="T1694">
        <f>VLOOKUP(D1694,'[1]DESIGN LOAD'!AC:AF,4,FALSE)</f>
        <v>1140</v>
      </c>
    </row>
    <row r="1695" spans="1:20" x14ac:dyDescent="0.3">
      <c r="A1695" s="6">
        <v>2024</v>
      </c>
      <c r="B1695" s="6">
        <v>9</v>
      </c>
      <c r="C1695" s="6">
        <v>9</v>
      </c>
      <c r="D1695" s="6">
        <v>19</v>
      </c>
      <c r="E1695" s="6" t="str">
        <f t="shared" si="104"/>
        <v>Monday</v>
      </c>
      <c r="F1695" s="6" t="str">
        <f t="shared" si="107"/>
        <v>Week-day</v>
      </c>
      <c r="G1695" s="6" t="str">
        <f>_xlfn.XLOOKUP(B1695,'[1]VLOOKUP DATA'!$A$3:$A$14,'[1]VLOOKUP DATA'!$C$3:$C$14)</f>
        <v>Low-demand</v>
      </c>
      <c r="H1695" s="6" t="str" cm="1">
        <f t="array" ref="H1695">_xlfn.XLOOKUP(1,('[1]VLOOKUP DATA'!$I$2:$I$337=[1]DATA!G1695)*('[1]VLOOKUP DATA'!$J$2:$J$337=[1]DATA!D1695)*('[1]VLOOKUP DATA'!$K$2:$K$337=[1]DATA!E1695),'[1]VLOOKUP DATA'!$L$2:$L$337)</f>
        <v>Peak</v>
      </c>
      <c r="I1695" s="1" cm="1">
        <f t="array" ref="I1695">_xlfn.XLOOKUP(B1695,'[1]VLOOKUP DATA'!$A$3:$A$14,_xlfn.XLOOKUP(H1695,'[1]VLOOKUP DATA'!$D$2:$F$2,'[1]VLOOKUP DATA'!$D$3:$F$14))*100</f>
        <v>213</v>
      </c>
      <c r="J1695" s="2">
        <v>-32.508199999999995</v>
      </c>
      <c r="K1695" s="3">
        <f t="shared" si="105"/>
        <v>0</v>
      </c>
      <c r="L1695" s="3">
        <v>91.38333333333334</v>
      </c>
      <c r="M1695" s="4">
        <v>443.75137500000017</v>
      </c>
      <c r="N1695" s="4">
        <v>0</v>
      </c>
      <c r="O1695" s="4">
        <v>390.99566666666652</v>
      </c>
      <c r="P1695" s="3">
        <f t="shared" si="106"/>
        <v>445.53515833333324</v>
      </c>
      <c r="Q1695" s="5">
        <v>-4.1999999999999899E-2</v>
      </c>
      <c r="R1695" s="5">
        <f>VLOOKUP(D1695,'[1]DESIGN LOAD'!AC:AF,2,FALSE)</f>
        <v>295</v>
      </c>
      <c r="S1695" s="7">
        <f>VLOOKUP(D1695,'[1]DESIGN LOAD'!AC:AF,3,FALSE)</f>
        <v>655</v>
      </c>
      <c r="T1695">
        <f>VLOOKUP(D1695,'[1]DESIGN LOAD'!AC:AF,4,FALSE)</f>
        <v>950</v>
      </c>
    </row>
    <row r="1696" spans="1:20" x14ac:dyDescent="0.3">
      <c r="A1696" s="6">
        <v>2024</v>
      </c>
      <c r="B1696" s="6">
        <v>9</v>
      </c>
      <c r="C1696" s="6">
        <v>9</v>
      </c>
      <c r="D1696" s="6">
        <v>20</v>
      </c>
      <c r="E1696" s="6" t="str">
        <f t="shared" si="104"/>
        <v>Monday</v>
      </c>
      <c r="F1696" s="6" t="str">
        <f t="shared" si="107"/>
        <v>Week-day</v>
      </c>
      <c r="G1696" s="6" t="str">
        <f>_xlfn.XLOOKUP(B1696,'[1]VLOOKUP DATA'!$A$3:$A$14,'[1]VLOOKUP DATA'!$C$3:$C$14)</f>
        <v>Low-demand</v>
      </c>
      <c r="H1696" s="6" t="str" cm="1">
        <f t="array" ref="H1696">_xlfn.XLOOKUP(1,('[1]VLOOKUP DATA'!$I$2:$I$337=[1]DATA!G1696)*('[1]VLOOKUP DATA'!$J$2:$J$337=[1]DATA!D1696)*('[1]VLOOKUP DATA'!$K$2:$K$337=[1]DATA!E1696),'[1]VLOOKUP DATA'!$L$2:$L$337)</f>
        <v>Standard</v>
      </c>
      <c r="I1696" s="1" cm="1">
        <f t="array" ref="I1696">_xlfn.XLOOKUP(B1696,'[1]VLOOKUP DATA'!$A$3:$A$14,_xlfn.XLOOKUP(H1696,'[1]VLOOKUP DATA'!$D$2:$F$2,'[1]VLOOKUP DATA'!$D$3:$F$14))*100</f>
        <v>147</v>
      </c>
      <c r="J1696" s="2">
        <v>5.4568500000000011</v>
      </c>
      <c r="K1696" s="3">
        <f t="shared" si="105"/>
        <v>5.4568500000000011</v>
      </c>
      <c r="L1696" s="3">
        <v>92.141666666666666</v>
      </c>
      <c r="M1696" s="4">
        <v>342.3313583333333</v>
      </c>
      <c r="N1696" s="4">
        <v>0</v>
      </c>
      <c r="O1696" s="4">
        <v>331.68848333333329</v>
      </c>
      <c r="P1696" s="3">
        <f t="shared" si="106"/>
        <v>445.53515833333324</v>
      </c>
      <c r="Q1696" s="5">
        <v>-4.1999999999999899E-2</v>
      </c>
      <c r="R1696" s="5">
        <f>VLOOKUP(D1696,'[1]DESIGN LOAD'!AC:AF,2,FALSE)</f>
        <v>295</v>
      </c>
      <c r="S1696" s="7">
        <f>VLOOKUP(D1696,'[1]DESIGN LOAD'!AC:AF,3,FALSE)</f>
        <v>190</v>
      </c>
      <c r="T1696">
        <f>VLOOKUP(D1696,'[1]DESIGN LOAD'!AC:AF,4,FALSE)</f>
        <v>485</v>
      </c>
    </row>
    <row r="1697" spans="1:20" x14ac:dyDescent="0.3">
      <c r="A1697" s="6">
        <v>2024</v>
      </c>
      <c r="B1697" s="6">
        <v>9</v>
      </c>
      <c r="C1697" s="6">
        <v>9</v>
      </c>
      <c r="D1697" s="6">
        <v>21</v>
      </c>
      <c r="E1697" s="6" t="str">
        <f t="shared" si="104"/>
        <v>Monday</v>
      </c>
      <c r="F1697" s="6" t="str">
        <f t="shared" si="107"/>
        <v>Week-day</v>
      </c>
      <c r="G1697" s="6" t="str">
        <f>_xlfn.XLOOKUP(B1697,'[1]VLOOKUP DATA'!$A$3:$A$14,'[1]VLOOKUP DATA'!$C$3:$C$14)</f>
        <v>Low-demand</v>
      </c>
      <c r="H1697" s="6" t="str" cm="1">
        <f t="array" ref="H1697">_xlfn.XLOOKUP(1,('[1]VLOOKUP DATA'!$I$2:$I$337=[1]DATA!G1697)*('[1]VLOOKUP DATA'!$J$2:$J$337=[1]DATA!D1697)*('[1]VLOOKUP DATA'!$K$2:$K$337=[1]DATA!E1697),'[1]VLOOKUP DATA'!$L$2:$L$337)</f>
        <v>Standard</v>
      </c>
      <c r="I1697" s="1" cm="1">
        <f t="array" ref="I1697">_xlfn.XLOOKUP(B1697,'[1]VLOOKUP DATA'!$A$3:$A$14,_xlfn.XLOOKUP(H1697,'[1]VLOOKUP DATA'!$D$2:$F$2,'[1]VLOOKUP DATA'!$D$3:$F$14))*100</f>
        <v>147</v>
      </c>
      <c r="J1697" s="2">
        <v>-21.802099999999985</v>
      </c>
      <c r="K1697" s="3">
        <f t="shared" si="105"/>
        <v>0</v>
      </c>
      <c r="L1697" s="3">
        <v>92.058333333333337</v>
      </c>
      <c r="M1697" s="4">
        <v>393.62939166666649</v>
      </c>
      <c r="N1697" s="4">
        <v>0</v>
      </c>
      <c r="O1697" s="4">
        <v>350.68591666666646</v>
      </c>
      <c r="P1697" s="3">
        <f t="shared" si="106"/>
        <v>445.53515833333324</v>
      </c>
      <c r="Q1697" s="5">
        <v>-4.1999999999999899E-2</v>
      </c>
      <c r="R1697" s="5">
        <f>VLOOKUP(D1697,'[1]DESIGN LOAD'!AC:AF,2,FALSE)</f>
        <v>295</v>
      </c>
      <c r="S1697" s="7">
        <f>VLOOKUP(D1697,'[1]DESIGN LOAD'!AC:AF,3,FALSE)</f>
        <v>190</v>
      </c>
      <c r="T1697">
        <f>VLOOKUP(D1697,'[1]DESIGN LOAD'!AC:AF,4,FALSE)</f>
        <v>485</v>
      </c>
    </row>
    <row r="1698" spans="1:20" x14ac:dyDescent="0.3">
      <c r="A1698" s="6">
        <v>2024</v>
      </c>
      <c r="B1698" s="6">
        <v>9</v>
      </c>
      <c r="C1698" s="6">
        <v>9</v>
      </c>
      <c r="D1698" s="6">
        <v>22</v>
      </c>
      <c r="E1698" s="6" t="str">
        <f t="shared" si="104"/>
        <v>Monday</v>
      </c>
      <c r="F1698" s="6" t="str">
        <f t="shared" si="107"/>
        <v>Week-day</v>
      </c>
      <c r="G1698" s="6" t="str">
        <f>_xlfn.XLOOKUP(B1698,'[1]VLOOKUP DATA'!$A$3:$A$14,'[1]VLOOKUP DATA'!$C$3:$C$14)</f>
        <v>Low-demand</v>
      </c>
      <c r="H1698" s="6" t="str" cm="1">
        <f t="array" ref="H1698">_xlfn.XLOOKUP(1,('[1]VLOOKUP DATA'!$I$2:$I$337=[1]DATA!G1698)*('[1]VLOOKUP DATA'!$J$2:$J$337=[1]DATA!D1698)*('[1]VLOOKUP DATA'!$K$2:$K$337=[1]DATA!E1698),'[1]VLOOKUP DATA'!$L$2:$L$337)</f>
        <v>Off-Peak</v>
      </c>
      <c r="I1698" s="1" cm="1">
        <f t="array" ref="I1698">_xlfn.XLOOKUP(B1698,'[1]VLOOKUP DATA'!$A$3:$A$14,_xlfn.XLOOKUP(H1698,'[1]VLOOKUP DATA'!$D$2:$F$2,'[1]VLOOKUP DATA'!$D$3:$F$14))*100</f>
        <v>93</v>
      </c>
      <c r="J1698" s="2">
        <v>19.719616666666653</v>
      </c>
      <c r="K1698" s="3">
        <f t="shared" si="105"/>
        <v>19.719616666666653</v>
      </c>
      <c r="L1698" s="3">
        <v>91.49166666666666</v>
      </c>
      <c r="M1698" s="4">
        <v>336.31208333333331</v>
      </c>
      <c r="N1698" s="4">
        <v>0</v>
      </c>
      <c r="O1698" s="4">
        <v>342.05971666666659</v>
      </c>
      <c r="P1698" s="3">
        <f t="shared" si="106"/>
        <v>445.53515833333324</v>
      </c>
      <c r="Q1698" s="5">
        <v>-4.1999999999999899E-2</v>
      </c>
      <c r="R1698" s="5">
        <f>VLOOKUP(D1698,'[1]DESIGN LOAD'!AC:AF,2,FALSE)</f>
        <v>200</v>
      </c>
      <c r="S1698" s="7">
        <f>VLOOKUP(D1698,'[1]DESIGN LOAD'!AC:AF,3,FALSE)</f>
        <v>190</v>
      </c>
      <c r="T1698">
        <f>VLOOKUP(D1698,'[1]DESIGN LOAD'!AC:AF,4,FALSE)</f>
        <v>390</v>
      </c>
    </row>
    <row r="1699" spans="1:20" x14ac:dyDescent="0.3">
      <c r="A1699" s="6">
        <v>2024</v>
      </c>
      <c r="B1699" s="6">
        <v>9</v>
      </c>
      <c r="C1699" s="6">
        <v>9</v>
      </c>
      <c r="D1699" s="6">
        <v>23</v>
      </c>
      <c r="E1699" s="6" t="str">
        <f t="shared" si="104"/>
        <v>Monday</v>
      </c>
      <c r="F1699" s="6" t="str">
        <f t="shared" si="107"/>
        <v>Week-day</v>
      </c>
      <c r="G1699" s="6" t="str">
        <f>_xlfn.XLOOKUP(B1699,'[1]VLOOKUP DATA'!$A$3:$A$14,'[1]VLOOKUP DATA'!$C$3:$C$14)</f>
        <v>Low-demand</v>
      </c>
      <c r="H1699" s="6" t="str" cm="1">
        <f t="array" ref="H1699">_xlfn.XLOOKUP(1,('[1]VLOOKUP DATA'!$I$2:$I$337=[1]DATA!G1699)*('[1]VLOOKUP DATA'!$J$2:$J$337=[1]DATA!D1699)*('[1]VLOOKUP DATA'!$K$2:$K$337=[1]DATA!E1699),'[1]VLOOKUP DATA'!$L$2:$L$337)</f>
        <v>Off-Peak</v>
      </c>
      <c r="I1699" s="1" cm="1">
        <f t="array" ref="I1699">_xlfn.XLOOKUP(B1699,'[1]VLOOKUP DATA'!$A$3:$A$14,_xlfn.XLOOKUP(H1699,'[1]VLOOKUP DATA'!$D$2:$F$2,'[1]VLOOKUP DATA'!$D$3:$F$14))*100</f>
        <v>93</v>
      </c>
      <c r="J1699" s="2">
        <v>-18.331783333333323</v>
      </c>
      <c r="K1699" s="3">
        <f t="shared" si="105"/>
        <v>0</v>
      </c>
      <c r="L1699" s="3">
        <v>91.2</v>
      </c>
      <c r="M1699" s="4">
        <v>378.55317500000001</v>
      </c>
      <c r="N1699" s="4">
        <v>0</v>
      </c>
      <c r="O1699" s="4">
        <v>340.35780833333331</v>
      </c>
      <c r="P1699" s="3">
        <f t="shared" si="106"/>
        <v>445.53515833333324</v>
      </c>
      <c r="Q1699" s="5">
        <v>-4.0125000000000015E-2</v>
      </c>
      <c r="R1699" s="5">
        <f>VLOOKUP(D1699,'[1]DESIGN LOAD'!AC:AF,2,FALSE)</f>
        <v>200</v>
      </c>
      <c r="S1699" s="7">
        <f>VLOOKUP(D1699,'[1]DESIGN LOAD'!AC:AF,3,FALSE)</f>
        <v>190</v>
      </c>
      <c r="T1699">
        <f>VLOOKUP(D1699,'[1]DESIGN LOAD'!AC:AF,4,FALSE)</f>
        <v>390</v>
      </c>
    </row>
    <row r="1700" spans="1:20" x14ac:dyDescent="0.3">
      <c r="A1700" s="6">
        <v>2024</v>
      </c>
      <c r="B1700" s="6">
        <v>9</v>
      </c>
      <c r="C1700" s="6">
        <v>10</v>
      </c>
      <c r="D1700" s="6">
        <v>0</v>
      </c>
      <c r="E1700" s="6" t="str">
        <f t="shared" si="104"/>
        <v>Tuesday</v>
      </c>
      <c r="F1700" s="6" t="str">
        <f t="shared" si="107"/>
        <v>Week-day</v>
      </c>
      <c r="G1700" s="6" t="str">
        <f>_xlfn.XLOOKUP(B1700,'[1]VLOOKUP DATA'!$A$3:$A$14,'[1]VLOOKUP DATA'!$C$3:$C$14)</f>
        <v>Low-demand</v>
      </c>
      <c r="H1700" s="6" t="str" cm="1">
        <f t="array" ref="H1700">_xlfn.XLOOKUP(1,('[1]VLOOKUP DATA'!$I$2:$I$337=[1]DATA!G1700)*('[1]VLOOKUP DATA'!$J$2:$J$337=[1]DATA!D1700)*('[1]VLOOKUP DATA'!$K$2:$K$337=[1]DATA!E1700),'[1]VLOOKUP DATA'!$L$2:$L$337)</f>
        <v>Off-Peak</v>
      </c>
      <c r="I1700" s="1" cm="1">
        <f t="array" ref="I1700">_xlfn.XLOOKUP(B1700,'[1]VLOOKUP DATA'!$A$3:$A$14,_xlfn.XLOOKUP(H1700,'[1]VLOOKUP DATA'!$D$2:$F$2,'[1]VLOOKUP DATA'!$D$3:$F$14))*100</f>
        <v>93</v>
      </c>
      <c r="J1700" s="2">
        <v>4.7293749999999966</v>
      </c>
      <c r="K1700" s="3">
        <f t="shared" si="105"/>
        <v>4.7293749999999966</v>
      </c>
      <c r="L1700" s="3">
        <v>90.924999999999997</v>
      </c>
      <c r="M1700" s="4">
        <v>356.26616666666661</v>
      </c>
      <c r="N1700" s="4">
        <v>0</v>
      </c>
      <c r="O1700" s="4">
        <v>343.51193333333373</v>
      </c>
      <c r="P1700" s="3">
        <f t="shared" si="106"/>
        <v>445.53515833333324</v>
      </c>
      <c r="Q1700" s="5">
        <v>-3.9000000000000007E-2</v>
      </c>
      <c r="R1700" s="5">
        <f>VLOOKUP(D1700,'[1]DESIGN LOAD'!AC:AF,2,FALSE)</f>
        <v>200</v>
      </c>
      <c r="S1700" s="7">
        <f>VLOOKUP(D1700,'[1]DESIGN LOAD'!AC:AF,3,FALSE)</f>
        <v>190</v>
      </c>
      <c r="T1700">
        <f>VLOOKUP(D1700,'[1]DESIGN LOAD'!AC:AF,4,FALSE)</f>
        <v>390</v>
      </c>
    </row>
    <row r="1701" spans="1:20" x14ac:dyDescent="0.3">
      <c r="A1701" s="6">
        <v>2024</v>
      </c>
      <c r="B1701" s="6">
        <v>9</v>
      </c>
      <c r="C1701" s="6">
        <v>10</v>
      </c>
      <c r="D1701" s="6">
        <v>1</v>
      </c>
      <c r="E1701" s="6" t="str">
        <f t="shared" si="104"/>
        <v>Tuesday</v>
      </c>
      <c r="F1701" s="6" t="str">
        <f t="shared" si="107"/>
        <v>Week-day</v>
      </c>
      <c r="G1701" s="6" t="str">
        <f>_xlfn.XLOOKUP(B1701,'[1]VLOOKUP DATA'!$A$3:$A$14,'[1]VLOOKUP DATA'!$C$3:$C$14)</f>
        <v>Low-demand</v>
      </c>
      <c r="H1701" s="6" t="str" cm="1">
        <f t="array" ref="H1701">_xlfn.XLOOKUP(1,('[1]VLOOKUP DATA'!$I$2:$I$337=[1]DATA!G1701)*('[1]VLOOKUP DATA'!$J$2:$J$337=[1]DATA!D1701)*('[1]VLOOKUP DATA'!$K$2:$K$337=[1]DATA!E1701),'[1]VLOOKUP DATA'!$L$2:$L$337)</f>
        <v>Off-Peak</v>
      </c>
      <c r="I1701" s="1" cm="1">
        <f t="array" ref="I1701">_xlfn.XLOOKUP(B1701,'[1]VLOOKUP DATA'!$A$3:$A$14,_xlfn.XLOOKUP(H1701,'[1]VLOOKUP DATA'!$D$2:$F$2,'[1]VLOOKUP DATA'!$D$3:$F$14))*100</f>
        <v>93</v>
      </c>
      <c r="J1701" s="2">
        <v>12.824383333333328</v>
      </c>
      <c r="K1701" s="3">
        <f t="shared" si="105"/>
        <v>12.824383333333328</v>
      </c>
      <c r="L1701" s="3">
        <v>90.658333333333331</v>
      </c>
      <c r="M1701" s="4">
        <v>347.06266666666659</v>
      </c>
      <c r="N1701" s="4">
        <v>0</v>
      </c>
      <c r="O1701" s="4">
        <v>345.29898333333324</v>
      </c>
      <c r="P1701" s="3">
        <f t="shared" si="106"/>
        <v>445.53515833333324</v>
      </c>
      <c r="Q1701" s="5">
        <v>-3.747499999999996E-2</v>
      </c>
      <c r="R1701" s="5">
        <f>VLOOKUP(D1701,'[1]DESIGN LOAD'!AC:AF,2,FALSE)</f>
        <v>200</v>
      </c>
      <c r="S1701" s="7">
        <f>VLOOKUP(D1701,'[1]DESIGN LOAD'!AC:AF,3,FALSE)</f>
        <v>190</v>
      </c>
      <c r="T1701">
        <f>VLOOKUP(D1701,'[1]DESIGN LOAD'!AC:AF,4,FALSE)</f>
        <v>390</v>
      </c>
    </row>
    <row r="1702" spans="1:20" x14ac:dyDescent="0.3">
      <c r="A1702" s="6">
        <v>2024</v>
      </c>
      <c r="B1702" s="6">
        <v>9</v>
      </c>
      <c r="C1702" s="6">
        <v>10</v>
      </c>
      <c r="D1702" s="6">
        <v>2</v>
      </c>
      <c r="E1702" s="6" t="str">
        <f t="shared" si="104"/>
        <v>Tuesday</v>
      </c>
      <c r="F1702" s="6" t="str">
        <f t="shared" si="107"/>
        <v>Week-day</v>
      </c>
      <c r="G1702" s="6" t="str">
        <f>_xlfn.XLOOKUP(B1702,'[1]VLOOKUP DATA'!$A$3:$A$14,'[1]VLOOKUP DATA'!$C$3:$C$14)</f>
        <v>Low-demand</v>
      </c>
      <c r="H1702" s="6" t="str" cm="1">
        <f t="array" ref="H1702">_xlfn.XLOOKUP(1,('[1]VLOOKUP DATA'!$I$2:$I$337=[1]DATA!G1702)*('[1]VLOOKUP DATA'!$J$2:$J$337=[1]DATA!D1702)*('[1]VLOOKUP DATA'!$K$2:$K$337=[1]DATA!E1702),'[1]VLOOKUP DATA'!$L$2:$L$337)</f>
        <v>Off-Peak</v>
      </c>
      <c r="I1702" s="1" cm="1">
        <f t="array" ref="I1702">_xlfn.XLOOKUP(B1702,'[1]VLOOKUP DATA'!$A$3:$A$14,_xlfn.XLOOKUP(H1702,'[1]VLOOKUP DATA'!$D$2:$F$2,'[1]VLOOKUP DATA'!$D$3:$F$14))*100</f>
        <v>93</v>
      </c>
      <c r="J1702" s="2">
        <v>-16.816041666666674</v>
      </c>
      <c r="K1702" s="3">
        <f t="shared" si="105"/>
        <v>0</v>
      </c>
      <c r="L1702" s="3">
        <v>90.05</v>
      </c>
      <c r="M1702" s="4">
        <v>378.88063333333344</v>
      </c>
      <c r="N1702" s="4">
        <v>0</v>
      </c>
      <c r="O1702" s="4">
        <v>345.41230000000002</v>
      </c>
      <c r="P1702" s="3">
        <f t="shared" si="106"/>
        <v>445.53515833333324</v>
      </c>
      <c r="Q1702" s="5">
        <v>-3.5999999999999997E-2</v>
      </c>
      <c r="R1702" s="5">
        <f>VLOOKUP(D1702,'[1]DESIGN LOAD'!AC:AF,2,FALSE)</f>
        <v>200</v>
      </c>
      <c r="S1702" s="7">
        <f>VLOOKUP(D1702,'[1]DESIGN LOAD'!AC:AF,3,FALSE)</f>
        <v>190</v>
      </c>
      <c r="T1702">
        <f>VLOOKUP(D1702,'[1]DESIGN LOAD'!AC:AF,4,FALSE)</f>
        <v>390</v>
      </c>
    </row>
    <row r="1703" spans="1:20" x14ac:dyDescent="0.3">
      <c r="A1703" s="6">
        <v>2024</v>
      </c>
      <c r="B1703" s="6">
        <v>9</v>
      </c>
      <c r="C1703" s="6">
        <v>10</v>
      </c>
      <c r="D1703" s="6">
        <v>3</v>
      </c>
      <c r="E1703" s="6" t="str">
        <f t="shared" si="104"/>
        <v>Tuesday</v>
      </c>
      <c r="F1703" s="6" t="str">
        <f t="shared" si="107"/>
        <v>Week-day</v>
      </c>
      <c r="G1703" s="6" t="str">
        <f>_xlfn.XLOOKUP(B1703,'[1]VLOOKUP DATA'!$A$3:$A$14,'[1]VLOOKUP DATA'!$C$3:$C$14)</f>
        <v>Low-demand</v>
      </c>
      <c r="H1703" s="6" t="str" cm="1">
        <f t="array" ref="H1703">_xlfn.XLOOKUP(1,('[1]VLOOKUP DATA'!$I$2:$I$337=[1]DATA!G1703)*('[1]VLOOKUP DATA'!$J$2:$J$337=[1]DATA!D1703)*('[1]VLOOKUP DATA'!$K$2:$K$337=[1]DATA!E1703),'[1]VLOOKUP DATA'!$L$2:$L$337)</f>
        <v>Off-Peak</v>
      </c>
      <c r="I1703" s="1" cm="1">
        <f t="array" ref="I1703">_xlfn.XLOOKUP(B1703,'[1]VLOOKUP DATA'!$A$3:$A$14,_xlfn.XLOOKUP(H1703,'[1]VLOOKUP DATA'!$D$2:$F$2,'[1]VLOOKUP DATA'!$D$3:$F$14))*100</f>
        <v>93</v>
      </c>
      <c r="J1703" s="2">
        <v>-19.702924999999997</v>
      </c>
      <c r="K1703" s="3">
        <f t="shared" si="105"/>
        <v>0</v>
      </c>
      <c r="L1703" s="3">
        <v>89.583333333333329</v>
      </c>
      <c r="M1703" s="4">
        <v>380.68910833333342</v>
      </c>
      <c r="N1703" s="4">
        <v>0</v>
      </c>
      <c r="O1703" s="4">
        <v>342.85419166666662</v>
      </c>
      <c r="P1703" s="3">
        <f t="shared" si="106"/>
        <v>445.53515833333324</v>
      </c>
      <c r="Q1703" s="5">
        <v>-3.5999999999999997E-2</v>
      </c>
      <c r="R1703" s="5">
        <f>VLOOKUP(D1703,'[1]DESIGN LOAD'!AC:AF,2,FALSE)</f>
        <v>200</v>
      </c>
      <c r="S1703" s="7">
        <f>VLOOKUP(D1703,'[1]DESIGN LOAD'!AC:AF,3,FALSE)</f>
        <v>190</v>
      </c>
      <c r="T1703">
        <f>VLOOKUP(D1703,'[1]DESIGN LOAD'!AC:AF,4,FALSE)</f>
        <v>390</v>
      </c>
    </row>
    <row r="1704" spans="1:20" x14ac:dyDescent="0.3">
      <c r="A1704" s="6">
        <v>2024</v>
      </c>
      <c r="B1704" s="6">
        <v>9</v>
      </c>
      <c r="C1704" s="6">
        <v>10</v>
      </c>
      <c r="D1704" s="6">
        <v>4</v>
      </c>
      <c r="E1704" s="6" t="str">
        <f t="shared" si="104"/>
        <v>Tuesday</v>
      </c>
      <c r="F1704" s="6" t="str">
        <f t="shared" si="107"/>
        <v>Week-day</v>
      </c>
      <c r="G1704" s="6" t="str">
        <f>_xlfn.XLOOKUP(B1704,'[1]VLOOKUP DATA'!$A$3:$A$14,'[1]VLOOKUP DATA'!$C$3:$C$14)</f>
        <v>Low-demand</v>
      </c>
      <c r="H1704" s="6" t="str" cm="1">
        <f t="array" ref="H1704">_xlfn.XLOOKUP(1,('[1]VLOOKUP DATA'!$I$2:$I$337=[1]DATA!G1704)*('[1]VLOOKUP DATA'!$J$2:$J$337=[1]DATA!D1704)*('[1]VLOOKUP DATA'!$K$2:$K$337=[1]DATA!E1704),'[1]VLOOKUP DATA'!$L$2:$L$337)</f>
        <v>Off-Peak</v>
      </c>
      <c r="I1704" s="1" cm="1">
        <f t="array" ref="I1704">_xlfn.XLOOKUP(B1704,'[1]VLOOKUP DATA'!$A$3:$A$14,_xlfn.XLOOKUP(H1704,'[1]VLOOKUP DATA'!$D$2:$F$2,'[1]VLOOKUP DATA'!$D$3:$F$14))*100</f>
        <v>93</v>
      </c>
      <c r="J1704" s="2">
        <v>6.5020583333333288</v>
      </c>
      <c r="K1704" s="3">
        <f t="shared" si="105"/>
        <v>6.5020583333333288</v>
      </c>
      <c r="L1704" s="3">
        <v>89.61666666666666</v>
      </c>
      <c r="M1704" s="4">
        <v>347.18974166666652</v>
      </c>
      <c r="N1704" s="4">
        <v>0</v>
      </c>
      <c r="O1704" s="4">
        <v>334.7145666666666</v>
      </c>
      <c r="P1704" s="3">
        <f t="shared" si="106"/>
        <v>445.53515833333324</v>
      </c>
      <c r="Q1704" s="5">
        <v>-3.5999999999999997E-2</v>
      </c>
      <c r="R1704" s="5">
        <f>VLOOKUP(D1704,'[1]DESIGN LOAD'!AC:AF,2,FALSE)</f>
        <v>295</v>
      </c>
      <c r="S1704" s="7">
        <f>VLOOKUP(D1704,'[1]DESIGN LOAD'!AC:AF,3,FALSE)</f>
        <v>190</v>
      </c>
      <c r="T1704">
        <f>VLOOKUP(D1704,'[1]DESIGN LOAD'!AC:AF,4,FALSE)</f>
        <v>485</v>
      </c>
    </row>
    <row r="1705" spans="1:20" x14ac:dyDescent="0.3">
      <c r="A1705" s="6">
        <v>2024</v>
      </c>
      <c r="B1705" s="6">
        <v>9</v>
      </c>
      <c r="C1705" s="6">
        <v>10</v>
      </c>
      <c r="D1705" s="6">
        <v>5</v>
      </c>
      <c r="E1705" s="6" t="str">
        <f t="shared" si="104"/>
        <v>Tuesday</v>
      </c>
      <c r="F1705" s="6" t="str">
        <f t="shared" si="107"/>
        <v>Week-day</v>
      </c>
      <c r="G1705" s="6" t="str">
        <f>_xlfn.XLOOKUP(B1705,'[1]VLOOKUP DATA'!$A$3:$A$14,'[1]VLOOKUP DATA'!$C$3:$C$14)</f>
        <v>Low-demand</v>
      </c>
      <c r="H1705" s="6" t="str" cm="1">
        <f t="array" ref="H1705">_xlfn.XLOOKUP(1,('[1]VLOOKUP DATA'!$I$2:$I$337=[1]DATA!G1705)*('[1]VLOOKUP DATA'!$J$2:$J$337=[1]DATA!D1705)*('[1]VLOOKUP DATA'!$K$2:$K$337=[1]DATA!E1705),'[1]VLOOKUP DATA'!$L$2:$L$337)</f>
        <v>Off-Peak</v>
      </c>
      <c r="I1705" s="1" cm="1">
        <f t="array" ref="I1705">_xlfn.XLOOKUP(B1705,'[1]VLOOKUP DATA'!$A$3:$A$14,_xlfn.XLOOKUP(H1705,'[1]VLOOKUP DATA'!$D$2:$F$2,'[1]VLOOKUP DATA'!$D$3:$F$14))*100</f>
        <v>93</v>
      </c>
      <c r="J1705" s="2">
        <v>-8.3582333333333292</v>
      </c>
      <c r="K1705" s="3">
        <f t="shared" si="105"/>
        <v>0</v>
      </c>
      <c r="L1705" s="3">
        <v>89.541666666666671</v>
      </c>
      <c r="M1705" s="4">
        <v>396.40558333333308</v>
      </c>
      <c r="N1705" s="4">
        <v>0</v>
      </c>
      <c r="O1705" s="4">
        <v>369.19786666666676</v>
      </c>
      <c r="P1705" s="3">
        <f t="shared" si="106"/>
        <v>445.53515833333324</v>
      </c>
      <c r="Q1705" s="5">
        <v>-3.5999999999999997E-2</v>
      </c>
      <c r="R1705" s="5">
        <f>VLOOKUP(D1705,'[1]DESIGN LOAD'!AC:AF,2,FALSE)</f>
        <v>295</v>
      </c>
      <c r="S1705" s="7">
        <f>VLOOKUP(D1705,'[1]DESIGN LOAD'!AC:AF,3,FALSE)</f>
        <v>190</v>
      </c>
      <c r="T1705">
        <f>VLOOKUP(D1705,'[1]DESIGN LOAD'!AC:AF,4,FALSE)</f>
        <v>485</v>
      </c>
    </row>
    <row r="1706" spans="1:20" x14ac:dyDescent="0.3">
      <c r="A1706" s="6">
        <v>2024</v>
      </c>
      <c r="B1706" s="6">
        <v>9</v>
      </c>
      <c r="C1706" s="6">
        <v>10</v>
      </c>
      <c r="D1706" s="6">
        <v>6</v>
      </c>
      <c r="E1706" s="6" t="str">
        <f t="shared" si="104"/>
        <v>Tuesday</v>
      </c>
      <c r="F1706" s="6" t="str">
        <f t="shared" si="107"/>
        <v>Week-day</v>
      </c>
      <c r="G1706" s="6" t="str">
        <f>_xlfn.XLOOKUP(B1706,'[1]VLOOKUP DATA'!$A$3:$A$14,'[1]VLOOKUP DATA'!$C$3:$C$14)</f>
        <v>Low-demand</v>
      </c>
      <c r="H1706" s="6" t="str" cm="1">
        <f t="array" ref="H1706">_xlfn.XLOOKUP(1,('[1]VLOOKUP DATA'!$I$2:$I$337=[1]DATA!G1706)*('[1]VLOOKUP DATA'!$J$2:$J$337=[1]DATA!D1706)*('[1]VLOOKUP DATA'!$K$2:$K$337=[1]DATA!E1706),'[1]VLOOKUP DATA'!$L$2:$L$337)</f>
        <v>Standard</v>
      </c>
      <c r="I1706" s="1" cm="1">
        <f t="array" ref="I1706">_xlfn.XLOOKUP(B1706,'[1]VLOOKUP DATA'!$A$3:$A$14,_xlfn.XLOOKUP(H1706,'[1]VLOOKUP DATA'!$D$2:$F$2,'[1]VLOOKUP DATA'!$D$3:$F$14))*100</f>
        <v>147</v>
      </c>
      <c r="J1706" s="2">
        <v>-12.517416666666671</v>
      </c>
      <c r="K1706" s="3">
        <f t="shared" si="105"/>
        <v>0</v>
      </c>
      <c r="L1706" s="3">
        <v>89.541666666666671</v>
      </c>
      <c r="M1706" s="4">
        <v>398.98094166666669</v>
      </c>
      <c r="N1706" s="4">
        <v>2.4511249999999993</v>
      </c>
      <c r="O1706" s="4">
        <v>372.19237499999986</v>
      </c>
      <c r="P1706" s="3">
        <f t="shared" si="106"/>
        <v>445.53515833333324</v>
      </c>
      <c r="Q1706" s="5">
        <v>-3.415833333333336E-2</v>
      </c>
      <c r="R1706" s="5">
        <f>VLOOKUP(D1706,'[1]DESIGN LOAD'!AC:AF,2,FALSE)</f>
        <v>295</v>
      </c>
      <c r="S1706" s="7">
        <f>VLOOKUP(D1706,'[1]DESIGN LOAD'!AC:AF,3,FALSE)</f>
        <v>190</v>
      </c>
      <c r="T1706">
        <f>VLOOKUP(D1706,'[1]DESIGN LOAD'!AC:AF,4,FALSE)</f>
        <v>485</v>
      </c>
    </row>
    <row r="1707" spans="1:20" x14ac:dyDescent="0.3">
      <c r="A1707" s="6">
        <v>2024</v>
      </c>
      <c r="B1707" s="6">
        <v>9</v>
      </c>
      <c r="C1707" s="6">
        <v>10</v>
      </c>
      <c r="D1707" s="6">
        <v>7</v>
      </c>
      <c r="E1707" s="6" t="str">
        <f t="shared" si="104"/>
        <v>Tuesday</v>
      </c>
      <c r="F1707" s="6" t="str">
        <f t="shared" si="107"/>
        <v>Week-day</v>
      </c>
      <c r="G1707" s="6" t="str">
        <f>_xlfn.XLOOKUP(B1707,'[1]VLOOKUP DATA'!$A$3:$A$14,'[1]VLOOKUP DATA'!$C$3:$C$14)</f>
        <v>Low-demand</v>
      </c>
      <c r="H1707" s="6" t="str" cm="1">
        <f t="array" ref="H1707">_xlfn.XLOOKUP(1,('[1]VLOOKUP DATA'!$I$2:$I$337=[1]DATA!G1707)*('[1]VLOOKUP DATA'!$J$2:$J$337=[1]DATA!D1707)*('[1]VLOOKUP DATA'!$K$2:$K$337=[1]DATA!E1707),'[1]VLOOKUP DATA'!$L$2:$L$337)</f>
        <v>Peak</v>
      </c>
      <c r="I1707" s="1" cm="1">
        <f t="array" ref="I1707">_xlfn.XLOOKUP(B1707,'[1]VLOOKUP DATA'!$A$3:$A$14,_xlfn.XLOOKUP(H1707,'[1]VLOOKUP DATA'!$D$2:$F$2,'[1]VLOOKUP DATA'!$D$3:$F$14))*100</f>
        <v>213</v>
      </c>
      <c r="J1707" s="2">
        <v>-23.854116666666656</v>
      </c>
      <c r="K1707" s="3">
        <f t="shared" si="105"/>
        <v>0</v>
      </c>
      <c r="L1707" s="3">
        <v>89.833333333333329</v>
      </c>
      <c r="M1707" s="4">
        <v>332.3228166666666</v>
      </c>
      <c r="N1707" s="4">
        <v>188.11463333333327</v>
      </c>
      <c r="O1707" s="4">
        <v>482.78626666666673</v>
      </c>
      <c r="P1707" s="3">
        <f t="shared" si="106"/>
        <v>445.53515833333324</v>
      </c>
      <c r="Q1707" s="5">
        <v>-2.9749999999999964E-2</v>
      </c>
      <c r="R1707" s="5">
        <f>VLOOKUP(D1707,'[1]DESIGN LOAD'!AC:AF,2,FALSE)</f>
        <v>565</v>
      </c>
      <c r="S1707" s="7">
        <f>VLOOKUP(D1707,'[1]DESIGN LOAD'!AC:AF,3,FALSE)</f>
        <v>690</v>
      </c>
      <c r="T1707">
        <f>VLOOKUP(D1707,'[1]DESIGN LOAD'!AC:AF,4,FALSE)</f>
        <v>1255</v>
      </c>
    </row>
    <row r="1708" spans="1:20" x14ac:dyDescent="0.3">
      <c r="A1708" s="6">
        <v>2024</v>
      </c>
      <c r="B1708" s="6">
        <v>9</v>
      </c>
      <c r="C1708" s="6">
        <v>10</v>
      </c>
      <c r="D1708" s="6">
        <v>8</v>
      </c>
      <c r="E1708" s="6" t="str">
        <f t="shared" si="104"/>
        <v>Tuesday</v>
      </c>
      <c r="F1708" s="6" t="str">
        <f t="shared" si="107"/>
        <v>Week-day</v>
      </c>
      <c r="G1708" s="6" t="str">
        <f>_xlfn.XLOOKUP(B1708,'[1]VLOOKUP DATA'!$A$3:$A$14,'[1]VLOOKUP DATA'!$C$3:$C$14)</f>
        <v>Low-demand</v>
      </c>
      <c r="H1708" s="6" t="str" cm="1">
        <f t="array" ref="H1708">_xlfn.XLOOKUP(1,('[1]VLOOKUP DATA'!$I$2:$I$337=[1]DATA!G1708)*('[1]VLOOKUP DATA'!$J$2:$J$337=[1]DATA!D1708)*('[1]VLOOKUP DATA'!$K$2:$K$337=[1]DATA!E1708),'[1]VLOOKUP DATA'!$L$2:$L$337)</f>
        <v>Peak</v>
      </c>
      <c r="I1708" s="1" cm="1">
        <f t="array" ref="I1708">_xlfn.XLOOKUP(B1708,'[1]VLOOKUP DATA'!$A$3:$A$14,_xlfn.XLOOKUP(H1708,'[1]VLOOKUP DATA'!$D$2:$F$2,'[1]VLOOKUP DATA'!$D$3:$F$14))*100</f>
        <v>213</v>
      </c>
      <c r="J1708" s="2">
        <v>-49.33589795918369</v>
      </c>
      <c r="K1708" s="3">
        <f t="shared" si="105"/>
        <v>0</v>
      </c>
      <c r="L1708" s="3">
        <v>91.193877551020407</v>
      </c>
      <c r="M1708" s="4">
        <v>101.83865306122445</v>
      </c>
      <c r="N1708" s="4">
        <v>457.57217346938774</v>
      </c>
      <c r="O1708" s="4">
        <v>503.70846938775497</v>
      </c>
      <c r="P1708" s="3">
        <f t="shared" si="106"/>
        <v>445.53515833333324</v>
      </c>
      <c r="Q1708" s="5">
        <v>-4.9214285714285676E-2</v>
      </c>
      <c r="R1708" s="5">
        <f>VLOOKUP(D1708,'[1]DESIGN LOAD'!AC:AF,2,FALSE)</f>
        <v>565</v>
      </c>
      <c r="S1708" s="7">
        <f>VLOOKUP(D1708,'[1]DESIGN LOAD'!AC:AF,3,FALSE)</f>
        <v>675</v>
      </c>
      <c r="T1708">
        <f>VLOOKUP(D1708,'[1]DESIGN LOAD'!AC:AF,4,FALSE)</f>
        <v>1240</v>
      </c>
    </row>
    <row r="1709" spans="1:20" x14ac:dyDescent="0.3">
      <c r="A1709" s="6">
        <v>2024</v>
      </c>
      <c r="B1709" s="6">
        <v>9</v>
      </c>
      <c r="C1709" s="6">
        <v>10</v>
      </c>
      <c r="D1709" s="6">
        <v>9</v>
      </c>
      <c r="E1709" s="6" t="str">
        <f t="shared" si="104"/>
        <v>Tuesday</v>
      </c>
      <c r="F1709" s="6" t="str">
        <f t="shared" si="107"/>
        <v>Week-day</v>
      </c>
      <c r="G1709" s="6" t="str">
        <f>_xlfn.XLOOKUP(B1709,'[1]VLOOKUP DATA'!$A$3:$A$14,'[1]VLOOKUP DATA'!$C$3:$C$14)</f>
        <v>Low-demand</v>
      </c>
      <c r="H1709" s="6" t="str" cm="1">
        <f t="array" ref="H1709">_xlfn.XLOOKUP(1,('[1]VLOOKUP DATA'!$I$2:$I$337=[1]DATA!G1709)*('[1]VLOOKUP DATA'!$J$2:$J$337=[1]DATA!D1709)*('[1]VLOOKUP DATA'!$K$2:$K$337=[1]DATA!E1709),'[1]VLOOKUP DATA'!$L$2:$L$337)</f>
        <v>Peak</v>
      </c>
      <c r="I1709" s="1" cm="1">
        <f t="array" ref="I1709">_xlfn.XLOOKUP(B1709,'[1]VLOOKUP DATA'!$A$3:$A$14,_xlfn.XLOOKUP(H1709,'[1]VLOOKUP DATA'!$D$2:$F$2,'[1]VLOOKUP DATA'!$D$3:$F$14))*100</f>
        <v>213</v>
      </c>
      <c r="J1709" s="2">
        <v>-45.547291666666673</v>
      </c>
      <c r="K1709" s="3">
        <f t="shared" si="105"/>
        <v>0</v>
      </c>
      <c r="L1709" s="3">
        <v>93.375</v>
      </c>
      <c r="M1709" s="4">
        <v>47.81401666666666</v>
      </c>
      <c r="N1709" s="4">
        <v>543.41521666666677</v>
      </c>
      <c r="O1709" s="4">
        <v>539.62880000000018</v>
      </c>
      <c r="P1709" s="3">
        <f t="shared" si="106"/>
        <v>445.53515833333324</v>
      </c>
      <c r="Q1709" s="5">
        <v>-1.9249999999999996E-2</v>
      </c>
      <c r="R1709" s="5">
        <f>VLOOKUP(D1709,'[1]DESIGN LOAD'!AC:AF,2,FALSE)</f>
        <v>565</v>
      </c>
      <c r="S1709" s="7">
        <f>VLOOKUP(D1709,'[1]DESIGN LOAD'!AC:AF,3,FALSE)</f>
        <v>675</v>
      </c>
      <c r="T1709">
        <f>VLOOKUP(D1709,'[1]DESIGN LOAD'!AC:AF,4,FALSE)</f>
        <v>1240</v>
      </c>
    </row>
    <row r="1710" spans="1:20" x14ac:dyDescent="0.3">
      <c r="A1710" s="6">
        <v>2024</v>
      </c>
      <c r="B1710" s="6">
        <v>9</v>
      </c>
      <c r="C1710" s="6">
        <v>10</v>
      </c>
      <c r="D1710" s="6">
        <v>10</v>
      </c>
      <c r="E1710" s="6" t="str">
        <f t="shared" si="104"/>
        <v>Tuesday</v>
      </c>
      <c r="F1710" s="6" t="str">
        <f t="shared" si="107"/>
        <v>Week-day</v>
      </c>
      <c r="G1710" s="6" t="str">
        <f>_xlfn.XLOOKUP(B1710,'[1]VLOOKUP DATA'!$A$3:$A$14,'[1]VLOOKUP DATA'!$C$3:$C$14)</f>
        <v>Low-demand</v>
      </c>
      <c r="H1710" s="6" t="str" cm="1">
        <f t="array" ref="H1710">_xlfn.XLOOKUP(1,('[1]VLOOKUP DATA'!$I$2:$I$337=[1]DATA!G1710)*('[1]VLOOKUP DATA'!$J$2:$J$337=[1]DATA!D1710)*('[1]VLOOKUP DATA'!$K$2:$K$337=[1]DATA!E1710),'[1]VLOOKUP DATA'!$L$2:$L$337)</f>
        <v>Standard</v>
      </c>
      <c r="I1710" s="1" cm="1">
        <f t="array" ref="I1710">_xlfn.XLOOKUP(B1710,'[1]VLOOKUP DATA'!$A$3:$A$14,_xlfn.XLOOKUP(H1710,'[1]VLOOKUP DATA'!$D$2:$F$2,'[1]VLOOKUP DATA'!$D$3:$F$14))*100</f>
        <v>147</v>
      </c>
      <c r="J1710" s="2">
        <v>-40.457908333333336</v>
      </c>
      <c r="K1710" s="3">
        <f t="shared" si="105"/>
        <v>0</v>
      </c>
      <c r="L1710" s="3">
        <v>95.033333333333331</v>
      </c>
      <c r="M1710" s="4">
        <v>40.876599999999982</v>
      </c>
      <c r="N1710" s="4">
        <v>479.28595833333344</v>
      </c>
      <c r="O1710" s="4">
        <v>473.22088333333352</v>
      </c>
      <c r="P1710" s="3">
        <f t="shared" si="106"/>
        <v>445.53515833333324</v>
      </c>
      <c r="Q1710" s="5">
        <v>-3.5000000000000059E-2</v>
      </c>
      <c r="R1710" s="5">
        <f>VLOOKUP(D1710,'[1]DESIGN LOAD'!AC:AF,2,FALSE)</f>
        <v>565</v>
      </c>
      <c r="S1710" s="7">
        <f>VLOOKUP(D1710,'[1]DESIGN LOAD'!AC:AF,3,FALSE)</f>
        <v>675</v>
      </c>
      <c r="T1710">
        <f>VLOOKUP(D1710,'[1]DESIGN LOAD'!AC:AF,4,FALSE)</f>
        <v>1240</v>
      </c>
    </row>
    <row r="1711" spans="1:20" x14ac:dyDescent="0.3">
      <c r="A1711" s="6">
        <v>2024</v>
      </c>
      <c r="B1711" s="6">
        <v>9</v>
      </c>
      <c r="C1711" s="6">
        <v>10</v>
      </c>
      <c r="D1711" s="6">
        <v>11</v>
      </c>
      <c r="E1711" s="6" t="str">
        <f t="shared" si="104"/>
        <v>Tuesday</v>
      </c>
      <c r="F1711" s="6" t="str">
        <f t="shared" si="107"/>
        <v>Week-day</v>
      </c>
      <c r="G1711" s="6" t="str">
        <f>_xlfn.XLOOKUP(B1711,'[1]VLOOKUP DATA'!$A$3:$A$14,'[1]VLOOKUP DATA'!$C$3:$C$14)</f>
        <v>Low-demand</v>
      </c>
      <c r="H1711" s="6" t="str" cm="1">
        <f t="array" ref="H1711">_xlfn.XLOOKUP(1,('[1]VLOOKUP DATA'!$I$2:$I$337=[1]DATA!G1711)*('[1]VLOOKUP DATA'!$J$2:$J$337=[1]DATA!D1711)*('[1]VLOOKUP DATA'!$K$2:$K$337=[1]DATA!E1711),'[1]VLOOKUP DATA'!$L$2:$L$337)</f>
        <v>Standard</v>
      </c>
      <c r="I1711" s="1" cm="1">
        <f t="array" ref="I1711">_xlfn.XLOOKUP(B1711,'[1]VLOOKUP DATA'!$A$3:$A$14,_xlfn.XLOOKUP(H1711,'[1]VLOOKUP DATA'!$D$2:$F$2,'[1]VLOOKUP DATA'!$D$3:$F$14))*100</f>
        <v>147</v>
      </c>
      <c r="J1711" s="2">
        <v>-34.631016666666667</v>
      </c>
      <c r="K1711" s="3">
        <f t="shared" si="105"/>
        <v>0</v>
      </c>
      <c r="L1711" s="3">
        <v>96.458333333333329</v>
      </c>
      <c r="M1711" s="4">
        <v>35.438550000000006</v>
      </c>
      <c r="N1711" s="4">
        <v>487.66749999999996</v>
      </c>
      <c r="O1711" s="4">
        <v>482.57808333333321</v>
      </c>
      <c r="P1711" s="3">
        <f t="shared" si="106"/>
        <v>445.53515833333324</v>
      </c>
      <c r="Q1711" s="5">
        <v>-3.5000000000000059E-2</v>
      </c>
      <c r="R1711" s="5">
        <f>VLOOKUP(D1711,'[1]DESIGN LOAD'!AC:AF,2,FALSE)</f>
        <v>565</v>
      </c>
      <c r="S1711" s="7">
        <f>VLOOKUP(D1711,'[1]DESIGN LOAD'!AC:AF,3,FALSE)</f>
        <v>675</v>
      </c>
      <c r="T1711">
        <f>VLOOKUP(D1711,'[1]DESIGN LOAD'!AC:AF,4,FALSE)</f>
        <v>1240</v>
      </c>
    </row>
    <row r="1712" spans="1:20" x14ac:dyDescent="0.3">
      <c r="A1712" s="6">
        <v>2024</v>
      </c>
      <c r="B1712" s="6">
        <v>9</v>
      </c>
      <c r="C1712" s="6">
        <v>10</v>
      </c>
      <c r="D1712" s="6">
        <v>12</v>
      </c>
      <c r="E1712" s="6" t="str">
        <f t="shared" si="104"/>
        <v>Tuesday</v>
      </c>
      <c r="F1712" s="6" t="str">
        <f t="shared" si="107"/>
        <v>Week-day</v>
      </c>
      <c r="G1712" s="6" t="str">
        <f>_xlfn.XLOOKUP(B1712,'[1]VLOOKUP DATA'!$A$3:$A$14,'[1]VLOOKUP DATA'!$C$3:$C$14)</f>
        <v>Low-demand</v>
      </c>
      <c r="H1712" s="6" t="str" cm="1">
        <f t="array" ref="H1712">_xlfn.XLOOKUP(1,('[1]VLOOKUP DATA'!$I$2:$I$337=[1]DATA!G1712)*('[1]VLOOKUP DATA'!$J$2:$J$337=[1]DATA!D1712)*('[1]VLOOKUP DATA'!$K$2:$K$337=[1]DATA!E1712),'[1]VLOOKUP DATA'!$L$2:$L$337)</f>
        <v>Standard</v>
      </c>
      <c r="I1712" s="1" cm="1">
        <f t="array" ref="I1712">_xlfn.XLOOKUP(B1712,'[1]VLOOKUP DATA'!$A$3:$A$14,_xlfn.XLOOKUP(H1712,'[1]VLOOKUP DATA'!$D$2:$F$2,'[1]VLOOKUP DATA'!$D$3:$F$14))*100</f>
        <v>147</v>
      </c>
      <c r="J1712" s="2">
        <v>-34.337975</v>
      </c>
      <c r="K1712" s="3">
        <f t="shared" si="105"/>
        <v>0</v>
      </c>
      <c r="L1712" s="3">
        <v>97.683333333333337</v>
      </c>
      <c r="M1712" s="4">
        <v>0.16080833333333339</v>
      </c>
      <c r="N1712" s="4">
        <v>521.37518333333344</v>
      </c>
      <c r="O1712" s="4">
        <v>487.00115000000011</v>
      </c>
      <c r="P1712" s="3">
        <f t="shared" si="106"/>
        <v>445.53515833333324</v>
      </c>
      <c r="Q1712" s="5">
        <v>-3.5000000000000059E-2</v>
      </c>
      <c r="R1712" s="5">
        <f>VLOOKUP(D1712,'[1]DESIGN LOAD'!AC:AF,2,FALSE)</f>
        <v>565</v>
      </c>
      <c r="S1712" s="7">
        <f>VLOOKUP(D1712,'[1]DESIGN LOAD'!AC:AF,3,FALSE)</f>
        <v>675</v>
      </c>
      <c r="T1712">
        <f>VLOOKUP(D1712,'[1]DESIGN LOAD'!AC:AF,4,FALSE)</f>
        <v>1240</v>
      </c>
    </row>
    <row r="1713" spans="1:20" x14ac:dyDescent="0.3">
      <c r="A1713" s="6">
        <v>2024</v>
      </c>
      <c r="B1713" s="6">
        <v>9</v>
      </c>
      <c r="C1713" s="6">
        <v>10</v>
      </c>
      <c r="D1713" s="6">
        <v>13</v>
      </c>
      <c r="E1713" s="6" t="str">
        <f t="shared" si="104"/>
        <v>Tuesday</v>
      </c>
      <c r="F1713" s="6" t="str">
        <f t="shared" si="107"/>
        <v>Week-day</v>
      </c>
      <c r="G1713" s="6" t="str">
        <f>_xlfn.XLOOKUP(B1713,'[1]VLOOKUP DATA'!$A$3:$A$14,'[1]VLOOKUP DATA'!$C$3:$C$14)</f>
        <v>Low-demand</v>
      </c>
      <c r="H1713" s="6" t="str" cm="1">
        <f t="array" ref="H1713">_xlfn.XLOOKUP(1,('[1]VLOOKUP DATA'!$I$2:$I$337=[1]DATA!G1713)*('[1]VLOOKUP DATA'!$J$2:$J$337=[1]DATA!D1713)*('[1]VLOOKUP DATA'!$K$2:$K$337=[1]DATA!E1713),'[1]VLOOKUP DATA'!$L$2:$L$337)</f>
        <v>Standard</v>
      </c>
      <c r="I1713" s="1" cm="1">
        <f t="array" ref="I1713">_xlfn.XLOOKUP(B1713,'[1]VLOOKUP DATA'!$A$3:$A$14,_xlfn.XLOOKUP(H1713,'[1]VLOOKUP DATA'!$D$2:$F$2,'[1]VLOOKUP DATA'!$D$3:$F$14))*100</f>
        <v>147</v>
      </c>
      <c r="J1713" s="2">
        <v>-31.627533333333329</v>
      </c>
      <c r="K1713" s="3">
        <f t="shared" si="105"/>
        <v>0</v>
      </c>
      <c r="L1713" s="3">
        <v>98.875</v>
      </c>
      <c r="M1713" s="4">
        <v>0.16136666666666663</v>
      </c>
      <c r="N1713" s="4">
        <v>534.5235916666669</v>
      </c>
      <c r="O1713" s="4">
        <v>502.86003333333343</v>
      </c>
      <c r="P1713" s="3">
        <f t="shared" si="106"/>
        <v>445.53515833333324</v>
      </c>
      <c r="Q1713" s="5">
        <v>-3.5000000000000059E-2</v>
      </c>
      <c r="R1713" s="5">
        <f>VLOOKUP(D1713,'[1]DESIGN LOAD'!AC:AF,2,FALSE)</f>
        <v>565</v>
      </c>
      <c r="S1713" s="7">
        <f>VLOOKUP(D1713,'[1]DESIGN LOAD'!AC:AF,3,FALSE)</f>
        <v>675</v>
      </c>
      <c r="T1713">
        <f>VLOOKUP(D1713,'[1]DESIGN LOAD'!AC:AF,4,FALSE)</f>
        <v>1240</v>
      </c>
    </row>
    <row r="1714" spans="1:20" x14ac:dyDescent="0.3">
      <c r="A1714" s="6">
        <v>2024</v>
      </c>
      <c r="B1714" s="6">
        <v>9</v>
      </c>
      <c r="C1714" s="6">
        <v>10</v>
      </c>
      <c r="D1714" s="6">
        <v>14</v>
      </c>
      <c r="E1714" s="6" t="str">
        <f t="shared" si="104"/>
        <v>Tuesday</v>
      </c>
      <c r="F1714" s="6" t="str">
        <f t="shared" si="107"/>
        <v>Week-day</v>
      </c>
      <c r="G1714" s="6" t="str">
        <f>_xlfn.XLOOKUP(B1714,'[1]VLOOKUP DATA'!$A$3:$A$14,'[1]VLOOKUP DATA'!$C$3:$C$14)</f>
        <v>Low-demand</v>
      </c>
      <c r="H1714" s="6" t="str" cm="1">
        <f t="array" ref="H1714">_xlfn.XLOOKUP(1,('[1]VLOOKUP DATA'!$I$2:$I$337=[1]DATA!G1714)*('[1]VLOOKUP DATA'!$J$2:$J$337=[1]DATA!D1714)*('[1]VLOOKUP DATA'!$K$2:$K$337=[1]DATA!E1714),'[1]VLOOKUP DATA'!$L$2:$L$337)</f>
        <v>Standard</v>
      </c>
      <c r="I1714" s="1" cm="1">
        <f t="array" ref="I1714">_xlfn.XLOOKUP(B1714,'[1]VLOOKUP DATA'!$A$3:$A$14,_xlfn.XLOOKUP(H1714,'[1]VLOOKUP DATA'!$D$2:$F$2,'[1]VLOOKUP DATA'!$D$3:$F$14))*100</f>
        <v>147</v>
      </c>
      <c r="J1714" s="2">
        <v>-23.999091666666668</v>
      </c>
      <c r="K1714" s="3">
        <f t="shared" si="105"/>
        <v>0</v>
      </c>
      <c r="L1714" s="3">
        <v>99.275000000000006</v>
      </c>
      <c r="M1714" s="4">
        <v>0.16104166666666672</v>
      </c>
      <c r="N1714" s="4">
        <v>523.10080833333359</v>
      </c>
      <c r="O1714" s="4">
        <v>499.06626666666688</v>
      </c>
      <c r="P1714" s="3">
        <f t="shared" si="106"/>
        <v>445.53515833333324</v>
      </c>
      <c r="Q1714" s="5">
        <v>-3.420000000000005E-2</v>
      </c>
      <c r="R1714" s="5">
        <f>VLOOKUP(D1714,'[1]DESIGN LOAD'!AC:AF,2,FALSE)</f>
        <v>565</v>
      </c>
      <c r="S1714" s="7">
        <f>VLOOKUP(D1714,'[1]DESIGN LOAD'!AC:AF,3,FALSE)</f>
        <v>675</v>
      </c>
      <c r="T1714">
        <f>VLOOKUP(D1714,'[1]DESIGN LOAD'!AC:AF,4,FALSE)</f>
        <v>1240</v>
      </c>
    </row>
    <row r="1715" spans="1:20" x14ac:dyDescent="0.3">
      <c r="A1715" s="6">
        <v>2024</v>
      </c>
      <c r="B1715" s="6">
        <v>9</v>
      </c>
      <c r="C1715" s="6">
        <v>10</v>
      </c>
      <c r="D1715" s="6">
        <v>15</v>
      </c>
      <c r="E1715" s="6" t="str">
        <f t="shared" si="104"/>
        <v>Tuesday</v>
      </c>
      <c r="F1715" s="6" t="str">
        <f t="shared" si="107"/>
        <v>Week-day</v>
      </c>
      <c r="G1715" s="6" t="str">
        <f>_xlfn.XLOOKUP(B1715,'[1]VLOOKUP DATA'!$A$3:$A$14,'[1]VLOOKUP DATA'!$C$3:$C$14)</f>
        <v>Low-demand</v>
      </c>
      <c r="H1715" s="6" t="str" cm="1">
        <f t="array" ref="H1715">_xlfn.XLOOKUP(1,('[1]VLOOKUP DATA'!$I$2:$I$337=[1]DATA!G1715)*('[1]VLOOKUP DATA'!$J$2:$J$337=[1]DATA!D1715)*('[1]VLOOKUP DATA'!$K$2:$K$337=[1]DATA!E1715),'[1]VLOOKUP DATA'!$L$2:$L$337)</f>
        <v>Standard</v>
      </c>
      <c r="I1715" s="1" cm="1">
        <f t="array" ref="I1715">_xlfn.XLOOKUP(B1715,'[1]VLOOKUP DATA'!$A$3:$A$14,_xlfn.XLOOKUP(H1715,'[1]VLOOKUP DATA'!$D$2:$F$2,'[1]VLOOKUP DATA'!$D$3:$F$14))*100</f>
        <v>147</v>
      </c>
      <c r="J1715" s="2">
        <v>-7.4304749999999995</v>
      </c>
      <c r="K1715" s="3">
        <f t="shared" si="105"/>
        <v>0</v>
      </c>
      <c r="L1715" s="3">
        <v>99</v>
      </c>
      <c r="M1715" s="4">
        <v>0.16174166666666659</v>
      </c>
      <c r="N1715" s="4">
        <v>467.37794166666663</v>
      </c>
      <c r="O1715" s="4">
        <v>459.88995833333325</v>
      </c>
      <c r="P1715" s="3">
        <f t="shared" si="106"/>
        <v>445.53515833333324</v>
      </c>
      <c r="Q1715" s="5">
        <v>-5.7000000000000141E-2</v>
      </c>
      <c r="R1715" s="5">
        <f>VLOOKUP(D1715,'[1]DESIGN LOAD'!AC:AF,2,FALSE)</f>
        <v>565</v>
      </c>
      <c r="S1715" s="7">
        <f>VLOOKUP(D1715,'[1]DESIGN LOAD'!AC:AF,3,FALSE)</f>
        <v>675</v>
      </c>
      <c r="T1715">
        <f>VLOOKUP(D1715,'[1]DESIGN LOAD'!AC:AF,4,FALSE)</f>
        <v>1240</v>
      </c>
    </row>
    <row r="1716" spans="1:20" x14ac:dyDescent="0.3">
      <c r="A1716" s="6">
        <v>2024</v>
      </c>
      <c r="B1716" s="6">
        <v>9</v>
      </c>
      <c r="C1716" s="6">
        <v>10</v>
      </c>
      <c r="D1716" s="6">
        <v>16</v>
      </c>
      <c r="E1716" s="6" t="str">
        <f t="shared" si="104"/>
        <v>Tuesday</v>
      </c>
      <c r="F1716" s="6" t="str">
        <f t="shared" si="107"/>
        <v>Week-day</v>
      </c>
      <c r="G1716" s="6" t="str">
        <f>_xlfn.XLOOKUP(B1716,'[1]VLOOKUP DATA'!$A$3:$A$14,'[1]VLOOKUP DATA'!$C$3:$C$14)</f>
        <v>Low-demand</v>
      </c>
      <c r="H1716" s="6" t="str" cm="1">
        <f t="array" ref="H1716">_xlfn.XLOOKUP(1,('[1]VLOOKUP DATA'!$I$2:$I$337=[1]DATA!G1716)*('[1]VLOOKUP DATA'!$J$2:$J$337=[1]DATA!D1716)*('[1]VLOOKUP DATA'!$K$2:$K$337=[1]DATA!E1716),'[1]VLOOKUP DATA'!$L$2:$L$337)</f>
        <v>Standard</v>
      </c>
      <c r="I1716" s="1" cm="1">
        <f t="array" ref="I1716">_xlfn.XLOOKUP(B1716,'[1]VLOOKUP DATA'!$A$3:$A$14,_xlfn.XLOOKUP(H1716,'[1]VLOOKUP DATA'!$D$2:$F$2,'[1]VLOOKUP DATA'!$D$3:$F$14))*100</f>
        <v>147</v>
      </c>
      <c r="J1716" s="2">
        <v>146.57075</v>
      </c>
      <c r="K1716" s="3">
        <f t="shared" si="105"/>
        <v>146.57075</v>
      </c>
      <c r="L1716" s="3">
        <v>97.033333333333331</v>
      </c>
      <c r="M1716" s="4">
        <v>0.16099166666666667</v>
      </c>
      <c r="N1716" s="4">
        <v>350.79514166666661</v>
      </c>
      <c r="O1716" s="4">
        <v>497.32321666666678</v>
      </c>
      <c r="P1716" s="3">
        <f t="shared" si="106"/>
        <v>445.53515833333324</v>
      </c>
      <c r="Q1716" s="5">
        <v>-4.2308333333333302E-2</v>
      </c>
      <c r="R1716" s="5">
        <f>VLOOKUP(D1716,'[1]DESIGN LOAD'!AC:AF,2,FALSE)</f>
        <v>565</v>
      </c>
      <c r="S1716" s="7">
        <f>VLOOKUP(D1716,'[1]DESIGN LOAD'!AC:AF,3,FALSE)</f>
        <v>675</v>
      </c>
      <c r="T1716">
        <f>VLOOKUP(D1716,'[1]DESIGN LOAD'!AC:AF,4,FALSE)</f>
        <v>1240</v>
      </c>
    </row>
    <row r="1717" spans="1:20" x14ac:dyDescent="0.3">
      <c r="A1717" s="6">
        <v>2024</v>
      </c>
      <c r="B1717" s="6">
        <v>9</v>
      </c>
      <c r="C1717" s="6">
        <v>10</v>
      </c>
      <c r="D1717" s="6">
        <v>17</v>
      </c>
      <c r="E1717" s="6" t="str">
        <f t="shared" si="104"/>
        <v>Tuesday</v>
      </c>
      <c r="F1717" s="6" t="str">
        <f t="shared" si="107"/>
        <v>Week-day</v>
      </c>
      <c r="G1717" s="6" t="str">
        <f>_xlfn.XLOOKUP(B1717,'[1]VLOOKUP DATA'!$A$3:$A$14,'[1]VLOOKUP DATA'!$C$3:$C$14)</f>
        <v>Low-demand</v>
      </c>
      <c r="H1717" s="6" t="str" cm="1">
        <f t="array" ref="H1717">_xlfn.XLOOKUP(1,('[1]VLOOKUP DATA'!$I$2:$I$337=[1]DATA!G1717)*('[1]VLOOKUP DATA'!$J$2:$J$337=[1]DATA!D1717)*('[1]VLOOKUP DATA'!$K$2:$K$337=[1]DATA!E1717),'[1]VLOOKUP DATA'!$L$2:$L$337)</f>
        <v>Standard</v>
      </c>
      <c r="I1717" s="1" cm="1">
        <f t="array" ref="I1717">_xlfn.XLOOKUP(B1717,'[1]VLOOKUP DATA'!$A$3:$A$14,_xlfn.XLOOKUP(H1717,'[1]VLOOKUP DATA'!$D$2:$F$2,'[1]VLOOKUP DATA'!$D$3:$F$14))*100</f>
        <v>147</v>
      </c>
      <c r="J1717" s="2">
        <v>367.17644999999982</v>
      </c>
      <c r="K1717" s="3">
        <f t="shared" si="105"/>
        <v>367.17644999999982</v>
      </c>
      <c r="L1717" s="3">
        <v>82.833333333333329</v>
      </c>
      <c r="M1717" s="4">
        <v>97.02731666666665</v>
      </c>
      <c r="N1717" s="4">
        <v>92.48211666666667</v>
      </c>
      <c r="O1717" s="4">
        <v>551.35988333333319</v>
      </c>
      <c r="P1717" s="3">
        <f t="shared" si="106"/>
        <v>445.53515833333324</v>
      </c>
      <c r="Q1717" s="5">
        <v>-3.1483333333333342E-2</v>
      </c>
      <c r="R1717" s="5">
        <f>VLOOKUP(D1717,'[1]DESIGN LOAD'!AC:AF,2,FALSE)</f>
        <v>555</v>
      </c>
      <c r="S1717" s="7">
        <f>VLOOKUP(D1717,'[1]DESIGN LOAD'!AC:AF,3,FALSE)</f>
        <v>675</v>
      </c>
      <c r="T1717">
        <f>VLOOKUP(D1717,'[1]DESIGN LOAD'!AC:AF,4,FALSE)</f>
        <v>1230</v>
      </c>
    </row>
    <row r="1718" spans="1:20" x14ac:dyDescent="0.3">
      <c r="A1718" s="6">
        <v>2024</v>
      </c>
      <c r="B1718" s="6">
        <v>9</v>
      </c>
      <c r="C1718" s="6">
        <v>10</v>
      </c>
      <c r="D1718" s="6">
        <v>18</v>
      </c>
      <c r="E1718" s="6" t="str">
        <f t="shared" si="104"/>
        <v>Tuesday</v>
      </c>
      <c r="F1718" s="6" t="str">
        <f t="shared" si="107"/>
        <v>Week-day</v>
      </c>
      <c r="G1718" s="6" t="str">
        <f>_xlfn.XLOOKUP(B1718,'[1]VLOOKUP DATA'!$A$3:$A$14,'[1]VLOOKUP DATA'!$C$3:$C$14)</f>
        <v>Low-demand</v>
      </c>
      <c r="H1718" s="6" t="str" cm="1">
        <f t="array" ref="H1718">_xlfn.XLOOKUP(1,('[1]VLOOKUP DATA'!$I$2:$I$337=[1]DATA!G1718)*('[1]VLOOKUP DATA'!$J$2:$J$337=[1]DATA!D1718)*('[1]VLOOKUP DATA'!$K$2:$K$337=[1]DATA!E1718),'[1]VLOOKUP DATA'!$L$2:$L$337)</f>
        <v>Peak</v>
      </c>
      <c r="I1718" s="1" cm="1">
        <f t="array" ref="I1718">_xlfn.XLOOKUP(B1718,'[1]VLOOKUP DATA'!$A$3:$A$14,_xlfn.XLOOKUP(H1718,'[1]VLOOKUP DATA'!$D$2:$F$2,'[1]VLOOKUP DATA'!$D$3:$F$14))*100</f>
        <v>213</v>
      </c>
      <c r="J1718" s="2">
        <v>207.76732500000011</v>
      </c>
      <c r="K1718" s="3">
        <f t="shared" si="105"/>
        <v>207.76732500000011</v>
      </c>
      <c r="L1718" s="3">
        <v>69.091666666666669</v>
      </c>
      <c r="M1718" s="4">
        <v>320.79553333333337</v>
      </c>
      <c r="N1718" s="4">
        <v>5.6475583333333361</v>
      </c>
      <c r="O1718" s="4">
        <v>513.39831666666657</v>
      </c>
      <c r="P1718" s="3">
        <f t="shared" si="106"/>
        <v>445.53515833333324</v>
      </c>
      <c r="Q1718" s="5">
        <v>-3.3966666666666714E-2</v>
      </c>
      <c r="R1718" s="5">
        <f>VLOOKUP(D1718,'[1]DESIGN LOAD'!AC:AF,2,FALSE)</f>
        <v>485</v>
      </c>
      <c r="S1718" s="7">
        <f>VLOOKUP(D1718,'[1]DESIGN LOAD'!AC:AF,3,FALSE)</f>
        <v>655</v>
      </c>
      <c r="T1718">
        <f>VLOOKUP(D1718,'[1]DESIGN LOAD'!AC:AF,4,FALSE)</f>
        <v>1140</v>
      </c>
    </row>
    <row r="1719" spans="1:20" x14ac:dyDescent="0.3">
      <c r="A1719" s="6">
        <v>2024</v>
      </c>
      <c r="B1719" s="6">
        <v>9</v>
      </c>
      <c r="C1719" s="6">
        <v>10</v>
      </c>
      <c r="D1719" s="6">
        <v>19</v>
      </c>
      <c r="E1719" s="6" t="str">
        <f t="shared" si="104"/>
        <v>Tuesday</v>
      </c>
      <c r="F1719" s="6" t="str">
        <f t="shared" si="107"/>
        <v>Week-day</v>
      </c>
      <c r="G1719" s="6" t="str">
        <f>_xlfn.XLOOKUP(B1719,'[1]VLOOKUP DATA'!$A$3:$A$14,'[1]VLOOKUP DATA'!$C$3:$C$14)</f>
        <v>Low-demand</v>
      </c>
      <c r="H1719" s="6" t="str" cm="1">
        <f t="array" ref="H1719">_xlfn.XLOOKUP(1,('[1]VLOOKUP DATA'!$I$2:$I$337=[1]DATA!G1719)*('[1]VLOOKUP DATA'!$J$2:$J$337=[1]DATA!D1719)*('[1]VLOOKUP DATA'!$K$2:$K$337=[1]DATA!E1719),'[1]VLOOKUP DATA'!$L$2:$L$337)</f>
        <v>Peak</v>
      </c>
      <c r="I1719" s="1" cm="1">
        <f t="array" ref="I1719">_xlfn.XLOOKUP(B1719,'[1]VLOOKUP DATA'!$A$3:$A$14,_xlfn.XLOOKUP(H1719,'[1]VLOOKUP DATA'!$D$2:$F$2,'[1]VLOOKUP DATA'!$D$3:$F$14))*100</f>
        <v>213</v>
      </c>
      <c r="J1719" s="2">
        <v>-6.0976416666666635</v>
      </c>
      <c r="K1719" s="3">
        <f t="shared" si="105"/>
        <v>0</v>
      </c>
      <c r="L1719" s="3">
        <v>63</v>
      </c>
      <c r="M1719" s="4">
        <v>443.88011666666659</v>
      </c>
      <c r="N1719" s="4">
        <v>0</v>
      </c>
      <c r="O1719" s="4">
        <v>417.42967500000003</v>
      </c>
      <c r="P1719" s="3">
        <f t="shared" si="106"/>
        <v>445.53515833333324</v>
      </c>
      <c r="Q1719" s="5">
        <v>-3.3733333333333379E-2</v>
      </c>
      <c r="R1719" s="5">
        <f>VLOOKUP(D1719,'[1]DESIGN LOAD'!AC:AF,2,FALSE)</f>
        <v>295</v>
      </c>
      <c r="S1719" s="7">
        <f>VLOOKUP(D1719,'[1]DESIGN LOAD'!AC:AF,3,FALSE)</f>
        <v>655</v>
      </c>
      <c r="T1719">
        <f>VLOOKUP(D1719,'[1]DESIGN LOAD'!AC:AF,4,FALSE)</f>
        <v>950</v>
      </c>
    </row>
    <row r="1720" spans="1:20" x14ac:dyDescent="0.3">
      <c r="A1720" s="6">
        <v>2024</v>
      </c>
      <c r="B1720" s="6">
        <v>9</v>
      </c>
      <c r="C1720" s="6">
        <v>10</v>
      </c>
      <c r="D1720" s="6">
        <v>20</v>
      </c>
      <c r="E1720" s="6" t="str">
        <f t="shared" si="104"/>
        <v>Tuesday</v>
      </c>
      <c r="F1720" s="6" t="str">
        <f t="shared" si="107"/>
        <v>Week-day</v>
      </c>
      <c r="G1720" s="6" t="str">
        <f>_xlfn.XLOOKUP(B1720,'[1]VLOOKUP DATA'!$A$3:$A$14,'[1]VLOOKUP DATA'!$C$3:$C$14)</f>
        <v>Low-demand</v>
      </c>
      <c r="H1720" s="6" t="str" cm="1">
        <f t="array" ref="H1720">_xlfn.XLOOKUP(1,('[1]VLOOKUP DATA'!$I$2:$I$337=[1]DATA!G1720)*('[1]VLOOKUP DATA'!$J$2:$J$337=[1]DATA!D1720)*('[1]VLOOKUP DATA'!$K$2:$K$337=[1]DATA!E1720),'[1]VLOOKUP DATA'!$L$2:$L$337)</f>
        <v>Standard</v>
      </c>
      <c r="I1720" s="1" cm="1">
        <f t="array" ref="I1720">_xlfn.XLOOKUP(B1720,'[1]VLOOKUP DATA'!$A$3:$A$14,_xlfn.XLOOKUP(H1720,'[1]VLOOKUP DATA'!$D$2:$F$2,'[1]VLOOKUP DATA'!$D$3:$F$14))*100</f>
        <v>147</v>
      </c>
      <c r="J1720" s="2">
        <v>-79.951141666666629</v>
      </c>
      <c r="K1720" s="3">
        <f t="shared" si="105"/>
        <v>0</v>
      </c>
      <c r="L1720" s="3">
        <v>64.7</v>
      </c>
      <c r="M1720" s="4">
        <v>444.02475833333324</v>
      </c>
      <c r="N1720" s="4">
        <v>0</v>
      </c>
      <c r="O1720" s="4">
        <v>343.57190833333328</v>
      </c>
      <c r="P1720" s="3">
        <f t="shared" si="106"/>
        <v>445.53515833333324</v>
      </c>
      <c r="Q1720" s="5">
        <v>-3.9000000000000007E-2</v>
      </c>
      <c r="R1720" s="5">
        <f>VLOOKUP(D1720,'[1]DESIGN LOAD'!AC:AF,2,FALSE)</f>
        <v>295</v>
      </c>
      <c r="S1720" s="7">
        <f>VLOOKUP(D1720,'[1]DESIGN LOAD'!AC:AF,3,FALSE)</f>
        <v>190</v>
      </c>
      <c r="T1720">
        <f>VLOOKUP(D1720,'[1]DESIGN LOAD'!AC:AF,4,FALSE)</f>
        <v>485</v>
      </c>
    </row>
    <row r="1721" spans="1:20" x14ac:dyDescent="0.3">
      <c r="A1721" s="6">
        <v>2024</v>
      </c>
      <c r="B1721" s="6">
        <v>9</v>
      </c>
      <c r="C1721" s="6">
        <v>10</v>
      </c>
      <c r="D1721" s="6">
        <v>21</v>
      </c>
      <c r="E1721" s="6" t="str">
        <f t="shared" si="104"/>
        <v>Tuesday</v>
      </c>
      <c r="F1721" s="6" t="str">
        <f t="shared" si="107"/>
        <v>Week-day</v>
      </c>
      <c r="G1721" s="6" t="str">
        <f>_xlfn.XLOOKUP(B1721,'[1]VLOOKUP DATA'!$A$3:$A$14,'[1]VLOOKUP DATA'!$C$3:$C$14)</f>
        <v>Low-demand</v>
      </c>
      <c r="H1721" s="6" t="str" cm="1">
        <f t="array" ref="H1721">_xlfn.XLOOKUP(1,('[1]VLOOKUP DATA'!$I$2:$I$337=[1]DATA!G1721)*('[1]VLOOKUP DATA'!$J$2:$J$337=[1]DATA!D1721)*('[1]VLOOKUP DATA'!$K$2:$K$337=[1]DATA!E1721),'[1]VLOOKUP DATA'!$L$2:$L$337)</f>
        <v>Standard</v>
      </c>
      <c r="I1721" s="1" cm="1">
        <f t="array" ref="I1721">_xlfn.XLOOKUP(B1721,'[1]VLOOKUP DATA'!$A$3:$A$14,_xlfn.XLOOKUP(H1721,'[1]VLOOKUP DATA'!$D$2:$F$2,'[1]VLOOKUP DATA'!$D$3:$F$14))*100</f>
        <v>147</v>
      </c>
      <c r="J1721" s="2">
        <v>-115.33168333333327</v>
      </c>
      <c r="K1721" s="3">
        <f t="shared" si="105"/>
        <v>0</v>
      </c>
      <c r="L1721" s="3">
        <v>68.983333333333334</v>
      </c>
      <c r="M1721" s="4">
        <v>444.36166666666662</v>
      </c>
      <c r="N1721" s="4">
        <v>0</v>
      </c>
      <c r="O1721" s="4">
        <v>308.20715833333333</v>
      </c>
      <c r="P1721" s="3">
        <f t="shared" si="106"/>
        <v>445.53515833333324</v>
      </c>
      <c r="Q1721" s="5">
        <v>-3.9000000000000007E-2</v>
      </c>
      <c r="R1721" s="5">
        <f>VLOOKUP(D1721,'[1]DESIGN LOAD'!AC:AF,2,FALSE)</f>
        <v>295</v>
      </c>
      <c r="S1721" s="7">
        <f>VLOOKUP(D1721,'[1]DESIGN LOAD'!AC:AF,3,FALSE)</f>
        <v>190</v>
      </c>
      <c r="T1721">
        <f>VLOOKUP(D1721,'[1]DESIGN LOAD'!AC:AF,4,FALSE)</f>
        <v>485</v>
      </c>
    </row>
    <row r="1722" spans="1:20" x14ac:dyDescent="0.3">
      <c r="A1722" s="6">
        <v>2024</v>
      </c>
      <c r="B1722" s="6">
        <v>9</v>
      </c>
      <c r="C1722" s="6">
        <v>10</v>
      </c>
      <c r="D1722" s="6">
        <v>22</v>
      </c>
      <c r="E1722" s="6" t="str">
        <f t="shared" si="104"/>
        <v>Tuesday</v>
      </c>
      <c r="F1722" s="6" t="str">
        <f t="shared" si="107"/>
        <v>Week-day</v>
      </c>
      <c r="G1722" s="6" t="str">
        <f>_xlfn.XLOOKUP(B1722,'[1]VLOOKUP DATA'!$A$3:$A$14,'[1]VLOOKUP DATA'!$C$3:$C$14)</f>
        <v>Low-demand</v>
      </c>
      <c r="H1722" s="6" t="str" cm="1">
        <f t="array" ref="H1722">_xlfn.XLOOKUP(1,('[1]VLOOKUP DATA'!$I$2:$I$337=[1]DATA!G1722)*('[1]VLOOKUP DATA'!$J$2:$J$337=[1]DATA!D1722)*('[1]VLOOKUP DATA'!$K$2:$K$337=[1]DATA!E1722),'[1]VLOOKUP DATA'!$L$2:$L$337)</f>
        <v>Off-Peak</v>
      </c>
      <c r="I1722" s="1" cm="1">
        <f t="array" ref="I1722">_xlfn.XLOOKUP(B1722,'[1]VLOOKUP DATA'!$A$3:$A$14,_xlfn.XLOOKUP(H1722,'[1]VLOOKUP DATA'!$D$2:$F$2,'[1]VLOOKUP DATA'!$D$3:$F$14))*100</f>
        <v>93</v>
      </c>
      <c r="J1722" s="2">
        <v>-109.66185000000002</v>
      </c>
      <c r="K1722" s="3">
        <f t="shared" si="105"/>
        <v>0</v>
      </c>
      <c r="L1722" s="3">
        <v>73.924999999999997</v>
      </c>
      <c r="M1722" s="4">
        <v>444.55383333333333</v>
      </c>
      <c r="N1722" s="4">
        <v>0</v>
      </c>
      <c r="O1722" s="4">
        <v>313.86134166666676</v>
      </c>
      <c r="P1722" s="3">
        <f t="shared" si="106"/>
        <v>445.53515833333324</v>
      </c>
      <c r="Q1722" s="5">
        <v>-3.9000000000000007E-2</v>
      </c>
      <c r="R1722" s="5">
        <f>VLOOKUP(D1722,'[1]DESIGN LOAD'!AC:AF,2,FALSE)</f>
        <v>200</v>
      </c>
      <c r="S1722" s="7">
        <f>VLOOKUP(D1722,'[1]DESIGN LOAD'!AC:AF,3,FALSE)</f>
        <v>190</v>
      </c>
      <c r="T1722">
        <f>VLOOKUP(D1722,'[1]DESIGN LOAD'!AC:AF,4,FALSE)</f>
        <v>390</v>
      </c>
    </row>
    <row r="1723" spans="1:20" x14ac:dyDescent="0.3">
      <c r="A1723" s="6">
        <v>2024</v>
      </c>
      <c r="B1723" s="6">
        <v>9</v>
      </c>
      <c r="C1723" s="6">
        <v>10</v>
      </c>
      <c r="D1723" s="6">
        <v>23</v>
      </c>
      <c r="E1723" s="6" t="str">
        <f t="shared" si="104"/>
        <v>Tuesday</v>
      </c>
      <c r="F1723" s="6" t="str">
        <f t="shared" si="107"/>
        <v>Week-day</v>
      </c>
      <c r="G1723" s="6" t="str">
        <f>_xlfn.XLOOKUP(B1723,'[1]VLOOKUP DATA'!$A$3:$A$14,'[1]VLOOKUP DATA'!$C$3:$C$14)</f>
        <v>Low-demand</v>
      </c>
      <c r="H1723" s="6" t="str" cm="1">
        <f t="array" ref="H1723">_xlfn.XLOOKUP(1,('[1]VLOOKUP DATA'!$I$2:$I$337=[1]DATA!G1723)*('[1]VLOOKUP DATA'!$J$2:$J$337=[1]DATA!D1723)*('[1]VLOOKUP DATA'!$K$2:$K$337=[1]DATA!E1723),'[1]VLOOKUP DATA'!$L$2:$L$337)</f>
        <v>Off-Peak</v>
      </c>
      <c r="I1723" s="1" cm="1">
        <f t="array" ref="I1723">_xlfn.XLOOKUP(B1723,'[1]VLOOKUP DATA'!$A$3:$A$14,_xlfn.XLOOKUP(H1723,'[1]VLOOKUP DATA'!$D$2:$F$2,'[1]VLOOKUP DATA'!$D$3:$F$14))*100</f>
        <v>93</v>
      </c>
      <c r="J1723" s="2">
        <v>-17.56962500000002</v>
      </c>
      <c r="K1723" s="3">
        <f t="shared" si="105"/>
        <v>0</v>
      </c>
      <c r="L1723" s="3">
        <v>76.583333333333329</v>
      </c>
      <c r="M1723" s="4">
        <v>345.24052500000016</v>
      </c>
      <c r="N1723" s="4">
        <v>0</v>
      </c>
      <c r="O1723" s="4">
        <v>310.92195833333341</v>
      </c>
      <c r="P1723" s="3">
        <f t="shared" si="106"/>
        <v>445.53515833333324</v>
      </c>
      <c r="Q1723" s="5">
        <v>-3.9000000000000007E-2</v>
      </c>
      <c r="R1723" s="5">
        <f>VLOOKUP(D1723,'[1]DESIGN LOAD'!AC:AF,2,FALSE)</f>
        <v>200</v>
      </c>
      <c r="S1723" s="7">
        <f>VLOOKUP(D1723,'[1]DESIGN LOAD'!AC:AF,3,FALSE)</f>
        <v>190</v>
      </c>
      <c r="T1723">
        <f>VLOOKUP(D1723,'[1]DESIGN LOAD'!AC:AF,4,FALSE)</f>
        <v>390</v>
      </c>
    </row>
    <row r="1724" spans="1:20" x14ac:dyDescent="0.3">
      <c r="A1724" s="6">
        <v>2024</v>
      </c>
      <c r="B1724" s="6">
        <v>9</v>
      </c>
      <c r="C1724" s="6">
        <v>11</v>
      </c>
      <c r="D1724" s="6">
        <v>0</v>
      </c>
      <c r="E1724" s="6" t="str">
        <f t="shared" si="104"/>
        <v>Wednesday</v>
      </c>
      <c r="F1724" s="6" t="str">
        <f t="shared" si="107"/>
        <v>Week-day</v>
      </c>
      <c r="G1724" s="6" t="str">
        <f>_xlfn.XLOOKUP(B1724,'[1]VLOOKUP DATA'!$A$3:$A$14,'[1]VLOOKUP DATA'!$C$3:$C$14)</f>
        <v>Low-demand</v>
      </c>
      <c r="H1724" s="6" t="str" cm="1">
        <f t="array" ref="H1724">_xlfn.XLOOKUP(1,('[1]VLOOKUP DATA'!$I$2:$I$337=[1]DATA!G1724)*('[1]VLOOKUP DATA'!$J$2:$J$337=[1]DATA!D1724)*('[1]VLOOKUP DATA'!$K$2:$K$337=[1]DATA!E1724),'[1]VLOOKUP DATA'!$L$2:$L$337)</f>
        <v>Off-Peak</v>
      </c>
      <c r="I1724" s="1" cm="1">
        <f t="array" ref="I1724">_xlfn.XLOOKUP(B1724,'[1]VLOOKUP DATA'!$A$3:$A$14,_xlfn.XLOOKUP(H1724,'[1]VLOOKUP DATA'!$D$2:$F$2,'[1]VLOOKUP DATA'!$D$3:$F$14))*100</f>
        <v>93</v>
      </c>
      <c r="J1724" s="2">
        <v>14.915008333333336</v>
      </c>
      <c r="K1724" s="3">
        <f t="shared" si="105"/>
        <v>14.915008333333336</v>
      </c>
      <c r="L1724" s="3">
        <v>76.733333333333334</v>
      </c>
      <c r="M1724" s="4">
        <v>328.73185833333332</v>
      </c>
      <c r="N1724" s="4">
        <v>0</v>
      </c>
      <c r="O1724" s="4">
        <v>327.54726666666676</v>
      </c>
      <c r="P1724" s="3">
        <f t="shared" si="106"/>
        <v>445.53515833333324</v>
      </c>
      <c r="Q1724" s="5">
        <v>-3.9000000000000007E-2</v>
      </c>
      <c r="R1724" s="5">
        <f>VLOOKUP(D1724,'[1]DESIGN LOAD'!AC:AF,2,FALSE)</f>
        <v>200</v>
      </c>
      <c r="S1724" s="7">
        <f>VLOOKUP(D1724,'[1]DESIGN LOAD'!AC:AF,3,FALSE)</f>
        <v>190</v>
      </c>
      <c r="T1724">
        <f>VLOOKUP(D1724,'[1]DESIGN LOAD'!AC:AF,4,FALSE)</f>
        <v>390</v>
      </c>
    </row>
    <row r="1725" spans="1:20" x14ac:dyDescent="0.3">
      <c r="A1725" s="6">
        <v>2024</v>
      </c>
      <c r="B1725" s="6">
        <v>9</v>
      </c>
      <c r="C1725" s="6">
        <v>11</v>
      </c>
      <c r="D1725" s="6">
        <v>1</v>
      </c>
      <c r="E1725" s="6" t="str">
        <f t="shared" si="104"/>
        <v>Wednesday</v>
      </c>
      <c r="F1725" s="6" t="str">
        <f t="shared" si="107"/>
        <v>Week-day</v>
      </c>
      <c r="G1725" s="6" t="str">
        <f>_xlfn.XLOOKUP(B1725,'[1]VLOOKUP DATA'!$A$3:$A$14,'[1]VLOOKUP DATA'!$C$3:$C$14)</f>
        <v>Low-demand</v>
      </c>
      <c r="H1725" s="6" t="str" cm="1">
        <f t="array" ref="H1725">_xlfn.XLOOKUP(1,('[1]VLOOKUP DATA'!$I$2:$I$337=[1]DATA!G1725)*('[1]VLOOKUP DATA'!$J$2:$J$337=[1]DATA!D1725)*('[1]VLOOKUP DATA'!$K$2:$K$337=[1]DATA!E1725),'[1]VLOOKUP DATA'!$L$2:$L$337)</f>
        <v>Off-Peak</v>
      </c>
      <c r="I1725" s="1" cm="1">
        <f t="array" ref="I1725">_xlfn.XLOOKUP(B1725,'[1]VLOOKUP DATA'!$A$3:$A$14,_xlfn.XLOOKUP(H1725,'[1]VLOOKUP DATA'!$D$2:$F$2,'[1]VLOOKUP DATA'!$D$3:$F$14))*100</f>
        <v>93</v>
      </c>
      <c r="J1725" s="2">
        <v>-7.7982333333333624</v>
      </c>
      <c r="K1725" s="3">
        <f t="shared" si="105"/>
        <v>0</v>
      </c>
      <c r="L1725" s="3">
        <v>76.74166666666666</v>
      </c>
      <c r="M1725" s="4">
        <v>350.13575833333357</v>
      </c>
      <c r="N1725" s="4">
        <v>0</v>
      </c>
      <c r="O1725" s="4">
        <v>322.37849999999986</v>
      </c>
      <c r="P1725" s="3">
        <f t="shared" si="106"/>
        <v>445.53515833333324</v>
      </c>
      <c r="Q1725" s="5">
        <v>-3.9000000000000007E-2</v>
      </c>
      <c r="R1725" s="5">
        <f>VLOOKUP(D1725,'[1]DESIGN LOAD'!AC:AF,2,FALSE)</f>
        <v>200</v>
      </c>
      <c r="S1725" s="7">
        <f>VLOOKUP(D1725,'[1]DESIGN LOAD'!AC:AF,3,FALSE)</f>
        <v>190</v>
      </c>
      <c r="T1725">
        <f>VLOOKUP(D1725,'[1]DESIGN LOAD'!AC:AF,4,FALSE)</f>
        <v>390</v>
      </c>
    </row>
    <row r="1726" spans="1:20" x14ac:dyDescent="0.3">
      <c r="A1726" s="6">
        <v>2024</v>
      </c>
      <c r="B1726" s="6">
        <v>9</v>
      </c>
      <c r="C1726" s="6">
        <v>11</v>
      </c>
      <c r="D1726" s="6">
        <v>2</v>
      </c>
      <c r="E1726" s="6" t="str">
        <f t="shared" si="104"/>
        <v>Wednesday</v>
      </c>
      <c r="F1726" s="6" t="str">
        <f t="shared" si="107"/>
        <v>Week-day</v>
      </c>
      <c r="G1726" s="6" t="str">
        <f>_xlfn.XLOOKUP(B1726,'[1]VLOOKUP DATA'!$A$3:$A$14,'[1]VLOOKUP DATA'!$C$3:$C$14)</f>
        <v>Low-demand</v>
      </c>
      <c r="H1726" s="6" t="str" cm="1">
        <f t="array" ref="H1726">_xlfn.XLOOKUP(1,('[1]VLOOKUP DATA'!$I$2:$I$337=[1]DATA!G1726)*('[1]VLOOKUP DATA'!$J$2:$J$337=[1]DATA!D1726)*('[1]VLOOKUP DATA'!$K$2:$K$337=[1]DATA!E1726),'[1]VLOOKUP DATA'!$L$2:$L$337)</f>
        <v>Off-Peak</v>
      </c>
      <c r="I1726" s="1" cm="1">
        <f t="array" ref="I1726">_xlfn.XLOOKUP(B1726,'[1]VLOOKUP DATA'!$A$3:$A$14,_xlfn.XLOOKUP(H1726,'[1]VLOOKUP DATA'!$D$2:$F$2,'[1]VLOOKUP DATA'!$D$3:$F$14))*100</f>
        <v>93</v>
      </c>
      <c r="J1726" s="2">
        <v>3.6335333333333626</v>
      </c>
      <c r="K1726" s="3">
        <f t="shared" si="105"/>
        <v>3.6335333333333626</v>
      </c>
      <c r="L1726" s="3">
        <v>76.358333333333334</v>
      </c>
      <c r="M1726" s="4">
        <v>350.87959999999987</v>
      </c>
      <c r="N1726" s="4">
        <v>0</v>
      </c>
      <c r="O1726" s="4">
        <v>337.38724999999982</v>
      </c>
      <c r="P1726" s="3">
        <f t="shared" si="106"/>
        <v>445.53515833333324</v>
      </c>
      <c r="Q1726" s="5">
        <v>-3.9000000000000007E-2</v>
      </c>
      <c r="R1726" s="5">
        <f>VLOOKUP(D1726,'[1]DESIGN LOAD'!AC:AF,2,FALSE)</f>
        <v>200</v>
      </c>
      <c r="S1726" s="7">
        <f>VLOOKUP(D1726,'[1]DESIGN LOAD'!AC:AF,3,FALSE)</f>
        <v>190</v>
      </c>
      <c r="T1726">
        <f>VLOOKUP(D1726,'[1]DESIGN LOAD'!AC:AF,4,FALSE)</f>
        <v>390</v>
      </c>
    </row>
    <row r="1727" spans="1:20" x14ac:dyDescent="0.3">
      <c r="A1727" s="6">
        <v>2024</v>
      </c>
      <c r="B1727" s="6">
        <v>9</v>
      </c>
      <c r="C1727" s="6">
        <v>11</v>
      </c>
      <c r="D1727" s="6">
        <v>3</v>
      </c>
      <c r="E1727" s="6" t="str">
        <f t="shared" si="104"/>
        <v>Wednesday</v>
      </c>
      <c r="F1727" s="6" t="str">
        <f t="shared" si="107"/>
        <v>Week-day</v>
      </c>
      <c r="G1727" s="6" t="str">
        <f>_xlfn.XLOOKUP(B1727,'[1]VLOOKUP DATA'!$A$3:$A$14,'[1]VLOOKUP DATA'!$C$3:$C$14)</f>
        <v>Low-demand</v>
      </c>
      <c r="H1727" s="6" t="str" cm="1">
        <f t="array" ref="H1727">_xlfn.XLOOKUP(1,('[1]VLOOKUP DATA'!$I$2:$I$337=[1]DATA!G1727)*('[1]VLOOKUP DATA'!$J$2:$J$337=[1]DATA!D1727)*('[1]VLOOKUP DATA'!$K$2:$K$337=[1]DATA!E1727),'[1]VLOOKUP DATA'!$L$2:$L$337)</f>
        <v>Off-Peak</v>
      </c>
      <c r="I1727" s="1" cm="1">
        <f t="array" ref="I1727">_xlfn.XLOOKUP(B1727,'[1]VLOOKUP DATA'!$A$3:$A$14,_xlfn.XLOOKUP(H1727,'[1]VLOOKUP DATA'!$D$2:$F$2,'[1]VLOOKUP DATA'!$D$3:$F$14))*100</f>
        <v>93</v>
      </c>
      <c r="J1727" s="2">
        <v>-12.218141666666668</v>
      </c>
      <c r="K1727" s="3">
        <f t="shared" si="105"/>
        <v>0</v>
      </c>
      <c r="L1727" s="3">
        <v>75.88333333333334</v>
      </c>
      <c r="M1727" s="4">
        <v>369.52274166666649</v>
      </c>
      <c r="N1727" s="4">
        <v>0</v>
      </c>
      <c r="O1727" s="4">
        <v>337.22365833333333</v>
      </c>
      <c r="P1727" s="3">
        <f t="shared" si="106"/>
        <v>445.53515833333324</v>
      </c>
      <c r="Q1727" s="5">
        <v>-3.9000000000000007E-2</v>
      </c>
      <c r="R1727" s="5">
        <f>VLOOKUP(D1727,'[1]DESIGN LOAD'!AC:AF,2,FALSE)</f>
        <v>200</v>
      </c>
      <c r="S1727" s="7">
        <f>VLOOKUP(D1727,'[1]DESIGN LOAD'!AC:AF,3,FALSE)</f>
        <v>190</v>
      </c>
      <c r="T1727">
        <f>VLOOKUP(D1727,'[1]DESIGN LOAD'!AC:AF,4,FALSE)</f>
        <v>390</v>
      </c>
    </row>
    <row r="1728" spans="1:20" x14ac:dyDescent="0.3">
      <c r="A1728" s="6">
        <v>2024</v>
      </c>
      <c r="B1728" s="6">
        <v>9</v>
      </c>
      <c r="C1728" s="6">
        <v>11</v>
      </c>
      <c r="D1728" s="6">
        <v>4</v>
      </c>
      <c r="E1728" s="6" t="str">
        <f t="shared" si="104"/>
        <v>Wednesday</v>
      </c>
      <c r="F1728" s="6" t="str">
        <f t="shared" si="107"/>
        <v>Week-day</v>
      </c>
      <c r="G1728" s="6" t="str">
        <f>_xlfn.XLOOKUP(B1728,'[1]VLOOKUP DATA'!$A$3:$A$14,'[1]VLOOKUP DATA'!$C$3:$C$14)</f>
        <v>Low-demand</v>
      </c>
      <c r="H1728" s="6" t="str" cm="1">
        <f t="array" ref="H1728">_xlfn.XLOOKUP(1,('[1]VLOOKUP DATA'!$I$2:$I$337=[1]DATA!G1728)*('[1]VLOOKUP DATA'!$J$2:$J$337=[1]DATA!D1728)*('[1]VLOOKUP DATA'!$K$2:$K$337=[1]DATA!E1728),'[1]VLOOKUP DATA'!$L$2:$L$337)</f>
        <v>Off-Peak</v>
      </c>
      <c r="I1728" s="1" cm="1">
        <f t="array" ref="I1728">_xlfn.XLOOKUP(B1728,'[1]VLOOKUP DATA'!$A$3:$A$14,_xlfn.XLOOKUP(H1728,'[1]VLOOKUP DATA'!$D$2:$F$2,'[1]VLOOKUP DATA'!$D$3:$F$14))*100</f>
        <v>93</v>
      </c>
      <c r="J1728" s="2">
        <v>-50.92151666666669</v>
      </c>
      <c r="K1728" s="3">
        <f t="shared" si="105"/>
        <v>0</v>
      </c>
      <c r="L1728" s="3">
        <v>76.141666666666666</v>
      </c>
      <c r="M1728" s="4">
        <v>444.67907500000007</v>
      </c>
      <c r="N1728" s="4">
        <v>0</v>
      </c>
      <c r="O1728" s="4">
        <v>372.61664999999994</v>
      </c>
      <c r="P1728" s="3">
        <f t="shared" si="106"/>
        <v>445.53515833333324</v>
      </c>
      <c r="Q1728" s="5">
        <v>-3.9000000000000007E-2</v>
      </c>
      <c r="R1728" s="5">
        <f>VLOOKUP(D1728,'[1]DESIGN LOAD'!AC:AF,2,FALSE)</f>
        <v>295</v>
      </c>
      <c r="S1728" s="7">
        <f>VLOOKUP(D1728,'[1]DESIGN LOAD'!AC:AF,3,FALSE)</f>
        <v>190</v>
      </c>
      <c r="T1728">
        <f>VLOOKUP(D1728,'[1]DESIGN LOAD'!AC:AF,4,FALSE)</f>
        <v>485</v>
      </c>
    </row>
    <row r="1729" spans="1:20" x14ac:dyDescent="0.3">
      <c r="A1729" s="6">
        <v>2024</v>
      </c>
      <c r="B1729" s="6">
        <v>9</v>
      </c>
      <c r="C1729" s="6">
        <v>11</v>
      </c>
      <c r="D1729" s="6">
        <v>5</v>
      </c>
      <c r="E1729" s="6" t="str">
        <f t="shared" si="104"/>
        <v>Wednesday</v>
      </c>
      <c r="F1729" s="6" t="str">
        <f t="shared" si="107"/>
        <v>Week-day</v>
      </c>
      <c r="G1729" s="6" t="str">
        <f>_xlfn.XLOOKUP(B1729,'[1]VLOOKUP DATA'!$A$3:$A$14,'[1]VLOOKUP DATA'!$C$3:$C$14)</f>
        <v>Low-demand</v>
      </c>
      <c r="H1729" s="6" t="str" cm="1">
        <f t="array" ref="H1729">_xlfn.XLOOKUP(1,('[1]VLOOKUP DATA'!$I$2:$I$337=[1]DATA!G1729)*('[1]VLOOKUP DATA'!$J$2:$J$337=[1]DATA!D1729)*('[1]VLOOKUP DATA'!$K$2:$K$337=[1]DATA!E1729),'[1]VLOOKUP DATA'!$L$2:$L$337)</f>
        <v>Off-Peak</v>
      </c>
      <c r="I1729" s="1" cm="1">
        <f t="array" ref="I1729">_xlfn.XLOOKUP(B1729,'[1]VLOOKUP DATA'!$A$3:$A$14,_xlfn.XLOOKUP(H1729,'[1]VLOOKUP DATA'!$D$2:$F$2,'[1]VLOOKUP DATA'!$D$3:$F$14))*100</f>
        <v>93</v>
      </c>
      <c r="J1729" s="2">
        <v>7.1086416666666556</v>
      </c>
      <c r="K1729" s="3">
        <f t="shared" si="105"/>
        <v>7.1086416666666556</v>
      </c>
      <c r="L1729" s="3">
        <v>75.900000000000006</v>
      </c>
      <c r="M1729" s="4">
        <v>388.03959166666669</v>
      </c>
      <c r="N1729" s="4">
        <v>0</v>
      </c>
      <c r="O1729" s="4">
        <v>376.55898333333334</v>
      </c>
      <c r="P1729" s="3">
        <f t="shared" si="106"/>
        <v>445.53515833333324</v>
      </c>
      <c r="Q1729" s="5">
        <v>-3.5000000000000059E-2</v>
      </c>
      <c r="R1729" s="5">
        <f>VLOOKUP(D1729,'[1]DESIGN LOAD'!AC:AF,2,FALSE)</f>
        <v>295</v>
      </c>
      <c r="S1729" s="7">
        <f>VLOOKUP(D1729,'[1]DESIGN LOAD'!AC:AF,3,FALSE)</f>
        <v>190</v>
      </c>
      <c r="T1729">
        <f>VLOOKUP(D1729,'[1]DESIGN LOAD'!AC:AF,4,FALSE)</f>
        <v>485</v>
      </c>
    </row>
    <row r="1730" spans="1:20" x14ac:dyDescent="0.3">
      <c r="A1730" s="6">
        <v>2024</v>
      </c>
      <c r="B1730" s="6">
        <v>9</v>
      </c>
      <c r="C1730" s="6">
        <v>11</v>
      </c>
      <c r="D1730" s="6">
        <v>6</v>
      </c>
      <c r="E1730" s="6" t="str">
        <f t="shared" ref="E1730:E1793" si="108">TEXT(DATE(A1730, B1730, C1730), "dddd")</f>
        <v>Wednesday</v>
      </c>
      <c r="F1730" s="6" t="str">
        <f t="shared" si="107"/>
        <v>Week-day</v>
      </c>
      <c r="G1730" s="6" t="str">
        <f>_xlfn.XLOOKUP(B1730,'[1]VLOOKUP DATA'!$A$3:$A$14,'[1]VLOOKUP DATA'!$C$3:$C$14)</f>
        <v>Low-demand</v>
      </c>
      <c r="H1730" s="6" t="str" cm="1">
        <f t="array" ref="H1730">_xlfn.XLOOKUP(1,('[1]VLOOKUP DATA'!$I$2:$I$337=[1]DATA!G1730)*('[1]VLOOKUP DATA'!$J$2:$J$337=[1]DATA!D1730)*('[1]VLOOKUP DATA'!$K$2:$K$337=[1]DATA!E1730),'[1]VLOOKUP DATA'!$L$2:$L$337)</f>
        <v>Standard</v>
      </c>
      <c r="I1730" s="1" cm="1">
        <f t="array" ref="I1730">_xlfn.XLOOKUP(B1730,'[1]VLOOKUP DATA'!$A$3:$A$14,_xlfn.XLOOKUP(H1730,'[1]VLOOKUP DATA'!$D$2:$F$2,'[1]VLOOKUP DATA'!$D$3:$F$14))*100</f>
        <v>147</v>
      </c>
      <c r="J1730" s="2">
        <v>4.6049583333333342</v>
      </c>
      <c r="K1730" s="3">
        <f t="shared" ref="K1730:K1793" si="109">IF(J1730&gt;0,J1730,0)</f>
        <v>4.6049583333333342</v>
      </c>
      <c r="L1730" s="3">
        <v>75.716666666666669</v>
      </c>
      <c r="M1730" s="4">
        <v>388.08946666666691</v>
      </c>
      <c r="N1730" s="4">
        <v>3.0794916666666667</v>
      </c>
      <c r="O1730" s="4">
        <v>377.27117500000014</v>
      </c>
      <c r="P1730" s="3">
        <f t="shared" ref="P1730:P1793" si="110">_xlfn.MAXIFS(M:M,B:B,B1730)</f>
        <v>445.53515833333324</v>
      </c>
      <c r="Q1730" s="5">
        <v>-2.7000000000000031E-2</v>
      </c>
      <c r="R1730" s="5">
        <f>VLOOKUP(D1730,'[1]DESIGN LOAD'!AC:AF,2,FALSE)</f>
        <v>295</v>
      </c>
      <c r="S1730" s="7">
        <f>VLOOKUP(D1730,'[1]DESIGN LOAD'!AC:AF,3,FALSE)</f>
        <v>190</v>
      </c>
      <c r="T1730">
        <f>VLOOKUP(D1730,'[1]DESIGN LOAD'!AC:AF,4,FALSE)</f>
        <v>485</v>
      </c>
    </row>
    <row r="1731" spans="1:20" x14ac:dyDescent="0.3">
      <c r="A1731" s="6">
        <v>2024</v>
      </c>
      <c r="B1731" s="6">
        <v>9</v>
      </c>
      <c r="C1731" s="6">
        <v>11</v>
      </c>
      <c r="D1731" s="6">
        <v>7</v>
      </c>
      <c r="E1731" s="6" t="str">
        <f t="shared" si="108"/>
        <v>Wednesday</v>
      </c>
      <c r="F1731" s="6" t="str">
        <f t="shared" ref="F1731:F1794" si="111">IF(OR(E1731="Saturday",E1731="Sunday"),"Weekend","Week-day")</f>
        <v>Week-day</v>
      </c>
      <c r="G1731" s="6" t="str">
        <f>_xlfn.XLOOKUP(B1731,'[1]VLOOKUP DATA'!$A$3:$A$14,'[1]VLOOKUP DATA'!$C$3:$C$14)</f>
        <v>Low-demand</v>
      </c>
      <c r="H1731" s="6" t="str" cm="1">
        <f t="array" ref="H1731">_xlfn.XLOOKUP(1,('[1]VLOOKUP DATA'!$I$2:$I$337=[1]DATA!G1731)*('[1]VLOOKUP DATA'!$J$2:$J$337=[1]DATA!D1731)*('[1]VLOOKUP DATA'!$K$2:$K$337=[1]DATA!E1731),'[1]VLOOKUP DATA'!$L$2:$L$337)</f>
        <v>Peak</v>
      </c>
      <c r="I1731" s="1" cm="1">
        <f t="array" ref="I1731">_xlfn.XLOOKUP(B1731,'[1]VLOOKUP DATA'!$A$3:$A$14,_xlfn.XLOOKUP(H1731,'[1]VLOOKUP DATA'!$D$2:$F$2,'[1]VLOOKUP DATA'!$D$3:$F$14))*100</f>
        <v>213</v>
      </c>
      <c r="J1731" s="2">
        <v>221.42626666666655</v>
      </c>
      <c r="K1731" s="3">
        <f t="shared" si="109"/>
        <v>221.42626666666655</v>
      </c>
      <c r="L1731" s="3">
        <v>67.933333333333337</v>
      </c>
      <c r="M1731" s="4">
        <v>95.379466666666687</v>
      </c>
      <c r="N1731" s="4">
        <v>177.50526666666667</v>
      </c>
      <c r="O1731" s="4">
        <v>486.00686666666672</v>
      </c>
      <c r="P1731" s="3">
        <f t="shared" si="110"/>
        <v>445.53515833333324</v>
      </c>
      <c r="Q1731" s="5">
        <v>-3.9649999999999956E-2</v>
      </c>
      <c r="R1731" s="5">
        <f>VLOOKUP(D1731,'[1]DESIGN LOAD'!AC:AF,2,FALSE)</f>
        <v>565</v>
      </c>
      <c r="S1731" s="7">
        <f>VLOOKUP(D1731,'[1]DESIGN LOAD'!AC:AF,3,FALSE)</f>
        <v>690</v>
      </c>
      <c r="T1731">
        <f>VLOOKUP(D1731,'[1]DESIGN LOAD'!AC:AF,4,FALSE)</f>
        <v>1255</v>
      </c>
    </row>
    <row r="1732" spans="1:20" x14ac:dyDescent="0.3">
      <c r="A1732" s="6">
        <v>2024</v>
      </c>
      <c r="B1732" s="6">
        <v>9</v>
      </c>
      <c r="C1732" s="6">
        <v>11</v>
      </c>
      <c r="D1732" s="6">
        <v>8</v>
      </c>
      <c r="E1732" s="6" t="str">
        <f t="shared" si="108"/>
        <v>Wednesday</v>
      </c>
      <c r="F1732" s="6" t="str">
        <f t="shared" si="111"/>
        <v>Week-day</v>
      </c>
      <c r="G1732" s="6" t="str">
        <f>_xlfn.XLOOKUP(B1732,'[1]VLOOKUP DATA'!$A$3:$A$14,'[1]VLOOKUP DATA'!$C$3:$C$14)</f>
        <v>Low-demand</v>
      </c>
      <c r="H1732" s="6" t="str" cm="1">
        <f t="array" ref="H1732">_xlfn.XLOOKUP(1,('[1]VLOOKUP DATA'!$I$2:$I$337=[1]DATA!G1732)*('[1]VLOOKUP DATA'!$J$2:$J$337=[1]DATA!D1732)*('[1]VLOOKUP DATA'!$K$2:$K$337=[1]DATA!E1732),'[1]VLOOKUP DATA'!$L$2:$L$337)</f>
        <v>Peak</v>
      </c>
      <c r="I1732" s="1" cm="1">
        <f t="array" ref="I1732">_xlfn.XLOOKUP(B1732,'[1]VLOOKUP DATA'!$A$3:$A$14,_xlfn.XLOOKUP(H1732,'[1]VLOOKUP DATA'!$D$2:$F$2,'[1]VLOOKUP DATA'!$D$3:$F$14))*100</f>
        <v>213</v>
      </c>
      <c r="J1732" s="2">
        <v>-17.963919191919185</v>
      </c>
      <c r="K1732" s="3">
        <f t="shared" si="109"/>
        <v>0</v>
      </c>
      <c r="L1732" s="3">
        <v>64.939393939393938</v>
      </c>
      <c r="M1732" s="4">
        <v>83.610373737373735</v>
      </c>
      <c r="N1732" s="4">
        <v>453.40624242424263</v>
      </c>
      <c r="O1732" s="4">
        <v>514.17488888888897</v>
      </c>
      <c r="P1732" s="3">
        <f t="shared" si="110"/>
        <v>445.53515833333324</v>
      </c>
      <c r="Q1732" s="5">
        <v>-3.7252525252525252E-2</v>
      </c>
      <c r="R1732" s="5">
        <f>VLOOKUP(D1732,'[1]DESIGN LOAD'!AC:AF,2,FALSE)</f>
        <v>565</v>
      </c>
      <c r="S1732" s="7">
        <f>VLOOKUP(D1732,'[1]DESIGN LOAD'!AC:AF,3,FALSE)</f>
        <v>675</v>
      </c>
      <c r="T1732">
        <f>VLOOKUP(D1732,'[1]DESIGN LOAD'!AC:AF,4,FALSE)</f>
        <v>1240</v>
      </c>
    </row>
    <row r="1733" spans="1:20" x14ac:dyDescent="0.3">
      <c r="A1733" s="6">
        <v>2024</v>
      </c>
      <c r="B1733" s="6">
        <v>9</v>
      </c>
      <c r="C1733" s="6">
        <v>11</v>
      </c>
      <c r="D1733" s="6">
        <v>9</v>
      </c>
      <c r="E1733" s="6" t="str">
        <f t="shared" si="108"/>
        <v>Wednesday</v>
      </c>
      <c r="F1733" s="6" t="str">
        <f t="shared" si="111"/>
        <v>Week-day</v>
      </c>
      <c r="G1733" s="6" t="str">
        <f>_xlfn.XLOOKUP(B1733,'[1]VLOOKUP DATA'!$A$3:$A$14,'[1]VLOOKUP DATA'!$C$3:$C$14)</f>
        <v>Low-demand</v>
      </c>
      <c r="H1733" s="6" t="str" cm="1">
        <f t="array" ref="H1733">_xlfn.XLOOKUP(1,('[1]VLOOKUP DATA'!$I$2:$I$337=[1]DATA!G1733)*('[1]VLOOKUP DATA'!$J$2:$J$337=[1]DATA!D1733)*('[1]VLOOKUP DATA'!$K$2:$K$337=[1]DATA!E1733),'[1]VLOOKUP DATA'!$L$2:$L$337)</f>
        <v>Peak</v>
      </c>
      <c r="I1733" s="1" cm="1">
        <f t="array" ref="I1733">_xlfn.XLOOKUP(B1733,'[1]VLOOKUP DATA'!$A$3:$A$14,_xlfn.XLOOKUP(H1733,'[1]VLOOKUP DATA'!$D$2:$F$2,'[1]VLOOKUP DATA'!$D$3:$F$14))*100</f>
        <v>213</v>
      </c>
      <c r="J1733" s="2">
        <v>-205.77780000000001</v>
      </c>
      <c r="K1733" s="3">
        <f t="shared" si="109"/>
        <v>0</v>
      </c>
      <c r="L1733" s="3">
        <v>68.61666666666666</v>
      </c>
      <c r="M1733" s="4">
        <v>0.16489166666666655</v>
      </c>
      <c r="N1733" s="4">
        <v>705.70615000000032</v>
      </c>
      <c r="O1733" s="4">
        <v>499.92734999999959</v>
      </c>
      <c r="P1733" s="3">
        <f t="shared" si="110"/>
        <v>445.53515833333324</v>
      </c>
      <c r="Q1733" s="5">
        <v>0</v>
      </c>
      <c r="R1733" s="5">
        <f>VLOOKUP(D1733,'[1]DESIGN LOAD'!AC:AF,2,FALSE)</f>
        <v>565</v>
      </c>
      <c r="S1733" s="7">
        <f>VLOOKUP(D1733,'[1]DESIGN LOAD'!AC:AF,3,FALSE)</f>
        <v>675</v>
      </c>
      <c r="T1733">
        <f>VLOOKUP(D1733,'[1]DESIGN LOAD'!AC:AF,4,FALSE)</f>
        <v>1240</v>
      </c>
    </row>
    <row r="1734" spans="1:20" x14ac:dyDescent="0.3">
      <c r="A1734" s="6">
        <v>2024</v>
      </c>
      <c r="B1734" s="6">
        <v>9</v>
      </c>
      <c r="C1734" s="6">
        <v>11</v>
      </c>
      <c r="D1734" s="6">
        <v>10</v>
      </c>
      <c r="E1734" s="6" t="str">
        <f t="shared" si="108"/>
        <v>Wednesday</v>
      </c>
      <c r="F1734" s="6" t="str">
        <f t="shared" si="111"/>
        <v>Week-day</v>
      </c>
      <c r="G1734" s="6" t="str">
        <f>_xlfn.XLOOKUP(B1734,'[1]VLOOKUP DATA'!$A$3:$A$14,'[1]VLOOKUP DATA'!$C$3:$C$14)</f>
        <v>Low-demand</v>
      </c>
      <c r="H1734" s="6" t="str" cm="1">
        <f t="array" ref="H1734">_xlfn.XLOOKUP(1,('[1]VLOOKUP DATA'!$I$2:$I$337=[1]DATA!G1734)*('[1]VLOOKUP DATA'!$J$2:$J$337=[1]DATA!D1734)*('[1]VLOOKUP DATA'!$K$2:$K$337=[1]DATA!E1734),'[1]VLOOKUP DATA'!$L$2:$L$337)</f>
        <v>Standard</v>
      </c>
      <c r="I1734" s="1" cm="1">
        <f t="array" ref="I1734">_xlfn.XLOOKUP(B1734,'[1]VLOOKUP DATA'!$A$3:$A$14,_xlfn.XLOOKUP(H1734,'[1]VLOOKUP DATA'!$D$2:$F$2,'[1]VLOOKUP DATA'!$D$3:$F$14))*100</f>
        <v>147</v>
      </c>
      <c r="J1734" s="2">
        <v>-376.35999166666682</v>
      </c>
      <c r="K1734" s="3">
        <f t="shared" si="109"/>
        <v>0</v>
      </c>
      <c r="L1734" s="3">
        <v>82.4</v>
      </c>
      <c r="M1734" s="4">
        <v>7.325891666666668</v>
      </c>
      <c r="N1734" s="4">
        <v>849.54193333333251</v>
      </c>
      <c r="O1734" s="4">
        <v>480.01554166666671</v>
      </c>
      <c r="P1734" s="3">
        <f t="shared" si="110"/>
        <v>445.53515833333324</v>
      </c>
      <c r="Q1734" s="5">
        <v>0</v>
      </c>
      <c r="R1734" s="5">
        <f>VLOOKUP(D1734,'[1]DESIGN LOAD'!AC:AF,2,FALSE)</f>
        <v>565</v>
      </c>
      <c r="S1734" s="7">
        <f>VLOOKUP(D1734,'[1]DESIGN LOAD'!AC:AF,3,FALSE)</f>
        <v>675</v>
      </c>
      <c r="T1734">
        <f>VLOOKUP(D1734,'[1]DESIGN LOAD'!AC:AF,4,FALSE)</f>
        <v>1240</v>
      </c>
    </row>
    <row r="1735" spans="1:20" x14ac:dyDescent="0.3">
      <c r="A1735" s="6">
        <v>2024</v>
      </c>
      <c r="B1735" s="6">
        <v>9</v>
      </c>
      <c r="C1735" s="6">
        <v>11</v>
      </c>
      <c r="D1735" s="6">
        <v>11</v>
      </c>
      <c r="E1735" s="6" t="str">
        <f t="shared" si="108"/>
        <v>Wednesday</v>
      </c>
      <c r="F1735" s="6" t="str">
        <f t="shared" si="111"/>
        <v>Week-day</v>
      </c>
      <c r="G1735" s="6" t="str">
        <f>_xlfn.XLOOKUP(B1735,'[1]VLOOKUP DATA'!$A$3:$A$14,'[1]VLOOKUP DATA'!$C$3:$C$14)</f>
        <v>Low-demand</v>
      </c>
      <c r="H1735" s="6" t="str" cm="1">
        <f t="array" ref="H1735">_xlfn.XLOOKUP(1,('[1]VLOOKUP DATA'!$I$2:$I$337=[1]DATA!G1735)*('[1]VLOOKUP DATA'!$J$2:$J$337=[1]DATA!D1735)*('[1]VLOOKUP DATA'!$K$2:$K$337=[1]DATA!E1735),'[1]VLOOKUP DATA'!$L$2:$L$337)</f>
        <v>Standard</v>
      </c>
      <c r="I1735" s="1" cm="1">
        <f t="array" ref="I1735">_xlfn.XLOOKUP(B1735,'[1]VLOOKUP DATA'!$A$3:$A$14,_xlfn.XLOOKUP(H1735,'[1]VLOOKUP DATA'!$D$2:$F$2,'[1]VLOOKUP DATA'!$D$3:$F$14))*100</f>
        <v>147</v>
      </c>
      <c r="J1735" s="2">
        <v>-199.39247499999999</v>
      </c>
      <c r="K1735" s="3">
        <f t="shared" si="109"/>
        <v>0</v>
      </c>
      <c r="L1735" s="3">
        <v>97.483333333333334</v>
      </c>
      <c r="M1735" s="4">
        <v>0.16522500000000001</v>
      </c>
      <c r="N1735" s="4">
        <v>677.73509999999999</v>
      </c>
      <c r="O1735" s="4">
        <v>478.34100000000007</v>
      </c>
      <c r="P1735" s="3">
        <f t="shared" si="110"/>
        <v>445.53515833333324</v>
      </c>
      <c r="Q1735" s="5">
        <v>-6.4999999999999997E-4</v>
      </c>
      <c r="R1735" s="5">
        <f>VLOOKUP(D1735,'[1]DESIGN LOAD'!AC:AF,2,FALSE)</f>
        <v>565</v>
      </c>
      <c r="S1735" s="7">
        <f>VLOOKUP(D1735,'[1]DESIGN LOAD'!AC:AF,3,FALSE)</f>
        <v>675</v>
      </c>
      <c r="T1735">
        <f>VLOOKUP(D1735,'[1]DESIGN LOAD'!AC:AF,4,FALSE)</f>
        <v>1240</v>
      </c>
    </row>
    <row r="1736" spans="1:20" x14ac:dyDescent="0.3">
      <c r="A1736" s="6">
        <v>2024</v>
      </c>
      <c r="B1736" s="6">
        <v>9</v>
      </c>
      <c r="C1736" s="6">
        <v>11</v>
      </c>
      <c r="D1736" s="6">
        <v>12</v>
      </c>
      <c r="E1736" s="6" t="str">
        <f t="shared" si="108"/>
        <v>Wednesday</v>
      </c>
      <c r="F1736" s="6" t="str">
        <f t="shared" si="111"/>
        <v>Week-day</v>
      </c>
      <c r="G1736" s="6" t="str">
        <f>_xlfn.XLOOKUP(B1736,'[1]VLOOKUP DATA'!$A$3:$A$14,'[1]VLOOKUP DATA'!$C$3:$C$14)</f>
        <v>Low-demand</v>
      </c>
      <c r="H1736" s="6" t="str" cm="1">
        <f t="array" ref="H1736">_xlfn.XLOOKUP(1,('[1]VLOOKUP DATA'!$I$2:$I$337=[1]DATA!G1736)*('[1]VLOOKUP DATA'!$J$2:$J$337=[1]DATA!D1736)*('[1]VLOOKUP DATA'!$K$2:$K$337=[1]DATA!E1736),'[1]VLOOKUP DATA'!$L$2:$L$337)</f>
        <v>Standard</v>
      </c>
      <c r="I1736" s="1" cm="1">
        <f t="array" ref="I1736">_xlfn.XLOOKUP(B1736,'[1]VLOOKUP DATA'!$A$3:$A$14,_xlfn.XLOOKUP(H1736,'[1]VLOOKUP DATA'!$D$2:$F$2,'[1]VLOOKUP DATA'!$D$3:$F$14))*100</f>
        <v>147</v>
      </c>
      <c r="J1736" s="2">
        <v>-8.6140083333333344</v>
      </c>
      <c r="K1736" s="3">
        <f t="shared" si="109"/>
        <v>0</v>
      </c>
      <c r="L1736" s="3">
        <v>99</v>
      </c>
      <c r="M1736" s="4">
        <v>0.16880833333333337</v>
      </c>
      <c r="N1736" s="4">
        <v>512.83131666666657</v>
      </c>
      <c r="O1736" s="4">
        <v>504.17670000000004</v>
      </c>
      <c r="P1736" s="3">
        <f t="shared" si="110"/>
        <v>445.53515833333324</v>
      </c>
      <c r="Q1736" s="5">
        <v>-3.9000000000000007E-2</v>
      </c>
      <c r="R1736" s="5">
        <f>VLOOKUP(D1736,'[1]DESIGN LOAD'!AC:AF,2,FALSE)</f>
        <v>565</v>
      </c>
      <c r="S1736" s="7">
        <f>VLOOKUP(D1736,'[1]DESIGN LOAD'!AC:AF,3,FALSE)</f>
        <v>675</v>
      </c>
      <c r="T1736">
        <f>VLOOKUP(D1736,'[1]DESIGN LOAD'!AC:AF,4,FALSE)</f>
        <v>1240</v>
      </c>
    </row>
    <row r="1737" spans="1:20" x14ac:dyDescent="0.3">
      <c r="A1737" s="6">
        <v>2024</v>
      </c>
      <c r="B1737" s="6">
        <v>9</v>
      </c>
      <c r="C1737" s="6">
        <v>11</v>
      </c>
      <c r="D1737" s="6">
        <v>13</v>
      </c>
      <c r="E1737" s="6" t="str">
        <f t="shared" si="108"/>
        <v>Wednesday</v>
      </c>
      <c r="F1737" s="6" t="str">
        <f t="shared" si="111"/>
        <v>Week-day</v>
      </c>
      <c r="G1737" s="6" t="str">
        <f>_xlfn.XLOOKUP(B1737,'[1]VLOOKUP DATA'!$A$3:$A$14,'[1]VLOOKUP DATA'!$C$3:$C$14)</f>
        <v>Low-demand</v>
      </c>
      <c r="H1737" s="6" t="str" cm="1">
        <f t="array" ref="H1737">_xlfn.XLOOKUP(1,('[1]VLOOKUP DATA'!$I$2:$I$337=[1]DATA!G1737)*('[1]VLOOKUP DATA'!$J$2:$J$337=[1]DATA!D1737)*('[1]VLOOKUP DATA'!$K$2:$K$337=[1]DATA!E1737),'[1]VLOOKUP DATA'!$L$2:$L$337)</f>
        <v>Standard</v>
      </c>
      <c r="I1737" s="1" cm="1">
        <f t="array" ref="I1737">_xlfn.XLOOKUP(B1737,'[1]VLOOKUP DATA'!$A$3:$A$14,_xlfn.XLOOKUP(H1737,'[1]VLOOKUP DATA'!$D$2:$F$2,'[1]VLOOKUP DATA'!$D$3:$F$14))*100</f>
        <v>147</v>
      </c>
      <c r="J1737" s="2">
        <v>-7.9008666666666674</v>
      </c>
      <c r="K1737" s="3">
        <f t="shared" si="109"/>
        <v>0</v>
      </c>
      <c r="L1737" s="3">
        <v>99</v>
      </c>
      <c r="M1737" s="4">
        <v>0.16877499999999998</v>
      </c>
      <c r="N1737" s="4">
        <v>534.79115000000013</v>
      </c>
      <c r="O1737" s="4">
        <v>526.85398333333353</v>
      </c>
      <c r="P1737" s="3">
        <f t="shared" si="110"/>
        <v>445.53515833333324</v>
      </c>
      <c r="Q1737" s="5">
        <v>-3.481666666666669E-2</v>
      </c>
      <c r="R1737" s="5">
        <f>VLOOKUP(D1737,'[1]DESIGN LOAD'!AC:AF,2,FALSE)</f>
        <v>565</v>
      </c>
      <c r="S1737" s="7">
        <f>VLOOKUP(D1737,'[1]DESIGN LOAD'!AC:AF,3,FALSE)</f>
        <v>675</v>
      </c>
      <c r="T1737">
        <f>VLOOKUP(D1737,'[1]DESIGN LOAD'!AC:AF,4,FALSE)</f>
        <v>1240</v>
      </c>
    </row>
    <row r="1738" spans="1:20" x14ac:dyDescent="0.3">
      <c r="A1738" s="6">
        <v>2024</v>
      </c>
      <c r="B1738" s="6">
        <v>9</v>
      </c>
      <c r="C1738" s="6">
        <v>11</v>
      </c>
      <c r="D1738" s="6">
        <v>14</v>
      </c>
      <c r="E1738" s="6" t="str">
        <f t="shared" si="108"/>
        <v>Wednesday</v>
      </c>
      <c r="F1738" s="6" t="str">
        <f t="shared" si="111"/>
        <v>Week-day</v>
      </c>
      <c r="G1738" s="6" t="str">
        <f>_xlfn.XLOOKUP(B1738,'[1]VLOOKUP DATA'!$A$3:$A$14,'[1]VLOOKUP DATA'!$C$3:$C$14)</f>
        <v>Low-demand</v>
      </c>
      <c r="H1738" s="6" t="str" cm="1">
        <f t="array" ref="H1738">_xlfn.XLOOKUP(1,('[1]VLOOKUP DATA'!$I$2:$I$337=[1]DATA!G1738)*('[1]VLOOKUP DATA'!$J$2:$J$337=[1]DATA!D1738)*('[1]VLOOKUP DATA'!$K$2:$K$337=[1]DATA!E1738),'[1]VLOOKUP DATA'!$L$2:$L$337)</f>
        <v>Standard</v>
      </c>
      <c r="I1738" s="1" cm="1">
        <f t="array" ref="I1738">_xlfn.XLOOKUP(B1738,'[1]VLOOKUP DATA'!$A$3:$A$14,_xlfn.XLOOKUP(H1738,'[1]VLOOKUP DATA'!$D$2:$F$2,'[1]VLOOKUP DATA'!$D$3:$F$14))*100</f>
        <v>147</v>
      </c>
      <c r="J1738" s="2">
        <v>-7.5404749999999963</v>
      </c>
      <c r="K1738" s="3">
        <f t="shared" si="109"/>
        <v>0</v>
      </c>
      <c r="L1738" s="3">
        <v>99</v>
      </c>
      <c r="M1738" s="4">
        <v>0.16993333333333333</v>
      </c>
      <c r="N1738" s="4">
        <v>544.68424166666659</v>
      </c>
      <c r="O1738" s="4">
        <v>537.09967500000005</v>
      </c>
      <c r="P1738" s="3">
        <f t="shared" si="110"/>
        <v>445.53515833333324</v>
      </c>
      <c r="Q1738" s="5">
        <v>-4.2599999999999895E-2</v>
      </c>
      <c r="R1738" s="5">
        <f>VLOOKUP(D1738,'[1]DESIGN LOAD'!AC:AF,2,FALSE)</f>
        <v>565</v>
      </c>
      <c r="S1738" s="7">
        <f>VLOOKUP(D1738,'[1]DESIGN LOAD'!AC:AF,3,FALSE)</f>
        <v>675</v>
      </c>
      <c r="T1738">
        <f>VLOOKUP(D1738,'[1]DESIGN LOAD'!AC:AF,4,FALSE)</f>
        <v>1240</v>
      </c>
    </row>
    <row r="1739" spans="1:20" x14ac:dyDescent="0.3">
      <c r="A1739" s="6">
        <v>2024</v>
      </c>
      <c r="B1739" s="6">
        <v>9</v>
      </c>
      <c r="C1739" s="6">
        <v>11</v>
      </c>
      <c r="D1739" s="6">
        <v>15</v>
      </c>
      <c r="E1739" s="6" t="str">
        <f t="shared" si="108"/>
        <v>Wednesday</v>
      </c>
      <c r="F1739" s="6" t="str">
        <f t="shared" si="111"/>
        <v>Week-day</v>
      </c>
      <c r="G1739" s="6" t="str">
        <f>_xlfn.XLOOKUP(B1739,'[1]VLOOKUP DATA'!$A$3:$A$14,'[1]VLOOKUP DATA'!$C$3:$C$14)</f>
        <v>Low-demand</v>
      </c>
      <c r="H1739" s="6" t="str" cm="1">
        <f t="array" ref="H1739">_xlfn.XLOOKUP(1,('[1]VLOOKUP DATA'!$I$2:$I$337=[1]DATA!G1739)*('[1]VLOOKUP DATA'!$J$2:$J$337=[1]DATA!D1739)*('[1]VLOOKUP DATA'!$K$2:$K$337=[1]DATA!E1739),'[1]VLOOKUP DATA'!$L$2:$L$337)</f>
        <v>Standard</v>
      </c>
      <c r="I1739" s="1" cm="1">
        <f t="array" ref="I1739">_xlfn.XLOOKUP(B1739,'[1]VLOOKUP DATA'!$A$3:$A$14,_xlfn.XLOOKUP(H1739,'[1]VLOOKUP DATA'!$D$2:$F$2,'[1]VLOOKUP DATA'!$D$3:$F$14))*100</f>
        <v>147</v>
      </c>
      <c r="J1739" s="2">
        <v>-7.4892333333333321</v>
      </c>
      <c r="K1739" s="3">
        <f t="shared" si="109"/>
        <v>0</v>
      </c>
      <c r="L1739" s="3">
        <v>99</v>
      </c>
      <c r="M1739" s="4">
        <v>0.16792500000000005</v>
      </c>
      <c r="N1739" s="4">
        <v>508.8947750000001</v>
      </c>
      <c r="O1739" s="4">
        <v>501.36196666666666</v>
      </c>
      <c r="P1739" s="3">
        <f t="shared" si="110"/>
        <v>445.53515833333324</v>
      </c>
      <c r="Q1739" s="5">
        <v>-4.1999999999999899E-2</v>
      </c>
      <c r="R1739" s="5">
        <f>VLOOKUP(D1739,'[1]DESIGN LOAD'!AC:AF,2,FALSE)</f>
        <v>565</v>
      </c>
      <c r="S1739" s="7">
        <f>VLOOKUP(D1739,'[1]DESIGN LOAD'!AC:AF,3,FALSE)</f>
        <v>675</v>
      </c>
      <c r="T1739">
        <f>VLOOKUP(D1739,'[1]DESIGN LOAD'!AC:AF,4,FALSE)</f>
        <v>1240</v>
      </c>
    </row>
    <row r="1740" spans="1:20" x14ac:dyDescent="0.3">
      <c r="A1740" s="6">
        <v>2024</v>
      </c>
      <c r="B1740" s="6">
        <v>9</v>
      </c>
      <c r="C1740" s="6">
        <v>11</v>
      </c>
      <c r="D1740" s="6">
        <v>16</v>
      </c>
      <c r="E1740" s="6" t="str">
        <f t="shared" si="108"/>
        <v>Wednesday</v>
      </c>
      <c r="F1740" s="6" t="str">
        <f t="shared" si="111"/>
        <v>Week-day</v>
      </c>
      <c r="G1740" s="6" t="str">
        <f>_xlfn.XLOOKUP(B1740,'[1]VLOOKUP DATA'!$A$3:$A$14,'[1]VLOOKUP DATA'!$C$3:$C$14)</f>
        <v>Low-demand</v>
      </c>
      <c r="H1740" s="6" t="str" cm="1">
        <f t="array" ref="H1740">_xlfn.XLOOKUP(1,('[1]VLOOKUP DATA'!$I$2:$I$337=[1]DATA!G1740)*('[1]VLOOKUP DATA'!$J$2:$J$337=[1]DATA!D1740)*('[1]VLOOKUP DATA'!$K$2:$K$337=[1]DATA!E1740),'[1]VLOOKUP DATA'!$L$2:$L$337)</f>
        <v>Standard</v>
      </c>
      <c r="I1740" s="1" cm="1">
        <f t="array" ref="I1740">_xlfn.XLOOKUP(B1740,'[1]VLOOKUP DATA'!$A$3:$A$14,_xlfn.XLOOKUP(H1740,'[1]VLOOKUP DATA'!$D$2:$F$2,'[1]VLOOKUP DATA'!$D$3:$F$14))*100</f>
        <v>147</v>
      </c>
      <c r="J1740" s="2">
        <v>16.785441666666664</v>
      </c>
      <c r="K1740" s="3">
        <f t="shared" si="109"/>
        <v>16.785441666666664</v>
      </c>
      <c r="L1740" s="3">
        <v>98.941666666666663</v>
      </c>
      <c r="M1740" s="4">
        <v>154.46918333333332</v>
      </c>
      <c r="N1740" s="4">
        <v>334.89246666666645</v>
      </c>
      <c r="O1740" s="4">
        <v>499.66521666666682</v>
      </c>
      <c r="P1740" s="3">
        <f t="shared" si="110"/>
        <v>445.53515833333324</v>
      </c>
      <c r="Q1740" s="5">
        <v>-4.1999999999999899E-2</v>
      </c>
      <c r="R1740" s="5">
        <f>VLOOKUP(D1740,'[1]DESIGN LOAD'!AC:AF,2,FALSE)</f>
        <v>565</v>
      </c>
      <c r="S1740" s="7">
        <f>VLOOKUP(D1740,'[1]DESIGN LOAD'!AC:AF,3,FALSE)</f>
        <v>675</v>
      </c>
      <c r="T1740">
        <f>VLOOKUP(D1740,'[1]DESIGN LOAD'!AC:AF,4,FALSE)</f>
        <v>1240</v>
      </c>
    </row>
    <row r="1741" spans="1:20" x14ac:dyDescent="0.3">
      <c r="A1741" s="6">
        <v>2024</v>
      </c>
      <c r="B1741" s="6">
        <v>9</v>
      </c>
      <c r="C1741" s="6">
        <v>11</v>
      </c>
      <c r="D1741" s="6">
        <v>17</v>
      </c>
      <c r="E1741" s="6" t="str">
        <f t="shared" si="108"/>
        <v>Wednesday</v>
      </c>
      <c r="F1741" s="6" t="str">
        <f t="shared" si="111"/>
        <v>Week-day</v>
      </c>
      <c r="G1741" s="6" t="str">
        <f>_xlfn.XLOOKUP(B1741,'[1]VLOOKUP DATA'!$A$3:$A$14,'[1]VLOOKUP DATA'!$C$3:$C$14)</f>
        <v>Low-demand</v>
      </c>
      <c r="H1741" s="6" t="str" cm="1">
        <f t="array" ref="H1741">_xlfn.XLOOKUP(1,('[1]VLOOKUP DATA'!$I$2:$I$337=[1]DATA!G1741)*('[1]VLOOKUP DATA'!$J$2:$J$337=[1]DATA!D1741)*('[1]VLOOKUP DATA'!$K$2:$K$337=[1]DATA!E1741),'[1]VLOOKUP DATA'!$L$2:$L$337)</f>
        <v>Standard</v>
      </c>
      <c r="I1741" s="1" cm="1">
        <f t="array" ref="I1741">_xlfn.XLOOKUP(B1741,'[1]VLOOKUP DATA'!$A$3:$A$14,_xlfn.XLOOKUP(H1741,'[1]VLOOKUP DATA'!$D$2:$F$2,'[1]VLOOKUP DATA'!$D$3:$F$14))*100</f>
        <v>147</v>
      </c>
      <c r="J1741" s="2">
        <v>21.782108333333337</v>
      </c>
      <c r="K1741" s="3">
        <f t="shared" si="109"/>
        <v>21.782108333333337</v>
      </c>
      <c r="L1741" s="3">
        <v>97.86666666666666</v>
      </c>
      <c r="M1741" s="4">
        <v>422.36975833333327</v>
      </c>
      <c r="N1741" s="4">
        <v>91.065208333333359</v>
      </c>
      <c r="O1741" s="4">
        <v>515.32884999999976</v>
      </c>
      <c r="P1741" s="3">
        <f t="shared" si="110"/>
        <v>445.53515833333324</v>
      </c>
      <c r="Q1741" s="5">
        <v>-4.1999999999999899E-2</v>
      </c>
      <c r="R1741" s="5">
        <f>VLOOKUP(D1741,'[1]DESIGN LOAD'!AC:AF,2,FALSE)</f>
        <v>555</v>
      </c>
      <c r="S1741" s="7">
        <f>VLOOKUP(D1741,'[1]DESIGN LOAD'!AC:AF,3,FALSE)</f>
        <v>675</v>
      </c>
      <c r="T1741">
        <f>VLOOKUP(D1741,'[1]DESIGN LOAD'!AC:AF,4,FALSE)</f>
        <v>1230</v>
      </c>
    </row>
    <row r="1742" spans="1:20" x14ac:dyDescent="0.3">
      <c r="A1742" s="6">
        <v>2024</v>
      </c>
      <c r="B1742" s="6">
        <v>9</v>
      </c>
      <c r="C1742" s="6">
        <v>11</v>
      </c>
      <c r="D1742" s="6">
        <v>18</v>
      </c>
      <c r="E1742" s="6" t="str">
        <f t="shared" si="108"/>
        <v>Wednesday</v>
      </c>
      <c r="F1742" s="6" t="str">
        <f t="shared" si="111"/>
        <v>Week-day</v>
      </c>
      <c r="G1742" s="6" t="str">
        <f>_xlfn.XLOOKUP(B1742,'[1]VLOOKUP DATA'!$A$3:$A$14,'[1]VLOOKUP DATA'!$C$3:$C$14)</f>
        <v>Low-demand</v>
      </c>
      <c r="H1742" s="6" t="str" cm="1">
        <f t="array" ref="H1742">_xlfn.XLOOKUP(1,('[1]VLOOKUP DATA'!$I$2:$I$337=[1]DATA!G1742)*('[1]VLOOKUP DATA'!$J$2:$J$337=[1]DATA!D1742)*('[1]VLOOKUP DATA'!$K$2:$K$337=[1]DATA!E1742),'[1]VLOOKUP DATA'!$L$2:$L$337)</f>
        <v>Peak</v>
      </c>
      <c r="I1742" s="1" cm="1">
        <f t="array" ref="I1742">_xlfn.XLOOKUP(B1742,'[1]VLOOKUP DATA'!$A$3:$A$14,_xlfn.XLOOKUP(H1742,'[1]VLOOKUP DATA'!$D$2:$F$2,'[1]VLOOKUP DATA'!$D$3:$F$14))*100</f>
        <v>213</v>
      </c>
      <c r="J1742" s="2">
        <v>504.88787500000007</v>
      </c>
      <c r="K1742" s="3">
        <f t="shared" si="109"/>
        <v>504.88787500000007</v>
      </c>
      <c r="L1742" s="3">
        <v>84.658333333333331</v>
      </c>
      <c r="M1742" s="4">
        <v>18.668991666666653</v>
      </c>
      <c r="N1742" s="4">
        <v>6.6191666666666666</v>
      </c>
      <c r="O1742" s="4">
        <v>529.11413333333326</v>
      </c>
      <c r="P1742" s="3">
        <f t="shared" si="110"/>
        <v>445.53515833333324</v>
      </c>
      <c r="Q1742" s="5">
        <v>-4.1999999999999899E-2</v>
      </c>
      <c r="R1742" s="5">
        <f>VLOOKUP(D1742,'[1]DESIGN LOAD'!AC:AF,2,FALSE)</f>
        <v>485</v>
      </c>
      <c r="S1742" s="7">
        <f>VLOOKUP(D1742,'[1]DESIGN LOAD'!AC:AF,3,FALSE)</f>
        <v>655</v>
      </c>
      <c r="T1742">
        <f>VLOOKUP(D1742,'[1]DESIGN LOAD'!AC:AF,4,FALSE)</f>
        <v>1140</v>
      </c>
    </row>
    <row r="1743" spans="1:20" x14ac:dyDescent="0.3">
      <c r="A1743" s="6">
        <v>2024</v>
      </c>
      <c r="B1743" s="6">
        <v>9</v>
      </c>
      <c r="C1743" s="6">
        <v>11</v>
      </c>
      <c r="D1743" s="6">
        <v>19</v>
      </c>
      <c r="E1743" s="6" t="str">
        <f t="shared" si="108"/>
        <v>Wednesday</v>
      </c>
      <c r="F1743" s="6" t="str">
        <f t="shared" si="111"/>
        <v>Week-day</v>
      </c>
      <c r="G1743" s="6" t="str">
        <f>_xlfn.XLOOKUP(B1743,'[1]VLOOKUP DATA'!$A$3:$A$14,'[1]VLOOKUP DATA'!$C$3:$C$14)</f>
        <v>Low-demand</v>
      </c>
      <c r="H1743" s="6" t="str" cm="1">
        <f t="array" ref="H1743">_xlfn.XLOOKUP(1,('[1]VLOOKUP DATA'!$I$2:$I$337=[1]DATA!G1743)*('[1]VLOOKUP DATA'!$J$2:$J$337=[1]DATA!D1743)*('[1]VLOOKUP DATA'!$K$2:$K$337=[1]DATA!E1743),'[1]VLOOKUP DATA'!$L$2:$L$337)</f>
        <v>Peak</v>
      </c>
      <c r="I1743" s="1" cm="1">
        <f t="array" ref="I1743">_xlfn.XLOOKUP(B1743,'[1]VLOOKUP DATA'!$A$3:$A$14,_xlfn.XLOOKUP(H1743,'[1]VLOOKUP DATA'!$D$2:$F$2,'[1]VLOOKUP DATA'!$D$3:$F$14))*100</f>
        <v>213</v>
      </c>
      <c r="J1743" s="2">
        <v>140.41186666666678</v>
      </c>
      <c r="K1743" s="3">
        <f t="shared" si="109"/>
        <v>140.41186666666678</v>
      </c>
      <c r="L1743" s="3">
        <v>65.75</v>
      </c>
      <c r="M1743" s="4">
        <v>271.45690833333333</v>
      </c>
      <c r="N1743" s="4">
        <v>0</v>
      </c>
      <c r="O1743" s="4">
        <v>395.77620000000007</v>
      </c>
      <c r="P1743" s="3">
        <f t="shared" si="110"/>
        <v>445.53515833333324</v>
      </c>
      <c r="Q1743" s="5">
        <v>-4.1999999999999899E-2</v>
      </c>
      <c r="R1743" s="5">
        <f>VLOOKUP(D1743,'[1]DESIGN LOAD'!AC:AF,2,FALSE)</f>
        <v>295</v>
      </c>
      <c r="S1743" s="7">
        <f>VLOOKUP(D1743,'[1]DESIGN LOAD'!AC:AF,3,FALSE)</f>
        <v>655</v>
      </c>
      <c r="T1743">
        <f>VLOOKUP(D1743,'[1]DESIGN LOAD'!AC:AF,4,FALSE)</f>
        <v>950</v>
      </c>
    </row>
    <row r="1744" spans="1:20" x14ac:dyDescent="0.3">
      <c r="A1744" s="6">
        <v>2024</v>
      </c>
      <c r="B1744" s="6">
        <v>9</v>
      </c>
      <c r="C1744" s="6">
        <v>11</v>
      </c>
      <c r="D1744" s="6">
        <v>20</v>
      </c>
      <c r="E1744" s="6" t="str">
        <f t="shared" si="108"/>
        <v>Wednesday</v>
      </c>
      <c r="F1744" s="6" t="str">
        <f t="shared" si="111"/>
        <v>Week-day</v>
      </c>
      <c r="G1744" s="6" t="str">
        <f>_xlfn.XLOOKUP(B1744,'[1]VLOOKUP DATA'!$A$3:$A$14,'[1]VLOOKUP DATA'!$C$3:$C$14)</f>
        <v>Low-demand</v>
      </c>
      <c r="H1744" s="6" t="str" cm="1">
        <f t="array" ref="H1744">_xlfn.XLOOKUP(1,('[1]VLOOKUP DATA'!$I$2:$I$337=[1]DATA!G1744)*('[1]VLOOKUP DATA'!$J$2:$J$337=[1]DATA!D1744)*('[1]VLOOKUP DATA'!$K$2:$K$337=[1]DATA!E1744),'[1]VLOOKUP DATA'!$L$2:$L$337)</f>
        <v>Standard</v>
      </c>
      <c r="I1744" s="1" cm="1">
        <f t="array" ref="I1744">_xlfn.XLOOKUP(B1744,'[1]VLOOKUP DATA'!$A$3:$A$14,_xlfn.XLOOKUP(H1744,'[1]VLOOKUP DATA'!$D$2:$F$2,'[1]VLOOKUP DATA'!$D$3:$F$14))*100</f>
        <v>147</v>
      </c>
      <c r="J1744" s="2">
        <v>-90.852900000000034</v>
      </c>
      <c r="K1744" s="3">
        <f t="shared" si="109"/>
        <v>0</v>
      </c>
      <c r="L1744" s="3">
        <v>66.349999999999994</v>
      </c>
      <c r="M1744" s="4">
        <v>443.971025</v>
      </c>
      <c r="N1744" s="4">
        <v>0</v>
      </c>
      <c r="O1744" s="4">
        <v>332.65156666666655</v>
      </c>
      <c r="P1744" s="3">
        <f t="shared" si="110"/>
        <v>445.53515833333324</v>
      </c>
      <c r="Q1744" s="5">
        <v>-4.1999999999999899E-2</v>
      </c>
      <c r="R1744" s="5">
        <f>VLOOKUP(D1744,'[1]DESIGN LOAD'!AC:AF,2,FALSE)</f>
        <v>295</v>
      </c>
      <c r="S1744" s="7">
        <f>VLOOKUP(D1744,'[1]DESIGN LOAD'!AC:AF,3,FALSE)</f>
        <v>190</v>
      </c>
      <c r="T1744">
        <f>VLOOKUP(D1744,'[1]DESIGN LOAD'!AC:AF,4,FALSE)</f>
        <v>485</v>
      </c>
    </row>
    <row r="1745" spans="1:20" x14ac:dyDescent="0.3">
      <c r="A1745" s="6">
        <v>2024</v>
      </c>
      <c r="B1745" s="6">
        <v>9</v>
      </c>
      <c r="C1745" s="6">
        <v>11</v>
      </c>
      <c r="D1745" s="6">
        <v>21</v>
      </c>
      <c r="E1745" s="6" t="str">
        <f t="shared" si="108"/>
        <v>Wednesday</v>
      </c>
      <c r="F1745" s="6" t="str">
        <f t="shared" si="111"/>
        <v>Week-day</v>
      </c>
      <c r="G1745" s="6" t="str">
        <f>_xlfn.XLOOKUP(B1745,'[1]VLOOKUP DATA'!$A$3:$A$14,'[1]VLOOKUP DATA'!$C$3:$C$14)</f>
        <v>Low-demand</v>
      </c>
      <c r="H1745" s="6" t="str" cm="1">
        <f t="array" ref="H1745">_xlfn.XLOOKUP(1,('[1]VLOOKUP DATA'!$I$2:$I$337=[1]DATA!G1745)*('[1]VLOOKUP DATA'!$J$2:$J$337=[1]DATA!D1745)*('[1]VLOOKUP DATA'!$K$2:$K$337=[1]DATA!E1745),'[1]VLOOKUP DATA'!$L$2:$L$337)</f>
        <v>Standard</v>
      </c>
      <c r="I1745" s="1" cm="1">
        <f t="array" ref="I1745">_xlfn.XLOOKUP(B1745,'[1]VLOOKUP DATA'!$A$3:$A$14,_xlfn.XLOOKUP(H1745,'[1]VLOOKUP DATA'!$D$2:$F$2,'[1]VLOOKUP DATA'!$D$3:$F$14))*100</f>
        <v>147</v>
      </c>
      <c r="J1745" s="2">
        <v>-123.93650000000004</v>
      </c>
      <c r="K1745" s="3">
        <f t="shared" si="109"/>
        <v>0</v>
      </c>
      <c r="L1745" s="3">
        <v>71</v>
      </c>
      <c r="M1745" s="4">
        <v>443.95121666666677</v>
      </c>
      <c r="N1745" s="4">
        <v>0</v>
      </c>
      <c r="O1745" s="4">
        <v>299.5771249999998</v>
      </c>
      <c r="P1745" s="3">
        <f t="shared" si="110"/>
        <v>445.53515833333324</v>
      </c>
      <c r="Q1745" s="5">
        <v>-4.1999999999999899E-2</v>
      </c>
      <c r="R1745" s="5">
        <f>VLOOKUP(D1745,'[1]DESIGN LOAD'!AC:AF,2,FALSE)</f>
        <v>295</v>
      </c>
      <c r="S1745" s="7">
        <f>VLOOKUP(D1745,'[1]DESIGN LOAD'!AC:AF,3,FALSE)</f>
        <v>190</v>
      </c>
      <c r="T1745">
        <f>VLOOKUP(D1745,'[1]DESIGN LOAD'!AC:AF,4,FALSE)</f>
        <v>485</v>
      </c>
    </row>
    <row r="1746" spans="1:20" x14ac:dyDescent="0.3">
      <c r="A1746" s="6">
        <v>2024</v>
      </c>
      <c r="B1746" s="6">
        <v>9</v>
      </c>
      <c r="C1746" s="6">
        <v>11</v>
      </c>
      <c r="D1746" s="6">
        <v>22</v>
      </c>
      <c r="E1746" s="6" t="str">
        <f t="shared" si="108"/>
        <v>Wednesday</v>
      </c>
      <c r="F1746" s="6" t="str">
        <f t="shared" si="111"/>
        <v>Week-day</v>
      </c>
      <c r="G1746" s="6" t="str">
        <f>_xlfn.XLOOKUP(B1746,'[1]VLOOKUP DATA'!$A$3:$A$14,'[1]VLOOKUP DATA'!$C$3:$C$14)</f>
        <v>Low-demand</v>
      </c>
      <c r="H1746" s="6" t="str" cm="1">
        <f t="array" ref="H1746">_xlfn.XLOOKUP(1,('[1]VLOOKUP DATA'!$I$2:$I$337=[1]DATA!G1746)*('[1]VLOOKUP DATA'!$J$2:$J$337=[1]DATA!D1746)*('[1]VLOOKUP DATA'!$K$2:$K$337=[1]DATA!E1746),'[1]VLOOKUP DATA'!$L$2:$L$337)</f>
        <v>Off-Peak</v>
      </c>
      <c r="I1746" s="1" cm="1">
        <f t="array" ref="I1746">_xlfn.XLOOKUP(B1746,'[1]VLOOKUP DATA'!$A$3:$A$14,_xlfn.XLOOKUP(H1746,'[1]VLOOKUP DATA'!$D$2:$F$2,'[1]VLOOKUP DATA'!$D$3:$F$14))*100</f>
        <v>93</v>
      </c>
      <c r="J1746" s="2">
        <v>-119.88656666666664</v>
      </c>
      <c r="K1746" s="3">
        <f t="shared" si="109"/>
        <v>0</v>
      </c>
      <c r="L1746" s="3">
        <v>76.325000000000003</v>
      </c>
      <c r="M1746" s="4">
        <v>443.95844999999991</v>
      </c>
      <c r="N1746" s="4">
        <v>0</v>
      </c>
      <c r="O1746" s="4">
        <v>303.61497499999984</v>
      </c>
      <c r="P1746" s="3">
        <f t="shared" si="110"/>
        <v>445.53515833333324</v>
      </c>
      <c r="Q1746" s="5">
        <v>-4.1999999999999899E-2</v>
      </c>
      <c r="R1746" s="5">
        <f>VLOOKUP(D1746,'[1]DESIGN LOAD'!AC:AF,2,FALSE)</f>
        <v>200</v>
      </c>
      <c r="S1746" s="7">
        <f>VLOOKUP(D1746,'[1]DESIGN LOAD'!AC:AF,3,FALSE)</f>
        <v>190</v>
      </c>
      <c r="T1746">
        <f>VLOOKUP(D1746,'[1]DESIGN LOAD'!AC:AF,4,FALSE)</f>
        <v>390</v>
      </c>
    </row>
    <row r="1747" spans="1:20" x14ac:dyDescent="0.3">
      <c r="A1747" s="6">
        <v>2024</v>
      </c>
      <c r="B1747" s="6">
        <v>9</v>
      </c>
      <c r="C1747" s="6">
        <v>11</v>
      </c>
      <c r="D1747" s="6">
        <v>23</v>
      </c>
      <c r="E1747" s="6" t="str">
        <f t="shared" si="108"/>
        <v>Wednesday</v>
      </c>
      <c r="F1747" s="6" t="str">
        <f t="shared" si="111"/>
        <v>Week-day</v>
      </c>
      <c r="G1747" s="6" t="str">
        <f>_xlfn.XLOOKUP(B1747,'[1]VLOOKUP DATA'!$A$3:$A$14,'[1]VLOOKUP DATA'!$C$3:$C$14)</f>
        <v>Low-demand</v>
      </c>
      <c r="H1747" s="6" t="str" cm="1">
        <f t="array" ref="H1747">_xlfn.XLOOKUP(1,('[1]VLOOKUP DATA'!$I$2:$I$337=[1]DATA!G1747)*('[1]VLOOKUP DATA'!$J$2:$J$337=[1]DATA!D1747)*('[1]VLOOKUP DATA'!$K$2:$K$337=[1]DATA!E1747),'[1]VLOOKUP DATA'!$L$2:$L$337)</f>
        <v>Off-Peak</v>
      </c>
      <c r="I1747" s="1" cm="1">
        <f t="array" ref="I1747">_xlfn.XLOOKUP(B1747,'[1]VLOOKUP DATA'!$A$3:$A$14,_xlfn.XLOOKUP(H1747,'[1]VLOOKUP DATA'!$D$2:$F$2,'[1]VLOOKUP DATA'!$D$3:$F$14))*100</f>
        <v>93</v>
      </c>
      <c r="J1747" s="2">
        <v>13.368425000000014</v>
      </c>
      <c r="K1747" s="3">
        <f t="shared" si="109"/>
        <v>13.368425000000014</v>
      </c>
      <c r="L1747" s="3">
        <v>77.783333333333331</v>
      </c>
      <c r="M1747" s="4">
        <v>295.56908333333325</v>
      </c>
      <c r="N1747" s="4">
        <v>0</v>
      </c>
      <c r="O1747" s="4">
        <v>294.1961</v>
      </c>
      <c r="P1747" s="3">
        <f t="shared" si="110"/>
        <v>445.53515833333324</v>
      </c>
      <c r="Q1747" s="5">
        <v>-4.1999999999999899E-2</v>
      </c>
      <c r="R1747" s="5">
        <f>VLOOKUP(D1747,'[1]DESIGN LOAD'!AC:AF,2,FALSE)</f>
        <v>200</v>
      </c>
      <c r="S1747" s="7">
        <f>VLOOKUP(D1747,'[1]DESIGN LOAD'!AC:AF,3,FALSE)</f>
        <v>190</v>
      </c>
      <c r="T1747">
        <f>VLOOKUP(D1747,'[1]DESIGN LOAD'!AC:AF,4,FALSE)</f>
        <v>390</v>
      </c>
    </row>
    <row r="1748" spans="1:20" x14ac:dyDescent="0.3">
      <c r="A1748" s="6">
        <v>2024</v>
      </c>
      <c r="B1748" s="6">
        <v>9</v>
      </c>
      <c r="C1748" s="6">
        <v>12</v>
      </c>
      <c r="D1748" s="6">
        <v>0</v>
      </c>
      <c r="E1748" s="6" t="str">
        <f t="shared" si="108"/>
        <v>Thursday</v>
      </c>
      <c r="F1748" s="6" t="str">
        <f t="shared" si="111"/>
        <v>Week-day</v>
      </c>
      <c r="G1748" s="6" t="str">
        <f>_xlfn.XLOOKUP(B1748,'[1]VLOOKUP DATA'!$A$3:$A$14,'[1]VLOOKUP DATA'!$C$3:$C$14)</f>
        <v>Low-demand</v>
      </c>
      <c r="H1748" s="6" t="str" cm="1">
        <f t="array" ref="H1748">_xlfn.XLOOKUP(1,('[1]VLOOKUP DATA'!$I$2:$I$337=[1]DATA!G1748)*('[1]VLOOKUP DATA'!$J$2:$J$337=[1]DATA!D1748)*('[1]VLOOKUP DATA'!$K$2:$K$337=[1]DATA!E1748),'[1]VLOOKUP DATA'!$L$2:$L$337)</f>
        <v>Off-Peak</v>
      </c>
      <c r="I1748" s="1" cm="1">
        <f t="array" ref="I1748">_xlfn.XLOOKUP(B1748,'[1]VLOOKUP DATA'!$A$3:$A$14,_xlfn.XLOOKUP(H1748,'[1]VLOOKUP DATA'!$D$2:$F$2,'[1]VLOOKUP DATA'!$D$3:$F$14))*100</f>
        <v>93</v>
      </c>
      <c r="J1748" s="2">
        <v>29.320750000000018</v>
      </c>
      <c r="K1748" s="3">
        <f t="shared" si="109"/>
        <v>29.320750000000018</v>
      </c>
      <c r="L1748" s="3">
        <v>77.63333333333334</v>
      </c>
      <c r="M1748" s="4">
        <v>298.2236833333331</v>
      </c>
      <c r="N1748" s="4">
        <v>0</v>
      </c>
      <c r="O1748" s="4">
        <v>310.11130833333311</v>
      </c>
      <c r="P1748" s="3">
        <f t="shared" si="110"/>
        <v>445.53515833333324</v>
      </c>
      <c r="Q1748" s="5">
        <v>-4.1999999999999899E-2</v>
      </c>
      <c r="R1748" s="5">
        <f>VLOOKUP(D1748,'[1]DESIGN LOAD'!AC:AF,2,FALSE)</f>
        <v>200</v>
      </c>
      <c r="S1748" s="7">
        <f>VLOOKUP(D1748,'[1]DESIGN LOAD'!AC:AF,3,FALSE)</f>
        <v>190</v>
      </c>
      <c r="T1748">
        <f>VLOOKUP(D1748,'[1]DESIGN LOAD'!AC:AF,4,FALSE)</f>
        <v>390</v>
      </c>
    </row>
    <row r="1749" spans="1:20" x14ac:dyDescent="0.3">
      <c r="A1749" s="6">
        <v>2024</v>
      </c>
      <c r="B1749" s="6">
        <v>9</v>
      </c>
      <c r="C1749" s="6">
        <v>12</v>
      </c>
      <c r="D1749" s="6">
        <v>1</v>
      </c>
      <c r="E1749" s="6" t="str">
        <f t="shared" si="108"/>
        <v>Thursday</v>
      </c>
      <c r="F1749" s="6" t="str">
        <f t="shared" si="111"/>
        <v>Week-day</v>
      </c>
      <c r="G1749" s="6" t="str">
        <f>_xlfn.XLOOKUP(B1749,'[1]VLOOKUP DATA'!$A$3:$A$14,'[1]VLOOKUP DATA'!$C$3:$C$14)</f>
        <v>Low-demand</v>
      </c>
      <c r="H1749" s="6" t="str" cm="1">
        <f t="array" ref="H1749">_xlfn.XLOOKUP(1,('[1]VLOOKUP DATA'!$I$2:$I$337=[1]DATA!G1749)*('[1]VLOOKUP DATA'!$J$2:$J$337=[1]DATA!D1749)*('[1]VLOOKUP DATA'!$K$2:$K$337=[1]DATA!E1749),'[1]VLOOKUP DATA'!$L$2:$L$337)</f>
        <v>Off-Peak</v>
      </c>
      <c r="I1749" s="1" cm="1">
        <f t="array" ref="I1749">_xlfn.XLOOKUP(B1749,'[1]VLOOKUP DATA'!$A$3:$A$14,_xlfn.XLOOKUP(H1749,'[1]VLOOKUP DATA'!$D$2:$F$2,'[1]VLOOKUP DATA'!$D$3:$F$14))*100</f>
        <v>93</v>
      </c>
      <c r="J1749" s="2">
        <v>-16.552708333333335</v>
      </c>
      <c r="K1749" s="3">
        <f t="shared" si="109"/>
        <v>0</v>
      </c>
      <c r="L1749" s="3">
        <v>76.941666666666663</v>
      </c>
      <c r="M1749" s="4">
        <v>338.1052916666668</v>
      </c>
      <c r="N1749" s="4">
        <v>0</v>
      </c>
      <c r="O1749" s="4">
        <v>305.34776666666659</v>
      </c>
      <c r="P1749" s="3">
        <f t="shared" si="110"/>
        <v>445.53515833333324</v>
      </c>
      <c r="Q1749" s="5">
        <v>-4.1999999999999899E-2</v>
      </c>
      <c r="R1749" s="5">
        <f>VLOOKUP(D1749,'[1]DESIGN LOAD'!AC:AF,2,FALSE)</f>
        <v>200</v>
      </c>
      <c r="S1749" s="7">
        <f>VLOOKUP(D1749,'[1]DESIGN LOAD'!AC:AF,3,FALSE)</f>
        <v>190</v>
      </c>
      <c r="T1749">
        <f>VLOOKUP(D1749,'[1]DESIGN LOAD'!AC:AF,4,FALSE)</f>
        <v>390</v>
      </c>
    </row>
    <row r="1750" spans="1:20" x14ac:dyDescent="0.3">
      <c r="A1750" s="6">
        <v>2024</v>
      </c>
      <c r="B1750" s="6">
        <v>9</v>
      </c>
      <c r="C1750" s="6">
        <v>12</v>
      </c>
      <c r="D1750" s="6">
        <v>2</v>
      </c>
      <c r="E1750" s="6" t="str">
        <f t="shared" si="108"/>
        <v>Thursday</v>
      </c>
      <c r="F1750" s="6" t="str">
        <f t="shared" si="111"/>
        <v>Week-day</v>
      </c>
      <c r="G1750" s="6" t="str">
        <f>_xlfn.XLOOKUP(B1750,'[1]VLOOKUP DATA'!$A$3:$A$14,'[1]VLOOKUP DATA'!$C$3:$C$14)</f>
        <v>Low-demand</v>
      </c>
      <c r="H1750" s="6" t="str" cm="1">
        <f t="array" ref="H1750">_xlfn.XLOOKUP(1,('[1]VLOOKUP DATA'!$I$2:$I$337=[1]DATA!G1750)*('[1]VLOOKUP DATA'!$J$2:$J$337=[1]DATA!D1750)*('[1]VLOOKUP DATA'!$K$2:$K$337=[1]DATA!E1750),'[1]VLOOKUP DATA'!$L$2:$L$337)</f>
        <v>Off-Peak</v>
      </c>
      <c r="I1750" s="1" cm="1">
        <f t="array" ref="I1750">_xlfn.XLOOKUP(B1750,'[1]VLOOKUP DATA'!$A$3:$A$14,_xlfn.XLOOKUP(H1750,'[1]VLOOKUP DATA'!$D$2:$F$2,'[1]VLOOKUP DATA'!$D$3:$F$14))*100</f>
        <v>93</v>
      </c>
      <c r="J1750" s="2">
        <v>-2.0407000000000055</v>
      </c>
      <c r="K1750" s="3">
        <f t="shared" si="109"/>
        <v>0</v>
      </c>
      <c r="L1750" s="3">
        <v>76.55</v>
      </c>
      <c r="M1750" s="4">
        <v>368.72052499999995</v>
      </c>
      <c r="N1750" s="4">
        <v>0</v>
      </c>
      <c r="O1750" s="4">
        <v>349.18189166666679</v>
      </c>
      <c r="P1750" s="3">
        <f t="shared" si="110"/>
        <v>445.53515833333324</v>
      </c>
      <c r="Q1750" s="5">
        <v>-4.1999999999999899E-2</v>
      </c>
      <c r="R1750" s="5">
        <f>VLOOKUP(D1750,'[1]DESIGN LOAD'!AC:AF,2,FALSE)</f>
        <v>200</v>
      </c>
      <c r="S1750" s="7">
        <f>VLOOKUP(D1750,'[1]DESIGN LOAD'!AC:AF,3,FALSE)</f>
        <v>190</v>
      </c>
      <c r="T1750">
        <f>VLOOKUP(D1750,'[1]DESIGN LOAD'!AC:AF,4,FALSE)</f>
        <v>390</v>
      </c>
    </row>
    <row r="1751" spans="1:20" x14ac:dyDescent="0.3">
      <c r="A1751" s="6">
        <v>2024</v>
      </c>
      <c r="B1751" s="6">
        <v>9</v>
      </c>
      <c r="C1751" s="6">
        <v>12</v>
      </c>
      <c r="D1751" s="6">
        <v>3</v>
      </c>
      <c r="E1751" s="6" t="str">
        <f t="shared" si="108"/>
        <v>Thursday</v>
      </c>
      <c r="F1751" s="6" t="str">
        <f t="shared" si="111"/>
        <v>Week-day</v>
      </c>
      <c r="G1751" s="6" t="str">
        <f>_xlfn.XLOOKUP(B1751,'[1]VLOOKUP DATA'!$A$3:$A$14,'[1]VLOOKUP DATA'!$C$3:$C$14)</f>
        <v>Low-demand</v>
      </c>
      <c r="H1751" s="6" t="str" cm="1">
        <f t="array" ref="H1751">_xlfn.XLOOKUP(1,('[1]VLOOKUP DATA'!$I$2:$I$337=[1]DATA!G1751)*('[1]VLOOKUP DATA'!$J$2:$J$337=[1]DATA!D1751)*('[1]VLOOKUP DATA'!$K$2:$K$337=[1]DATA!E1751),'[1]VLOOKUP DATA'!$L$2:$L$337)</f>
        <v>Off-Peak</v>
      </c>
      <c r="I1751" s="1" cm="1">
        <f t="array" ref="I1751">_xlfn.XLOOKUP(B1751,'[1]VLOOKUP DATA'!$A$3:$A$14,_xlfn.XLOOKUP(H1751,'[1]VLOOKUP DATA'!$D$2:$F$2,'[1]VLOOKUP DATA'!$D$3:$F$14))*100</f>
        <v>93</v>
      </c>
      <c r="J1751" s="2">
        <v>-19.613616666666658</v>
      </c>
      <c r="K1751" s="3">
        <f t="shared" si="109"/>
        <v>0</v>
      </c>
      <c r="L1751" s="3">
        <v>76.458333333333329</v>
      </c>
      <c r="M1751" s="4">
        <v>368.34300833333333</v>
      </c>
      <c r="N1751" s="4">
        <v>0</v>
      </c>
      <c r="O1751" s="4">
        <v>331.23112499999991</v>
      </c>
      <c r="P1751" s="3">
        <f t="shared" si="110"/>
        <v>445.53515833333324</v>
      </c>
      <c r="Q1751" s="5">
        <v>-4.1999999999999899E-2</v>
      </c>
      <c r="R1751" s="5">
        <f>VLOOKUP(D1751,'[1]DESIGN LOAD'!AC:AF,2,FALSE)</f>
        <v>200</v>
      </c>
      <c r="S1751" s="7">
        <f>VLOOKUP(D1751,'[1]DESIGN LOAD'!AC:AF,3,FALSE)</f>
        <v>190</v>
      </c>
      <c r="T1751">
        <f>VLOOKUP(D1751,'[1]DESIGN LOAD'!AC:AF,4,FALSE)</f>
        <v>390</v>
      </c>
    </row>
    <row r="1752" spans="1:20" x14ac:dyDescent="0.3">
      <c r="A1752" s="6">
        <v>2024</v>
      </c>
      <c r="B1752" s="6">
        <v>9</v>
      </c>
      <c r="C1752" s="6">
        <v>12</v>
      </c>
      <c r="D1752" s="6">
        <v>4</v>
      </c>
      <c r="E1752" s="6" t="str">
        <f t="shared" si="108"/>
        <v>Thursday</v>
      </c>
      <c r="F1752" s="6" t="str">
        <f t="shared" si="111"/>
        <v>Week-day</v>
      </c>
      <c r="G1752" s="6" t="str">
        <f>_xlfn.XLOOKUP(B1752,'[1]VLOOKUP DATA'!$A$3:$A$14,'[1]VLOOKUP DATA'!$C$3:$C$14)</f>
        <v>Low-demand</v>
      </c>
      <c r="H1752" s="6" t="str" cm="1">
        <f t="array" ref="H1752">_xlfn.XLOOKUP(1,('[1]VLOOKUP DATA'!$I$2:$I$337=[1]DATA!G1752)*('[1]VLOOKUP DATA'!$J$2:$J$337=[1]DATA!D1752)*('[1]VLOOKUP DATA'!$K$2:$K$337=[1]DATA!E1752),'[1]VLOOKUP DATA'!$L$2:$L$337)</f>
        <v>Off-Peak</v>
      </c>
      <c r="I1752" s="1" cm="1">
        <f t="array" ref="I1752">_xlfn.XLOOKUP(B1752,'[1]VLOOKUP DATA'!$A$3:$A$14,_xlfn.XLOOKUP(H1752,'[1]VLOOKUP DATA'!$D$2:$F$2,'[1]VLOOKUP DATA'!$D$3:$F$14))*100</f>
        <v>93</v>
      </c>
      <c r="J1752" s="2">
        <v>4.1650583333333167</v>
      </c>
      <c r="K1752" s="3">
        <f t="shared" si="109"/>
        <v>4.1650583333333167</v>
      </c>
      <c r="L1752" s="3">
        <v>75.88333333333334</v>
      </c>
      <c r="M1752" s="4">
        <v>348.32276666666678</v>
      </c>
      <c r="N1752" s="4">
        <v>0</v>
      </c>
      <c r="O1752" s="4">
        <v>335.60358333333312</v>
      </c>
      <c r="P1752" s="3">
        <f t="shared" si="110"/>
        <v>445.53515833333324</v>
      </c>
      <c r="Q1752" s="5">
        <v>-4.1999999999999899E-2</v>
      </c>
      <c r="R1752" s="5">
        <f>VLOOKUP(D1752,'[1]DESIGN LOAD'!AC:AF,2,FALSE)</f>
        <v>295</v>
      </c>
      <c r="S1752" s="7">
        <f>VLOOKUP(D1752,'[1]DESIGN LOAD'!AC:AF,3,FALSE)</f>
        <v>190</v>
      </c>
      <c r="T1752">
        <f>VLOOKUP(D1752,'[1]DESIGN LOAD'!AC:AF,4,FALSE)</f>
        <v>485</v>
      </c>
    </row>
    <row r="1753" spans="1:20" x14ac:dyDescent="0.3">
      <c r="A1753" s="6">
        <v>2024</v>
      </c>
      <c r="B1753" s="6">
        <v>9</v>
      </c>
      <c r="C1753" s="6">
        <v>12</v>
      </c>
      <c r="D1753" s="6">
        <v>5</v>
      </c>
      <c r="E1753" s="6" t="str">
        <f t="shared" si="108"/>
        <v>Thursday</v>
      </c>
      <c r="F1753" s="6" t="str">
        <f t="shared" si="111"/>
        <v>Week-day</v>
      </c>
      <c r="G1753" s="6" t="str">
        <f>_xlfn.XLOOKUP(B1753,'[1]VLOOKUP DATA'!$A$3:$A$14,'[1]VLOOKUP DATA'!$C$3:$C$14)</f>
        <v>Low-demand</v>
      </c>
      <c r="H1753" s="6" t="str" cm="1">
        <f t="array" ref="H1753">_xlfn.XLOOKUP(1,('[1]VLOOKUP DATA'!$I$2:$I$337=[1]DATA!G1753)*('[1]VLOOKUP DATA'!$J$2:$J$337=[1]DATA!D1753)*('[1]VLOOKUP DATA'!$K$2:$K$337=[1]DATA!E1753),'[1]VLOOKUP DATA'!$L$2:$L$337)</f>
        <v>Off-Peak</v>
      </c>
      <c r="I1753" s="1" cm="1">
        <f t="array" ref="I1753">_xlfn.XLOOKUP(B1753,'[1]VLOOKUP DATA'!$A$3:$A$14,_xlfn.XLOOKUP(H1753,'[1]VLOOKUP DATA'!$D$2:$F$2,'[1]VLOOKUP DATA'!$D$3:$F$14))*100</f>
        <v>93</v>
      </c>
      <c r="J1753" s="2">
        <v>13.530766666666668</v>
      </c>
      <c r="K1753" s="3">
        <f t="shared" si="109"/>
        <v>13.530766666666668</v>
      </c>
      <c r="L1753" s="3">
        <v>75.166666666666671</v>
      </c>
      <c r="M1753" s="4">
        <v>350.44159166666674</v>
      </c>
      <c r="N1753" s="4">
        <v>0</v>
      </c>
      <c r="O1753" s="4">
        <v>347.13601666666665</v>
      </c>
      <c r="P1753" s="3">
        <f t="shared" si="110"/>
        <v>445.53515833333324</v>
      </c>
      <c r="Q1753" s="5">
        <v>-4.1999999999999899E-2</v>
      </c>
      <c r="R1753" s="5">
        <f>VLOOKUP(D1753,'[1]DESIGN LOAD'!AC:AF,2,FALSE)</f>
        <v>295</v>
      </c>
      <c r="S1753" s="7">
        <f>VLOOKUP(D1753,'[1]DESIGN LOAD'!AC:AF,3,FALSE)</f>
        <v>190</v>
      </c>
      <c r="T1753">
        <f>VLOOKUP(D1753,'[1]DESIGN LOAD'!AC:AF,4,FALSE)</f>
        <v>485</v>
      </c>
    </row>
    <row r="1754" spans="1:20" x14ac:dyDescent="0.3">
      <c r="A1754" s="6">
        <v>2024</v>
      </c>
      <c r="B1754" s="6">
        <v>9</v>
      </c>
      <c r="C1754" s="6">
        <v>12</v>
      </c>
      <c r="D1754" s="6">
        <v>6</v>
      </c>
      <c r="E1754" s="6" t="str">
        <f t="shared" si="108"/>
        <v>Thursday</v>
      </c>
      <c r="F1754" s="6" t="str">
        <f t="shared" si="111"/>
        <v>Week-day</v>
      </c>
      <c r="G1754" s="6" t="str">
        <f>_xlfn.XLOOKUP(B1754,'[1]VLOOKUP DATA'!$A$3:$A$14,'[1]VLOOKUP DATA'!$C$3:$C$14)</f>
        <v>Low-demand</v>
      </c>
      <c r="H1754" s="6" t="str" cm="1">
        <f t="array" ref="H1754">_xlfn.XLOOKUP(1,('[1]VLOOKUP DATA'!$I$2:$I$337=[1]DATA!G1754)*('[1]VLOOKUP DATA'!$J$2:$J$337=[1]DATA!D1754)*('[1]VLOOKUP DATA'!$K$2:$K$337=[1]DATA!E1754),'[1]VLOOKUP DATA'!$L$2:$L$337)</f>
        <v>Standard</v>
      </c>
      <c r="I1754" s="1" cm="1">
        <f t="array" ref="I1754">_xlfn.XLOOKUP(B1754,'[1]VLOOKUP DATA'!$A$3:$A$14,_xlfn.XLOOKUP(H1754,'[1]VLOOKUP DATA'!$D$2:$F$2,'[1]VLOOKUP DATA'!$D$3:$F$14))*100</f>
        <v>147</v>
      </c>
      <c r="J1754" s="2">
        <v>-16.058833333333354</v>
      </c>
      <c r="K1754" s="3">
        <f t="shared" si="109"/>
        <v>0</v>
      </c>
      <c r="L1754" s="3">
        <v>75.541666666666671</v>
      </c>
      <c r="M1754" s="4">
        <v>384.18440000000004</v>
      </c>
      <c r="N1754" s="4">
        <v>4.5629416666666662</v>
      </c>
      <c r="O1754" s="4">
        <v>354.55431666666664</v>
      </c>
      <c r="P1754" s="3">
        <f t="shared" si="110"/>
        <v>445.53515833333324</v>
      </c>
      <c r="Q1754" s="5">
        <v>-4.1999999999999899E-2</v>
      </c>
      <c r="R1754" s="5">
        <f>VLOOKUP(D1754,'[1]DESIGN LOAD'!AC:AF,2,FALSE)</f>
        <v>295</v>
      </c>
      <c r="S1754" s="7">
        <f>VLOOKUP(D1754,'[1]DESIGN LOAD'!AC:AF,3,FALSE)</f>
        <v>190</v>
      </c>
      <c r="T1754">
        <f>VLOOKUP(D1754,'[1]DESIGN LOAD'!AC:AF,4,FALSE)</f>
        <v>485</v>
      </c>
    </row>
    <row r="1755" spans="1:20" x14ac:dyDescent="0.3">
      <c r="A1755" s="6">
        <v>2024</v>
      </c>
      <c r="B1755" s="6">
        <v>9</v>
      </c>
      <c r="C1755" s="6">
        <v>12</v>
      </c>
      <c r="D1755" s="6">
        <v>7</v>
      </c>
      <c r="E1755" s="6" t="str">
        <f t="shared" si="108"/>
        <v>Thursday</v>
      </c>
      <c r="F1755" s="6" t="str">
        <f t="shared" si="111"/>
        <v>Week-day</v>
      </c>
      <c r="G1755" s="6" t="str">
        <f>_xlfn.XLOOKUP(B1755,'[1]VLOOKUP DATA'!$A$3:$A$14,'[1]VLOOKUP DATA'!$C$3:$C$14)</f>
        <v>Low-demand</v>
      </c>
      <c r="H1755" s="6" t="str" cm="1">
        <f t="array" ref="H1755">_xlfn.XLOOKUP(1,('[1]VLOOKUP DATA'!$I$2:$I$337=[1]DATA!G1755)*('[1]VLOOKUP DATA'!$J$2:$J$337=[1]DATA!D1755)*('[1]VLOOKUP DATA'!$K$2:$K$337=[1]DATA!E1755),'[1]VLOOKUP DATA'!$L$2:$L$337)</f>
        <v>Peak</v>
      </c>
      <c r="I1755" s="1" cm="1">
        <f t="array" ref="I1755">_xlfn.XLOOKUP(B1755,'[1]VLOOKUP DATA'!$A$3:$A$14,_xlfn.XLOOKUP(H1755,'[1]VLOOKUP DATA'!$D$2:$F$2,'[1]VLOOKUP DATA'!$D$3:$F$14))*100</f>
        <v>213</v>
      </c>
      <c r="J1755" s="2">
        <v>200.00920833333331</v>
      </c>
      <c r="K1755" s="3">
        <f t="shared" si="109"/>
        <v>200.00920833333331</v>
      </c>
      <c r="L1755" s="3">
        <v>67.525000000000006</v>
      </c>
      <c r="M1755" s="4">
        <v>80.771175000000014</v>
      </c>
      <c r="N1755" s="4">
        <v>177.87360833333335</v>
      </c>
      <c r="O1755" s="4">
        <v>453.09041666666656</v>
      </c>
      <c r="P1755" s="3">
        <f t="shared" si="110"/>
        <v>445.53515833333324</v>
      </c>
      <c r="Q1755" s="5">
        <v>-4.1999999999999899E-2</v>
      </c>
      <c r="R1755" s="5">
        <f>VLOOKUP(D1755,'[1]DESIGN LOAD'!AC:AF,2,FALSE)</f>
        <v>565</v>
      </c>
      <c r="S1755" s="7">
        <f>VLOOKUP(D1755,'[1]DESIGN LOAD'!AC:AF,3,FALSE)</f>
        <v>690</v>
      </c>
      <c r="T1755">
        <f>VLOOKUP(D1755,'[1]DESIGN LOAD'!AC:AF,4,FALSE)</f>
        <v>1255</v>
      </c>
    </row>
    <row r="1756" spans="1:20" x14ac:dyDescent="0.3">
      <c r="A1756" s="6">
        <v>2024</v>
      </c>
      <c r="B1756" s="6">
        <v>9</v>
      </c>
      <c r="C1756" s="6">
        <v>12</v>
      </c>
      <c r="D1756" s="6">
        <v>8</v>
      </c>
      <c r="E1756" s="6" t="str">
        <f t="shared" si="108"/>
        <v>Thursday</v>
      </c>
      <c r="F1756" s="6" t="str">
        <f t="shared" si="111"/>
        <v>Week-day</v>
      </c>
      <c r="G1756" s="6" t="str">
        <f>_xlfn.XLOOKUP(B1756,'[1]VLOOKUP DATA'!$A$3:$A$14,'[1]VLOOKUP DATA'!$C$3:$C$14)</f>
        <v>Low-demand</v>
      </c>
      <c r="H1756" s="6" t="str" cm="1">
        <f t="array" ref="H1756">_xlfn.XLOOKUP(1,('[1]VLOOKUP DATA'!$I$2:$I$337=[1]DATA!G1756)*('[1]VLOOKUP DATA'!$J$2:$J$337=[1]DATA!D1756)*('[1]VLOOKUP DATA'!$K$2:$K$337=[1]DATA!E1756),'[1]VLOOKUP DATA'!$L$2:$L$337)</f>
        <v>Peak</v>
      </c>
      <c r="I1756" s="1" cm="1">
        <f t="array" ref="I1756">_xlfn.XLOOKUP(B1756,'[1]VLOOKUP DATA'!$A$3:$A$14,_xlfn.XLOOKUP(H1756,'[1]VLOOKUP DATA'!$D$2:$F$2,'[1]VLOOKUP DATA'!$D$3:$F$14))*100</f>
        <v>213</v>
      </c>
      <c r="J1756" s="2">
        <v>-49.519857142857141</v>
      </c>
      <c r="K1756" s="3">
        <f t="shared" si="109"/>
        <v>0</v>
      </c>
      <c r="L1756" s="3">
        <v>65.071428571428569</v>
      </c>
      <c r="M1756" s="4">
        <v>68.239918367346945</v>
      </c>
      <c r="N1756" s="4">
        <v>456.64921428571444</v>
      </c>
      <c r="O1756" s="4">
        <v>467.62072448979592</v>
      </c>
      <c r="P1756" s="3">
        <f t="shared" si="110"/>
        <v>445.53515833333324</v>
      </c>
      <c r="Q1756" s="5">
        <v>-2.4806122448979524E-2</v>
      </c>
      <c r="R1756" s="5">
        <f>VLOOKUP(D1756,'[1]DESIGN LOAD'!AC:AF,2,FALSE)</f>
        <v>565</v>
      </c>
      <c r="S1756" s="7">
        <f>VLOOKUP(D1756,'[1]DESIGN LOAD'!AC:AF,3,FALSE)</f>
        <v>675</v>
      </c>
      <c r="T1756">
        <f>VLOOKUP(D1756,'[1]DESIGN LOAD'!AC:AF,4,FALSE)</f>
        <v>1240</v>
      </c>
    </row>
    <row r="1757" spans="1:20" x14ac:dyDescent="0.3">
      <c r="A1757" s="6">
        <v>2024</v>
      </c>
      <c r="B1757" s="6">
        <v>9</v>
      </c>
      <c r="C1757" s="6">
        <v>12</v>
      </c>
      <c r="D1757" s="6">
        <v>9</v>
      </c>
      <c r="E1757" s="6" t="str">
        <f t="shared" si="108"/>
        <v>Thursday</v>
      </c>
      <c r="F1757" s="6" t="str">
        <f t="shared" si="111"/>
        <v>Week-day</v>
      </c>
      <c r="G1757" s="6" t="str">
        <f>_xlfn.XLOOKUP(B1757,'[1]VLOOKUP DATA'!$A$3:$A$14,'[1]VLOOKUP DATA'!$C$3:$C$14)</f>
        <v>Low-demand</v>
      </c>
      <c r="H1757" s="6" t="str" cm="1">
        <f t="array" ref="H1757">_xlfn.XLOOKUP(1,('[1]VLOOKUP DATA'!$I$2:$I$337=[1]DATA!G1757)*('[1]VLOOKUP DATA'!$J$2:$J$337=[1]DATA!D1757)*('[1]VLOOKUP DATA'!$K$2:$K$337=[1]DATA!E1757),'[1]VLOOKUP DATA'!$L$2:$L$337)</f>
        <v>Peak</v>
      </c>
      <c r="I1757" s="1" cm="1">
        <f t="array" ref="I1757">_xlfn.XLOOKUP(B1757,'[1]VLOOKUP DATA'!$A$3:$A$14,_xlfn.XLOOKUP(H1757,'[1]VLOOKUP DATA'!$D$2:$F$2,'[1]VLOOKUP DATA'!$D$3:$F$14))*100</f>
        <v>213</v>
      </c>
      <c r="J1757" s="2">
        <v>-309.95752500000009</v>
      </c>
      <c r="K1757" s="3">
        <f t="shared" si="109"/>
        <v>0</v>
      </c>
      <c r="L1757" s="3">
        <v>67</v>
      </c>
      <c r="M1757" s="4">
        <v>0.16792499999999994</v>
      </c>
      <c r="N1757" s="4">
        <v>726.11247500000002</v>
      </c>
      <c r="O1757" s="4">
        <v>416.13296666666662</v>
      </c>
      <c r="P1757" s="3">
        <f t="shared" si="110"/>
        <v>445.53515833333324</v>
      </c>
      <c r="Q1757" s="5">
        <v>-2.0900000000000012E-2</v>
      </c>
      <c r="R1757" s="5">
        <f>VLOOKUP(D1757,'[1]DESIGN LOAD'!AC:AF,2,FALSE)</f>
        <v>565</v>
      </c>
      <c r="S1757" s="7">
        <f>VLOOKUP(D1757,'[1]DESIGN LOAD'!AC:AF,3,FALSE)</f>
        <v>675</v>
      </c>
      <c r="T1757">
        <f>VLOOKUP(D1757,'[1]DESIGN LOAD'!AC:AF,4,FALSE)</f>
        <v>1240</v>
      </c>
    </row>
    <row r="1758" spans="1:20" x14ac:dyDescent="0.3">
      <c r="A1758" s="6">
        <v>2024</v>
      </c>
      <c r="B1758" s="6">
        <v>9</v>
      </c>
      <c r="C1758" s="6">
        <v>12</v>
      </c>
      <c r="D1758" s="6">
        <v>10</v>
      </c>
      <c r="E1758" s="6" t="str">
        <f t="shared" si="108"/>
        <v>Thursday</v>
      </c>
      <c r="F1758" s="6" t="str">
        <f t="shared" si="111"/>
        <v>Week-day</v>
      </c>
      <c r="G1758" s="6" t="str">
        <f>_xlfn.XLOOKUP(B1758,'[1]VLOOKUP DATA'!$A$3:$A$14,'[1]VLOOKUP DATA'!$C$3:$C$14)</f>
        <v>Low-demand</v>
      </c>
      <c r="H1758" s="6" t="str" cm="1">
        <f t="array" ref="H1758">_xlfn.XLOOKUP(1,('[1]VLOOKUP DATA'!$I$2:$I$337=[1]DATA!G1758)*('[1]VLOOKUP DATA'!$J$2:$J$337=[1]DATA!D1758)*('[1]VLOOKUP DATA'!$K$2:$K$337=[1]DATA!E1758),'[1]VLOOKUP DATA'!$L$2:$L$337)</f>
        <v>Standard</v>
      </c>
      <c r="I1758" s="1" cm="1">
        <f t="array" ref="I1758">_xlfn.XLOOKUP(B1758,'[1]VLOOKUP DATA'!$A$3:$A$14,_xlfn.XLOOKUP(H1758,'[1]VLOOKUP DATA'!$D$2:$F$2,'[1]VLOOKUP DATA'!$D$3:$F$14))*100</f>
        <v>147</v>
      </c>
      <c r="J1758" s="2">
        <v>-378.56187499999993</v>
      </c>
      <c r="K1758" s="3">
        <f t="shared" si="109"/>
        <v>0</v>
      </c>
      <c r="L1758" s="3">
        <v>67</v>
      </c>
      <c r="M1758" s="4">
        <v>6.8576749999999951</v>
      </c>
      <c r="N1758" s="4">
        <v>843.81781666666643</v>
      </c>
      <c r="O1758" s="4">
        <v>471.60463333333337</v>
      </c>
      <c r="P1758" s="3">
        <f t="shared" si="110"/>
        <v>445.53515833333324</v>
      </c>
      <c r="Q1758" s="5">
        <v>-4.3999999999999921E-2</v>
      </c>
      <c r="R1758" s="5">
        <f>VLOOKUP(D1758,'[1]DESIGN LOAD'!AC:AF,2,FALSE)</f>
        <v>565</v>
      </c>
      <c r="S1758" s="7">
        <f>VLOOKUP(D1758,'[1]DESIGN LOAD'!AC:AF,3,FALSE)</f>
        <v>675</v>
      </c>
      <c r="T1758">
        <f>VLOOKUP(D1758,'[1]DESIGN LOAD'!AC:AF,4,FALSE)</f>
        <v>1240</v>
      </c>
    </row>
    <row r="1759" spans="1:20" x14ac:dyDescent="0.3">
      <c r="A1759" s="6">
        <v>2024</v>
      </c>
      <c r="B1759" s="6">
        <v>9</v>
      </c>
      <c r="C1759" s="6">
        <v>12</v>
      </c>
      <c r="D1759" s="6">
        <v>11</v>
      </c>
      <c r="E1759" s="6" t="str">
        <f t="shared" si="108"/>
        <v>Thursday</v>
      </c>
      <c r="F1759" s="6" t="str">
        <f t="shared" si="111"/>
        <v>Week-day</v>
      </c>
      <c r="G1759" s="6" t="str">
        <f>_xlfn.XLOOKUP(B1759,'[1]VLOOKUP DATA'!$A$3:$A$14,'[1]VLOOKUP DATA'!$C$3:$C$14)</f>
        <v>Low-demand</v>
      </c>
      <c r="H1759" s="6" t="str" cm="1">
        <f t="array" ref="H1759">_xlfn.XLOOKUP(1,('[1]VLOOKUP DATA'!$I$2:$I$337=[1]DATA!G1759)*('[1]VLOOKUP DATA'!$J$2:$J$337=[1]DATA!D1759)*('[1]VLOOKUP DATA'!$K$2:$K$337=[1]DATA!E1759),'[1]VLOOKUP DATA'!$L$2:$L$337)</f>
        <v>Standard</v>
      </c>
      <c r="I1759" s="1" cm="1">
        <f t="array" ref="I1759">_xlfn.XLOOKUP(B1759,'[1]VLOOKUP DATA'!$A$3:$A$14,_xlfn.XLOOKUP(H1759,'[1]VLOOKUP DATA'!$D$2:$F$2,'[1]VLOOKUP DATA'!$D$3:$F$14))*100</f>
        <v>147</v>
      </c>
      <c r="J1759" s="2">
        <v>-1.4552627118644292</v>
      </c>
      <c r="K1759" s="3">
        <f t="shared" si="109"/>
        <v>0</v>
      </c>
      <c r="L1759" s="3">
        <v>77.601694915254242</v>
      </c>
      <c r="M1759" s="4">
        <v>0.16567796610169486</v>
      </c>
      <c r="N1759" s="4">
        <v>439.32771186440687</v>
      </c>
      <c r="O1759" s="4">
        <v>437.85120338983035</v>
      </c>
      <c r="P1759" s="3">
        <f t="shared" si="110"/>
        <v>445.53515833333324</v>
      </c>
      <c r="Q1759" s="5">
        <v>-2.0601694915254265E-2</v>
      </c>
      <c r="R1759" s="5">
        <f>VLOOKUP(D1759,'[1]DESIGN LOAD'!AC:AF,2,FALSE)</f>
        <v>565</v>
      </c>
      <c r="S1759" s="7">
        <f>VLOOKUP(D1759,'[1]DESIGN LOAD'!AC:AF,3,FALSE)</f>
        <v>675</v>
      </c>
      <c r="T1759">
        <f>VLOOKUP(D1759,'[1]DESIGN LOAD'!AC:AF,4,FALSE)</f>
        <v>1240</v>
      </c>
    </row>
    <row r="1760" spans="1:20" x14ac:dyDescent="0.3">
      <c r="A1760" s="6">
        <v>2024</v>
      </c>
      <c r="B1760" s="6">
        <v>9</v>
      </c>
      <c r="C1760" s="6">
        <v>12</v>
      </c>
      <c r="D1760" s="6">
        <v>12</v>
      </c>
      <c r="E1760" s="6" t="str">
        <f t="shared" si="108"/>
        <v>Thursday</v>
      </c>
      <c r="F1760" s="6" t="str">
        <f t="shared" si="111"/>
        <v>Week-day</v>
      </c>
      <c r="G1760" s="6" t="str">
        <f>_xlfn.XLOOKUP(B1760,'[1]VLOOKUP DATA'!$A$3:$A$14,'[1]VLOOKUP DATA'!$C$3:$C$14)</f>
        <v>Low-demand</v>
      </c>
      <c r="H1760" s="6" t="str" cm="1">
        <f t="array" ref="H1760">_xlfn.XLOOKUP(1,('[1]VLOOKUP DATA'!$I$2:$I$337=[1]DATA!G1760)*('[1]VLOOKUP DATA'!$J$2:$J$337=[1]DATA!D1760)*('[1]VLOOKUP DATA'!$K$2:$K$337=[1]DATA!E1760),'[1]VLOOKUP DATA'!$L$2:$L$337)</f>
        <v>Standard</v>
      </c>
      <c r="I1760" s="1" cm="1">
        <f t="array" ref="I1760">_xlfn.XLOOKUP(B1760,'[1]VLOOKUP DATA'!$A$3:$A$14,_xlfn.XLOOKUP(H1760,'[1]VLOOKUP DATA'!$D$2:$F$2,'[1]VLOOKUP DATA'!$D$3:$F$14))*100</f>
        <v>147</v>
      </c>
      <c r="J1760" s="2">
        <v>-44.110158333333317</v>
      </c>
      <c r="K1760" s="3">
        <f t="shared" si="109"/>
        <v>0</v>
      </c>
      <c r="L1760" s="3">
        <v>97.833333333333329</v>
      </c>
      <c r="M1760" s="4">
        <v>2.4499666666666666</v>
      </c>
      <c r="N1760" s="4">
        <v>496.8413833333334</v>
      </c>
      <c r="O1760" s="4">
        <v>454.56989999999985</v>
      </c>
      <c r="P1760" s="3">
        <f t="shared" si="110"/>
        <v>445.53515833333324</v>
      </c>
      <c r="Q1760" s="5">
        <v>-2.7000000000000031E-2</v>
      </c>
      <c r="R1760" s="5">
        <f>VLOOKUP(D1760,'[1]DESIGN LOAD'!AC:AF,2,FALSE)</f>
        <v>565</v>
      </c>
      <c r="S1760" s="7">
        <f>VLOOKUP(D1760,'[1]DESIGN LOAD'!AC:AF,3,FALSE)</f>
        <v>675</v>
      </c>
      <c r="T1760">
        <f>VLOOKUP(D1760,'[1]DESIGN LOAD'!AC:AF,4,FALSE)</f>
        <v>1240</v>
      </c>
    </row>
    <row r="1761" spans="1:20" x14ac:dyDescent="0.3">
      <c r="A1761" s="6">
        <v>2024</v>
      </c>
      <c r="B1761" s="6">
        <v>9</v>
      </c>
      <c r="C1761" s="6">
        <v>12</v>
      </c>
      <c r="D1761" s="6">
        <v>13</v>
      </c>
      <c r="E1761" s="6" t="str">
        <f t="shared" si="108"/>
        <v>Thursday</v>
      </c>
      <c r="F1761" s="6" t="str">
        <f t="shared" si="111"/>
        <v>Week-day</v>
      </c>
      <c r="G1761" s="6" t="str">
        <f>_xlfn.XLOOKUP(B1761,'[1]VLOOKUP DATA'!$A$3:$A$14,'[1]VLOOKUP DATA'!$C$3:$C$14)</f>
        <v>Low-demand</v>
      </c>
      <c r="H1761" s="6" t="str" cm="1">
        <f t="array" ref="H1761">_xlfn.XLOOKUP(1,('[1]VLOOKUP DATA'!$I$2:$I$337=[1]DATA!G1761)*('[1]VLOOKUP DATA'!$J$2:$J$337=[1]DATA!D1761)*('[1]VLOOKUP DATA'!$K$2:$K$337=[1]DATA!E1761),'[1]VLOOKUP DATA'!$L$2:$L$337)</f>
        <v>Standard</v>
      </c>
      <c r="I1761" s="1" cm="1">
        <f t="array" ref="I1761">_xlfn.XLOOKUP(B1761,'[1]VLOOKUP DATA'!$A$3:$A$14,_xlfn.XLOOKUP(H1761,'[1]VLOOKUP DATA'!$D$2:$F$2,'[1]VLOOKUP DATA'!$D$3:$F$14))*100</f>
        <v>147</v>
      </c>
      <c r="J1761" s="2">
        <v>-12.253408333333327</v>
      </c>
      <c r="K1761" s="3">
        <f t="shared" si="109"/>
        <v>0</v>
      </c>
      <c r="L1761" s="3">
        <v>98.841666666666669</v>
      </c>
      <c r="M1761" s="4">
        <v>0.16349999999999992</v>
      </c>
      <c r="N1761" s="4">
        <v>456.15728333333328</v>
      </c>
      <c r="O1761" s="4">
        <v>443.87560000000002</v>
      </c>
      <c r="P1761" s="3">
        <f t="shared" si="110"/>
        <v>445.53515833333324</v>
      </c>
      <c r="Q1761" s="5">
        <v>-2.7000000000000031E-2</v>
      </c>
      <c r="R1761" s="5">
        <f>VLOOKUP(D1761,'[1]DESIGN LOAD'!AC:AF,2,FALSE)</f>
        <v>565</v>
      </c>
      <c r="S1761" s="7">
        <f>VLOOKUP(D1761,'[1]DESIGN LOAD'!AC:AF,3,FALSE)</f>
        <v>675</v>
      </c>
      <c r="T1761">
        <f>VLOOKUP(D1761,'[1]DESIGN LOAD'!AC:AF,4,FALSE)</f>
        <v>1240</v>
      </c>
    </row>
    <row r="1762" spans="1:20" x14ac:dyDescent="0.3">
      <c r="A1762" s="6">
        <v>2024</v>
      </c>
      <c r="B1762" s="6">
        <v>9</v>
      </c>
      <c r="C1762" s="6">
        <v>12</v>
      </c>
      <c r="D1762" s="6">
        <v>14</v>
      </c>
      <c r="E1762" s="6" t="str">
        <f t="shared" si="108"/>
        <v>Thursday</v>
      </c>
      <c r="F1762" s="6" t="str">
        <f t="shared" si="111"/>
        <v>Week-day</v>
      </c>
      <c r="G1762" s="6" t="str">
        <f>_xlfn.XLOOKUP(B1762,'[1]VLOOKUP DATA'!$A$3:$A$14,'[1]VLOOKUP DATA'!$C$3:$C$14)</f>
        <v>Low-demand</v>
      </c>
      <c r="H1762" s="6" t="str" cm="1">
        <f t="array" ref="H1762">_xlfn.XLOOKUP(1,('[1]VLOOKUP DATA'!$I$2:$I$337=[1]DATA!G1762)*('[1]VLOOKUP DATA'!$J$2:$J$337=[1]DATA!D1762)*('[1]VLOOKUP DATA'!$K$2:$K$337=[1]DATA!E1762),'[1]VLOOKUP DATA'!$L$2:$L$337)</f>
        <v>Standard</v>
      </c>
      <c r="I1762" s="1" cm="1">
        <f t="array" ref="I1762">_xlfn.XLOOKUP(B1762,'[1]VLOOKUP DATA'!$A$3:$A$14,_xlfn.XLOOKUP(H1762,'[1]VLOOKUP DATA'!$D$2:$F$2,'[1]VLOOKUP DATA'!$D$3:$F$14))*100</f>
        <v>147</v>
      </c>
      <c r="J1762" s="2">
        <v>25.151066666666679</v>
      </c>
      <c r="K1762" s="3">
        <f t="shared" si="109"/>
        <v>25.151066666666679</v>
      </c>
      <c r="L1762" s="3">
        <v>98.525000000000006</v>
      </c>
      <c r="M1762" s="4">
        <v>0.16155833333333341</v>
      </c>
      <c r="N1762" s="4">
        <v>418.04334166666649</v>
      </c>
      <c r="O1762" s="4">
        <v>443.15696666666656</v>
      </c>
      <c r="P1762" s="3">
        <f t="shared" si="110"/>
        <v>445.53515833333324</v>
      </c>
      <c r="Q1762" s="5">
        <v>-3.5999999999999949E-2</v>
      </c>
      <c r="R1762" s="5">
        <f>VLOOKUP(D1762,'[1]DESIGN LOAD'!AC:AF,2,FALSE)</f>
        <v>565</v>
      </c>
      <c r="S1762" s="7">
        <f>VLOOKUP(D1762,'[1]DESIGN LOAD'!AC:AF,3,FALSE)</f>
        <v>675</v>
      </c>
      <c r="T1762">
        <f>VLOOKUP(D1762,'[1]DESIGN LOAD'!AC:AF,4,FALSE)</f>
        <v>1240</v>
      </c>
    </row>
    <row r="1763" spans="1:20" x14ac:dyDescent="0.3">
      <c r="A1763" s="6">
        <v>2024</v>
      </c>
      <c r="B1763" s="6">
        <v>9</v>
      </c>
      <c r="C1763" s="6">
        <v>12</v>
      </c>
      <c r="D1763" s="6">
        <v>15</v>
      </c>
      <c r="E1763" s="6" t="str">
        <f t="shared" si="108"/>
        <v>Thursday</v>
      </c>
      <c r="F1763" s="6" t="str">
        <f t="shared" si="111"/>
        <v>Week-day</v>
      </c>
      <c r="G1763" s="6" t="str">
        <f>_xlfn.XLOOKUP(B1763,'[1]VLOOKUP DATA'!$A$3:$A$14,'[1]VLOOKUP DATA'!$C$3:$C$14)</f>
        <v>Low-demand</v>
      </c>
      <c r="H1763" s="6" t="str" cm="1">
        <f t="array" ref="H1763">_xlfn.XLOOKUP(1,('[1]VLOOKUP DATA'!$I$2:$I$337=[1]DATA!G1763)*('[1]VLOOKUP DATA'!$J$2:$J$337=[1]DATA!D1763)*('[1]VLOOKUP DATA'!$K$2:$K$337=[1]DATA!E1763),'[1]VLOOKUP DATA'!$L$2:$L$337)</f>
        <v>Standard</v>
      </c>
      <c r="I1763" s="1" cm="1">
        <f t="array" ref="I1763">_xlfn.XLOOKUP(B1763,'[1]VLOOKUP DATA'!$A$3:$A$14,_xlfn.XLOOKUP(H1763,'[1]VLOOKUP DATA'!$D$2:$F$2,'[1]VLOOKUP DATA'!$D$3:$F$14))*100</f>
        <v>147</v>
      </c>
      <c r="J1763" s="2">
        <v>110.16143333333335</v>
      </c>
      <c r="K1763" s="3">
        <f t="shared" si="109"/>
        <v>110.16143333333335</v>
      </c>
      <c r="L1763" s="3">
        <v>94.7</v>
      </c>
      <c r="M1763" s="4">
        <v>0.1637083333333334</v>
      </c>
      <c r="N1763" s="4">
        <v>369.78101666666697</v>
      </c>
      <c r="O1763" s="4">
        <v>479.90579166666669</v>
      </c>
      <c r="P1763" s="3">
        <f t="shared" si="110"/>
        <v>445.53515833333324</v>
      </c>
      <c r="Q1763" s="5">
        <v>-3.5758333333333267E-2</v>
      </c>
      <c r="R1763" s="5">
        <f>VLOOKUP(D1763,'[1]DESIGN LOAD'!AC:AF,2,FALSE)</f>
        <v>565</v>
      </c>
      <c r="S1763" s="7">
        <f>VLOOKUP(D1763,'[1]DESIGN LOAD'!AC:AF,3,FALSE)</f>
        <v>675</v>
      </c>
      <c r="T1763">
        <f>VLOOKUP(D1763,'[1]DESIGN LOAD'!AC:AF,4,FALSE)</f>
        <v>1240</v>
      </c>
    </row>
    <row r="1764" spans="1:20" x14ac:dyDescent="0.3">
      <c r="A1764" s="6">
        <v>2024</v>
      </c>
      <c r="B1764" s="6">
        <v>9</v>
      </c>
      <c r="C1764" s="6">
        <v>12</v>
      </c>
      <c r="D1764" s="6">
        <v>16</v>
      </c>
      <c r="E1764" s="6" t="str">
        <f t="shared" si="108"/>
        <v>Thursday</v>
      </c>
      <c r="F1764" s="6" t="str">
        <f t="shared" si="111"/>
        <v>Week-day</v>
      </c>
      <c r="G1764" s="6" t="str">
        <f>_xlfn.XLOOKUP(B1764,'[1]VLOOKUP DATA'!$A$3:$A$14,'[1]VLOOKUP DATA'!$C$3:$C$14)</f>
        <v>Low-demand</v>
      </c>
      <c r="H1764" s="6" t="str" cm="1">
        <f t="array" ref="H1764">_xlfn.XLOOKUP(1,('[1]VLOOKUP DATA'!$I$2:$I$337=[1]DATA!G1764)*('[1]VLOOKUP DATA'!$J$2:$J$337=[1]DATA!D1764)*('[1]VLOOKUP DATA'!$K$2:$K$337=[1]DATA!E1764),'[1]VLOOKUP DATA'!$L$2:$L$337)</f>
        <v>Standard</v>
      </c>
      <c r="I1764" s="1" cm="1">
        <f t="array" ref="I1764">_xlfn.XLOOKUP(B1764,'[1]VLOOKUP DATA'!$A$3:$A$14,_xlfn.XLOOKUP(H1764,'[1]VLOOKUP DATA'!$D$2:$F$2,'[1]VLOOKUP DATA'!$D$3:$F$14))*100</f>
        <v>147</v>
      </c>
      <c r="J1764" s="2">
        <v>-110.3987333333334</v>
      </c>
      <c r="K1764" s="3">
        <f t="shared" si="109"/>
        <v>0</v>
      </c>
      <c r="L1764" s="3">
        <v>95.325000000000003</v>
      </c>
      <c r="M1764" s="4">
        <v>300.94970000000006</v>
      </c>
      <c r="N1764" s="4">
        <v>294.9815916666667</v>
      </c>
      <c r="O1764" s="4">
        <v>470.1267583333335</v>
      </c>
      <c r="P1764" s="3">
        <f t="shared" si="110"/>
        <v>445.53515833333324</v>
      </c>
      <c r="Q1764" s="5">
        <v>-5.2808333333333346E-2</v>
      </c>
      <c r="R1764" s="5">
        <f>VLOOKUP(D1764,'[1]DESIGN LOAD'!AC:AF,2,FALSE)</f>
        <v>565</v>
      </c>
      <c r="S1764" s="7">
        <f>VLOOKUP(D1764,'[1]DESIGN LOAD'!AC:AF,3,FALSE)</f>
        <v>675</v>
      </c>
      <c r="T1764">
        <f>VLOOKUP(D1764,'[1]DESIGN LOAD'!AC:AF,4,FALSE)</f>
        <v>1240</v>
      </c>
    </row>
    <row r="1765" spans="1:20" x14ac:dyDescent="0.3">
      <c r="A1765" s="6">
        <v>2024</v>
      </c>
      <c r="B1765" s="6">
        <v>9</v>
      </c>
      <c r="C1765" s="6">
        <v>12</v>
      </c>
      <c r="D1765" s="6">
        <v>17</v>
      </c>
      <c r="E1765" s="6" t="str">
        <f t="shared" si="108"/>
        <v>Thursday</v>
      </c>
      <c r="F1765" s="6" t="str">
        <f t="shared" si="111"/>
        <v>Week-day</v>
      </c>
      <c r="G1765" s="6" t="str">
        <f>_xlfn.XLOOKUP(B1765,'[1]VLOOKUP DATA'!$A$3:$A$14,'[1]VLOOKUP DATA'!$C$3:$C$14)</f>
        <v>Low-demand</v>
      </c>
      <c r="H1765" s="6" t="str" cm="1">
        <f t="array" ref="H1765">_xlfn.XLOOKUP(1,('[1]VLOOKUP DATA'!$I$2:$I$337=[1]DATA!G1765)*('[1]VLOOKUP DATA'!$J$2:$J$337=[1]DATA!D1765)*('[1]VLOOKUP DATA'!$K$2:$K$337=[1]DATA!E1765),'[1]VLOOKUP DATA'!$L$2:$L$337)</f>
        <v>Standard</v>
      </c>
      <c r="I1765" s="1" cm="1">
        <f t="array" ref="I1765">_xlfn.XLOOKUP(B1765,'[1]VLOOKUP DATA'!$A$3:$A$14,_xlfn.XLOOKUP(H1765,'[1]VLOOKUP DATA'!$D$2:$F$2,'[1]VLOOKUP DATA'!$D$3:$F$14))*100</f>
        <v>147</v>
      </c>
      <c r="J1765" s="2">
        <v>324.12052499999999</v>
      </c>
      <c r="K1765" s="3">
        <f t="shared" si="109"/>
        <v>324.12052499999999</v>
      </c>
      <c r="L1765" s="3">
        <v>89.291666666666671</v>
      </c>
      <c r="M1765" s="4">
        <v>60.40635833333338</v>
      </c>
      <c r="N1765" s="4">
        <v>86.617708333333297</v>
      </c>
      <c r="O1765" s="4">
        <v>467.32519166666663</v>
      </c>
      <c r="P1765" s="3">
        <f t="shared" si="110"/>
        <v>445.53515833333324</v>
      </c>
      <c r="Q1765" s="5">
        <v>-6.4000000000000043E-2</v>
      </c>
      <c r="R1765" s="5">
        <f>VLOOKUP(D1765,'[1]DESIGN LOAD'!AC:AF,2,FALSE)</f>
        <v>555</v>
      </c>
      <c r="S1765" s="7">
        <f>VLOOKUP(D1765,'[1]DESIGN LOAD'!AC:AF,3,FALSE)</f>
        <v>675</v>
      </c>
      <c r="T1765">
        <f>VLOOKUP(D1765,'[1]DESIGN LOAD'!AC:AF,4,FALSE)</f>
        <v>1230</v>
      </c>
    </row>
    <row r="1766" spans="1:20" x14ac:dyDescent="0.3">
      <c r="A1766" s="6">
        <v>2024</v>
      </c>
      <c r="B1766" s="6">
        <v>9</v>
      </c>
      <c r="C1766" s="6">
        <v>12</v>
      </c>
      <c r="D1766" s="6">
        <v>18</v>
      </c>
      <c r="E1766" s="6" t="str">
        <f t="shared" si="108"/>
        <v>Thursday</v>
      </c>
      <c r="F1766" s="6" t="str">
        <f t="shared" si="111"/>
        <v>Week-day</v>
      </c>
      <c r="G1766" s="6" t="str">
        <f>_xlfn.XLOOKUP(B1766,'[1]VLOOKUP DATA'!$A$3:$A$14,'[1]VLOOKUP DATA'!$C$3:$C$14)</f>
        <v>Low-demand</v>
      </c>
      <c r="H1766" s="6" t="str" cm="1">
        <f t="array" ref="H1766">_xlfn.XLOOKUP(1,('[1]VLOOKUP DATA'!$I$2:$I$337=[1]DATA!G1766)*('[1]VLOOKUP DATA'!$J$2:$J$337=[1]DATA!D1766)*('[1]VLOOKUP DATA'!$K$2:$K$337=[1]DATA!E1766),'[1]VLOOKUP DATA'!$L$2:$L$337)</f>
        <v>Peak</v>
      </c>
      <c r="I1766" s="1" cm="1">
        <f t="array" ref="I1766">_xlfn.XLOOKUP(B1766,'[1]VLOOKUP DATA'!$A$3:$A$14,_xlfn.XLOOKUP(H1766,'[1]VLOOKUP DATA'!$D$2:$F$2,'[1]VLOOKUP DATA'!$D$3:$F$14))*100</f>
        <v>213</v>
      </c>
      <c r="J1766" s="2">
        <v>371.19286666666682</v>
      </c>
      <c r="K1766" s="3">
        <f t="shared" si="109"/>
        <v>371.19286666666682</v>
      </c>
      <c r="L1766" s="3">
        <v>69.50833333333334</v>
      </c>
      <c r="M1766" s="4">
        <v>102.68437499999999</v>
      </c>
      <c r="N1766" s="4">
        <v>6.194991666666664</v>
      </c>
      <c r="O1766" s="4">
        <v>475.31172500000014</v>
      </c>
      <c r="P1766" s="3">
        <f t="shared" si="110"/>
        <v>445.53515833333324</v>
      </c>
      <c r="Q1766" s="5">
        <v>-6.4000000000000043E-2</v>
      </c>
      <c r="R1766" s="5">
        <f>VLOOKUP(D1766,'[1]DESIGN LOAD'!AC:AF,2,FALSE)</f>
        <v>485</v>
      </c>
      <c r="S1766" s="7">
        <f>VLOOKUP(D1766,'[1]DESIGN LOAD'!AC:AF,3,FALSE)</f>
        <v>655</v>
      </c>
      <c r="T1766">
        <f>VLOOKUP(D1766,'[1]DESIGN LOAD'!AC:AF,4,FALSE)</f>
        <v>1140</v>
      </c>
    </row>
    <row r="1767" spans="1:20" x14ac:dyDescent="0.3">
      <c r="A1767" s="6">
        <v>2024</v>
      </c>
      <c r="B1767" s="6">
        <v>9</v>
      </c>
      <c r="C1767" s="6">
        <v>12</v>
      </c>
      <c r="D1767" s="6">
        <v>19</v>
      </c>
      <c r="E1767" s="6" t="str">
        <f t="shared" si="108"/>
        <v>Thursday</v>
      </c>
      <c r="F1767" s="6" t="str">
        <f t="shared" si="111"/>
        <v>Week-day</v>
      </c>
      <c r="G1767" s="6" t="str">
        <f>_xlfn.XLOOKUP(B1767,'[1]VLOOKUP DATA'!$A$3:$A$14,'[1]VLOOKUP DATA'!$C$3:$C$14)</f>
        <v>Low-demand</v>
      </c>
      <c r="H1767" s="6" t="str" cm="1">
        <f t="array" ref="H1767">_xlfn.XLOOKUP(1,('[1]VLOOKUP DATA'!$I$2:$I$337=[1]DATA!G1767)*('[1]VLOOKUP DATA'!$J$2:$J$337=[1]DATA!D1767)*('[1]VLOOKUP DATA'!$K$2:$K$337=[1]DATA!E1767),'[1]VLOOKUP DATA'!$L$2:$L$337)</f>
        <v>Peak</v>
      </c>
      <c r="I1767" s="1" cm="1">
        <f t="array" ref="I1767">_xlfn.XLOOKUP(B1767,'[1]VLOOKUP DATA'!$A$3:$A$14,_xlfn.XLOOKUP(H1767,'[1]VLOOKUP DATA'!$D$2:$F$2,'[1]VLOOKUP DATA'!$D$3:$F$14))*100</f>
        <v>213</v>
      </c>
      <c r="J1767" s="2">
        <v>-20.570883333333331</v>
      </c>
      <c r="K1767" s="3">
        <f t="shared" si="109"/>
        <v>0</v>
      </c>
      <c r="L1767" s="3">
        <v>61.274999999999999</v>
      </c>
      <c r="M1767" s="4">
        <v>443.98897499999987</v>
      </c>
      <c r="N1767" s="4">
        <v>0</v>
      </c>
      <c r="O1767" s="4">
        <v>402.92353333333341</v>
      </c>
      <c r="P1767" s="3">
        <f t="shared" si="110"/>
        <v>445.53515833333324</v>
      </c>
      <c r="Q1767" s="5">
        <v>-6.4000000000000043E-2</v>
      </c>
      <c r="R1767" s="5">
        <f>VLOOKUP(D1767,'[1]DESIGN LOAD'!AC:AF,2,FALSE)</f>
        <v>295</v>
      </c>
      <c r="S1767" s="7">
        <f>VLOOKUP(D1767,'[1]DESIGN LOAD'!AC:AF,3,FALSE)</f>
        <v>655</v>
      </c>
      <c r="T1767">
        <f>VLOOKUP(D1767,'[1]DESIGN LOAD'!AC:AF,4,FALSE)</f>
        <v>950</v>
      </c>
    </row>
    <row r="1768" spans="1:20" x14ac:dyDescent="0.3">
      <c r="A1768" s="6">
        <v>2024</v>
      </c>
      <c r="B1768" s="6">
        <v>9</v>
      </c>
      <c r="C1768" s="6">
        <v>12</v>
      </c>
      <c r="D1768" s="6">
        <v>20</v>
      </c>
      <c r="E1768" s="6" t="str">
        <f t="shared" si="108"/>
        <v>Thursday</v>
      </c>
      <c r="F1768" s="6" t="str">
        <f t="shared" si="111"/>
        <v>Week-day</v>
      </c>
      <c r="G1768" s="6" t="str">
        <f>_xlfn.XLOOKUP(B1768,'[1]VLOOKUP DATA'!$A$3:$A$14,'[1]VLOOKUP DATA'!$C$3:$C$14)</f>
        <v>Low-demand</v>
      </c>
      <c r="H1768" s="6" t="str" cm="1">
        <f t="array" ref="H1768">_xlfn.XLOOKUP(1,('[1]VLOOKUP DATA'!$I$2:$I$337=[1]DATA!G1768)*('[1]VLOOKUP DATA'!$J$2:$J$337=[1]DATA!D1768)*('[1]VLOOKUP DATA'!$K$2:$K$337=[1]DATA!E1768),'[1]VLOOKUP DATA'!$L$2:$L$337)</f>
        <v>Standard</v>
      </c>
      <c r="I1768" s="1" cm="1">
        <f t="array" ref="I1768">_xlfn.XLOOKUP(B1768,'[1]VLOOKUP DATA'!$A$3:$A$14,_xlfn.XLOOKUP(H1768,'[1]VLOOKUP DATA'!$D$2:$F$2,'[1]VLOOKUP DATA'!$D$3:$F$14))*100</f>
        <v>147</v>
      </c>
      <c r="J1768" s="2">
        <v>-86.567274999999952</v>
      </c>
      <c r="K1768" s="3">
        <f t="shared" si="109"/>
        <v>0</v>
      </c>
      <c r="L1768" s="3">
        <v>63.516666666666666</v>
      </c>
      <c r="M1768" s="4">
        <v>443.9283749999999</v>
      </c>
      <c r="N1768" s="4">
        <v>0</v>
      </c>
      <c r="O1768" s="4">
        <v>336.92155833333322</v>
      </c>
      <c r="P1768" s="3">
        <f t="shared" si="110"/>
        <v>445.53515833333324</v>
      </c>
      <c r="Q1768" s="5">
        <v>-6.4000000000000043E-2</v>
      </c>
      <c r="R1768" s="5">
        <f>VLOOKUP(D1768,'[1]DESIGN LOAD'!AC:AF,2,FALSE)</f>
        <v>295</v>
      </c>
      <c r="S1768" s="7">
        <f>VLOOKUP(D1768,'[1]DESIGN LOAD'!AC:AF,3,FALSE)</f>
        <v>190</v>
      </c>
      <c r="T1768">
        <f>VLOOKUP(D1768,'[1]DESIGN LOAD'!AC:AF,4,FALSE)</f>
        <v>485</v>
      </c>
    </row>
    <row r="1769" spans="1:20" x14ac:dyDescent="0.3">
      <c r="A1769" s="6">
        <v>2024</v>
      </c>
      <c r="B1769" s="6">
        <v>9</v>
      </c>
      <c r="C1769" s="6">
        <v>12</v>
      </c>
      <c r="D1769" s="6">
        <v>21</v>
      </c>
      <c r="E1769" s="6" t="str">
        <f t="shared" si="108"/>
        <v>Thursday</v>
      </c>
      <c r="F1769" s="6" t="str">
        <f t="shared" si="111"/>
        <v>Week-day</v>
      </c>
      <c r="G1769" s="6" t="str">
        <f>_xlfn.XLOOKUP(B1769,'[1]VLOOKUP DATA'!$A$3:$A$14,'[1]VLOOKUP DATA'!$C$3:$C$14)</f>
        <v>Low-demand</v>
      </c>
      <c r="H1769" s="6" t="str" cm="1">
        <f t="array" ref="H1769">_xlfn.XLOOKUP(1,('[1]VLOOKUP DATA'!$I$2:$I$337=[1]DATA!G1769)*('[1]VLOOKUP DATA'!$J$2:$J$337=[1]DATA!D1769)*('[1]VLOOKUP DATA'!$K$2:$K$337=[1]DATA!E1769),'[1]VLOOKUP DATA'!$L$2:$L$337)</f>
        <v>Standard</v>
      </c>
      <c r="I1769" s="1" cm="1">
        <f t="array" ref="I1769">_xlfn.XLOOKUP(B1769,'[1]VLOOKUP DATA'!$A$3:$A$14,_xlfn.XLOOKUP(H1769,'[1]VLOOKUP DATA'!$D$2:$F$2,'[1]VLOOKUP DATA'!$D$3:$F$14))*100</f>
        <v>147</v>
      </c>
      <c r="J1769" s="2">
        <v>-102.12607499999994</v>
      </c>
      <c r="K1769" s="3">
        <f t="shared" si="109"/>
        <v>0</v>
      </c>
      <c r="L1769" s="3">
        <v>67.849999999999994</v>
      </c>
      <c r="M1769" s="4">
        <v>443.99895833333341</v>
      </c>
      <c r="N1769" s="4">
        <v>0</v>
      </c>
      <c r="O1769" s="4">
        <v>321.35542499999991</v>
      </c>
      <c r="P1769" s="3">
        <f t="shared" si="110"/>
        <v>445.53515833333324</v>
      </c>
      <c r="Q1769" s="5">
        <v>-6.4000000000000043E-2</v>
      </c>
      <c r="R1769" s="5">
        <f>VLOOKUP(D1769,'[1]DESIGN LOAD'!AC:AF,2,FALSE)</f>
        <v>295</v>
      </c>
      <c r="S1769" s="7">
        <f>VLOOKUP(D1769,'[1]DESIGN LOAD'!AC:AF,3,FALSE)</f>
        <v>190</v>
      </c>
      <c r="T1769">
        <f>VLOOKUP(D1769,'[1]DESIGN LOAD'!AC:AF,4,FALSE)</f>
        <v>485</v>
      </c>
    </row>
    <row r="1770" spans="1:20" x14ac:dyDescent="0.3">
      <c r="A1770" s="6">
        <v>2024</v>
      </c>
      <c r="B1770" s="6">
        <v>9</v>
      </c>
      <c r="C1770" s="6">
        <v>12</v>
      </c>
      <c r="D1770" s="6">
        <v>22</v>
      </c>
      <c r="E1770" s="6" t="str">
        <f t="shared" si="108"/>
        <v>Thursday</v>
      </c>
      <c r="F1770" s="6" t="str">
        <f t="shared" si="111"/>
        <v>Week-day</v>
      </c>
      <c r="G1770" s="6" t="str">
        <f>_xlfn.XLOOKUP(B1770,'[1]VLOOKUP DATA'!$A$3:$A$14,'[1]VLOOKUP DATA'!$C$3:$C$14)</f>
        <v>Low-demand</v>
      </c>
      <c r="H1770" s="6" t="str" cm="1">
        <f t="array" ref="H1770">_xlfn.XLOOKUP(1,('[1]VLOOKUP DATA'!$I$2:$I$337=[1]DATA!G1770)*('[1]VLOOKUP DATA'!$J$2:$J$337=[1]DATA!D1770)*('[1]VLOOKUP DATA'!$K$2:$K$337=[1]DATA!E1770),'[1]VLOOKUP DATA'!$L$2:$L$337)</f>
        <v>Off-Peak</v>
      </c>
      <c r="I1770" s="1" cm="1">
        <f t="array" ref="I1770">_xlfn.XLOOKUP(B1770,'[1]VLOOKUP DATA'!$A$3:$A$14,_xlfn.XLOOKUP(H1770,'[1]VLOOKUP DATA'!$D$2:$F$2,'[1]VLOOKUP DATA'!$D$3:$F$14))*100</f>
        <v>93</v>
      </c>
      <c r="J1770" s="2">
        <v>-105.81180833333339</v>
      </c>
      <c r="K1770" s="3">
        <f t="shared" si="109"/>
        <v>0</v>
      </c>
      <c r="L1770" s="3">
        <v>72.416666666666671</v>
      </c>
      <c r="M1770" s="4">
        <v>443.97260833333326</v>
      </c>
      <c r="N1770" s="4">
        <v>0</v>
      </c>
      <c r="O1770" s="4">
        <v>317.68458333333308</v>
      </c>
      <c r="P1770" s="3">
        <f t="shared" si="110"/>
        <v>445.53515833333324</v>
      </c>
      <c r="Q1770" s="5">
        <v>-6.4000000000000043E-2</v>
      </c>
      <c r="R1770" s="5">
        <f>VLOOKUP(D1770,'[1]DESIGN LOAD'!AC:AF,2,FALSE)</f>
        <v>200</v>
      </c>
      <c r="S1770" s="7">
        <f>VLOOKUP(D1770,'[1]DESIGN LOAD'!AC:AF,3,FALSE)</f>
        <v>190</v>
      </c>
      <c r="T1770">
        <f>VLOOKUP(D1770,'[1]DESIGN LOAD'!AC:AF,4,FALSE)</f>
        <v>390</v>
      </c>
    </row>
    <row r="1771" spans="1:20" x14ac:dyDescent="0.3">
      <c r="A1771" s="6">
        <v>2024</v>
      </c>
      <c r="B1771" s="6">
        <v>9</v>
      </c>
      <c r="C1771" s="6">
        <v>12</v>
      </c>
      <c r="D1771" s="6">
        <v>23</v>
      </c>
      <c r="E1771" s="6" t="str">
        <f t="shared" si="108"/>
        <v>Thursday</v>
      </c>
      <c r="F1771" s="6" t="str">
        <f t="shared" si="111"/>
        <v>Week-day</v>
      </c>
      <c r="G1771" s="6" t="str">
        <f>_xlfn.XLOOKUP(B1771,'[1]VLOOKUP DATA'!$A$3:$A$14,'[1]VLOOKUP DATA'!$C$3:$C$14)</f>
        <v>Low-demand</v>
      </c>
      <c r="H1771" s="6" t="str" cm="1">
        <f t="array" ref="H1771">_xlfn.XLOOKUP(1,('[1]VLOOKUP DATA'!$I$2:$I$337=[1]DATA!G1771)*('[1]VLOOKUP DATA'!$J$2:$J$337=[1]DATA!D1771)*('[1]VLOOKUP DATA'!$K$2:$K$337=[1]DATA!E1771),'[1]VLOOKUP DATA'!$L$2:$L$337)</f>
        <v>Off-Peak</v>
      </c>
      <c r="I1771" s="1" cm="1">
        <f t="array" ref="I1771">_xlfn.XLOOKUP(B1771,'[1]VLOOKUP DATA'!$A$3:$A$14,_xlfn.XLOOKUP(H1771,'[1]VLOOKUP DATA'!$D$2:$F$2,'[1]VLOOKUP DATA'!$D$3:$F$14))*100</f>
        <v>93</v>
      </c>
      <c r="J1771" s="2">
        <v>-9.323333333335361E-2</v>
      </c>
      <c r="K1771" s="3">
        <f t="shared" si="109"/>
        <v>0</v>
      </c>
      <c r="L1771" s="3">
        <v>76.099999999999994</v>
      </c>
      <c r="M1771" s="4">
        <v>324.44036666666688</v>
      </c>
      <c r="N1771" s="4">
        <v>0</v>
      </c>
      <c r="O1771" s="4">
        <v>308.99868333333336</v>
      </c>
      <c r="P1771" s="3">
        <f t="shared" si="110"/>
        <v>445.53515833333324</v>
      </c>
      <c r="Q1771" s="5">
        <v>-6.4000000000000043E-2</v>
      </c>
      <c r="R1771" s="5">
        <f>VLOOKUP(D1771,'[1]DESIGN LOAD'!AC:AF,2,FALSE)</f>
        <v>200</v>
      </c>
      <c r="S1771" s="7">
        <f>VLOOKUP(D1771,'[1]DESIGN LOAD'!AC:AF,3,FALSE)</f>
        <v>190</v>
      </c>
      <c r="T1771">
        <f>VLOOKUP(D1771,'[1]DESIGN LOAD'!AC:AF,4,FALSE)</f>
        <v>390</v>
      </c>
    </row>
    <row r="1772" spans="1:20" x14ac:dyDescent="0.3">
      <c r="A1772" s="6">
        <v>2024</v>
      </c>
      <c r="B1772" s="6">
        <v>9</v>
      </c>
      <c r="C1772" s="6">
        <v>13</v>
      </c>
      <c r="D1772" s="6">
        <v>0</v>
      </c>
      <c r="E1772" s="6" t="str">
        <f t="shared" si="108"/>
        <v>Friday</v>
      </c>
      <c r="F1772" s="6" t="str">
        <f t="shared" si="111"/>
        <v>Week-day</v>
      </c>
      <c r="G1772" s="6" t="str">
        <f>_xlfn.XLOOKUP(B1772,'[1]VLOOKUP DATA'!$A$3:$A$14,'[1]VLOOKUP DATA'!$C$3:$C$14)</f>
        <v>Low-demand</v>
      </c>
      <c r="H1772" s="6" t="str" cm="1">
        <f t="array" ref="H1772">_xlfn.XLOOKUP(1,('[1]VLOOKUP DATA'!$I$2:$I$337=[1]DATA!G1772)*('[1]VLOOKUP DATA'!$J$2:$J$337=[1]DATA!D1772)*('[1]VLOOKUP DATA'!$K$2:$K$337=[1]DATA!E1772),'[1]VLOOKUP DATA'!$L$2:$L$337)</f>
        <v>Off-Peak</v>
      </c>
      <c r="I1772" s="1" cm="1">
        <f t="array" ref="I1772">_xlfn.XLOOKUP(B1772,'[1]VLOOKUP DATA'!$A$3:$A$14,_xlfn.XLOOKUP(H1772,'[1]VLOOKUP DATA'!$D$2:$F$2,'[1]VLOOKUP DATA'!$D$3:$F$14))*100</f>
        <v>93</v>
      </c>
      <c r="J1772" s="2">
        <v>-37.325733333333304</v>
      </c>
      <c r="K1772" s="3">
        <f t="shared" si="109"/>
        <v>0</v>
      </c>
      <c r="L1772" s="3">
        <v>75.958333333333329</v>
      </c>
      <c r="M1772" s="4">
        <v>365.64242499999983</v>
      </c>
      <c r="N1772" s="4">
        <v>0</v>
      </c>
      <c r="O1772" s="4">
        <v>310.58797500000014</v>
      </c>
      <c r="P1772" s="3">
        <f t="shared" si="110"/>
        <v>445.53515833333324</v>
      </c>
      <c r="Q1772" s="5">
        <v>-6.4000000000000043E-2</v>
      </c>
      <c r="R1772" s="5">
        <f>VLOOKUP(D1772,'[1]DESIGN LOAD'!AC:AF,2,FALSE)</f>
        <v>200</v>
      </c>
      <c r="S1772" s="7">
        <f>VLOOKUP(D1772,'[1]DESIGN LOAD'!AC:AF,3,FALSE)</f>
        <v>190</v>
      </c>
      <c r="T1772">
        <f>VLOOKUP(D1772,'[1]DESIGN LOAD'!AC:AF,4,FALSE)</f>
        <v>390</v>
      </c>
    </row>
    <row r="1773" spans="1:20" x14ac:dyDescent="0.3">
      <c r="A1773" s="6">
        <v>2024</v>
      </c>
      <c r="B1773" s="6">
        <v>9</v>
      </c>
      <c r="C1773" s="6">
        <v>13</v>
      </c>
      <c r="D1773" s="6">
        <v>1</v>
      </c>
      <c r="E1773" s="6" t="str">
        <f t="shared" si="108"/>
        <v>Friday</v>
      </c>
      <c r="F1773" s="6" t="str">
        <f t="shared" si="111"/>
        <v>Week-day</v>
      </c>
      <c r="G1773" s="6" t="str">
        <f>_xlfn.XLOOKUP(B1773,'[1]VLOOKUP DATA'!$A$3:$A$14,'[1]VLOOKUP DATA'!$C$3:$C$14)</f>
        <v>Low-demand</v>
      </c>
      <c r="H1773" s="6" t="str" cm="1">
        <f t="array" ref="H1773">_xlfn.XLOOKUP(1,('[1]VLOOKUP DATA'!$I$2:$I$337=[1]DATA!G1773)*('[1]VLOOKUP DATA'!$J$2:$J$337=[1]DATA!D1773)*('[1]VLOOKUP DATA'!$K$2:$K$337=[1]DATA!E1773),'[1]VLOOKUP DATA'!$L$2:$L$337)</f>
        <v>Off-Peak</v>
      </c>
      <c r="I1773" s="1" cm="1">
        <f t="array" ref="I1773">_xlfn.XLOOKUP(B1773,'[1]VLOOKUP DATA'!$A$3:$A$14,_xlfn.XLOOKUP(H1773,'[1]VLOOKUP DATA'!$D$2:$F$2,'[1]VLOOKUP DATA'!$D$3:$F$14))*100</f>
        <v>93</v>
      </c>
      <c r="J1773" s="2">
        <v>-20.00769166666667</v>
      </c>
      <c r="K1773" s="3">
        <f t="shared" si="109"/>
        <v>0</v>
      </c>
      <c r="L1773" s="3">
        <v>76.099999999999994</v>
      </c>
      <c r="M1773" s="4">
        <v>349.44357500000012</v>
      </c>
      <c r="N1773" s="4">
        <v>0</v>
      </c>
      <c r="O1773" s="4">
        <v>312.57623333333339</v>
      </c>
      <c r="P1773" s="3">
        <f t="shared" si="110"/>
        <v>445.53515833333324</v>
      </c>
      <c r="Q1773" s="5">
        <v>-6.4000000000000043E-2</v>
      </c>
      <c r="R1773" s="5">
        <f>VLOOKUP(D1773,'[1]DESIGN LOAD'!AC:AF,2,FALSE)</f>
        <v>200</v>
      </c>
      <c r="S1773" s="7">
        <f>VLOOKUP(D1773,'[1]DESIGN LOAD'!AC:AF,3,FALSE)</f>
        <v>190</v>
      </c>
      <c r="T1773">
        <f>VLOOKUP(D1773,'[1]DESIGN LOAD'!AC:AF,4,FALSE)</f>
        <v>390</v>
      </c>
    </row>
    <row r="1774" spans="1:20" x14ac:dyDescent="0.3">
      <c r="A1774" s="6">
        <v>2024</v>
      </c>
      <c r="B1774" s="6">
        <v>9</v>
      </c>
      <c r="C1774" s="6">
        <v>13</v>
      </c>
      <c r="D1774" s="6">
        <v>2</v>
      </c>
      <c r="E1774" s="6" t="str">
        <f t="shared" si="108"/>
        <v>Friday</v>
      </c>
      <c r="F1774" s="6" t="str">
        <f t="shared" si="111"/>
        <v>Week-day</v>
      </c>
      <c r="G1774" s="6" t="str">
        <f>_xlfn.XLOOKUP(B1774,'[1]VLOOKUP DATA'!$A$3:$A$14,'[1]VLOOKUP DATA'!$C$3:$C$14)</f>
        <v>Low-demand</v>
      </c>
      <c r="H1774" s="6" t="str" cm="1">
        <f t="array" ref="H1774">_xlfn.XLOOKUP(1,('[1]VLOOKUP DATA'!$I$2:$I$337=[1]DATA!G1774)*('[1]VLOOKUP DATA'!$J$2:$J$337=[1]DATA!D1774)*('[1]VLOOKUP DATA'!$K$2:$K$337=[1]DATA!E1774),'[1]VLOOKUP DATA'!$L$2:$L$337)</f>
        <v>Off-Peak</v>
      </c>
      <c r="I1774" s="1" cm="1">
        <f t="array" ref="I1774">_xlfn.XLOOKUP(B1774,'[1]VLOOKUP DATA'!$A$3:$A$14,_xlfn.XLOOKUP(H1774,'[1]VLOOKUP DATA'!$D$2:$F$2,'[1]VLOOKUP DATA'!$D$3:$F$14))*100</f>
        <v>93</v>
      </c>
      <c r="J1774" s="2">
        <v>-12.409108333333336</v>
      </c>
      <c r="K1774" s="3">
        <f t="shared" si="109"/>
        <v>0</v>
      </c>
      <c r="L1774" s="3">
        <v>76</v>
      </c>
      <c r="M1774" s="4">
        <v>369.17882499999996</v>
      </c>
      <c r="N1774" s="4">
        <v>0</v>
      </c>
      <c r="O1774" s="4">
        <v>339.14605000000017</v>
      </c>
      <c r="P1774" s="3">
        <f t="shared" si="110"/>
        <v>445.53515833333324</v>
      </c>
      <c r="Q1774" s="5">
        <v>-6.4000000000000043E-2</v>
      </c>
      <c r="R1774" s="5">
        <f>VLOOKUP(D1774,'[1]DESIGN LOAD'!AC:AF,2,FALSE)</f>
        <v>200</v>
      </c>
      <c r="S1774" s="7">
        <f>VLOOKUP(D1774,'[1]DESIGN LOAD'!AC:AF,3,FALSE)</f>
        <v>190</v>
      </c>
      <c r="T1774">
        <f>VLOOKUP(D1774,'[1]DESIGN LOAD'!AC:AF,4,FALSE)</f>
        <v>390</v>
      </c>
    </row>
    <row r="1775" spans="1:20" x14ac:dyDescent="0.3">
      <c r="A1775" s="6">
        <v>2024</v>
      </c>
      <c r="B1775" s="6">
        <v>9</v>
      </c>
      <c r="C1775" s="6">
        <v>13</v>
      </c>
      <c r="D1775" s="6">
        <v>3</v>
      </c>
      <c r="E1775" s="6" t="str">
        <f t="shared" si="108"/>
        <v>Friday</v>
      </c>
      <c r="F1775" s="6" t="str">
        <f t="shared" si="111"/>
        <v>Week-day</v>
      </c>
      <c r="G1775" s="6" t="str">
        <f>_xlfn.XLOOKUP(B1775,'[1]VLOOKUP DATA'!$A$3:$A$14,'[1]VLOOKUP DATA'!$C$3:$C$14)</f>
        <v>Low-demand</v>
      </c>
      <c r="H1775" s="6" t="str" cm="1">
        <f t="array" ref="H1775">_xlfn.XLOOKUP(1,('[1]VLOOKUP DATA'!$I$2:$I$337=[1]DATA!G1775)*('[1]VLOOKUP DATA'!$J$2:$J$337=[1]DATA!D1775)*('[1]VLOOKUP DATA'!$K$2:$K$337=[1]DATA!E1775),'[1]VLOOKUP DATA'!$L$2:$L$337)</f>
        <v>Off-Peak</v>
      </c>
      <c r="I1775" s="1" cm="1">
        <f t="array" ref="I1775">_xlfn.XLOOKUP(B1775,'[1]VLOOKUP DATA'!$A$3:$A$14,_xlfn.XLOOKUP(H1775,'[1]VLOOKUP DATA'!$D$2:$F$2,'[1]VLOOKUP DATA'!$D$3:$F$14))*100</f>
        <v>93</v>
      </c>
      <c r="J1775" s="2">
        <v>-2.4830999999999945</v>
      </c>
      <c r="K1775" s="3">
        <f t="shared" si="109"/>
        <v>0</v>
      </c>
      <c r="L1775" s="3">
        <v>75.575000000000003</v>
      </c>
      <c r="M1775" s="4">
        <v>363.0588666666668</v>
      </c>
      <c r="N1775" s="4">
        <v>0</v>
      </c>
      <c r="O1775" s="4">
        <v>342.85304166666663</v>
      </c>
      <c r="P1775" s="3">
        <f t="shared" si="110"/>
        <v>445.53515833333324</v>
      </c>
      <c r="Q1775" s="5">
        <v>-6.4000000000000043E-2</v>
      </c>
      <c r="R1775" s="5">
        <f>VLOOKUP(D1775,'[1]DESIGN LOAD'!AC:AF,2,FALSE)</f>
        <v>200</v>
      </c>
      <c r="S1775" s="7">
        <f>VLOOKUP(D1775,'[1]DESIGN LOAD'!AC:AF,3,FALSE)</f>
        <v>190</v>
      </c>
      <c r="T1775">
        <f>VLOOKUP(D1775,'[1]DESIGN LOAD'!AC:AF,4,FALSE)</f>
        <v>390</v>
      </c>
    </row>
    <row r="1776" spans="1:20" x14ac:dyDescent="0.3">
      <c r="A1776" s="6">
        <v>2024</v>
      </c>
      <c r="B1776" s="6">
        <v>9</v>
      </c>
      <c r="C1776" s="6">
        <v>13</v>
      </c>
      <c r="D1776" s="6">
        <v>4</v>
      </c>
      <c r="E1776" s="6" t="str">
        <f t="shared" si="108"/>
        <v>Friday</v>
      </c>
      <c r="F1776" s="6" t="str">
        <f t="shared" si="111"/>
        <v>Week-day</v>
      </c>
      <c r="G1776" s="6" t="str">
        <f>_xlfn.XLOOKUP(B1776,'[1]VLOOKUP DATA'!$A$3:$A$14,'[1]VLOOKUP DATA'!$C$3:$C$14)</f>
        <v>Low-demand</v>
      </c>
      <c r="H1776" s="6" t="str" cm="1">
        <f t="array" ref="H1776">_xlfn.XLOOKUP(1,('[1]VLOOKUP DATA'!$I$2:$I$337=[1]DATA!G1776)*('[1]VLOOKUP DATA'!$J$2:$J$337=[1]DATA!D1776)*('[1]VLOOKUP DATA'!$K$2:$K$337=[1]DATA!E1776),'[1]VLOOKUP DATA'!$L$2:$L$337)</f>
        <v>Off-Peak</v>
      </c>
      <c r="I1776" s="1" cm="1">
        <f t="array" ref="I1776">_xlfn.XLOOKUP(B1776,'[1]VLOOKUP DATA'!$A$3:$A$14,_xlfn.XLOOKUP(H1776,'[1]VLOOKUP DATA'!$D$2:$F$2,'[1]VLOOKUP DATA'!$D$3:$F$14))*100</f>
        <v>93</v>
      </c>
      <c r="J1776" s="2">
        <v>16.487325000000016</v>
      </c>
      <c r="K1776" s="3">
        <f t="shared" si="109"/>
        <v>16.487325000000016</v>
      </c>
      <c r="L1776" s="3">
        <v>74.858333333333334</v>
      </c>
      <c r="M1776" s="4">
        <v>354.40113333333335</v>
      </c>
      <c r="N1776" s="4">
        <v>0</v>
      </c>
      <c r="O1776" s="4">
        <v>349.79459999999983</v>
      </c>
      <c r="P1776" s="3">
        <f t="shared" si="110"/>
        <v>445.53515833333324</v>
      </c>
      <c r="Q1776" s="5">
        <v>-6.4000000000000043E-2</v>
      </c>
      <c r="R1776" s="5">
        <f>VLOOKUP(D1776,'[1]DESIGN LOAD'!AC:AF,2,FALSE)</f>
        <v>295</v>
      </c>
      <c r="S1776" s="7">
        <f>VLOOKUP(D1776,'[1]DESIGN LOAD'!AC:AF,3,FALSE)</f>
        <v>190</v>
      </c>
      <c r="T1776">
        <f>VLOOKUP(D1776,'[1]DESIGN LOAD'!AC:AF,4,FALSE)</f>
        <v>485</v>
      </c>
    </row>
    <row r="1777" spans="1:20" x14ac:dyDescent="0.3">
      <c r="A1777" s="6">
        <v>2024</v>
      </c>
      <c r="B1777" s="6">
        <v>9</v>
      </c>
      <c r="C1777" s="6">
        <v>13</v>
      </c>
      <c r="D1777" s="6">
        <v>5</v>
      </c>
      <c r="E1777" s="6" t="str">
        <f t="shared" si="108"/>
        <v>Friday</v>
      </c>
      <c r="F1777" s="6" t="str">
        <f t="shared" si="111"/>
        <v>Week-day</v>
      </c>
      <c r="G1777" s="6" t="str">
        <f>_xlfn.XLOOKUP(B1777,'[1]VLOOKUP DATA'!$A$3:$A$14,'[1]VLOOKUP DATA'!$C$3:$C$14)</f>
        <v>Low-demand</v>
      </c>
      <c r="H1777" s="6" t="str" cm="1">
        <f t="array" ref="H1777">_xlfn.XLOOKUP(1,('[1]VLOOKUP DATA'!$I$2:$I$337=[1]DATA!G1777)*('[1]VLOOKUP DATA'!$J$2:$J$337=[1]DATA!D1777)*('[1]VLOOKUP DATA'!$K$2:$K$337=[1]DATA!E1777),'[1]VLOOKUP DATA'!$L$2:$L$337)</f>
        <v>Off-Peak</v>
      </c>
      <c r="I1777" s="1" cm="1">
        <f t="array" ref="I1777">_xlfn.XLOOKUP(B1777,'[1]VLOOKUP DATA'!$A$3:$A$14,_xlfn.XLOOKUP(H1777,'[1]VLOOKUP DATA'!$D$2:$F$2,'[1]VLOOKUP DATA'!$D$3:$F$14))*100</f>
        <v>93</v>
      </c>
      <c r="J1777" s="2">
        <v>-13.87550833333335</v>
      </c>
      <c r="K1777" s="3">
        <f t="shared" si="109"/>
        <v>0</v>
      </c>
      <c r="L1777" s="3">
        <v>75.016666666666666</v>
      </c>
      <c r="M1777" s="4">
        <v>366.07637500000004</v>
      </c>
      <c r="N1777" s="4">
        <v>0</v>
      </c>
      <c r="O1777" s="4">
        <v>336.95116666666672</v>
      </c>
      <c r="P1777" s="3">
        <f t="shared" si="110"/>
        <v>445.53515833333324</v>
      </c>
      <c r="Q1777" s="5">
        <v>-6.4000000000000043E-2</v>
      </c>
      <c r="R1777" s="5">
        <f>VLOOKUP(D1777,'[1]DESIGN LOAD'!AC:AF,2,FALSE)</f>
        <v>295</v>
      </c>
      <c r="S1777" s="7">
        <f>VLOOKUP(D1777,'[1]DESIGN LOAD'!AC:AF,3,FALSE)</f>
        <v>190</v>
      </c>
      <c r="T1777">
        <f>VLOOKUP(D1777,'[1]DESIGN LOAD'!AC:AF,4,FALSE)</f>
        <v>485</v>
      </c>
    </row>
    <row r="1778" spans="1:20" x14ac:dyDescent="0.3">
      <c r="A1778" s="6">
        <v>2024</v>
      </c>
      <c r="B1778" s="6">
        <v>9</v>
      </c>
      <c r="C1778" s="6">
        <v>13</v>
      </c>
      <c r="D1778" s="6">
        <v>6</v>
      </c>
      <c r="E1778" s="6" t="str">
        <f t="shared" si="108"/>
        <v>Friday</v>
      </c>
      <c r="F1778" s="6" t="str">
        <f t="shared" si="111"/>
        <v>Week-day</v>
      </c>
      <c r="G1778" s="6" t="str">
        <f>_xlfn.XLOOKUP(B1778,'[1]VLOOKUP DATA'!$A$3:$A$14,'[1]VLOOKUP DATA'!$C$3:$C$14)</f>
        <v>Low-demand</v>
      </c>
      <c r="H1778" s="6" t="str" cm="1">
        <f t="array" ref="H1778">_xlfn.XLOOKUP(1,('[1]VLOOKUP DATA'!$I$2:$I$337=[1]DATA!G1778)*('[1]VLOOKUP DATA'!$J$2:$J$337=[1]DATA!D1778)*('[1]VLOOKUP DATA'!$K$2:$K$337=[1]DATA!E1778),'[1]VLOOKUP DATA'!$L$2:$L$337)</f>
        <v>Standard</v>
      </c>
      <c r="I1778" s="1" cm="1">
        <f t="array" ref="I1778">_xlfn.XLOOKUP(B1778,'[1]VLOOKUP DATA'!$A$3:$A$14,_xlfn.XLOOKUP(H1778,'[1]VLOOKUP DATA'!$D$2:$F$2,'[1]VLOOKUP DATA'!$D$3:$F$14))*100</f>
        <v>147</v>
      </c>
      <c r="J1778" s="2">
        <v>-45.714749999999988</v>
      </c>
      <c r="K1778" s="3">
        <f t="shared" si="109"/>
        <v>0</v>
      </c>
      <c r="L1778" s="3">
        <v>75.566666666666663</v>
      </c>
      <c r="M1778" s="4">
        <v>368.6565833333334</v>
      </c>
      <c r="N1778" s="4">
        <v>5.2389916666666663</v>
      </c>
      <c r="O1778" s="4">
        <v>310.38629166666652</v>
      </c>
      <c r="P1778" s="3">
        <f t="shared" si="110"/>
        <v>445.53515833333324</v>
      </c>
      <c r="Q1778" s="5">
        <v>-5.949999999999999E-2</v>
      </c>
      <c r="R1778" s="5">
        <f>VLOOKUP(D1778,'[1]DESIGN LOAD'!AC:AF,2,FALSE)</f>
        <v>295</v>
      </c>
      <c r="S1778" s="7">
        <f>VLOOKUP(D1778,'[1]DESIGN LOAD'!AC:AF,3,FALSE)</f>
        <v>190</v>
      </c>
      <c r="T1778">
        <f>VLOOKUP(D1778,'[1]DESIGN LOAD'!AC:AF,4,FALSE)</f>
        <v>485</v>
      </c>
    </row>
    <row r="1779" spans="1:20" x14ac:dyDescent="0.3">
      <c r="A1779" s="6">
        <v>2024</v>
      </c>
      <c r="B1779" s="6">
        <v>9</v>
      </c>
      <c r="C1779" s="6">
        <v>13</v>
      </c>
      <c r="D1779" s="6">
        <v>7</v>
      </c>
      <c r="E1779" s="6" t="str">
        <f t="shared" si="108"/>
        <v>Friday</v>
      </c>
      <c r="F1779" s="6" t="str">
        <f t="shared" si="111"/>
        <v>Week-day</v>
      </c>
      <c r="G1779" s="6" t="str">
        <f>_xlfn.XLOOKUP(B1779,'[1]VLOOKUP DATA'!$A$3:$A$14,'[1]VLOOKUP DATA'!$C$3:$C$14)</f>
        <v>Low-demand</v>
      </c>
      <c r="H1779" s="6" t="str" cm="1">
        <f t="array" ref="H1779">_xlfn.XLOOKUP(1,('[1]VLOOKUP DATA'!$I$2:$I$337=[1]DATA!G1779)*('[1]VLOOKUP DATA'!$J$2:$J$337=[1]DATA!D1779)*('[1]VLOOKUP DATA'!$K$2:$K$337=[1]DATA!E1779),'[1]VLOOKUP DATA'!$L$2:$L$337)</f>
        <v>Peak</v>
      </c>
      <c r="I1779" s="1" cm="1">
        <f t="array" ref="I1779">_xlfn.XLOOKUP(B1779,'[1]VLOOKUP DATA'!$A$3:$A$14,_xlfn.XLOOKUP(H1779,'[1]VLOOKUP DATA'!$D$2:$F$2,'[1]VLOOKUP DATA'!$D$3:$F$14))*100</f>
        <v>213</v>
      </c>
      <c r="J1779" s="2">
        <v>220.49203960396039</v>
      </c>
      <c r="K1779" s="3">
        <f t="shared" si="109"/>
        <v>220.49203960396039</v>
      </c>
      <c r="L1779" s="3">
        <v>69.297029702970292</v>
      </c>
      <c r="M1779" s="4">
        <v>10.651059405940588</v>
      </c>
      <c r="N1779" s="4">
        <v>197.65311881188114</v>
      </c>
      <c r="O1779" s="4">
        <v>430.71392079207942</v>
      </c>
      <c r="P1779" s="3">
        <f t="shared" si="110"/>
        <v>445.53515833333324</v>
      </c>
      <c r="Q1779" s="5">
        <v>-1.0534653465346542E-2</v>
      </c>
      <c r="R1779" s="5">
        <f>VLOOKUP(D1779,'[1]DESIGN LOAD'!AC:AF,2,FALSE)</f>
        <v>565</v>
      </c>
      <c r="S1779" s="7">
        <f>VLOOKUP(D1779,'[1]DESIGN LOAD'!AC:AF,3,FALSE)</f>
        <v>690</v>
      </c>
      <c r="T1779">
        <f>VLOOKUP(D1779,'[1]DESIGN LOAD'!AC:AF,4,FALSE)</f>
        <v>1255</v>
      </c>
    </row>
    <row r="1780" spans="1:20" x14ac:dyDescent="0.3">
      <c r="A1780" s="6">
        <v>2024</v>
      </c>
      <c r="B1780" s="6">
        <v>9</v>
      </c>
      <c r="C1780" s="6">
        <v>13</v>
      </c>
      <c r="D1780" s="6">
        <v>8</v>
      </c>
      <c r="E1780" s="6" t="str">
        <f t="shared" si="108"/>
        <v>Friday</v>
      </c>
      <c r="F1780" s="6" t="str">
        <f t="shared" si="111"/>
        <v>Week-day</v>
      </c>
      <c r="G1780" s="6" t="str">
        <f>_xlfn.XLOOKUP(B1780,'[1]VLOOKUP DATA'!$A$3:$A$14,'[1]VLOOKUP DATA'!$C$3:$C$14)</f>
        <v>Low-demand</v>
      </c>
      <c r="H1780" s="6" t="str" cm="1">
        <f t="array" ref="H1780">_xlfn.XLOOKUP(1,('[1]VLOOKUP DATA'!$I$2:$I$337=[1]DATA!G1780)*('[1]VLOOKUP DATA'!$J$2:$J$337=[1]DATA!D1780)*('[1]VLOOKUP DATA'!$K$2:$K$337=[1]DATA!E1780),'[1]VLOOKUP DATA'!$L$2:$L$337)</f>
        <v>Peak</v>
      </c>
      <c r="I1780" s="1" cm="1">
        <f t="array" ref="I1780">_xlfn.XLOOKUP(B1780,'[1]VLOOKUP DATA'!$A$3:$A$14,_xlfn.XLOOKUP(H1780,'[1]VLOOKUP DATA'!$D$2:$F$2,'[1]VLOOKUP DATA'!$D$3:$F$14))*100</f>
        <v>213</v>
      </c>
      <c r="J1780" s="2">
        <v>-34.129338983050836</v>
      </c>
      <c r="K1780" s="3">
        <f t="shared" si="109"/>
        <v>0</v>
      </c>
      <c r="L1780" s="3">
        <v>64.771186440677965</v>
      </c>
      <c r="M1780" s="4">
        <v>3.9306355932203396</v>
      </c>
      <c r="N1780" s="4">
        <v>479.2834915254237</v>
      </c>
      <c r="O1780" s="4">
        <v>448.7383559322036</v>
      </c>
      <c r="P1780" s="3">
        <f t="shared" si="110"/>
        <v>445.53515833333324</v>
      </c>
      <c r="Q1780" s="5">
        <v>-4.830508474576274E-3</v>
      </c>
      <c r="R1780" s="5">
        <f>VLOOKUP(D1780,'[1]DESIGN LOAD'!AC:AF,2,FALSE)</f>
        <v>565</v>
      </c>
      <c r="S1780" s="7">
        <f>VLOOKUP(D1780,'[1]DESIGN LOAD'!AC:AF,3,FALSE)</f>
        <v>675</v>
      </c>
      <c r="T1780">
        <f>VLOOKUP(D1780,'[1]DESIGN LOAD'!AC:AF,4,FALSE)</f>
        <v>1240</v>
      </c>
    </row>
    <row r="1781" spans="1:20" x14ac:dyDescent="0.3">
      <c r="A1781" s="6">
        <v>2024</v>
      </c>
      <c r="B1781" s="6">
        <v>9</v>
      </c>
      <c r="C1781" s="6">
        <v>13</v>
      </c>
      <c r="D1781" s="6">
        <v>9</v>
      </c>
      <c r="E1781" s="6" t="str">
        <f t="shared" si="108"/>
        <v>Friday</v>
      </c>
      <c r="F1781" s="6" t="str">
        <f t="shared" si="111"/>
        <v>Week-day</v>
      </c>
      <c r="G1781" s="6" t="str">
        <f>_xlfn.XLOOKUP(B1781,'[1]VLOOKUP DATA'!$A$3:$A$14,'[1]VLOOKUP DATA'!$C$3:$C$14)</f>
        <v>Low-demand</v>
      </c>
      <c r="H1781" s="6" t="str" cm="1">
        <f t="array" ref="H1781">_xlfn.XLOOKUP(1,('[1]VLOOKUP DATA'!$I$2:$I$337=[1]DATA!G1781)*('[1]VLOOKUP DATA'!$J$2:$J$337=[1]DATA!D1781)*('[1]VLOOKUP DATA'!$K$2:$K$337=[1]DATA!E1781),'[1]VLOOKUP DATA'!$L$2:$L$337)</f>
        <v>Peak</v>
      </c>
      <c r="I1781" s="1" cm="1">
        <f t="array" ref="I1781">_xlfn.XLOOKUP(B1781,'[1]VLOOKUP DATA'!$A$3:$A$14,_xlfn.XLOOKUP(H1781,'[1]VLOOKUP DATA'!$D$2:$F$2,'[1]VLOOKUP DATA'!$D$3:$F$14))*100</f>
        <v>213</v>
      </c>
      <c r="J1781" s="2">
        <v>-199.14396666666667</v>
      </c>
      <c r="K1781" s="3">
        <f t="shared" si="109"/>
        <v>0</v>
      </c>
      <c r="L1781" s="3">
        <v>70.283333333333331</v>
      </c>
      <c r="M1781" s="4">
        <v>0.17193333333333333</v>
      </c>
      <c r="N1781" s="4">
        <v>731.17327499999999</v>
      </c>
      <c r="O1781" s="4">
        <v>532.01790833333337</v>
      </c>
      <c r="P1781" s="3">
        <f t="shared" si="110"/>
        <v>445.53515833333324</v>
      </c>
      <c r="Q1781" s="5">
        <v>-1.0250000000000007E-2</v>
      </c>
      <c r="R1781" s="5">
        <f>VLOOKUP(D1781,'[1]DESIGN LOAD'!AC:AF,2,FALSE)</f>
        <v>565</v>
      </c>
      <c r="S1781" s="7">
        <f>VLOOKUP(D1781,'[1]DESIGN LOAD'!AC:AF,3,FALSE)</f>
        <v>675</v>
      </c>
      <c r="T1781">
        <f>VLOOKUP(D1781,'[1]DESIGN LOAD'!AC:AF,4,FALSE)</f>
        <v>1240</v>
      </c>
    </row>
    <row r="1782" spans="1:20" x14ac:dyDescent="0.3">
      <c r="A1782" s="6">
        <v>2024</v>
      </c>
      <c r="B1782" s="6">
        <v>9</v>
      </c>
      <c r="C1782" s="6">
        <v>13</v>
      </c>
      <c r="D1782" s="6">
        <v>10</v>
      </c>
      <c r="E1782" s="6" t="str">
        <f t="shared" si="108"/>
        <v>Friday</v>
      </c>
      <c r="F1782" s="6" t="str">
        <f t="shared" si="111"/>
        <v>Week-day</v>
      </c>
      <c r="G1782" s="6" t="str">
        <f>_xlfn.XLOOKUP(B1782,'[1]VLOOKUP DATA'!$A$3:$A$14,'[1]VLOOKUP DATA'!$C$3:$C$14)</f>
        <v>Low-demand</v>
      </c>
      <c r="H1782" s="6" t="str" cm="1">
        <f t="array" ref="H1782">_xlfn.XLOOKUP(1,('[1]VLOOKUP DATA'!$I$2:$I$337=[1]DATA!G1782)*('[1]VLOOKUP DATA'!$J$2:$J$337=[1]DATA!D1782)*('[1]VLOOKUP DATA'!$K$2:$K$337=[1]DATA!E1782),'[1]VLOOKUP DATA'!$L$2:$L$337)</f>
        <v>Standard</v>
      </c>
      <c r="I1782" s="1" cm="1">
        <f t="array" ref="I1782">_xlfn.XLOOKUP(B1782,'[1]VLOOKUP DATA'!$A$3:$A$14,_xlfn.XLOOKUP(H1782,'[1]VLOOKUP DATA'!$D$2:$F$2,'[1]VLOOKUP DATA'!$D$3:$F$14))*100</f>
        <v>147</v>
      </c>
      <c r="J1782" s="2">
        <v>-532.43857500000024</v>
      </c>
      <c r="K1782" s="3">
        <f t="shared" si="109"/>
        <v>0</v>
      </c>
      <c r="L1782" s="3">
        <v>89.583333333333329</v>
      </c>
      <c r="M1782" s="4">
        <v>260.98288333333335</v>
      </c>
      <c r="N1782" s="4">
        <v>807.06519166666669</v>
      </c>
      <c r="O1782" s="4">
        <v>522.98804166666673</v>
      </c>
      <c r="P1782" s="3">
        <f t="shared" si="110"/>
        <v>445.53515833333324</v>
      </c>
      <c r="Q1782" s="5">
        <v>-2.9999999999999926E-2</v>
      </c>
      <c r="R1782" s="5">
        <f>VLOOKUP(D1782,'[1]DESIGN LOAD'!AC:AF,2,FALSE)</f>
        <v>565</v>
      </c>
      <c r="S1782" s="7">
        <f>VLOOKUP(D1782,'[1]DESIGN LOAD'!AC:AF,3,FALSE)</f>
        <v>675</v>
      </c>
      <c r="T1782">
        <f>VLOOKUP(D1782,'[1]DESIGN LOAD'!AC:AF,4,FALSE)</f>
        <v>1240</v>
      </c>
    </row>
    <row r="1783" spans="1:20" x14ac:dyDescent="0.3">
      <c r="A1783" s="6">
        <v>2024</v>
      </c>
      <c r="B1783" s="6">
        <v>9</v>
      </c>
      <c r="C1783" s="6">
        <v>13</v>
      </c>
      <c r="D1783" s="6">
        <v>11</v>
      </c>
      <c r="E1783" s="6" t="str">
        <f t="shared" si="108"/>
        <v>Friday</v>
      </c>
      <c r="F1783" s="6" t="str">
        <f t="shared" si="111"/>
        <v>Week-day</v>
      </c>
      <c r="G1783" s="6" t="str">
        <f>_xlfn.XLOOKUP(B1783,'[1]VLOOKUP DATA'!$A$3:$A$14,'[1]VLOOKUP DATA'!$C$3:$C$14)</f>
        <v>Low-demand</v>
      </c>
      <c r="H1783" s="6" t="str" cm="1">
        <f t="array" ref="H1783">_xlfn.XLOOKUP(1,('[1]VLOOKUP DATA'!$I$2:$I$337=[1]DATA!G1783)*('[1]VLOOKUP DATA'!$J$2:$J$337=[1]DATA!D1783)*('[1]VLOOKUP DATA'!$K$2:$K$337=[1]DATA!E1783),'[1]VLOOKUP DATA'!$L$2:$L$337)</f>
        <v>Standard</v>
      </c>
      <c r="I1783" s="1" cm="1">
        <f t="array" ref="I1783">_xlfn.XLOOKUP(B1783,'[1]VLOOKUP DATA'!$A$3:$A$14,_xlfn.XLOOKUP(H1783,'[1]VLOOKUP DATA'!$D$2:$F$2,'[1]VLOOKUP DATA'!$D$3:$F$14))*100</f>
        <v>147</v>
      </c>
      <c r="J1783" s="2">
        <v>-11.972616666666665</v>
      </c>
      <c r="K1783" s="3">
        <f t="shared" si="109"/>
        <v>0</v>
      </c>
      <c r="L1783" s="3">
        <v>99</v>
      </c>
      <c r="M1783" s="4">
        <v>27.679108333333339</v>
      </c>
      <c r="N1783" s="4">
        <v>498.33584166666685</v>
      </c>
      <c r="O1783" s="4">
        <v>509.11629166666683</v>
      </c>
      <c r="P1783" s="3">
        <f t="shared" si="110"/>
        <v>445.53515833333324</v>
      </c>
      <c r="Q1783" s="5">
        <v>-2.9899999999999937E-2</v>
      </c>
      <c r="R1783" s="5">
        <f>VLOOKUP(D1783,'[1]DESIGN LOAD'!AC:AF,2,FALSE)</f>
        <v>565</v>
      </c>
      <c r="S1783" s="7">
        <f>VLOOKUP(D1783,'[1]DESIGN LOAD'!AC:AF,3,FALSE)</f>
        <v>675</v>
      </c>
      <c r="T1783">
        <f>VLOOKUP(D1783,'[1]DESIGN LOAD'!AC:AF,4,FALSE)</f>
        <v>1240</v>
      </c>
    </row>
    <row r="1784" spans="1:20" x14ac:dyDescent="0.3">
      <c r="A1784" s="6">
        <v>2024</v>
      </c>
      <c r="B1784" s="6">
        <v>9</v>
      </c>
      <c r="C1784" s="6">
        <v>13</v>
      </c>
      <c r="D1784" s="6">
        <v>12</v>
      </c>
      <c r="E1784" s="6" t="str">
        <f t="shared" si="108"/>
        <v>Friday</v>
      </c>
      <c r="F1784" s="6" t="str">
        <f t="shared" si="111"/>
        <v>Week-day</v>
      </c>
      <c r="G1784" s="6" t="str">
        <f>_xlfn.XLOOKUP(B1784,'[1]VLOOKUP DATA'!$A$3:$A$14,'[1]VLOOKUP DATA'!$C$3:$C$14)</f>
        <v>Low-demand</v>
      </c>
      <c r="H1784" s="6" t="str" cm="1">
        <f t="array" ref="H1784">_xlfn.XLOOKUP(1,('[1]VLOOKUP DATA'!$I$2:$I$337=[1]DATA!G1784)*('[1]VLOOKUP DATA'!$J$2:$J$337=[1]DATA!D1784)*('[1]VLOOKUP DATA'!$K$2:$K$337=[1]DATA!E1784),'[1]VLOOKUP DATA'!$L$2:$L$337)</f>
        <v>Standard</v>
      </c>
      <c r="I1784" s="1" cm="1">
        <f t="array" ref="I1784">_xlfn.XLOOKUP(B1784,'[1]VLOOKUP DATA'!$A$3:$A$14,_xlfn.XLOOKUP(H1784,'[1]VLOOKUP DATA'!$D$2:$F$2,'[1]VLOOKUP DATA'!$D$3:$F$14))*100</f>
        <v>147</v>
      </c>
      <c r="J1784" s="2">
        <v>-9.8985083333333321</v>
      </c>
      <c r="K1784" s="3">
        <f t="shared" si="109"/>
        <v>0</v>
      </c>
      <c r="L1784" s="3">
        <v>99</v>
      </c>
      <c r="M1784" s="4">
        <v>3.0894583333333325</v>
      </c>
      <c r="N1784" s="4">
        <v>490.84665000000012</v>
      </c>
      <c r="O1784" s="4">
        <v>483.17246666666671</v>
      </c>
      <c r="P1784" s="3">
        <f t="shared" si="110"/>
        <v>445.53515833333324</v>
      </c>
      <c r="Q1784" s="5">
        <v>-2.7000000000000031E-2</v>
      </c>
      <c r="R1784" s="5">
        <f>VLOOKUP(D1784,'[1]DESIGN LOAD'!AC:AF,2,FALSE)</f>
        <v>565</v>
      </c>
      <c r="S1784" s="7">
        <f>VLOOKUP(D1784,'[1]DESIGN LOAD'!AC:AF,3,FALSE)</f>
        <v>675</v>
      </c>
      <c r="T1784">
        <f>VLOOKUP(D1784,'[1]DESIGN LOAD'!AC:AF,4,FALSE)</f>
        <v>1240</v>
      </c>
    </row>
    <row r="1785" spans="1:20" x14ac:dyDescent="0.3">
      <c r="A1785" s="6">
        <v>2024</v>
      </c>
      <c r="B1785" s="6">
        <v>9</v>
      </c>
      <c r="C1785" s="6">
        <v>13</v>
      </c>
      <c r="D1785" s="6">
        <v>13</v>
      </c>
      <c r="E1785" s="6" t="str">
        <f t="shared" si="108"/>
        <v>Friday</v>
      </c>
      <c r="F1785" s="6" t="str">
        <f t="shared" si="111"/>
        <v>Week-day</v>
      </c>
      <c r="G1785" s="6" t="str">
        <f>_xlfn.XLOOKUP(B1785,'[1]VLOOKUP DATA'!$A$3:$A$14,'[1]VLOOKUP DATA'!$C$3:$C$14)</f>
        <v>Low-demand</v>
      </c>
      <c r="H1785" s="6" t="str" cm="1">
        <f t="array" ref="H1785">_xlfn.XLOOKUP(1,('[1]VLOOKUP DATA'!$I$2:$I$337=[1]DATA!G1785)*('[1]VLOOKUP DATA'!$J$2:$J$337=[1]DATA!D1785)*('[1]VLOOKUP DATA'!$K$2:$K$337=[1]DATA!E1785),'[1]VLOOKUP DATA'!$L$2:$L$337)</f>
        <v>Standard</v>
      </c>
      <c r="I1785" s="1" cm="1">
        <f t="array" ref="I1785">_xlfn.XLOOKUP(B1785,'[1]VLOOKUP DATA'!$A$3:$A$14,_xlfn.XLOOKUP(H1785,'[1]VLOOKUP DATA'!$D$2:$F$2,'[1]VLOOKUP DATA'!$D$3:$F$14))*100</f>
        <v>147</v>
      </c>
      <c r="J1785" s="2">
        <v>16.807875000000006</v>
      </c>
      <c r="K1785" s="3">
        <f t="shared" si="109"/>
        <v>16.807875000000006</v>
      </c>
      <c r="L1785" s="3">
        <v>98.933333333333337</v>
      </c>
      <c r="M1785" s="4">
        <v>0.16125833333333331</v>
      </c>
      <c r="N1785" s="4">
        <v>464.12799166666662</v>
      </c>
      <c r="O1785" s="4">
        <v>480.9073416666667</v>
      </c>
      <c r="P1785" s="3">
        <f t="shared" si="110"/>
        <v>445.53515833333324</v>
      </c>
      <c r="Q1785" s="5">
        <v>-2.7000000000000031E-2</v>
      </c>
      <c r="R1785" s="5">
        <f>VLOOKUP(D1785,'[1]DESIGN LOAD'!AC:AF,2,FALSE)</f>
        <v>565</v>
      </c>
      <c r="S1785" s="7">
        <f>VLOOKUP(D1785,'[1]DESIGN LOAD'!AC:AF,3,FALSE)</f>
        <v>675</v>
      </c>
      <c r="T1785">
        <f>VLOOKUP(D1785,'[1]DESIGN LOAD'!AC:AF,4,FALSE)</f>
        <v>1240</v>
      </c>
    </row>
    <row r="1786" spans="1:20" x14ac:dyDescent="0.3">
      <c r="A1786" s="6">
        <v>2024</v>
      </c>
      <c r="B1786" s="6">
        <v>9</v>
      </c>
      <c r="C1786" s="6">
        <v>13</v>
      </c>
      <c r="D1786" s="6">
        <v>14</v>
      </c>
      <c r="E1786" s="6" t="str">
        <f t="shared" si="108"/>
        <v>Friday</v>
      </c>
      <c r="F1786" s="6" t="str">
        <f t="shared" si="111"/>
        <v>Week-day</v>
      </c>
      <c r="G1786" s="6" t="str">
        <f>_xlfn.XLOOKUP(B1786,'[1]VLOOKUP DATA'!$A$3:$A$14,'[1]VLOOKUP DATA'!$C$3:$C$14)</f>
        <v>Low-demand</v>
      </c>
      <c r="H1786" s="6" t="str" cm="1">
        <f t="array" ref="H1786">_xlfn.XLOOKUP(1,('[1]VLOOKUP DATA'!$I$2:$I$337=[1]DATA!G1786)*('[1]VLOOKUP DATA'!$J$2:$J$337=[1]DATA!D1786)*('[1]VLOOKUP DATA'!$K$2:$K$337=[1]DATA!E1786),'[1]VLOOKUP DATA'!$L$2:$L$337)</f>
        <v>Standard</v>
      </c>
      <c r="I1786" s="1" cm="1">
        <f t="array" ref="I1786">_xlfn.XLOOKUP(B1786,'[1]VLOOKUP DATA'!$A$3:$A$14,_xlfn.XLOOKUP(H1786,'[1]VLOOKUP DATA'!$D$2:$F$2,'[1]VLOOKUP DATA'!$D$3:$F$14))*100</f>
        <v>147</v>
      </c>
      <c r="J1786" s="2">
        <v>4.5117249999999922</v>
      </c>
      <c r="K1786" s="3">
        <f t="shared" si="109"/>
        <v>4.5117249999999922</v>
      </c>
      <c r="L1786" s="3">
        <v>98.36666666666666</v>
      </c>
      <c r="M1786" s="4">
        <v>0.16240833333333321</v>
      </c>
      <c r="N1786" s="4">
        <v>508.13782499999991</v>
      </c>
      <c r="O1786" s="4">
        <v>512.6068916666668</v>
      </c>
      <c r="P1786" s="3">
        <f t="shared" si="110"/>
        <v>445.53515833333324</v>
      </c>
      <c r="Q1786" s="5">
        <v>-4.1316666666666654E-2</v>
      </c>
      <c r="R1786" s="5">
        <f>VLOOKUP(D1786,'[1]DESIGN LOAD'!AC:AF,2,FALSE)</f>
        <v>565</v>
      </c>
      <c r="S1786" s="7">
        <f>VLOOKUP(D1786,'[1]DESIGN LOAD'!AC:AF,3,FALSE)</f>
        <v>675</v>
      </c>
      <c r="T1786">
        <f>VLOOKUP(D1786,'[1]DESIGN LOAD'!AC:AF,4,FALSE)</f>
        <v>1240</v>
      </c>
    </row>
    <row r="1787" spans="1:20" x14ac:dyDescent="0.3">
      <c r="A1787" s="6">
        <v>2024</v>
      </c>
      <c r="B1787" s="6">
        <v>9</v>
      </c>
      <c r="C1787" s="6">
        <v>13</v>
      </c>
      <c r="D1787" s="6">
        <v>15</v>
      </c>
      <c r="E1787" s="6" t="str">
        <f t="shared" si="108"/>
        <v>Friday</v>
      </c>
      <c r="F1787" s="6" t="str">
        <f t="shared" si="111"/>
        <v>Week-day</v>
      </c>
      <c r="G1787" s="6" t="str">
        <f>_xlfn.XLOOKUP(B1787,'[1]VLOOKUP DATA'!$A$3:$A$14,'[1]VLOOKUP DATA'!$C$3:$C$14)</f>
        <v>Low-demand</v>
      </c>
      <c r="H1787" s="6" t="str" cm="1">
        <f t="array" ref="H1787">_xlfn.XLOOKUP(1,('[1]VLOOKUP DATA'!$I$2:$I$337=[1]DATA!G1787)*('[1]VLOOKUP DATA'!$J$2:$J$337=[1]DATA!D1787)*('[1]VLOOKUP DATA'!$K$2:$K$337=[1]DATA!E1787),'[1]VLOOKUP DATA'!$L$2:$L$337)</f>
        <v>Standard</v>
      </c>
      <c r="I1787" s="1" cm="1">
        <f t="array" ref="I1787">_xlfn.XLOOKUP(B1787,'[1]VLOOKUP DATA'!$A$3:$A$14,_xlfn.XLOOKUP(H1787,'[1]VLOOKUP DATA'!$D$2:$F$2,'[1]VLOOKUP DATA'!$D$3:$F$14))*100</f>
        <v>147</v>
      </c>
      <c r="J1787" s="2">
        <v>136.92454999999998</v>
      </c>
      <c r="K1787" s="3">
        <f t="shared" si="109"/>
        <v>136.92454999999998</v>
      </c>
      <c r="L1787" s="3">
        <v>94.833333333333329</v>
      </c>
      <c r="M1787" s="4">
        <v>0.16353333333333336</v>
      </c>
      <c r="N1787" s="4">
        <v>405.29886666666675</v>
      </c>
      <c r="O1787" s="4">
        <v>542.19089999999994</v>
      </c>
      <c r="P1787" s="3">
        <f t="shared" si="110"/>
        <v>445.53515833333324</v>
      </c>
      <c r="Q1787" s="5">
        <v>-3.1750000000000014E-2</v>
      </c>
      <c r="R1787" s="5">
        <f>VLOOKUP(D1787,'[1]DESIGN LOAD'!AC:AF,2,FALSE)</f>
        <v>565</v>
      </c>
      <c r="S1787" s="7">
        <f>VLOOKUP(D1787,'[1]DESIGN LOAD'!AC:AF,3,FALSE)</f>
        <v>675</v>
      </c>
      <c r="T1787">
        <f>VLOOKUP(D1787,'[1]DESIGN LOAD'!AC:AF,4,FALSE)</f>
        <v>1240</v>
      </c>
    </row>
    <row r="1788" spans="1:20" x14ac:dyDescent="0.3">
      <c r="A1788" s="6">
        <v>2024</v>
      </c>
      <c r="B1788" s="6">
        <v>9</v>
      </c>
      <c r="C1788" s="6">
        <v>13</v>
      </c>
      <c r="D1788" s="6">
        <v>16</v>
      </c>
      <c r="E1788" s="6" t="str">
        <f t="shared" si="108"/>
        <v>Friday</v>
      </c>
      <c r="F1788" s="6" t="str">
        <f t="shared" si="111"/>
        <v>Week-day</v>
      </c>
      <c r="G1788" s="6" t="str">
        <f>_xlfn.XLOOKUP(B1788,'[1]VLOOKUP DATA'!$A$3:$A$14,'[1]VLOOKUP DATA'!$C$3:$C$14)</f>
        <v>Low-demand</v>
      </c>
      <c r="H1788" s="6" t="str" cm="1">
        <f t="array" ref="H1788">_xlfn.XLOOKUP(1,('[1]VLOOKUP DATA'!$I$2:$I$337=[1]DATA!G1788)*('[1]VLOOKUP DATA'!$J$2:$J$337=[1]DATA!D1788)*('[1]VLOOKUP DATA'!$K$2:$K$337=[1]DATA!E1788),'[1]VLOOKUP DATA'!$L$2:$L$337)</f>
        <v>Standard</v>
      </c>
      <c r="I1788" s="1" cm="1">
        <f t="array" ref="I1788">_xlfn.XLOOKUP(B1788,'[1]VLOOKUP DATA'!$A$3:$A$14,_xlfn.XLOOKUP(H1788,'[1]VLOOKUP DATA'!$D$2:$F$2,'[1]VLOOKUP DATA'!$D$3:$F$14))*100</f>
        <v>147</v>
      </c>
      <c r="J1788" s="2">
        <v>346.34916666666652</v>
      </c>
      <c r="K1788" s="3">
        <f t="shared" si="109"/>
        <v>346.34916666666652</v>
      </c>
      <c r="L1788" s="3">
        <v>82.558333333333337</v>
      </c>
      <c r="M1788" s="4">
        <v>0.16302499999999995</v>
      </c>
      <c r="N1788" s="4">
        <v>210.12648333333337</v>
      </c>
      <c r="O1788" s="4">
        <v>556.44235833333335</v>
      </c>
      <c r="P1788" s="3">
        <f t="shared" si="110"/>
        <v>445.53515833333324</v>
      </c>
      <c r="Q1788" s="5">
        <v>-3.2583333333333277E-2</v>
      </c>
      <c r="R1788" s="5">
        <f>VLOOKUP(D1788,'[1]DESIGN LOAD'!AC:AF,2,FALSE)</f>
        <v>565</v>
      </c>
      <c r="S1788" s="7">
        <f>VLOOKUP(D1788,'[1]DESIGN LOAD'!AC:AF,3,FALSE)</f>
        <v>675</v>
      </c>
      <c r="T1788">
        <f>VLOOKUP(D1788,'[1]DESIGN LOAD'!AC:AF,4,FALSE)</f>
        <v>1240</v>
      </c>
    </row>
    <row r="1789" spans="1:20" x14ac:dyDescent="0.3">
      <c r="A1789" s="6">
        <v>2024</v>
      </c>
      <c r="B1789" s="6">
        <v>9</v>
      </c>
      <c r="C1789" s="6">
        <v>13</v>
      </c>
      <c r="D1789" s="6">
        <v>17</v>
      </c>
      <c r="E1789" s="6" t="str">
        <f t="shared" si="108"/>
        <v>Friday</v>
      </c>
      <c r="F1789" s="6" t="str">
        <f t="shared" si="111"/>
        <v>Week-day</v>
      </c>
      <c r="G1789" s="6" t="str">
        <f>_xlfn.XLOOKUP(B1789,'[1]VLOOKUP DATA'!$A$3:$A$14,'[1]VLOOKUP DATA'!$C$3:$C$14)</f>
        <v>Low-demand</v>
      </c>
      <c r="H1789" s="6" t="str" cm="1">
        <f t="array" ref="H1789">_xlfn.XLOOKUP(1,('[1]VLOOKUP DATA'!$I$2:$I$337=[1]DATA!G1789)*('[1]VLOOKUP DATA'!$J$2:$J$337=[1]DATA!D1789)*('[1]VLOOKUP DATA'!$K$2:$K$337=[1]DATA!E1789),'[1]VLOOKUP DATA'!$L$2:$L$337)</f>
        <v>Standard</v>
      </c>
      <c r="I1789" s="1" cm="1">
        <f t="array" ref="I1789">_xlfn.XLOOKUP(B1789,'[1]VLOOKUP DATA'!$A$3:$A$14,_xlfn.XLOOKUP(H1789,'[1]VLOOKUP DATA'!$D$2:$F$2,'[1]VLOOKUP DATA'!$D$3:$F$14))*100</f>
        <v>147</v>
      </c>
      <c r="J1789" s="2">
        <v>307.31862500000017</v>
      </c>
      <c r="K1789" s="3">
        <f t="shared" si="109"/>
        <v>307.31862500000017</v>
      </c>
      <c r="L1789" s="3">
        <v>64.283333333333331</v>
      </c>
      <c r="M1789" s="4">
        <v>131.30940833333335</v>
      </c>
      <c r="N1789" s="4">
        <v>104.94174166666669</v>
      </c>
      <c r="O1789" s="4">
        <v>537.23814166666648</v>
      </c>
      <c r="P1789" s="3">
        <f t="shared" si="110"/>
        <v>445.53515833333324</v>
      </c>
      <c r="Q1789" s="5">
        <v>-3.2999999999999946E-2</v>
      </c>
      <c r="R1789" s="5">
        <f>VLOOKUP(D1789,'[1]DESIGN LOAD'!AC:AF,2,FALSE)</f>
        <v>555</v>
      </c>
      <c r="S1789" s="7">
        <f>VLOOKUP(D1789,'[1]DESIGN LOAD'!AC:AF,3,FALSE)</f>
        <v>675</v>
      </c>
      <c r="T1789">
        <f>VLOOKUP(D1789,'[1]DESIGN LOAD'!AC:AF,4,FALSE)</f>
        <v>1230</v>
      </c>
    </row>
    <row r="1790" spans="1:20" x14ac:dyDescent="0.3">
      <c r="A1790" s="6">
        <v>2024</v>
      </c>
      <c r="B1790" s="6">
        <v>9</v>
      </c>
      <c r="C1790" s="6">
        <v>13</v>
      </c>
      <c r="D1790" s="6">
        <v>18</v>
      </c>
      <c r="E1790" s="6" t="str">
        <f t="shared" si="108"/>
        <v>Friday</v>
      </c>
      <c r="F1790" s="6" t="str">
        <f t="shared" si="111"/>
        <v>Week-day</v>
      </c>
      <c r="G1790" s="6" t="str">
        <f>_xlfn.XLOOKUP(B1790,'[1]VLOOKUP DATA'!$A$3:$A$14,'[1]VLOOKUP DATA'!$C$3:$C$14)</f>
        <v>Low-demand</v>
      </c>
      <c r="H1790" s="6" t="str" cm="1">
        <f t="array" ref="H1790">_xlfn.XLOOKUP(1,('[1]VLOOKUP DATA'!$I$2:$I$337=[1]DATA!G1790)*('[1]VLOOKUP DATA'!$J$2:$J$337=[1]DATA!D1790)*('[1]VLOOKUP DATA'!$K$2:$K$337=[1]DATA!E1790),'[1]VLOOKUP DATA'!$L$2:$L$337)</f>
        <v>Peak</v>
      </c>
      <c r="I1790" s="1" cm="1">
        <f t="array" ref="I1790">_xlfn.XLOOKUP(B1790,'[1]VLOOKUP DATA'!$A$3:$A$14,_xlfn.XLOOKUP(H1790,'[1]VLOOKUP DATA'!$D$2:$F$2,'[1]VLOOKUP DATA'!$D$3:$F$14))*100</f>
        <v>213</v>
      </c>
      <c r="J1790" s="2">
        <v>63.93066666666666</v>
      </c>
      <c r="K1790" s="3">
        <f t="shared" si="109"/>
        <v>63.93066666666666</v>
      </c>
      <c r="L1790" s="3">
        <v>56.608333333333334</v>
      </c>
      <c r="M1790" s="4">
        <v>444.12458333333331</v>
      </c>
      <c r="N1790" s="4">
        <v>7.3708416666666645</v>
      </c>
      <c r="O1790" s="4">
        <v>494.81844999999987</v>
      </c>
      <c r="P1790" s="3">
        <f t="shared" si="110"/>
        <v>445.53515833333324</v>
      </c>
      <c r="Q1790" s="5">
        <v>-3.2999999999999946E-2</v>
      </c>
      <c r="R1790" s="5">
        <f>VLOOKUP(D1790,'[1]DESIGN LOAD'!AC:AF,2,FALSE)</f>
        <v>485</v>
      </c>
      <c r="S1790" s="7">
        <f>VLOOKUP(D1790,'[1]DESIGN LOAD'!AC:AF,3,FALSE)</f>
        <v>655</v>
      </c>
      <c r="T1790">
        <f>VLOOKUP(D1790,'[1]DESIGN LOAD'!AC:AF,4,FALSE)</f>
        <v>1140</v>
      </c>
    </row>
    <row r="1791" spans="1:20" x14ac:dyDescent="0.3">
      <c r="A1791" s="6">
        <v>2024</v>
      </c>
      <c r="B1791" s="6">
        <v>9</v>
      </c>
      <c r="C1791" s="6">
        <v>13</v>
      </c>
      <c r="D1791" s="6">
        <v>19</v>
      </c>
      <c r="E1791" s="6" t="str">
        <f t="shared" si="108"/>
        <v>Friday</v>
      </c>
      <c r="F1791" s="6" t="str">
        <f t="shared" si="111"/>
        <v>Week-day</v>
      </c>
      <c r="G1791" s="6" t="str">
        <f>_xlfn.XLOOKUP(B1791,'[1]VLOOKUP DATA'!$A$3:$A$14,'[1]VLOOKUP DATA'!$C$3:$C$14)</f>
        <v>Low-demand</v>
      </c>
      <c r="H1791" s="6" t="str" cm="1">
        <f t="array" ref="H1791">_xlfn.XLOOKUP(1,('[1]VLOOKUP DATA'!$I$2:$I$337=[1]DATA!G1791)*('[1]VLOOKUP DATA'!$J$2:$J$337=[1]DATA!D1791)*('[1]VLOOKUP DATA'!$K$2:$K$337=[1]DATA!E1791),'[1]VLOOKUP DATA'!$L$2:$L$337)</f>
        <v>Peak</v>
      </c>
      <c r="I1791" s="1" cm="1">
        <f t="array" ref="I1791">_xlfn.XLOOKUP(B1791,'[1]VLOOKUP DATA'!$A$3:$A$14,_xlfn.XLOOKUP(H1791,'[1]VLOOKUP DATA'!$D$2:$F$2,'[1]VLOOKUP DATA'!$D$3:$F$14))*100</f>
        <v>213</v>
      </c>
      <c r="J1791" s="2">
        <v>-16.786783333333332</v>
      </c>
      <c r="K1791" s="3">
        <f t="shared" si="109"/>
        <v>0</v>
      </c>
      <c r="L1791" s="3">
        <v>54.2</v>
      </c>
      <c r="M1791" s="4">
        <v>443.96272499999998</v>
      </c>
      <c r="N1791" s="4">
        <v>0</v>
      </c>
      <c r="O1791" s="4">
        <v>406.74399166666683</v>
      </c>
      <c r="P1791" s="3">
        <f t="shared" si="110"/>
        <v>445.53515833333324</v>
      </c>
      <c r="Q1791" s="5">
        <v>-3.2999999999999946E-2</v>
      </c>
      <c r="R1791" s="5">
        <f>VLOOKUP(D1791,'[1]DESIGN LOAD'!AC:AF,2,FALSE)</f>
        <v>295</v>
      </c>
      <c r="S1791" s="7">
        <f>VLOOKUP(D1791,'[1]DESIGN LOAD'!AC:AF,3,FALSE)</f>
        <v>655</v>
      </c>
      <c r="T1791">
        <f>VLOOKUP(D1791,'[1]DESIGN LOAD'!AC:AF,4,FALSE)</f>
        <v>950</v>
      </c>
    </row>
    <row r="1792" spans="1:20" x14ac:dyDescent="0.3">
      <c r="A1792" s="6">
        <v>2024</v>
      </c>
      <c r="B1792" s="6">
        <v>9</v>
      </c>
      <c r="C1792" s="6">
        <v>13</v>
      </c>
      <c r="D1792" s="6">
        <v>20</v>
      </c>
      <c r="E1792" s="6" t="str">
        <f t="shared" si="108"/>
        <v>Friday</v>
      </c>
      <c r="F1792" s="6" t="str">
        <f t="shared" si="111"/>
        <v>Week-day</v>
      </c>
      <c r="G1792" s="6" t="str">
        <f>_xlfn.XLOOKUP(B1792,'[1]VLOOKUP DATA'!$A$3:$A$14,'[1]VLOOKUP DATA'!$C$3:$C$14)</f>
        <v>Low-demand</v>
      </c>
      <c r="H1792" s="6" t="str" cm="1">
        <f t="array" ref="H1792">_xlfn.XLOOKUP(1,('[1]VLOOKUP DATA'!$I$2:$I$337=[1]DATA!G1792)*('[1]VLOOKUP DATA'!$J$2:$J$337=[1]DATA!D1792)*('[1]VLOOKUP DATA'!$K$2:$K$337=[1]DATA!E1792),'[1]VLOOKUP DATA'!$L$2:$L$337)</f>
        <v>Standard</v>
      </c>
      <c r="I1792" s="1" cm="1">
        <f t="array" ref="I1792">_xlfn.XLOOKUP(B1792,'[1]VLOOKUP DATA'!$A$3:$A$14,_xlfn.XLOOKUP(H1792,'[1]VLOOKUP DATA'!$D$2:$F$2,'[1]VLOOKUP DATA'!$D$3:$F$14))*100</f>
        <v>147</v>
      </c>
      <c r="J1792" s="2">
        <v>-96.917024999999995</v>
      </c>
      <c r="K1792" s="3">
        <f t="shared" si="109"/>
        <v>0</v>
      </c>
      <c r="L1792" s="3">
        <v>56.6</v>
      </c>
      <c r="M1792" s="4">
        <v>443.9758250000001</v>
      </c>
      <c r="N1792" s="4">
        <v>0</v>
      </c>
      <c r="O1792" s="4">
        <v>326.58849166666653</v>
      </c>
      <c r="P1792" s="3">
        <f t="shared" si="110"/>
        <v>445.53515833333324</v>
      </c>
      <c r="Q1792" s="5">
        <v>-4.7800000000000079E-2</v>
      </c>
      <c r="R1792" s="5">
        <f>VLOOKUP(D1792,'[1]DESIGN LOAD'!AC:AF,2,FALSE)</f>
        <v>295</v>
      </c>
      <c r="S1792" s="7">
        <f>VLOOKUP(D1792,'[1]DESIGN LOAD'!AC:AF,3,FALSE)</f>
        <v>190</v>
      </c>
      <c r="T1792">
        <f>VLOOKUP(D1792,'[1]DESIGN LOAD'!AC:AF,4,FALSE)</f>
        <v>485</v>
      </c>
    </row>
    <row r="1793" spans="1:20" x14ac:dyDescent="0.3">
      <c r="A1793" s="6">
        <v>2024</v>
      </c>
      <c r="B1793" s="6">
        <v>9</v>
      </c>
      <c r="C1793" s="6">
        <v>13</v>
      </c>
      <c r="D1793" s="6">
        <v>21</v>
      </c>
      <c r="E1793" s="6" t="str">
        <f t="shared" si="108"/>
        <v>Friday</v>
      </c>
      <c r="F1793" s="6" t="str">
        <f t="shared" si="111"/>
        <v>Week-day</v>
      </c>
      <c r="G1793" s="6" t="str">
        <f>_xlfn.XLOOKUP(B1793,'[1]VLOOKUP DATA'!$A$3:$A$14,'[1]VLOOKUP DATA'!$C$3:$C$14)</f>
        <v>Low-demand</v>
      </c>
      <c r="H1793" s="6" t="str" cm="1">
        <f t="array" ref="H1793">_xlfn.XLOOKUP(1,('[1]VLOOKUP DATA'!$I$2:$I$337=[1]DATA!G1793)*('[1]VLOOKUP DATA'!$J$2:$J$337=[1]DATA!D1793)*('[1]VLOOKUP DATA'!$K$2:$K$337=[1]DATA!E1793),'[1]VLOOKUP DATA'!$L$2:$L$337)</f>
        <v>Standard</v>
      </c>
      <c r="I1793" s="1" cm="1">
        <f t="array" ref="I1793">_xlfn.XLOOKUP(B1793,'[1]VLOOKUP DATA'!$A$3:$A$14,_xlfn.XLOOKUP(H1793,'[1]VLOOKUP DATA'!$D$2:$F$2,'[1]VLOOKUP DATA'!$D$3:$F$14))*100</f>
        <v>147</v>
      </c>
      <c r="J1793" s="2">
        <v>-104.6105166666667</v>
      </c>
      <c r="K1793" s="3">
        <f t="shared" si="109"/>
        <v>0</v>
      </c>
      <c r="L1793" s="3">
        <v>61.141666666666666</v>
      </c>
      <c r="M1793" s="4">
        <v>443.95584166666663</v>
      </c>
      <c r="N1793" s="4">
        <v>0</v>
      </c>
      <c r="O1793" s="4">
        <v>318.89665833333328</v>
      </c>
      <c r="P1793" s="3">
        <f t="shared" si="110"/>
        <v>445.53515833333324</v>
      </c>
      <c r="Q1793" s="5">
        <v>-4.9000000000000085E-2</v>
      </c>
      <c r="R1793" s="5">
        <f>VLOOKUP(D1793,'[1]DESIGN LOAD'!AC:AF,2,FALSE)</f>
        <v>295</v>
      </c>
      <c r="S1793" s="7">
        <f>VLOOKUP(D1793,'[1]DESIGN LOAD'!AC:AF,3,FALSE)</f>
        <v>190</v>
      </c>
      <c r="T1793">
        <f>VLOOKUP(D1793,'[1]DESIGN LOAD'!AC:AF,4,FALSE)</f>
        <v>485</v>
      </c>
    </row>
    <row r="1794" spans="1:20" x14ac:dyDescent="0.3">
      <c r="A1794" s="6">
        <v>2024</v>
      </c>
      <c r="B1794" s="6">
        <v>9</v>
      </c>
      <c r="C1794" s="6">
        <v>13</v>
      </c>
      <c r="D1794" s="6">
        <v>22</v>
      </c>
      <c r="E1794" s="6" t="str">
        <f t="shared" ref="E1794:E1857" si="112">TEXT(DATE(A1794, B1794, C1794), "dddd")</f>
        <v>Friday</v>
      </c>
      <c r="F1794" s="6" t="str">
        <f t="shared" si="111"/>
        <v>Week-day</v>
      </c>
      <c r="G1794" s="6" t="str">
        <f>_xlfn.XLOOKUP(B1794,'[1]VLOOKUP DATA'!$A$3:$A$14,'[1]VLOOKUP DATA'!$C$3:$C$14)</f>
        <v>Low-demand</v>
      </c>
      <c r="H1794" s="6" t="str" cm="1">
        <f t="array" ref="H1794">_xlfn.XLOOKUP(1,('[1]VLOOKUP DATA'!$I$2:$I$337=[1]DATA!G1794)*('[1]VLOOKUP DATA'!$J$2:$J$337=[1]DATA!D1794)*('[1]VLOOKUP DATA'!$K$2:$K$337=[1]DATA!E1794),'[1]VLOOKUP DATA'!$L$2:$L$337)</f>
        <v>Off-Peak</v>
      </c>
      <c r="I1794" s="1" cm="1">
        <f t="array" ref="I1794">_xlfn.XLOOKUP(B1794,'[1]VLOOKUP DATA'!$A$3:$A$14,_xlfn.XLOOKUP(H1794,'[1]VLOOKUP DATA'!$D$2:$F$2,'[1]VLOOKUP DATA'!$D$3:$F$14))*100</f>
        <v>93</v>
      </c>
      <c r="J1794" s="2">
        <v>-102.73187500000002</v>
      </c>
      <c r="K1794" s="3">
        <f t="shared" ref="K1794:K1857" si="113">IF(J1794&gt;0,J1794,0)</f>
        <v>0</v>
      </c>
      <c r="L1794" s="3">
        <v>65.724999999999994</v>
      </c>
      <c r="M1794" s="4">
        <v>443.9586583333334</v>
      </c>
      <c r="N1794" s="4">
        <v>0</v>
      </c>
      <c r="O1794" s="4">
        <v>320.76895833333344</v>
      </c>
      <c r="P1794" s="3">
        <f t="shared" ref="P1794:P1857" si="114">_xlfn.MAXIFS(M:M,B:B,B1794)</f>
        <v>445.53515833333324</v>
      </c>
      <c r="Q1794" s="5">
        <v>-4.9000000000000085E-2</v>
      </c>
      <c r="R1794" s="5">
        <f>VLOOKUP(D1794,'[1]DESIGN LOAD'!AC:AF,2,FALSE)</f>
        <v>200</v>
      </c>
      <c r="S1794" s="7">
        <f>VLOOKUP(D1794,'[1]DESIGN LOAD'!AC:AF,3,FALSE)</f>
        <v>190</v>
      </c>
      <c r="T1794">
        <f>VLOOKUP(D1794,'[1]DESIGN LOAD'!AC:AF,4,FALSE)</f>
        <v>390</v>
      </c>
    </row>
    <row r="1795" spans="1:20" x14ac:dyDescent="0.3">
      <c r="A1795" s="6">
        <v>2024</v>
      </c>
      <c r="B1795" s="6">
        <v>9</v>
      </c>
      <c r="C1795" s="6">
        <v>13</v>
      </c>
      <c r="D1795" s="6">
        <v>23</v>
      </c>
      <c r="E1795" s="6" t="str">
        <f t="shared" si="112"/>
        <v>Friday</v>
      </c>
      <c r="F1795" s="6" t="str">
        <f t="shared" ref="F1795:F1858" si="115">IF(OR(E1795="Saturday",E1795="Sunday"),"Weekend","Week-day")</f>
        <v>Week-day</v>
      </c>
      <c r="G1795" s="6" t="str">
        <f>_xlfn.XLOOKUP(B1795,'[1]VLOOKUP DATA'!$A$3:$A$14,'[1]VLOOKUP DATA'!$C$3:$C$14)</f>
        <v>Low-demand</v>
      </c>
      <c r="H1795" s="6" t="str" cm="1">
        <f t="array" ref="H1795">_xlfn.XLOOKUP(1,('[1]VLOOKUP DATA'!$I$2:$I$337=[1]DATA!G1795)*('[1]VLOOKUP DATA'!$J$2:$J$337=[1]DATA!D1795)*('[1]VLOOKUP DATA'!$K$2:$K$337=[1]DATA!E1795),'[1]VLOOKUP DATA'!$L$2:$L$337)</f>
        <v>Off-Peak</v>
      </c>
      <c r="I1795" s="1" cm="1">
        <f t="array" ref="I1795">_xlfn.XLOOKUP(B1795,'[1]VLOOKUP DATA'!$A$3:$A$14,_xlfn.XLOOKUP(H1795,'[1]VLOOKUP DATA'!$D$2:$F$2,'[1]VLOOKUP DATA'!$D$3:$F$14))*100</f>
        <v>93</v>
      </c>
      <c r="J1795" s="2">
        <v>-112.33294999999994</v>
      </c>
      <c r="K1795" s="3">
        <f t="shared" si="113"/>
        <v>0</v>
      </c>
      <c r="L1795" s="3">
        <v>70.5</v>
      </c>
      <c r="M1795" s="4">
        <v>443.84801666666647</v>
      </c>
      <c r="N1795" s="4">
        <v>0</v>
      </c>
      <c r="O1795" s="4">
        <v>311.15895833333326</v>
      </c>
      <c r="P1795" s="3">
        <f t="shared" si="114"/>
        <v>445.53515833333324</v>
      </c>
      <c r="Q1795" s="5">
        <v>-4.9000000000000085E-2</v>
      </c>
      <c r="R1795" s="5">
        <f>VLOOKUP(D1795,'[1]DESIGN LOAD'!AC:AF,2,FALSE)</f>
        <v>200</v>
      </c>
      <c r="S1795" s="7">
        <f>VLOOKUP(D1795,'[1]DESIGN LOAD'!AC:AF,3,FALSE)</f>
        <v>190</v>
      </c>
      <c r="T1795">
        <f>VLOOKUP(D1795,'[1]DESIGN LOAD'!AC:AF,4,FALSE)</f>
        <v>390</v>
      </c>
    </row>
    <row r="1796" spans="1:20" x14ac:dyDescent="0.3">
      <c r="A1796" s="6">
        <v>2024</v>
      </c>
      <c r="B1796" s="6">
        <v>9</v>
      </c>
      <c r="C1796" s="6">
        <v>14</v>
      </c>
      <c r="D1796" s="6">
        <v>0</v>
      </c>
      <c r="E1796" s="6" t="str">
        <f t="shared" si="112"/>
        <v>Saturday</v>
      </c>
      <c r="F1796" s="6" t="str">
        <f t="shared" si="115"/>
        <v>Weekend</v>
      </c>
      <c r="G1796" s="6" t="str">
        <f>_xlfn.XLOOKUP(B1796,'[1]VLOOKUP DATA'!$A$3:$A$14,'[1]VLOOKUP DATA'!$C$3:$C$14)</f>
        <v>Low-demand</v>
      </c>
      <c r="H1796" s="6" t="str" cm="1">
        <f t="array" ref="H1796">_xlfn.XLOOKUP(1,('[1]VLOOKUP DATA'!$I$2:$I$337=[1]DATA!G1796)*('[1]VLOOKUP DATA'!$J$2:$J$337=[1]DATA!D1796)*('[1]VLOOKUP DATA'!$K$2:$K$337=[1]DATA!E1796),'[1]VLOOKUP DATA'!$L$2:$L$337)</f>
        <v>Off-Peak</v>
      </c>
      <c r="I1796" s="1" cm="1">
        <f t="array" ref="I1796">_xlfn.XLOOKUP(B1796,'[1]VLOOKUP DATA'!$A$3:$A$14,_xlfn.XLOOKUP(H1796,'[1]VLOOKUP DATA'!$D$2:$F$2,'[1]VLOOKUP DATA'!$D$3:$F$14))*100</f>
        <v>93</v>
      </c>
      <c r="J1796" s="2">
        <v>-21.776949999999985</v>
      </c>
      <c r="K1796" s="3">
        <f t="shared" si="113"/>
        <v>0</v>
      </c>
      <c r="L1796" s="3">
        <v>74.474999999999994</v>
      </c>
      <c r="M1796" s="4">
        <v>350.26270833333331</v>
      </c>
      <c r="N1796" s="4">
        <v>0</v>
      </c>
      <c r="O1796" s="4">
        <v>309.67646666666667</v>
      </c>
      <c r="P1796" s="3">
        <f t="shared" si="114"/>
        <v>445.53515833333324</v>
      </c>
      <c r="Q1796" s="5">
        <v>-4.9000000000000085E-2</v>
      </c>
      <c r="R1796" s="5">
        <f>VLOOKUP(D1796,'[1]DESIGN LOAD'!AC:AF,2,FALSE)</f>
        <v>200</v>
      </c>
      <c r="S1796" s="7">
        <f>VLOOKUP(D1796,'[1]DESIGN LOAD'!AC:AF,3,FALSE)</f>
        <v>190</v>
      </c>
      <c r="T1796">
        <f>VLOOKUP(D1796,'[1]DESIGN LOAD'!AC:AF,4,FALSE)</f>
        <v>390</v>
      </c>
    </row>
    <row r="1797" spans="1:20" x14ac:dyDescent="0.3">
      <c r="A1797" s="6">
        <v>2024</v>
      </c>
      <c r="B1797" s="6">
        <v>9</v>
      </c>
      <c r="C1797" s="6">
        <v>14</v>
      </c>
      <c r="D1797" s="6">
        <v>1</v>
      </c>
      <c r="E1797" s="6" t="str">
        <f t="shared" si="112"/>
        <v>Saturday</v>
      </c>
      <c r="F1797" s="6" t="str">
        <f t="shared" si="115"/>
        <v>Weekend</v>
      </c>
      <c r="G1797" s="6" t="str">
        <f>_xlfn.XLOOKUP(B1797,'[1]VLOOKUP DATA'!$A$3:$A$14,'[1]VLOOKUP DATA'!$C$3:$C$14)</f>
        <v>Low-demand</v>
      </c>
      <c r="H1797" s="6" t="str" cm="1">
        <f t="array" ref="H1797">_xlfn.XLOOKUP(1,('[1]VLOOKUP DATA'!$I$2:$I$337=[1]DATA!G1797)*('[1]VLOOKUP DATA'!$J$2:$J$337=[1]DATA!D1797)*('[1]VLOOKUP DATA'!$K$2:$K$337=[1]DATA!E1797),'[1]VLOOKUP DATA'!$L$2:$L$337)</f>
        <v>Off-Peak</v>
      </c>
      <c r="I1797" s="1" cm="1">
        <f t="array" ref="I1797">_xlfn.XLOOKUP(B1797,'[1]VLOOKUP DATA'!$A$3:$A$14,_xlfn.XLOOKUP(H1797,'[1]VLOOKUP DATA'!$D$2:$F$2,'[1]VLOOKUP DATA'!$D$3:$F$14))*100</f>
        <v>93</v>
      </c>
      <c r="J1797" s="2">
        <v>-38.594041666666691</v>
      </c>
      <c r="K1797" s="3">
        <f t="shared" si="113"/>
        <v>0</v>
      </c>
      <c r="L1797" s="3">
        <v>74.650000000000006</v>
      </c>
      <c r="M1797" s="4">
        <v>368.28940833333331</v>
      </c>
      <c r="N1797" s="4">
        <v>0</v>
      </c>
      <c r="O1797" s="4">
        <v>309.88426666666658</v>
      </c>
      <c r="P1797" s="3">
        <f t="shared" si="114"/>
        <v>445.53515833333324</v>
      </c>
      <c r="Q1797" s="5">
        <v>-4.9000000000000085E-2</v>
      </c>
      <c r="R1797" s="5">
        <f>VLOOKUP(D1797,'[1]DESIGN LOAD'!AC:AF,2,FALSE)</f>
        <v>200</v>
      </c>
      <c r="S1797" s="7">
        <f>VLOOKUP(D1797,'[1]DESIGN LOAD'!AC:AF,3,FALSE)</f>
        <v>190</v>
      </c>
      <c r="T1797">
        <f>VLOOKUP(D1797,'[1]DESIGN LOAD'!AC:AF,4,FALSE)</f>
        <v>390</v>
      </c>
    </row>
    <row r="1798" spans="1:20" x14ac:dyDescent="0.3">
      <c r="A1798" s="6">
        <v>2024</v>
      </c>
      <c r="B1798" s="6">
        <v>9</v>
      </c>
      <c r="C1798" s="6">
        <v>14</v>
      </c>
      <c r="D1798" s="6">
        <v>2</v>
      </c>
      <c r="E1798" s="6" t="str">
        <f t="shared" si="112"/>
        <v>Saturday</v>
      </c>
      <c r="F1798" s="6" t="str">
        <f t="shared" si="115"/>
        <v>Weekend</v>
      </c>
      <c r="G1798" s="6" t="str">
        <f>_xlfn.XLOOKUP(B1798,'[1]VLOOKUP DATA'!$A$3:$A$14,'[1]VLOOKUP DATA'!$C$3:$C$14)</f>
        <v>Low-demand</v>
      </c>
      <c r="H1798" s="6" t="str" cm="1">
        <f t="array" ref="H1798">_xlfn.XLOOKUP(1,('[1]VLOOKUP DATA'!$I$2:$I$337=[1]DATA!G1798)*('[1]VLOOKUP DATA'!$J$2:$J$337=[1]DATA!D1798)*('[1]VLOOKUP DATA'!$K$2:$K$337=[1]DATA!E1798),'[1]VLOOKUP DATA'!$L$2:$L$337)</f>
        <v>Off-Peak</v>
      </c>
      <c r="I1798" s="1" cm="1">
        <f t="array" ref="I1798">_xlfn.XLOOKUP(B1798,'[1]VLOOKUP DATA'!$A$3:$A$14,_xlfn.XLOOKUP(H1798,'[1]VLOOKUP DATA'!$D$2:$F$2,'[1]VLOOKUP DATA'!$D$3:$F$14))*100</f>
        <v>93</v>
      </c>
      <c r="J1798" s="2">
        <v>10.845350000000041</v>
      </c>
      <c r="K1798" s="3">
        <f t="shared" si="113"/>
        <v>10.845350000000041</v>
      </c>
      <c r="L1798" s="3">
        <v>73.575000000000003</v>
      </c>
      <c r="M1798" s="4">
        <v>347.43846666666661</v>
      </c>
      <c r="N1798" s="4">
        <v>0</v>
      </c>
      <c r="O1798" s="4">
        <v>341.67674166666654</v>
      </c>
      <c r="P1798" s="3">
        <f t="shared" si="114"/>
        <v>445.53515833333324</v>
      </c>
      <c r="Q1798" s="5">
        <v>-4.9000000000000085E-2</v>
      </c>
      <c r="R1798" s="5">
        <f>VLOOKUP(D1798,'[1]DESIGN LOAD'!AC:AF,2,FALSE)</f>
        <v>200</v>
      </c>
      <c r="S1798" s="7">
        <f>VLOOKUP(D1798,'[1]DESIGN LOAD'!AC:AF,3,FALSE)</f>
        <v>190</v>
      </c>
      <c r="T1798">
        <f>VLOOKUP(D1798,'[1]DESIGN LOAD'!AC:AF,4,FALSE)</f>
        <v>390</v>
      </c>
    </row>
    <row r="1799" spans="1:20" x14ac:dyDescent="0.3">
      <c r="A1799" s="6">
        <v>2024</v>
      </c>
      <c r="B1799" s="6">
        <v>9</v>
      </c>
      <c r="C1799" s="6">
        <v>14</v>
      </c>
      <c r="D1799" s="6">
        <v>3</v>
      </c>
      <c r="E1799" s="6" t="str">
        <f t="shared" si="112"/>
        <v>Saturday</v>
      </c>
      <c r="F1799" s="6" t="str">
        <f t="shared" si="115"/>
        <v>Weekend</v>
      </c>
      <c r="G1799" s="6" t="str">
        <f>_xlfn.XLOOKUP(B1799,'[1]VLOOKUP DATA'!$A$3:$A$14,'[1]VLOOKUP DATA'!$C$3:$C$14)</f>
        <v>Low-demand</v>
      </c>
      <c r="H1799" s="6" t="str" cm="1">
        <f t="array" ref="H1799">_xlfn.XLOOKUP(1,('[1]VLOOKUP DATA'!$I$2:$I$337=[1]DATA!G1799)*('[1]VLOOKUP DATA'!$J$2:$J$337=[1]DATA!D1799)*('[1]VLOOKUP DATA'!$K$2:$K$337=[1]DATA!E1799),'[1]VLOOKUP DATA'!$L$2:$L$337)</f>
        <v>Off-Peak</v>
      </c>
      <c r="I1799" s="1" cm="1">
        <f t="array" ref="I1799">_xlfn.XLOOKUP(B1799,'[1]VLOOKUP DATA'!$A$3:$A$14,_xlfn.XLOOKUP(H1799,'[1]VLOOKUP DATA'!$D$2:$F$2,'[1]VLOOKUP DATA'!$D$3:$F$14))*100</f>
        <v>93</v>
      </c>
      <c r="J1799" s="2">
        <v>16.210608333333333</v>
      </c>
      <c r="K1799" s="3">
        <f t="shared" si="113"/>
        <v>16.210608333333333</v>
      </c>
      <c r="L1799" s="3">
        <v>73.583333333333329</v>
      </c>
      <c r="M1799" s="4">
        <v>346.10907500000002</v>
      </c>
      <c r="N1799" s="4">
        <v>0</v>
      </c>
      <c r="O1799" s="4">
        <v>345.84774166666665</v>
      </c>
      <c r="P1799" s="3">
        <f t="shared" si="114"/>
        <v>445.53515833333324</v>
      </c>
      <c r="Q1799" s="5">
        <v>-4.9000000000000085E-2</v>
      </c>
      <c r="R1799" s="5">
        <f>VLOOKUP(D1799,'[1]DESIGN LOAD'!AC:AF,2,FALSE)</f>
        <v>200</v>
      </c>
      <c r="S1799" s="7">
        <f>VLOOKUP(D1799,'[1]DESIGN LOAD'!AC:AF,3,FALSE)</f>
        <v>190</v>
      </c>
      <c r="T1799">
        <f>VLOOKUP(D1799,'[1]DESIGN LOAD'!AC:AF,4,FALSE)</f>
        <v>390</v>
      </c>
    </row>
    <row r="1800" spans="1:20" x14ac:dyDescent="0.3">
      <c r="A1800" s="6">
        <v>2024</v>
      </c>
      <c r="B1800" s="6">
        <v>9</v>
      </c>
      <c r="C1800" s="6">
        <v>14</v>
      </c>
      <c r="D1800" s="6">
        <v>4</v>
      </c>
      <c r="E1800" s="6" t="str">
        <f t="shared" si="112"/>
        <v>Saturday</v>
      </c>
      <c r="F1800" s="6" t="str">
        <f t="shared" si="115"/>
        <v>Weekend</v>
      </c>
      <c r="G1800" s="6" t="str">
        <f>_xlfn.XLOOKUP(B1800,'[1]VLOOKUP DATA'!$A$3:$A$14,'[1]VLOOKUP DATA'!$C$3:$C$14)</f>
        <v>Low-demand</v>
      </c>
      <c r="H1800" s="6" t="str" cm="1">
        <f t="array" ref="H1800">_xlfn.XLOOKUP(1,('[1]VLOOKUP DATA'!$I$2:$I$337=[1]DATA!G1800)*('[1]VLOOKUP DATA'!$J$2:$J$337=[1]DATA!D1800)*('[1]VLOOKUP DATA'!$K$2:$K$337=[1]DATA!E1800),'[1]VLOOKUP DATA'!$L$2:$L$337)</f>
        <v>Off-Peak</v>
      </c>
      <c r="I1800" s="1" cm="1">
        <f t="array" ref="I1800">_xlfn.XLOOKUP(B1800,'[1]VLOOKUP DATA'!$A$3:$A$14,_xlfn.XLOOKUP(H1800,'[1]VLOOKUP DATA'!$D$2:$F$2,'[1]VLOOKUP DATA'!$D$3:$F$14))*100</f>
        <v>93</v>
      </c>
      <c r="J1800" s="2">
        <v>-36.148750000000035</v>
      </c>
      <c r="K1800" s="3">
        <f t="shared" si="113"/>
        <v>0</v>
      </c>
      <c r="L1800" s="3">
        <v>73.983333333333334</v>
      </c>
      <c r="M1800" s="4">
        <v>405.73242500000003</v>
      </c>
      <c r="N1800" s="4">
        <v>0</v>
      </c>
      <c r="O1800" s="4">
        <v>350.53804166666669</v>
      </c>
      <c r="P1800" s="3">
        <f t="shared" si="114"/>
        <v>445.53515833333324</v>
      </c>
      <c r="Q1800" s="5">
        <v>-3.3775000000000006E-2</v>
      </c>
      <c r="R1800" s="5">
        <f>VLOOKUP(D1800,'[1]DESIGN LOAD'!AC:AF,2,FALSE)</f>
        <v>295</v>
      </c>
      <c r="S1800" s="7">
        <f>VLOOKUP(D1800,'[1]DESIGN LOAD'!AC:AF,3,FALSE)</f>
        <v>190</v>
      </c>
      <c r="T1800">
        <f>VLOOKUP(D1800,'[1]DESIGN LOAD'!AC:AF,4,FALSE)</f>
        <v>485</v>
      </c>
    </row>
    <row r="1801" spans="1:20" x14ac:dyDescent="0.3">
      <c r="A1801" s="6">
        <v>2024</v>
      </c>
      <c r="B1801" s="6">
        <v>9</v>
      </c>
      <c r="C1801" s="6">
        <v>14</v>
      </c>
      <c r="D1801" s="6">
        <v>5</v>
      </c>
      <c r="E1801" s="6" t="str">
        <f t="shared" si="112"/>
        <v>Saturday</v>
      </c>
      <c r="F1801" s="6" t="str">
        <f t="shared" si="115"/>
        <v>Weekend</v>
      </c>
      <c r="G1801" s="6" t="str">
        <f>_xlfn.XLOOKUP(B1801,'[1]VLOOKUP DATA'!$A$3:$A$14,'[1]VLOOKUP DATA'!$C$3:$C$14)</f>
        <v>Low-demand</v>
      </c>
      <c r="H1801" s="6" t="str" cm="1">
        <f t="array" ref="H1801">_xlfn.XLOOKUP(1,('[1]VLOOKUP DATA'!$I$2:$I$337=[1]DATA!G1801)*('[1]VLOOKUP DATA'!$J$2:$J$337=[1]DATA!D1801)*('[1]VLOOKUP DATA'!$K$2:$K$337=[1]DATA!E1801),'[1]VLOOKUP DATA'!$L$2:$L$337)</f>
        <v>Off-Peak</v>
      </c>
      <c r="I1801" s="1" cm="1">
        <f t="array" ref="I1801">_xlfn.XLOOKUP(B1801,'[1]VLOOKUP DATA'!$A$3:$A$14,_xlfn.XLOOKUP(H1801,'[1]VLOOKUP DATA'!$D$2:$F$2,'[1]VLOOKUP DATA'!$D$3:$F$14))*100</f>
        <v>93</v>
      </c>
      <c r="J1801" s="2">
        <v>27.929241666666663</v>
      </c>
      <c r="K1801" s="3">
        <f t="shared" si="113"/>
        <v>27.929241666666663</v>
      </c>
      <c r="L1801" s="3">
        <v>73.674999999999997</v>
      </c>
      <c r="M1801" s="4">
        <v>347.14635000000015</v>
      </c>
      <c r="N1801" s="4">
        <v>0</v>
      </c>
      <c r="O1801" s="4">
        <v>358.47186666666664</v>
      </c>
      <c r="P1801" s="3">
        <f t="shared" si="114"/>
        <v>445.53515833333324</v>
      </c>
      <c r="Q1801" s="5">
        <v>-2.8000000000000021E-2</v>
      </c>
      <c r="R1801" s="5">
        <f>VLOOKUP(D1801,'[1]DESIGN LOAD'!AC:AF,2,FALSE)</f>
        <v>295</v>
      </c>
      <c r="S1801" s="7">
        <f>VLOOKUP(D1801,'[1]DESIGN LOAD'!AC:AF,3,FALSE)</f>
        <v>190</v>
      </c>
      <c r="T1801">
        <f>VLOOKUP(D1801,'[1]DESIGN LOAD'!AC:AF,4,FALSE)</f>
        <v>485</v>
      </c>
    </row>
    <row r="1802" spans="1:20" x14ac:dyDescent="0.3">
      <c r="A1802" s="6">
        <v>2024</v>
      </c>
      <c r="B1802" s="6">
        <v>9</v>
      </c>
      <c r="C1802" s="6">
        <v>14</v>
      </c>
      <c r="D1802" s="6">
        <v>6</v>
      </c>
      <c r="E1802" s="6" t="str">
        <f t="shared" si="112"/>
        <v>Saturday</v>
      </c>
      <c r="F1802" s="6" t="str">
        <f t="shared" si="115"/>
        <v>Weekend</v>
      </c>
      <c r="G1802" s="6" t="str">
        <f>_xlfn.XLOOKUP(B1802,'[1]VLOOKUP DATA'!$A$3:$A$14,'[1]VLOOKUP DATA'!$C$3:$C$14)</f>
        <v>Low-demand</v>
      </c>
      <c r="H1802" s="6" t="str" cm="1">
        <f t="array" ref="H1802">_xlfn.XLOOKUP(1,('[1]VLOOKUP DATA'!$I$2:$I$337=[1]DATA!G1802)*('[1]VLOOKUP DATA'!$J$2:$J$337=[1]DATA!D1802)*('[1]VLOOKUP DATA'!$K$2:$K$337=[1]DATA!E1802),'[1]VLOOKUP DATA'!$L$2:$L$337)</f>
        <v>Off-Peak</v>
      </c>
      <c r="I1802" s="1" cm="1">
        <f t="array" ref="I1802">_xlfn.XLOOKUP(B1802,'[1]VLOOKUP DATA'!$A$3:$A$14,_xlfn.XLOOKUP(H1802,'[1]VLOOKUP DATA'!$D$2:$F$2,'[1]VLOOKUP DATA'!$D$3:$F$14))*100</f>
        <v>93</v>
      </c>
      <c r="J1802" s="2">
        <v>-69.74562499999999</v>
      </c>
      <c r="K1802" s="3">
        <f t="shared" si="113"/>
        <v>0</v>
      </c>
      <c r="L1802" s="3">
        <v>73.325000000000003</v>
      </c>
      <c r="M1802" s="4">
        <v>444.33853333333337</v>
      </c>
      <c r="N1802" s="4">
        <v>5.2238999999999995</v>
      </c>
      <c r="O1802" s="4">
        <v>359.00652499999984</v>
      </c>
      <c r="P1802" s="3">
        <f t="shared" si="114"/>
        <v>445.53515833333324</v>
      </c>
      <c r="Q1802" s="5">
        <v>-3.1000000000000024E-2</v>
      </c>
      <c r="R1802" s="5">
        <f>VLOOKUP(D1802,'[1]DESIGN LOAD'!AC:AF,2,FALSE)</f>
        <v>295</v>
      </c>
      <c r="S1802" s="7">
        <f>VLOOKUP(D1802,'[1]DESIGN LOAD'!AC:AF,3,FALSE)</f>
        <v>190</v>
      </c>
      <c r="T1802">
        <f>VLOOKUP(D1802,'[1]DESIGN LOAD'!AC:AF,4,FALSE)</f>
        <v>485</v>
      </c>
    </row>
    <row r="1803" spans="1:20" x14ac:dyDescent="0.3">
      <c r="A1803" s="6">
        <v>2024</v>
      </c>
      <c r="B1803" s="6">
        <v>9</v>
      </c>
      <c r="C1803" s="6">
        <v>14</v>
      </c>
      <c r="D1803" s="6">
        <v>7</v>
      </c>
      <c r="E1803" s="6" t="str">
        <f t="shared" si="112"/>
        <v>Saturday</v>
      </c>
      <c r="F1803" s="6" t="str">
        <f t="shared" si="115"/>
        <v>Weekend</v>
      </c>
      <c r="G1803" s="6" t="str">
        <f>_xlfn.XLOOKUP(B1803,'[1]VLOOKUP DATA'!$A$3:$A$14,'[1]VLOOKUP DATA'!$C$3:$C$14)</f>
        <v>Low-demand</v>
      </c>
      <c r="H1803" s="6" t="str" cm="1">
        <f t="array" ref="H1803">_xlfn.XLOOKUP(1,('[1]VLOOKUP DATA'!$I$2:$I$337=[1]DATA!G1803)*('[1]VLOOKUP DATA'!$J$2:$J$337=[1]DATA!D1803)*('[1]VLOOKUP DATA'!$K$2:$K$337=[1]DATA!E1803),'[1]VLOOKUP DATA'!$L$2:$L$337)</f>
        <v>Standard</v>
      </c>
      <c r="I1803" s="1" cm="1">
        <f t="array" ref="I1803">_xlfn.XLOOKUP(B1803,'[1]VLOOKUP DATA'!$A$3:$A$14,_xlfn.XLOOKUP(H1803,'[1]VLOOKUP DATA'!$D$2:$F$2,'[1]VLOOKUP DATA'!$D$3:$F$14))*100</f>
        <v>147</v>
      </c>
      <c r="J1803" s="2">
        <v>198.6959333333333</v>
      </c>
      <c r="K1803" s="3">
        <f t="shared" si="113"/>
        <v>198.6959333333333</v>
      </c>
      <c r="L1803" s="3">
        <v>67.733333333333334</v>
      </c>
      <c r="M1803" s="4">
        <v>110.26851666666671</v>
      </c>
      <c r="N1803" s="4">
        <v>182.72065833333329</v>
      </c>
      <c r="O1803" s="4">
        <v>478.01133333333314</v>
      </c>
      <c r="P1803" s="3">
        <f t="shared" si="114"/>
        <v>445.53515833333324</v>
      </c>
      <c r="Q1803" s="5">
        <v>-3.5999999999999997E-2</v>
      </c>
      <c r="R1803" s="5">
        <f>VLOOKUP(D1803,'[1]DESIGN LOAD'!AC:AF,2,FALSE)</f>
        <v>565</v>
      </c>
      <c r="S1803" s="7">
        <f>VLOOKUP(D1803,'[1]DESIGN LOAD'!AC:AF,3,FALSE)</f>
        <v>690</v>
      </c>
      <c r="T1803">
        <f>VLOOKUP(D1803,'[1]DESIGN LOAD'!AC:AF,4,FALSE)</f>
        <v>1255</v>
      </c>
    </row>
    <row r="1804" spans="1:20" x14ac:dyDescent="0.3">
      <c r="A1804" s="6">
        <v>2024</v>
      </c>
      <c r="B1804" s="6">
        <v>9</v>
      </c>
      <c r="C1804" s="6">
        <v>14</v>
      </c>
      <c r="D1804" s="6">
        <v>8</v>
      </c>
      <c r="E1804" s="6" t="str">
        <f t="shared" si="112"/>
        <v>Saturday</v>
      </c>
      <c r="F1804" s="6" t="str">
        <f t="shared" si="115"/>
        <v>Weekend</v>
      </c>
      <c r="G1804" s="6" t="str">
        <f>_xlfn.XLOOKUP(B1804,'[1]VLOOKUP DATA'!$A$3:$A$14,'[1]VLOOKUP DATA'!$C$3:$C$14)</f>
        <v>Low-demand</v>
      </c>
      <c r="H1804" s="6" t="str" cm="1">
        <f t="array" ref="H1804">_xlfn.XLOOKUP(1,('[1]VLOOKUP DATA'!$I$2:$I$337=[1]DATA!G1804)*('[1]VLOOKUP DATA'!$J$2:$J$337=[1]DATA!D1804)*('[1]VLOOKUP DATA'!$K$2:$K$337=[1]DATA!E1804),'[1]VLOOKUP DATA'!$L$2:$L$337)</f>
        <v>Standard</v>
      </c>
      <c r="I1804" s="1" cm="1">
        <f t="array" ref="I1804">_xlfn.XLOOKUP(B1804,'[1]VLOOKUP DATA'!$A$3:$A$14,_xlfn.XLOOKUP(H1804,'[1]VLOOKUP DATA'!$D$2:$F$2,'[1]VLOOKUP DATA'!$D$3:$F$14))*100</f>
        <v>147</v>
      </c>
      <c r="J1804" s="2">
        <v>-17.186275510204084</v>
      </c>
      <c r="K1804" s="3">
        <f t="shared" si="113"/>
        <v>0</v>
      </c>
      <c r="L1804" s="3">
        <v>64.948979591836732</v>
      </c>
      <c r="M1804" s="4">
        <v>76.919397959183655</v>
      </c>
      <c r="N1804" s="4">
        <v>466.92794897959214</v>
      </c>
      <c r="O1804" s="4">
        <v>515.81184693877526</v>
      </c>
      <c r="P1804" s="3">
        <f t="shared" si="114"/>
        <v>445.53515833333324</v>
      </c>
      <c r="Q1804" s="5">
        <v>-2.1673469387755114E-2</v>
      </c>
      <c r="R1804" s="5">
        <f>VLOOKUP(D1804,'[1]DESIGN LOAD'!AC:AF,2,FALSE)</f>
        <v>565</v>
      </c>
      <c r="S1804" s="7">
        <f>VLOOKUP(D1804,'[1]DESIGN LOAD'!AC:AF,3,FALSE)</f>
        <v>675</v>
      </c>
      <c r="T1804">
        <f>VLOOKUP(D1804,'[1]DESIGN LOAD'!AC:AF,4,FALSE)</f>
        <v>1240</v>
      </c>
    </row>
    <row r="1805" spans="1:20" x14ac:dyDescent="0.3">
      <c r="A1805" s="6">
        <v>2024</v>
      </c>
      <c r="B1805" s="6">
        <v>9</v>
      </c>
      <c r="C1805" s="6">
        <v>14</v>
      </c>
      <c r="D1805" s="6">
        <v>9</v>
      </c>
      <c r="E1805" s="6" t="str">
        <f t="shared" si="112"/>
        <v>Saturday</v>
      </c>
      <c r="F1805" s="6" t="str">
        <f t="shared" si="115"/>
        <v>Weekend</v>
      </c>
      <c r="G1805" s="6" t="str">
        <f>_xlfn.XLOOKUP(B1805,'[1]VLOOKUP DATA'!$A$3:$A$14,'[1]VLOOKUP DATA'!$C$3:$C$14)</f>
        <v>Low-demand</v>
      </c>
      <c r="H1805" s="6" t="str" cm="1">
        <f t="array" ref="H1805">_xlfn.XLOOKUP(1,('[1]VLOOKUP DATA'!$I$2:$I$337=[1]DATA!G1805)*('[1]VLOOKUP DATA'!$J$2:$J$337=[1]DATA!D1805)*('[1]VLOOKUP DATA'!$K$2:$K$337=[1]DATA!E1805),'[1]VLOOKUP DATA'!$L$2:$L$337)</f>
        <v>Standard</v>
      </c>
      <c r="I1805" s="1" cm="1">
        <f t="array" ref="I1805">_xlfn.XLOOKUP(B1805,'[1]VLOOKUP DATA'!$A$3:$A$14,_xlfn.XLOOKUP(H1805,'[1]VLOOKUP DATA'!$D$2:$F$2,'[1]VLOOKUP DATA'!$D$3:$F$14))*100</f>
        <v>147</v>
      </c>
      <c r="J1805" s="2">
        <v>-123.08109166666671</v>
      </c>
      <c r="K1805" s="3">
        <f t="shared" si="113"/>
        <v>0</v>
      </c>
      <c r="L1805" s="3">
        <v>66.966666666666669</v>
      </c>
      <c r="M1805" s="4">
        <v>0.16851666666666665</v>
      </c>
      <c r="N1805" s="4">
        <v>708.61710833333314</v>
      </c>
      <c r="O1805" s="4">
        <v>585.54562500000009</v>
      </c>
      <c r="P1805" s="3">
        <f t="shared" si="114"/>
        <v>445.53515833333324</v>
      </c>
      <c r="Q1805" s="5">
        <v>-1.4208333333333323E-2</v>
      </c>
      <c r="R1805" s="5">
        <f>VLOOKUP(D1805,'[1]DESIGN LOAD'!AC:AF,2,FALSE)</f>
        <v>565</v>
      </c>
      <c r="S1805" s="7">
        <f>VLOOKUP(D1805,'[1]DESIGN LOAD'!AC:AF,3,FALSE)</f>
        <v>675</v>
      </c>
      <c r="T1805">
        <f>VLOOKUP(D1805,'[1]DESIGN LOAD'!AC:AF,4,FALSE)</f>
        <v>1240</v>
      </c>
    </row>
    <row r="1806" spans="1:20" x14ac:dyDescent="0.3">
      <c r="A1806" s="6">
        <v>2024</v>
      </c>
      <c r="B1806" s="6">
        <v>9</v>
      </c>
      <c r="C1806" s="6">
        <v>14</v>
      </c>
      <c r="D1806" s="6">
        <v>10</v>
      </c>
      <c r="E1806" s="6" t="str">
        <f t="shared" si="112"/>
        <v>Saturday</v>
      </c>
      <c r="F1806" s="6" t="str">
        <f t="shared" si="115"/>
        <v>Weekend</v>
      </c>
      <c r="G1806" s="6" t="str">
        <f>_xlfn.XLOOKUP(B1806,'[1]VLOOKUP DATA'!$A$3:$A$14,'[1]VLOOKUP DATA'!$C$3:$C$14)</f>
        <v>Low-demand</v>
      </c>
      <c r="H1806" s="6" t="str" cm="1">
        <f t="array" ref="H1806">_xlfn.XLOOKUP(1,('[1]VLOOKUP DATA'!$I$2:$I$337=[1]DATA!G1806)*('[1]VLOOKUP DATA'!$J$2:$J$337=[1]DATA!D1806)*('[1]VLOOKUP DATA'!$K$2:$K$337=[1]DATA!E1806),'[1]VLOOKUP DATA'!$L$2:$L$337)</f>
        <v>Standard</v>
      </c>
      <c r="I1806" s="1" cm="1">
        <f t="array" ref="I1806">_xlfn.XLOOKUP(B1806,'[1]VLOOKUP DATA'!$A$3:$A$14,_xlfn.XLOOKUP(H1806,'[1]VLOOKUP DATA'!$D$2:$F$2,'[1]VLOOKUP DATA'!$D$3:$F$14))*100</f>
        <v>147</v>
      </c>
      <c r="J1806" s="2">
        <v>-367.60250833333345</v>
      </c>
      <c r="K1806" s="3">
        <f t="shared" si="113"/>
        <v>0</v>
      </c>
      <c r="L1806" s="3">
        <v>78.45</v>
      </c>
      <c r="M1806" s="4">
        <v>0.16910833333333342</v>
      </c>
      <c r="N1806" s="4">
        <v>867.42898333333335</v>
      </c>
      <c r="O1806" s="4">
        <v>499.79351666666668</v>
      </c>
      <c r="P1806" s="3">
        <f t="shared" si="114"/>
        <v>445.53515833333324</v>
      </c>
      <c r="Q1806" s="5">
        <v>-3.1000000000000045E-2</v>
      </c>
      <c r="R1806" s="5">
        <f>VLOOKUP(D1806,'[1]DESIGN LOAD'!AC:AF,2,FALSE)</f>
        <v>565</v>
      </c>
      <c r="S1806" s="7">
        <f>VLOOKUP(D1806,'[1]DESIGN LOAD'!AC:AF,3,FALSE)</f>
        <v>675</v>
      </c>
      <c r="T1806">
        <f>VLOOKUP(D1806,'[1]DESIGN LOAD'!AC:AF,4,FALSE)</f>
        <v>1240</v>
      </c>
    </row>
    <row r="1807" spans="1:20" x14ac:dyDescent="0.3">
      <c r="A1807" s="6">
        <v>2024</v>
      </c>
      <c r="B1807" s="6">
        <v>9</v>
      </c>
      <c r="C1807" s="6">
        <v>14</v>
      </c>
      <c r="D1807" s="6">
        <v>11</v>
      </c>
      <c r="E1807" s="6" t="str">
        <f t="shared" si="112"/>
        <v>Saturday</v>
      </c>
      <c r="F1807" s="6" t="str">
        <f t="shared" si="115"/>
        <v>Weekend</v>
      </c>
      <c r="G1807" s="6" t="str">
        <f>_xlfn.XLOOKUP(B1807,'[1]VLOOKUP DATA'!$A$3:$A$14,'[1]VLOOKUP DATA'!$C$3:$C$14)</f>
        <v>Low-demand</v>
      </c>
      <c r="H1807" s="6" t="str" cm="1">
        <f t="array" ref="H1807">_xlfn.XLOOKUP(1,('[1]VLOOKUP DATA'!$I$2:$I$337=[1]DATA!G1807)*('[1]VLOOKUP DATA'!$J$2:$J$337=[1]DATA!D1807)*('[1]VLOOKUP DATA'!$K$2:$K$337=[1]DATA!E1807),'[1]VLOOKUP DATA'!$L$2:$L$337)</f>
        <v>Standard</v>
      </c>
      <c r="I1807" s="1" cm="1">
        <f t="array" ref="I1807">_xlfn.XLOOKUP(B1807,'[1]VLOOKUP DATA'!$A$3:$A$14,_xlfn.XLOOKUP(H1807,'[1]VLOOKUP DATA'!$D$2:$F$2,'[1]VLOOKUP DATA'!$D$3:$F$14))*100</f>
        <v>147</v>
      </c>
      <c r="J1807" s="2">
        <v>-283.08222499999988</v>
      </c>
      <c r="K1807" s="3">
        <f t="shared" si="113"/>
        <v>0</v>
      </c>
      <c r="L1807" s="3">
        <v>95.174999999999997</v>
      </c>
      <c r="M1807" s="4">
        <v>0.16895833333333335</v>
      </c>
      <c r="N1807" s="4">
        <v>781.51976666666633</v>
      </c>
      <c r="O1807" s="4">
        <v>498.4045916666667</v>
      </c>
      <c r="P1807" s="3">
        <f t="shared" si="114"/>
        <v>445.53515833333324</v>
      </c>
      <c r="Q1807" s="5">
        <v>-3.1000000000000045E-2</v>
      </c>
      <c r="R1807" s="5">
        <f>VLOOKUP(D1807,'[1]DESIGN LOAD'!AC:AF,2,FALSE)</f>
        <v>565</v>
      </c>
      <c r="S1807" s="7">
        <f>VLOOKUP(D1807,'[1]DESIGN LOAD'!AC:AF,3,FALSE)</f>
        <v>675</v>
      </c>
      <c r="T1807">
        <f>VLOOKUP(D1807,'[1]DESIGN LOAD'!AC:AF,4,FALSE)</f>
        <v>1240</v>
      </c>
    </row>
    <row r="1808" spans="1:20" x14ac:dyDescent="0.3">
      <c r="A1808" s="6">
        <v>2024</v>
      </c>
      <c r="B1808" s="6">
        <v>9</v>
      </c>
      <c r="C1808" s="6">
        <v>14</v>
      </c>
      <c r="D1808" s="6">
        <v>12</v>
      </c>
      <c r="E1808" s="6" t="str">
        <f t="shared" si="112"/>
        <v>Saturday</v>
      </c>
      <c r="F1808" s="6" t="str">
        <f t="shared" si="115"/>
        <v>Weekend</v>
      </c>
      <c r="G1808" s="6" t="str">
        <f>_xlfn.XLOOKUP(B1808,'[1]VLOOKUP DATA'!$A$3:$A$14,'[1]VLOOKUP DATA'!$C$3:$C$14)</f>
        <v>Low-demand</v>
      </c>
      <c r="H1808" s="6" t="str" cm="1">
        <f t="array" ref="H1808">_xlfn.XLOOKUP(1,('[1]VLOOKUP DATA'!$I$2:$I$337=[1]DATA!G1808)*('[1]VLOOKUP DATA'!$J$2:$J$337=[1]DATA!D1808)*('[1]VLOOKUP DATA'!$K$2:$K$337=[1]DATA!E1808),'[1]VLOOKUP DATA'!$L$2:$L$337)</f>
        <v>Off-Peak</v>
      </c>
      <c r="I1808" s="1" cm="1">
        <f t="array" ref="I1808">_xlfn.XLOOKUP(B1808,'[1]VLOOKUP DATA'!$A$3:$A$14,_xlfn.XLOOKUP(H1808,'[1]VLOOKUP DATA'!$D$2:$F$2,'[1]VLOOKUP DATA'!$D$3:$F$14))*100</f>
        <v>93</v>
      </c>
      <c r="J1808" s="2">
        <v>-13.563441666666668</v>
      </c>
      <c r="K1808" s="3">
        <f t="shared" si="113"/>
        <v>0</v>
      </c>
      <c r="L1808" s="3">
        <v>99</v>
      </c>
      <c r="M1808" s="4">
        <v>0.16895833333333332</v>
      </c>
      <c r="N1808" s="4">
        <v>518.68315833333349</v>
      </c>
      <c r="O1808" s="4">
        <v>505.09001666666637</v>
      </c>
      <c r="P1808" s="3">
        <f t="shared" si="114"/>
        <v>445.53515833333324</v>
      </c>
      <c r="Q1808" s="5">
        <v>-2.8000000000000042E-2</v>
      </c>
      <c r="R1808" s="5">
        <f>VLOOKUP(D1808,'[1]DESIGN LOAD'!AC:AF,2,FALSE)</f>
        <v>565</v>
      </c>
      <c r="S1808" s="7">
        <f>VLOOKUP(D1808,'[1]DESIGN LOAD'!AC:AF,3,FALSE)</f>
        <v>675</v>
      </c>
      <c r="T1808">
        <f>VLOOKUP(D1808,'[1]DESIGN LOAD'!AC:AF,4,FALSE)</f>
        <v>1240</v>
      </c>
    </row>
    <row r="1809" spans="1:20" x14ac:dyDescent="0.3">
      <c r="A1809" s="6">
        <v>2024</v>
      </c>
      <c r="B1809" s="6">
        <v>9</v>
      </c>
      <c r="C1809" s="6">
        <v>14</v>
      </c>
      <c r="D1809" s="6">
        <v>13</v>
      </c>
      <c r="E1809" s="6" t="str">
        <f t="shared" si="112"/>
        <v>Saturday</v>
      </c>
      <c r="F1809" s="6" t="str">
        <f t="shared" si="115"/>
        <v>Weekend</v>
      </c>
      <c r="G1809" s="6" t="str">
        <f>_xlfn.XLOOKUP(B1809,'[1]VLOOKUP DATA'!$A$3:$A$14,'[1]VLOOKUP DATA'!$C$3:$C$14)</f>
        <v>Low-demand</v>
      </c>
      <c r="H1809" s="6" t="str" cm="1">
        <f t="array" ref="H1809">_xlfn.XLOOKUP(1,('[1]VLOOKUP DATA'!$I$2:$I$337=[1]DATA!G1809)*('[1]VLOOKUP DATA'!$J$2:$J$337=[1]DATA!D1809)*('[1]VLOOKUP DATA'!$K$2:$K$337=[1]DATA!E1809),'[1]VLOOKUP DATA'!$L$2:$L$337)</f>
        <v>Off-Peak</v>
      </c>
      <c r="I1809" s="1" cm="1">
        <f t="array" ref="I1809">_xlfn.XLOOKUP(B1809,'[1]VLOOKUP DATA'!$A$3:$A$14,_xlfn.XLOOKUP(H1809,'[1]VLOOKUP DATA'!$D$2:$F$2,'[1]VLOOKUP DATA'!$D$3:$F$14))*100</f>
        <v>93</v>
      </c>
      <c r="J1809" s="2">
        <v>-10.882416666666668</v>
      </c>
      <c r="K1809" s="3">
        <f t="shared" si="113"/>
        <v>0</v>
      </c>
      <c r="L1809" s="3">
        <v>99</v>
      </c>
      <c r="M1809" s="4">
        <v>0.16704166666666662</v>
      </c>
      <c r="N1809" s="4">
        <v>525.13959166666677</v>
      </c>
      <c r="O1809" s="4">
        <v>514.22992500000021</v>
      </c>
      <c r="P1809" s="3">
        <f t="shared" si="114"/>
        <v>445.53515833333324</v>
      </c>
      <c r="Q1809" s="5">
        <v>-2.5741666666666593E-2</v>
      </c>
      <c r="R1809" s="5">
        <f>VLOOKUP(D1809,'[1]DESIGN LOAD'!AC:AF,2,FALSE)</f>
        <v>565</v>
      </c>
      <c r="S1809" s="7">
        <f>VLOOKUP(D1809,'[1]DESIGN LOAD'!AC:AF,3,FALSE)</f>
        <v>675</v>
      </c>
      <c r="T1809">
        <f>VLOOKUP(D1809,'[1]DESIGN LOAD'!AC:AF,4,FALSE)</f>
        <v>1240</v>
      </c>
    </row>
    <row r="1810" spans="1:20" x14ac:dyDescent="0.3">
      <c r="A1810" s="6">
        <v>2024</v>
      </c>
      <c r="B1810" s="6">
        <v>9</v>
      </c>
      <c r="C1810" s="6">
        <v>14</v>
      </c>
      <c r="D1810" s="6">
        <v>14</v>
      </c>
      <c r="E1810" s="6" t="str">
        <f t="shared" si="112"/>
        <v>Saturday</v>
      </c>
      <c r="F1810" s="6" t="str">
        <f t="shared" si="115"/>
        <v>Weekend</v>
      </c>
      <c r="G1810" s="6" t="str">
        <f>_xlfn.XLOOKUP(B1810,'[1]VLOOKUP DATA'!$A$3:$A$14,'[1]VLOOKUP DATA'!$C$3:$C$14)</f>
        <v>Low-demand</v>
      </c>
      <c r="H1810" s="6" t="str" cm="1">
        <f t="array" ref="H1810">_xlfn.XLOOKUP(1,('[1]VLOOKUP DATA'!$I$2:$I$337=[1]DATA!G1810)*('[1]VLOOKUP DATA'!$J$2:$J$337=[1]DATA!D1810)*('[1]VLOOKUP DATA'!$K$2:$K$337=[1]DATA!E1810),'[1]VLOOKUP DATA'!$L$2:$L$337)</f>
        <v>Off-Peak</v>
      </c>
      <c r="I1810" s="1" cm="1">
        <f t="array" ref="I1810">_xlfn.XLOOKUP(B1810,'[1]VLOOKUP DATA'!$A$3:$A$14,_xlfn.XLOOKUP(H1810,'[1]VLOOKUP DATA'!$D$2:$F$2,'[1]VLOOKUP DATA'!$D$3:$F$14))*100</f>
        <v>93</v>
      </c>
      <c r="J1810" s="2">
        <v>-10.00781666666666</v>
      </c>
      <c r="K1810" s="3">
        <f t="shared" si="113"/>
        <v>0</v>
      </c>
      <c r="L1810" s="3">
        <v>99</v>
      </c>
      <c r="M1810" s="4">
        <v>0.16833333333333342</v>
      </c>
      <c r="N1810" s="4">
        <v>549.86721666666665</v>
      </c>
      <c r="O1810" s="4">
        <v>539.82753333333324</v>
      </c>
      <c r="P1810" s="3">
        <f t="shared" si="114"/>
        <v>445.53515833333324</v>
      </c>
      <c r="Q1810" s="5">
        <v>-2.9999999999999926E-2</v>
      </c>
      <c r="R1810" s="5">
        <f>VLOOKUP(D1810,'[1]DESIGN LOAD'!AC:AF,2,FALSE)</f>
        <v>565</v>
      </c>
      <c r="S1810" s="7">
        <f>VLOOKUP(D1810,'[1]DESIGN LOAD'!AC:AF,3,FALSE)</f>
        <v>675</v>
      </c>
      <c r="T1810">
        <f>VLOOKUP(D1810,'[1]DESIGN LOAD'!AC:AF,4,FALSE)</f>
        <v>1240</v>
      </c>
    </row>
    <row r="1811" spans="1:20" x14ac:dyDescent="0.3">
      <c r="A1811" s="6">
        <v>2024</v>
      </c>
      <c r="B1811" s="6">
        <v>9</v>
      </c>
      <c r="C1811" s="6">
        <v>14</v>
      </c>
      <c r="D1811" s="6">
        <v>15</v>
      </c>
      <c r="E1811" s="6" t="str">
        <f t="shared" si="112"/>
        <v>Saturday</v>
      </c>
      <c r="F1811" s="6" t="str">
        <f t="shared" si="115"/>
        <v>Weekend</v>
      </c>
      <c r="G1811" s="6" t="str">
        <f>_xlfn.XLOOKUP(B1811,'[1]VLOOKUP DATA'!$A$3:$A$14,'[1]VLOOKUP DATA'!$C$3:$C$14)</f>
        <v>Low-demand</v>
      </c>
      <c r="H1811" s="6" t="str" cm="1">
        <f t="array" ref="H1811">_xlfn.XLOOKUP(1,('[1]VLOOKUP DATA'!$I$2:$I$337=[1]DATA!G1811)*('[1]VLOOKUP DATA'!$J$2:$J$337=[1]DATA!D1811)*('[1]VLOOKUP DATA'!$K$2:$K$337=[1]DATA!E1811),'[1]VLOOKUP DATA'!$L$2:$L$337)</f>
        <v>Off-Peak</v>
      </c>
      <c r="I1811" s="1" cm="1">
        <f t="array" ref="I1811">_xlfn.XLOOKUP(B1811,'[1]VLOOKUP DATA'!$A$3:$A$14,_xlfn.XLOOKUP(H1811,'[1]VLOOKUP DATA'!$D$2:$F$2,'[1]VLOOKUP DATA'!$D$3:$F$14))*100</f>
        <v>93</v>
      </c>
      <c r="J1811" s="2">
        <v>-3.4456333333333324</v>
      </c>
      <c r="K1811" s="3">
        <f t="shared" si="113"/>
        <v>0</v>
      </c>
      <c r="L1811" s="3">
        <v>99</v>
      </c>
      <c r="M1811" s="4">
        <v>0.16825833333333337</v>
      </c>
      <c r="N1811" s="4">
        <v>465.08422499999983</v>
      </c>
      <c r="O1811" s="4">
        <v>461.57874166666687</v>
      </c>
      <c r="P1811" s="3">
        <f t="shared" si="114"/>
        <v>445.53515833333324</v>
      </c>
      <c r="Q1811" s="5">
        <v>-5.875833333333344E-2</v>
      </c>
      <c r="R1811" s="5">
        <f>VLOOKUP(D1811,'[1]DESIGN LOAD'!AC:AF,2,FALSE)</f>
        <v>565</v>
      </c>
      <c r="S1811" s="7">
        <f>VLOOKUP(D1811,'[1]DESIGN LOAD'!AC:AF,3,FALSE)</f>
        <v>675</v>
      </c>
      <c r="T1811">
        <f>VLOOKUP(D1811,'[1]DESIGN LOAD'!AC:AF,4,FALSE)</f>
        <v>1240</v>
      </c>
    </row>
    <row r="1812" spans="1:20" x14ac:dyDescent="0.3">
      <c r="A1812" s="6">
        <v>2024</v>
      </c>
      <c r="B1812" s="6">
        <v>9</v>
      </c>
      <c r="C1812" s="6">
        <v>14</v>
      </c>
      <c r="D1812" s="6">
        <v>16</v>
      </c>
      <c r="E1812" s="6" t="str">
        <f t="shared" si="112"/>
        <v>Saturday</v>
      </c>
      <c r="F1812" s="6" t="str">
        <f t="shared" si="115"/>
        <v>Weekend</v>
      </c>
      <c r="G1812" s="6" t="str">
        <f>_xlfn.XLOOKUP(B1812,'[1]VLOOKUP DATA'!$A$3:$A$14,'[1]VLOOKUP DATA'!$C$3:$C$14)</f>
        <v>Low-demand</v>
      </c>
      <c r="H1812" s="6" t="str" cm="1">
        <f t="array" ref="H1812">_xlfn.XLOOKUP(1,('[1]VLOOKUP DATA'!$I$2:$I$337=[1]DATA!G1812)*('[1]VLOOKUP DATA'!$J$2:$J$337=[1]DATA!D1812)*('[1]VLOOKUP DATA'!$K$2:$K$337=[1]DATA!E1812),'[1]VLOOKUP DATA'!$L$2:$L$337)</f>
        <v>Off-Peak</v>
      </c>
      <c r="I1812" s="1" cm="1">
        <f t="array" ref="I1812">_xlfn.XLOOKUP(B1812,'[1]VLOOKUP DATA'!$A$3:$A$14,_xlfn.XLOOKUP(H1812,'[1]VLOOKUP DATA'!$D$2:$F$2,'[1]VLOOKUP DATA'!$D$3:$F$14))*100</f>
        <v>93</v>
      </c>
      <c r="J1812" s="2">
        <v>3.0326583333333188</v>
      </c>
      <c r="K1812" s="3">
        <f t="shared" si="113"/>
        <v>3.0326583333333188</v>
      </c>
      <c r="L1812" s="3">
        <v>97.891666666666666</v>
      </c>
      <c r="M1812" s="4">
        <v>174.4513083333334</v>
      </c>
      <c r="N1812" s="4">
        <v>344.30439166666656</v>
      </c>
      <c r="O1812" s="4">
        <v>511.14254999999991</v>
      </c>
      <c r="P1812" s="3">
        <f t="shared" si="114"/>
        <v>445.53515833333324</v>
      </c>
      <c r="Q1812" s="5">
        <v>-5.9000000000000101E-2</v>
      </c>
      <c r="R1812" s="5">
        <f>VLOOKUP(D1812,'[1]DESIGN LOAD'!AC:AF,2,FALSE)</f>
        <v>565</v>
      </c>
      <c r="S1812" s="7">
        <f>VLOOKUP(D1812,'[1]DESIGN LOAD'!AC:AF,3,FALSE)</f>
        <v>675</v>
      </c>
      <c r="T1812">
        <f>VLOOKUP(D1812,'[1]DESIGN LOAD'!AC:AF,4,FALSE)</f>
        <v>1240</v>
      </c>
    </row>
    <row r="1813" spans="1:20" x14ac:dyDescent="0.3">
      <c r="A1813" s="6">
        <v>2024</v>
      </c>
      <c r="B1813" s="6">
        <v>9</v>
      </c>
      <c r="C1813" s="6">
        <v>14</v>
      </c>
      <c r="D1813" s="6">
        <v>17</v>
      </c>
      <c r="E1813" s="6" t="str">
        <f t="shared" si="112"/>
        <v>Saturday</v>
      </c>
      <c r="F1813" s="6" t="str">
        <f t="shared" si="115"/>
        <v>Weekend</v>
      </c>
      <c r="G1813" s="6" t="str">
        <f>_xlfn.XLOOKUP(B1813,'[1]VLOOKUP DATA'!$A$3:$A$14,'[1]VLOOKUP DATA'!$C$3:$C$14)</f>
        <v>Low-demand</v>
      </c>
      <c r="H1813" s="6" t="str" cm="1">
        <f t="array" ref="H1813">_xlfn.XLOOKUP(1,('[1]VLOOKUP DATA'!$I$2:$I$337=[1]DATA!G1813)*('[1]VLOOKUP DATA'!$J$2:$J$337=[1]DATA!D1813)*('[1]VLOOKUP DATA'!$K$2:$K$337=[1]DATA!E1813),'[1]VLOOKUP DATA'!$L$2:$L$337)</f>
        <v>Off-Peak</v>
      </c>
      <c r="I1813" s="1" cm="1">
        <f t="array" ref="I1813">_xlfn.XLOOKUP(B1813,'[1]VLOOKUP DATA'!$A$3:$A$14,_xlfn.XLOOKUP(H1813,'[1]VLOOKUP DATA'!$D$2:$F$2,'[1]VLOOKUP DATA'!$D$3:$F$14))*100</f>
        <v>93</v>
      </c>
      <c r="J1813" s="2">
        <v>409.90429166666678</v>
      </c>
      <c r="K1813" s="3">
        <f t="shared" si="113"/>
        <v>409.90429166666678</v>
      </c>
      <c r="L1813" s="3">
        <v>89.783333333333331</v>
      </c>
      <c r="M1813" s="4">
        <v>20.700199999999995</v>
      </c>
      <c r="N1813" s="4">
        <v>89.719558333333325</v>
      </c>
      <c r="O1813" s="4">
        <v>518.62837500000001</v>
      </c>
      <c r="P1813" s="3">
        <f t="shared" si="114"/>
        <v>445.53515833333324</v>
      </c>
      <c r="Q1813" s="5">
        <v>-5.9000000000000101E-2</v>
      </c>
      <c r="R1813" s="5">
        <f>VLOOKUP(D1813,'[1]DESIGN LOAD'!AC:AF,2,FALSE)</f>
        <v>555</v>
      </c>
      <c r="S1813" s="7">
        <f>VLOOKUP(D1813,'[1]DESIGN LOAD'!AC:AF,3,FALSE)</f>
        <v>675</v>
      </c>
      <c r="T1813">
        <f>VLOOKUP(D1813,'[1]DESIGN LOAD'!AC:AF,4,FALSE)</f>
        <v>1230</v>
      </c>
    </row>
    <row r="1814" spans="1:20" x14ac:dyDescent="0.3">
      <c r="A1814" s="6">
        <v>2024</v>
      </c>
      <c r="B1814" s="6">
        <v>9</v>
      </c>
      <c r="C1814" s="6">
        <v>14</v>
      </c>
      <c r="D1814" s="6">
        <v>18</v>
      </c>
      <c r="E1814" s="6" t="str">
        <f t="shared" si="112"/>
        <v>Saturday</v>
      </c>
      <c r="F1814" s="6" t="str">
        <f t="shared" si="115"/>
        <v>Weekend</v>
      </c>
      <c r="G1814" s="6" t="str">
        <f>_xlfn.XLOOKUP(B1814,'[1]VLOOKUP DATA'!$A$3:$A$14,'[1]VLOOKUP DATA'!$C$3:$C$14)</f>
        <v>Low-demand</v>
      </c>
      <c r="H1814" s="6" t="str" cm="1">
        <f t="array" ref="H1814">_xlfn.XLOOKUP(1,('[1]VLOOKUP DATA'!$I$2:$I$337=[1]DATA!G1814)*('[1]VLOOKUP DATA'!$J$2:$J$337=[1]DATA!D1814)*('[1]VLOOKUP DATA'!$K$2:$K$337=[1]DATA!E1814),'[1]VLOOKUP DATA'!$L$2:$L$337)</f>
        <v>Standard</v>
      </c>
      <c r="I1814" s="1" cm="1">
        <f t="array" ref="I1814">_xlfn.XLOOKUP(B1814,'[1]VLOOKUP DATA'!$A$3:$A$14,_xlfn.XLOOKUP(H1814,'[1]VLOOKUP DATA'!$D$2:$F$2,'[1]VLOOKUP DATA'!$D$3:$F$14))*100</f>
        <v>147</v>
      </c>
      <c r="J1814" s="2">
        <v>309.11743333333328</v>
      </c>
      <c r="K1814" s="3">
        <f t="shared" si="113"/>
        <v>309.11743333333328</v>
      </c>
      <c r="L1814" s="3">
        <v>68.341666666666669</v>
      </c>
      <c r="M1814" s="4">
        <v>174.16060000000002</v>
      </c>
      <c r="N1814" s="4">
        <v>5.6635333333333326</v>
      </c>
      <c r="O1814" s="4">
        <v>480.60993333333329</v>
      </c>
      <c r="P1814" s="3">
        <f t="shared" si="114"/>
        <v>445.53515833333324</v>
      </c>
      <c r="Q1814" s="5">
        <v>-5.9000000000000101E-2</v>
      </c>
      <c r="R1814" s="5">
        <f>VLOOKUP(D1814,'[1]DESIGN LOAD'!AC:AF,2,FALSE)</f>
        <v>485</v>
      </c>
      <c r="S1814" s="7">
        <f>VLOOKUP(D1814,'[1]DESIGN LOAD'!AC:AF,3,FALSE)</f>
        <v>655</v>
      </c>
      <c r="T1814">
        <f>VLOOKUP(D1814,'[1]DESIGN LOAD'!AC:AF,4,FALSE)</f>
        <v>1140</v>
      </c>
    </row>
    <row r="1815" spans="1:20" x14ac:dyDescent="0.3">
      <c r="A1815" s="6">
        <v>2024</v>
      </c>
      <c r="B1815" s="6">
        <v>9</v>
      </c>
      <c r="C1815" s="6">
        <v>14</v>
      </c>
      <c r="D1815" s="6">
        <v>19</v>
      </c>
      <c r="E1815" s="6" t="str">
        <f t="shared" si="112"/>
        <v>Saturday</v>
      </c>
      <c r="F1815" s="6" t="str">
        <f t="shared" si="115"/>
        <v>Weekend</v>
      </c>
      <c r="G1815" s="6" t="str">
        <f>_xlfn.XLOOKUP(B1815,'[1]VLOOKUP DATA'!$A$3:$A$14,'[1]VLOOKUP DATA'!$C$3:$C$14)</f>
        <v>Low-demand</v>
      </c>
      <c r="H1815" s="6" t="str" cm="1">
        <f t="array" ref="H1815">_xlfn.XLOOKUP(1,('[1]VLOOKUP DATA'!$I$2:$I$337=[1]DATA!G1815)*('[1]VLOOKUP DATA'!$J$2:$J$337=[1]DATA!D1815)*('[1]VLOOKUP DATA'!$K$2:$K$337=[1]DATA!E1815),'[1]VLOOKUP DATA'!$L$2:$L$337)</f>
        <v>Standard</v>
      </c>
      <c r="I1815" s="1" cm="1">
        <f t="array" ref="I1815">_xlfn.XLOOKUP(B1815,'[1]VLOOKUP DATA'!$A$3:$A$14,_xlfn.XLOOKUP(H1815,'[1]VLOOKUP DATA'!$D$2:$F$2,'[1]VLOOKUP DATA'!$D$3:$F$14))*100</f>
        <v>147</v>
      </c>
      <c r="J1815" s="2">
        <v>-22.915133333333344</v>
      </c>
      <c r="K1815" s="3">
        <f t="shared" si="113"/>
        <v>0</v>
      </c>
      <c r="L1815" s="3">
        <v>63.083333333333336</v>
      </c>
      <c r="M1815" s="4">
        <v>444.09620833333327</v>
      </c>
      <c r="N1815" s="4">
        <v>0</v>
      </c>
      <c r="O1815" s="4">
        <v>400.56738333333328</v>
      </c>
      <c r="P1815" s="3">
        <f t="shared" si="114"/>
        <v>445.53515833333324</v>
      </c>
      <c r="Q1815" s="5">
        <v>-5.9000000000000101E-2</v>
      </c>
      <c r="R1815" s="5">
        <f>VLOOKUP(D1815,'[1]DESIGN LOAD'!AC:AF,2,FALSE)</f>
        <v>295</v>
      </c>
      <c r="S1815" s="7">
        <f>VLOOKUP(D1815,'[1]DESIGN LOAD'!AC:AF,3,FALSE)</f>
        <v>655</v>
      </c>
      <c r="T1815">
        <f>VLOOKUP(D1815,'[1]DESIGN LOAD'!AC:AF,4,FALSE)</f>
        <v>950</v>
      </c>
    </row>
    <row r="1816" spans="1:20" x14ac:dyDescent="0.3">
      <c r="A1816" s="6">
        <v>2024</v>
      </c>
      <c r="B1816" s="6">
        <v>9</v>
      </c>
      <c r="C1816" s="6">
        <v>14</v>
      </c>
      <c r="D1816" s="6">
        <v>20</v>
      </c>
      <c r="E1816" s="6" t="str">
        <f t="shared" si="112"/>
        <v>Saturday</v>
      </c>
      <c r="F1816" s="6" t="str">
        <f t="shared" si="115"/>
        <v>Weekend</v>
      </c>
      <c r="G1816" s="6" t="str">
        <f>_xlfn.XLOOKUP(B1816,'[1]VLOOKUP DATA'!$A$3:$A$14,'[1]VLOOKUP DATA'!$C$3:$C$14)</f>
        <v>Low-demand</v>
      </c>
      <c r="H1816" s="6" t="str" cm="1">
        <f t="array" ref="H1816">_xlfn.XLOOKUP(1,('[1]VLOOKUP DATA'!$I$2:$I$337=[1]DATA!G1816)*('[1]VLOOKUP DATA'!$J$2:$J$337=[1]DATA!D1816)*('[1]VLOOKUP DATA'!$K$2:$K$337=[1]DATA!E1816),'[1]VLOOKUP DATA'!$L$2:$L$337)</f>
        <v>Off-Peak</v>
      </c>
      <c r="I1816" s="1" cm="1">
        <f t="array" ref="I1816">_xlfn.XLOOKUP(B1816,'[1]VLOOKUP DATA'!$A$3:$A$14,_xlfn.XLOOKUP(H1816,'[1]VLOOKUP DATA'!$D$2:$F$2,'[1]VLOOKUP DATA'!$D$3:$F$14))*100</f>
        <v>93</v>
      </c>
      <c r="J1816" s="2">
        <v>-85.324699999999993</v>
      </c>
      <c r="K1816" s="3">
        <f t="shared" si="113"/>
        <v>0</v>
      </c>
      <c r="L1816" s="3">
        <v>65.375</v>
      </c>
      <c r="M1816" s="4">
        <v>444.00919166666671</v>
      </c>
      <c r="N1816" s="4">
        <v>0</v>
      </c>
      <c r="O1816" s="4">
        <v>338.15311666666656</v>
      </c>
      <c r="P1816" s="3">
        <f t="shared" si="114"/>
        <v>445.53515833333324</v>
      </c>
      <c r="Q1816" s="5">
        <v>-5.9000000000000101E-2</v>
      </c>
      <c r="R1816" s="5">
        <f>VLOOKUP(D1816,'[1]DESIGN LOAD'!AC:AF,2,FALSE)</f>
        <v>295</v>
      </c>
      <c r="S1816" s="7">
        <f>VLOOKUP(D1816,'[1]DESIGN LOAD'!AC:AF,3,FALSE)</f>
        <v>190</v>
      </c>
      <c r="T1816">
        <f>VLOOKUP(D1816,'[1]DESIGN LOAD'!AC:AF,4,FALSE)</f>
        <v>485</v>
      </c>
    </row>
    <row r="1817" spans="1:20" x14ac:dyDescent="0.3">
      <c r="A1817" s="6">
        <v>2024</v>
      </c>
      <c r="B1817" s="6">
        <v>9</v>
      </c>
      <c r="C1817" s="6">
        <v>14</v>
      </c>
      <c r="D1817" s="6">
        <v>21</v>
      </c>
      <c r="E1817" s="6" t="str">
        <f t="shared" si="112"/>
        <v>Saturday</v>
      </c>
      <c r="F1817" s="6" t="str">
        <f t="shared" si="115"/>
        <v>Weekend</v>
      </c>
      <c r="G1817" s="6" t="str">
        <f>_xlfn.XLOOKUP(B1817,'[1]VLOOKUP DATA'!$A$3:$A$14,'[1]VLOOKUP DATA'!$C$3:$C$14)</f>
        <v>Low-demand</v>
      </c>
      <c r="H1817" s="6" t="str" cm="1">
        <f t="array" ref="H1817">_xlfn.XLOOKUP(1,('[1]VLOOKUP DATA'!$I$2:$I$337=[1]DATA!G1817)*('[1]VLOOKUP DATA'!$J$2:$J$337=[1]DATA!D1817)*('[1]VLOOKUP DATA'!$K$2:$K$337=[1]DATA!E1817),'[1]VLOOKUP DATA'!$L$2:$L$337)</f>
        <v>Off-Peak</v>
      </c>
      <c r="I1817" s="1" cm="1">
        <f t="array" ref="I1817">_xlfn.XLOOKUP(B1817,'[1]VLOOKUP DATA'!$A$3:$A$14,_xlfn.XLOOKUP(H1817,'[1]VLOOKUP DATA'!$D$2:$F$2,'[1]VLOOKUP DATA'!$D$3:$F$14))*100</f>
        <v>93</v>
      </c>
      <c r="J1817" s="2">
        <v>-85.461899999999957</v>
      </c>
      <c r="K1817" s="3">
        <f t="shared" si="113"/>
        <v>0</v>
      </c>
      <c r="L1817" s="3">
        <v>69.333333333333329</v>
      </c>
      <c r="M1817" s="4">
        <v>443.97087500000004</v>
      </c>
      <c r="N1817" s="4">
        <v>0</v>
      </c>
      <c r="O1817" s="4">
        <v>338.04080833333353</v>
      </c>
      <c r="P1817" s="3">
        <f t="shared" si="114"/>
        <v>445.53515833333324</v>
      </c>
      <c r="Q1817" s="5">
        <v>-5.9000000000000101E-2</v>
      </c>
      <c r="R1817" s="5">
        <f>VLOOKUP(D1817,'[1]DESIGN LOAD'!AC:AF,2,FALSE)</f>
        <v>295</v>
      </c>
      <c r="S1817" s="7">
        <f>VLOOKUP(D1817,'[1]DESIGN LOAD'!AC:AF,3,FALSE)</f>
        <v>190</v>
      </c>
      <c r="T1817">
        <f>VLOOKUP(D1817,'[1]DESIGN LOAD'!AC:AF,4,FALSE)</f>
        <v>485</v>
      </c>
    </row>
    <row r="1818" spans="1:20" x14ac:dyDescent="0.3">
      <c r="A1818" s="6">
        <v>2024</v>
      </c>
      <c r="B1818" s="6">
        <v>9</v>
      </c>
      <c r="C1818" s="6">
        <v>14</v>
      </c>
      <c r="D1818" s="6">
        <v>22</v>
      </c>
      <c r="E1818" s="6" t="str">
        <f t="shared" si="112"/>
        <v>Saturday</v>
      </c>
      <c r="F1818" s="6" t="str">
        <f t="shared" si="115"/>
        <v>Weekend</v>
      </c>
      <c r="G1818" s="6" t="str">
        <f>_xlfn.XLOOKUP(B1818,'[1]VLOOKUP DATA'!$A$3:$A$14,'[1]VLOOKUP DATA'!$C$3:$C$14)</f>
        <v>Low-demand</v>
      </c>
      <c r="H1818" s="6" t="str" cm="1">
        <f t="array" ref="H1818">_xlfn.XLOOKUP(1,('[1]VLOOKUP DATA'!$I$2:$I$337=[1]DATA!G1818)*('[1]VLOOKUP DATA'!$J$2:$J$337=[1]DATA!D1818)*('[1]VLOOKUP DATA'!$K$2:$K$337=[1]DATA!E1818),'[1]VLOOKUP DATA'!$L$2:$L$337)</f>
        <v>Off-Peak</v>
      </c>
      <c r="I1818" s="1" cm="1">
        <f t="array" ref="I1818">_xlfn.XLOOKUP(B1818,'[1]VLOOKUP DATA'!$A$3:$A$14,_xlfn.XLOOKUP(H1818,'[1]VLOOKUP DATA'!$D$2:$F$2,'[1]VLOOKUP DATA'!$D$3:$F$14))*100</f>
        <v>93</v>
      </c>
      <c r="J1818" s="2">
        <v>-98.691033333333294</v>
      </c>
      <c r="K1818" s="3">
        <f t="shared" si="113"/>
        <v>0</v>
      </c>
      <c r="L1818" s="3">
        <v>73.358333333333334</v>
      </c>
      <c r="M1818" s="4">
        <v>443.95174166666663</v>
      </c>
      <c r="N1818" s="4">
        <v>0</v>
      </c>
      <c r="O1818" s="4">
        <v>324.7763083333333</v>
      </c>
      <c r="P1818" s="3">
        <f t="shared" si="114"/>
        <v>445.53515833333324</v>
      </c>
      <c r="Q1818" s="5">
        <v>-5.8783333333333458E-2</v>
      </c>
      <c r="R1818" s="5">
        <f>VLOOKUP(D1818,'[1]DESIGN LOAD'!AC:AF,2,FALSE)</f>
        <v>200</v>
      </c>
      <c r="S1818" s="7">
        <f>VLOOKUP(D1818,'[1]DESIGN LOAD'!AC:AF,3,FALSE)</f>
        <v>190</v>
      </c>
      <c r="T1818">
        <f>VLOOKUP(D1818,'[1]DESIGN LOAD'!AC:AF,4,FALSE)</f>
        <v>390</v>
      </c>
    </row>
    <row r="1819" spans="1:20" x14ac:dyDescent="0.3">
      <c r="A1819" s="6">
        <v>2024</v>
      </c>
      <c r="B1819" s="6">
        <v>9</v>
      </c>
      <c r="C1819" s="6">
        <v>14</v>
      </c>
      <c r="D1819" s="6">
        <v>23</v>
      </c>
      <c r="E1819" s="6" t="str">
        <f t="shared" si="112"/>
        <v>Saturday</v>
      </c>
      <c r="F1819" s="6" t="str">
        <f t="shared" si="115"/>
        <v>Weekend</v>
      </c>
      <c r="G1819" s="6" t="str">
        <f>_xlfn.XLOOKUP(B1819,'[1]VLOOKUP DATA'!$A$3:$A$14,'[1]VLOOKUP DATA'!$C$3:$C$14)</f>
        <v>Low-demand</v>
      </c>
      <c r="H1819" s="6" t="str" cm="1">
        <f t="array" ref="H1819">_xlfn.XLOOKUP(1,('[1]VLOOKUP DATA'!$I$2:$I$337=[1]DATA!G1819)*('[1]VLOOKUP DATA'!$J$2:$J$337=[1]DATA!D1819)*('[1]VLOOKUP DATA'!$K$2:$K$337=[1]DATA!E1819),'[1]VLOOKUP DATA'!$L$2:$L$337)</f>
        <v>Off-Peak</v>
      </c>
      <c r="I1819" s="1" cm="1">
        <f t="array" ref="I1819">_xlfn.XLOOKUP(B1819,'[1]VLOOKUP DATA'!$A$3:$A$14,_xlfn.XLOOKUP(H1819,'[1]VLOOKUP DATA'!$D$2:$F$2,'[1]VLOOKUP DATA'!$D$3:$F$14))*100</f>
        <v>93</v>
      </c>
      <c r="J1819" s="2">
        <v>0.40051666666665492</v>
      </c>
      <c r="K1819" s="3">
        <f t="shared" si="113"/>
        <v>0.40051666666665492</v>
      </c>
      <c r="L1819" s="3">
        <v>75.775000000000006</v>
      </c>
      <c r="M1819" s="4">
        <v>349.77686666666671</v>
      </c>
      <c r="N1819" s="4">
        <v>0</v>
      </c>
      <c r="O1819" s="4">
        <v>328.91879166666672</v>
      </c>
      <c r="P1819" s="3">
        <f t="shared" si="114"/>
        <v>445.53515833333324</v>
      </c>
      <c r="Q1819" s="5">
        <v>-5.7000000000000141E-2</v>
      </c>
      <c r="R1819" s="5">
        <f>VLOOKUP(D1819,'[1]DESIGN LOAD'!AC:AF,2,FALSE)</f>
        <v>200</v>
      </c>
      <c r="S1819" s="7">
        <f>VLOOKUP(D1819,'[1]DESIGN LOAD'!AC:AF,3,FALSE)</f>
        <v>190</v>
      </c>
      <c r="T1819">
        <f>VLOOKUP(D1819,'[1]DESIGN LOAD'!AC:AF,4,FALSE)</f>
        <v>390</v>
      </c>
    </row>
    <row r="1820" spans="1:20" x14ac:dyDescent="0.3">
      <c r="A1820" s="6">
        <v>2024</v>
      </c>
      <c r="B1820" s="6">
        <v>9</v>
      </c>
      <c r="C1820" s="6">
        <v>15</v>
      </c>
      <c r="D1820" s="6">
        <v>0</v>
      </c>
      <c r="E1820" s="6" t="str">
        <f t="shared" si="112"/>
        <v>Sunday</v>
      </c>
      <c r="F1820" s="6" t="str">
        <f t="shared" si="115"/>
        <v>Weekend</v>
      </c>
      <c r="G1820" s="6" t="str">
        <f>_xlfn.XLOOKUP(B1820,'[1]VLOOKUP DATA'!$A$3:$A$14,'[1]VLOOKUP DATA'!$C$3:$C$14)</f>
        <v>Low-demand</v>
      </c>
      <c r="H1820" s="6" t="str" cm="1">
        <f t="array" ref="H1820">_xlfn.XLOOKUP(1,('[1]VLOOKUP DATA'!$I$2:$I$337=[1]DATA!G1820)*('[1]VLOOKUP DATA'!$J$2:$J$337=[1]DATA!D1820)*('[1]VLOOKUP DATA'!$K$2:$K$337=[1]DATA!E1820),'[1]VLOOKUP DATA'!$L$2:$L$337)</f>
        <v>Off-Peak</v>
      </c>
      <c r="I1820" s="1" cm="1">
        <f t="array" ref="I1820">_xlfn.XLOOKUP(B1820,'[1]VLOOKUP DATA'!$A$3:$A$14,_xlfn.XLOOKUP(H1820,'[1]VLOOKUP DATA'!$D$2:$F$2,'[1]VLOOKUP DATA'!$D$3:$F$14))*100</f>
        <v>93</v>
      </c>
      <c r="J1820" s="2">
        <v>-50.01073333333337</v>
      </c>
      <c r="K1820" s="3">
        <f t="shared" si="113"/>
        <v>0</v>
      </c>
      <c r="L1820" s="3">
        <v>76.591666666666669</v>
      </c>
      <c r="M1820" s="4">
        <v>409.06241666666676</v>
      </c>
      <c r="N1820" s="4">
        <v>0</v>
      </c>
      <c r="O1820" s="4">
        <v>339.82055000000003</v>
      </c>
      <c r="P1820" s="3">
        <f t="shared" si="114"/>
        <v>445.53515833333324</v>
      </c>
      <c r="Q1820" s="5">
        <v>-4.5300000000000076E-2</v>
      </c>
      <c r="R1820" s="5">
        <f>VLOOKUP(D1820,'[1]DESIGN LOAD'!AC:AF,2,FALSE)</f>
        <v>200</v>
      </c>
      <c r="S1820" s="7">
        <f>VLOOKUP(D1820,'[1]DESIGN LOAD'!AC:AF,3,FALSE)</f>
        <v>190</v>
      </c>
      <c r="T1820">
        <f>VLOOKUP(D1820,'[1]DESIGN LOAD'!AC:AF,4,FALSE)</f>
        <v>390</v>
      </c>
    </row>
    <row r="1821" spans="1:20" x14ac:dyDescent="0.3">
      <c r="A1821" s="6">
        <v>2024</v>
      </c>
      <c r="B1821" s="6">
        <v>9</v>
      </c>
      <c r="C1821" s="6">
        <v>15</v>
      </c>
      <c r="D1821" s="6">
        <v>1</v>
      </c>
      <c r="E1821" s="6" t="str">
        <f t="shared" si="112"/>
        <v>Sunday</v>
      </c>
      <c r="F1821" s="6" t="str">
        <f t="shared" si="115"/>
        <v>Weekend</v>
      </c>
      <c r="G1821" s="6" t="str">
        <f>_xlfn.XLOOKUP(B1821,'[1]VLOOKUP DATA'!$A$3:$A$14,'[1]VLOOKUP DATA'!$C$3:$C$14)</f>
        <v>Low-demand</v>
      </c>
      <c r="H1821" s="6" t="str" cm="1">
        <f t="array" ref="H1821">_xlfn.XLOOKUP(1,('[1]VLOOKUP DATA'!$I$2:$I$337=[1]DATA!G1821)*('[1]VLOOKUP DATA'!$J$2:$J$337=[1]DATA!D1821)*('[1]VLOOKUP DATA'!$K$2:$K$337=[1]DATA!E1821),'[1]VLOOKUP DATA'!$L$2:$L$337)</f>
        <v>Off-Peak</v>
      </c>
      <c r="I1821" s="1" cm="1">
        <f t="array" ref="I1821">_xlfn.XLOOKUP(B1821,'[1]VLOOKUP DATA'!$A$3:$A$14,_xlfn.XLOOKUP(H1821,'[1]VLOOKUP DATA'!$D$2:$F$2,'[1]VLOOKUP DATA'!$D$3:$F$14))*100</f>
        <v>93</v>
      </c>
      <c r="J1821" s="2">
        <v>51.408475000000017</v>
      </c>
      <c r="K1821" s="3">
        <f t="shared" si="113"/>
        <v>51.408475000000017</v>
      </c>
      <c r="L1821" s="3">
        <v>76.083333333333329</v>
      </c>
      <c r="M1821" s="4">
        <v>286.17562499999985</v>
      </c>
      <c r="N1821" s="4">
        <v>0</v>
      </c>
      <c r="O1821" s="4">
        <v>323.9649583333333</v>
      </c>
      <c r="P1821" s="3">
        <f t="shared" si="114"/>
        <v>445.53515833333324</v>
      </c>
      <c r="Q1821" s="5">
        <v>-2.9999999999999926E-2</v>
      </c>
      <c r="R1821" s="5">
        <f>VLOOKUP(D1821,'[1]DESIGN LOAD'!AC:AF,2,FALSE)</f>
        <v>200</v>
      </c>
      <c r="S1821" s="7">
        <f>VLOOKUP(D1821,'[1]DESIGN LOAD'!AC:AF,3,FALSE)</f>
        <v>190</v>
      </c>
      <c r="T1821">
        <f>VLOOKUP(D1821,'[1]DESIGN LOAD'!AC:AF,4,FALSE)</f>
        <v>390</v>
      </c>
    </row>
    <row r="1822" spans="1:20" x14ac:dyDescent="0.3">
      <c r="A1822" s="6">
        <v>2024</v>
      </c>
      <c r="B1822" s="6">
        <v>9</v>
      </c>
      <c r="C1822" s="6">
        <v>15</v>
      </c>
      <c r="D1822" s="6">
        <v>2</v>
      </c>
      <c r="E1822" s="6" t="str">
        <f t="shared" si="112"/>
        <v>Sunday</v>
      </c>
      <c r="F1822" s="6" t="str">
        <f t="shared" si="115"/>
        <v>Weekend</v>
      </c>
      <c r="G1822" s="6" t="str">
        <f>_xlfn.XLOOKUP(B1822,'[1]VLOOKUP DATA'!$A$3:$A$14,'[1]VLOOKUP DATA'!$C$3:$C$14)</f>
        <v>Low-demand</v>
      </c>
      <c r="H1822" s="6" t="str" cm="1">
        <f t="array" ref="H1822">_xlfn.XLOOKUP(1,('[1]VLOOKUP DATA'!$I$2:$I$337=[1]DATA!G1822)*('[1]VLOOKUP DATA'!$J$2:$J$337=[1]DATA!D1822)*('[1]VLOOKUP DATA'!$K$2:$K$337=[1]DATA!E1822),'[1]VLOOKUP DATA'!$L$2:$L$337)</f>
        <v>Off-Peak</v>
      </c>
      <c r="I1822" s="1" cm="1">
        <f t="array" ref="I1822">_xlfn.XLOOKUP(B1822,'[1]VLOOKUP DATA'!$A$3:$A$14,_xlfn.XLOOKUP(H1822,'[1]VLOOKUP DATA'!$D$2:$F$2,'[1]VLOOKUP DATA'!$D$3:$F$14))*100</f>
        <v>93</v>
      </c>
      <c r="J1822" s="2">
        <v>-78.765924999999967</v>
      </c>
      <c r="K1822" s="3">
        <f t="shared" si="113"/>
        <v>0</v>
      </c>
      <c r="L1822" s="3">
        <v>75.575000000000003</v>
      </c>
      <c r="M1822" s="4">
        <v>444.28894166666674</v>
      </c>
      <c r="N1822" s="4">
        <v>0</v>
      </c>
      <c r="O1822" s="4">
        <v>344.7618416666665</v>
      </c>
      <c r="P1822" s="3">
        <f t="shared" si="114"/>
        <v>445.53515833333324</v>
      </c>
      <c r="Q1822" s="5">
        <v>-2.9999999999999926E-2</v>
      </c>
      <c r="R1822" s="5">
        <f>VLOOKUP(D1822,'[1]DESIGN LOAD'!AC:AF,2,FALSE)</f>
        <v>200</v>
      </c>
      <c r="S1822" s="7">
        <f>VLOOKUP(D1822,'[1]DESIGN LOAD'!AC:AF,3,FALSE)</f>
        <v>190</v>
      </c>
      <c r="T1822">
        <f>VLOOKUP(D1822,'[1]DESIGN LOAD'!AC:AF,4,FALSE)</f>
        <v>390</v>
      </c>
    </row>
    <row r="1823" spans="1:20" x14ac:dyDescent="0.3">
      <c r="A1823" s="6">
        <v>2024</v>
      </c>
      <c r="B1823" s="6">
        <v>9</v>
      </c>
      <c r="C1823" s="6">
        <v>15</v>
      </c>
      <c r="D1823" s="6">
        <v>3</v>
      </c>
      <c r="E1823" s="6" t="str">
        <f t="shared" si="112"/>
        <v>Sunday</v>
      </c>
      <c r="F1823" s="6" t="str">
        <f t="shared" si="115"/>
        <v>Weekend</v>
      </c>
      <c r="G1823" s="6" t="str">
        <f>_xlfn.XLOOKUP(B1823,'[1]VLOOKUP DATA'!$A$3:$A$14,'[1]VLOOKUP DATA'!$C$3:$C$14)</f>
        <v>Low-demand</v>
      </c>
      <c r="H1823" s="6" t="str" cm="1">
        <f t="array" ref="H1823">_xlfn.XLOOKUP(1,('[1]VLOOKUP DATA'!$I$2:$I$337=[1]DATA!G1823)*('[1]VLOOKUP DATA'!$J$2:$J$337=[1]DATA!D1823)*('[1]VLOOKUP DATA'!$K$2:$K$337=[1]DATA!E1823),'[1]VLOOKUP DATA'!$L$2:$L$337)</f>
        <v>Off-Peak</v>
      </c>
      <c r="I1823" s="1" cm="1">
        <f t="array" ref="I1823">_xlfn.XLOOKUP(B1823,'[1]VLOOKUP DATA'!$A$3:$A$14,_xlfn.XLOOKUP(H1823,'[1]VLOOKUP DATA'!$D$2:$F$2,'[1]VLOOKUP DATA'!$D$3:$F$14))*100</f>
        <v>93</v>
      </c>
      <c r="J1823" s="2">
        <v>29.390491666666669</v>
      </c>
      <c r="K1823" s="3">
        <f t="shared" si="113"/>
        <v>29.390491666666669</v>
      </c>
      <c r="L1823" s="3">
        <v>75.424999999999997</v>
      </c>
      <c r="M1823" s="4">
        <v>328.72933333333333</v>
      </c>
      <c r="N1823" s="4">
        <v>0</v>
      </c>
      <c r="O1823" s="4">
        <v>342.48930833333333</v>
      </c>
      <c r="P1823" s="3">
        <f t="shared" si="114"/>
        <v>445.53515833333324</v>
      </c>
      <c r="Q1823" s="5">
        <v>-2.9999999999999926E-2</v>
      </c>
      <c r="R1823" s="5">
        <f>VLOOKUP(D1823,'[1]DESIGN LOAD'!AC:AF,2,FALSE)</f>
        <v>200</v>
      </c>
      <c r="S1823" s="7">
        <f>VLOOKUP(D1823,'[1]DESIGN LOAD'!AC:AF,3,FALSE)</f>
        <v>190</v>
      </c>
      <c r="T1823">
        <f>VLOOKUP(D1823,'[1]DESIGN LOAD'!AC:AF,4,FALSE)</f>
        <v>390</v>
      </c>
    </row>
    <row r="1824" spans="1:20" x14ac:dyDescent="0.3">
      <c r="A1824" s="6">
        <v>2024</v>
      </c>
      <c r="B1824" s="6">
        <v>9</v>
      </c>
      <c r="C1824" s="6">
        <v>15</v>
      </c>
      <c r="D1824" s="6">
        <v>4</v>
      </c>
      <c r="E1824" s="6" t="str">
        <f t="shared" si="112"/>
        <v>Sunday</v>
      </c>
      <c r="F1824" s="6" t="str">
        <f t="shared" si="115"/>
        <v>Weekend</v>
      </c>
      <c r="G1824" s="6" t="str">
        <f>_xlfn.XLOOKUP(B1824,'[1]VLOOKUP DATA'!$A$3:$A$14,'[1]VLOOKUP DATA'!$C$3:$C$14)</f>
        <v>Low-demand</v>
      </c>
      <c r="H1824" s="6" t="str" cm="1">
        <f t="array" ref="H1824">_xlfn.XLOOKUP(1,('[1]VLOOKUP DATA'!$I$2:$I$337=[1]DATA!G1824)*('[1]VLOOKUP DATA'!$J$2:$J$337=[1]DATA!D1824)*('[1]VLOOKUP DATA'!$K$2:$K$337=[1]DATA!E1824),'[1]VLOOKUP DATA'!$L$2:$L$337)</f>
        <v>Off-Peak</v>
      </c>
      <c r="I1824" s="1" cm="1">
        <f t="array" ref="I1824">_xlfn.XLOOKUP(B1824,'[1]VLOOKUP DATA'!$A$3:$A$14,_xlfn.XLOOKUP(H1824,'[1]VLOOKUP DATA'!$D$2:$F$2,'[1]VLOOKUP DATA'!$D$3:$F$14))*100</f>
        <v>93</v>
      </c>
      <c r="J1824" s="2">
        <v>-43.070499999999996</v>
      </c>
      <c r="K1824" s="3">
        <f t="shared" si="113"/>
        <v>0</v>
      </c>
      <c r="L1824" s="3">
        <v>76.091666666666669</v>
      </c>
      <c r="M1824" s="4">
        <v>444.17677499999985</v>
      </c>
      <c r="N1824" s="4">
        <v>0</v>
      </c>
      <c r="O1824" s="4">
        <v>380.45812500000005</v>
      </c>
      <c r="P1824" s="3">
        <f t="shared" si="114"/>
        <v>445.53515833333324</v>
      </c>
      <c r="Q1824" s="5">
        <v>-2.9999999999999926E-2</v>
      </c>
      <c r="R1824" s="5">
        <f>VLOOKUP(D1824,'[1]DESIGN LOAD'!AC:AF,2,FALSE)</f>
        <v>295</v>
      </c>
      <c r="S1824" s="7">
        <f>VLOOKUP(D1824,'[1]DESIGN LOAD'!AC:AF,3,FALSE)</f>
        <v>190</v>
      </c>
      <c r="T1824">
        <f>VLOOKUP(D1824,'[1]DESIGN LOAD'!AC:AF,4,FALSE)</f>
        <v>485</v>
      </c>
    </row>
    <row r="1825" spans="1:20" x14ac:dyDescent="0.3">
      <c r="A1825" s="6">
        <v>2024</v>
      </c>
      <c r="B1825" s="6">
        <v>9</v>
      </c>
      <c r="C1825" s="6">
        <v>15</v>
      </c>
      <c r="D1825" s="6">
        <v>5</v>
      </c>
      <c r="E1825" s="6" t="str">
        <f t="shared" si="112"/>
        <v>Sunday</v>
      </c>
      <c r="F1825" s="6" t="str">
        <f t="shared" si="115"/>
        <v>Weekend</v>
      </c>
      <c r="G1825" s="6" t="str">
        <f>_xlfn.XLOOKUP(B1825,'[1]VLOOKUP DATA'!$A$3:$A$14,'[1]VLOOKUP DATA'!$C$3:$C$14)</f>
        <v>Low-demand</v>
      </c>
      <c r="H1825" s="6" t="str" cm="1">
        <f t="array" ref="H1825">_xlfn.XLOOKUP(1,('[1]VLOOKUP DATA'!$I$2:$I$337=[1]DATA!G1825)*('[1]VLOOKUP DATA'!$J$2:$J$337=[1]DATA!D1825)*('[1]VLOOKUP DATA'!$K$2:$K$337=[1]DATA!E1825),'[1]VLOOKUP DATA'!$L$2:$L$337)</f>
        <v>Off-Peak</v>
      </c>
      <c r="I1825" s="1" cm="1">
        <f t="array" ref="I1825">_xlfn.XLOOKUP(B1825,'[1]VLOOKUP DATA'!$A$3:$A$14,_xlfn.XLOOKUP(H1825,'[1]VLOOKUP DATA'!$D$2:$F$2,'[1]VLOOKUP DATA'!$D$3:$F$14))*100</f>
        <v>93</v>
      </c>
      <c r="J1825" s="2">
        <v>18.634083333333333</v>
      </c>
      <c r="K1825" s="3">
        <f t="shared" si="113"/>
        <v>18.634083333333333</v>
      </c>
      <c r="L1825" s="3">
        <v>75.900000000000006</v>
      </c>
      <c r="M1825" s="4">
        <v>340.40480833333339</v>
      </c>
      <c r="N1825" s="4">
        <v>0</v>
      </c>
      <c r="O1825" s="4">
        <v>342.2301333333333</v>
      </c>
      <c r="P1825" s="3">
        <f t="shared" si="114"/>
        <v>445.53515833333324</v>
      </c>
      <c r="Q1825" s="5">
        <v>-2.9999999999999926E-2</v>
      </c>
      <c r="R1825" s="5">
        <f>VLOOKUP(D1825,'[1]DESIGN LOAD'!AC:AF,2,FALSE)</f>
        <v>295</v>
      </c>
      <c r="S1825" s="7">
        <f>VLOOKUP(D1825,'[1]DESIGN LOAD'!AC:AF,3,FALSE)</f>
        <v>190</v>
      </c>
      <c r="T1825">
        <f>VLOOKUP(D1825,'[1]DESIGN LOAD'!AC:AF,4,FALSE)</f>
        <v>485</v>
      </c>
    </row>
    <row r="1826" spans="1:20" x14ac:dyDescent="0.3">
      <c r="A1826" s="6">
        <v>2024</v>
      </c>
      <c r="B1826" s="6">
        <v>9</v>
      </c>
      <c r="C1826" s="6">
        <v>15</v>
      </c>
      <c r="D1826" s="6">
        <v>6</v>
      </c>
      <c r="E1826" s="6" t="str">
        <f t="shared" si="112"/>
        <v>Sunday</v>
      </c>
      <c r="F1826" s="6" t="str">
        <f t="shared" si="115"/>
        <v>Weekend</v>
      </c>
      <c r="G1826" s="6" t="str">
        <f>_xlfn.XLOOKUP(B1826,'[1]VLOOKUP DATA'!$A$3:$A$14,'[1]VLOOKUP DATA'!$C$3:$C$14)</f>
        <v>Low-demand</v>
      </c>
      <c r="H1826" s="6" t="str" cm="1">
        <f t="array" ref="H1826">_xlfn.XLOOKUP(1,('[1]VLOOKUP DATA'!$I$2:$I$337=[1]DATA!G1826)*('[1]VLOOKUP DATA'!$J$2:$J$337=[1]DATA!D1826)*('[1]VLOOKUP DATA'!$K$2:$K$337=[1]DATA!E1826),'[1]VLOOKUP DATA'!$L$2:$L$337)</f>
        <v>Off-Peak</v>
      </c>
      <c r="I1826" s="1" cm="1">
        <f t="array" ref="I1826">_xlfn.XLOOKUP(B1826,'[1]VLOOKUP DATA'!$A$3:$A$14,_xlfn.XLOOKUP(H1826,'[1]VLOOKUP DATA'!$D$2:$F$2,'[1]VLOOKUP DATA'!$D$3:$F$14))*100</f>
        <v>93</v>
      </c>
      <c r="J1826" s="2">
        <v>-19.328400000000009</v>
      </c>
      <c r="K1826" s="3">
        <f t="shared" si="113"/>
        <v>0</v>
      </c>
      <c r="L1826" s="3">
        <v>75.86666666666666</v>
      </c>
      <c r="M1826" s="4">
        <v>371.96910833333328</v>
      </c>
      <c r="N1826" s="4">
        <v>5.0503666666666671</v>
      </c>
      <c r="O1826" s="4">
        <v>339.92420833333318</v>
      </c>
      <c r="P1826" s="3">
        <f t="shared" si="114"/>
        <v>445.53515833333324</v>
      </c>
      <c r="Q1826" s="5">
        <v>-2.9999999999999926E-2</v>
      </c>
      <c r="R1826" s="5">
        <f>VLOOKUP(D1826,'[1]DESIGN LOAD'!AC:AF,2,FALSE)</f>
        <v>295</v>
      </c>
      <c r="S1826" s="7">
        <f>VLOOKUP(D1826,'[1]DESIGN LOAD'!AC:AF,3,FALSE)</f>
        <v>190</v>
      </c>
      <c r="T1826">
        <f>VLOOKUP(D1826,'[1]DESIGN LOAD'!AC:AF,4,FALSE)</f>
        <v>485</v>
      </c>
    </row>
    <row r="1827" spans="1:20" x14ac:dyDescent="0.3">
      <c r="A1827" s="6">
        <v>2024</v>
      </c>
      <c r="B1827" s="6">
        <v>9</v>
      </c>
      <c r="C1827" s="6">
        <v>15</v>
      </c>
      <c r="D1827" s="6">
        <v>7</v>
      </c>
      <c r="E1827" s="6" t="str">
        <f t="shared" si="112"/>
        <v>Sunday</v>
      </c>
      <c r="F1827" s="6" t="str">
        <f t="shared" si="115"/>
        <v>Weekend</v>
      </c>
      <c r="G1827" s="6" t="str">
        <f>_xlfn.XLOOKUP(B1827,'[1]VLOOKUP DATA'!$A$3:$A$14,'[1]VLOOKUP DATA'!$C$3:$C$14)</f>
        <v>Low-demand</v>
      </c>
      <c r="H1827" s="6" t="str" cm="1">
        <f t="array" ref="H1827">_xlfn.XLOOKUP(1,('[1]VLOOKUP DATA'!$I$2:$I$337=[1]DATA!G1827)*('[1]VLOOKUP DATA'!$J$2:$J$337=[1]DATA!D1827)*('[1]VLOOKUP DATA'!$K$2:$K$337=[1]DATA!E1827),'[1]VLOOKUP DATA'!$L$2:$L$337)</f>
        <v>Off-Peak</v>
      </c>
      <c r="I1827" s="1" cm="1">
        <f t="array" ref="I1827">_xlfn.XLOOKUP(B1827,'[1]VLOOKUP DATA'!$A$3:$A$14,_xlfn.XLOOKUP(H1827,'[1]VLOOKUP DATA'!$D$2:$F$2,'[1]VLOOKUP DATA'!$D$3:$F$14))*100</f>
        <v>93</v>
      </c>
      <c r="J1827" s="2">
        <v>222.46165833333328</v>
      </c>
      <c r="K1827" s="3">
        <f t="shared" si="113"/>
        <v>222.46165833333328</v>
      </c>
      <c r="L1827" s="3">
        <v>68.25833333333334</v>
      </c>
      <c r="M1827" s="4">
        <v>121.65452500000005</v>
      </c>
      <c r="N1827" s="4">
        <v>139.48438333333337</v>
      </c>
      <c r="O1827" s="4">
        <v>471.22309999999982</v>
      </c>
      <c r="P1827" s="3">
        <f t="shared" si="114"/>
        <v>445.53515833333324</v>
      </c>
      <c r="Q1827" s="5">
        <v>-3.3075000000000042E-2</v>
      </c>
      <c r="R1827" s="5">
        <f>VLOOKUP(D1827,'[1]DESIGN LOAD'!AC:AF,2,FALSE)</f>
        <v>565</v>
      </c>
      <c r="S1827" s="7">
        <f>VLOOKUP(D1827,'[1]DESIGN LOAD'!AC:AF,3,FALSE)</f>
        <v>690</v>
      </c>
      <c r="T1827">
        <f>VLOOKUP(D1827,'[1]DESIGN LOAD'!AC:AF,4,FALSE)</f>
        <v>1255</v>
      </c>
    </row>
    <row r="1828" spans="1:20" x14ac:dyDescent="0.3">
      <c r="A1828" s="6">
        <v>2024</v>
      </c>
      <c r="B1828" s="6">
        <v>9</v>
      </c>
      <c r="C1828" s="6">
        <v>15</v>
      </c>
      <c r="D1828" s="6">
        <v>8</v>
      </c>
      <c r="E1828" s="6" t="str">
        <f t="shared" si="112"/>
        <v>Sunday</v>
      </c>
      <c r="F1828" s="6" t="str">
        <f t="shared" si="115"/>
        <v>Weekend</v>
      </c>
      <c r="G1828" s="6" t="str">
        <f>_xlfn.XLOOKUP(B1828,'[1]VLOOKUP DATA'!$A$3:$A$14,'[1]VLOOKUP DATA'!$C$3:$C$14)</f>
        <v>Low-demand</v>
      </c>
      <c r="H1828" s="6" t="str" cm="1">
        <f t="array" ref="H1828">_xlfn.XLOOKUP(1,('[1]VLOOKUP DATA'!$I$2:$I$337=[1]DATA!G1828)*('[1]VLOOKUP DATA'!$J$2:$J$337=[1]DATA!D1828)*('[1]VLOOKUP DATA'!$K$2:$K$337=[1]DATA!E1828),'[1]VLOOKUP DATA'!$L$2:$L$337)</f>
        <v>Off-Peak</v>
      </c>
      <c r="I1828" s="1" cm="1">
        <f t="array" ref="I1828">_xlfn.XLOOKUP(B1828,'[1]VLOOKUP DATA'!$A$3:$A$14,_xlfn.XLOOKUP(H1828,'[1]VLOOKUP DATA'!$D$2:$F$2,'[1]VLOOKUP DATA'!$D$3:$F$14))*100</f>
        <v>93</v>
      </c>
      <c r="J1828" s="2">
        <v>-9.646171717171713</v>
      </c>
      <c r="K1828" s="3">
        <f t="shared" si="113"/>
        <v>0</v>
      </c>
      <c r="L1828" s="3">
        <v>64.919191919191917</v>
      </c>
      <c r="M1828" s="4">
        <v>133.07936363636367</v>
      </c>
      <c r="N1828" s="4">
        <v>394.46356565656561</v>
      </c>
      <c r="O1828" s="4">
        <v>506.179212121212</v>
      </c>
      <c r="P1828" s="3">
        <f t="shared" si="114"/>
        <v>445.53515833333324</v>
      </c>
      <c r="Q1828" s="5">
        <v>-3.2272727272727286E-2</v>
      </c>
      <c r="R1828" s="5">
        <f>VLOOKUP(D1828,'[1]DESIGN LOAD'!AC:AF,2,FALSE)</f>
        <v>565</v>
      </c>
      <c r="S1828" s="7">
        <f>VLOOKUP(D1828,'[1]DESIGN LOAD'!AC:AF,3,FALSE)</f>
        <v>675</v>
      </c>
      <c r="T1828">
        <f>VLOOKUP(D1828,'[1]DESIGN LOAD'!AC:AF,4,FALSE)</f>
        <v>1240</v>
      </c>
    </row>
    <row r="1829" spans="1:20" x14ac:dyDescent="0.3">
      <c r="A1829" s="6">
        <v>2024</v>
      </c>
      <c r="B1829" s="6">
        <v>9</v>
      </c>
      <c r="C1829" s="6">
        <v>15</v>
      </c>
      <c r="D1829" s="6">
        <v>9</v>
      </c>
      <c r="E1829" s="6" t="str">
        <f t="shared" si="112"/>
        <v>Sunday</v>
      </c>
      <c r="F1829" s="6" t="str">
        <f t="shared" si="115"/>
        <v>Weekend</v>
      </c>
      <c r="G1829" s="6" t="str">
        <f>_xlfn.XLOOKUP(B1829,'[1]VLOOKUP DATA'!$A$3:$A$14,'[1]VLOOKUP DATA'!$C$3:$C$14)</f>
        <v>Low-demand</v>
      </c>
      <c r="H1829" s="6" t="str" cm="1">
        <f t="array" ref="H1829">_xlfn.XLOOKUP(1,('[1]VLOOKUP DATA'!$I$2:$I$337=[1]DATA!G1829)*('[1]VLOOKUP DATA'!$J$2:$J$337=[1]DATA!D1829)*('[1]VLOOKUP DATA'!$K$2:$K$337=[1]DATA!E1829),'[1]VLOOKUP DATA'!$L$2:$L$337)</f>
        <v>Off-Peak</v>
      </c>
      <c r="I1829" s="1" cm="1">
        <f t="array" ref="I1829">_xlfn.XLOOKUP(B1829,'[1]VLOOKUP DATA'!$A$3:$A$14,_xlfn.XLOOKUP(H1829,'[1]VLOOKUP DATA'!$D$2:$F$2,'[1]VLOOKUP DATA'!$D$3:$F$14))*100</f>
        <v>93</v>
      </c>
      <c r="J1829" s="2">
        <v>-69.944199999999995</v>
      </c>
      <c r="K1829" s="3">
        <f t="shared" si="113"/>
        <v>0</v>
      </c>
      <c r="L1829" s="3">
        <v>65.458333333333329</v>
      </c>
      <c r="M1829" s="4">
        <v>18.700358333333334</v>
      </c>
      <c r="N1829" s="4">
        <v>628.16851666666707</v>
      </c>
      <c r="O1829" s="4">
        <v>572.27992499999993</v>
      </c>
      <c r="P1829" s="3">
        <f t="shared" si="114"/>
        <v>445.53515833333324</v>
      </c>
      <c r="Q1829" s="5">
        <v>-6.3408333333333386E-2</v>
      </c>
      <c r="R1829" s="5">
        <f>VLOOKUP(D1829,'[1]DESIGN LOAD'!AC:AF,2,FALSE)</f>
        <v>565</v>
      </c>
      <c r="S1829" s="7">
        <f>VLOOKUP(D1829,'[1]DESIGN LOAD'!AC:AF,3,FALSE)</f>
        <v>675</v>
      </c>
      <c r="T1829">
        <f>VLOOKUP(D1829,'[1]DESIGN LOAD'!AC:AF,4,FALSE)</f>
        <v>1240</v>
      </c>
    </row>
    <row r="1830" spans="1:20" x14ac:dyDescent="0.3">
      <c r="A1830" s="6">
        <v>2024</v>
      </c>
      <c r="B1830" s="6">
        <v>9</v>
      </c>
      <c r="C1830" s="6">
        <v>15</v>
      </c>
      <c r="D1830" s="6">
        <v>10</v>
      </c>
      <c r="E1830" s="6" t="str">
        <f t="shared" si="112"/>
        <v>Sunday</v>
      </c>
      <c r="F1830" s="6" t="str">
        <f t="shared" si="115"/>
        <v>Weekend</v>
      </c>
      <c r="G1830" s="6" t="str">
        <f>_xlfn.XLOOKUP(B1830,'[1]VLOOKUP DATA'!$A$3:$A$14,'[1]VLOOKUP DATA'!$C$3:$C$14)</f>
        <v>Low-demand</v>
      </c>
      <c r="H1830" s="6" t="str" cm="1">
        <f t="array" ref="H1830">_xlfn.XLOOKUP(1,('[1]VLOOKUP DATA'!$I$2:$I$337=[1]DATA!G1830)*('[1]VLOOKUP DATA'!$J$2:$J$337=[1]DATA!D1830)*('[1]VLOOKUP DATA'!$K$2:$K$337=[1]DATA!E1830),'[1]VLOOKUP DATA'!$L$2:$L$337)</f>
        <v>Off-Peak</v>
      </c>
      <c r="I1830" s="1" cm="1">
        <f t="array" ref="I1830">_xlfn.XLOOKUP(B1830,'[1]VLOOKUP DATA'!$A$3:$A$14,_xlfn.XLOOKUP(H1830,'[1]VLOOKUP DATA'!$D$2:$F$2,'[1]VLOOKUP DATA'!$D$3:$F$14))*100</f>
        <v>93</v>
      </c>
      <c r="J1830" s="2">
        <v>-266.213975</v>
      </c>
      <c r="K1830" s="3">
        <f t="shared" si="113"/>
        <v>0</v>
      </c>
      <c r="L1830" s="3">
        <v>72.775000000000006</v>
      </c>
      <c r="M1830" s="4">
        <v>0.16480000000000003</v>
      </c>
      <c r="N1830" s="4">
        <v>807.21842500000037</v>
      </c>
      <c r="O1830" s="4">
        <v>540.93636666666669</v>
      </c>
      <c r="P1830" s="3">
        <f t="shared" si="114"/>
        <v>445.53515833333324</v>
      </c>
      <c r="Q1830" s="5">
        <v>-6.7075000000000135E-2</v>
      </c>
      <c r="R1830" s="5">
        <f>VLOOKUP(D1830,'[1]DESIGN LOAD'!AC:AF,2,FALSE)</f>
        <v>565</v>
      </c>
      <c r="S1830" s="7">
        <f>VLOOKUP(D1830,'[1]DESIGN LOAD'!AC:AF,3,FALSE)</f>
        <v>675</v>
      </c>
      <c r="T1830">
        <f>VLOOKUP(D1830,'[1]DESIGN LOAD'!AC:AF,4,FALSE)</f>
        <v>1240</v>
      </c>
    </row>
    <row r="1831" spans="1:20" x14ac:dyDescent="0.3">
      <c r="A1831" s="6">
        <v>2024</v>
      </c>
      <c r="B1831" s="6">
        <v>9</v>
      </c>
      <c r="C1831" s="6">
        <v>15</v>
      </c>
      <c r="D1831" s="6">
        <v>11</v>
      </c>
      <c r="E1831" s="6" t="str">
        <f t="shared" si="112"/>
        <v>Sunday</v>
      </c>
      <c r="F1831" s="6" t="str">
        <f t="shared" si="115"/>
        <v>Weekend</v>
      </c>
      <c r="G1831" s="6" t="str">
        <f>_xlfn.XLOOKUP(B1831,'[1]VLOOKUP DATA'!$A$3:$A$14,'[1]VLOOKUP DATA'!$C$3:$C$14)</f>
        <v>Low-demand</v>
      </c>
      <c r="H1831" s="6" t="str" cm="1">
        <f t="array" ref="H1831">_xlfn.XLOOKUP(1,('[1]VLOOKUP DATA'!$I$2:$I$337=[1]DATA!G1831)*('[1]VLOOKUP DATA'!$J$2:$J$337=[1]DATA!D1831)*('[1]VLOOKUP DATA'!$K$2:$K$337=[1]DATA!E1831),'[1]VLOOKUP DATA'!$L$2:$L$337)</f>
        <v>Off-Peak</v>
      </c>
      <c r="I1831" s="1" cm="1">
        <f t="array" ref="I1831">_xlfn.XLOOKUP(B1831,'[1]VLOOKUP DATA'!$A$3:$A$14,_xlfn.XLOOKUP(H1831,'[1]VLOOKUP DATA'!$D$2:$F$2,'[1]VLOOKUP DATA'!$D$3:$F$14))*100</f>
        <v>93</v>
      </c>
      <c r="J1831" s="2">
        <v>-428.92751666666669</v>
      </c>
      <c r="K1831" s="3">
        <f t="shared" si="113"/>
        <v>0</v>
      </c>
      <c r="L1831" s="3">
        <v>89.625</v>
      </c>
      <c r="M1831" s="4">
        <v>0.16858333333333339</v>
      </c>
      <c r="N1831" s="4">
        <v>889.09644999999989</v>
      </c>
      <c r="O1831" s="4">
        <v>460.13485833333345</v>
      </c>
      <c r="P1831" s="3">
        <f t="shared" si="114"/>
        <v>445.53515833333324</v>
      </c>
      <c r="Q1831" s="5">
        <v>-3.2999999999999946E-2</v>
      </c>
      <c r="R1831" s="5">
        <f>VLOOKUP(D1831,'[1]DESIGN LOAD'!AC:AF,2,FALSE)</f>
        <v>565</v>
      </c>
      <c r="S1831" s="7">
        <f>VLOOKUP(D1831,'[1]DESIGN LOAD'!AC:AF,3,FALSE)</f>
        <v>675</v>
      </c>
      <c r="T1831">
        <f>VLOOKUP(D1831,'[1]DESIGN LOAD'!AC:AF,4,FALSE)</f>
        <v>1240</v>
      </c>
    </row>
    <row r="1832" spans="1:20" x14ac:dyDescent="0.3">
      <c r="A1832" s="6">
        <v>2024</v>
      </c>
      <c r="B1832" s="6">
        <v>9</v>
      </c>
      <c r="C1832" s="6">
        <v>15</v>
      </c>
      <c r="D1832" s="6">
        <v>12</v>
      </c>
      <c r="E1832" s="6" t="str">
        <f t="shared" si="112"/>
        <v>Sunday</v>
      </c>
      <c r="F1832" s="6" t="str">
        <f t="shared" si="115"/>
        <v>Weekend</v>
      </c>
      <c r="G1832" s="6" t="str">
        <f>_xlfn.XLOOKUP(B1832,'[1]VLOOKUP DATA'!$A$3:$A$14,'[1]VLOOKUP DATA'!$C$3:$C$14)</f>
        <v>Low-demand</v>
      </c>
      <c r="H1832" s="6" t="str" cm="1">
        <f t="array" ref="H1832">_xlfn.XLOOKUP(1,('[1]VLOOKUP DATA'!$I$2:$I$337=[1]DATA!G1832)*('[1]VLOOKUP DATA'!$J$2:$J$337=[1]DATA!D1832)*('[1]VLOOKUP DATA'!$K$2:$K$337=[1]DATA!E1832),'[1]VLOOKUP DATA'!$L$2:$L$337)</f>
        <v>Off-Peak</v>
      </c>
      <c r="I1832" s="1" cm="1">
        <f t="array" ref="I1832">_xlfn.XLOOKUP(B1832,'[1]VLOOKUP DATA'!$A$3:$A$14,_xlfn.XLOOKUP(H1832,'[1]VLOOKUP DATA'!$D$2:$F$2,'[1]VLOOKUP DATA'!$D$3:$F$14))*100</f>
        <v>93</v>
      </c>
      <c r="J1832" s="2">
        <v>-33.124925000000012</v>
      </c>
      <c r="K1832" s="3">
        <f t="shared" si="113"/>
        <v>0</v>
      </c>
      <c r="L1832" s="3">
        <v>99</v>
      </c>
      <c r="M1832" s="4">
        <v>0.16910833333333333</v>
      </c>
      <c r="N1832" s="4">
        <v>544.01832499999989</v>
      </c>
      <c r="O1832" s="4">
        <v>510.85931666666659</v>
      </c>
      <c r="P1832" s="3">
        <f t="shared" si="114"/>
        <v>445.53515833333324</v>
      </c>
      <c r="Q1832" s="5">
        <v>-3.2999999999999946E-2</v>
      </c>
      <c r="R1832" s="5">
        <f>VLOOKUP(D1832,'[1]DESIGN LOAD'!AC:AF,2,FALSE)</f>
        <v>565</v>
      </c>
      <c r="S1832" s="7">
        <f>VLOOKUP(D1832,'[1]DESIGN LOAD'!AC:AF,3,FALSE)</f>
        <v>675</v>
      </c>
      <c r="T1832">
        <f>VLOOKUP(D1832,'[1]DESIGN LOAD'!AC:AF,4,FALSE)</f>
        <v>1240</v>
      </c>
    </row>
    <row r="1833" spans="1:20" x14ac:dyDescent="0.3">
      <c r="A1833" s="6">
        <v>2024</v>
      </c>
      <c r="B1833" s="6">
        <v>9</v>
      </c>
      <c r="C1833" s="6">
        <v>15</v>
      </c>
      <c r="D1833" s="6">
        <v>13</v>
      </c>
      <c r="E1833" s="6" t="str">
        <f t="shared" si="112"/>
        <v>Sunday</v>
      </c>
      <c r="F1833" s="6" t="str">
        <f t="shared" si="115"/>
        <v>Weekend</v>
      </c>
      <c r="G1833" s="6" t="str">
        <f>_xlfn.XLOOKUP(B1833,'[1]VLOOKUP DATA'!$A$3:$A$14,'[1]VLOOKUP DATA'!$C$3:$C$14)</f>
        <v>Low-demand</v>
      </c>
      <c r="H1833" s="6" t="str" cm="1">
        <f t="array" ref="H1833">_xlfn.XLOOKUP(1,('[1]VLOOKUP DATA'!$I$2:$I$337=[1]DATA!G1833)*('[1]VLOOKUP DATA'!$J$2:$J$337=[1]DATA!D1833)*('[1]VLOOKUP DATA'!$K$2:$K$337=[1]DATA!E1833),'[1]VLOOKUP DATA'!$L$2:$L$337)</f>
        <v>Off-Peak</v>
      </c>
      <c r="I1833" s="1" cm="1">
        <f t="array" ref="I1833">_xlfn.XLOOKUP(B1833,'[1]VLOOKUP DATA'!$A$3:$A$14,_xlfn.XLOOKUP(H1833,'[1]VLOOKUP DATA'!$D$2:$F$2,'[1]VLOOKUP DATA'!$D$3:$F$14))*100</f>
        <v>93</v>
      </c>
      <c r="J1833" s="2">
        <v>-8.5034999999999989</v>
      </c>
      <c r="K1833" s="3">
        <f t="shared" si="113"/>
        <v>0</v>
      </c>
      <c r="L1833" s="3">
        <v>99</v>
      </c>
      <c r="M1833" s="4">
        <v>0.17054166666666673</v>
      </c>
      <c r="N1833" s="4">
        <v>521.13351666666688</v>
      </c>
      <c r="O1833" s="4">
        <v>512.59559166666668</v>
      </c>
      <c r="P1833" s="3">
        <f t="shared" si="114"/>
        <v>445.53515833333324</v>
      </c>
      <c r="Q1833" s="5">
        <v>-3.3333333333333277E-2</v>
      </c>
      <c r="R1833" s="5">
        <f>VLOOKUP(D1833,'[1]DESIGN LOAD'!AC:AF,2,FALSE)</f>
        <v>565</v>
      </c>
      <c r="S1833" s="7">
        <f>VLOOKUP(D1833,'[1]DESIGN LOAD'!AC:AF,3,FALSE)</f>
        <v>675</v>
      </c>
      <c r="T1833">
        <f>VLOOKUP(D1833,'[1]DESIGN LOAD'!AC:AF,4,FALSE)</f>
        <v>1240</v>
      </c>
    </row>
    <row r="1834" spans="1:20" x14ac:dyDescent="0.3">
      <c r="A1834" s="6">
        <v>2024</v>
      </c>
      <c r="B1834" s="6">
        <v>9</v>
      </c>
      <c r="C1834" s="6">
        <v>15</v>
      </c>
      <c r="D1834" s="6">
        <v>14</v>
      </c>
      <c r="E1834" s="6" t="str">
        <f t="shared" si="112"/>
        <v>Sunday</v>
      </c>
      <c r="F1834" s="6" t="str">
        <f t="shared" si="115"/>
        <v>Weekend</v>
      </c>
      <c r="G1834" s="6" t="str">
        <f>_xlfn.XLOOKUP(B1834,'[1]VLOOKUP DATA'!$A$3:$A$14,'[1]VLOOKUP DATA'!$C$3:$C$14)</f>
        <v>Low-demand</v>
      </c>
      <c r="H1834" s="6" t="str" cm="1">
        <f t="array" ref="H1834">_xlfn.XLOOKUP(1,('[1]VLOOKUP DATA'!$I$2:$I$337=[1]DATA!G1834)*('[1]VLOOKUP DATA'!$J$2:$J$337=[1]DATA!D1834)*('[1]VLOOKUP DATA'!$K$2:$K$337=[1]DATA!E1834),'[1]VLOOKUP DATA'!$L$2:$L$337)</f>
        <v>Off-Peak</v>
      </c>
      <c r="I1834" s="1" cm="1">
        <f t="array" ref="I1834">_xlfn.XLOOKUP(B1834,'[1]VLOOKUP DATA'!$A$3:$A$14,_xlfn.XLOOKUP(H1834,'[1]VLOOKUP DATA'!$D$2:$F$2,'[1]VLOOKUP DATA'!$D$3:$F$14))*100</f>
        <v>93</v>
      </c>
      <c r="J1834" s="2">
        <v>-8.2347750000000008</v>
      </c>
      <c r="K1834" s="3">
        <f t="shared" si="113"/>
        <v>0</v>
      </c>
      <c r="L1834" s="3">
        <v>99</v>
      </c>
      <c r="M1834" s="4">
        <v>0.16895000000000002</v>
      </c>
      <c r="N1834" s="4">
        <v>522.7124500000001</v>
      </c>
      <c r="O1834" s="4">
        <v>514.43910000000005</v>
      </c>
      <c r="P1834" s="3">
        <f t="shared" si="114"/>
        <v>445.53515833333324</v>
      </c>
      <c r="Q1834" s="5">
        <v>-3.6999999999999943E-2</v>
      </c>
      <c r="R1834" s="5">
        <f>VLOOKUP(D1834,'[1]DESIGN LOAD'!AC:AF,2,FALSE)</f>
        <v>565</v>
      </c>
      <c r="S1834" s="7">
        <f>VLOOKUP(D1834,'[1]DESIGN LOAD'!AC:AF,3,FALSE)</f>
        <v>675</v>
      </c>
      <c r="T1834">
        <f>VLOOKUP(D1834,'[1]DESIGN LOAD'!AC:AF,4,FALSE)</f>
        <v>1240</v>
      </c>
    </row>
    <row r="1835" spans="1:20" x14ac:dyDescent="0.3">
      <c r="A1835" s="6">
        <v>2024</v>
      </c>
      <c r="B1835" s="6">
        <v>9</v>
      </c>
      <c r="C1835" s="6">
        <v>15</v>
      </c>
      <c r="D1835" s="6">
        <v>15</v>
      </c>
      <c r="E1835" s="6" t="str">
        <f t="shared" si="112"/>
        <v>Sunday</v>
      </c>
      <c r="F1835" s="6" t="str">
        <f t="shared" si="115"/>
        <v>Weekend</v>
      </c>
      <c r="G1835" s="6" t="str">
        <f>_xlfn.XLOOKUP(B1835,'[1]VLOOKUP DATA'!$A$3:$A$14,'[1]VLOOKUP DATA'!$C$3:$C$14)</f>
        <v>Low-demand</v>
      </c>
      <c r="H1835" s="6" t="str" cm="1">
        <f t="array" ref="H1835">_xlfn.XLOOKUP(1,('[1]VLOOKUP DATA'!$I$2:$I$337=[1]DATA!G1835)*('[1]VLOOKUP DATA'!$J$2:$J$337=[1]DATA!D1835)*('[1]VLOOKUP DATA'!$K$2:$K$337=[1]DATA!E1835),'[1]VLOOKUP DATA'!$L$2:$L$337)</f>
        <v>Off-Peak</v>
      </c>
      <c r="I1835" s="1" cm="1">
        <f t="array" ref="I1835">_xlfn.XLOOKUP(B1835,'[1]VLOOKUP DATA'!$A$3:$A$14,_xlfn.XLOOKUP(H1835,'[1]VLOOKUP DATA'!$D$2:$F$2,'[1]VLOOKUP DATA'!$D$3:$F$14))*100</f>
        <v>93</v>
      </c>
      <c r="J1835" s="2">
        <v>-8.0105750000000029</v>
      </c>
      <c r="K1835" s="3">
        <f t="shared" si="113"/>
        <v>0</v>
      </c>
      <c r="L1835" s="3">
        <v>99</v>
      </c>
      <c r="M1835" s="4">
        <v>0.16824166666666673</v>
      </c>
      <c r="N1835" s="4">
        <v>491.73967499999998</v>
      </c>
      <c r="O1835" s="4">
        <v>483.70628333333332</v>
      </c>
      <c r="P1835" s="3">
        <f t="shared" si="114"/>
        <v>445.53515833333324</v>
      </c>
      <c r="Q1835" s="5">
        <v>-2.123333333333333E-2</v>
      </c>
      <c r="R1835" s="5">
        <f>VLOOKUP(D1835,'[1]DESIGN LOAD'!AC:AF,2,FALSE)</f>
        <v>565</v>
      </c>
      <c r="S1835" s="7">
        <f>VLOOKUP(D1835,'[1]DESIGN LOAD'!AC:AF,3,FALSE)</f>
        <v>675</v>
      </c>
      <c r="T1835">
        <f>VLOOKUP(D1835,'[1]DESIGN LOAD'!AC:AF,4,FALSE)</f>
        <v>1240</v>
      </c>
    </row>
    <row r="1836" spans="1:20" x14ac:dyDescent="0.3">
      <c r="A1836" s="6">
        <v>2024</v>
      </c>
      <c r="B1836" s="6">
        <v>9</v>
      </c>
      <c r="C1836" s="6">
        <v>15</v>
      </c>
      <c r="D1836" s="6">
        <v>16</v>
      </c>
      <c r="E1836" s="6" t="str">
        <f t="shared" si="112"/>
        <v>Sunday</v>
      </c>
      <c r="F1836" s="6" t="str">
        <f t="shared" si="115"/>
        <v>Weekend</v>
      </c>
      <c r="G1836" s="6" t="str">
        <f>_xlfn.XLOOKUP(B1836,'[1]VLOOKUP DATA'!$A$3:$A$14,'[1]VLOOKUP DATA'!$C$3:$C$14)</f>
        <v>Low-demand</v>
      </c>
      <c r="H1836" s="6" t="str" cm="1">
        <f t="array" ref="H1836">_xlfn.XLOOKUP(1,('[1]VLOOKUP DATA'!$I$2:$I$337=[1]DATA!G1836)*('[1]VLOOKUP DATA'!$J$2:$J$337=[1]DATA!D1836)*('[1]VLOOKUP DATA'!$K$2:$K$337=[1]DATA!E1836),'[1]VLOOKUP DATA'!$L$2:$L$337)</f>
        <v>Off-Peak</v>
      </c>
      <c r="I1836" s="1" cm="1">
        <f t="array" ref="I1836">_xlfn.XLOOKUP(B1836,'[1]VLOOKUP DATA'!$A$3:$A$14,_xlfn.XLOOKUP(H1836,'[1]VLOOKUP DATA'!$D$2:$F$2,'[1]VLOOKUP DATA'!$D$3:$F$14))*100</f>
        <v>93</v>
      </c>
      <c r="J1836" s="2">
        <v>9.8341499999999957</v>
      </c>
      <c r="K1836" s="3">
        <f t="shared" si="113"/>
        <v>9.8341499999999957</v>
      </c>
      <c r="L1836" s="3">
        <v>98.9</v>
      </c>
      <c r="M1836" s="4">
        <v>92.253533333333323</v>
      </c>
      <c r="N1836" s="4">
        <v>313.39326666666688</v>
      </c>
      <c r="O1836" s="4">
        <v>410.63607500000001</v>
      </c>
      <c r="P1836" s="3">
        <f t="shared" si="114"/>
        <v>445.53515833333324</v>
      </c>
      <c r="Q1836" s="5">
        <v>-1.4999999999999963E-2</v>
      </c>
      <c r="R1836" s="5">
        <f>VLOOKUP(D1836,'[1]DESIGN LOAD'!AC:AF,2,FALSE)</f>
        <v>565</v>
      </c>
      <c r="S1836" s="7">
        <f>VLOOKUP(D1836,'[1]DESIGN LOAD'!AC:AF,3,FALSE)</f>
        <v>675</v>
      </c>
      <c r="T1836">
        <f>VLOOKUP(D1836,'[1]DESIGN LOAD'!AC:AF,4,FALSE)</f>
        <v>1240</v>
      </c>
    </row>
    <row r="1837" spans="1:20" x14ac:dyDescent="0.3">
      <c r="A1837" s="6">
        <v>2024</v>
      </c>
      <c r="B1837" s="6">
        <v>9</v>
      </c>
      <c r="C1837" s="6">
        <v>15</v>
      </c>
      <c r="D1837" s="6">
        <v>17</v>
      </c>
      <c r="E1837" s="6" t="str">
        <f t="shared" si="112"/>
        <v>Sunday</v>
      </c>
      <c r="F1837" s="6" t="str">
        <f t="shared" si="115"/>
        <v>Weekend</v>
      </c>
      <c r="G1837" s="6" t="str">
        <f>_xlfn.XLOOKUP(B1837,'[1]VLOOKUP DATA'!$A$3:$A$14,'[1]VLOOKUP DATA'!$C$3:$C$14)</f>
        <v>Low-demand</v>
      </c>
      <c r="H1837" s="6" t="str" cm="1">
        <f t="array" ref="H1837">_xlfn.XLOOKUP(1,('[1]VLOOKUP DATA'!$I$2:$I$337=[1]DATA!G1837)*('[1]VLOOKUP DATA'!$J$2:$J$337=[1]DATA!D1837)*('[1]VLOOKUP DATA'!$K$2:$K$337=[1]DATA!E1837),'[1]VLOOKUP DATA'!$L$2:$L$337)</f>
        <v>Off-Peak</v>
      </c>
      <c r="I1837" s="1" cm="1">
        <f t="array" ref="I1837">_xlfn.XLOOKUP(B1837,'[1]VLOOKUP DATA'!$A$3:$A$14,_xlfn.XLOOKUP(H1837,'[1]VLOOKUP DATA'!$D$2:$F$2,'[1]VLOOKUP DATA'!$D$3:$F$14))*100</f>
        <v>93</v>
      </c>
      <c r="J1837" s="2">
        <v>87.433983333333344</v>
      </c>
      <c r="K1837" s="3">
        <f t="shared" si="113"/>
        <v>87.433983333333344</v>
      </c>
      <c r="L1837" s="3">
        <v>97.658333333333331</v>
      </c>
      <c r="M1837" s="4">
        <v>257.12860833333337</v>
      </c>
      <c r="N1837" s="4">
        <v>83.307699999999969</v>
      </c>
      <c r="O1837" s="4">
        <v>415.62908333333331</v>
      </c>
      <c r="P1837" s="3">
        <f t="shared" si="114"/>
        <v>445.53515833333324</v>
      </c>
      <c r="Q1837" s="5">
        <v>-1.4999999999999963E-2</v>
      </c>
      <c r="R1837" s="5">
        <f>VLOOKUP(D1837,'[1]DESIGN LOAD'!AC:AF,2,FALSE)</f>
        <v>555</v>
      </c>
      <c r="S1837" s="7">
        <f>VLOOKUP(D1837,'[1]DESIGN LOAD'!AC:AF,3,FALSE)</f>
        <v>675</v>
      </c>
      <c r="T1837">
        <f>VLOOKUP(D1837,'[1]DESIGN LOAD'!AC:AF,4,FALSE)</f>
        <v>1230</v>
      </c>
    </row>
    <row r="1838" spans="1:20" x14ac:dyDescent="0.3">
      <c r="A1838" s="6">
        <v>2024</v>
      </c>
      <c r="B1838" s="6">
        <v>9</v>
      </c>
      <c r="C1838" s="6">
        <v>15</v>
      </c>
      <c r="D1838" s="6">
        <v>18</v>
      </c>
      <c r="E1838" s="6" t="str">
        <f t="shared" si="112"/>
        <v>Sunday</v>
      </c>
      <c r="F1838" s="6" t="str">
        <f t="shared" si="115"/>
        <v>Weekend</v>
      </c>
      <c r="G1838" s="6" t="str">
        <f>_xlfn.XLOOKUP(B1838,'[1]VLOOKUP DATA'!$A$3:$A$14,'[1]VLOOKUP DATA'!$C$3:$C$14)</f>
        <v>Low-demand</v>
      </c>
      <c r="H1838" s="6" t="str" cm="1">
        <f t="array" ref="H1838">_xlfn.XLOOKUP(1,('[1]VLOOKUP DATA'!$I$2:$I$337=[1]DATA!G1838)*('[1]VLOOKUP DATA'!$J$2:$J$337=[1]DATA!D1838)*('[1]VLOOKUP DATA'!$K$2:$K$337=[1]DATA!E1838),'[1]VLOOKUP DATA'!$L$2:$L$337)</f>
        <v>Off-Peak</v>
      </c>
      <c r="I1838" s="1" cm="1">
        <f t="array" ref="I1838">_xlfn.XLOOKUP(B1838,'[1]VLOOKUP DATA'!$A$3:$A$14,_xlfn.XLOOKUP(H1838,'[1]VLOOKUP DATA'!$D$2:$F$2,'[1]VLOOKUP DATA'!$D$3:$F$14))*100</f>
        <v>93</v>
      </c>
      <c r="J1838" s="2">
        <v>465.26334999999995</v>
      </c>
      <c r="K1838" s="3">
        <f t="shared" si="113"/>
        <v>465.26334999999995</v>
      </c>
      <c r="L1838" s="3">
        <v>83.45</v>
      </c>
      <c r="M1838" s="4">
        <v>0.15974999999999995</v>
      </c>
      <c r="N1838" s="4">
        <v>4.9975499999999986</v>
      </c>
      <c r="O1838" s="4">
        <v>470.24521666666664</v>
      </c>
      <c r="P1838" s="3">
        <f t="shared" si="114"/>
        <v>445.53515833333324</v>
      </c>
      <c r="Q1838" s="5">
        <v>-1.4999999999999963E-2</v>
      </c>
      <c r="R1838" s="5">
        <f>VLOOKUP(D1838,'[1]DESIGN LOAD'!AC:AF,2,FALSE)</f>
        <v>485</v>
      </c>
      <c r="S1838" s="7">
        <f>VLOOKUP(D1838,'[1]DESIGN LOAD'!AC:AF,3,FALSE)</f>
        <v>655</v>
      </c>
      <c r="T1838">
        <f>VLOOKUP(D1838,'[1]DESIGN LOAD'!AC:AF,4,FALSE)</f>
        <v>1140</v>
      </c>
    </row>
    <row r="1839" spans="1:20" x14ac:dyDescent="0.3">
      <c r="A1839" s="6">
        <v>2024</v>
      </c>
      <c r="B1839" s="6">
        <v>9</v>
      </c>
      <c r="C1839" s="6">
        <v>15</v>
      </c>
      <c r="D1839" s="6">
        <v>19</v>
      </c>
      <c r="E1839" s="6" t="str">
        <f t="shared" si="112"/>
        <v>Sunday</v>
      </c>
      <c r="F1839" s="6" t="str">
        <f t="shared" si="115"/>
        <v>Weekend</v>
      </c>
      <c r="G1839" s="6" t="str">
        <f>_xlfn.XLOOKUP(B1839,'[1]VLOOKUP DATA'!$A$3:$A$14,'[1]VLOOKUP DATA'!$C$3:$C$14)</f>
        <v>Low-demand</v>
      </c>
      <c r="H1839" s="6" t="str" cm="1">
        <f t="array" ref="H1839">_xlfn.XLOOKUP(1,('[1]VLOOKUP DATA'!$I$2:$I$337=[1]DATA!G1839)*('[1]VLOOKUP DATA'!$J$2:$J$337=[1]DATA!D1839)*('[1]VLOOKUP DATA'!$K$2:$K$337=[1]DATA!E1839),'[1]VLOOKUP DATA'!$L$2:$L$337)</f>
        <v>Off-Peak</v>
      </c>
      <c r="I1839" s="1" cm="1">
        <f t="array" ref="I1839">_xlfn.XLOOKUP(B1839,'[1]VLOOKUP DATA'!$A$3:$A$14,_xlfn.XLOOKUP(H1839,'[1]VLOOKUP DATA'!$D$2:$F$2,'[1]VLOOKUP DATA'!$D$3:$F$14))*100</f>
        <v>93</v>
      </c>
      <c r="J1839" s="2">
        <v>121.85151666666661</v>
      </c>
      <c r="K1839" s="3">
        <f t="shared" si="113"/>
        <v>121.85151666666661</v>
      </c>
      <c r="L1839" s="3">
        <v>65.45</v>
      </c>
      <c r="M1839" s="4">
        <v>279.12719999999996</v>
      </c>
      <c r="N1839" s="4">
        <v>0</v>
      </c>
      <c r="O1839" s="4">
        <v>386.6020250000002</v>
      </c>
      <c r="P1839" s="3">
        <f t="shared" si="114"/>
        <v>445.53515833333324</v>
      </c>
      <c r="Q1839" s="5">
        <v>-1.4999999999999963E-2</v>
      </c>
      <c r="R1839" s="5">
        <f>VLOOKUP(D1839,'[1]DESIGN LOAD'!AC:AF,2,FALSE)</f>
        <v>295</v>
      </c>
      <c r="S1839" s="7">
        <f>VLOOKUP(D1839,'[1]DESIGN LOAD'!AC:AF,3,FALSE)</f>
        <v>655</v>
      </c>
      <c r="T1839">
        <f>VLOOKUP(D1839,'[1]DESIGN LOAD'!AC:AF,4,FALSE)</f>
        <v>950</v>
      </c>
    </row>
    <row r="1840" spans="1:20" x14ac:dyDescent="0.3">
      <c r="A1840" s="6">
        <v>2024</v>
      </c>
      <c r="B1840" s="6">
        <v>9</v>
      </c>
      <c r="C1840" s="6">
        <v>15</v>
      </c>
      <c r="D1840" s="6">
        <v>20</v>
      </c>
      <c r="E1840" s="6" t="str">
        <f t="shared" si="112"/>
        <v>Sunday</v>
      </c>
      <c r="F1840" s="6" t="str">
        <f t="shared" si="115"/>
        <v>Weekend</v>
      </c>
      <c r="G1840" s="6" t="str">
        <f>_xlfn.XLOOKUP(B1840,'[1]VLOOKUP DATA'!$A$3:$A$14,'[1]VLOOKUP DATA'!$C$3:$C$14)</f>
        <v>Low-demand</v>
      </c>
      <c r="H1840" s="6" t="str" cm="1">
        <f t="array" ref="H1840">_xlfn.XLOOKUP(1,('[1]VLOOKUP DATA'!$I$2:$I$337=[1]DATA!G1840)*('[1]VLOOKUP DATA'!$J$2:$J$337=[1]DATA!D1840)*('[1]VLOOKUP DATA'!$K$2:$K$337=[1]DATA!E1840),'[1]VLOOKUP DATA'!$L$2:$L$337)</f>
        <v>Off-Peak</v>
      </c>
      <c r="I1840" s="1" cm="1">
        <f t="array" ref="I1840">_xlfn.XLOOKUP(B1840,'[1]VLOOKUP DATA'!$A$3:$A$14,_xlfn.XLOOKUP(H1840,'[1]VLOOKUP DATA'!$D$2:$F$2,'[1]VLOOKUP DATA'!$D$3:$F$14))*100</f>
        <v>93</v>
      </c>
      <c r="J1840" s="2">
        <v>-86.716391666666667</v>
      </c>
      <c r="K1840" s="3">
        <f t="shared" si="113"/>
        <v>0</v>
      </c>
      <c r="L1840" s="3">
        <v>66.358333333333334</v>
      </c>
      <c r="M1840" s="4">
        <v>444.00028333333336</v>
      </c>
      <c r="N1840" s="4">
        <v>0</v>
      </c>
      <c r="O1840" s="4">
        <v>336.79424999999998</v>
      </c>
      <c r="P1840" s="3">
        <f t="shared" si="114"/>
        <v>445.53515833333324</v>
      </c>
      <c r="Q1840" s="5">
        <v>-4.130833333333337E-2</v>
      </c>
      <c r="R1840" s="5">
        <f>VLOOKUP(D1840,'[1]DESIGN LOAD'!AC:AF,2,FALSE)</f>
        <v>295</v>
      </c>
      <c r="S1840" s="7">
        <f>VLOOKUP(D1840,'[1]DESIGN LOAD'!AC:AF,3,FALSE)</f>
        <v>190</v>
      </c>
      <c r="T1840">
        <f>VLOOKUP(D1840,'[1]DESIGN LOAD'!AC:AF,4,FALSE)</f>
        <v>485</v>
      </c>
    </row>
    <row r="1841" spans="1:20" x14ac:dyDescent="0.3">
      <c r="A1841" s="6">
        <v>2024</v>
      </c>
      <c r="B1841" s="6">
        <v>9</v>
      </c>
      <c r="C1841" s="6">
        <v>15</v>
      </c>
      <c r="D1841" s="6">
        <v>21</v>
      </c>
      <c r="E1841" s="6" t="str">
        <f t="shared" si="112"/>
        <v>Sunday</v>
      </c>
      <c r="F1841" s="6" t="str">
        <f t="shared" si="115"/>
        <v>Weekend</v>
      </c>
      <c r="G1841" s="6" t="str">
        <f>_xlfn.XLOOKUP(B1841,'[1]VLOOKUP DATA'!$A$3:$A$14,'[1]VLOOKUP DATA'!$C$3:$C$14)</f>
        <v>Low-demand</v>
      </c>
      <c r="H1841" s="6" t="str" cm="1">
        <f t="array" ref="H1841">_xlfn.XLOOKUP(1,('[1]VLOOKUP DATA'!$I$2:$I$337=[1]DATA!G1841)*('[1]VLOOKUP DATA'!$J$2:$J$337=[1]DATA!D1841)*('[1]VLOOKUP DATA'!$K$2:$K$337=[1]DATA!E1841),'[1]VLOOKUP DATA'!$L$2:$L$337)</f>
        <v>Off-Peak</v>
      </c>
      <c r="I1841" s="1" cm="1">
        <f t="array" ref="I1841">_xlfn.XLOOKUP(B1841,'[1]VLOOKUP DATA'!$A$3:$A$14,_xlfn.XLOOKUP(H1841,'[1]VLOOKUP DATA'!$D$2:$F$2,'[1]VLOOKUP DATA'!$D$3:$F$14))*100</f>
        <v>93</v>
      </c>
      <c r="J1841" s="2">
        <v>-104.21316666666667</v>
      </c>
      <c r="K1841" s="3">
        <f t="shared" si="113"/>
        <v>0</v>
      </c>
      <c r="L1841" s="3">
        <v>70.441666666666663</v>
      </c>
      <c r="M1841" s="4">
        <v>443.94213333333352</v>
      </c>
      <c r="N1841" s="4">
        <v>0</v>
      </c>
      <c r="O1841" s="4">
        <v>319.27720833333319</v>
      </c>
      <c r="P1841" s="3">
        <f t="shared" si="114"/>
        <v>445.53515833333324</v>
      </c>
      <c r="Q1841" s="5">
        <v>-5.6000000000000043E-2</v>
      </c>
      <c r="R1841" s="5">
        <f>VLOOKUP(D1841,'[1]DESIGN LOAD'!AC:AF,2,FALSE)</f>
        <v>295</v>
      </c>
      <c r="S1841" s="7">
        <f>VLOOKUP(D1841,'[1]DESIGN LOAD'!AC:AF,3,FALSE)</f>
        <v>190</v>
      </c>
      <c r="T1841">
        <f>VLOOKUP(D1841,'[1]DESIGN LOAD'!AC:AF,4,FALSE)</f>
        <v>485</v>
      </c>
    </row>
    <row r="1842" spans="1:20" x14ac:dyDescent="0.3">
      <c r="A1842" s="6">
        <v>2024</v>
      </c>
      <c r="B1842" s="6">
        <v>9</v>
      </c>
      <c r="C1842" s="6">
        <v>15</v>
      </c>
      <c r="D1842" s="6">
        <v>22</v>
      </c>
      <c r="E1842" s="6" t="str">
        <f t="shared" si="112"/>
        <v>Sunday</v>
      </c>
      <c r="F1842" s="6" t="str">
        <f t="shared" si="115"/>
        <v>Weekend</v>
      </c>
      <c r="G1842" s="6" t="str">
        <f>_xlfn.XLOOKUP(B1842,'[1]VLOOKUP DATA'!$A$3:$A$14,'[1]VLOOKUP DATA'!$C$3:$C$14)</f>
        <v>Low-demand</v>
      </c>
      <c r="H1842" s="6" t="str" cm="1">
        <f t="array" ref="H1842">_xlfn.XLOOKUP(1,('[1]VLOOKUP DATA'!$I$2:$I$337=[1]DATA!G1842)*('[1]VLOOKUP DATA'!$J$2:$J$337=[1]DATA!D1842)*('[1]VLOOKUP DATA'!$K$2:$K$337=[1]DATA!E1842),'[1]VLOOKUP DATA'!$L$2:$L$337)</f>
        <v>Off-Peak</v>
      </c>
      <c r="I1842" s="1" cm="1">
        <f t="array" ref="I1842">_xlfn.XLOOKUP(B1842,'[1]VLOOKUP DATA'!$A$3:$A$14,_xlfn.XLOOKUP(H1842,'[1]VLOOKUP DATA'!$D$2:$F$2,'[1]VLOOKUP DATA'!$D$3:$F$14))*100</f>
        <v>93</v>
      </c>
      <c r="J1842" s="2">
        <v>-92.628666666666675</v>
      </c>
      <c r="K1842" s="3">
        <f t="shared" si="113"/>
        <v>0</v>
      </c>
      <c r="L1842" s="3">
        <v>74.566666666666663</v>
      </c>
      <c r="M1842" s="4">
        <v>443.94194166666659</v>
      </c>
      <c r="N1842" s="4">
        <v>0</v>
      </c>
      <c r="O1842" s="4">
        <v>330.84756666666698</v>
      </c>
      <c r="P1842" s="3">
        <f t="shared" si="114"/>
        <v>445.53515833333324</v>
      </c>
      <c r="Q1842" s="5">
        <v>-5.6000000000000043E-2</v>
      </c>
      <c r="R1842" s="5">
        <f>VLOOKUP(D1842,'[1]DESIGN LOAD'!AC:AF,2,FALSE)</f>
        <v>200</v>
      </c>
      <c r="S1842" s="7">
        <f>VLOOKUP(D1842,'[1]DESIGN LOAD'!AC:AF,3,FALSE)</f>
        <v>190</v>
      </c>
      <c r="T1842">
        <f>VLOOKUP(D1842,'[1]DESIGN LOAD'!AC:AF,4,FALSE)</f>
        <v>390</v>
      </c>
    </row>
    <row r="1843" spans="1:20" x14ac:dyDescent="0.3">
      <c r="A1843" s="6">
        <v>2024</v>
      </c>
      <c r="B1843" s="6">
        <v>9</v>
      </c>
      <c r="C1843" s="6">
        <v>15</v>
      </c>
      <c r="D1843" s="6">
        <v>23</v>
      </c>
      <c r="E1843" s="6" t="str">
        <f t="shared" si="112"/>
        <v>Sunday</v>
      </c>
      <c r="F1843" s="6" t="str">
        <f t="shared" si="115"/>
        <v>Weekend</v>
      </c>
      <c r="G1843" s="6" t="str">
        <f>_xlfn.XLOOKUP(B1843,'[1]VLOOKUP DATA'!$A$3:$A$14,'[1]VLOOKUP DATA'!$C$3:$C$14)</f>
        <v>Low-demand</v>
      </c>
      <c r="H1843" s="6" t="str" cm="1">
        <f t="array" ref="H1843">_xlfn.XLOOKUP(1,('[1]VLOOKUP DATA'!$I$2:$I$337=[1]DATA!G1843)*('[1]VLOOKUP DATA'!$J$2:$J$337=[1]DATA!D1843)*('[1]VLOOKUP DATA'!$K$2:$K$337=[1]DATA!E1843),'[1]VLOOKUP DATA'!$L$2:$L$337)</f>
        <v>Off-Peak</v>
      </c>
      <c r="I1843" s="1" cm="1">
        <f t="array" ref="I1843">_xlfn.XLOOKUP(B1843,'[1]VLOOKUP DATA'!$A$3:$A$14,_xlfn.XLOOKUP(H1843,'[1]VLOOKUP DATA'!$D$2:$F$2,'[1]VLOOKUP DATA'!$D$3:$F$14))*100</f>
        <v>93</v>
      </c>
      <c r="J1843" s="2">
        <v>-15.146875000000005</v>
      </c>
      <c r="K1843" s="3">
        <f t="shared" si="113"/>
        <v>0</v>
      </c>
      <c r="L1843" s="3">
        <v>77.166666666666671</v>
      </c>
      <c r="M1843" s="4">
        <v>347.67405833333322</v>
      </c>
      <c r="N1843" s="4">
        <v>0</v>
      </c>
      <c r="O1843" s="4">
        <v>315.94543333333348</v>
      </c>
      <c r="P1843" s="3">
        <f t="shared" si="114"/>
        <v>445.53515833333324</v>
      </c>
      <c r="Q1843" s="5">
        <v>-5.6000000000000043E-2</v>
      </c>
      <c r="R1843" s="5">
        <f>VLOOKUP(D1843,'[1]DESIGN LOAD'!AC:AF,2,FALSE)</f>
        <v>200</v>
      </c>
      <c r="S1843" s="7">
        <f>VLOOKUP(D1843,'[1]DESIGN LOAD'!AC:AF,3,FALSE)</f>
        <v>190</v>
      </c>
      <c r="T1843">
        <f>VLOOKUP(D1843,'[1]DESIGN LOAD'!AC:AF,4,FALSE)</f>
        <v>390</v>
      </c>
    </row>
    <row r="1844" spans="1:20" x14ac:dyDescent="0.3">
      <c r="A1844" s="6">
        <v>2024</v>
      </c>
      <c r="B1844" s="6">
        <v>9</v>
      </c>
      <c r="C1844" s="6">
        <v>16</v>
      </c>
      <c r="D1844" s="6">
        <v>0</v>
      </c>
      <c r="E1844" s="6" t="str">
        <f t="shared" si="112"/>
        <v>Monday</v>
      </c>
      <c r="F1844" s="6" t="str">
        <f t="shared" si="115"/>
        <v>Week-day</v>
      </c>
      <c r="G1844" s="6" t="str">
        <f>_xlfn.XLOOKUP(B1844,'[1]VLOOKUP DATA'!$A$3:$A$14,'[1]VLOOKUP DATA'!$C$3:$C$14)</f>
        <v>Low-demand</v>
      </c>
      <c r="H1844" s="6" t="str" cm="1">
        <f t="array" ref="H1844">_xlfn.XLOOKUP(1,('[1]VLOOKUP DATA'!$I$2:$I$337=[1]DATA!G1844)*('[1]VLOOKUP DATA'!$J$2:$J$337=[1]DATA!D1844)*('[1]VLOOKUP DATA'!$K$2:$K$337=[1]DATA!E1844),'[1]VLOOKUP DATA'!$L$2:$L$337)</f>
        <v>Off-Peak</v>
      </c>
      <c r="I1844" s="1" cm="1">
        <f t="array" ref="I1844">_xlfn.XLOOKUP(B1844,'[1]VLOOKUP DATA'!$A$3:$A$14,_xlfn.XLOOKUP(H1844,'[1]VLOOKUP DATA'!$D$2:$F$2,'[1]VLOOKUP DATA'!$D$3:$F$14))*100</f>
        <v>93</v>
      </c>
      <c r="J1844" s="2">
        <v>5.0261083333333234</v>
      </c>
      <c r="K1844" s="3">
        <f t="shared" si="113"/>
        <v>5.0261083333333234</v>
      </c>
      <c r="L1844" s="3">
        <v>77.141666666666666</v>
      </c>
      <c r="M1844" s="4">
        <v>328.40946666666667</v>
      </c>
      <c r="N1844" s="4">
        <v>0</v>
      </c>
      <c r="O1844" s="4">
        <v>317.83036666666669</v>
      </c>
      <c r="P1844" s="3">
        <f t="shared" si="114"/>
        <v>445.53515833333324</v>
      </c>
      <c r="Q1844" s="5">
        <v>-5.6000000000000043E-2</v>
      </c>
      <c r="R1844" s="5">
        <f>VLOOKUP(D1844,'[1]DESIGN LOAD'!AC:AF,2,FALSE)</f>
        <v>200</v>
      </c>
      <c r="S1844" s="7">
        <f>VLOOKUP(D1844,'[1]DESIGN LOAD'!AC:AF,3,FALSE)</f>
        <v>190</v>
      </c>
      <c r="T1844">
        <f>VLOOKUP(D1844,'[1]DESIGN LOAD'!AC:AF,4,FALSE)</f>
        <v>390</v>
      </c>
    </row>
    <row r="1845" spans="1:20" x14ac:dyDescent="0.3">
      <c r="A1845" s="6">
        <v>2024</v>
      </c>
      <c r="B1845" s="6">
        <v>9</v>
      </c>
      <c r="C1845" s="6">
        <v>16</v>
      </c>
      <c r="D1845" s="6">
        <v>1</v>
      </c>
      <c r="E1845" s="6" t="str">
        <f t="shared" si="112"/>
        <v>Monday</v>
      </c>
      <c r="F1845" s="6" t="str">
        <f t="shared" si="115"/>
        <v>Week-day</v>
      </c>
      <c r="G1845" s="6" t="str">
        <f>_xlfn.XLOOKUP(B1845,'[1]VLOOKUP DATA'!$A$3:$A$14,'[1]VLOOKUP DATA'!$C$3:$C$14)</f>
        <v>Low-demand</v>
      </c>
      <c r="H1845" s="6" t="str" cm="1">
        <f t="array" ref="H1845">_xlfn.XLOOKUP(1,('[1]VLOOKUP DATA'!$I$2:$I$337=[1]DATA!G1845)*('[1]VLOOKUP DATA'!$J$2:$J$337=[1]DATA!D1845)*('[1]VLOOKUP DATA'!$K$2:$K$337=[1]DATA!E1845),'[1]VLOOKUP DATA'!$L$2:$L$337)</f>
        <v>Off-Peak</v>
      </c>
      <c r="I1845" s="1" cm="1">
        <f t="array" ref="I1845">_xlfn.XLOOKUP(B1845,'[1]VLOOKUP DATA'!$A$3:$A$14,_xlfn.XLOOKUP(H1845,'[1]VLOOKUP DATA'!$D$2:$F$2,'[1]VLOOKUP DATA'!$D$3:$F$14))*100</f>
        <v>93</v>
      </c>
      <c r="J1845" s="2">
        <v>-14.804941666666652</v>
      </c>
      <c r="K1845" s="3">
        <f t="shared" si="113"/>
        <v>0</v>
      </c>
      <c r="L1845" s="3">
        <v>77.066666666666663</v>
      </c>
      <c r="M1845" s="4">
        <v>347.4052416666666</v>
      </c>
      <c r="N1845" s="4">
        <v>0</v>
      </c>
      <c r="O1845" s="4">
        <v>315.97273333333322</v>
      </c>
      <c r="P1845" s="3">
        <f t="shared" si="114"/>
        <v>445.53515833333324</v>
      </c>
      <c r="Q1845" s="5">
        <v>-5.6000000000000043E-2</v>
      </c>
      <c r="R1845" s="5">
        <f>VLOOKUP(D1845,'[1]DESIGN LOAD'!AC:AF,2,FALSE)</f>
        <v>200</v>
      </c>
      <c r="S1845" s="7">
        <f>VLOOKUP(D1845,'[1]DESIGN LOAD'!AC:AF,3,FALSE)</f>
        <v>190</v>
      </c>
      <c r="T1845">
        <f>VLOOKUP(D1845,'[1]DESIGN LOAD'!AC:AF,4,FALSE)</f>
        <v>390</v>
      </c>
    </row>
    <row r="1846" spans="1:20" x14ac:dyDescent="0.3">
      <c r="A1846" s="6">
        <v>2024</v>
      </c>
      <c r="B1846" s="6">
        <v>9</v>
      </c>
      <c r="C1846" s="6">
        <v>16</v>
      </c>
      <c r="D1846" s="6">
        <v>2</v>
      </c>
      <c r="E1846" s="6" t="str">
        <f t="shared" si="112"/>
        <v>Monday</v>
      </c>
      <c r="F1846" s="6" t="str">
        <f t="shared" si="115"/>
        <v>Week-day</v>
      </c>
      <c r="G1846" s="6" t="str">
        <f>_xlfn.XLOOKUP(B1846,'[1]VLOOKUP DATA'!$A$3:$A$14,'[1]VLOOKUP DATA'!$C$3:$C$14)</f>
        <v>Low-demand</v>
      </c>
      <c r="H1846" s="6" t="str" cm="1">
        <f t="array" ref="H1846">_xlfn.XLOOKUP(1,('[1]VLOOKUP DATA'!$I$2:$I$337=[1]DATA!G1846)*('[1]VLOOKUP DATA'!$J$2:$J$337=[1]DATA!D1846)*('[1]VLOOKUP DATA'!$K$2:$K$337=[1]DATA!E1846),'[1]VLOOKUP DATA'!$L$2:$L$337)</f>
        <v>Off-Peak</v>
      </c>
      <c r="I1846" s="1" cm="1">
        <f t="array" ref="I1846">_xlfn.XLOOKUP(B1846,'[1]VLOOKUP DATA'!$A$3:$A$14,_xlfn.XLOOKUP(H1846,'[1]VLOOKUP DATA'!$D$2:$F$2,'[1]VLOOKUP DATA'!$D$3:$F$14))*100</f>
        <v>93</v>
      </c>
      <c r="J1846" s="2">
        <v>-10.584366666666675</v>
      </c>
      <c r="K1846" s="3">
        <f t="shared" si="113"/>
        <v>0</v>
      </c>
      <c r="L1846" s="3">
        <v>76.858333333333334</v>
      </c>
      <c r="M1846" s="4">
        <v>369.18051666666656</v>
      </c>
      <c r="N1846" s="4">
        <v>0</v>
      </c>
      <c r="O1846" s="4">
        <v>341.13564999999983</v>
      </c>
      <c r="P1846" s="3">
        <f t="shared" si="114"/>
        <v>445.53515833333324</v>
      </c>
      <c r="Q1846" s="5">
        <v>-5.6000000000000043E-2</v>
      </c>
      <c r="R1846" s="5">
        <f>VLOOKUP(D1846,'[1]DESIGN LOAD'!AC:AF,2,FALSE)</f>
        <v>200</v>
      </c>
      <c r="S1846" s="7">
        <f>VLOOKUP(D1846,'[1]DESIGN LOAD'!AC:AF,3,FALSE)</f>
        <v>190</v>
      </c>
      <c r="T1846">
        <f>VLOOKUP(D1846,'[1]DESIGN LOAD'!AC:AF,4,FALSE)</f>
        <v>390</v>
      </c>
    </row>
    <row r="1847" spans="1:20" x14ac:dyDescent="0.3">
      <c r="A1847" s="6">
        <v>2024</v>
      </c>
      <c r="B1847" s="6">
        <v>9</v>
      </c>
      <c r="C1847" s="6">
        <v>16</v>
      </c>
      <c r="D1847" s="6">
        <v>3</v>
      </c>
      <c r="E1847" s="6" t="str">
        <f t="shared" si="112"/>
        <v>Monday</v>
      </c>
      <c r="F1847" s="6" t="str">
        <f t="shared" si="115"/>
        <v>Week-day</v>
      </c>
      <c r="G1847" s="6" t="str">
        <f>_xlfn.XLOOKUP(B1847,'[1]VLOOKUP DATA'!$A$3:$A$14,'[1]VLOOKUP DATA'!$C$3:$C$14)</f>
        <v>Low-demand</v>
      </c>
      <c r="H1847" s="6" t="str" cm="1">
        <f t="array" ref="H1847">_xlfn.XLOOKUP(1,('[1]VLOOKUP DATA'!$I$2:$I$337=[1]DATA!G1847)*('[1]VLOOKUP DATA'!$J$2:$J$337=[1]DATA!D1847)*('[1]VLOOKUP DATA'!$K$2:$K$337=[1]DATA!E1847),'[1]VLOOKUP DATA'!$L$2:$L$337)</f>
        <v>Off-Peak</v>
      </c>
      <c r="I1847" s="1" cm="1">
        <f t="array" ref="I1847">_xlfn.XLOOKUP(B1847,'[1]VLOOKUP DATA'!$A$3:$A$14,_xlfn.XLOOKUP(H1847,'[1]VLOOKUP DATA'!$D$2:$F$2,'[1]VLOOKUP DATA'!$D$3:$F$14))*100</f>
        <v>93</v>
      </c>
      <c r="J1847" s="2">
        <v>-20.085075</v>
      </c>
      <c r="K1847" s="3">
        <f t="shared" si="113"/>
        <v>0</v>
      </c>
      <c r="L1847" s="3">
        <v>76.433333333333337</v>
      </c>
      <c r="M1847" s="4">
        <v>366.54430000000019</v>
      </c>
      <c r="N1847" s="4">
        <v>0</v>
      </c>
      <c r="O1847" s="4">
        <v>328.85384166666682</v>
      </c>
      <c r="P1847" s="3">
        <f t="shared" si="114"/>
        <v>445.53515833333324</v>
      </c>
      <c r="Q1847" s="5">
        <v>-5.6000000000000043E-2</v>
      </c>
      <c r="R1847" s="5">
        <f>VLOOKUP(D1847,'[1]DESIGN LOAD'!AC:AF,2,FALSE)</f>
        <v>200</v>
      </c>
      <c r="S1847" s="7">
        <f>VLOOKUP(D1847,'[1]DESIGN LOAD'!AC:AF,3,FALSE)</f>
        <v>190</v>
      </c>
      <c r="T1847">
        <f>VLOOKUP(D1847,'[1]DESIGN LOAD'!AC:AF,4,FALSE)</f>
        <v>390</v>
      </c>
    </row>
    <row r="1848" spans="1:20" x14ac:dyDescent="0.3">
      <c r="A1848" s="6">
        <v>2024</v>
      </c>
      <c r="B1848" s="6">
        <v>9</v>
      </c>
      <c r="C1848" s="6">
        <v>16</v>
      </c>
      <c r="D1848" s="6">
        <v>4</v>
      </c>
      <c r="E1848" s="6" t="str">
        <f t="shared" si="112"/>
        <v>Monday</v>
      </c>
      <c r="F1848" s="6" t="str">
        <f t="shared" si="115"/>
        <v>Week-day</v>
      </c>
      <c r="G1848" s="6" t="str">
        <f>_xlfn.XLOOKUP(B1848,'[1]VLOOKUP DATA'!$A$3:$A$14,'[1]VLOOKUP DATA'!$C$3:$C$14)</f>
        <v>Low-demand</v>
      </c>
      <c r="H1848" s="6" t="str" cm="1">
        <f t="array" ref="H1848">_xlfn.XLOOKUP(1,('[1]VLOOKUP DATA'!$I$2:$I$337=[1]DATA!G1848)*('[1]VLOOKUP DATA'!$J$2:$J$337=[1]DATA!D1848)*('[1]VLOOKUP DATA'!$K$2:$K$337=[1]DATA!E1848),'[1]VLOOKUP DATA'!$L$2:$L$337)</f>
        <v>Off-Peak</v>
      </c>
      <c r="I1848" s="1" cm="1">
        <f t="array" ref="I1848">_xlfn.XLOOKUP(B1848,'[1]VLOOKUP DATA'!$A$3:$A$14,_xlfn.XLOOKUP(H1848,'[1]VLOOKUP DATA'!$D$2:$F$2,'[1]VLOOKUP DATA'!$D$3:$F$14))*100</f>
        <v>93</v>
      </c>
      <c r="J1848" s="2">
        <v>5.6519916666666576</v>
      </c>
      <c r="K1848" s="3">
        <f t="shared" si="113"/>
        <v>5.6519916666666576</v>
      </c>
      <c r="L1848" s="3">
        <v>76.75</v>
      </c>
      <c r="M1848" s="4">
        <v>339.26945833333338</v>
      </c>
      <c r="N1848" s="4">
        <v>0</v>
      </c>
      <c r="O1848" s="4">
        <v>331.31169166666672</v>
      </c>
      <c r="P1848" s="3">
        <f t="shared" si="114"/>
        <v>445.53515833333324</v>
      </c>
      <c r="Q1848" s="5">
        <v>-5.6000000000000043E-2</v>
      </c>
      <c r="R1848" s="5">
        <f>VLOOKUP(D1848,'[1]DESIGN LOAD'!AC:AF,2,FALSE)</f>
        <v>295</v>
      </c>
      <c r="S1848" s="7">
        <f>VLOOKUP(D1848,'[1]DESIGN LOAD'!AC:AF,3,FALSE)</f>
        <v>190</v>
      </c>
      <c r="T1848">
        <f>VLOOKUP(D1848,'[1]DESIGN LOAD'!AC:AF,4,FALSE)</f>
        <v>485</v>
      </c>
    </row>
    <row r="1849" spans="1:20" x14ac:dyDescent="0.3">
      <c r="A1849" s="6">
        <v>2024</v>
      </c>
      <c r="B1849" s="6">
        <v>9</v>
      </c>
      <c r="C1849" s="6">
        <v>16</v>
      </c>
      <c r="D1849" s="6">
        <v>5</v>
      </c>
      <c r="E1849" s="6" t="str">
        <f t="shared" si="112"/>
        <v>Monday</v>
      </c>
      <c r="F1849" s="6" t="str">
        <f t="shared" si="115"/>
        <v>Week-day</v>
      </c>
      <c r="G1849" s="6" t="str">
        <f>_xlfn.XLOOKUP(B1849,'[1]VLOOKUP DATA'!$A$3:$A$14,'[1]VLOOKUP DATA'!$C$3:$C$14)</f>
        <v>Low-demand</v>
      </c>
      <c r="H1849" s="6" t="str" cm="1">
        <f t="array" ref="H1849">_xlfn.XLOOKUP(1,('[1]VLOOKUP DATA'!$I$2:$I$337=[1]DATA!G1849)*('[1]VLOOKUP DATA'!$J$2:$J$337=[1]DATA!D1849)*('[1]VLOOKUP DATA'!$K$2:$K$337=[1]DATA!E1849),'[1]VLOOKUP DATA'!$L$2:$L$337)</f>
        <v>Off-Peak</v>
      </c>
      <c r="I1849" s="1" cm="1">
        <f t="array" ref="I1849">_xlfn.XLOOKUP(B1849,'[1]VLOOKUP DATA'!$A$3:$A$14,_xlfn.XLOOKUP(H1849,'[1]VLOOKUP DATA'!$D$2:$F$2,'[1]VLOOKUP DATA'!$D$3:$F$14))*100</f>
        <v>93</v>
      </c>
      <c r="J1849" s="2">
        <v>-32.007616666666678</v>
      </c>
      <c r="K1849" s="3">
        <f t="shared" si="113"/>
        <v>0</v>
      </c>
      <c r="L1849" s="3">
        <v>76.566666666666663</v>
      </c>
      <c r="M1849" s="4">
        <v>386.61403333333345</v>
      </c>
      <c r="N1849" s="4">
        <v>0</v>
      </c>
      <c r="O1849" s="4">
        <v>334.00213333333335</v>
      </c>
      <c r="P1849" s="3">
        <f t="shared" si="114"/>
        <v>445.53515833333324</v>
      </c>
      <c r="Q1849" s="5">
        <v>-5.6000000000000043E-2</v>
      </c>
      <c r="R1849" s="5">
        <f>VLOOKUP(D1849,'[1]DESIGN LOAD'!AC:AF,2,FALSE)</f>
        <v>295</v>
      </c>
      <c r="S1849" s="7">
        <f>VLOOKUP(D1849,'[1]DESIGN LOAD'!AC:AF,3,FALSE)</f>
        <v>190</v>
      </c>
      <c r="T1849">
        <f>VLOOKUP(D1849,'[1]DESIGN LOAD'!AC:AF,4,FALSE)</f>
        <v>485</v>
      </c>
    </row>
    <row r="1850" spans="1:20" x14ac:dyDescent="0.3">
      <c r="A1850" s="6">
        <v>2024</v>
      </c>
      <c r="B1850" s="6">
        <v>9</v>
      </c>
      <c r="C1850" s="6">
        <v>16</v>
      </c>
      <c r="D1850" s="6">
        <v>6</v>
      </c>
      <c r="E1850" s="6" t="str">
        <f t="shared" si="112"/>
        <v>Monday</v>
      </c>
      <c r="F1850" s="6" t="str">
        <f t="shared" si="115"/>
        <v>Week-day</v>
      </c>
      <c r="G1850" s="6" t="str">
        <f>_xlfn.XLOOKUP(B1850,'[1]VLOOKUP DATA'!$A$3:$A$14,'[1]VLOOKUP DATA'!$C$3:$C$14)</f>
        <v>Low-demand</v>
      </c>
      <c r="H1850" s="6" t="str" cm="1">
        <f t="array" ref="H1850">_xlfn.XLOOKUP(1,('[1]VLOOKUP DATA'!$I$2:$I$337=[1]DATA!G1850)*('[1]VLOOKUP DATA'!$J$2:$J$337=[1]DATA!D1850)*('[1]VLOOKUP DATA'!$K$2:$K$337=[1]DATA!E1850),'[1]VLOOKUP DATA'!$L$2:$L$337)</f>
        <v>Standard</v>
      </c>
      <c r="I1850" s="1" cm="1">
        <f t="array" ref="I1850">_xlfn.XLOOKUP(B1850,'[1]VLOOKUP DATA'!$A$3:$A$14,_xlfn.XLOOKUP(H1850,'[1]VLOOKUP DATA'!$D$2:$F$2,'[1]VLOOKUP DATA'!$D$3:$F$14))*100</f>
        <v>147</v>
      </c>
      <c r="J1850" s="2">
        <v>33.318458333333332</v>
      </c>
      <c r="K1850" s="3">
        <f t="shared" si="113"/>
        <v>33.318458333333332</v>
      </c>
      <c r="L1850" s="3">
        <v>76.325000000000003</v>
      </c>
      <c r="M1850" s="4">
        <v>295.80160000000006</v>
      </c>
      <c r="N1850" s="4">
        <v>0.69104999999999994</v>
      </c>
      <c r="O1850" s="4">
        <v>313.58651666666663</v>
      </c>
      <c r="P1850" s="3">
        <f t="shared" si="114"/>
        <v>445.53515833333324</v>
      </c>
      <c r="Q1850" s="5">
        <v>-5.6000000000000043E-2</v>
      </c>
      <c r="R1850" s="5">
        <f>VLOOKUP(D1850,'[1]DESIGN LOAD'!AC:AF,2,FALSE)</f>
        <v>295</v>
      </c>
      <c r="S1850" s="7">
        <f>VLOOKUP(D1850,'[1]DESIGN LOAD'!AC:AF,3,FALSE)</f>
        <v>190</v>
      </c>
      <c r="T1850">
        <f>VLOOKUP(D1850,'[1]DESIGN LOAD'!AC:AF,4,FALSE)</f>
        <v>485</v>
      </c>
    </row>
    <row r="1851" spans="1:20" x14ac:dyDescent="0.3">
      <c r="A1851" s="6">
        <v>2024</v>
      </c>
      <c r="B1851" s="6">
        <v>9</v>
      </c>
      <c r="C1851" s="6">
        <v>16</v>
      </c>
      <c r="D1851" s="6">
        <v>7</v>
      </c>
      <c r="E1851" s="6" t="str">
        <f t="shared" si="112"/>
        <v>Monday</v>
      </c>
      <c r="F1851" s="6" t="str">
        <f t="shared" si="115"/>
        <v>Week-day</v>
      </c>
      <c r="G1851" s="6" t="str">
        <f>_xlfn.XLOOKUP(B1851,'[1]VLOOKUP DATA'!$A$3:$A$14,'[1]VLOOKUP DATA'!$C$3:$C$14)</f>
        <v>Low-demand</v>
      </c>
      <c r="H1851" s="6" t="str" cm="1">
        <f t="array" ref="H1851">_xlfn.XLOOKUP(1,('[1]VLOOKUP DATA'!$I$2:$I$337=[1]DATA!G1851)*('[1]VLOOKUP DATA'!$J$2:$J$337=[1]DATA!D1851)*('[1]VLOOKUP DATA'!$K$2:$K$337=[1]DATA!E1851),'[1]VLOOKUP DATA'!$L$2:$L$337)</f>
        <v>Peak</v>
      </c>
      <c r="I1851" s="1" cm="1">
        <f t="array" ref="I1851">_xlfn.XLOOKUP(B1851,'[1]VLOOKUP DATA'!$A$3:$A$14,_xlfn.XLOOKUP(H1851,'[1]VLOOKUP DATA'!$D$2:$F$2,'[1]VLOOKUP DATA'!$D$3:$F$14))*100</f>
        <v>213</v>
      </c>
      <c r="J1851" s="2">
        <v>212.89242499999992</v>
      </c>
      <c r="K1851" s="3">
        <f t="shared" si="113"/>
        <v>212.89242499999992</v>
      </c>
      <c r="L1851" s="3">
        <v>67.325000000000003</v>
      </c>
      <c r="M1851" s="4">
        <v>194.49770833333326</v>
      </c>
      <c r="N1851" s="4">
        <v>39.977166666666655</v>
      </c>
      <c r="O1851" s="4">
        <v>437.36045833333338</v>
      </c>
      <c r="P1851" s="3">
        <f t="shared" si="114"/>
        <v>445.53515833333324</v>
      </c>
      <c r="Q1851" s="5">
        <v>-4.7291666666666655E-2</v>
      </c>
      <c r="R1851" s="5">
        <f>VLOOKUP(D1851,'[1]DESIGN LOAD'!AC:AF,2,FALSE)</f>
        <v>565</v>
      </c>
      <c r="S1851" s="7">
        <f>VLOOKUP(D1851,'[1]DESIGN LOAD'!AC:AF,3,FALSE)</f>
        <v>690</v>
      </c>
      <c r="T1851">
        <f>VLOOKUP(D1851,'[1]DESIGN LOAD'!AC:AF,4,FALSE)</f>
        <v>1255</v>
      </c>
    </row>
    <row r="1852" spans="1:20" x14ac:dyDescent="0.3">
      <c r="A1852" s="6">
        <v>2024</v>
      </c>
      <c r="B1852" s="6">
        <v>9</v>
      </c>
      <c r="C1852" s="6">
        <v>16</v>
      </c>
      <c r="D1852" s="6">
        <v>8</v>
      </c>
      <c r="E1852" s="6" t="str">
        <f t="shared" si="112"/>
        <v>Monday</v>
      </c>
      <c r="F1852" s="6" t="str">
        <f t="shared" si="115"/>
        <v>Week-day</v>
      </c>
      <c r="G1852" s="6" t="str">
        <f>_xlfn.XLOOKUP(B1852,'[1]VLOOKUP DATA'!$A$3:$A$14,'[1]VLOOKUP DATA'!$C$3:$C$14)</f>
        <v>Low-demand</v>
      </c>
      <c r="H1852" s="6" t="str" cm="1">
        <f t="array" ref="H1852">_xlfn.XLOOKUP(1,('[1]VLOOKUP DATA'!$I$2:$I$337=[1]DATA!G1852)*('[1]VLOOKUP DATA'!$J$2:$J$337=[1]DATA!D1852)*('[1]VLOOKUP DATA'!$K$2:$K$337=[1]DATA!E1852),'[1]VLOOKUP DATA'!$L$2:$L$337)</f>
        <v>Peak</v>
      </c>
      <c r="I1852" s="1" cm="1">
        <f t="array" ref="I1852">_xlfn.XLOOKUP(B1852,'[1]VLOOKUP DATA'!$A$3:$A$14,_xlfn.XLOOKUP(H1852,'[1]VLOOKUP DATA'!$D$2:$F$2,'[1]VLOOKUP DATA'!$D$3:$F$14))*100</f>
        <v>213</v>
      </c>
      <c r="J1852" s="2">
        <v>-36.48631632653062</v>
      </c>
      <c r="K1852" s="3">
        <f t="shared" si="113"/>
        <v>0</v>
      </c>
      <c r="L1852" s="3">
        <v>64.448979591836732</v>
      </c>
      <c r="M1852" s="4">
        <v>369.30528571428567</v>
      </c>
      <c r="N1852" s="4">
        <v>117.60791836734691</v>
      </c>
      <c r="O1852" s="4">
        <v>442.08894897959175</v>
      </c>
      <c r="P1852" s="3">
        <f t="shared" si="114"/>
        <v>445.53515833333324</v>
      </c>
      <c r="Q1852" s="5">
        <v>-2.3408163265306099E-2</v>
      </c>
      <c r="R1852" s="5">
        <f>VLOOKUP(D1852,'[1]DESIGN LOAD'!AC:AF,2,FALSE)</f>
        <v>565</v>
      </c>
      <c r="S1852" s="7">
        <f>VLOOKUP(D1852,'[1]DESIGN LOAD'!AC:AF,3,FALSE)</f>
        <v>675</v>
      </c>
      <c r="T1852">
        <f>VLOOKUP(D1852,'[1]DESIGN LOAD'!AC:AF,4,FALSE)</f>
        <v>1240</v>
      </c>
    </row>
    <row r="1853" spans="1:20" x14ac:dyDescent="0.3">
      <c r="A1853" s="6">
        <v>2024</v>
      </c>
      <c r="B1853" s="6">
        <v>9</v>
      </c>
      <c r="C1853" s="6">
        <v>16</v>
      </c>
      <c r="D1853" s="6">
        <v>9</v>
      </c>
      <c r="E1853" s="6" t="str">
        <f t="shared" si="112"/>
        <v>Monday</v>
      </c>
      <c r="F1853" s="6" t="str">
        <f t="shared" si="115"/>
        <v>Week-day</v>
      </c>
      <c r="G1853" s="6" t="str">
        <f>_xlfn.XLOOKUP(B1853,'[1]VLOOKUP DATA'!$A$3:$A$14,'[1]VLOOKUP DATA'!$C$3:$C$14)</f>
        <v>Low-demand</v>
      </c>
      <c r="H1853" s="6" t="str" cm="1">
        <f t="array" ref="H1853">_xlfn.XLOOKUP(1,('[1]VLOOKUP DATA'!$I$2:$I$337=[1]DATA!G1853)*('[1]VLOOKUP DATA'!$J$2:$J$337=[1]DATA!D1853)*('[1]VLOOKUP DATA'!$K$2:$K$337=[1]DATA!E1853),'[1]VLOOKUP DATA'!$L$2:$L$337)</f>
        <v>Peak</v>
      </c>
      <c r="I1853" s="1" cm="1">
        <f t="array" ref="I1853">_xlfn.XLOOKUP(B1853,'[1]VLOOKUP DATA'!$A$3:$A$14,_xlfn.XLOOKUP(H1853,'[1]VLOOKUP DATA'!$D$2:$F$2,'[1]VLOOKUP DATA'!$D$3:$F$14))*100</f>
        <v>213</v>
      </c>
      <c r="J1853" s="2">
        <v>-14.129983333333332</v>
      </c>
      <c r="K1853" s="3">
        <f t="shared" si="113"/>
        <v>0</v>
      </c>
      <c r="L1853" s="3">
        <v>64.783333333333331</v>
      </c>
      <c r="M1853" s="4">
        <v>205.64150000000004</v>
      </c>
      <c r="N1853" s="4">
        <v>263.36727499999995</v>
      </c>
      <c r="O1853" s="4">
        <v>444.84434166666676</v>
      </c>
      <c r="P1853" s="3">
        <f t="shared" si="114"/>
        <v>445.53515833333324</v>
      </c>
      <c r="Q1853" s="5">
        <v>0</v>
      </c>
      <c r="R1853" s="5">
        <f>VLOOKUP(D1853,'[1]DESIGN LOAD'!AC:AF,2,FALSE)</f>
        <v>565</v>
      </c>
      <c r="S1853" s="7">
        <f>VLOOKUP(D1853,'[1]DESIGN LOAD'!AC:AF,3,FALSE)</f>
        <v>675</v>
      </c>
      <c r="T1853">
        <f>VLOOKUP(D1853,'[1]DESIGN LOAD'!AC:AF,4,FALSE)</f>
        <v>1240</v>
      </c>
    </row>
    <row r="1854" spans="1:20" x14ac:dyDescent="0.3">
      <c r="A1854" s="6">
        <v>2024</v>
      </c>
      <c r="B1854" s="6">
        <v>9</v>
      </c>
      <c r="C1854" s="6">
        <v>16</v>
      </c>
      <c r="D1854" s="6">
        <v>10</v>
      </c>
      <c r="E1854" s="6" t="str">
        <f t="shared" si="112"/>
        <v>Monday</v>
      </c>
      <c r="F1854" s="6" t="str">
        <f t="shared" si="115"/>
        <v>Week-day</v>
      </c>
      <c r="G1854" s="6" t="str">
        <f>_xlfn.XLOOKUP(B1854,'[1]VLOOKUP DATA'!$A$3:$A$14,'[1]VLOOKUP DATA'!$C$3:$C$14)</f>
        <v>Low-demand</v>
      </c>
      <c r="H1854" s="6" t="str" cm="1">
        <f t="array" ref="H1854">_xlfn.XLOOKUP(1,('[1]VLOOKUP DATA'!$I$2:$I$337=[1]DATA!G1854)*('[1]VLOOKUP DATA'!$J$2:$J$337=[1]DATA!D1854)*('[1]VLOOKUP DATA'!$K$2:$K$337=[1]DATA!E1854),'[1]VLOOKUP DATA'!$L$2:$L$337)</f>
        <v>Standard</v>
      </c>
      <c r="I1854" s="1" cm="1">
        <f t="array" ref="I1854">_xlfn.XLOOKUP(B1854,'[1]VLOOKUP DATA'!$A$3:$A$14,_xlfn.XLOOKUP(H1854,'[1]VLOOKUP DATA'!$D$2:$F$2,'[1]VLOOKUP DATA'!$D$3:$F$14))*100</f>
        <v>147</v>
      </c>
      <c r="J1854" s="2">
        <v>-283.68604999999997</v>
      </c>
      <c r="K1854" s="3">
        <f t="shared" si="113"/>
        <v>0</v>
      </c>
      <c r="L1854" s="3">
        <v>70.150000000000006</v>
      </c>
      <c r="M1854" s="4">
        <v>74.235725000000045</v>
      </c>
      <c r="N1854" s="4">
        <v>726.53923333333353</v>
      </c>
      <c r="O1854" s="4">
        <v>513.41114166666671</v>
      </c>
      <c r="P1854" s="3">
        <f t="shared" si="114"/>
        <v>445.53515833333324</v>
      </c>
      <c r="Q1854" s="5">
        <v>-3.066666666666662E-2</v>
      </c>
      <c r="R1854" s="5">
        <f>VLOOKUP(D1854,'[1]DESIGN LOAD'!AC:AF,2,FALSE)</f>
        <v>565</v>
      </c>
      <c r="S1854" s="7">
        <f>VLOOKUP(D1854,'[1]DESIGN LOAD'!AC:AF,3,FALSE)</f>
        <v>675</v>
      </c>
      <c r="T1854">
        <f>VLOOKUP(D1854,'[1]DESIGN LOAD'!AC:AF,4,FALSE)</f>
        <v>1240</v>
      </c>
    </row>
    <row r="1855" spans="1:20" x14ac:dyDescent="0.3">
      <c r="A1855" s="6">
        <v>2024</v>
      </c>
      <c r="B1855" s="6">
        <v>9</v>
      </c>
      <c r="C1855" s="6">
        <v>16</v>
      </c>
      <c r="D1855" s="6">
        <v>11</v>
      </c>
      <c r="E1855" s="6" t="str">
        <f t="shared" si="112"/>
        <v>Monday</v>
      </c>
      <c r="F1855" s="6" t="str">
        <f t="shared" si="115"/>
        <v>Week-day</v>
      </c>
      <c r="G1855" s="6" t="str">
        <f>_xlfn.XLOOKUP(B1855,'[1]VLOOKUP DATA'!$A$3:$A$14,'[1]VLOOKUP DATA'!$C$3:$C$14)</f>
        <v>Low-demand</v>
      </c>
      <c r="H1855" s="6" t="str" cm="1">
        <f t="array" ref="H1855">_xlfn.XLOOKUP(1,('[1]VLOOKUP DATA'!$I$2:$I$337=[1]DATA!G1855)*('[1]VLOOKUP DATA'!$J$2:$J$337=[1]DATA!D1855)*('[1]VLOOKUP DATA'!$K$2:$K$337=[1]DATA!E1855),'[1]VLOOKUP DATA'!$L$2:$L$337)</f>
        <v>Standard</v>
      </c>
      <c r="I1855" s="1" cm="1">
        <f t="array" ref="I1855">_xlfn.XLOOKUP(B1855,'[1]VLOOKUP DATA'!$A$3:$A$14,_xlfn.XLOOKUP(H1855,'[1]VLOOKUP DATA'!$D$2:$F$2,'[1]VLOOKUP DATA'!$D$3:$F$14))*100</f>
        <v>147</v>
      </c>
      <c r="J1855" s="2">
        <v>-475.95732499999997</v>
      </c>
      <c r="K1855" s="3">
        <f t="shared" si="113"/>
        <v>0</v>
      </c>
      <c r="L1855" s="3">
        <v>88.75833333333334</v>
      </c>
      <c r="M1855" s="4">
        <v>31.500983333333334</v>
      </c>
      <c r="N1855" s="4">
        <v>901.4877833333336</v>
      </c>
      <c r="O1855" s="4">
        <v>454.71976666666677</v>
      </c>
      <c r="P1855" s="3">
        <f t="shared" si="114"/>
        <v>445.53515833333324</v>
      </c>
      <c r="Q1855" s="5">
        <v>-1.8083333333333278E-2</v>
      </c>
      <c r="R1855" s="5">
        <f>VLOOKUP(D1855,'[1]DESIGN LOAD'!AC:AF,2,FALSE)</f>
        <v>565</v>
      </c>
      <c r="S1855" s="7">
        <f>VLOOKUP(D1855,'[1]DESIGN LOAD'!AC:AF,3,FALSE)</f>
        <v>675</v>
      </c>
      <c r="T1855">
        <f>VLOOKUP(D1855,'[1]DESIGN LOAD'!AC:AF,4,FALSE)</f>
        <v>1240</v>
      </c>
    </row>
    <row r="1856" spans="1:20" x14ac:dyDescent="0.3">
      <c r="A1856" s="6">
        <v>2024</v>
      </c>
      <c r="B1856" s="6">
        <v>9</v>
      </c>
      <c r="C1856" s="6">
        <v>16</v>
      </c>
      <c r="D1856" s="6">
        <v>12</v>
      </c>
      <c r="E1856" s="6" t="str">
        <f t="shared" si="112"/>
        <v>Monday</v>
      </c>
      <c r="F1856" s="6" t="str">
        <f t="shared" si="115"/>
        <v>Week-day</v>
      </c>
      <c r="G1856" s="6" t="str">
        <f>_xlfn.XLOOKUP(B1856,'[1]VLOOKUP DATA'!$A$3:$A$14,'[1]VLOOKUP DATA'!$C$3:$C$14)</f>
        <v>Low-demand</v>
      </c>
      <c r="H1856" s="6" t="str" cm="1">
        <f t="array" ref="H1856">_xlfn.XLOOKUP(1,('[1]VLOOKUP DATA'!$I$2:$I$337=[1]DATA!G1856)*('[1]VLOOKUP DATA'!$J$2:$J$337=[1]DATA!D1856)*('[1]VLOOKUP DATA'!$K$2:$K$337=[1]DATA!E1856),'[1]VLOOKUP DATA'!$L$2:$L$337)</f>
        <v>Standard</v>
      </c>
      <c r="I1856" s="1" cm="1">
        <f t="array" ref="I1856">_xlfn.XLOOKUP(B1856,'[1]VLOOKUP DATA'!$A$3:$A$14,_xlfn.XLOOKUP(H1856,'[1]VLOOKUP DATA'!$D$2:$F$2,'[1]VLOOKUP DATA'!$D$3:$F$14))*100</f>
        <v>147</v>
      </c>
      <c r="J1856" s="2">
        <v>-33.033950495049488</v>
      </c>
      <c r="K1856" s="3">
        <f t="shared" si="113"/>
        <v>0</v>
      </c>
      <c r="L1856" s="3">
        <v>99</v>
      </c>
      <c r="M1856" s="4">
        <v>2.9265247524752467</v>
      </c>
      <c r="N1856" s="4">
        <v>576.0494752475247</v>
      </c>
      <c r="O1856" s="4">
        <v>545.7419207920791</v>
      </c>
      <c r="P1856" s="3">
        <f t="shared" si="114"/>
        <v>445.53515833333324</v>
      </c>
      <c r="Q1856" s="5">
        <v>-2.0792079207920759E-2</v>
      </c>
      <c r="R1856" s="5">
        <f>VLOOKUP(D1856,'[1]DESIGN LOAD'!AC:AF,2,FALSE)</f>
        <v>565</v>
      </c>
      <c r="S1856" s="7">
        <f>VLOOKUP(D1856,'[1]DESIGN LOAD'!AC:AF,3,FALSE)</f>
        <v>675</v>
      </c>
      <c r="T1856">
        <f>VLOOKUP(D1856,'[1]DESIGN LOAD'!AC:AF,4,FALSE)</f>
        <v>1240</v>
      </c>
    </row>
    <row r="1857" spans="1:20" x14ac:dyDescent="0.3">
      <c r="A1857" s="6">
        <v>2024</v>
      </c>
      <c r="B1857" s="6">
        <v>9</v>
      </c>
      <c r="C1857" s="6">
        <v>16</v>
      </c>
      <c r="D1857" s="6">
        <v>13</v>
      </c>
      <c r="E1857" s="6" t="str">
        <f t="shared" si="112"/>
        <v>Monday</v>
      </c>
      <c r="F1857" s="6" t="str">
        <f t="shared" si="115"/>
        <v>Week-day</v>
      </c>
      <c r="G1857" s="6" t="str">
        <f>_xlfn.XLOOKUP(B1857,'[1]VLOOKUP DATA'!$A$3:$A$14,'[1]VLOOKUP DATA'!$C$3:$C$14)</f>
        <v>Low-demand</v>
      </c>
      <c r="H1857" s="6" t="str" cm="1">
        <f t="array" ref="H1857">_xlfn.XLOOKUP(1,('[1]VLOOKUP DATA'!$I$2:$I$337=[1]DATA!G1857)*('[1]VLOOKUP DATA'!$J$2:$J$337=[1]DATA!D1857)*('[1]VLOOKUP DATA'!$K$2:$K$337=[1]DATA!E1857),'[1]VLOOKUP DATA'!$L$2:$L$337)</f>
        <v>Standard</v>
      </c>
      <c r="I1857" s="1" cm="1">
        <f t="array" ref="I1857">_xlfn.XLOOKUP(B1857,'[1]VLOOKUP DATA'!$A$3:$A$14,_xlfn.XLOOKUP(H1857,'[1]VLOOKUP DATA'!$D$2:$F$2,'[1]VLOOKUP DATA'!$D$3:$F$14))*100</f>
        <v>147</v>
      </c>
      <c r="J1857" s="2">
        <v>-9.2602068965517201</v>
      </c>
      <c r="K1857" s="3">
        <f t="shared" si="113"/>
        <v>0</v>
      </c>
      <c r="L1857" s="3">
        <v>99</v>
      </c>
      <c r="M1857" s="4">
        <v>3.6495689655172412</v>
      </c>
      <c r="N1857" s="4">
        <v>525.09543965517253</v>
      </c>
      <c r="O1857" s="4">
        <v>518.09019827586201</v>
      </c>
      <c r="P1857" s="3">
        <f t="shared" si="114"/>
        <v>445.53515833333324</v>
      </c>
      <c r="Q1857" s="5">
        <v>0</v>
      </c>
      <c r="R1857" s="5">
        <f>VLOOKUP(D1857,'[1]DESIGN LOAD'!AC:AF,2,FALSE)</f>
        <v>565</v>
      </c>
      <c r="S1857" s="7">
        <f>VLOOKUP(D1857,'[1]DESIGN LOAD'!AC:AF,3,FALSE)</f>
        <v>675</v>
      </c>
      <c r="T1857">
        <f>VLOOKUP(D1857,'[1]DESIGN LOAD'!AC:AF,4,FALSE)</f>
        <v>1240</v>
      </c>
    </row>
    <row r="1858" spans="1:20" x14ac:dyDescent="0.3">
      <c r="A1858" s="6">
        <v>2024</v>
      </c>
      <c r="B1858" s="6">
        <v>9</v>
      </c>
      <c r="C1858" s="6">
        <v>16</v>
      </c>
      <c r="D1858" s="6">
        <v>14</v>
      </c>
      <c r="E1858" s="6" t="str">
        <f t="shared" ref="E1858:E1921" si="116">TEXT(DATE(A1858, B1858, C1858), "dddd")</f>
        <v>Monday</v>
      </c>
      <c r="F1858" s="6" t="str">
        <f t="shared" si="115"/>
        <v>Week-day</v>
      </c>
      <c r="G1858" s="6" t="str">
        <f>_xlfn.XLOOKUP(B1858,'[1]VLOOKUP DATA'!$A$3:$A$14,'[1]VLOOKUP DATA'!$C$3:$C$14)</f>
        <v>Low-demand</v>
      </c>
      <c r="H1858" s="6" t="str" cm="1">
        <f t="array" ref="H1858">_xlfn.XLOOKUP(1,('[1]VLOOKUP DATA'!$I$2:$I$337=[1]DATA!G1858)*('[1]VLOOKUP DATA'!$J$2:$J$337=[1]DATA!D1858)*('[1]VLOOKUP DATA'!$K$2:$K$337=[1]DATA!E1858),'[1]VLOOKUP DATA'!$L$2:$L$337)</f>
        <v>Standard</v>
      </c>
      <c r="I1858" s="1" cm="1">
        <f t="array" ref="I1858">_xlfn.XLOOKUP(B1858,'[1]VLOOKUP DATA'!$A$3:$A$14,_xlfn.XLOOKUP(H1858,'[1]VLOOKUP DATA'!$D$2:$F$2,'[1]VLOOKUP DATA'!$D$3:$F$14))*100</f>
        <v>147</v>
      </c>
      <c r="J1858" s="2">
        <v>-8.7926249999999992</v>
      </c>
      <c r="K1858" s="3">
        <f t="shared" ref="K1858:K1921" si="117">IF(J1858&gt;0,J1858,0)</f>
        <v>0</v>
      </c>
      <c r="L1858" s="3">
        <v>99</v>
      </c>
      <c r="M1858" s="4">
        <v>0.15899166666666667</v>
      </c>
      <c r="N1858" s="4">
        <v>475.21466666666652</v>
      </c>
      <c r="O1858" s="4">
        <v>466.39376666666686</v>
      </c>
      <c r="P1858" s="3">
        <f t="shared" ref="P1858:P1921" si="118">_xlfn.MAXIFS(M:M,B:B,B1858)</f>
        <v>445.53515833333324</v>
      </c>
      <c r="Q1858" s="5">
        <v>-2.6983333333333304E-2</v>
      </c>
      <c r="R1858" s="5">
        <f>VLOOKUP(D1858,'[1]DESIGN LOAD'!AC:AF,2,FALSE)</f>
        <v>565</v>
      </c>
      <c r="S1858" s="7">
        <f>VLOOKUP(D1858,'[1]DESIGN LOAD'!AC:AF,3,FALSE)</f>
        <v>675</v>
      </c>
      <c r="T1858">
        <f>VLOOKUP(D1858,'[1]DESIGN LOAD'!AC:AF,4,FALSE)</f>
        <v>1240</v>
      </c>
    </row>
    <row r="1859" spans="1:20" x14ac:dyDescent="0.3">
      <c r="A1859" s="6">
        <v>2024</v>
      </c>
      <c r="B1859" s="6">
        <v>9</v>
      </c>
      <c r="C1859" s="6">
        <v>16</v>
      </c>
      <c r="D1859" s="6">
        <v>15</v>
      </c>
      <c r="E1859" s="6" t="str">
        <f t="shared" si="116"/>
        <v>Monday</v>
      </c>
      <c r="F1859" s="6" t="str">
        <f t="shared" ref="F1859:F1922" si="119">IF(OR(E1859="Saturday",E1859="Sunday"),"Weekend","Week-day")</f>
        <v>Week-day</v>
      </c>
      <c r="G1859" s="6" t="str">
        <f>_xlfn.XLOOKUP(B1859,'[1]VLOOKUP DATA'!$A$3:$A$14,'[1]VLOOKUP DATA'!$C$3:$C$14)</f>
        <v>Low-demand</v>
      </c>
      <c r="H1859" s="6" t="str" cm="1">
        <f t="array" ref="H1859">_xlfn.XLOOKUP(1,('[1]VLOOKUP DATA'!$I$2:$I$337=[1]DATA!G1859)*('[1]VLOOKUP DATA'!$J$2:$J$337=[1]DATA!D1859)*('[1]VLOOKUP DATA'!$K$2:$K$337=[1]DATA!E1859),'[1]VLOOKUP DATA'!$L$2:$L$337)</f>
        <v>Standard</v>
      </c>
      <c r="I1859" s="1" cm="1">
        <f t="array" ref="I1859">_xlfn.XLOOKUP(B1859,'[1]VLOOKUP DATA'!$A$3:$A$14,_xlfn.XLOOKUP(H1859,'[1]VLOOKUP DATA'!$D$2:$F$2,'[1]VLOOKUP DATA'!$D$3:$F$14))*100</f>
        <v>147</v>
      </c>
      <c r="J1859" s="2">
        <v>-8.6226666666666656</v>
      </c>
      <c r="K1859" s="3">
        <f t="shared" si="117"/>
        <v>0</v>
      </c>
      <c r="L1859" s="3">
        <v>99</v>
      </c>
      <c r="M1859" s="4">
        <v>0.15808333333333327</v>
      </c>
      <c r="N1859" s="4">
        <v>462.00111666666658</v>
      </c>
      <c r="O1859" s="4">
        <v>453.34245833333301</v>
      </c>
      <c r="P1859" s="3">
        <f t="shared" si="118"/>
        <v>445.53515833333324</v>
      </c>
      <c r="Q1859" s="5">
        <v>-3.4749999999999913E-2</v>
      </c>
      <c r="R1859" s="5">
        <f>VLOOKUP(D1859,'[1]DESIGN LOAD'!AC:AF,2,FALSE)</f>
        <v>565</v>
      </c>
      <c r="S1859" s="7">
        <f>VLOOKUP(D1859,'[1]DESIGN LOAD'!AC:AF,3,FALSE)</f>
        <v>675</v>
      </c>
      <c r="T1859">
        <f>VLOOKUP(D1859,'[1]DESIGN LOAD'!AC:AF,4,FALSE)</f>
        <v>1240</v>
      </c>
    </row>
    <row r="1860" spans="1:20" x14ac:dyDescent="0.3">
      <c r="A1860" s="6">
        <v>2024</v>
      </c>
      <c r="B1860" s="6">
        <v>9</v>
      </c>
      <c r="C1860" s="6">
        <v>16</v>
      </c>
      <c r="D1860" s="6">
        <v>16</v>
      </c>
      <c r="E1860" s="6" t="str">
        <f t="shared" si="116"/>
        <v>Monday</v>
      </c>
      <c r="F1860" s="6" t="str">
        <f t="shared" si="119"/>
        <v>Week-day</v>
      </c>
      <c r="G1860" s="6" t="str">
        <f>_xlfn.XLOOKUP(B1860,'[1]VLOOKUP DATA'!$A$3:$A$14,'[1]VLOOKUP DATA'!$C$3:$C$14)</f>
        <v>Low-demand</v>
      </c>
      <c r="H1860" s="6" t="str" cm="1">
        <f t="array" ref="H1860">_xlfn.XLOOKUP(1,('[1]VLOOKUP DATA'!$I$2:$I$337=[1]DATA!G1860)*('[1]VLOOKUP DATA'!$J$2:$J$337=[1]DATA!D1860)*('[1]VLOOKUP DATA'!$K$2:$K$337=[1]DATA!E1860),'[1]VLOOKUP DATA'!$L$2:$L$337)</f>
        <v>Standard</v>
      </c>
      <c r="I1860" s="1" cm="1">
        <f t="array" ref="I1860">_xlfn.XLOOKUP(B1860,'[1]VLOOKUP DATA'!$A$3:$A$14,_xlfn.XLOOKUP(H1860,'[1]VLOOKUP DATA'!$D$2:$F$2,'[1]VLOOKUP DATA'!$D$3:$F$14))*100</f>
        <v>147</v>
      </c>
      <c r="J1860" s="2">
        <v>58.213316666666664</v>
      </c>
      <c r="K1860" s="3">
        <f t="shared" si="117"/>
        <v>58.213316666666664</v>
      </c>
      <c r="L1860" s="3">
        <v>97.808333333333337</v>
      </c>
      <c r="M1860" s="4">
        <v>159.64946666666668</v>
      </c>
      <c r="N1860" s="4">
        <v>357.61015833333329</v>
      </c>
      <c r="O1860" s="4">
        <v>568.09343333333379</v>
      </c>
      <c r="P1860" s="3">
        <f t="shared" si="118"/>
        <v>445.53515833333324</v>
      </c>
      <c r="Q1860" s="5">
        <v>-3.677500000000003E-2</v>
      </c>
      <c r="R1860" s="5">
        <f>VLOOKUP(D1860,'[1]DESIGN LOAD'!AC:AF,2,FALSE)</f>
        <v>565</v>
      </c>
      <c r="S1860" s="7">
        <f>VLOOKUP(D1860,'[1]DESIGN LOAD'!AC:AF,3,FALSE)</f>
        <v>675</v>
      </c>
      <c r="T1860">
        <f>VLOOKUP(D1860,'[1]DESIGN LOAD'!AC:AF,4,FALSE)</f>
        <v>1240</v>
      </c>
    </row>
    <row r="1861" spans="1:20" x14ac:dyDescent="0.3">
      <c r="A1861" s="6">
        <v>2024</v>
      </c>
      <c r="B1861" s="6">
        <v>9</v>
      </c>
      <c r="C1861" s="6">
        <v>16</v>
      </c>
      <c r="D1861" s="6">
        <v>17</v>
      </c>
      <c r="E1861" s="6" t="str">
        <f t="shared" si="116"/>
        <v>Monday</v>
      </c>
      <c r="F1861" s="6" t="str">
        <f t="shared" si="119"/>
        <v>Week-day</v>
      </c>
      <c r="G1861" s="6" t="str">
        <f>_xlfn.XLOOKUP(B1861,'[1]VLOOKUP DATA'!$A$3:$A$14,'[1]VLOOKUP DATA'!$C$3:$C$14)</f>
        <v>Low-demand</v>
      </c>
      <c r="H1861" s="6" t="str" cm="1">
        <f t="array" ref="H1861">_xlfn.XLOOKUP(1,('[1]VLOOKUP DATA'!$I$2:$I$337=[1]DATA!G1861)*('[1]VLOOKUP DATA'!$J$2:$J$337=[1]DATA!D1861)*('[1]VLOOKUP DATA'!$K$2:$K$337=[1]DATA!E1861),'[1]VLOOKUP DATA'!$L$2:$L$337)</f>
        <v>Standard</v>
      </c>
      <c r="I1861" s="1" cm="1">
        <f t="array" ref="I1861">_xlfn.XLOOKUP(B1861,'[1]VLOOKUP DATA'!$A$3:$A$14,_xlfn.XLOOKUP(H1861,'[1]VLOOKUP DATA'!$D$2:$F$2,'[1]VLOOKUP DATA'!$D$3:$F$14))*100</f>
        <v>147</v>
      </c>
      <c r="J1861" s="2">
        <v>134.26193333333336</v>
      </c>
      <c r="K1861" s="3">
        <f t="shared" si="117"/>
        <v>134.26193333333336</v>
      </c>
      <c r="L1861" s="3">
        <v>93.316666666666663</v>
      </c>
      <c r="M1861" s="4">
        <v>348.79463333333337</v>
      </c>
      <c r="N1861" s="4">
        <v>97.133608333333385</v>
      </c>
      <c r="O1861" s="4">
        <v>564.67129166666689</v>
      </c>
      <c r="P1861" s="3">
        <f t="shared" si="118"/>
        <v>445.53515833333324</v>
      </c>
      <c r="Q1861" s="5">
        <v>0</v>
      </c>
      <c r="R1861" s="5">
        <f>VLOOKUP(D1861,'[1]DESIGN LOAD'!AC:AF,2,FALSE)</f>
        <v>555</v>
      </c>
      <c r="S1861" s="7">
        <f>VLOOKUP(D1861,'[1]DESIGN LOAD'!AC:AF,3,FALSE)</f>
        <v>675</v>
      </c>
      <c r="T1861">
        <f>VLOOKUP(D1861,'[1]DESIGN LOAD'!AC:AF,4,FALSE)</f>
        <v>1230</v>
      </c>
    </row>
    <row r="1862" spans="1:20" x14ac:dyDescent="0.3">
      <c r="A1862" s="6">
        <v>2024</v>
      </c>
      <c r="B1862" s="6">
        <v>9</v>
      </c>
      <c r="C1862" s="6">
        <v>16</v>
      </c>
      <c r="D1862" s="6">
        <v>18</v>
      </c>
      <c r="E1862" s="6" t="str">
        <f t="shared" si="116"/>
        <v>Monday</v>
      </c>
      <c r="F1862" s="6" t="str">
        <f t="shared" si="119"/>
        <v>Week-day</v>
      </c>
      <c r="G1862" s="6" t="str">
        <f>_xlfn.XLOOKUP(B1862,'[1]VLOOKUP DATA'!$A$3:$A$14,'[1]VLOOKUP DATA'!$C$3:$C$14)</f>
        <v>Low-demand</v>
      </c>
      <c r="H1862" s="6" t="str" cm="1">
        <f t="array" ref="H1862">_xlfn.XLOOKUP(1,('[1]VLOOKUP DATA'!$I$2:$I$337=[1]DATA!G1862)*('[1]VLOOKUP DATA'!$J$2:$J$337=[1]DATA!D1862)*('[1]VLOOKUP DATA'!$K$2:$K$337=[1]DATA!E1862),'[1]VLOOKUP DATA'!$L$2:$L$337)</f>
        <v>Peak</v>
      </c>
      <c r="I1862" s="1" cm="1">
        <f t="array" ref="I1862">_xlfn.XLOOKUP(B1862,'[1]VLOOKUP DATA'!$A$3:$A$14,_xlfn.XLOOKUP(H1862,'[1]VLOOKUP DATA'!$D$2:$F$2,'[1]VLOOKUP DATA'!$D$3:$F$14))*100</f>
        <v>213</v>
      </c>
      <c r="J1862" s="2">
        <v>472.07418333333294</v>
      </c>
      <c r="K1862" s="3">
        <f t="shared" si="117"/>
        <v>472.07418333333294</v>
      </c>
      <c r="L1862" s="3">
        <v>78.583333333333329</v>
      </c>
      <c r="M1862" s="4">
        <v>64.060083333333367</v>
      </c>
      <c r="N1862" s="4">
        <v>6.5517500000000002</v>
      </c>
      <c r="O1862" s="4">
        <v>538.7601833333332</v>
      </c>
      <c r="P1862" s="3">
        <f t="shared" si="118"/>
        <v>445.53515833333324</v>
      </c>
      <c r="Q1862" s="5">
        <v>0</v>
      </c>
      <c r="R1862" s="5">
        <f>VLOOKUP(D1862,'[1]DESIGN LOAD'!AC:AF,2,FALSE)</f>
        <v>485</v>
      </c>
      <c r="S1862" s="7">
        <f>VLOOKUP(D1862,'[1]DESIGN LOAD'!AC:AF,3,FALSE)</f>
        <v>655</v>
      </c>
      <c r="T1862">
        <f>VLOOKUP(D1862,'[1]DESIGN LOAD'!AC:AF,4,FALSE)</f>
        <v>1140</v>
      </c>
    </row>
    <row r="1863" spans="1:20" x14ac:dyDescent="0.3">
      <c r="A1863" s="6">
        <v>2024</v>
      </c>
      <c r="B1863" s="6">
        <v>9</v>
      </c>
      <c r="C1863" s="6">
        <v>16</v>
      </c>
      <c r="D1863" s="6">
        <v>19</v>
      </c>
      <c r="E1863" s="6" t="str">
        <f t="shared" si="116"/>
        <v>Monday</v>
      </c>
      <c r="F1863" s="6" t="str">
        <f t="shared" si="119"/>
        <v>Week-day</v>
      </c>
      <c r="G1863" s="6" t="str">
        <f>_xlfn.XLOOKUP(B1863,'[1]VLOOKUP DATA'!$A$3:$A$14,'[1]VLOOKUP DATA'!$C$3:$C$14)</f>
        <v>Low-demand</v>
      </c>
      <c r="H1863" s="6" t="str" cm="1">
        <f t="array" ref="H1863">_xlfn.XLOOKUP(1,('[1]VLOOKUP DATA'!$I$2:$I$337=[1]DATA!G1863)*('[1]VLOOKUP DATA'!$J$2:$J$337=[1]DATA!D1863)*('[1]VLOOKUP DATA'!$K$2:$K$337=[1]DATA!E1863),'[1]VLOOKUP DATA'!$L$2:$L$337)</f>
        <v>Peak</v>
      </c>
      <c r="I1863" s="1" cm="1">
        <f t="array" ref="I1863">_xlfn.XLOOKUP(B1863,'[1]VLOOKUP DATA'!$A$3:$A$14,_xlfn.XLOOKUP(H1863,'[1]VLOOKUP DATA'!$D$2:$F$2,'[1]VLOOKUP DATA'!$D$3:$F$14))*100</f>
        <v>213</v>
      </c>
      <c r="J1863" s="2">
        <v>127.79251666666667</v>
      </c>
      <c r="K1863" s="3">
        <f t="shared" si="117"/>
        <v>127.79251666666667</v>
      </c>
      <c r="L1863" s="3">
        <v>61.633333333333333</v>
      </c>
      <c r="M1863" s="4">
        <v>328.40579166666663</v>
      </c>
      <c r="N1863" s="4">
        <v>0</v>
      </c>
      <c r="O1863" s="4">
        <v>441.75334999999995</v>
      </c>
      <c r="P1863" s="3">
        <f t="shared" si="118"/>
        <v>445.53515833333324</v>
      </c>
      <c r="Q1863" s="5">
        <v>-2.2874999999999982E-2</v>
      </c>
      <c r="R1863" s="5">
        <f>VLOOKUP(D1863,'[1]DESIGN LOAD'!AC:AF,2,FALSE)</f>
        <v>295</v>
      </c>
      <c r="S1863" s="7">
        <f>VLOOKUP(D1863,'[1]DESIGN LOAD'!AC:AF,3,FALSE)</f>
        <v>655</v>
      </c>
      <c r="T1863">
        <f>VLOOKUP(D1863,'[1]DESIGN LOAD'!AC:AF,4,FALSE)</f>
        <v>950</v>
      </c>
    </row>
    <row r="1864" spans="1:20" x14ac:dyDescent="0.3">
      <c r="A1864" s="6">
        <v>2024</v>
      </c>
      <c r="B1864" s="6">
        <v>9</v>
      </c>
      <c r="C1864" s="6">
        <v>16</v>
      </c>
      <c r="D1864" s="6">
        <v>20</v>
      </c>
      <c r="E1864" s="6" t="str">
        <f t="shared" si="116"/>
        <v>Monday</v>
      </c>
      <c r="F1864" s="6" t="str">
        <f t="shared" si="119"/>
        <v>Week-day</v>
      </c>
      <c r="G1864" s="6" t="str">
        <f>_xlfn.XLOOKUP(B1864,'[1]VLOOKUP DATA'!$A$3:$A$14,'[1]VLOOKUP DATA'!$C$3:$C$14)</f>
        <v>Low-demand</v>
      </c>
      <c r="H1864" s="6" t="str" cm="1">
        <f t="array" ref="H1864">_xlfn.XLOOKUP(1,('[1]VLOOKUP DATA'!$I$2:$I$337=[1]DATA!G1864)*('[1]VLOOKUP DATA'!$J$2:$J$337=[1]DATA!D1864)*('[1]VLOOKUP DATA'!$K$2:$K$337=[1]DATA!E1864),'[1]VLOOKUP DATA'!$L$2:$L$337)</f>
        <v>Standard</v>
      </c>
      <c r="I1864" s="1" cm="1">
        <f t="array" ref="I1864">_xlfn.XLOOKUP(B1864,'[1]VLOOKUP DATA'!$A$3:$A$14,_xlfn.XLOOKUP(H1864,'[1]VLOOKUP DATA'!$D$2:$F$2,'[1]VLOOKUP DATA'!$D$3:$F$14))*100</f>
        <v>147</v>
      </c>
      <c r="J1864" s="2">
        <v>-2.3722803738317713</v>
      </c>
      <c r="K1864" s="3">
        <f t="shared" si="117"/>
        <v>0</v>
      </c>
      <c r="L1864" s="3">
        <v>58.383177570093459</v>
      </c>
      <c r="M1864" s="4">
        <v>376.65761682242976</v>
      </c>
      <c r="N1864" s="4">
        <v>0</v>
      </c>
      <c r="O1864" s="4">
        <v>358.02266355140182</v>
      </c>
      <c r="P1864" s="3">
        <f t="shared" si="118"/>
        <v>445.53515833333324</v>
      </c>
      <c r="Q1864" s="5">
        <v>-1.9766355140186907E-2</v>
      </c>
      <c r="R1864" s="5">
        <f>VLOOKUP(D1864,'[1]DESIGN LOAD'!AC:AF,2,FALSE)</f>
        <v>295</v>
      </c>
      <c r="S1864" s="7">
        <f>VLOOKUP(D1864,'[1]DESIGN LOAD'!AC:AF,3,FALSE)</f>
        <v>190</v>
      </c>
      <c r="T1864">
        <f>VLOOKUP(D1864,'[1]DESIGN LOAD'!AC:AF,4,FALSE)</f>
        <v>485</v>
      </c>
    </row>
    <row r="1865" spans="1:20" x14ac:dyDescent="0.3">
      <c r="A1865" s="6">
        <v>2024</v>
      </c>
      <c r="B1865" s="6">
        <v>9</v>
      </c>
      <c r="C1865" s="6">
        <v>16</v>
      </c>
      <c r="D1865" s="6">
        <v>21</v>
      </c>
      <c r="E1865" s="6" t="str">
        <f t="shared" si="116"/>
        <v>Monday</v>
      </c>
      <c r="F1865" s="6" t="str">
        <f t="shared" si="119"/>
        <v>Week-day</v>
      </c>
      <c r="G1865" s="6" t="str">
        <f>_xlfn.XLOOKUP(B1865,'[1]VLOOKUP DATA'!$A$3:$A$14,'[1]VLOOKUP DATA'!$C$3:$C$14)</f>
        <v>Low-demand</v>
      </c>
      <c r="H1865" s="6" t="str" cm="1">
        <f t="array" ref="H1865">_xlfn.XLOOKUP(1,('[1]VLOOKUP DATA'!$I$2:$I$337=[1]DATA!G1865)*('[1]VLOOKUP DATA'!$J$2:$J$337=[1]DATA!D1865)*('[1]VLOOKUP DATA'!$K$2:$K$337=[1]DATA!E1865),'[1]VLOOKUP DATA'!$L$2:$L$337)</f>
        <v>Standard</v>
      </c>
      <c r="I1865" s="1" cm="1">
        <f t="array" ref="I1865">_xlfn.XLOOKUP(B1865,'[1]VLOOKUP DATA'!$A$3:$A$14,_xlfn.XLOOKUP(H1865,'[1]VLOOKUP DATA'!$D$2:$F$2,'[1]VLOOKUP DATA'!$D$3:$F$14))*100</f>
        <v>147</v>
      </c>
      <c r="J1865" s="2">
        <v>-75.328266666666707</v>
      </c>
      <c r="K1865" s="3">
        <f t="shared" si="117"/>
        <v>0</v>
      </c>
      <c r="L1865" s="3">
        <v>60.341666666666669</v>
      </c>
      <c r="M1865" s="4">
        <v>444.58654999999999</v>
      </c>
      <c r="N1865" s="4">
        <v>0</v>
      </c>
      <c r="O1865" s="4">
        <v>348.70244166666686</v>
      </c>
      <c r="P1865" s="3">
        <f t="shared" si="118"/>
        <v>445.53515833333324</v>
      </c>
      <c r="Q1865" s="5">
        <v>0</v>
      </c>
      <c r="R1865" s="5">
        <f>VLOOKUP(D1865,'[1]DESIGN LOAD'!AC:AF,2,FALSE)</f>
        <v>295</v>
      </c>
      <c r="S1865" s="7">
        <f>VLOOKUP(D1865,'[1]DESIGN LOAD'!AC:AF,3,FALSE)</f>
        <v>190</v>
      </c>
      <c r="T1865">
        <f>VLOOKUP(D1865,'[1]DESIGN LOAD'!AC:AF,4,FALSE)</f>
        <v>485</v>
      </c>
    </row>
    <row r="1866" spans="1:20" x14ac:dyDescent="0.3">
      <c r="A1866" s="6">
        <v>2024</v>
      </c>
      <c r="B1866" s="6">
        <v>9</v>
      </c>
      <c r="C1866" s="6">
        <v>16</v>
      </c>
      <c r="D1866" s="6">
        <v>22</v>
      </c>
      <c r="E1866" s="6" t="str">
        <f t="shared" si="116"/>
        <v>Monday</v>
      </c>
      <c r="F1866" s="6" t="str">
        <f t="shared" si="119"/>
        <v>Week-day</v>
      </c>
      <c r="G1866" s="6" t="str">
        <f>_xlfn.XLOOKUP(B1866,'[1]VLOOKUP DATA'!$A$3:$A$14,'[1]VLOOKUP DATA'!$C$3:$C$14)</f>
        <v>Low-demand</v>
      </c>
      <c r="H1866" s="6" t="str" cm="1">
        <f t="array" ref="H1866">_xlfn.XLOOKUP(1,('[1]VLOOKUP DATA'!$I$2:$I$337=[1]DATA!G1866)*('[1]VLOOKUP DATA'!$J$2:$J$337=[1]DATA!D1866)*('[1]VLOOKUP DATA'!$K$2:$K$337=[1]DATA!E1866),'[1]VLOOKUP DATA'!$L$2:$L$337)</f>
        <v>Off-Peak</v>
      </c>
      <c r="I1866" s="1" cm="1">
        <f t="array" ref="I1866">_xlfn.XLOOKUP(B1866,'[1]VLOOKUP DATA'!$A$3:$A$14,_xlfn.XLOOKUP(H1866,'[1]VLOOKUP DATA'!$D$2:$F$2,'[1]VLOOKUP DATA'!$D$3:$F$14))*100</f>
        <v>93</v>
      </c>
      <c r="J1866" s="2">
        <v>-67.743333333333354</v>
      </c>
      <c r="K1866" s="3">
        <f t="shared" si="117"/>
        <v>0</v>
      </c>
      <c r="L1866" s="3">
        <v>63.25</v>
      </c>
      <c r="M1866" s="4">
        <v>444.61209999999994</v>
      </c>
      <c r="N1866" s="4">
        <v>0</v>
      </c>
      <c r="O1866" s="4">
        <v>356.25725833333325</v>
      </c>
      <c r="P1866" s="3">
        <f t="shared" si="118"/>
        <v>445.53515833333324</v>
      </c>
      <c r="Q1866" s="5">
        <v>0</v>
      </c>
      <c r="R1866" s="5">
        <f>VLOOKUP(D1866,'[1]DESIGN LOAD'!AC:AF,2,FALSE)</f>
        <v>200</v>
      </c>
      <c r="S1866" s="7">
        <f>VLOOKUP(D1866,'[1]DESIGN LOAD'!AC:AF,3,FALSE)</f>
        <v>190</v>
      </c>
      <c r="T1866">
        <f>VLOOKUP(D1866,'[1]DESIGN LOAD'!AC:AF,4,FALSE)</f>
        <v>390</v>
      </c>
    </row>
    <row r="1867" spans="1:20" x14ac:dyDescent="0.3">
      <c r="A1867" s="6">
        <v>2024</v>
      </c>
      <c r="B1867" s="6">
        <v>9</v>
      </c>
      <c r="C1867" s="6">
        <v>16</v>
      </c>
      <c r="D1867" s="6">
        <v>23</v>
      </c>
      <c r="E1867" s="6" t="str">
        <f t="shared" si="116"/>
        <v>Monday</v>
      </c>
      <c r="F1867" s="6" t="str">
        <f t="shared" si="119"/>
        <v>Week-day</v>
      </c>
      <c r="G1867" s="6" t="str">
        <f>_xlfn.XLOOKUP(B1867,'[1]VLOOKUP DATA'!$A$3:$A$14,'[1]VLOOKUP DATA'!$C$3:$C$14)</f>
        <v>Low-demand</v>
      </c>
      <c r="H1867" s="6" t="str" cm="1">
        <f t="array" ref="H1867">_xlfn.XLOOKUP(1,('[1]VLOOKUP DATA'!$I$2:$I$337=[1]DATA!G1867)*('[1]VLOOKUP DATA'!$J$2:$J$337=[1]DATA!D1867)*('[1]VLOOKUP DATA'!$K$2:$K$337=[1]DATA!E1867),'[1]VLOOKUP DATA'!$L$2:$L$337)</f>
        <v>Off-Peak</v>
      </c>
      <c r="I1867" s="1" cm="1">
        <f t="array" ref="I1867">_xlfn.XLOOKUP(B1867,'[1]VLOOKUP DATA'!$A$3:$A$14,_xlfn.XLOOKUP(H1867,'[1]VLOOKUP DATA'!$D$2:$F$2,'[1]VLOOKUP DATA'!$D$3:$F$14))*100</f>
        <v>93</v>
      </c>
      <c r="J1867" s="2">
        <v>-97.595374999999976</v>
      </c>
      <c r="K1867" s="3">
        <f t="shared" si="117"/>
        <v>0</v>
      </c>
      <c r="L1867" s="3">
        <v>66.716666666666669</v>
      </c>
      <c r="M1867" s="4">
        <v>444.63628333333332</v>
      </c>
      <c r="N1867" s="4">
        <v>0</v>
      </c>
      <c r="O1867" s="4">
        <v>326.36540833333339</v>
      </c>
      <c r="P1867" s="3">
        <f t="shared" si="118"/>
        <v>445.53515833333324</v>
      </c>
      <c r="Q1867" s="5">
        <v>0</v>
      </c>
      <c r="R1867" s="5">
        <f>VLOOKUP(D1867,'[1]DESIGN LOAD'!AC:AF,2,FALSE)</f>
        <v>200</v>
      </c>
      <c r="S1867" s="7">
        <f>VLOOKUP(D1867,'[1]DESIGN LOAD'!AC:AF,3,FALSE)</f>
        <v>190</v>
      </c>
      <c r="T1867">
        <f>VLOOKUP(D1867,'[1]DESIGN LOAD'!AC:AF,4,FALSE)</f>
        <v>390</v>
      </c>
    </row>
    <row r="1868" spans="1:20" x14ac:dyDescent="0.3">
      <c r="A1868" s="6">
        <v>2024</v>
      </c>
      <c r="B1868" s="6">
        <v>9</v>
      </c>
      <c r="C1868" s="6">
        <v>17</v>
      </c>
      <c r="D1868" s="6">
        <v>0</v>
      </c>
      <c r="E1868" s="6" t="str">
        <f t="shared" si="116"/>
        <v>Tuesday</v>
      </c>
      <c r="F1868" s="6" t="str">
        <f t="shared" si="119"/>
        <v>Week-day</v>
      </c>
      <c r="G1868" s="6" t="str">
        <f>_xlfn.XLOOKUP(B1868,'[1]VLOOKUP DATA'!$A$3:$A$14,'[1]VLOOKUP DATA'!$C$3:$C$14)</f>
        <v>Low-demand</v>
      </c>
      <c r="H1868" s="6" t="str" cm="1">
        <f t="array" ref="H1868">_xlfn.XLOOKUP(1,('[1]VLOOKUP DATA'!$I$2:$I$337=[1]DATA!G1868)*('[1]VLOOKUP DATA'!$J$2:$J$337=[1]DATA!D1868)*('[1]VLOOKUP DATA'!$K$2:$K$337=[1]DATA!E1868),'[1]VLOOKUP DATA'!$L$2:$L$337)</f>
        <v>Off-Peak</v>
      </c>
      <c r="I1868" s="1" cm="1">
        <f t="array" ref="I1868">_xlfn.XLOOKUP(B1868,'[1]VLOOKUP DATA'!$A$3:$A$14,_xlfn.XLOOKUP(H1868,'[1]VLOOKUP DATA'!$D$2:$F$2,'[1]VLOOKUP DATA'!$D$3:$F$14))*100</f>
        <v>93</v>
      </c>
      <c r="J1868" s="2">
        <v>-97.57865833333328</v>
      </c>
      <c r="K1868" s="3">
        <f t="shared" si="117"/>
        <v>0</v>
      </c>
      <c r="L1868" s="3">
        <v>70.966666666666669</v>
      </c>
      <c r="M1868" s="4">
        <v>440.07128333333355</v>
      </c>
      <c r="N1868" s="4">
        <v>0</v>
      </c>
      <c r="O1868" s="4">
        <v>321.95816666666673</v>
      </c>
      <c r="P1868" s="3">
        <f t="shared" si="118"/>
        <v>445.53515833333324</v>
      </c>
      <c r="Q1868" s="5">
        <v>0</v>
      </c>
      <c r="R1868" s="5">
        <f>VLOOKUP(D1868,'[1]DESIGN LOAD'!AC:AF,2,FALSE)</f>
        <v>200</v>
      </c>
      <c r="S1868" s="7">
        <f>VLOOKUP(D1868,'[1]DESIGN LOAD'!AC:AF,3,FALSE)</f>
        <v>190</v>
      </c>
      <c r="T1868">
        <f>VLOOKUP(D1868,'[1]DESIGN LOAD'!AC:AF,4,FALSE)</f>
        <v>390</v>
      </c>
    </row>
    <row r="1869" spans="1:20" x14ac:dyDescent="0.3">
      <c r="A1869" s="6">
        <v>2024</v>
      </c>
      <c r="B1869" s="6">
        <v>9</v>
      </c>
      <c r="C1869" s="6">
        <v>17</v>
      </c>
      <c r="D1869" s="6">
        <v>1</v>
      </c>
      <c r="E1869" s="6" t="str">
        <f t="shared" si="116"/>
        <v>Tuesday</v>
      </c>
      <c r="F1869" s="6" t="str">
        <f t="shared" si="119"/>
        <v>Week-day</v>
      </c>
      <c r="G1869" s="6" t="str">
        <f>_xlfn.XLOOKUP(B1869,'[1]VLOOKUP DATA'!$A$3:$A$14,'[1]VLOOKUP DATA'!$C$3:$C$14)</f>
        <v>Low-demand</v>
      </c>
      <c r="H1869" s="6" t="str" cm="1">
        <f t="array" ref="H1869">_xlfn.XLOOKUP(1,('[1]VLOOKUP DATA'!$I$2:$I$337=[1]DATA!G1869)*('[1]VLOOKUP DATA'!$J$2:$J$337=[1]DATA!D1869)*('[1]VLOOKUP DATA'!$K$2:$K$337=[1]DATA!E1869),'[1]VLOOKUP DATA'!$L$2:$L$337)</f>
        <v>Off-Peak</v>
      </c>
      <c r="I1869" s="1" cm="1">
        <f t="array" ref="I1869">_xlfn.XLOOKUP(B1869,'[1]VLOOKUP DATA'!$A$3:$A$14,_xlfn.XLOOKUP(H1869,'[1]VLOOKUP DATA'!$D$2:$F$2,'[1]VLOOKUP DATA'!$D$3:$F$14))*100</f>
        <v>93</v>
      </c>
      <c r="J1869" s="2">
        <v>-69.283716666666663</v>
      </c>
      <c r="K1869" s="3">
        <f t="shared" si="117"/>
        <v>0</v>
      </c>
      <c r="L1869" s="3">
        <v>74.641666666666666</v>
      </c>
      <c r="M1869" s="4">
        <v>417.24141666666696</v>
      </c>
      <c r="N1869" s="4">
        <v>0</v>
      </c>
      <c r="O1869" s="4">
        <v>328.69148333333328</v>
      </c>
      <c r="P1869" s="3">
        <f t="shared" si="118"/>
        <v>445.53515833333324</v>
      </c>
      <c r="Q1869" s="5">
        <v>0</v>
      </c>
      <c r="R1869" s="5">
        <f>VLOOKUP(D1869,'[1]DESIGN LOAD'!AC:AF,2,FALSE)</f>
        <v>200</v>
      </c>
      <c r="S1869" s="7">
        <f>VLOOKUP(D1869,'[1]DESIGN LOAD'!AC:AF,3,FALSE)</f>
        <v>190</v>
      </c>
      <c r="T1869">
        <f>VLOOKUP(D1869,'[1]DESIGN LOAD'!AC:AF,4,FALSE)</f>
        <v>390</v>
      </c>
    </row>
    <row r="1870" spans="1:20" x14ac:dyDescent="0.3">
      <c r="A1870" s="6">
        <v>2024</v>
      </c>
      <c r="B1870" s="6">
        <v>9</v>
      </c>
      <c r="C1870" s="6">
        <v>17</v>
      </c>
      <c r="D1870" s="6">
        <v>2</v>
      </c>
      <c r="E1870" s="6" t="str">
        <f t="shared" si="116"/>
        <v>Tuesday</v>
      </c>
      <c r="F1870" s="6" t="str">
        <f t="shared" si="119"/>
        <v>Week-day</v>
      </c>
      <c r="G1870" s="6" t="str">
        <f>_xlfn.XLOOKUP(B1870,'[1]VLOOKUP DATA'!$A$3:$A$14,'[1]VLOOKUP DATA'!$C$3:$C$14)</f>
        <v>Low-demand</v>
      </c>
      <c r="H1870" s="6" t="str" cm="1">
        <f t="array" ref="H1870">_xlfn.XLOOKUP(1,('[1]VLOOKUP DATA'!$I$2:$I$337=[1]DATA!G1870)*('[1]VLOOKUP DATA'!$J$2:$J$337=[1]DATA!D1870)*('[1]VLOOKUP DATA'!$K$2:$K$337=[1]DATA!E1870),'[1]VLOOKUP DATA'!$L$2:$L$337)</f>
        <v>Off-Peak</v>
      </c>
      <c r="I1870" s="1" cm="1">
        <f t="array" ref="I1870">_xlfn.XLOOKUP(B1870,'[1]VLOOKUP DATA'!$A$3:$A$14,_xlfn.XLOOKUP(H1870,'[1]VLOOKUP DATA'!$D$2:$F$2,'[1]VLOOKUP DATA'!$D$3:$F$14))*100</f>
        <v>93</v>
      </c>
      <c r="J1870" s="2">
        <v>-44.159558333333358</v>
      </c>
      <c r="K1870" s="3">
        <f t="shared" si="117"/>
        <v>0</v>
      </c>
      <c r="L1870" s="3">
        <v>76.641666666666666</v>
      </c>
      <c r="M1870" s="4">
        <v>421.75589166666674</v>
      </c>
      <c r="N1870" s="4">
        <v>0</v>
      </c>
      <c r="O1870" s="4">
        <v>357.77903333333319</v>
      </c>
      <c r="P1870" s="3">
        <f t="shared" si="118"/>
        <v>445.53515833333324</v>
      </c>
      <c r="Q1870" s="5">
        <v>0</v>
      </c>
      <c r="R1870" s="5">
        <f>VLOOKUP(D1870,'[1]DESIGN LOAD'!AC:AF,2,FALSE)</f>
        <v>200</v>
      </c>
      <c r="S1870" s="7">
        <f>VLOOKUP(D1870,'[1]DESIGN LOAD'!AC:AF,3,FALSE)</f>
        <v>190</v>
      </c>
      <c r="T1870">
        <f>VLOOKUP(D1870,'[1]DESIGN LOAD'!AC:AF,4,FALSE)</f>
        <v>390</v>
      </c>
    </row>
    <row r="1871" spans="1:20" x14ac:dyDescent="0.3">
      <c r="A1871" s="6">
        <v>2024</v>
      </c>
      <c r="B1871" s="6">
        <v>9</v>
      </c>
      <c r="C1871" s="6">
        <v>17</v>
      </c>
      <c r="D1871" s="6">
        <v>3</v>
      </c>
      <c r="E1871" s="6" t="str">
        <f t="shared" si="116"/>
        <v>Tuesday</v>
      </c>
      <c r="F1871" s="6" t="str">
        <f t="shared" si="119"/>
        <v>Week-day</v>
      </c>
      <c r="G1871" s="6" t="str">
        <f>_xlfn.XLOOKUP(B1871,'[1]VLOOKUP DATA'!$A$3:$A$14,'[1]VLOOKUP DATA'!$C$3:$C$14)</f>
        <v>Low-demand</v>
      </c>
      <c r="H1871" s="6" t="str" cm="1">
        <f t="array" ref="H1871">_xlfn.XLOOKUP(1,('[1]VLOOKUP DATA'!$I$2:$I$337=[1]DATA!G1871)*('[1]VLOOKUP DATA'!$J$2:$J$337=[1]DATA!D1871)*('[1]VLOOKUP DATA'!$K$2:$K$337=[1]DATA!E1871),'[1]VLOOKUP DATA'!$L$2:$L$337)</f>
        <v>Off-Peak</v>
      </c>
      <c r="I1871" s="1" cm="1">
        <f t="array" ref="I1871">_xlfn.XLOOKUP(B1871,'[1]VLOOKUP DATA'!$A$3:$A$14,_xlfn.XLOOKUP(H1871,'[1]VLOOKUP DATA'!$D$2:$F$2,'[1]VLOOKUP DATA'!$D$3:$F$14))*100</f>
        <v>93</v>
      </c>
      <c r="J1871" s="2">
        <v>-30.815683333333332</v>
      </c>
      <c r="K1871" s="3">
        <f t="shared" si="117"/>
        <v>0</v>
      </c>
      <c r="L1871" s="3">
        <v>77.966666666666669</v>
      </c>
      <c r="M1871" s="4">
        <v>404.65604166666668</v>
      </c>
      <c r="N1871" s="4">
        <v>0</v>
      </c>
      <c r="O1871" s="4">
        <v>355.10325000000006</v>
      </c>
      <c r="P1871" s="3">
        <f t="shared" si="118"/>
        <v>445.53515833333324</v>
      </c>
      <c r="Q1871" s="5">
        <v>0</v>
      </c>
      <c r="R1871" s="5">
        <f>VLOOKUP(D1871,'[1]DESIGN LOAD'!AC:AF,2,FALSE)</f>
        <v>200</v>
      </c>
      <c r="S1871" s="7">
        <f>VLOOKUP(D1871,'[1]DESIGN LOAD'!AC:AF,3,FALSE)</f>
        <v>190</v>
      </c>
      <c r="T1871">
        <f>VLOOKUP(D1871,'[1]DESIGN LOAD'!AC:AF,4,FALSE)</f>
        <v>390</v>
      </c>
    </row>
    <row r="1872" spans="1:20" x14ac:dyDescent="0.3">
      <c r="A1872" s="6">
        <v>2024</v>
      </c>
      <c r="B1872" s="6">
        <v>9</v>
      </c>
      <c r="C1872" s="6">
        <v>17</v>
      </c>
      <c r="D1872" s="6">
        <v>4</v>
      </c>
      <c r="E1872" s="6" t="str">
        <f t="shared" si="116"/>
        <v>Tuesday</v>
      </c>
      <c r="F1872" s="6" t="str">
        <f t="shared" si="119"/>
        <v>Week-day</v>
      </c>
      <c r="G1872" s="6" t="str">
        <f>_xlfn.XLOOKUP(B1872,'[1]VLOOKUP DATA'!$A$3:$A$14,'[1]VLOOKUP DATA'!$C$3:$C$14)</f>
        <v>Low-demand</v>
      </c>
      <c r="H1872" s="6" t="str" cm="1">
        <f t="array" ref="H1872">_xlfn.XLOOKUP(1,('[1]VLOOKUP DATA'!$I$2:$I$337=[1]DATA!G1872)*('[1]VLOOKUP DATA'!$J$2:$J$337=[1]DATA!D1872)*('[1]VLOOKUP DATA'!$K$2:$K$337=[1]DATA!E1872),'[1]VLOOKUP DATA'!$L$2:$L$337)</f>
        <v>Off-Peak</v>
      </c>
      <c r="I1872" s="1" cm="1">
        <f t="array" ref="I1872">_xlfn.XLOOKUP(B1872,'[1]VLOOKUP DATA'!$A$3:$A$14,_xlfn.XLOOKUP(H1872,'[1]VLOOKUP DATA'!$D$2:$F$2,'[1]VLOOKUP DATA'!$D$3:$F$14))*100</f>
        <v>93</v>
      </c>
      <c r="J1872" s="2">
        <v>-25.453600000000002</v>
      </c>
      <c r="K1872" s="3">
        <f t="shared" si="117"/>
        <v>0</v>
      </c>
      <c r="L1872" s="3">
        <v>78.958333333333329</v>
      </c>
      <c r="M1872" s="4">
        <v>393.24760000000003</v>
      </c>
      <c r="N1872" s="4">
        <v>0</v>
      </c>
      <c r="O1872" s="4">
        <v>349.38929999999988</v>
      </c>
      <c r="P1872" s="3">
        <f t="shared" si="118"/>
        <v>445.53515833333324</v>
      </c>
      <c r="Q1872" s="5">
        <v>0</v>
      </c>
      <c r="R1872" s="5">
        <f>VLOOKUP(D1872,'[1]DESIGN LOAD'!AC:AF,2,FALSE)</f>
        <v>295</v>
      </c>
      <c r="S1872" s="7">
        <f>VLOOKUP(D1872,'[1]DESIGN LOAD'!AC:AF,3,FALSE)</f>
        <v>190</v>
      </c>
      <c r="T1872">
        <f>VLOOKUP(D1872,'[1]DESIGN LOAD'!AC:AF,4,FALSE)</f>
        <v>485</v>
      </c>
    </row>
    <row r="1873" spans="1:20" x14ac:dyDescent="0.3">
      <c r="A1873" s="6">
        <v>2024</v>
      </c>
      <c r="B1873" s="6">
        <v>9</v>
      </c>
      <c r="C1873" s="6">
        <v>17</v>
      </c>
      <c r="D1873" s="6">
        <v>5</v>
      </c>
      <c r="E1873" s="6" t="str">
        <f t="shared" si="116"/>
        <v>Tuesday</v>
      </c>
      <c r="F1873" s="6" t="str">
        <f t="shared" si="119"/>
        <v>Week-day</v>
      </c>
      <c r="G1873" s="6" t="str">
        <f>_xlfn.XLOOKUP(B1873,'[1]VLOOKUP DATA'!$A$3:$A$14,'[1]VLOOKUP DATA'!$C$3:$C$14)</f>
        <v>Low-demand</v>
      </c>
      <c r="H1873" s="6" t="str" cm="1">
        <f t="array" ref="H1873">_xlfn.XLOOKUP(1,('[1]VLOOKUP DATA'!$I$2:$I$337=[1]DATA!G1873)*('[1]VLOOKUP DATA'!$J$2:$J$337=[1]DATA!D1873)*('[1]VLOOKUP DATA'!$K$2:$K$337=[1]DATA!E1873),'[1]VLOOKUP DATA'!$L$2:$L$337)</f>
        <v>Off-Peak</v>
      </c>
      <c r="I1873" s="1" cm="1">
        <f t="array" ref="I1873">_xlfn.XLOOKUP(B1873,'[1]VLOOKUP DATA'!$A$3:$A$14,_xlfn.XLOOKUP(H1873,'[1]VLOOKUP DATA'!$D$2:$F$2,'[1]VLOOKUP DATA'!$D$3:$F$14))*100</f>
        <v>93</v>
      </c>
      <c r="J1873" s="2">
        <v>-19.776233333333334</v>
      </c>
      <c r="K1873" s="3">
        <f t="shared" si="117"/>
        <v>0</v>
      </c>
      <c r="L1873" s="3">
        <v>79.49166666666666</v>
      </c>
      <c r="M1873" s="4">
        <v>375.01705833333313</v>
      </c>
      <c r="N1873" s="4">
        <v>0</v>
      </c>
      <c r="O1873" s="4">
        <v>338.18368333333336</v>
      </c>
      <c r="P1873" s="3">
        <f t="shared" si="118"/>
        <v>445.53515833333324</v>
      </c>
      <c r="Q1873" s="5">
        <v>0</v>
      </c>
      <c r="R1873" s="5">
        <f>VLOOKUP(D1873,'[1]DESIGN LOAD'!AC:AF,2,FALSE)</f>
        <v>295</v>
      </c>
      <c r="S1873" s="7">
        <f>VLOOKUP(D1873,'[1]DESIGN LOAD'!AC:AF,3,FALSE)</f>
        <v>190</v>
      </c>
      <c r="T1873">
        <f>VLOOKUP(D1873,'[1]DESIGN LOAD'!AC:AF,4,FALSE)</f>
        <v>485</v>
      </c>
    </row>
    <row r="1874" spans="1:20" x14ac:dyDescent="0.3">
      <c r="A1874" s="6">
        <v>2024</v>
      </c>
      <c r="B1874" s="6">
        <v>9</v>
      </c>
      <c r="C1874" s="6">
        <v>17</v>
      </c>
      <c r="D1874" s="6">
        <v>6</v>
      </c>
      <c r="E1874" s="6" t="str">
        <f t="shared" si="116"/>
        <v>Tuesday</v>
      </c>
      <c r="F1874" s="6" t="str">
        <f t="shared" si="119"/>
        <v>Week-day</v>
      </c>
      <c r="G1874" s="6" t="str">
        <f>_xlfn.XLOOKUP(B1874,'[1]VLOOKUP DATA'!$A$3:$A$14,'[1]VLOOKUP DATA'!$C$3:$C$14)</f>
        <v>Low-demand</v>
      </c>
      <c r="H1874" s="6" t="str" cm="1">
        <f t="array" ref="H1874">_xlfn.XLOOKUP(1,('[1]VLOOKUP DATA'!$I$2:$I$337=[1]DATA!G1874)*('[1]VLOOKUP DATA'!$J$2:$J$337=[1]DATA!D1874)*('[1]VLOOKUP DATA'!$K$2:$K$337=[1]DATA!E1874),'[1]VLOOKUP DATA'!$L$2:$L$337)</f>
        <v>Standard</v>
      </c>
      <c r="I1874" s="1" cm="1">
        <f t="array" ref="I1874">_xlfn.XLOOKUP(B1874,'[1]VLOOKUP DATA'!$A$3:$A$14,_xlfn.XLOOKUP(H1874,'[1]VLOOKUP DATA'!$D$2:$F$2,'[1]VLOOKUP DATA'!$D$3:$F$14))*100</f>
        <v>147</v>
      </c>
      <c r="J1874" s="2">
        <v>-20.46831666666667</v>
      </c>
      <c r="K1874" s="3">
        <f t="shared" si="117"/>
        <v>0</v>
      </c>
      <c r="L1874" s="3">
        <v>80</v>
      </c>
      <c r="M1874" s="4">
        <v>348.28126666666651</v>
      </c>
      <c r="N1874" s="4">
        <v>9.5021166666666659</v>
      </c>
      <c r="O1874" s="4">
        <v>321.90366666666648</v>
      </c>
      <c r="P1874" s="3">
        <f t="shared" si="118"/>
        <v>445.53515833333324</v>
      </c>
      <c r="Q1874" s="5">
        <v>0</v>
      </c>
      <c r="R1874" s="5">
        <f>VLOOKUP(D1874,'[1]DESIGN LOAD'!AC:AF,2,FALSE)</f>
        <v>295</v>
      </c>
      <c r="S1874" s="7">
        <f>VLOOKUP(D1874,'[1]DESIGN LOAD'!AC:AF,3,FALSE)</f>
        <v>190</v>
      </c>
      <c r="T1874">
        <f>VLOOKUP(D1874,'[1]DESIGN LOAD'!AC:AF,4,FALSE)</f>
        <v>485</v>
      </c>
    </row>
    <row r="1875" spans="1:20" x14ac:dyDescent="0.3">
      <c r="A1875" s="6">
        <v>2024</v>
      </c>
      <c r="B1875" s="6">
        <v>9</v>
      </c>
      <c r="C1875" s="6">
        <v>17</v>
      </c>
      <c r="D1875" s="6">
        <v>7</v>
      </c>
      <c r="E1875" s="6" t="str">
        <f t="shared" si="116"/>
        <v>Tuesday</v>
      </c>
      <c r="F1875" s="6" t="str">
        <f t="shared" si="119"/>
        <v>Week-day</v>
      </c>
      <c r="G1875" s="6" t="str">
        <f>_xlfn.XLOOKUP(B1875,'[1]VLOOKUP DATA'!$A$3:$A$14,'[1]VLOOKUP DATA'!$C$3:$C$14)</f>
        <v>Low-demand</v>
      </c>
      <c r="H1875" s="6" t="str" cm="1">
        <f t="array" ref="H1875">_xlfn.XLOOKUP(1,('[1]VLOOKUP DATA'!$I$2:$I$337=[1]DATA!G1875)*('[1]VLOOKUP DATA'!$J$2:$J$337=[1]DATA!D1875)*('[1]VLOOKUP DATA'!$K$2:$K$337=[1]DATA!E1875),'[1]VLOOKUP DATA'!$L$2:$L$337)</f>
        <v>Peak</v>
      </c>
      <c r="I1875" s="1" cm="1">
        <f t="array" ref="I1875">_xlfn.XLOOKUP(B1875,'[1]VLOOKUP DATA'!$A$3:$A$14,_xlfn.XLOOKUP(H1875,'[1]VLOOKUP DATA'!$D$2:$F$2,'[1]VLOOKUP DATA'!$D$3:$F$14))*100</f>
        <v>213</v>
      </c>
      <c r="J1875" s="2">
        <v>168.73515833333326</v>
      </c>
      <c r="K1875" s="3">
        <f t="shared" si="117"/>
        <v>168.73515833333326</v>
      </c>
      <c r="L1875" s="3">
        <v>76.025000000000006</v>
      </c>
      <c r="M1875" s="4">
        <v>62.679783333333376</v>
      </c>
      <c r="N1875" s="4">
        <v>214.62539166666667</v>
      </c>
      <c r="O1875" s="4">
        <v>443.10601666666656</v>
      </c>
      <c r="P1875" s="3">
        <f t="shared" si="118"/>
        <v>445.53515833333324</v>
      </c>
      <c r="Q1875" s="5">
        <v>-1.8433333333333347E-2</v>
      </c>
      <c r="R1875" s="5">
        <f>VLOOKUP(D1875,'[1]DESIGN LOAD'!AC:AF,2,FALSE)</f>
        <v>565</v>
      </c>
      <c r="S1875" s="7">
        <f>VLOOKUP(D1875,'[1]DESIGN LOAD'!AC:AF,3,FALSE)</f>
        <v>690</v>
      </c>
      <c r="T1875">
        <f>VLOOKUP(D1875,'[1]DESIGN LOAD'!AC:AF,4,FALSE)</f>
        <v>1255</v>
      </c>
    </row>
    <row r="1876" spans="1:20" x14ac:dyDescent="0.3">
      <c r="A1876" s="6">
        <v>2024</v>
      </c>
      <c r="B1876" s="6">
        <v>9</v>
      </c>
      <c r="C1876" s="6">
        <v>17</v>
      </c>
      <c r="D1876" s="6">
        <v>8</v>
      </c>
      <c r="E1876" s="6" t="str">
        <f t="shared" si="116"/>
        <v>Tuesday</v>
      </c>
      <c r="F1876" s="6" t="str">
        <f t="shared" si="119"/>
        <v>Week-day</v>
      </c>
      <c r="G1876" s="6" t="str">
        <f>_xlfn.XLOOKUP(B1876,'[1]VLOOKUP DATA'!$A$3:$A$14,'[1]VLOOKUP DATA'!$C$3:$C$14)</f>
        <v>Low-demand</v>
      </c>
      <c r="H1876" s="6" t="str" cm="1">
        <f t="array" ref="H1876">_xlfn.XLOOKUP(1,('[1]VLOOKUP DATA'!$I$2:$I$337=[1]DATA!G1876)*('[1]VLOOKUP DATA'!$J$2:$J$337=[1]DATA!D1876)*('[1]VLOOKUP DATA'!$K$2:$K$337=[1]DATA!E1876),'[1]VLOOKUP DATA'!$L$2:$L$337)</f>
        <v>Peak</v>
      </c>
      <c r="I1876" s="1" cm="1">
        <f t="array" ref="I1876">_xlfn.XLOOKUP(B1876,'[1]VLOOKUP DATA'!$A$3:$A$14,_xlfn.XLOOKUP(H1876,'[1]VLOOKUP DATA'!$D$2:$F$2,'[1]VLOOKUP DATA'!$D$3:$F$14))*100</f>
        <v>213</v>
      </c>
      <c r="J1876" s="2">
        <v>-62.216891666666662</v>
      </c>
      <c r="K1876" s="3">
        <f t="shared" si="117"/>
        <v>0</v>
      </c>
      <c r="L1876" s="3">
        <v>72.36666666666666</v>
      </c>
      <c r="M1876" s="4">
        <v>0.16037499999999999</v>
      </c>
      <c r="N1876" s="4">
        <v>515.6490666666665</v>
      </c>
      <c r="O1876" s="4">
        <v>453.40530833333338</v>
      </c>
      <c r="P1876" s="3">
        <f t="shared" si="118"/>
        <v>445.53515833333324</v>
      </c>
      <c r="Q1876" s="5">
        <v>-2.5424999999999944E-2</v>
      </c>
      <c r="R1876" s="5">
        <f>VLOOKUP(D1876,'[1]DESIGN LOAD'!AC:AF,2,FALSE)</f>
        <v>565</v>
      </c>
      <c r="S1876" s="7">
        <f>VLOOKUP(D1876,'[1]DESIGN LOAD'!AC:AF,3,FALSE)</f>
        <v>675</v>
      </c>
      <c r="T1876">
        <f>VLOOKUP(D1876,'[1]DESIGN LOAD'!AC:AF,4,FALSE)</f>
        <v>1240</v>
      </c>
    </row>
    <row r="1877" spans="1:20" x14ac:dyDescent="0.3">
      <c r="A1877" s="6">
        <v>2024</v>
      </c>
      <c r="B1877" s="6">
        <v>9</v>
      </c>
      <c r="C1877" s="6">
        <v>17</v>
      </c>
      <c r="D1877" s="6">
        <v>9</v>
      </c>
      <c r="E1877" s="6" t="str">
        <f t="shared" si="116"/>
        <v>Tuesday</v>
      </c>
      <c r="F1877" s="6" t="str">
        <f t="shared" si="119"/>
        <v>Week-day</v>
      </c>
      <c r="G1877" s="6" t="str">
        <f>_xlfn.XLOOKUP(B1877,'[1]VLOOKUP DATA'!$A$3:$A$14,'[1]VLOOKUP DATA'!$C$3:$C$14)</f>
        <v>Low-demand</v>
      </c>
      <c r="H1877" s="6" t="str" cm="1">
        <f t="array" ref="H1877">_xlfn.XLOOKUP(1,('[1]VLOOKUP DATA'!$I$2:$I$337=[1]DATA!G1877)*('[1]VLOOKUP DATA'!$J$2:$J$337=[1]DATA!D1877)*('[1]VLOOKUP DATA'!$K$2:$K$337=[1]DATA!E1877),'[1]VLOOKUP DATA'!$L$2:$L$337)</f>
        <v>Peak</v>
      </c>
      <c r="I1877" s="1" cm="1">
        <f t="array" ref="I1877">_xlfn.XLOOKUP(B1877,'[1]VLOOKUP DATA'!$A$3:$A$14,_xlfn.XLOOKUP(H1877,'[1]VLOOKUP DATA'!$D$2:$F$2,'[1]VLOOKUP DATA'!$D$3:$F$14))*100</f>
        <v>213</v>
      </c>
      <c r="J1877" s="2">
        <v>-237.65333333333317</v>
      </c>
      <c r="K1877" s="3">
        <f t="shared" si="117"/>
        <v>0</v>
      </c>
      <c r="L1877" s="3">
        <v>79.266666666666666</v>
      </c>
      <c r="M1877" s="4">
        <v>0.1597083333333334</v>
      </c>
      <c r="N1877" s="4">
        <v>735.13237500000002</v>
      </c>
      <c r="O1877" s="4">
        <v>497.45231666666689</v>
      </c>
      <c r="P1877" s="3">
        <f t="shared" si="118"/>
        <v>445.53515833333324</v>
      </c>
      <c r="Q1877" s="5">
        <v>-2.4999999999999946E-2</v>
      </c>
      <c r="R1877" s="5">
        <f>VLOOKUP(D1877,'[1]DESIGN LOAD'!AC:AF,2,FALSE)</f>
        <v>565</v>
      </c>
      <c r="S1877" s="7">
        <f>VLOOKUP(D1877,'[1]DESIGN LOAD'!AC:AF,3,FALSE)</f>
        <v>675</v>
      </c>
      <c r="T1877">
        <f>VLOOKUP(D1877,'[1]DESIGN LOAD'!AC:AF,4,FALSE)</f>
        <v>1240</v>
      </c>
    </row>
    <row r="1878" spans="1:20" x14ac:dyDescent="0.3">
      <c r="A1878" s="6">
        <v>2024</v>
      </c>
      <c r="B1878" s="6">
        <v>9</v>
      </c>
      <c r="C1878" s="6">
        <v>17</v>
      </c>
      <c r="D1878" s="6">
        <v>10</v>
      </c>
      <c r="E1878" s="6" t="str">
        <f t="shared" si="116"/>
        <v>Tuesday</v>
      </c>
      <c r="F1878" s="6" t="str">
        <f t="shared" si="119"/>
        <v>Week-day</v>
      </c>
      <c r="G1878" s="6" t="str">
        <f>_xlfn.XLOOKUP(B1878,'[1]VLOOKUP DATA'!$A$3:$A$14,'[1]VLOOKUP DATA'!$C$3:$C$14)</f>
        <v>Low-demand</v>
      </c>
      <c r="H1878" s="6" t="str" cm="1">
        <f t="array" ref="H1878">_xlfn.XLOOKUP(1,('[1]VLOOKUP DATA'!$I$2:$I$337=[1]DATA!G1878)*('[1]VLOOKUP DATA'!$J$2:$J$337=[1]DATA!D1878)*('[1]VLOOKUP DATA'!$K$2:$K$337=[1]DATA!E1878),'[1]VLOOKUP DATA'!$L$2:$L$337)</f>
        <v>Standard</v>
      </c>
      <c r="I1878" s="1" cm="1">
        <f t="array" ref="I1878">_xlfn.XLOOKUP(B1878,'[1]VLOOKUP DATA'!$A$3:$A$14,_xlfn.XLOOKUP(H1878,'[1]VLOOKUP DATA'!$D$2:$F$2,'[1]VLOOKUP DATA'!$D$3:$F$14))*100</f>
        <v>147</v>
      </c>
      <c r="J1878" s="2">
        <v>-318.22965833333342</v>
      </c>
      <c r="K1878" s="3">
        <f t="shared" si="117"/>
        <v>0</v>
      </c>
      <c r="L1878" s="3">
        <v>92.166666666666671</v>
      </c>
      <c r="M1878" s="4">
        <v>0.16050833333333331</v>
      </c>
      <c r="N1878" s="4">
        <v>849.45609999999976</v>
      </c>
      <c r="O1878" s="4">
        <v>531.19976666666673</v>
      </c>
      <c r="P1878" s="3">
        <f t="shared" si="118"/>
        <v>445.53515833333324</v>
      </c>
      <c r="Q1878" s="5">
        <v>-2.4999999999999946E-2</v>
      </c>
      <c r="R1878" s="5">
        <f>VLOOKUP(D1878,'[1]DESIGN LOAD'!AC:AF,2,FALSE)</f>
        <v>565</v>
      </c>
      <c r="S1878" s="7">
        <f>VLOOKUP(D1878,'[1]DESIGN LOAD'!AC:AF,3,FALSE)</f>
        <v>675</v>
      </c>
      <c r="T1878">
        <f>VLOOKUP(D1878,'[1]DESIGN LOAD'!AC:AF,4,FALSE)</f>
        <v>1240</v>
      </c>
    </row>
    <row r="1879" spans="1:20" x14ac:dyDescent="0.3">
      <c r="A1879" s="6">
        <v>2024</v>
      </c>
      <c r="B1879" s="6">
        <v>9</v>
      </c>
      <c r="C1879" s="6">
        <v>17</v>
      </c>
      <c r="D1879" s="6">
        <v>11</v>
      </c>
      <c r="E1879" s="6" t="str">
        <f t="shared" si="116"/>
        <v>Tuesday</v>
      </c>
      <c r="F1879" s="6" t="str">
        <f t="shared" si="119"/>
        <v>Week-day</v>
      </c>
      <c r="G1879" s="6" t="str">
        <f>_xlfn.XLOOKUP(B1879,'[1]VLOOKUP DATA'!$A$3:$A$14,'[1]VLOOKUP DATA'!$C$3:$C$14)</f>
        <v>Low-demand</v>
      </c>
      <c r="H1879" s="6" t="str" cm="1">
        <f t="array" ref="H1879">_xlfn.XLOOKUP(1,('[1]VLOOKUP DATA'!$I$2:$I$337=[1]DATA!G1879)*('[1]VLOOKUP DATA'!$J$2:$J$337=[1]DATA!D1879)*('[1]VLOOKUP DATA'!$K$2:$K$337=[1]DATA!E1879),'[1]VLOOKUP DATA'!$L$2:$L$337)</f>
        <v>Standard</v>
      </c>
      <c r="I1879" s="1" cm="1">
        <f t="array" ref="I1879">_xlfn.XLOOKUP(B1879,'[1]VLOOKUP DATA'!$A$3:$A$14,_xlfn.XLOOKUP(H1879,'[1]VLOOKUP DATA'!$D$2:$F$2,'[1]VLOOKUP DATA'!$D$3:$F$14))*100</f>
        <v>147</v>
      </c>
      <c r="J1879" s="2">
        <v>-25.680191666666683</v>
      </c>
      <c r="K1879" s="3">
        <f t="shared" si="117"/>
        <v>0</v>
      </c>
      <c r="L1879" s="3">
        <v>99.033333333333331</v>
      </c>
      <c r="M1879" s="4">
        <v>0.16132500000000002</v>
      </c>
      <c r="N1879" s="4">
        <v>544.54351666666662</v>
      </c>
      <c r="O1879" s="4">
        <v>518.83671666666669</v>
      </c>
      <c r="P1879" s="3">
        <f t="shared" si="118"/>
        <v>445.53515833333324</v>
      </c>
      <c r="Q1879" s="5">
        <v>-2.4999999999999946E-2</v>
      </c>
      <c r="R1879" s="5">
        <f>VLOOKUP(D1879,'[1]DESIGN LOAD'!AC:AF,2,FALSE)</f>
        <v>565</v>
      </c>
      <c r="S1879" s="7">
        <f>VLOOKUP(D1879,'[1]DESIGN LOAD'!AC:AF,3,FALSE)</f>
        <v>675</v>
      </c>
      <c r="T1879">
        <f>VLOOKUP(D1879,'[1]DESIGN LOAD'!AC:AF,4,FALSE)</f>
        <v>1240</v>
      </c>
    </row>
    <row r="1880" spans="1:20" x14ac:dyDescent="0.3">
      <c r="A1880" s="6">
        <v>2024</v>
      </c>
      <c r="B1880" s="6">
        <v>9</v>
      </c>
      <c r="C1880" s="6">
        <v>17</v>
      </c>
      <c r="D1880" s="6">
        <v>12</v>
      </c>
      <c r="E1880" s="6" t="str">
        <f t="shared" si="116"/>
        <v>Tuesday</v>
      </c>
      <c r="F1880" s="6" t="str">
        <f t="shared" si="119"/>
        <v>Week-day</v>
      </c>
      <c r="G1880" s="6" t="str">
        <f>_xlfn.XLOOKUP(B1880,'[1]VLOOKUP DATA'!$A$3:$A$14,'[1]VLOOKUP DATA'!$C$3:$C$14)</f>
        <v>Low-demand</v>
      </c>
      <c r="H1880" s="6" t="str" cm="1">
        <f t="array" ref="H1880">_xlfn.XLOOKUP(1,('[1]VLOOKUP DATA'!$I$2:$I$337=[1]DATA!G1880)*('[1]VLOOKUP DATA'!$J$2:$J$337=[1]DATA!D1880)*('[1]VLOOKUP DATA'!$K$2:$K$337=[1]DATA!E1880),'[1]VLOOKUP DATA'!$L$2:$L$337)</f>
        <v>Standard</v>
      </c>
      <c r="I1880" s="1" cm="1">
        <f t="array" ref="I1880">_xlfn.XLOOKUP(B1880,'[1]VLOOKUP DATA'!$A$3:$A$14,_xlfn.XLOOKUP(H1880,'[1]VLOOKUP DATA'!$D$2:$F$2,'[1]VLOOKUP DATA'!$D$3:$F$14))*100</f>
        <v>147</v>
      </c>
      <c r="J1880" s="2">
        <v>-7.0921834862385325</v>
      </c>
      <c r="K1880" s="3">
        <f t="shared" si="117"/>
        <v>0</v>
      </c>
      <c r="L1880" s="3">
        <v>99</v>
      </c>
      <c r="M1880" s="4">
        <v>0.32500917431192661</v>
      </c>
      <c r="N1880" s="4">
        <v>473.54152293577971</v>
      </c>
      <c r="O1880" s="4">
        <v>466.43701834862378</v>
      </c>
      <c r="P1880" s="3">
        <f t="shared" si="118"/>
        <v>445.53515833333324</v>
      </c>
      <c r="Q1880" s="5">
        <v>-2.4256880733944962E-2</v>
      </c>
      <c r="R1880" s="5">
        <f>VLOOKUP(D1880,'[1]DESIGN LOAD'!AC:AF,2,FALSE)</f>
        <v>565</v>
      </c>
      <c r="S1880" s="7">
        <f>VLOOKUP(D1880,'[1]DESIGN LOAD'!AC:AF,3,FALSE)</f>
        <v>675</v>
      </c>
      <c r="T1880">
        <f>VLOOKUP(D1880,'[1]DESIGN LOAD'!AC:AF,4,FALSE)</f>
        <v>1240</v>
      </c>
    </row>
    <row r="1881" spans="1:20" x14ac:dyDescent="0.3">
      <c r="A1881" s="6">
        <v>2024</v>
      </c>
      <c r="B1881" s="6">
        <v>9</v>
      </c>
      <c r="C1881" s="6">
        <v>17</v>
      </c>
      <c r="D1881" s="6">
        <v>13</v>
      </c>
      <c r="E1881" s="6" t="str">
        <f t="shared" si="116"/>
        <v>Tuesday</v>
      </c>
      <c r="F1881" s="6" t="str">
        <f t="shared" si="119"/>
        <v>Week-day</v>
      </c>
      <c r="G1881" s="6" t="str">
        <f>_xlfn.XLOOKUP(B1881,'[1]VLOOKUP DATA'!$A$3:$A$14,'[1]VLOOKUP DATA'!$C$3:$C$14)</f>
        <v>Low-demand</v>
      </c>
      <c r="H1881" s="6" t="str" cm="1">
        <f t="array" ref="H1881">_xlfn.XLOOKUP(1,('[1]VLOOKUP DATA'!$I$2:$I$337=[1]DATA!G1881)*('[1]VLOOKUP DATA'!$J$2:$J$337=[1]DATA!D1881)*('[1]VLOOKUP DATA'!$K$2:$K$337=[1]DATA!E1881),'[1]VLOOKUP DATA'!$L$2:$L$337)</f>
        <v>Standard</v>
      </c>
      <c r="I1881" s="1" cm="1">
        <f t="array" ref="I1881">_xlfn.XLOOKUP(B1881,'[1]VLOOKUP DATA'!$A$3:$A$14,_xlfn.XLOOKUP(H1881,'[1]VLOOKUP DATA'!$D$2:$F$2,'[1]VLOOKUP DATA'!$D$3:$F$14))*100</f>
        <v>147</v>
      </c>
      <c r="J1881" s="2">
        <v>-8.0829666666666675</v>
      </c>
      <c r="K1881" s="3">
        <f t="shared" si="117"/>
        <v>0</v>
      </c>
      <c r="L1881" s="3">
        <v>99</v>
      </c>
      <c r="M1881" s="4">
        <v>0.15938333333333335</v>
      </c>
      <c r="N1881" s="4">
        <v>492.77601666666646</v>
      </c>
      <c r="O1881" s="4">
        <v>484.67785833333323</v>
      </c>
      <c r="P1881" s="3">
        <f t="shared" si="118"/>
        <v>445.53515833333324</v>
      </c>
      <c r="Q1881" s="5">
        <v>-1.4091666666666643E-2</v>
      </c>
      <c r="R1881" s="5">
        <f>VLOOKUP(D1881,'[1]DESIGN LOAD'!AC:AF,2,FALSE)</f>
        <v>565</v>
      </c>
      <c r="S1881" s="7">
        <f>VLOOKUP(D1881,'[1]DESIGN LOAD'!AC:AF,3,FALSE)</f>
        <v>675</v>
      </c>
      <c r="T1881">
        <f>VLOOKUP(D1881,'[1]DESIGN LOAD'!AC:AF,4,FALSE)</f>
        <v>1240</v>
      </c>
    </row>
    <row r="1882" spans="1:20" x14ac:dyDescent="0.3">
      <c r="A1882" s="6">
        <v>2024</v>
      </c>
      <c r="B1882" s="6">
        <v>9</v>
      </c>
      <c r="C1882" s="6">
        <v>17</v>
      </c>
      <c r="D1882" s="6">
        <v>14</v>
      </c>
      <c r="E1882" s="6" t="str">
        <f t="shared" si="116"/>
        <v>Tuesday</v>
      </c>
      <c r="F1882" s="6" t="str">
        <f t="shared" si="119"/>
        <v>Week-day</v>
      </c>
      <c r="G1882" s="6" t="str">
        <f>_xlfn.XLOOKUP(B1882,'[1]VLOOKUP DATA'!$A$3:$A$14,'[1]VLOOKUP DATA'!$C$3:$C$14)</f>
        <v>Low-demand</v>
      </c>
      <c r="H1882" s="6" t="str" cm="1">
        <f t="array" ref="H1882">_xlfn.XLOOKUP(1,('[1]VLOOKUP DATA'!$I$2:$I$337=[1]DATA!G1882)*('[1]VLOOKUP DATA'!$J$2:$J$337=[1]DATA!D1882)*('[1]VLOOKUP DATA'!$K$2:$K$337=[1]DATA!E1882),'[1]VLOOKUP DATA'!$L$2:$L$337)</f>
        <v>Standard</v>
      </c>
      <c r="I1882" s="1" cm="1">
        <f t="array" ref="I1882">_xlfn.XLOOKUP(B1882,'[1]VLOOKUP DATA'!$A$3:$A$14,_xlfn.XLOOKUP(H1882,'[1]VLOOKUP DATA'!$D$2:$F$2,'[1]VLOOKUP DATA'!$D$3:$F$14))*100</f>
        <v>147</v>
      </c>
      <c r="J1882" s="2">
        <v>-7.3218999999999967</v>
      </c>
      <c r="K1882" s="3">
        <f t="shared" si="117"/>
        <v>0</v>
      </c>
      <c r="L1882" s="3">
        <v>99</v>
      </c>
      <c r="M1882" s="4">
        <v>0.15794166666666667</v>
      </c>
      <c r="N1882" s="4">
        <v>519.38509166666688</v>
      </c>
      <c r="O1882" s="4">
        <v>512.04600833333336</v>
      </c>
      <c r="P1882" s="3">
        <f t="shared" si="118"/>
        <v>445.53515833333324</v>
      </c>
      <c r="Q1882" s="5">
        <v>-1.5866666666666623E-2</v>
      </c>
      <c r="R1882" s="5">
        <f>VLOOKUP(D1882,'[1]DESIGN LOAD'!AC:AF,2,FALSE)</f>
        <v>565</v>
      </c>
      <c r="S1882" s="7">
        <f>VLOOKUP(D1882,'[1]DESIGN LOAD'!AC:AF,3,FALSE)</f>
        <v>675</v>
      </c>
      <c r="T1882">
        <f>VLOOKUP(D1882,'[1]DESIGN LOAD'!AC:AF,4,FALSE)</f>
        <v>1240</v>
      </c>
    </row>
    <row r="1883" spans="1:20" x14ac:dyDescent="0.3">
      <c r="A1883" s="6">
        <v>2024</v>
      </c>
      <c r="B1883" s="6">
        <v>9</v>
      </c>
      <c r="C1883" s="6">
        <v>17</v>
      </c>
      <c r="D1883" s="6">
        <v>15</v>
      </c>
      <c r="E1883" s="6" t="str">
        <f t="shared" si="116"/>
        <v>Tuesday</v>
      </c>
      <c r="F1883" s="6" t="str">
        <f t="shared" si="119"/>
        <v>Week-day</v>
      </c>
      <c r="G1883" s="6" t="str">
        <f>_xlfn.XLOOKUP(B1883,'[1]VLOOKUP DATA'!$A$3:$A$14,'[1]VLOOKUP DATA'!$C$3:$C$14)</f>
        <v>Low-demand</v>
      </c>
      <c r="H1883" s="6" t="str" cm="1">
        <f t="array" ref="H1883">_xlfn.XLOOKUP(1,('[1]VLOOKUP DATA'!$I$2:$I$337=[1]DATA!G1883)*('[1]VLOOKUP DATA'!$J$2:$J$337=[1]DATA!D1883)*('[1]VLOOKUP DATA'!$K$2:$K$337=[1]DATA!E1883),'[1]VLOOKUP DATA'!$L$2:$L$337)</f>
        <v>Standard</v>
      </c>
      <c r="I1883" s="1" cm="1">
        <f t="array" ref="I1883">_xlfn.XLOOKUP(B1883,'[1]VLOOKUP DATA'!$A$3:$A$14,_xlfn.XLOOKUP(H1883,'[1]VLOOKUP DATA'!$D$2:$F$2,'[1]VLOOKUP DATA'!$D$3:$F$14))*100</f>
        <v>147</v>
      </c>
      <c r="J1883" s="2">
        <v>-8.1178833333333351</v>
      </c>
      <c r="K1883" s="3">
        <f t="shared" si="117"/>
        <v>0</v>
      </c>
      <c r="L1883" s="3">
        <v>99</v>
      </c>
      <c r="M1883" s="4">
        <v>0.16031666666666669</v>
      </c>
      <c r="N1883" s="4">
        <v>504.2980500000001</v>
      </c>
      <c r="O1883" s="4">
        <v>496.15607500000016</v>
      </c>
      <c r="P1883" s="3">
        <f t="shared" si="118"/>
        <v>445.53515833333324</v>
      </c>
      <c r="Q1883" s="5">
        <v>-2.2758333333333311E-2</v>
      </c>
      <c r="R1883" s="5">
        <f>VLOOKUP(D1883,'[1]DESIGN LOAD'!AC:AF,2,FALSE)</f>
        <v>565</v>
      </c>
      <c r="S1883" s="7">
        <f>VLOOKUP(D1883,'[1]DESIGN LOAD'!AC:AF,3,FALSE)</f>
        <v>675</v>
      </c>
      <c r="T1883">
        <f>VLOOKUP(D1883,'[1]DESIGN LOAD'!AC:AF,4,FALSE)</f>
        <v>1240</v>
      </c>
    </row>
    <row r="1884" spans="1:20" x14ac:dyDescent="0.3">
      <c r="A1884" s="6">
        <v>2024</v>
      </c>
      <c r="B1884" s="6">
        <v>9</v>
      </c>
      <c r="C1884" s="6">
        <v>17</v>
      </c>
      <c r="D1884" s="6">
        <v>16</v>
      </c>
      <c r="E1884" s="6" t="str">
        <f t="shared" si="116"/>
        <v>Tuesday</v>
      </c>
      <c r="F1884" s="6" t="str">
        <f t="shared" si="119"/>
        <v>Week-day</v>
      </c>
      <c r="G1884" s="6" t="str">
        <f>_xlfn.XLOOKUP(B1884,'[1]VLOOKUP DATA'!$A$3:$A$14,'[1]VLOOKUP DATA'!$C$3:$C$14)</f>
        <v>Low-demand</v>
      </c>
      <c r="H1884" s="6" t="str" cm="1">
        <f t="array" ref="H1884">_xlfn.XLOOKUP(1,('[1]VLOOKUP DATA'!$I$2:$I$337=[1]DATA!G1884)*('[1]VLOOKUP DATA'!$J$2:$J$337=[1]DATA!D1884)*('[1]VLOOKUP DATA'!$K$2:$K$337=[1]DATA!E1884),'[1]VLOOKUP DATA'!$L$2:$L$337)</f>
        <v>Standard</v>
      </c>
      <c r="I1884" s="1" cm="1">
        <f t="array" ref="I1884">_xlfn.XLOOKUP(B1884,'[1]VLOOKUP DATA'!$A$3:$A$14,_xlfn.XLOOKUP(H1884,'[1]VLOOKUP DATA'!$D$2:$F$2,'[1]VLOOKUP DATA'!$D$3:$F$14))*100</f>
        <v>147</v>
      </c>
      <c r="J1884" s="2">
        <v>-4.5153333333333352</v>
      </c>
      <c r="K1884" s="3">
        <f t="shared" si="117"/>
        <v>0</v>
      </c>
      <c r="L1884" s="3">
        <v>98.924999999999997</v>
      </c>
      <c r="M1884" s="4">
        <v>143.19334166666664</v>
      </c>
      <c r="N1884" s="4">
        <v>356.182525</v>
      </c>
      <c r="O1884" s="4">
        <v>488.13269166666663</v>
      </c>
      <c r="P1884" s="3">
        <f t="shared" si="118"/>
        <v>445.53515833333324</v>
      </c>
      <c r="Q1884" s="5">
        <v>-3.3999999999999919E-2</v>
      </c>
      <c r="R1884" s="5">
        <f>VLOOKUP(D1884,'[1]DESIGN LOAD'!AC:AF,2,FALSE)</f>
        <v>565</v>
      </c>
      <c r="S1884" s="7">
        <f>VLOOKUP(D1884,'[1]DESIGN LOAD'!AC:AF,3,FALSE)</f>
        <v>675</v>
      </c>
      <c r="T1884">
        <f>VLOOKUP(D1884,'[1]DESIGN LOAD'!AC:AF,4,FALSE)</f>
        <v>1240</v>
      </c>
    </row>
    <row r="1885" spans="1:20" x14ac:dyDescent="0.3">
      <c r="A1885" s="6">
        <v>2024</v>
      </c>
      <c r="B1885" s="6">
        <v>9</v>
      </c>
      <c r="C1885" s="6">
        <v>17</v>
      </c>
      <c r="D1885" s="6">
        <v>17</v>
      </c>
      <c r="E1885" s="6" t="str">
        <f t="shared" si="116"/>
        <v>Tuesday</v>
      </c>
      <c r="F1885" s="6" t="str">
        <f t="shared" si="119"/>
        <v>Week-day</v>
      </c>
      <c r="G1885" s="6" t="str">
        <f>_xlfn.XLOOKUP(B1885,'[1]VLOOKUP DATA'!$A$3:$A$14,'[1]VLOOKUP DATA'!$C$3:$C$14)</f>
        <v>Low-demand</v>
      </c>
      <c r="H1885" s="6" t="str" cm="1">
        <f t="array" ref="H1885">_xlfn.XLOOKUP(1,('[1]VLOOKUP DATA'!$I$2:$I$337=[1]DATA!G1885)*('[1]VLOOKUP DATA'!$J$2:$J$337=[1]DATA!D1885)*('[1]VLOOKUP DATA'!$K$2:$K$337=[1]DATA!E1885),'[1]VLOOKUP DATA'!$L$2:$L$337)</f>
        <v>Standard</v>
      </c>
      <c r="I1885" s="1" cm="1">
        <f t="array" ref="I1885">_xlfn.XLOOKUP(B1885,'[1]VLOOKUP DATA'!$A$3:$A$14,_xlfn.XLOOKUP(H1885,'[1]VLOOKUP DATA'!$D$2:$F$2,'[1]VLOOKUP DATA'!$D$3:$F$14))*100</f>
        <v>147</v>
      </c>
      <c r="J1885" s="2">
        <v>7.4247833333333348</v>
      </c>
      <c r="K1885" s="3">
        <f t="shared" si="117"/>
        <v>7.4247833333333348</v>
      </c>
      <c r="L1885" s="3">
        <v>98.99166666666666</v>
      </c>
      <c r="M1885" s="4">
        <v>404.16732499999983</v>
      </c>
      <c r="N1885" s="4">
        <v>97.789541666666622</v>
      </c>
      <c r="O1885" s="4">
        <v>490.30507500000004</v>
      </c>
      <c r="P1885" s="3">
        <f t="shared" si="118"/>
        <v>445.53515833333324</v>
      </c>
      <c r="Q1885" s="5">
        <v>-3.3999999999999919E-2</v>
      </c>
      <c r="R1885" s="5">
        <f>VLOOKUP(D1885,'[1]DESIGN LOAD'!AC:AF,2,FALSE)</f>
        <v>555</v>
      </c>
      <c r="S1885" s="7">
        <f>VLOOKUP(D1885,'[1]DESIGN LOAD'!AC:AF,3,FALSE)</f>
        <v>675</v>
      </c>
      <c r="T1885">
        <f>VLOOKUP(D1885,'[1]DESIGN LOAD'!AC:AF,4,FALSE)</f>
        <v>1230</v>
      </c>
    </row>
    <row r="1886" spans="1:20" x14ac:dyDescent="0.3">
      <c r="A1886" s="6">
        <v>2024</v>
      </c>
      <c r="B1886" s="6">
        <v>9</v>
      </c>
      <c r="C1886" s="6">
        <v>17</v>
      </c>
      <c r="D1886" s="6">
        <v>18</v>
      </c>
      <c r="E1886" s="6" t="str">
        <f t="shared" si="116"/>
        <v>Tuesday</v>
      </c>
      <c r="F1886" s="6" t="str">
        <f t="shared" si="119"/>
        <v>Week-day</v>
      </c>
      <c r="G1886" s="6" t="str">
        <f>_xlfn.XLOOKUP(B1886,'[1]VLOOKUP DATA'!$A$3:$A$14,'[1]VLOOKUP DATA'!$C$3:$C$14)</f>
        <v>Low-demand</v>
      </c>
      <c r="H1886" s="6" t="str" cm="1">
        <f t="array" ref="H1886">_xlfn.XLOOKUP(1,('[1]VLOOKUP DATA'!$I$2:$I$337=[1]DATA!G1886)*('[1]VLOOKUP DATA'!$J$2:$J$337=[1]DATA!D1886)*('[1]VLOOKUP DATA'!$K$2:$K$337=[1]DATA!E1886),'[1]VLOOKUP DATA'!$L$2:$L$337)</f>
        <v>Peak</v>
      </c>
      <c r="I1886" s="1" cm="1">
        <f t="array" ref="I1886">_xlfn.XLOOKUP(B1886,'[1]VLOOKUP DATA'!$A$3:$A$14,_xlfn.XLOOKUP(H1886,'[1]VLOOKUP DATA'!$D$2:$F$2,'[1]VLOOKUP DATA'!$D$3:$F$14))*100</f>
        <v>213</v>
      </c>
      <c r="J1886" s="2">
        <v>406.49925833333344</v>
      </c>
      <c r="K1886" s="3">
        <f t="shared" si="117"/>
        <v>406.49925833333344</v>
      </c>
      <c r="L1886" s="3">
        <v>89.775000000000006</v>
      </c>
      <c r="M1886" s="4">
        <v>78.014241666666678</v>
      </c>
      <c r="N1886" s="4">
        <v>6.7600166666666643</v>
      </c>
      <c r="O1886" s="4">
        <v>487.42020000000019</v>
      </c>
      <c r="P1886" s="3">
        <f t="shared" si="118"/>
        <v>445.53515833333324</v>
      </c>
      <c r="Q1886" s="5">
        <v>-3.3999999999999919E-2</v>
      </c>
      <c r="R1886" s="5">
        <f>VLOOKUP(D1886,'[1]DESIGN LOAD'!AC:AF,2,FALSE)</f>
        <v>485</v>
      </c>
      <c r="S1886" s="7">
        <f>VLOOKUP(D1886,'[1]DESIGN LOAD'!AC:AF,3,FALSE)</f>
        <v>655</v>
      </c>
      <c r="T1886">
        <f>VLOOKUP(D1886,'[1]DESIGN LOAD'!AC:AF,4,FALSE)</f>
        <v>1140</v>
      </c>
    </row>
    <row r="1887" spans="1:20" x14ac:dyDescent="0.3">
      <c r="A1887" s="6">
        <v>2024</v>
      </c>
      <c r="B1887" s="6">
        <v>9</v>
      </c>
      <c r="C1887" s="6">
        <v>17</v>
      </c>
      <c r="D1887" s="6">
        <v>19</v>
      </c>
      <c r="E1887" s="6" t="str">
        <f t="shared" si="116"/>
        <v>Tuesday</v>
      </c>
      <c r="F1887" s="6" t="str">
        <f t="shared" si="119"/>
        <v>Week-day</v>
      </c>
      <c r="G1887" s="6" t="str">
        <f>_xlfn.XLOOKUP(B1887,'[1]VLOOKUP DATA'!$A$3:$A$14,'[1]VLOOKUP DATA'!$C$3:$C$14)</f>
        <v>Low-demand</v>
      </c>
      <c r="H1887" s="6" t="str" cm="1">
        <f t="array" ref="H1887">_xlfn.XLOOKUP(1,('[1]VLOOKUP DATA'!$I$2:$I$337=[1]DATA!G1887)*('[1]VLOOKUP DATA'!$J$2:$J$337=[1]DATA!D1887)*('[1]VLOOKUP DATA'!$K$2:$K$337=[1]DATA!E1887),'[1]VLOOKUP DATA'!$L$2:$L$337)</f>
        <v>Peak</v>
      </c>
      <c r="I1887" s="1" cm="1">
        <f t="array" ref="I1887">_xlfn.XLOOKUP(B1887,'[1]VLOOKUP DATA'!$A$3:$A$14,_xlfn.XLOOKUP(H1887,'[1]VLOOKUP DATA'!$D$2:$F$2,'[1]VLOOKUP DATA'!$D$3:$F$14))*100</f>
        <v>213</v>
      </c>
      <c r="J1887" s="2">
        <v>272.85938333333343</v>
      </c>
      <c r="K1887" s="3">
        <f t="shared" si="117"/>
        <v>272.85938333333343</v>
      </c>
      <c r="L1887" s="3">
        <v>69.266666666666666</v>
      </c>
      <c r="M1887" s="4">
        <v>126.42185833333332</v>
      </c>
      <c r="N1887" s="4">
        <v>0</v>
      </c>
      <c r="O1887" s="4">
        <v>393.57957500000009</v>
      </c>
      <c r="P1887" s="3">
        <f t="shared" si="118"/>
        <v>445.53515833333324</v>
      </c>
      <c r="Q1887" s="5">
        <v>-3.3999999999999919E-2</v>
      </c>
      <c r="R1887" s="5">
        <f>VLOOKUP(D1887,'[1]DESIGN LOAD'!AC:AF,2,FALSE)</f>
        <v>295</v>
      </c>
      <c r="S1887" s="7">
        <f>VLOOKUP(D1887,'[1]DESIGN LOAD'!AC:AF,3,FALSE)</f>
        <v>655</v>
      </c>
      <c r="T1887">
        <f>VLOOKUP(D1887,'[1]DESIGN LOAD'!AC:AF,4,FALSE)</f>
        <v>950</v>
      </c>
    </row>
    <row r="1888" spans="1:20" x14ac:dyDescent="0.3">
      <c r="A1888" s="6">
        <v>2024</v>
      </c>
      <c r="B1888" s="6">
        <v>9</v>
      </c>
      <c r="C1888" s="6">
        <v>17</v>
      </c>
      <c r="D1888" s="6">
        <v>20</v>
      </c>
      <c r="E1888" s="6" t="str">
        <f t="shared" si="116"/>
        <v>Tuesday</v>
      </c>
      <c r="F1888" s="6" t="str">
        <f t="shared" si="119"/>
        <v>Week-day</v>
      </c>
      <c r="G1888" s="6" t="str">
        <f>_xlfn.XLOOKUP(B1888,'[1]VLOOKUP DATA'!$A$3:$A$14,'[1]VLOOKUP DATA'!$C$3:$C$14)</f>
        <v>Low-demand</v>
      </c>
      <c r="H1888" s="6" t="str" cm="1">
        <f t="array" ref="H1888">_xlfn.XLOOKUP(1,('[1]VLOOKUP DATA'!$I$2:$I$337=[1]DATA!G1888)*('[1]VLOOKUP DATA'!$J$2:$J$337=[1]DATA!D1888)*('[1]VLOOKUP DATA'!$K$2:$K$337=[1]DATA!E1888),'[1]VLOOKUP DATA'!$L$2:$L$337)</f>
        <v>Standard</v>
      </c>
      <c r="I1888" s="1" cm="1">
        <f t="array" ref="I1888">_xlfn.XLOOKUP(B1888,'[1]VLOOKUP DATA'!$A$3:$A$14,_xlfn.XLOOKUP(H1888,'[1]VLOOKUP DATA'!$D$2:$F$2,'[1]VLOOKUP DATA'!$D$3:$F$14))*100</f>
        <v>147</v>
      </c>
      <c r="J1888" s="2">
        <v>-123.96539166666666</v>
      </c>
      <c r="K1888" s="3">
        <f t="shared" si="117"/>
        <v>0</v>
      </c>
      <c r="L1888" s="3">
        <v>67.283333333333331</v>
      </c>
      <c r="M1888" s="4">
        <v>444.52300833333345</v>
      </c>
      <c r="N1888" s="4">
        <v>0</v>
      </c>
      <c r="O1888" s="4">
        <v>300.02681666666672</v>
      </c>
      <c r="P1888" s="3">
        <f t="shared" si="118"/>
        <v>445.53515833333324</v>
      </c>
      <c r="Q1888" s="5">
        <v>-3.3999999999999919E-2</v>
      </c>
      <c r="R1888" s="5">
        <f>VLOOKUP(D1888,'[1]DESIGN LOAD'!AC:AF,2,FALSE)</f>
        <v>295</v>
      </c>
      <c r="S1888" s="7">
        <f>VLOOKUP(D1888,'[1]DESIGN LOAD'!AC:AF,3,FALSE)</f>
        <v>190</v>
      </c>
      <c r="T1888">
        <f>VLOOKUP(D1888,'[1]DESIGN LOAD'!AC:AF,4,FALSE)</f>
        <v>485</v>
      </c>
    </row>
    <row r="1889" spans="1:20" x14ac:dyDescent="0.3">
      <c r="A1889" s="6">
        <v>2024</v>
      </c>
      <c r="B1889" s="6">
        <v>9</v>
      </c>
      <c r="C1889" s="6">
        <v>17</v>
      </c>
      <c r="D1889" s="6">
        <v>21</v>
      </c>
      <c r="E1889" s="6" t="str">
        <f t="shared" si="116"/>
        <v>Tuesday</v>
      </c>
      <c r="F1889" s="6" t="str">
        <f t="shared" si="119"/>
        <v>Week-day</v>
      </c>
      <c r="G1889" s="6" t="str">
        <f>_xlfn.XLOOKUP(B1889,'[1]VLOOKUP DATA'!$A$3:$A$14,'[1]VLOOKUP DATA'!$C$3:$C$14)</f>
        <v>Low-demand</v>
      </c>
      <c r="H1889" s="6" t="str" cm="1">
        <f t="array" ref="H1889">_xlfn.XLOOKUP(1,('[1]VLOOKUP DATA'!$I$2:$I$337=[1]DATA!G1889)*('[1]VLOOKUP DATA'!$J$2:$J$337=[1]DATA!D1889)*('[1]VLOOKUP DATA'!$K$2:$K$337=[1]DATA!E1889),'[1]VLOOKUP DATA'!$L$2:$L$337)</f>
        <v>Standard</v>
      </c>
      <c r="I1889" s="1" cm="1">
        <f t="array" ref="I1889">_xlfn.XLOOKUP(B1889,'[1]VLOOKUP DATA'!$A$3:$A$14,_xlfn.XLOOKUP(H1889,'[1]VLOOKUP DATA'!$D$2:$F$2,'[1]VLOOKUP DATA'!$D$3:$F$14))*100</f>
        <v>147</v>
      </c>
      <c r="J1889" s="2">
        <v>-128.47512499999996</v>
      </c>
      <c r="K1889" s="3">
        <f t="shared" si="117"/>
        <v>0</v>
      </c>
      <c r="L1889" s="3">
        <v>72.958333333333329</v>
      </c>
      <c r="M1889" s="4">
        <v>434.58149999999995</v>
      </c>
      <c r="N1889" s="4">
        <v>0</v>
      </c>
      <c r="O1889" s="4">
        <v>286.08240833333326</v>
      </c>
      <c r="P1889" s="3">
        <f t="shared" si="118"/>
        <v>445.53515833333324</v>
      </c>
      <c r="Q1889" s="5">
        <v>-3.3999999999999919E-2</v>
      </c>
      <c r="R1889" s="5">
        <f>VLOOKUP(D1889,'[1]DESIGN LOAD'!AC:AF,2,FALSE)</f>
        <v>295</v>
      </c>
      <c r="S1889" s="7">
        <f>VLOOKUP(D1889,'[1]DESIGN LOAD'!AC:AF,3,FALSE)</f>
        <v>190</v>
      </c>
      <c r="T1889">
        <f>VLOOKUP(D1889,'[1]DESIGN LOAD'!AC:AF,4,FALSE)</f>
        <v>485</v>
      </c>
    </row>
    <row r="1890" spans="1:20" x14ac:dyDescent="0.3">
      <c r="A1890" s="6">
        <v>2024</v>
      </c>
      <c r="B1890" s="6">
        <v>9</v>
      </c>
      <c r="C1890" s="6">
        <v>17</v>
      </c>
      <c r="D1890" s="6">
        <v>22</v>
      </c>
      <c r="E1890" s="6" t="str">
        <f t="shared" si="116"/>
        <v>Tuesday</v>
      </c>
      <c r="F1890" s="6" t="str">
        <f t="shared" si="119"/>
        <v>Week-day</v>
      </c>
      <c r="G1890" s="6" t="str">
        <f>_xlfn.XLOOKUP(B1890,'[1]VLOOKUP DATA'!$A$3:$A$14,'[1]VLOOKUP DATA'!$C$3:$C$14)</f>
        <v>Low-demand</v>
      </c>
      <c r="H1890" s="6" t="str" cm="1">
        <f t="array" ref="H1890">_xlfn.XLOOKUP(1,('[1]VLOOKUP DATA'!$I$2:$I$337=[1]DATA!G1890)*('[1]VLOOKUP DATA'!$J$2:$J$337=[1]DATA!D1890)*('[1]VLOOKUP DATA'!$K$2:$K$337=[1]DATA!E1890),'[1]VLOOKUP DATA'!$L$2:$L$337)</f>
        <v>Off-Peak</v>
      </c>
      <c r="I1890" s="1" cm="1">
        <f t="array" ref="I1890">_xlfn.XLOOKUP(B1890,'[1]VLOOKUP DATA'!$A$3:$A$14,_xlfn.XLOOKUP(H1890,'[1]VLOOKUP DATA'!$D$2:$F$2,'[1]VLOOKUP DATA'!$D$3:$F$14))*100</f>
        <v>93</v>
      </c>
      <c r="J1890" s="2">
        <v>-71.806225000000012</v>
      </c>
      <c r="K1890" s="3">
        <f t="shared" si="117"/>
        <v>0</v>
      </c>
      <c r="L1890" s="3">
        <v>77.441666666666663</v>
      </c>
      <c r="M1890" s="4">
        <v>363.4095166666666</v>
      </c>
      <c r="N1890" s="4">
        <v>0</v>
      </c>
      <c r="O1890" s="4">
        <v>274.98319166666676</v>
      </c>
      <c r="P1890" s="3">
        <f t="shared" si="118"/>
        <v>445.53515833333324</v>
      </c>
      <c r="Q1890" s="5">
        <v>-3.3999999999999919E-2</v>
      </c>
      <c r="R1890" s="5">
        <f>VLOOKUP(D1890,'[1]DESIGN LOAD'!AC:AF,2,FALSE)</f>
        <v>200</v>
      </c>
      <c r="S1890" s="7">
        <f>VLOOKUP(D1890,'[1]DESIGN LOAD'!AC:AF,3,FALSE)</f>
        <v>190</v>
      </c>
      <c r="T1890">
        <f>VLOOKUP(D1890,'[1]DESIGN LOAD'!AC:AF,4,FALSE)</f>
        <v>390</v>
      </c>
    </row>
    <row r="1891" spans="1:20" x14ac:dyDescent="0.3">
      <c r="A1891" s="6">
        <v>2024</v>
      </c>
      <c r="B1891" s="6">
        <v>9</v>
      </c>
      <c r="C1891" s="6">
        <v>17</v>
      </c>
      <c r="D1891" s="6">
        <v>23</v>
      </c>
      <c r="E1891" s="6" t="str">
        <f t="shared" si="116"/>
        <v>Tuesday</v>
      </c>
      <c r="F1891" s="6" t="str">
        <f t="shared" si="119"/>
        <v>Week-day</v>
      </c>
      <c r="G1891" s="6" t="str">
        <f>_xlfn.XLOOKUP(B1891,'[1]VLOOKUP DATA'!$A$3:$A$14,'[1]VLOOKUP DATA'!$C$3:$C$14)</f>
        <v>Low-demand</v>
      </c>
      <c r="H1891" s="6" t="str" cm="1">
        <f t="array" ref="H1891">_xlfn.XLOOKUP(1,('[1]VLOOKUP DATA'!$I$2:$I$337=[1]DATA!G1891)*('[1]VLOOKUP DATA'!$J$2:$J$337=[1]DATA!D1891)*('[1]VLOOKUP DATA'!$K$2:$K$337=[1]DATA!E1891),'[1]VLOOKUP DATA'!$L$2:$L$337)</f>
        <v>Off-Peak</v>
      </c>
      <c r="I1891" s="1" cm="1">
        <f t="array" ref="I1891">_xlfn.XLOOKUP(B1891,'[1]VLOOKUP DATA'!$A$3:$A$14,_xlfn.XLOOKUP(H1891,'[1]VLOOKUP DATA'!$D$2:$F$2,'[1]VLOOKUP DATA'!$D$3:$F$14))*100</f>
        <v>93</v>
      </c>
      <c r="J1891" s="2">
        <v>-41.099766666666675</v>
      </c>
      <c r="K1891" s="3">
        <f t="shared" si="117"/>
        <v>0</v>
      </c>
      <c r="L1891" s="3">
        <v>79.61666666666666</v>
      </c>
      <c r="M1891" s="4">
        <v>303.55751666666657</v>
      </c>
      <c r="N1891" s="4">
        <v>0</v>
      </c>
      <c r="O1891" s="4">
        <v>248.49897499999997</v>
      </c>
      <c r="P1891" s="3">
        <f t="shared" si="118"/>
        <v>445.53515833333324</v>
      </c>
      <c r="Q1891" s="5">
        <v>-3.215833333333331E-2</v>
      </c>
      <c r="R1891" s="5">
        <f>VLOOKUP(D1891,'[1]DESIGN LOAD'!AC:AF,2,FALSE)</f>
        <v>200</v>
      </c>
      <c r="S1891" s="7">
        <f>VLOOKUP(D1891,'[1]DESIGN LOAD'!AC:AF,3,FALSE)</f>
        <v>190</v>
      </c>
      <c r="T1891">
        <f>VLOOKUP(D1891,'[1]DESIGN LOAD'!AC:AF,4,FALSE)</f>
        <v>390</v>
      </c>
    </row>
    <row r="1892" spans="1:20" x14ac:dyDescent="0.3">
      <c r="A1892" s="6">
        <v>2024</v>
      </c>
      <c r="B1892" s="6">
        <v>9</v>
      </c>
      <c r="C1892" s="6">
        <v>18</v>
      </c>
      <c r="D1892" s="6">
        <v>0</v>
      </c>
      <c r="E1892" s="6" t="str">
        <f t="shared" si="116"/>
        <v>Wednesday</v>
      </c>
      <c r="F1892" s="6" t="str">
        <f t="shared" si="119"/>
        <v>Week-day</v>
      </c>
      <c r="G1892" s="6" t="str">
        <f>_xlfn.XLOOKUP(B1892,'[1]VLOOKUP DATA'!$A$3:$A$14,'[1]VLOOKUP DATA'!$C$3:$C$14)</f>
        <v>Low-demand</v>
      </c>
      <c r="H1892" s="6" t="str" cm="1">
        <f t="array" ref="H1892">_xlfn.XLOOKUP(1,('[1]VLOOKUP DATA'!$I$2:$I$337=[1]DATA!G1892)*('[1]VLOOKUP DATA'!$J$2:$J$337=[1]DATA!D1892)*('[1]VLOOKUP DATA'!$K$2:$K$337=[1]DATA!E1892),'[1]VLOOKUP DATA'!$L$2:$L$337)</f>
        <v>Off-Peak</v>
      </c>
      <c r="I1892" s="1" cm="1">
        <f t="array" ref="I1892">_xlfn.XLOOKUP(B1892,'[1]VLOOKUP DATA'!$A$3:$A$14,_xlfn.XLOOKUP(H1892,'[1]VLOOKUP DATA'!$D$2:$F$2,'[1]VLOOKUP DATA'!$D$3:$F$14))*100</f>
        <v>93</v>
      </c>
      <c r="J1892" s="2">
        <v>-29.251516666666657</v>
      </c>
      <c r="K1892" s="3">
        <f t="shared" si="117"/>
        <v>0</v>
      </c>
      <c r="L1892" s="3">
        <v>80.858333333333334</v>
      </c>
      <c r="M1892" s="4">
        <v>267.07404999999994</v>
      </c>
      <c r="N1892" s="4">
        <v>0</v>
      </c>
      <c r="O1892" s="4">
        <v>225.42185833333332</v>
      </c>
      <c r="P1892" s="3">
        <f t="shared" si="118"/>
        <v>445.53515833333324</v>
      </c>
      <c r="Q1892" s="5">
        <v>-3.2000000000000021E-2</v>
      </c>
      <c r="R1892" s="5">
        <f>VLOOKUP(D1892,'[1]DESIGN LOAD'!AC:AF,2,FALSE)</f>
        <v>200</v>
      </c>
      <c r="S1892" s="7">
        <f>VLOOKUP(D1892,'[1]DESIGN LOAD'!AC:AF,3,FALSE)</f>
        <v>190</v>
      </c>
      <c r="T1892">
        <f>VLOOKUP(D1892,'[1]DESIGN LOAD'!AC:AF,4,FALSE)</f>
        <v>390</v>
      </c>
    </row>
    <row r="1893" spans="1:20" x14ac:dyDescent="0.3">
      <c r="A1893" s="6">
        <v>2024</v>
      </c>
      <c r="B1893" s="6">
        <v>9</v>
      </c>
      <c r="C1893" s="6">
        <v>18</v>
      </c>
      <c r="D1893" s="6">
        <v>1</v>
      </c>
      <c r="E1893" s="6" t="str">
        <f t="shared" si="116"/>
        <v>Wednesday</v>
      </c>
      <c r="F1893" s="6" t="str">
        <f t="shared" si="119"/>
        <v>Week-day</v>
      </c>
      <c r="G1893" s="6" t="str">
        <f>_xlfn.XLOOKUP(B1893,'[1]VLOOKUP DATA'!$A$3:$A$14,'[1]VLOOKUP DATA'!$C$3:$C$14)</f>
        <v>Low-demand</v>
      </c>
      <c r="H1893" s="6" t="str" cm="1">
        <f t="array" ref="H1893">_xlfn.XLOOKUP(1,('[1]VLOOKUP DATA'!$I$2:$I$337=[1]DATA!G1893)*('[1]VLOOKUP DATA'!$J$2:$J$337=[1]DATA!D1893)*('[1]VLOOKUP DATA'!$K$2:$K$337=[1]DATA!E1893),'[1]VLOOKUP DATA'!$L$2:$L$337)</f>
        <v>Off-Peak</v>
      </c>
      <c r="I1893" s="1" cm="1">
        <f t="array" ref="I1893">_xlfn.XLOOKUP(B1893,'[1]VLOOKUP DATA'!$A$3:$A$14,_xlfn.XLOOKUP(H1893,'[1]VLOOKUP DATA'!$D$2:$F$2,'[1]VLOOKUP DATA'!$D$3:$F$14))*100</f>
        <v>93</v>
      </c>
      <c r="J1893" s="2">
        <v>-24.081358333333331</v>
      </c>
      <c r="K1893" s="3">
        <f t="shared" si="117"/>
        <v>0</v>
      </c>
      <c r="L1893" s="3">
        <v>81.724999999999994</v>
      </c>
      <c r="M1893" s="4">
        <v>268.01418333333328</v>
      </c>
      <c r="N1893" s="4">
        <v>0</v>
      </c>
      <c r="O1893" s="4">
        <v>231.4212166666666</v>
      </c>
      <c r="P1893" s="3">
        <f t="shared" si="118"/>
        <v>445.53515833333324</v>
      </c>
      <c r="Q1893" s="5">
        <v>-3.2000000000000021E-2</v>
      </c>
      <c r="R1893" s="5">
        <f>VLOOKUP(D1893,'[1]DESIGN LOAD'!AC:AF,2,FALSE)</f>
        <v>200</v>
      </c>
      <c r="S1893" s="7">
        <f>VLOOKUP(D1893,'[1]DESIGN LOAD'!AC:AF,3,FALSE)</f>
        <v>190</v>
      </c>
      <c r="T1893">
        <f>VLOOKUP(D1893,'[1]DESIGN LOAD'!AC:AF,4,FALSE)</f>
        <v>390</v>
      </c>
    </row>
    <row r="1894" spans="1:20" x14ac:dyDescent="0.3">
      <c r="A1894" s="6">
        <v>2024</v>
      </c>
      <c r="B1894" s="6">
        <v>9</v>
      </c>
      <c r="C1894" s="6">
        <v>18</v>
      </c>
      <c r="D1894" s="6">
        <v>2</v>
      </c>
      <c r="E1894" s="6" t="str">
        <f t="shared" si="116"/>
        <v>Wednesday</v>
      </c>
      <c r="F1894" s="6" t="str">
        <f t="shared" si="119"/>
        <v>Week-day</v>
      </c>
      <c r="G1894" s="6" t="str">
        <f>_xlfn.XLOOKUP(B1894,'[1]VLOOKUP DATA'!$A$3:$A$14,'[1]VLOOKUP DATA'!$C$3:$C$14)</f>
        <v>Low-demand</v>
      </c>
      <c r="H1894" s="6" t="str" cm="1">
        <f t="array" ref="H1894">_xlfn.XLOOKUP(1,('[1]VLOOKUP DATA'!$I$2:$I$337=[1]DATA!G1894)*('[1]VLOOKUP DATA'!$J$2:$J$337=[1]DATA!D1894)*('[1]VLOOKUP DATA'!$K$2:$K$337=[1]DATA!E1894),'[1]VLOOKUP DATA'!$L$2:$L$337)</f>
        <v>Off-Peak</v>
      </c>
      <c r="I1894" s="1" cm="1">
        <f t="array" ref="I1894">_xlfn.XLOOKUP(B1894,'[1]VLOOKUP DATA'!$A$3:$A$14,_xlfn.XLOOKUP(H1894,'[1]VLOOKUP DATA'!$D$2:$F$2,'[1]VLOOKUP DATA'!$D$3:$F$14))*100</f>
        <v>93</v>
      </c>
      <c r="J1894" s="2">
        <v>-17.966691666666669</v>
      </c>
      <c r="K1894" s="3">
        <f t="shared" si="117"/>
        <v>0</v>
      </c>
      <c r="L1894" s="3">
        <v>82.11666666666666</v>
      </c>
      <c r="M1894" s="4">
        <v>249.25650000000002</v>
      </c>
      <c r="N1894" s="4">
        <v>0</v>
      </c>
      <c r="O1894" s="4">
        <v>219.62399166666657</v>
      </c>
      <c r="P1894" s="3">
        <f t="shared" si="118"/>
        <v>445.53515833333324</v>
      </c>
      <c r="Q1894" s="5">
        <v>-3.2874999999999981E-2</v>
      </c>
      <c r="R1894" s="5">
        <f>VLOOKUP(D1894,'[1]DESIGN LOAD'!AC:AF,2,FALSE)</f>
        <v>200</v>
      </c>
      <c r="S1894" s="7">
        <f>VLOOKUP(D1894,'[1]DESIGN LOAD'!AC:AF,3,FALSE)</f>
        <v>190</v>
      </c>
      <c r="T1894">
        <f>VLOOKUP(D1894,'[1]DESIGN LOAD'!AC:AF,4,FALSE)</f>
        <v>390</v>
      </c>
    </row>
    <row r="1895" spans="1:20" x14ac:dyDescent="0.3">
      <c r="A1895" s="6">
        <v>2024</v>
      </c>
      <c r="B1895" s="6">
        <v>9</v>
      </c>
      <c r="C1895" s="6">
        <v>18</v>
      </c>
      <c r="D1895" s="6">
        <v>3</v>
      </c>
      <c r="E1895" s="6" t="str">
        <f t="shared" si="116"/>
        <v>Wednesday</v>
      </c>
      <c r="F1895" s="6" t="str">
        <f t="shared" si="119"/>
        <v>Week-day</v>
      </c>
      <c r="G1895" s="6" t="str">
        <f>_xlfn.XLOOKUP(B1895,'[1]VLOOKUP DATA'!$A$3:$A$14,'[1]VLOOKUP DATA'!$C$3:$C$14)</f>
        <v>Low-demand</v>
      </c>
      <c r="H1895" s="6" t="str" cm="1">
        <f t="array" ref="H1895">_xlfn.XLOOKUP(1,('[1]VLOOKUP DATA'!$I$2:$I$337=[1]DATA!G1895)*('[1]VLOOKUP DATA'!$J$2:$J$337=[1]DATA!D1895)*('[1]VLOOKUP DATA'!$K$2:$K$337=[1]DATA!E1895),'[1]VLOOKUP DATA'!$L$2:$L$337)</f>
        <v>Off-Peak</v>
      </c>
      <c r="I1895" s="1" cm="1">
        <f t="array" ref="I1895">_xlfn.XLOOKUP(B1895,'[1]VLOOKUP DATA'!$A$3:$A$14,_xlfn.XLOOKUP(H1895,'[1]VLOOKUP DATA'!$D$2:$F$2,'[1]VLOOKUP DATA'!$D$3:$F$14))*100</f>
        <v>93</v>
      </c>
      <c r="J1895" s="2">
        <v>-20.473300000000005</v>
      </c>
      <c r="K1895" s="3">
        <f t="shared" si="117"/>
        <v>0</v>
      </c>
      <c r="L1895" s="3">
        <v>83</v>
      </c>
      <c r="M1895" s="4">
        <v>348.89418333333316</v>
      </c>
      <c r="N1895" s="4">
        <v>0</v>
      </c>
      <c r="O1895" s="4">
        <v>312.60564999999986</v>
      </c>
      <c r="P1895" s="3">
        <f t="shared" si="118"/>
        <v>445.53515833333324</v>
      </c>
      <c r="Q1895" s="5">
        <v>-2.4999999999999946E-2</v>
      </c>
      <c r="R1895" s="5">
        <f>VLOOKUP(D1895,'[1]DESIGN LOAD'!AC:AF,2,FALSE)</f>
        <v>200</v>
      </c>
      <c r="S1895" s="7">
        <f>VLOOKUP(D1895,'[1]DESIGN LOAD'!AC:AF,3,FALSE)</f>
        <v>190</v>
      </c>
      <c r="T1895">
        <f>VLOOKUP(D1895,'[1]DESIGN LOAD'!AC:AF,4,FALSE)</f>
        <v>390</v>
      </c>
    </row>
    <row r="1896" spans="1:20" x14ac:dyDescent="0.3">
      <c r="A1896" s="6">
        <v>2024</v>
      </c>
      <c r="B1896" s="6">
        <v>9</v>
      </c>
      <c r="C1896" s="6">
        <v>18</v>
      </c>
      <c r="D1896" s="6">
        <v>4</v>
      </c>
      <c r="E1896" s="6" t="str">
        <f t="shared" si="116"/>
        <v>Wednesday</v>
      </c>
      <c r="F1896" s="6" t="str">
        <f t="shared" si="119"/>
        <v>Week-day</v>
      </c>
      <c r="G1896" s="6" t="str">
        <f>_xlfn.XLOOKUP(B1896,'[1]VLOOKUP DATA'!$A$3:$A$14,'[1]VLOOKUP DATA'!$C$3:$C$14)</f>
        <v>Low-demand</v>
      </c>
      <c r="H1896" s="6" t="str" cm="1">
        <f t="array" ref="H1896">_xlfn.XLOOKUP(1,('[1]VLOOKUP DATA'!$I$2:$I$337=[1]DATA!G1896)*('[1]VLOOKUP DATA'!$J$2:$J$337=[1]DATA!D1896)*('[1]VLOOKUP DATA'!$K$2:$K$337=[1]DATA!E1896),'[1]VLOOKUP DATA'!$L$2:$L$337)</f>
        <v>Off-Peak</v>
      </c>
      <c r="I1896" s="1" cm="1">
        <f t="array" ref="I1896">_xlfn.XLOOKUP(B1896,'[1]VLOOKUP DATA'!$A$3:$A$14,_xlfn.XLOOKUP(H1896,'[1]VLOOKUP DATA'!$D$2:$F$2,'[1]VLOOKUP DATA'!$D$3:$F$14))*100</f>
        <v>93</v>
      </c>
      <c r="J1896" s="2">
        <v>-19.432616666666675</v>
      </c>
      <c r="K1896" s="3">
        <f t="shared" si="117"/>
        <v>0</v>
      </c>
      <c r="L1896" s="3">
        <v>83.13333333333334</v>
      </c>
      <c r="M1896" s="4">
        <v>364.51346666666655</v>
      </c>
      <c r="N1896" s="4">
        <v>0</v>
      </c>
      <c r="O1896" s="4">
        <v>328.5326500000001</v>
      </c>
      <c r="P1896" s="3">
        <f t="shared" si="118"/>
        <v>445.53515833333324</v>
      </c>
      <c r="Q1896" s="5">
        <v>-4.3224999999999951E-2</v>
      </c>
      <c r="R1896" s="5">
        <f>VLOOKUP(D1896,'[1]DESIGN LOAD'!AC:AF,2,FALSE)</f>
        <v>295</v>
      </c>
      <c r="S1896" s="7">
        <f>VLOOKUP(D1896,'[1]DESIGN LOAD'!AC:AF,3,FALSE)</f>
        <v>190</v>
      </c>
      <c r="T1896">
        <f>VLOOKUP(D1896,'[1]DESIGN LOAD'!AC:AF,4,FALSE)</f>
        <v>485</v>
      </c>
    </row>
    <row r="1897" spans="1:20" x14ac:dyDescent="0.3">
      <c r="A1897" s="6">
        <v>2024</v>
      </c>
      <c r="B1897" s="6">
        <v>9</v>
      </c>
      <c r="C1897" s="6">
        <v>18</v>
      </c>
      <c r="D1897" s="6">
        <v>5</v>
      </c>
      <c r="E1897" s="6" t="str">
        <f t="shared" si="116"/>
        <v>Wednesday</v>
      </c>
      <c r="F1897" s="6" t="str">
        <f t="shared" si="119"/>
        <v>Week-day</v>
      </c>
      <c r="G1897" s="6" t="str">
        <f>_xlfn.XLOOKUP(B1897,'[1]VLOOKUP DATA'!$A$3:$A$14,'[1]VLOOKUP DATA'!$C$3:$C$14)</f>
        <v>Low-demand</v>
      </c>
      <c r="H1897" s="6" t="str" cm="1">
        <f t="array" ref="H1897">_xlfn.XLOOKUP(1,('[1]VLOOKUP DATA'!$I$2:$I$337=[1]DATA!G1897)*('[1]VLOOKUP DATA'!$J$2:$J$337=[1]DATA!D1897)*('[1]VLOOKUP DATA'!$K$2:$K$337=[1]DATA!E1897),'[1]VLOOKUP DATA'!$L$2:$L$337)</f>
        <v>Off-Peak</v>
      </c>
      <c r="I1897" s="1" cm="1">
        <f t="array" ref="I1897">_xlfn.XLOOKUP(B1897,'[1]VLOOKUP DATA'!$A$3:$A$14,_xlfn.XLOOKUP(H1897,'[1]VLOOKUP DATA'!$D$2:$F$2,'[1]VLOOKUP DATA'!$D$3:$F$14))*100</f>
        <v>93</v>
      </c>
      <c r="J1897" s="2">
        <v>-22.176283333333338</v>
      </c>
      <c r="K1897" s="3">
        <f t="shared" si="117"/>
        <v>0</v>
      </c>
      <c r="L1897" s="3">
        <v>84</v>
      </c>
      <c r="M1897" s="4">
        <v>346.87277499999993</v>
      </c>
      <c r="N1897" s="4">
        <v>0</v>
      </c>
      <c r="O1897" s="4">
        <v>308.84982500000007</v>
      </c>
      <c r="P1897" s="3">
        <f t="shared" si="118"/>
        <v>445.53515833333324</v>
      </c>
      <c r="Q1897" s="5">
        <v>-3.7166666666666688E-2</v>
      </c>
      <c r="R1897" s="5">
        <f>VLOOKUP(D1897,'[1]DESIGN LOAD'!AC:AF,2,FALSE)</f>
        <v>295</v>
      </c>
      <c r="S1897" s="7">
        <f>VLOOKUP(D1897,'[1]DESIGN LOAD'!AC:AF,3,FALSE)</f>
        <v>190</v>
      </c>
      <c r="T1897">
        <f>VLOOKUP(D1897,'[1]DESIGN LOAD'!AC:AF,4,FALSE)</f>
        <v>485</v>
      </c>
    </row>
    <row r="1898" spans="1:20" x14ac:dyDescent="0.3">
      <c r="A1898" s="6">
        <v>2024</v>
      </c>
      <c r="B1898" s="6">
        <v>9</v>
      </c>
      <c r="C1898" s="6">
        <v>18</v>
      </c>
      <c r="D1898" s="6">
        <v>6</v>
      </c>
      <c r="E1898" s="6" t="str">
        <f t="shared" si="116"/>
        <v>Wednesday</v>
      </c>
      <c r="F1898" s="6" t="str">
        <f t="shared" si="119"/>
        <v>Week-day</v>
      </c>
      <c r="G1898" s="6" t="str">
        <f>_xlfn.XLOOKUP(B1898,'[1]VLOOKUP DATA'!$A$3:$A$14,'[1]VLOOKUP DATA'!$C$3:$C$14)</f>
        <v>Low-demand</v>
      </c>
      <c r="H1898" s="6" t="str" cm="1">
        <f t="array" ref="H1898">_xlfn.XLOOKUP(1,('[1]VLOOKUP DATA'!$I$2:$I$337=[1]DATA!G1898)*('[1]VLOOKUP DATA'!$J$2:$J$337=[1]DATA!D1898)*('[1]VLOOKUP DATA'!$K$2:$K$337=[1]DATA!E1898),'[1]VLOOKUP DATA'!$L$2:$L$337)</f>
        <v>Standard</v>
      </c>
      <c r="I1898" s="1" cm="1">
        <f t="array" ref="I1898">_xlfn.XLOOKUP(B1898,'[1]VLOOKUP DATA'!$A$3:$A$14,_xlfn.XLOOKUP(H1898,'[1]VLOOKUP DATA'!$D$2:$F$2,'[1]VLOOKUP DATA'!$D$3:$F$14))*100</f>
        <v>147</v>
      </c>
      <c r="J1898" s="2">
        <v>-29.95109166666667</v>
      </c>
      <c r="K1898" s="3">
        <f t="shared" si="117"/>
        <v>0</v>
      </c>
      <c r="L1898" s="3">
        <v>84.641666666666666</v>
      </c>
      <c r="M1898" s="4">
        <v>331.84410833333351</v>
      </c>
      <c r="N1898" s="4">
        <v>7.054800000000002</v>
      </c>
      <c r="O1898" s="4">
        <v>293.70553333333339</v>
      </c>
      <c r="P1898" s="3">
        <f t="shared" si="118"/>
        <v>445.53515833333324</v>
      </c>
      <c r="Q1898" s="5">
        <v>-2.5108333333333264E-2</v>
      </c>
      <c r="R1898" s="5">
        <f>VLOOKUP(D1898,'[1]DESIGN LOAD'!AC:AF,2,FALSE)</f>
        <v>295</v>
      </c>
      <c r="S1898" s="7">
        <f>VLOOKUP(D1898,'[1]DESIGN LOAD'!AC:AF,3,FALSE)</f>
        <v>190</v>
      </c>
      <c r="T1898">
        <f>VLOOKUP(D1898,'[1]DESIGN LOAD'!AC:AF,4,FALSE)</f>
        <v>485</v>
      </c>
    </row>
    <row r="1899" spans="1:20" x14ac:dyDescent="0.3">
      <c r="A1899" s="6">
        <v>2024</v>
      </c>
      <c r="B1899" s="6">
        <v>9</v>
      </c>
      <c r="C1899" s="6">
        <v>18</v>
      </c>
      <c r="D1899" s="6">
        <v>7</v>
      </c>
      <c r="E1899" s="6" t="str">
        <f t="shared" si="116"/>
        <v>Wednesday</v>
      </c>
      <c r="F1899" s="6" t="str">
        <f t="shared" si="119"/>
        <v>Week-day</v>
      </c>
      <c r="G1899" s="6" t="str">
        <f>_xlfn.XLOOKUP(B1899,'[1]VLOOKUP DATA'!$A$3:$A$14,'[1]VLOOKUP DATA'!$C$3:$C$14)</f>
        <v>Low-demand</v>
      </c>
      <c r="H1899" s="6" t="str" cm="1">
        <f t="array" ref="H1899">_xlfn.XLOOKUP(1,('[1]VLOOKUP DATA'!$I$2:$I$337=[1]DATA!G1899)*('[1]VLOOKUP DATA'!$J$2:$J$337=[1]DATA!D1899)*('[1]VLOOKUP DATA'!$K$2:$K$337=[1]DATA!E1899),'[1]VLOOKUP DATA'!$L$2:$L$337)</f>
        <v>Peak</v>
      </c>
      <c r="I1899" s="1" cm="1">
        <f t="array" ref="I1899">_xlfn.XLOOKUP(B1899,'[1]VLOOKUP DATA'!$A$3:$A$14,_xlfn.XLOOKUP(H1899,'[1]VLOOKUP DATA'!$D$2:$F$2,'[1]VLOOKUP DATA'!$D$3:$F$14))*100</f>
        <v>213</v>
      </c>
      <c r="J1899" s="2">
        <v>176.37100833333341</v>
      </c>
      <c r="K1899" s="3">
        <f t="shared" si="117"/>
        <v>176.37100833333341</v>
      </c>
      <c r="L1899" s="3">
        <v>81.541666666666671</v>
      </c>
      <c r="M1899" s="4">
        <v>57.560541666666673</v>
      </c>
      <c r="N1899" s="4">
        <v>167.61211666666665</v>
      </c>
      <c r="O1899" s="4">
        <v>398.74211666666633</v>
      </c>
      <c r="P1899" s="3">
        <f t="shared" si="118"/>
        <v>445.53515833333324</v>
      </c>
      <c r="Q1899" s="5">
        <v>-2.0999999999999949E-2</v>
      </c>
      <c r="R1899" s="5">
        <f>VLOOKUP(D1899,'[1]DESIGN LOAD'!AC:AF,2,FALSE)</f>
        <v>565</v>
      </c>
      <c r="S1899" s="7">
        <f>VLOOKUP(D1899,'[1]DESIGN LOAD'!AC:AF,3,FALSE)</f>
        <v>690</v>
      </c>
      <c r="T1899">
        <f>VLOOKUP(D1899,'[1]DESIGN LOAD'!AC:AF,4,FALSE)</f>
        <v>1255</v>
      </c>
    </row>
    <row r="1900" spans="1:20" x14ac:dyDescent="0.3">
      <c r="A1900" s="6">
        <v>2024</v>
      </c>
      <c r="B1900" s="6">
        <v>9</v>
      </c>
      <c r="C1900" s="6">
        <v>18</v>
      </c>
      <c r="D1900" s="6">
        <v>8</v>
      </c>
      <c r="E1900" s="6" t="str">
        <f t="shared" si="116"/>
        <v>Wednesday</v>
      </c>
      <c r="F1900" s="6" t="str">
        <f t="shared" si="119"/>
        <v>Week-day</v>
      </c>
      <c r="G1900" s="6" t="str">
        <f>_xlfn.XLOOKUP(B1900,'[1]VLOOKUP DATA'!$A$3:$A$14,'[1]VLOOKUP DATA'!$C$3:$C$14)</f>
        <v>Low-demand</v>
      </c>
      <c r="H1900" s="6" t="str" cm="1">
        <f t="array" ref="H1900">_xlfn.XLOOKUP(1,('[1]VLOOKUP DATA'!$I$2:$I$337=[1]DATA!G1900)*('[1]VLOOKUP DATA'!$J$2:$J$337=[1]DATA!D1900)*('[1]VLOOKUP DATA'!$K$2:$K$337=[1]DATA!E1900),'[1]VLOOKUP DATA'!$L$2:$L$337)</f>
        <v>Peak</v>
      </c>
      <c r="I1900" s="1" cm="1">
        <f t="array" ref="I1900">_xlfn.XLOOKUP(B1900,'[1]VLOOKUP DATA'!$A$3:$A$14,_xlfn.XLOOKUP(H1900,'[1]VLOOKUP DATA'!$D$2:$F$2,'[1]VLOOKUP DATA'!$D$3:$F$14))*100</f>
        <v>213</v>
      </c>
      <c r="J1900" s="2">
        <v>-73.352458333333317</v>
      </c>
      <c r="K1900" s="3">
        <f t="shared" si="117"/>
        <v>0</v>
      </c>
      <c r="L1900" s="3">
        <v>76.724999999999994</v>
      </c>
      <c r="M1900" s="4">
        <v>0.16234166666666669</v>
      </c>
      <c r="N1900" s="4">
        <v>508.45915833333333</v>
      </c>
      <c r="O1900" s="4">
        <v>435.08474166666633</v>
      </c>
      <c r="P1900" s="3">
        <f t="shared" si="118"/>
        <v>445.53515833333324</v>
      </c>
      <c r="Q1900" s="5">
        <v>-2.0733333333333312E-2</v>
      </c>
      <c r="R1900" s="5">
        <f>VLOOKUP(D1900,'[1]DESIGN LOAD'!AC:AF,2,FALSE)</f>
        <v>565</v>
      </c>
      <c r="S1900" s="7">
        <f>VLOOKUP(D1900,'[1]DESIGN LOAD'!AC:AF,3,FALSE)</f>
        <v>675</v>
      </c>
      <c r="T1900">
        <f>VLOOKUP(D1900,'[1]DESIGN LOAD'!AC:AF,4,FALSE)</f>
        <v>1240</v>
      </c>
    </row>
    <row r="1901" spans="1:20" x14ac:dyDescent="0.3">
      <c r="A1901" s="6">
        <v>2024</v>
      </c>
      <c r="B1901" s="6">
        <v>9</v>
      </c>
      <c r="C1901" s="6">
        <v>18</v>
      </c>
      <c r="D1901" s="6">
        <v>9</v>
      </c>
      <c r="E1901" s="6" t="str">
        <f t="shared" si="116"/>
        <v>Wednesday</v>
      </c>
      <c r="F1901" s="6" t="str">
        <f t="shared" si="119"/>
        <v>Week-day</v>
      </c>
      <c r="G1901" s="6" t="str">
        <f>_xlfn.XLOOKUP(B1901,'[1]VLOOKUP DATA'!$A$3:$A$14,'[1]VLOOKUP DATA'!$C$3:$C$14)</f>
        <v>Low-demand</v>
      </c>
      <c r="H1901" s="6" t="str" cm="1">
        <f t="array" ref="H1901">_xlfn.XLOOKUP(1,('[1]VLOOKUP DATA'!$I$2:$I$337=[1]DATA!G1901)*('[1]VLOOKUP DATA'!$J$2:$J$337=[1]DATA!D1901)*('[1]VLOOKUP DATA'!$K$2:$K$337=[1]DATA!E1901),'[1]VLOOKUP DATA'!$L$2:$L$337)</f>
        <v>Peak</v>
      </c>
      <c r="I1901" s="1" cm="1">
        <f t="array" ref="I1901">_xlfn.XLOOKUP(B1901,'[1]VLOOKUP DATA'!$A$3:$A$14,_xlfn.XLOOKUP(H1901,'[1]VLOOKUP DATA'!$D$2:$F$2,'[1]VLOOKUP DATA'!$D$3:$F$14))*100</f>
        <v>213</v>
      </c>
      <c r="J1901" s="2">
        <v>-288.90503333333322</v>
      </c>
      <c r="K1901" s="3">
        <f t="shared" si="117"/>
        <v>0</v>
      </c>
      <c r="L1901" s="3">
        <v>85.724999999999994</v>
      </c>
      <c r="M1901" s="4">
        <v>0.16359166666666666</v>
      </c>
      <c r="N1901" s="4">
        <v>722.46562500000027</v>
      </c>
      <c r="O1901" s="4">
        <v>433.53983333333338</v>
      </c>
      <c r="P1901" s="3">
        <f t="shared" si="118"/>
        <v>445.53515833333324</v>
      </c>
      <c r="Q1901" s="5">
        <v>-1.8999999999999979E-2</v>
      </c>
      <c r="R1901" s="5">
        <f>VLOOKUP(D1901,'[1]DESIGN LOAD'!AC:AF,2,FALSE)</f>
        <v>565</v>
      </c>
      <c r="S1901" s="7">
        <f>VLOOKUP(D1901,'[1]DESIGN LOAD'!AC:AF,3,FALSE)</f>
        <v>675</v>
      </c>
      <c r="T1901">
        <f>VLOOKUP(D1901,'[1]DESIGN LOAD'!AC:AF,4,FALSE)</f>
        <v>1240</v>
      </c>
    </row>
    <row r="1902" spans="1:20" x14ac:dyDescent="0.3">
      <c r="A1902" s="6">
        <v>2024</v>
      </c>
      <c r="B1902" s="6">
        <v>9</v>
      </c>
      <c r="C1902" s="6">
        <v>18</v>
      </c>
      <c r="D1902" s="6">
        <v>10</v>
      </c>
      <c r="E1902" s="6" t="str">
        <f t="shared" si="116"/>
        <v>Wednesday</v>
      </c>
      <c r="F1902" s="6" t="str">
        <f t="shared" si="119"/>
        <v>Week-day</v>
      </c>
      <c r="G1902" s="6" t="str">
        <f>_xlfn.XLOOKUP(B1902,'[1]VLOOKUP DATA'!$A$3:$A$14,'[1]VLOOKUP DATA'!$C$3:$C$14)</f>
        <v>Low-demand</v>
      </c>
      <c r="H1902" s="6" t="str" cm="1">
        <f t="array" ref="H1902">_xlfn.XLOOKUP(1,('[1]VLOOKUP DATA'!$I$2:$I$337=[1]DATA!G1902)*('[1]VLOOKUP DATA'!$J$2:$J$337=[1]DATA!D1902)*('[1]VLOOKUP DATA'!$K$2:$K$337=[1]DATA!E1902),'[1]VLOOKUP DATA'!$L$2:$L$337)</f>
        <v>Standard</v>
      </c>
      <c r="I1902" s="1" cm="1">
        <f t="array" ref="I1902">_xlfn.XLOOKUP(B1902,'[1]VLOOKUP DATA'!$A$3:$A$14,_xlfn.XLOOKUP(H1902,'[1]VLOOKUP DATA'!$D$2:$F$2,'[1]VLOOKUP DATA'!$D$3:$F$14))*100</f>
        <v>147</v>
      </c>
      <c r="J1902" s="2">
        <v>24.025466666666663</v>
      </c>
      <c r="K1902" s="3">
        <f t="shared" si="117"/>
        <v>24.025466666666663</v>
      </c>
      <c r="L1902" s="3">
        <v>90.674999999999997</v>
      </c>
      <c r="M1902" s="4">
        <v>0.16608333333333328</v>
      </c>
      <c r="N1902" s="4">
        <v>481.23847500000005</v>
      </c>
      <c r="O1902" s="4">
        <v>505.24620833333319</v>
      </c>
      <c r="P1902" s="3">
        <f t="shared" si="118"/>
        <v>445.53515833333324</v>
      </c>
      <c r="Q1902" s="5">
        <v>-1.7258333333333337E-2</v>
      </c>
      <c r="R1902" s="5">
        <f>VLOOKUP(D1902,'[1]DESIGN LOAD'!AC:AF,2,FALSE)</f>
        <v>565</v>
      </c>
      <c r="S1902" s="7">
        <f>VLOOKUP(D1902,'[1]DESIGN LOAD'!AC:AF,3,FALSE)</f>
        <v>675</v>
      </c>
      <c r="T1902">
        <f>VLOOKUP(D1902,'[1]DESIGN LOAD'!AC:AF,4,FALSE)</f>
        <v>1240</v>
      </c>
    </row>
    <row r="1903" spans="1:20" x14ac:dyDescent="0.3">
      <c r="A1903" s="6">
        <v>2024</v>
      </c>
      <c r="B1903" s="6">
        <v>9</v>
      </c>
      <c r="C1903" s="6">
        <v>18</v>
      </c>
      <c r="D1903" s="6">
        <v>11</v>
      </c>
      <c r="E1903" s="6" t="str">
        <f t="shared" si="116"/>
        <v>Wednesday</v>
      </c>
      <c r="F1903" s="6" t="str">
        <f t="shared" si="119"/>
        <v>Week-day</v>
      </c>
      <c r="G1903" s="6" t="str">
        <f>_xlfn.XLOOKUP(B1903,'[1]VLOOKUP DATA'!$A$3:$A$14,'[1]VLOOKUP DATA'!$C$3:$C$14)</f>
        <v>Low-demand</v>
      </c>
      <c r="H1903" s="6" t="str" cm="1">
        <f t="array" ref="H1903">_xlfn.XLOOKUP(1,('[1]VLOOKUP DATA'!$I$2:$I$337=[1]DATA!G1903)*('[1]VLOOKUP DATA'!$J$2:$J$337=[1]DATA!D1903)*('[1]VLOOKUP DATA'!$K$2:$K$337=[1]DATA!E1903),'[1]VLOOKUP DATA'!$L$2:$L$337)</f>
        <v>Standard</v>
      </c>
      <c r="I1903" s="1" cm="1">
        <f t="array" ref="I1903">_xlfn.XLOOKUP(B1903,'[1]VLOOKUP DATA'!$A$3:$A$14,_xlfn.XLOOKUP(H1903,'[1]VLOOKUP DATA'!$D$2:$F$2,'[1]VLOOKUP DATA'!$D$3:$F$14))*100</f>
        <v>147</v>
      </c>
      <c r="J1903" s="2">
        <v>-213.77050000000006</v>
      </c>
      <c r="K1903" s="3">
        <f t="shared" si="117"/>
        <v>0</v>
      </c>
      <c r="L1903" s="3">
        <v>97.458333333333329</v>
      </c>
      <c r="M1903" s="4">
        <v>0.16671666666666668</v>
      </c>
      <c r="N1903" s="4">
        <v>652.62819999999988</v>
      </c>
      <c r="O1903" s="4">
        <v>438.85735000000017</v>
      </c>
      <c r="P1903" s="3">
        <f t="shared" si="118"/>
        <v>445.53515833333324</v>
      </c>
      <c r="Q1903" s="5">
        <v>0</v>
      </c>
      <c r="R1903" s="5">
        <f>VLOOKUP(D1903,'[1]DESIGN LOAD'!AC:AF,2,FALSE)</f>
        <v>565</v>
      </c>
      <c r="S1903" s="7">
        <f>VLOOKUP(D1903,'[1]DESIGN LOAD'!AC:AF,3,FALSE)</f>
        <v>675</v>
      </c>
      <c r="T1903">
        <f>VLOOKUP(D1903,'[1]DESIGN LOAD'!AC:AF,4,FALSE)</f>
        <v>1240</v>
      </c>
    </row>
    <row r="1904" spans="1:20" x14ac:dyDescent="0.3">
      <c r="A1904" s="6">
        <v>2024</v>
      </c>
      <c r="B1904" s="6">
        <v>9</v>
      </c>
      <c r="C1904" s="6">
        <v>18</v>
      </c>
      <c r="D1904" s="6">
        <v>12</v>
      </c>
      <c r="E1904" s="6" t="str">
        <f t="shared" si="116"/>
        <v>Wednesday</v>
      </c>
      <c r="F1904" s="6" t="str">
        <f t="shared" si="119"/>
        <v>Week-day</v>
      </c>
      <c r="G1904" s="6" t="str">
        <f>_xlfn.XLOOKUP(B1904,'[1]VLOOKUP DATA'!$A$3:$A$14,'[1]VLOOKUP DATA'!$C$3:$C$14)</f>
        <v>Low-demand</v>
      </c>
      <c r="H1904" s="6" t="str" cm="1">
        <f t="array" ref="H1904">_xlfn.XLOOKUP(1,('[1]VLOOKUP DATA'!$I$2:$I$337=[1]DATA!G1904)*('[1]VLOOKUP DATA'!$J$2:$J$337=[1]DATA!D1904)*('[1]VLOOKUP DATA'!$K$2:$K$337=[1]DATA!E1904),'[1]VLOOKUP DATA'!$L$2:$L$337)</f>
        <v>Standard</v>
      </c>
      <c r="I1904" s="1" cm="1">
        <f t="array" ref="I1904">_xlfn.XLOOKUP(B1904,'[1]VLOOKUP DATA'!$A$3:$A$14,_xlfn.XLOOKUP(H1904,'[1]VLOOKUP DATA'!$D$2:$F$2,'[1]VLOOKUP DATA'!$D$3:$F$14))*100</f>
        <v>147</v>
      </c>
      <c r="J1904" s="2">
        <v>-7.9268080808080814</v>
      </c>
      <c r="K1904" s="3">
        <f t="shared" si="117"/>
        <v>0</v>
      </c>
      <c r="L1904" s="3">
        <v>99</v>
      </c>
      <c r="M1904" s="4">
        <v>3.6859393939393943</v>
      </c>
      <c r="N1904" s="4">
        <v>490.30224242424265</v>
      </c>
      <c r="O1904" s="4">
        <v>485.33446464646443</v>
      </c>
      <c r="P1904" s="3">
        <f t="shared" si="118"/>
        <v>445.53515833333324</v>
      </c>
      <c r="Q1904" s="5">
        <v>0</v>
      </c>
      <c r="R1904" s="5">
        <f>VLOOKUP(D1904,'[1]DESIGN LOAD'!AC:AF,2,FALSE)</f>
        <v>565</v>
      </c>
      <c r="S1904" s="7">
        <f>VLOOKUP(D1904,'[1]DESIGN LOAD'!AC:AF,3,FALSE)</f>
        <v>675</v>
      </c>
      <c r="T1904">
        <f>VLOOKUP(D1904,'[1]DESIGN LOAD'!AC:AF,4,FALSE)</f>
        <v>1240</v>
      </c>
    </row>
    <row r="1905" spans="1:20" x14ac:dyDescent="0.3">
      <c r="A1905" s="6">
        <v>2024</v>
      </c>
      <c r="B1905" s="6">
        <v>9</v>
      </c>
      <c r="C1905" s="6">
        <v>18</v>
      </c>
      <c r="D1905" s="6">
        <v>13</v>
      </c>
      <c r="E1905" s="6" t="str">
        <f t="shared" si="116"/>
        <v>Wednesday</v>
      </c>
      <c r="F1905" s="6" t="str">
        <f t="shared" si="119"/>
        <v>Week-day</v>
      </c>
      <c r="G1905" s="6" t="str">
        <f>_xlfn.XLOOKUP(B1905,'[1]VLOOKUP DATA'!$A$3:$A$14,'[1]VLOOKUP DATA'!$C$3:$C$14)</f>
        <v>Low-demand</v>
      </c>
      <c r="H1905" s="6" t="str" cm="1">
        <f t="array" ref="H1905">_xlfn.XLOOKUP(1,('[1]VLOOKUP DATA'!$I$2:$I$337=[1]DATA!G1905)*('[1]VLOOKUP DATA'!$J$2:$J$337=[1]DATA!D1905)*('[1]VLOOKUP DATA'!$K$2:$K$337=[1]DATA!E1905),'[1]VLOOKUP DATA'!$L$2:$L$337)</f>
        <v>Standard</v>
      </c>
      <c r="I1905" s="1" cm="1">
        <f t="array" ref="I1905">_xlfn.XLOOKUP(B1905,'[1]VLOOKUP DATA'!$A$3:$A$14,_xlfn.XLOOKUP(H1905,'[1]VLOOKUP DATA'!$D$2:$F$2,'[1]VLOOKUP DATA'!$D$3:$F$14))*100</f>
        <v>147</v>
      </c>
      <c r="J1905" s="2">
        <v>92.848966666666655</v>
      </c>
      <c r="K1905" s="3">
        <f t="shared" si="117"/>
        <v>92.848966666666655</v>
      </c>
      <c r="L1905" s="3">
        <v>97.95</v>
      </c>
      <c r="M1905" s="4">
        <v>0.16116666666666665</v>
      </c>
      <c r="N1905" s="4">
        <v>386.1289666666666</v>
      </c>
      <c r="O1905" s="4">
        <v>478.94110833333332</v>
      </c>
      <c r="P1905" s="3">
        <f t="shared" si="118"/>
        <v>445.53515833333324</v>
      </c>
      <c r="Q1905" s="5">
        <v>-3.6425000000000027E-2</v>
      </c>
      <c r="R1905" s="5">
        <f>VLOOKUP(D1905,'[1]DESIGN LOAD'!AC:AF,2,FALSE)</f>
        <v>565</v>
      </c>
      <c r="S1905" s="7">
        <f>VLOOKUP(D1905,'[1]DESIGN LOAD'!AC:AF,3,FALSE)</f>
        <v>675</v>
      </c>
      <c r="T1905">
        <f>VLOOKUP(D1905,'[1]DESIGN LOAD'!AC:AF,4,FALSE)</f>
        <v>1240</v>
      </c>
    </row>
    <row r="1906" spans="1:20" x14ac:dyDescent="0.3">
      <c r="A1906" s="6">
        <v>2024</v>
      </c>
      <c r="B1906" s="6">
        <v>9</v>
      </c>
      <c r="C1906" s="6">
        <v>18</v>
      </c>
      <c r="D1906" s="6">
        <v>14</v>
      </c>
      <c r="E1906" s="6" t="str">
        <f t="shared" si="116"/>
        <v>Wednesday</v>
      </c>
      <c r="F1906" s="6" t="str">
        <f t="shared" si="119"/>
        <v>Week-day</v>
      </c>
      <c r="G1906" s="6" t="str">
        <f>_xlfn.XLOOKUP(B1906,'[1]VLOOKUP DATA'!$A$3:$A$14,'[1]VLOOKUP DATA'!$C$3:$C$14)</f>
        <v>Low-demand</v>
      </c>
      <c r="H1906" s="6" t="str" cm="1">
        <f t="array" ref="H1906">_xlfn.XLOOKUP(1,('[1]VLOOKUP DATA'!$I$2:$I$337=[1]DATA!G1906)*('[1]VLOOKUP DATA'!$J$2:$J$337=[1]DATA!D1906)*('[1]VLOOKUP DATA'!$K$2:$K$337=[1]DATA!E1906),'[1]VLOOKUP DATA'!$L$2:$L$337)</f>
        <v>Standard</v>
      </c>
      <c r="I1906" s="1" cm="1">
        <f t="array" ref="I1906">_xlfn.XLOOKUP(B1906,'[1]VLOOKUP DATA'!$A$3:$A$14,_xlfn.XLOOKUP(H1906,'[1]VLOOKUP DATA'!$D$2:$F$2,'[1]VLOOKUP DATA'!$D$3:$F$14))*100</f>
        <v>147</v>
      </c>
      <c r="J1906" s="2">
        <v>-22.545425000000009</v>
      </c>
      <c r="K1906" s="3">
        <f t="shared" si="117"/>
        <v>0</v>
      </c>
      <c r="L1906" s="3">
        <v>94.05</v>
      </c>
      <c r="M1906" s="4">
        <v>0.16410833333333322</v>
      </c>
      <c r="N1906" s="4">
        <v>469.29998333333339</v>
      </c>
      <c r="O1906" s="4">
        <v>446.70704999999998</v>
      </c>
      <c r="P1906" s="3">
        <f t="shared" si="118"/>
        <v>445.53515833333324</v>
      </c>
      <c r="Q1906" s="5">
        <v>-4.6999999999999958E-2</v>
      </c>
      <c r="R1906" s="5">
        <f>VLOOKUP(D1906,'[1]DESIGN LOAD'!AC:AF,2,FALSE)</f>
        <v>565</v>
      </c>
      <c r="S1906" s="7">
        <f>VLOOKUP(D1906,'[1]DESIGN LOAD'!AC:AF,3,FALSE)</f>
        <v>675</v>
      </c>
      <c r="T1906">
        <f>VLOOKUP(D1906,'[1]DESIGN LOAD'!AC:AF,4,FALSE)</f>
        <v>1240</v>
      </c>
    </row>
    <row r="1907" spans="1:20" x14ac:dyDescent="0.3">
      <c r="A1907" s="6">
        <v>2024</v>
      </c>
      <c r="B1907" s="6">
        <v>9</v>
      </c>
      <c r="C1907" s="6">
        <v>18</v>
      </c>
      <c r="D1907" s="6">
        <v>15</v>
      </c>
      <c r="E1907" s="6" t="str">
        <f t="shared" si="116"/>
        <v>Wednesday</v>
      </c>
      <c r="F1907" s="6" t="str">
        <f t="shared" si="119"/>
        <v>Week-day</v>
      </c>
      <c r="G1907" s="6" t="str">
        <f>_xlfn.XLOOKUP(B1907,'[1]VLOOKUP DATA'!$A$3:$A$14,'[1]VLOOKUP DATA'!$C$3:$C$14)</f>
        <v>Low-demand</v>
      </c>
      <c r="H1907" s="6" t="str" cm="1">
        <f t="array" ref="H1907">_xlfn.XLOOKUP(1,('[1]VLOOKUP DATA'!$I$2:$I$337=[1]DATA!G1907)*('[1]VLOOKUP DATA'!$J$2:$J$337=[1]DATA!D1907)*('[1]VLOOKUP DATA'!$K$2:$K$337=[1]DATA!E1907),'[1]VLOOKUP DATA'!$L$2:$L$337)</f>
        <v>Standard</v>
      </c>
      <c r="I1907" s="1" cm="1">
        <f t="array" ref="I1907">_xlfn.XLOOKUP(B1907,'[1]VLOOKUP DATA'!$A$3:$A$14,_xlfn.XLOOKUP(H1907,'[1]VLOOKUP DATA'!$D$2:$F$2,'[1]VLOOKUP DATA'!$D$3:$F$14))*100</f>
        <v>147</v>
      </c>
      <c r="J1907" s="2">
        <v>216.01820833333332</v>
      </c>
      <c r="K1907" s="3">
        <f t="shared" si="117"/>
        <v>216.01820833333332</v>
      </c>
      <c r="L1907" s="3">
        <v>89.3</v>
      </c>
      <c r="M1907" s="4">
        <v>0.16201666666666667</v>
      </c>
      <c r="N1907" s="4">
        <v>255.63737499999993</v>
      </c>
      <c r="O1907" s="4">
        <v>471.61967500000014</v>
      </c>
      <c r="P1907" s="3">
        <f t="shared" si="118"/>
        <v>445.53515833333324</v>
      </c>
      <c r="Q1907" s="5">
        <v>-3.29083333333334E-2</v>
      </c>
      <c r="R1907" s="5">
        <f>VLOOKUP(D1907,'[1]DESIGN LOAD'!AC:AF,2,FALSE)</f>
        <v>565</v>
      </c>
      <c r="S1907" s="7">
        <f>VLOOKUP(D1907,'[1]DESIGN LOAD'!AC:AF,3,FALSE)</f>
        <v>675</v>
      </c>
      <c r="T1907">
        <f>VLOOKUP(D1907,'[1]DESIGN LOAD'!AC:AF,4,FALSE)</f>
        <v>1240</v>
      </c>
    </row>
    <row r="1908" spans="1:20" x14ac:dyDescent="0.3">
      <c r="A1908" s="6">
        <v>2024</v>
      </c>
      <c r="B1908" s="6">
        <v>9</v>
      </c>
      <c r="C1908" s="6">
        <v>18</v>
      </c>
      <c r="D1908" s="6">
        <v>16</v>
      </c>
      <c r="E1908" s="6" t="str">
        <f t="shared" si="116"/>
        <v>Wednesday</v>
      </c>
      <c r="F1908" s="6" t="str">
        <f t="shared" si="119"/>
        <v>Week-day</v>
      </c>
      <c r="G1908" s="6" t="str">
        <f>_xlfn.XLOOKUP(B1908,'[1]VLOOKUP DATA'!$A$3:$A$14,'[1]VLOOKUP DATA'!$C$3:$C$14)</f>
        <v>Low-demand</v>
      </c>
      <c r="H1908" s="6" t="str" cm="1">
        <f t="array" ref="H1908">_xlfn.XLOOKUP(1,('[1]VLOOKUP DATA'!$I$2:$I$337=[1]DATA!G1908)*('[1]VLOOKUP DATA'!$J$2:$J$337=[1]DATA!D1908)*('[1]VLOOKUP DATA'!$K$2:$K$337=[1]DATA!E1908),'[1]VLOOKUP DATA'!$L$2:$L$337)</f>
        <v>Standard</v>
      </c>
      <c r="I1908" s="1" cm="1">
        <f t="array" ref="I1908">_xlfn.XLOOKUP(B1908,'[1]VLOOKUP DATA'!$A$3:$A$14,_xlfn.XLOOKUP(H1908,'[1]VLOOKUP DATA'!$D$2:$F$2,'[1]VLOOKUP DATA'!$D$3:$F$14))*100</f>
        <v>147</v>
      </c>
      <c r="J1908" s="2">
        <v>141.57544999999999</v>
      </c>
      <c r="K1908" s="3">
        <f t="shared" si="117"/>
        <v>141.57544999999999</v>
      </c>
      <c r="L1908" s="3">
        <v>80.033333333333331</v>
      </c>
      <c r="M1908" s="4">
        <v>140.02141666666662</v>
      </c>
      <c r="N1908" s="4">
        <v>199.06824999999995</v>
      </c>
      <c r="O1908" s="4">
        <v>473.8952500000002</v>
      </c>
      <c r="P1908" s="3">
        <f t="shared" si="118"/>
        <v>445.53515833333324</v>
      </c>
      <c r="Q1908" s="5">
        <v>-4.7466666666666574E-2</v>
      </c>
      <c r="R1908" s="5">
        <f>VLOOKUP(D1908,'[1]DESIGN LOAD'!AC:AF,2,FALSE)</f>
        <v>565</v>
      </c>
      <c r="S1908" s="7">
        <f>VLOOKUP(D1908,'[1]DESIGN LOAD'!AC:AF,3,FALSE)</f>
        <v>675</v>
      </c>
      <c r="T1908">
        <f>VLOOKUP(D1908,'[1]DESIGN LOAD'!AC:AF,4,FALSE)</f>
        <v>1240</v>
      </c>
    </row>
    <row r="1909" spans="1:20" x14ac:dyDescent="0.3">
      <c r="A1909" s="6">
        <v>2024</v>
      </c>
      <c r="B1909" s="6">
        <v>9</v>
      </c>
      <c r="C1909" s="6">
        <v>18</v>
      </c>
      <c r="D1909" s="6">
        <v>17</v>
      </c>
      <c r="E1909" s="6" t="str">
        <f t="shared" si="116"/>
        <v>Wednesday</v>
      </c>
      <c r="F1909" s="6" t="str">
        <f t="shared" si="119"/>
        <v>Week-day</v>
      </c>
      <c r="G1909" s="6" t="str">
        <f>_xlfn.XLOOKUP(B1909,'[1]VLOOKUP DATA'!$A$3:$A$14,'[1]VLOOKUP DATA'!$C$3:$C$14)</f>
        <v>Low-demand</v>
      </c>
      <c r="H1909" s="6" t="str" cm="1">
        <f t="array" ref="H1909">_xlfn.XLOOKUP(1,('[1]VLOOKUP DATA'!$I$2:$I$337=[1]DATA!G1909)*('[1]VLOOKUP DATA'!$J$2:$J$337=[1]DATA!D1909)*('[1]VLOOKUP DATA'!$K$2:$K$337=[1]DATA!E1909),'[1]VLOOKUP DATA'!$L$2:$L$337)</f>
        <v>Standard</v>
      </c>
      <c r="I1909" s="1" cm="1">
        <f t="array" ref="I1909">_xlfn.XLOOKUP(B1909,'[1]VLOOKUP DATA'!$A$3:$A$14,_xlfn.XLOOKUP(H1909,'[1]VLOOKUP DATA'!$D$2:$F$2,'[1]VLOOKUP DATA'!$D$3:$F$14))*100</f>
        <v>147</v>
      </c>
      <c r="J1909" s="2">
        <v>140.73776666666666</v>
      </c>
      <c r="K1909" s="3">
        <f t="shared" si="117"/>
        <v>140.73776666666666</v>
      </c>
      <c r="L1909" s="3">
        <v>74.05</v>
      </c>
      <c r="M1909" s="4">
        <v>317.73204166666682</v>
      </c>
      <c r="N1909" s="4">
        <v>31.94553333333333</v>
      </c>
      <c r="O1909" s="4">
        <v>475.47394166666675</v>
      </c>
      <c r="P1909" s="3">
        <f t="shared" si="118"/>
        <v>445.53515833333324</v>
      </c>
      <c r="Q1909" s="5">
        <v>-4.0899999999999971E-2</v>
      </c>
      <c r="R1909" s="5">
        <f>VLOOKUP(D1909,'[1]DESIGN LOAD'!AC:AF,2,FALSE)</f>
        <v>555</v>
      </c>
      <c r="S1909" s="7">
        <f>VLOOKUP(D1909,'[1]DESIGN LOAD'!AC:AF,3,FALSE)</f>
        <v>675</v>
      </c>
      <c r="T1909">
        <f>VLOOKUP(D1909,'[1]DESIGN LOAD'!AC:AF,4,FALSE)</f>
        <v>1230</v>
      </c>
    </row>
    <row r="1910" spans="1:20" x14ac:dyDescent="0.3">
      <c r="A1910" s="6">
        <v>2024</v>
      </c>
      <c r="B1910" s="6">
        <v>9</v>
      </c>
      <c r="C1910" s="6">
        <v>18</v>
      </c>
      <c r="D1910" s="6">
        <v>18</v>
      </c>
      <c r="E1910" s="6" t="str">
        <f t="shared" si="116"/>
        <v>Wednesday</v>
      </c>
      <c r="F1910" s="6" t="str">
        <f t="shared" si="119"/>
        <v>Week-day</v>
      </c>
      <c r="G1910" s="6" t="str">
        <f>_xlfn.XLOOKUP(B1910,'[1]VLOOKUP DATA'!$A$3:$A$14,'[1]VLOOKUP DATA'!$C$3:$C$14)</f>
        <v>Low-demand</v>
      </c>
      <c r="H1910" s="6" t="str" cm="1">
        <f t="array" ref="H1910">_xlfn.XLOOKUP(1,('[1]VLOOKUP DATA'!$I$2:$I$337=[1]DATA!G1910)*('[1]VLOOKUP DATA'!$J$2:$J$337=[1]DATA!D1910)*('[1]VLOOKUP DATA'!$K$2:$K$337=[1]DATA!E1910),'[1]VLOOKUP DATA'!$L$2:$L$337)</f>
        <v>Peak</v>
      </c>
      <c r="I1910" s="1" cm="1">
        <f t="array" ref="I1910">_xlfn.XLOOKUP(B1910,'[1]VLOOKUP DATA'!$A$3:$A$14,_xlfn.XLOOKUP(H1910,'[1]VLOOKUP DATA'!$D$2:$F$2,'[1]VLOOKUP DATA'!$D$3:$F$14))*100</f>
        <v>213</v>
      </c>
      <c r="J1910" s="2">
        <v>262.42628333333329</v>
      </c>
      <c r="K1910" s="3">
        <f t="shared" si="117"/>
        <v>262.42628333333329</v>
      </c>
      <c r="L1910" s="3">
        <v>63.291666666666664</v>
      </c>
      <c r="M1910" s="4">
        <v>264.80684166666657</v>
      </c>
      <c r="N1910" s="4">
        <v>5.9884333333333295</v>
      </c>
      <c r="O1910" s="4">
        <v>520.72074166666664</v>
      </c>
      <c r="P1910" s="3">
        <f t="shared" si="118"/>
        <v>445.53515833333324</v>
      </c>
      <c r="Q1910" s="5">
        <v>-2.2666666666666606E-2</v>
      </c>
      <c r="R1910" s="5">
        <f>VLOOKUP(D1910,'[1]DESIGN LOAD'!AC:AF,2,FALSE)</f>
        <v>485</v>
      </c>
      <c r="S1910" s="7">
        <f>VLOOKUP(D1910,'[1]DESIGN LOAD'!AC:AF,3,FALSE)</f>
        <v>655</v>
      </c>
      <c r="T1910">
        <f>VLOOKUP(D1910,'[1]DESIGN LOAD'!AC:AF,4,FALSE)</f>
        <v>1140</v>
      </c>
    </row>
    <row r="1911" spans="1:20" x14ac:dyDescent="0.3">
      <c r="A1911" s="6">
        <v>2024</v>
      </c>
      <c r="B1911" s="6">
        <v>9</v>
      </c>
      <c r="C1911" s="6">
        <v>18</v>
      </c>
      <c r="D1911" s="6">
        <v>19</v>
      </c>
      <c r="E1911" s="6" t="str">
        <f t="shared" si="116"/>
        <v>Wednesday</v>
      </c>
      <c r="F1911" s="6" t="str">
        <f t="shared" si="119"/>
        <v>Week-day</v>
      </c>
      <c r="G1911" s="6" t="str">
        <f>_xlfn.XLOOKUP(B1911,'[1]VLOOKUP DATA'!$A$3:$A$14,'[1]VLOOKUP DATA'!$C$3:$C$14)</f>
        <v>Low-demand</v>
      </c>
      <c r="H1911" s="6" t="str" cm="1">
        <f t="array" ref="H1911">_xlfn.XLOOKUP(1,('[1]VLOOKUP DATA'!$I$2:$I$337=[1]DATA!G1911)*('[1]VLOOKUP DATA'!$J$2:$J$337=[1]DATA!D1911)*('[1]VLOOKUP DATA'!$K$2:$K$337=[1]DATA!E1911),'[1]VLOOKUP DATA'!$L$2:$L$337)</f>
        <v>Peak</v>
      </c>
      <c r="I1911" s="1" cm="1">
        <f t="array" ref="I1911">_xlfn.XLOOKUP(B1911,'[1]VLOOKUP DATA'!$A$3:$A$14,_xlfn.XLOOKUP(H1911,'[1]VLOOKUP DATA'!$D$2:$F$2,'[1]VLOOKUP DATA'!$D$3:$F$14))*100</f>
        <v>213</v>
      </c>
      <c r="J1911" s="2">
        <v>95.545008333333342</v>
      </c>
      <c r="K1911" s="3">
        <f t="shared" si="117"/>
        <v>95.545008333333342</v>
      </c>
      <c r="L1911" s="3">
        <v>54.366666666666667</v>
      </c>
      <c r="M1911" s="4">
        <v>317.61851666666661</v>
      </c>
      <c r="N1911" s="4">
        <v>0</v>
      </c>
      <c r="O1911" s="4">
        <v>398.30801666666673</v>
      </c>
      <c r="P1911" s="3">
        <f t="shared" si="118"/>
        <v>445.53515833333324</v>
      </c>
      <c r="Q1911" s="5">
        <v>-1.7999999999999999E-2</v>
      </c>
      <c r="R1911" s="5">
        <f>VLOOKUP(D1911,'[1]DESIGN LOAD'!AC:AF,2,FALSE)</f>
        <v>295</v>
      </c>
      <c r="S1911" s="7">
        <f>VLOOKUP(D1911,'[1]DESIGN LOAD'!AC:AF,3,FALSE)</f>
        <v>655</v>
      </c>
      <c r="T1911">
        <f>VLOOKUP(D1911,'[1]DESIGN LOAD'!AC:AF,4,FALSE)</f>
        <v>950</v>
      </c>
    </row>
    <row r="1912" spans="1:20" x14ac:dyDescent="0.3">
      <c r="A1912" s="6">
        <v>2024</v>
      </c>
      <c r="B1912" s="6">
        <v>9</v>
      </c>
      <c r="C1912" s="6">
        <v>18</v>
      </c>
      <c r="D1912" s="6">
        <v>20</v>
      </c>
      <c r="E1912" s="6" t="str">
        <f t="shared" si="116"/>
        <v>Wednesday</v>
      </c>
      <c r="F1912" s="6" t="str">
        <f t="shared" si="119"/>
        <v>Week-day</v>
      </c>
      <c r="G1912" s="6" t="str">
        <f>_xlfn.XLOOKUP(B1912,'[1]VLOOKUP DATA'!$A$3:$A$14,'[1]VLOOKUP DATA'!$C$3:$C$14)</f>
        <v>Low-demand</v>
      </c>
      <c r="H1912" s="6" t="str" cm="1">
        <f t="array" ref="H1912">_xlfn.XLOOKUP(1,('[1]VLOOKUP DATA'!$I$2:$I$337=[1]DATA!G1912)*('[1]VLOOKUP DATA'!$J$2:$J$337=[1]DATA!D1912)*('[1]VLOOKUP DATA'!$K$2:$K$337=[1]DATA!E1912),'[1]VLOOKUP DATA'!$L$2:$L$337)</f>
        <v>Standard</v>
      </c>
      <c r="I1912" s="1" cm="1">
        <f t="array" ref="I1912">_xlfn.XLOOKUP(B1912,'[1]VLOOKUP DATA'!$A$3:$A$14,_xlfn.XLOOKUP(H1912,'[1]VLOOKUP DATA'!$D$2:$F$2,'[1]VLOOKUP DATA'!$D$3:$F$14))*100</f>
        <v>147</v>
      </c>
      <c r="J1912" s="2">
        <v>41.716350000000013</v>
      </c>
      <c r="K1912" s="3">
        <f t="shared" si="117"/>
        <v>41.716350000000013</v>
      </c>
      <c r="L1912" s="3">
        <v>50.825000000000003</v>
      </c>
      <c r="M1912" s="4">
        <v>317.66054166666657</v>
      </c>
      <c r="N1912" s="4">
        <v>0</v>
      </c>
      <c r="O1912" s="4">
        <v>344.45846666666677</v>
      </c>
      <c r="P1912" s="3">
        <f t="shared" si="118"/>
        <v>445.53515833333324</v>
      </c>
      <c r="Q1912" s="5">
        <v>-1.7999999999999999E-2</v>
      </c>
      <c r="R1912" s="5">
        <f>VLOOKUP(D1912,'[1]DESIGN LOAD'!AC:AF,2,FALSE)</f>
        <v>295</v>
      </c>
      <c r="S1912" s="7">
        <f>VLOOKUP(D1912,'[1]DESIGN LOAD'!AC:AF,3,FALSE)</f>
        <v>190</v>
      </c>
      <c r="T1912">
        <f>VLOOKUP(D1912,'[1]DESIGN LOAD'!AC:AF,4,FALSE)</f>
        <v>485</v>
      </c>
    </row>
    <row r="1913" spans="1:20" x14ac:dyDescent="0.3">
      <c r="A1913" s="6">
        <v>2024</v>
      </c>
      <c r="B1913" s="6">
        <v>9</v>
      </c>
      <c r="C1913" s="6">
        <v>18</v>
      </c>
      <c r="D1913" s="6">
        <v>21</v>
      </c>
      <c r="E1913" s="6" t="str">
        <f t="shared" si="116"/>
        <v>Wednesday</v>
      </c>
      <c r="F1913" s="6" t="str">
        <f t="shared" si="119"/>
        <v>Week-day</v>
      </c>
      <c r="G1913" s="6" t="str">
        <f>_xlfn.XLOOKUP(B1913,'[1]VLOOKUP DATA'!$A$3:$A$14,'[1]VLOOKUP DATA'!$C$3:$C$14)</f>
        <v>Low-demand</v>
      </c>
      <c r="H1913" s="6" t="str" cm="1">
        <f t="array" ref="H1913">_xlfn.XLOOKUP(1,('[1]VLOOKUP DATA'!$I$2:$I$337=[1]DATA!G1913)*('[1]VLOOKUP DATA'!$J$2:$J$337=[1]DATA!D1913)*('[1]VLOOKUP DATA'!$K$2:$K$337=[1]DATA!E1913),'[1]VLOOKUP DATA'!$L$2:$L$337)</f>
        <v>Standard</v>
      </c>
      <c r="I1913" s="1" cm="1">
        <f t="array" ref="I1913">_xlfn.XLOOKUP(B1913,'[1]VLOOKUP DATA'!$A$3:$A$14,_xlfn.XLOOKUP(H1913,'[1]VLOOKUP DATA'!$D$2:$F$2,'[1]VLOOKUP DATA'!$D$3:$F$14))*100</f>
        <v>147</v>
      </c>
      <c r="J1913" s="2">
        <v>-81.636874999999989</v>
      </c>
      <c r="K1913" s="3">
        <f t="shared" si="117"/>
        <v>0</v>
      </c>
      <c r="L1913" s="3">
        <v>51.258333333333333</v>
      </c>
      <c r="M1913" s="4">
        <v>435.23954166666681</v>
      </c>
      <c r="N1913" s="4">
        <v>0</v>
      </c>
      <c r="O1913" s="4">
        <v>333.19476666666668</v>
      </c>
      <c r="P1913" s="3">
        <f t="shared" si="118"/>
        <v>445.53515833333324</v>
      </c>
      <c r="Q1913" s="5">
        <v>-1.7999999999999999E-2</v>
      </c>
      <c r="R1913" s="5">
        <f>VLOOKUP(D1913,'[1]DESIGN LOAD'!AC:AF,2,FALSE)</f>
        <v>295</v>
      </c>
      <c r="S1913" s="7">
        <f>VLOOKUP(D1913,'[1]DESIGN LOAD'!AC:AF,3,FALSE)</f>
        <v>190</v>
      </c>
      <c r="T1913">
        <f>VLOOKUP(D1913,'[1]DESIGN LOAD'!AC:AF,4,FALSE)</f>
        <v>485</v>
      </c>
    </row>
    <row r="1914" spans="1:20" x14ac:dyDescent="0.3">
      <c r="A1914" s="6">
        <v>2024</v>
      </c>
      <c r="B1914" s="6">
        <v>9</v>
      </c>
      <c r="C1914" s="6">
        <v>18</v>
      </c>
      <c r="D1914" s="6">
        <v>22</v>
      </c>
      <c r="E1914" s="6" t="str">
        <f t="shared" si="116"/>
        <v>Wednesday</v>
      </c>
      <c r="F1914" s="6" t="str">
        <f t="shared" si="119"/>
        <v>Week-day</v>
      </c>
      <c r="G1914" s="6" t="str">
        <f>_xlfn.XLOOKUP(B1914,'[1]VLOOKUP DATA'!$A$3:$A$14,'[1]VLOOKUP DATA'!$C$3:$C$14)</f>
        <v>Low-demand</v>
      </c>
      <c r="H1914" s="6" t="str" cm="1">
        <f t="array" ref="H1914">_xlfn.XLOOKUP(1,('[1]VLOOKUP DATA'!$I$2:$I$337=[1]DATA!G1914)*('[1]VLOOKUP DATA'!$J$2:$J$337=[1]DATA!D1914)*('[1]VLOOKUP DATA'!$K$2:$K$337=[1]DATA!E1914),'[1]VLOOKUP DATA'!$L$2:$L$337)</f>
        <v>Off-Peak</v>
      </c>
      <c r="I1914" s="1" cm="1">
        <f t="array" ref="I1914">_xlfn.XLOOKUP(B1914,'[1]VLOOKUP DATA'!$A$3:$A$14,_xlfn.XLOOKUP(H1914,'[1]VLOOKUP DATA'!$D$2:$F$2,'[1]VLOOKUP DATA'!$D$3:$F$14))*100</f>
        <v>93</v>
      </c>
      <c r="J1914" s="2">
        <v>-85.094308333333345</v>
      </c>
      <c r="K1914" s="3">
        <f t="shared" si="117"/>
        <v>0</v>
      </c>
      <c r="L1914" s="3">
        <v>54.883333333333333</v>
      </c>
      <c r="M1914" s="4">
        <v>444.18794166666663</v>
      </c>
      <c r="N1914" s="4">
        <v>0</v>
      </c>
      <c r="O1914" s="4">
        <v>338.434325</v>
      </c>
      <c r="P1914" s="3">
        <f t="shared" si="118"/>
        <v>445.53515833333324</v>
      </c>
      <c r="Q1914" s="5">
        <v>-1.7999999999999999E-2</v>
      </c>
      <c r="R1914" s="5">
        <f>VLOOKUP(D1914,'[1]DESIGN LOAD'!AC:AF,2,FALSE)</f>
        <v>200</v>
      </c>
      <c r="S1914" s="7">
        <f>VLOOKUP(D1914,'[1]DESIGN LOAD'!AC:AF,3,FALSE)</f>
        <v>190</v>
      </c>
      <c r="T1914">
        <f>VLOOKUP(D1914,'[1]DESIGN LOAD'!AC:AF,4,FALSE)</f>
        <v>390</v>
      </c>
    </row>
    <row r="1915" spans="1:20" x14ac:dyDescent="0.3">
      <c r="A1915" s="6">
        <v>2024</v>
      </c>
      <c r="B1915" s="6">
        <v>9</v>
      </c>
      <c r="C1915" s="6">
        <v>18</v>
      </c>
      <c r="D1915" s="6">
        <v>23</v>
      </c>
      <c r="E1915" s="6" t="str">
        <f t="shared" si="116"/>
        <v>Wednesday</v>
      </c>
      <c r="F1915" s="6" t="str">
        <f t="shared" si="119"/>
        <v>Week-day</v>
      </c>
      <c r="G1915" s="6" t="str">
        <f>_xlfn.XLOOKUP(B1915,'[1]VLOOKUP DATA'!$A$3:$A$14,'[1]VLOOKUP DATA'!$C$3:$C$14)</f>
        <v>Low-demand</v>
      </c>
      <c r="H1915" s="6" t="str" cm="1">
        <f t="array" ref="H1915">_xlfn.XLOOKUP(1,('[1]VLOOKUP DATA'!$I$2:$I$337=[1]DATA!G1915)*('[1]VLOOKUP DATA'!$J$2:$J$337=[1]DATA!D1915)*('[1]VLOOKUP DATA'!$K$2:$K$337=[1]DATA!E1915),'[1]VLOOKUP DATA'!$L$2:$L$337)</f>
        <v>Off-Peak</v>
      </c>
      <c r="I1915" s="1" cm="1">
        <f t="array" ref="I1915">_xlfn.XLOOKUP(B1915,'[1]VLOOKUP DATA'!$A$3:$A$14,_xlfn.XLOOKUP(H1915,'[1]VLOOKUP DATA'!$D$2:$F$2,'[1]VLOOKUP DATA'!$D$3:$F$14))*100</f>
        <v>93</v>
      </c>
      <c r="J1915" s="2">
        <v>-116.41386666666668</v>
      </c>
      <c r="K1915" s="3">
        <f t="shared" si="117"/>
        <v>0</v>
      </c>
      <c r="L1915" s="3">
        <v>59.291666666666664</v>
      </c>
      <c r="M1915" s="4">
        <v>444.28172499999988</v>
      </c>
      <c r="N1915" s="4">
        <v>0</v>
      </c>
      <c r="O1915" s="4">
        <v>307.12582499999996</v>
      </c>
      <c r="P1915" s="3">
        <f t="shared" si="118"/>
        <v>445.53515833333324</v>
      </c>
      <c r="Q1915" s="5">
        <v>-1.7999999999999999E-2</v>
      </c>
      <c r="R1915" s="5">
        <f>VLOOKUP(D1915,'[1]DESIGN LOAD'!AC:AF,2,FALSE)</f>
        <v>200</v>
      </c>
      <c r="S1915" s="7">
        <f>VLOOKUP(D1915,'[1]DESIGN LOAD'!AC:AF,3,FALSE)</f>
        <v>190</v>
      </c>
      <c r="T1915">
        <f>VLOOKUP(D1915,'[1]DESIGN LOAD'!AC:AF,4,FALSE)</f>
        <v>390</v>
      </c>
    </row>
    <row r="1916" spans="1:20" x14ac:dyDescent="0.3">
      <c r="A1916" s="6">
        <v>2024</v>
      </c>
      <c r="B1916" s="6">
        <v>9</v>
      </c>
      <c r="C1916" s="6">
        <v>19</v>
      </c>
      <c r="D1916" s="6">
        <v>0</v>
      </c>
      <c r="E1916" s="6" t="str">
        <f t="shared" si="116"/>
        <v>Thursday</v>
      </c>
      <c r="F1916" s="6" t="str">
        <f t="shared" si="119"/>
        <v>Week-day</v>
      </c>
      <c r="G1916" s="6" t="str">
        <f>_xlfn.XLOOKUP(B1916,'[1]VLOOKUP DATA'!$A$3:$A$14,'[1]VLOOKUP DATA'!$C$3:$C$14)</f>
        <v>Low-demand</v>
      </c>
      <c r="H1916" s="6" t="str" cm="1">
        <f t="array" ref="H1916">_xlfn.XLOOKUP(1,('[1]VLOOKUP DATA'!$I$2:$I$337=[1]DATA!G1916)*('[1]VLOOKUP DATA'!$J$2:$J$337=[1]DATA!D1916)*('[1]VLOOKUP DATA'!$K$2:$K$337=[1]DATA!E1916),'[1]VLOOKUP DATA'!$L$2:$L$337)</f>
        <v>Off-Peak</v>
      </c>
      <c r="I1916" s="1" cm="1">
        <f t="array" ref="I1916">_xlfn.XLOOKUP(B1916,'[1]VLOOKUP DATA'!$A$3:$A$14,_xlfn.XLOOKUP(H1916,'[1]VLOOKUP DATA'!$D$2:$F$2,'[1]VLOOKUP DATA'!$D$3:$F$14))*100</f>
        <v>93</v>
      </c>
      <c r="J1916" s="2">
        <v>-84.112166666666653</v>
      </c>
      <c r="K1916" s="3">
        <f t="shared" si="117"/>
        <v>0</v>
      </c>
      <c r="L1916" s="3">
        <v>63.80833333333333</v>
      </c>
      <c r="M1916" s="4">
        <v>444.51579999999956</v>
      </c>
      <c r="N1916" s="4">
        <v>0</v>
      </c>
      <c r="O1916" s="4">
        <v>339.42265000000003</v>
      </c>
      <c r="P1916" s="3">
        <f t="shared" si="118"/>
        <v>445.53515833333324</v>
      </c>
      <c r="Q1916" s="5">
        <v>-1.7999999999999999E-2</v>
      </c>
      <c r="R1916" s="5">
        <f>VLOOKUP(D1916,'[1]DESIGN LOAD'!AC:AF,2,FALSE)</f>
        <v>200</v>
      </c>
      <c r="S1916" s="7">
        <f>VLOOKUP(D1916,'[1]DESIGN LOAD'!AC:AF,3,FALSE)</f>
        <v>190</v>
      </c>
      <c r="T1916">
        <f>VLOOKUP(D1916,'[1]DESIGN LOAD'!AC:AF,4,FALSE)</f>
        <v>390</v>
      </c>
    </row>
    <row r="1917" spans="1:20" x14ac:dyDescent="0.3">
      <c r="A1917" s="6">
        <v>2024</v>
      </c>
      <c r="B1917" s="6">
        <v>9</v>
      </c>
      <c r="C1917" s="6">
        <v>19</v>
      </c>
      <c r="D1917" s="6">
        <v>1</v>
      </c>
      <c r="E1917" s="6" t="str">
        <f t="shared" si="116"/>
        <v>Thursday</v>
      </c>
      <c r="F1917" s="6" t="str">
        <f t="shared" si="119"/>
        <v>Week-day</v>
      </c>
      <c r="G1917" s="6" t="str">
        <f>_xlfn.XLOOKUP(B1917,'[1]VLOOKUP DATA'!$A$3:$A$14,'[1]VLOOKUP DATA'!$C$3:$C$14)</f>
        <v>Low-demand</v>
      </c>
      <c r="H1917" s="6" t="str" cm="1">
        <f t="array" ref="H1917">_xlfn.XLOOKUP(1,('[1]VLOOKUP DATA'!$I$2:$I$337=[1]DATA!G1917)*('[1]VLOOKUP DATA'!$J$2:$J$337=[1]DATA!D1917)*('[1]VLOOKUP DATA'!$K$2:$K$337=[1]DATA!E1917),'[1]VLOOKUP DATA'!$L$2:$L$337)</f>
        <v>Off-Peak</v>
      </c>
      <c r="I1917" s="1" cm="1">
        <f t="array" ref="I1917">_xlfn.XLOOKUP(B1917,'[1]VLOOKUP DATA'!$A$3:$A$14,_xlfn.XLOOKUP(H1917,'[1]VLOOKUP DATA'!$D$2:$F$2,'[1]VLOOKUP DATA'!$D$3:$F$14))*100</f>
        <v>93</v>
      </c>
      <c r="J1917" s="2">
        <v>-103.26450833333328</v>
      </c>
      <c r="K1917" s="3">
        <f t="shared" si="117"/>
        <v>0</v>
      </c>
      <c r="L1917" s="3">
        <v>68.016666666666666</v>
      </c>
      <c r="M1917" s="4">
        <v>444.43680000000001</v>
      </c>
      <c r="N1917" s="4">
        <v>0</v>
      </c>
      <c r="O1917" s="4">
        <v>320.28829166666668</v>
      </c>
      <c r="P1917" s="3">
        <f t="shared" si="118"/>
        <v>445.53515833333324</v>
      </c>
      <c r="Q1917" s="5">
        <v>-1.7999999999999999E-2</v>
      </c>
      <c r="R1917" s="5">
        <f>VLOOKUP(D1917,'[1]DESIGN LOAD'!AC:AF,2,FALSE)</f>
        <v>200</v>
      </c>
      <c r="S1917" s="7">
        <f>VLOOKUP(D1917,'[1]DESIGN LOAD'!AC:AF,3,FALSE)</f>
        <v>190</v>
      </c>
      <c r="T1917">
        <f>VLOOKUP(D1917,'[1]DESIGN LOAD'!AC:AF,4,FALSE)</f>
        <v>390</v>
      </c>
    </row>
    <row r="1918" spans="1:20" x14ac:dyDescent="0.3">
      <c r="A1918" s="6">
        <v>2024</v>
      </c>
      <c r="B1918" s="6">
        <v>9</v>
      </c>
      <c r="C1918" s="6">
        <v>19</v>
      </c>
      <c r="D1918" s="6">
        <v>2</v>
      </c>
      <c r="E1918" s="6" t="str">
        <f t="shared" si="116"/>
        <v>Thursday</v>
      </c>
      <c r="F1918" s="6" t="str">
        <f t="shared" si="119"/>
        <v>Week-day</v>
      </c>
      <c r="G1918" s="6" t="str">
        <f>_xlfn.XLOOKUP(B1918,'[1]VLOOKUP DATA'!$A$3:$A$14,'[1]VLOOKUP DATA'!$C$3:$C$14)</f>
        <v>Low-demand</v>
      </c>
      <c r="H1918" s="6" t="str" cm="1">
        <f t="array" ref="H1918">_xlfn.XLOOKUP(1,('[1]VLOOKUP DATA'!$I$2:$I$337=[1]DATA!G1918)*('[1]VLOOKUP DATA'!$J$2:$J$337=[1]DATA!D1918)*('[1]VLOOKUP DATA'!$K$2:$K$337=[1]DATA!E1918),'[1]VLOOKUP DATA'!$L$2:$L$337)</f>
        <v>Off-Peak</v>
      </c>
      <c r="I1918" s="1" cm="1">
        <f t="array" ref="I1918">_xlfn.XLOOKUP(B1918,'[1]VLOOKUP DATA'!$A$3:$A$14,_xlfn.XLOOKUP(H1918,'[1]VLOOKUP DATA'!$D$2:$F$2,'[1]VLOOKUP DATA'!$D$3:$F$14))*100</f>
        <v>93</v>
      </c>
      <c r="J1918" s="2">
        <v>-78.687799999999996</v>
      </c>
      <c r="K1918" s="3">
        <f t="shared" si="117"/>
        <v>0</v>
      </c>
      <c r="L1918" s="3">
        <v>72.141666666666666</v>
      </c>
      <c r="M1918" s="4">
        <v>444.04357499999992</v>
      </c>
      <c r="N1918" s="4">
        <v>0</v>
      </c>
      <c r="O1918" s="4">
        <v>344.54237499999977</v>
      </c>
      <c r="P1918" s="3">
        <f t="shared" si="118"/>
        <v>445.53515833333324</v>
      </c>
      <c r="Q1918" s="5">
        <v>-1.7999999999999999E-2</v>
      </c>
      <c r="R1918" s="5">
        <f>VLOOKUP(D1918,'[1]DESIGN LOAD'!AC:AF,2,FALSE)</f>
        <v>200</v>
      </c>
      <c r="S1918" s="7">
        <f>VLOOKUP(D1918,'[1]DESIGN LOAD'!AC:AF,3,FALSE)</f>
        <v>190</v>
      </c>
      <c r="T1918">
        <f>VLOOKUP(D1918,'[1]DESIGN LOAD'!AC:AF,4,FALSE)</f>
        <v>390</v>
      </c>
    </row>
    <row r="1919" spans="1:20" x14ac:dyDescent="0.3">
      <c r="A1919" s="6">
        <v>2024</v>
      </c>
      <c r="B1919" s="6">
        <v>9</v>
      </c>
      <c r="C1919" s="6">
        <v>19</v>
      </c>
      <c r="D1919" s="6">
        <v>3</v>
      </c>
      <c r="E1919" s="6" t="str">
        <f t="shared" si="116"/>
        <v>Thursday</v>
      </c>
      <c r="F1919" s="6" t="str">
        <f t="shared" si="119"/>
        <v>Week-day</v>
      </c>
      <c r="G1919" s="6" t="str">
        <f>_xlfn.XLOOKUP(B1919,'[1]VLOOKUP DATA'!$A$3:$A$14,'[1]VLOOKUP DATA'!$C$3:$C$14)</f>
        <v>Low-demand</v>
      </c>
      <c r="H1919" s="6" t="str" cm="1">
        <f t="array" ref="H1919">_xlfn.XLOOKUP(1,('[1]VLOOKUP DATA'!$I$2:$I$337=[1]DATA!G1919)*('[1]VLOOKUP DATA'!$J$2:$J$337=[1]DATA!D1919)*('[1]VLOOKUP DATA'!$K$2:$K$337=[1]DATA!E1919),'[1]VLOOKUP DATA'!$L$2:$L$337)</f>
        <v>Off-Peak</v>
      </c>
      <c r="I1919" s="1" cm="1">
        <f t="array" ref="I1919">_xlfn.XLOOKUP(B1919,'[1]VLOOKUP DATA'!$A$3:$A$14,_xlfn.XLOOKUP(H1919,'[1]VLOOKUP DATA'!$D$2:$F$2,'[1]VLOOKUP DATA'!$D$3:$F$14))*100</f>
        <v>93</v>
      </c>
      <c r="J1919" s="2">
        <v>-71.021249999999981</v>
      </c>
      <c r="K1919" s="3">
        <f t="shared" si="117"/>
        <v>0</v>
      </c>
      <c r="L1919" s="3">
        <v>74.891666666666666</v>
      </c>
      <c r="M1919" s="4">
        <v>440.69043333333349</v>
      </c>
      <c r="N1919" s="4">
        <v>0</v>
      </c>
      <c r="O1919" s="4">
        <v>349.19754999999998</v>
      </c>
      <c r="P1919" s="3">
        <f t="shared" si="118"/>
        <v>445.53515833333324</v>
      </c>
      <c r="Q1919" s="5">
        <v>-1.7999999999999999E-2</v>
      </c>
      <c r="R1919" s="5">
        <f>VLOOKUP(D1919,'[1]DESIGN LOAD'!AC:AF,2,FALSE)</f>
        <v>200</v>
      </c>
      <c r="S1919" s="7">
        <f>VLOOKUP(D1919,'[1]DESIGN LOAD'!AC:AF,3,FALSE)</f>
        <v>190</v>
      </c>
      <c r="T1919">
        <f>VLOOKUP(D1919,'[1]DESIGN LOAD'!AC:AF,4,FALSE)</f>
        <v>390</v>
      </c>
    </row>
    <row r="1920" spans="1:20" x14ac:dyDescent="0.3">
      <c r="A1920" s="6">
        <v>2024</v>
      </c>
      <c r="B1920" s="6">
        <v>9</v>
      </c>
      <c r="C1920" s="6">
        <v>19</v>
      </c>
      <c r="D1920" s="6">
        <v>4</v>
      </c>
      <c r="E1920" s="6" t="str">
        <f t="shared" si="116"/>
        <v>Thursday</v>
      </c>
      <c r="F1920" s="6" t="str">
        <f t="shared" si="119"/>
        <v>Week-day</v>
      </c>
      <c r="G1920" s="6" t="str">
        <f>_xlfn.XLOOKUP(B1920,'[1]VLOOKUP DATA'!$A$3:$A$14,'[1]VLOOKUP DATA'!$C$3:$C$14)</f>
        <v>Low-demand</v>
      </c>
      <c r="H1920" s="6" t="str" cm="1">
        <f t="array" ref="H1920">_xlfn.XLOOKUP(1,('[1]VLOOKUP DATA'!$I$2:$I$337=[1]DATA!G1920)*('[1]VLOOKUP DATA'!$J$2:$J$337=[1]DATA!D1920)*('[1]VLOOKUP DATA'!$K$2:$K$337=[1]DATA!E1920),'[1]VLOOKUP DATA'!$L$2:$L$337)</f>
        <v>Off-Peak</v>
      </c>
      <c r="I1920" s="1" cm="1">
        <f t="array" ref="I1920">_xlfn.XLOOKUP(B1920,'[1]VLOOKUP DATA'!$A$3:$A$14,_xlfn.XLOOKUP(H1920,'[1]VLOOKUP DATA'!$D$2:$F$2,'[1]VLOOKUP DATA'!$D$3:$F$14))*100</f>
        <v>93</v>
      </c>
      <c r="J1920" s="2">
        <v>-61.368658333333322</v>
      </c>
      <c r="K1920" s="3">
        <f t="shared" si="117"/>
        <v>0</v>
      </c>
      <c r="L1920" s="3">
        <v>77.608333333333334</v>
      </c>
      <c r="M1920" s="4">
        <v>429.48743333333346</v>
      </c>
      <c r="N1920" s="4">
        <v>0</v>
      </c>
      <c r="O1920" s="4">
        <v>348.62232499999999</v>
      </c>
      <c r="P1920" s="3">
        <f t="shared" si="118"/>
        <v>445.53515833333324</v>
      </c>
      <c r="Q1920" s="5">
        <v>-1.7999999999999999E-2</v>
      </c>
      <c r="R1920" s="5">
        <f>VLOOKUP(D1920,'[1]DESIGN LOAD'!AC:AF,2,FALSE)</f>
        <v>295</v>
      </c>
      <c r="S1920" s="7">
        <f>VLOOKUP(D1920,'[1]DESIGN LOAD'!AC:AF,3,FALSE)</f>
        <v>190</v>
      </c>
      <c r="T1920">
        <f>VLOOKUP(D1920,'[1]DESIGN LOAD'!AC:AF,4,FALSE)</f>
        <v>485</v>
      </c>
    </row>
    <row r="1921" spans="1:20" x14ac:dyDescent="0.3">
      <c r="A1921" s="6">
        <v>2024</v>
      </c>
      <c r="B1921" s="6">
        <v>9</v>
      </c>
      <c r="C1921" s="6">
        <v>19</v>
      </c>
      <c r="D1921" s="6">
        <v>5</v>
      </c>
      <c r="E1921" s="6" t="str">
        <f t="shared" si="116"/>
        <v>Thursday</v>
      </c>
      <c r="F1921" s="6" t="str">
        <f t="shared" si="119"/>
        <v>Week-day</v>
      </c>
      <c r="G1921" s="6" t="str">
        <f>_xlfn.XLOOKUP(B1921,'[1]VLOOKUP DATA'!$A$3:$A$14,'[1]VLOOKUP DATA'!$C$3:$C$14)</f>
        <v>Low-demand</v>
      </c>
      <c r="H1921" s="6" t="str" cm="1">
        <f t="array" ref="H1921">_xlfn.XLOOKUP(1,('[1]VLOOKUP DATA'!$I$2:$I$337=[1]DATA!G1921)*('[1]VLOOKUP DATA'!$J$2:$J$337=[1]DATA!D1921)*('[1]VLOOKUP DATA'!$K$2:$K$337=[1]DATA!E1921),'[1]VLOOKUP DATA'!$L$2:$L$337)</f>
        <v>Off-Peak</v>
      </c>
      <c r="I1921" s="1" cm="1">
        <f t="array" ref="I1921">_xlfn.XLOOKUP(B1921,'[1]VLOOKUP DATA'!$A$3:$A$14,_xlfn.XLOOKUP(H1921,'[1]VLOOKUP DATA'!$D$2:$F$2,'[1]VLOOKUP DATA'!$D$3:$F$14))*100</f>
        <v>93</v>
      </c>
      <c r="J1921" s="2">
        <v>-53.160183333333315</v>
      </c>
      <c r="K1921" s="3">
        <f t="shared" si="117"/>
        <v>0</v>
      </c>
      <c r="L1921" s="3">
        <v>79.891666666666666</v>
      </c>
      <c r="M1921" s="4">
        <v>430.62945833333305</v>
      </c>
      <c r="N1921" s="4">
        <v>0</v>
      </c>
      <c r="O1921" s="4">
        <v>357.22577499999994</v>
      </c>
      <c r="P1921" s="3">
        <f t="shared" si="118"/>
        <v>445.53515833333324</v>
      </c>
      <c r="Q1921" s="5">
        <v>-1.7999999999999999E-2</v>
      </c>
      <c r="R1921" s="5">
        <f>VLOOKUP(D1921,'[1]DESIGN LOAD'!AC:AF,2,FALSE)</f>
        <v>295</v>
      </c>
      <c r="S1921" s="7">
        <f>VLOOKUP(D1921,'[1]DESIGN LOAD'!AC:AF,3,FALSE)</f>
        <v>190</v>
      </c>
      <c r="T1921">
        <f>VLOOKUP(D1921,'[1]DESIGN LOAD'!AC:AF,4,FALSE)</f>
        <v>485</v>
      </c>
    </row>
    <row r="1922" spans="1:20" x14ac:dyDescent="0.3">
      <c r="A1922" s="6">
        <v>2024</v>
      </c>
      <c r="B1922" s="6">
        <v>9</v>
      </c>
      <c r="C1922" s="6">
        <v>19</v>
      </c>
      <c r="D1922" s="6">
        <v>6</v>
      </c>
      <c r="E1922" s="6" t="str">
        <f t="shared" ref="E1922:E1985" si="120">TEXT(DATE(A1922, B1922, C1922), "dddd")</f>
        <v>Thursday</v>
      </c>
      <c r="F1922" s="6" t="str">
        <f t="shared" si="119"/>
        <v>Week-day</v>
      </c>
      <c r="G1922" s="6" t="str">
        <f>_xlfn.XLOOKUP(B1922,'[1]VLOOKUP DATA'!$A$3:$A$14,'[1]VLOOKUP DATA'!$C$3:$C$14)</f>
        <v>Low-demand</v>
      </c>
      <c r="H1922" s="6" t="str" cm="1">
        <f t="array" ref="H1922">_xlfn.XLOOKUP(1,('[1]VLOOKUP DATA'!$I$2:$I$337=[1]DATA!G1922)*('[1]VLOOKUP DATA'!$J$2:$J$337=[1]DATA!D1922)*('[1]VLOOKUP DATA'!$K$2:$K$337=[1]DATA!E1922),'[1]VLOOKUP DATA'!$L$2:$L$337)</f>
        <v>Standard</v>
      </c>
      <c r="I1922" s="1" cm="1">
        <f t="array" ref="I1922">_xlfn.XLOOKUP(B1922,'[1]VLOOKUP DATA'!$A$3:$A$14,_xlfn.XLOOKUP(H1922,'[1]VLOOKUP DATA'!$D$2:$F$2,'[1]VLOOKUP DATA'!$D$3:$F$14))*100</f>
        <v>147</v>
      </c>
      <c r="J1922" s="2">
        <v>-45.39631666666665</v>
      </c>
      <c r="K1922" s="3">
        <f t="shared" ref="K1922:K1985" si="121">IF(J1922&gt;0,J1922,0)</f>
        <v>0</v>
      </c>
      <c r="L1922" s="3">
        <v>81.666666666666671</v>
      </c>
      <c r="M1922" s="4">
        <v>423.1448666666667</v>
      </c>
      <c r="N1922" s="4">
        <v>0.72845000000000004</v>
      </c>
      <c r="O1922" s="4">
        <v>358.86464999999987</v>
      </c>
      <c r="P1922" s="3">
        <f t="shared" ref="P1922:P1985" si="122">_xlfn.MAXIFS(M:M,B:B,B1922)</f>
        <v>445.53515833333324</v>
      </c>
      <c r="Q1922" s="5">
        <v>-1.7999999999999999E-2</v>
      </c>
      <c r="R1922" s="5">
        <f>VLOOKUP(D1922,'[1]DESIGN LOAD'!AC:AF,2,FALSE)</f>
        <v>295</v>
      </c>
      <c r="S1922" s="7">
        <f>VLOOKUP(D1922,'[1]DESIGN LOAD'!AC:AF,3,FALSE)</f>
        <v>190</v>
      </c>
      <c r="T1922">
        <f>VLOOKUP(D1922,'[1]DESIGN LOAD'!AC:AF,4,FALSE)</f>
        <v>485</v>
      </c>
    </row>
    <row r="1923" spans="1:20" x14ac:dyDescent="0.3">
      <c r="A1923" s="6">
        <v>2024</v>
      </c>
      <c r="B1923" s="6">
        <v>9</v>
      </c>
      <c r="C1923" s="6">
        <v>19</v>
      </c>
      <c r="D1923" s="6">
        <v>7</v>
      </c>
      <c r="E1923" s="6" t="str">
        <f t="shared" si="120"/>
        <v>Thursday</v>
      </c>
      <c r="F1923" s="6" t="str">
        <f t="shared" ref="F1923:F1986" si="123">IF(OR(E1923="Saturday",E1923="Sunday"),"Weekend","Week-day")</f>
        <v>Week-day</v>
      </c>
      <c r="G1923" s="6" t="str">
        <f>_xlfn.XLOOKUP(B1923,'[1]VLOOKUP DATA'!$A$3:$A$14,'[1]VLOOKUP DATA'!$C$3:$C$14)</f>
        <v>Low-demand</v>
      </c>
      <c r="H1923" s="6" t="str" cm="1">
        <f t="array" ref="H1923">_xlfn.XLOOKUP(1,('[1]VLOOKUP DATA'!$I$2:$I$337=[1]DATA!G1923)*('[1]VLOOKUP DATA'!$J$2:$J$337=[1]DATA!D1923)*('[1]VLOOKUP DATA'!$K$2:$K$337=[1]DATA!E1923),'[1]VLOOKUP DATA'!$L$2:$L$337)</f>
        <v>Peak</v>
      </c>
      <c r="I1923" s="1" cm="1">
        <f t="array" ref="I1923">_xlfn.XLOOKUP(B1923,'[1]VLOOKUP DATA'!$A$3:$A$14,_xlfn.XLOOKUP(H1923,'[1]VLOOKUP DATA'!$D$2:$F$2,'[1]VLOOKUP DATA'!$D$3:$F$14))*100</f>
        <v>213</v>
      </c>
      <c r="J1923" s="2">
        <v>335.37532500000003</v>
      </c>
      <c r="K1923" s="3">
        <f t="shared" si="121"/>
        <v>335.37532500000003</v>
      </c>
      <c r="L1923" s="3">
        <v>75.825000000000003</v>
      </c>
      <c r="M1923" s="4">
        <v>81.462808333333442</v>
      </c>
      <c r="N1923" s="4">
        <v>35.549850000000006</v>
      </c>
      <c r="O1923" s="4">
        <v>444.84069166666694</v>
      </c>
      <c r="P1923" s="3">
        <f t="shared" si="122"/>
        <v>445.53515833333324</v>
      </c>
      <c r="Q1923" s="5">
        <v>-1.7999999999999999E-2</v>
      </c>
      <c r="R1923" s="5">
        <f>VLOOKUP(D1923,'[1]DESIGN LOAD'!AC:AF,2,FALSE)</f>
        <v>565</v>
      </c>
      <c r="S1923" s="7">
        <f>VLOOKUP(D1923,'[1]DESIGN LOAD'!AC:AF,3,FALSE)</f>
        <v>690</v>
      </c>
      <c r="T1923">
        <f>VLOOKUP(D1923,'[1]DESIGN LOAD'!AC:AF,4,FALSE)</f>
        <v>1255</v>
      </c>
    </row>
    <row r="1924" spans="1:20" x14ac:dyDescent="0.3">
      <c r="A1924" s="6">
        <v>2024</v>
      </c>
      <c r="B1924" s="6">
        <v>9</v>
      </c>
      <c r="C1924" s="6">
        <v>19</v>
      </c>
      <c r="D1924" s="6">
        <v>8</v>
      </c>
      <c r="E1924" s="6" t="str">
        <f t="shared" si="120"/>
        <v>Thursday</v>
      </c>
      <c r="F1924" s="6" t="str">
        <f t="shared" si="123"/>
        <v>Week-day</v>
      </c>
      <c r="G1924" s="6" t="str">
        <f>_xlfn.XLOOKUP(B1924,'[1]VLOOKUP DATA'!$A$3:$A$14,'[1]VLOOKUP DATA'!$C$3:$C$14)</f>
        <v>Low-demand</v>
      </c>
      <c r="H1924" s="6" t="str" cm="1">
        <f t="array" ref="H1924">_xlfn.XLOOKUP(1,('[1]VLOOKUP DATA'!$I$2:$I$337=[1]DATA!G1924)*('[1]VLOOKUP DATA'!$J$2:$J$337=[1]DATA!D1924)*('[1]VLOOKUP DATA'!$K$2:$K$337=[1]DATA!E1924),'[1]VLOOKUP DATA'!$L$2:$L$337)</f>
        <v>Peak</v>
      </c>
      <c r="I1924" s="1" cm="1">
        <f t="array" ref="I1924">_xlfn.XLOOKUP(B1924,'[1]VLOOKUP DATA'!$A$3:$A$14,_xlfn.XLOOKUP(H1924,'[1]VLOOKUP DATA'!$D$2:$F$2,'[1]VLOOKUP DATA'!$D$3:$F$14))*100</f>
        <v>213</v>
      </c>
      <c r="J1924" s="2">
        <v>22.888199999999998</v>
      </c>
      <c r="K1924" s="3">
        <f t="shared" si="121"/>
        <v>22.888199999999998</v>
      </c>
      <c r="L1924" s="3">
        <v>64.275000000000006</v>
      </c>
      <c r="M1924" s="4">
        <v>400.46030000000013</v>
      </c>
      <c r="N1924" s="4">
        <v>70.128716666666676</v>
      </c>
      <c r="O1924" s="4">
        <v>478.08554166666664</v>
      </c>
      <c r="P1924" s="3">
        <f t="shared" si="122"/>
        <v>445.53515833333324</v>
      </c>
      <c r="Q1924" s="5">
        <v>-1.7999999999999999E-2</v>
      </c>
      <c r="R1924" s="5">
        <f>VLOOKUP(D1924,'[1]DESIGN LOAD'!AC:AF,2,FALSE)</f>
        <v>565</v>
      </c>
      <c r="S1924" s="7">
        <f>VLOOKUP(D1924,'[1]DESIGN LOAD'!AC:AF,3,FALSE)</f>
        <v>675</v>
      </c>
      <c r="T1924">
        <f>VLOOKUP(D1924,'[1]DESIGN LOAD'!AC:AF,4,FALSE)</f>
        <v>1240</v>
      </c>
    </row>
    <row r="1925" spans="1:20" x14ac:dyDescent="0.3">
      <c r="A1925" s="6">
        <v>2024</v>
      </c>
      <c r="B1925" s="6">
        <v>9</v>
      </c>
      <c r="C1925" s="6">
        <v>19</v>
      </c>
      <c r="D1925" s="6">
        <v>9</v>
      </c>
      <c r="E1925" s="6" t="str">
        <f t="shared" si="120"/>
        <v>Thursday</v>
      </c>
      <c r="F1925" s="6" t="str">
        <f t="shared" si="123"/>
        <v>Week-day</v>
      </c>
      <c r="G1925" s="6" t="str">
        <f>_xlfn.XLOOKUP(B1925,'[1]VLOOKUP DATA'!$A$3:$A$14,'[1]VLOOKUP DATA'!$C$3:$C$14)</f>
        <v>Low-demand</v>
      </c>
      <c r="H1925" s="6" t="str" cm="1">
        <f t="array" ref="H1925">_xlfn.XLOOKUP(1,('[1]VLOOKUP DATA'!$I$2:$I$337=[1]DATA!G1925)*('[1]VLOOKUP DATA'!$J$2:$J$337=[1]DATA!D1925)*('[1]VLOOKUP DATA'!$K$2:$K$337=[1]DATA!E1925),'[1]VLOOKUP DATA'!$L$2:$L$337)</f>
        <v>Peak</v>
      </c>
      <c r="I1925" s="1" cm="1">
        <f t="array" ref="I1925">_xlfn.XLOOKUP(B1925,'[1]VLOOKUP DATA'!$A$3:$A$14,_xlfn.XLOOKUP(H1925,'[1]VLOOKUP DATA'!$D$2:$F$2,'[1]VLOOKUP DATA'!$D$3:$F$14))*100</f>
        <v>213</v>
      </c>
      <c r="J1925" s="2">
        <v>-41.019116666666655</v>
      </c>
      <c r="K1925" s="3">
        <f t="shared" si="121"/>
        <v>0</v>
      </c>
      <c r="L1925" s="3">
        <v>64.358333333333334</v>
      </c>
      <c r="M1925" s="4">
        <v>426.07384999999988</v>
      </c>
      <c r="N1925" s="4">
        <v>137.53009166666666</v>
      </c>
      <c r="O1925" s="4">
        <v>502.79746666666654</v>
      </c>
      <c r="P1925" s="3">
        <f t="shared" si="122"/>
        <v>445.53515833333324</v>
      </c>
      <c r="Q1925" s="5">
        <v>-1.7999999999999999E-2</v>
      </c>
      <c r="R1925" s="5">
        <f>VLOOKUP(D1925,'[1]DESIGN LOAD'!AC:AF,2,FALSE)</f>
        <v>565</v>
      </c>
      <c r="S1925" s="7">
        <f>VLOOKUP(D1925,'[1]DESIGN LOAD'!AC:AF,3,FALSE)</f>
        <v>675</v>
      </c>
      <c r="T1925">
        <f>VLOOKUP(D1925,'[1]DESIGN LOAD'!AC:AF,4,FALSE)</f>
        <v>1240</v>
      </c>
    </row>
    <row r="1926" spans="1:20" x14ac:dyDescent="0.3">
      <c r="A1926" s="6">
        <v>2024</v>
      </c>
      <c r="B1926" s="6">
        <v>9</v>
      </c>
      <c r="C1926" s="6">
        <v>19</v>
      </c>
      <c r="D1926" s="6">
        <v>10</v>
      </c>
      <c r="E1926" s="6" t="str">
        <f t="shared" si="120"/>
        <v>Thursday</v>
      </c>
      <c r="F1926" s="6" t="str">
        <f t="shared" si="123"/>
        <v>Week-day</v>
      </c>
      <c r="G1926" s="6" t="str">
        <f>_xlfn.XLOOKUP(B1926,'[1]VLOOKUP DATA'!$A$3:$A$14,'[1]VLOOKUP DATA'!$C$3:$C$14)</f>
        <v>Low-demand</v>
      </c>
      <c r="H1926" s="6" t="str" cm="1">
        <f t="array" ref="H1926">_xlfn.XLOOKUP(1,('[1]VLOOKUP DATA'!$I$2:$I$337=[1]DATA!G1926)*('[1]VLOOKUP DATA'!$J$2:$J$337=[1]DATA!D1926)*('[1]VLOOKUP DATA'!$K$2:$K$337=[1]DATA!E1926),'[1]VLOOKUP DATA'!$L$2:$L$337)</f>
        <v>Standard</v>
      </c>
      <c r="I1926" s="1" cm="1">
        <f t="array" ref="I1926">_xlfn.XLOOKUP(B1926,'[1]VLOOKUP DATA'!$A$3:$A$14,_xlfn.XLOOKUP(H1926,'[1]VLOOKUP DATA'!$D$2:$F$2,'[1]VLOOKUP DATA'!$D$3:$F$14))*100</f>
        <v>147</v>
      </c>
      <c r="J1926" s="2">
        <v>-18.461708333333334</v>
      </c>
      <c r="K1926" s="3">
        <f t="shared" si="121"/>
        <v>0</v>
      </c>
      <c r="L1926" s="3">
        <v>65.208333333333329</v>
      </c>
      <c r="M1926" s="4">
        <v>270.77245833333342</v>
      </c>
      <c r="N1926" s="4">
        <v>254.41293333333331</v>
      </c>
      <c r="O1926" s="4">
        <v>494.45659166666661</v>
      </c>
      <c r="P1926" s="3">
        <f t="shared" si="122"/>
        <v>445.53515833333324</v>
      </c>
      <c r="Q1926" s="5">
        <v>-2.3941666666666663E-2</v>
      </c>
      <c r="R1926" s="5">
        <f>VLOOKUP(D1926,'[1]DESIGN LOAD'!AC:AF,2,FALSE)</f>
        <v>565</v>
      </c>
      <c r="S1926" s="7">
        <f>VLOOKUP(D1926,'[1]DESIGN LOAD'!AC:AF,3,FALSE)</f>
        <v>675</v>
      </c>
      <c r="T1926">
        <f>VLOOKUP(D1926,'[1]DESIGN LOAD'!AC:AF,4,FALSE)</f>
        <v>1240</v>
      </c>
    </row>
    <row r="1927" spans="1:20" x14ac:dyDescent="0.3">
      <c r="A1927" s="6">
        <v>2024</v>
      </c>
      <c r="B1927" s="6">
        <v>9</v>
      </c>
      <c r="C1927" s="6">
        <v>19</v>
      </c>
      <c r="D1927" s="6">
        <v>11</v>
      </c>
      <c r="E1927" s="6" t="str">
        <f t="shared" si="120"/>
        <v>Thursday</v>
      </c>
      <c r="F1927" s="6" t="str">
        <f t="shared" si="123"/>
        <v>Week-day</v>
      </c>
      <c r="G1927" s="6" t="str">
        <f>_xlfn.XLOOKUP(B1927,'[1]VLOOKUP DATA'!$A$3:$A$14,'[1]VLOOKUP DATA'!$C$3:$C$14)</f>
        <v>Low-demand</v>
      </c>
      <c r="H1927" s="6" t="str" cm="1">
        <f t="array" ref="H1927">_xlfn.XLOOKUP(1,('[1]VLOOKUP DATA'!$I$2:$I$337=[1]DATA!G1927)*('[1]VLOOKUP DATA'!$J$2:$J$337=[1]DATA!D1927)*('[1]VLOOKUP DATA'!$K$2:$K$337=[1]DATA!E1927),'[1]VLOOKUP DATA'!$L$2:$L$337)</f>
        <v>Standard</v>
      </c>
      <c r="I1927" s="1" cm="1">
        <f t="array" ref="I1927">_xlfn.XLOOKUP(B1927,'[1]VLOOKUP DATA'!$A$3:$A$14,_xlfn.XLOOKUP(H1927,'[1]VLOOKUP DATA'!$D$2:$F$2,'[1]VLOOKUP DATA'!$D$3:$F$14))*100</f>
        <v>147</v>
      </c>
      <c r="J1927" s="2">
        <v>18.203125000000007</v>
      </c>
      <c r="K1927" s="3">
        <f t="shared" si="121"/>
        <v>18.203125000000007</v>
      </c>
      <c r="L1927" s="3">
        <v>65.658333333333331</v>
      </c>
      <c r="M1927" s="4">
        <v>191.68486666666669</v>
      </c>
      <c r="N1927" s="4">
        <v>300.41149166666662</v>
      </c>
      <c r="O1927" s="4">
        <v>504.54309999999987</v>
      </c>
      <c r="P1927" s="3">
        <f t="shared" si="122"/>
        <v>445.53515833333324</v>
      </c>
      <c r="Q1927" s="5">
        <v>-3.9091666666666518E-2</v>
      </c>
      <c r="R1927" s="5">
        <f>VLOOKUP(D1927,'[1]DESIGN LOAD'!AC:AF,2,FALSE)</f>
        <v>565</v>
      </c>
      <c r="S1927" s="7">
        <f>VLOOKUP(D1927,'[1]DESIGN LOAD'!AC:AF,3,FALSE)</f>
        <v>675</v>
      </c>
      <c r="T1927">
        <f>VLOOKUP(D1927,'[1]DESIGN LOAD'!AC:AF,4,FALSE)</f>
        <v>1240</v>
      </c>
    </row>
    <row r="1928" spans="1:20" x14ac:dyDescent="0.3">
      <c r="A1928" s="6">
        <v>2024</v>
      </c>
      <c r="B1928" s="6">
        <v>9</v>
      </c>
      <c r="C1928" s="6">
        <v>19</v>
      </c>
      <c r="D1928" s="6">
        <v>12</v>
      </c>
      <c r="E1928" s="6" t="str">
        <f t="shared" si="120"/>
        <v>Thursday</v>
      </c>
      <c r="F1928" s="6" t="str">
        <f t="shared" si="123"/>
        <v>Week-day</v>
      </c>
      <c r="G1928" s="6" t="str">
        <f>_xlfn.XLOOKUP(B1928,'[1]VLOOKUP DATA'!$A$3:$A$14,'[1]VLOOKUP DATA'!$C$3:$C$14)</f>
        <v>Low-demand</v>
      </c>
      <c r="H1928" s="6" t="str" cm="1">
        <f t="array" ref="H1928">_xlfn.XLOOKUP(1,('[1]VLOOKUP DATA'!$I$2:$I$337=[1]DATA!G1928)*('[1]VLOOKUP DATA'!$J$2:$J$337=[1]DATA!D1928)*('[1]VLOOKUP DATA'!$K$2:$K$337=[1]DATA!E1928),'[1]VLOOKUP DATA'!$L$2:$L$337)</f>
        <v>Standard</v>
      </c>
      <c r="I1928" s="1" cm="1">
        <f t="array" ref="I1928">_xlfn.XLOOKUP(B1928,'[1]VLOOKUP DATA'!$A$3:$A$14,_xlfn.XLOOKUP(H1928,'[1]VLOOKUP DATA'!$D$2:$F$2,'[1]VLOOKUP DATA'!$D$3:$F$14))*100</f>
        <v>147</v>
      </c>
      <c r="J1928" s="2">
        <v>-48.346817307692312</v>
      </c>
      <c r="K1928" s="3">
        <f t="shared" si="121"/>
        <v>0</v>
      </c>
      <c r="L1928" s="3">
        <v>66.125</v>
      </c>
      <c r="M1928" s="4">
        <v>223.84956730769221</v>
      </c>
      <c r="N1928" s="4">
        <v>290.62710576923075</v>
      </c>
      <c r="O1928" s="4">
        <v>455.43715384615393</v>
      </c>
      <c r="P1928" s="3">
        <f t="shared" si="122"/>
        <v>445.53515833333324</v>
      </c>
      <c r="Q1928" s="5">
        <v>-1.3846153846153854E-2</v>
      </c>
      <c r="R1928" s="5">
        <f>VLOOKUP(D1928,'[1]DESIGN LOAD'!AC:AF,2,FALSE)</f>
        <v>565</v>
      </c>
      <c r="S1928" s="7">
        <f>VLOOKUP(D1928,'[1]DESIGN LOAD'!AC:AF,3,FALSE)</f>
        <v>675</v>
      </c>
      <c r="T1928">
        <f>VLOOKUP(D1928,'[1]DESIGN LOAD'!AC:AF,4,FALSE)</f>
        <v>1240</v>
      </c>
    </row>
    <row r="1929" spans="1:20" x14ac:dyDescent="0.3">
      <c r="A1929" s="6">
        <v>2024</v>
      </c>
      <c r="B1929" s="6">
        <v>9</v>
      </c>
      <c r="C1929" s="6">
        <v>19</v>
      </c>
      <c r="D1929" s="6">
        <v>13</v>
      </c>
      <c r="E1929" s="6" t="str">
        <f t="shared" si="120"/>
        <v>Thursday</v>
      </c>
      <c r="F1929" s="6" t="str">
        <f t="shared" si="123"/>
        <v>Week-day</v>
      </c>
      <c r="G1929" s="6" t="str">
        <f>_xlfn.XLOOKUP(B1929,'[1]VLOOKUP DATA'!$A$3:$A$14,'[1]VLOOKUP DATA'!$C$3:$C$14)</f>
        <v>Low-demand</v>
      </c>
      <c r="H1929" s="6" t="str" cm="1">
        <f t="array" ref="H1929">_xlfn.XLOOKUP(1,('[1]VLOOKUP DATA'!$I$2:$I$337=[1]DATA!G1929)*('[1]VLOOKUP DATA'!$J$2:$J$337=[1]DATA!D1929)*('[1]VLOOKUP DATA'!$K$2:$K$337=[1]DATA!E1929),'[1]VLOOKUP DATA'!$L$2:$L$337)</f>
        <v>Standard</v>
      </c>
      <c r="I1929" s="1" cm="1">
        <f t="array" ref="I1929">_xlfn.XLOOKUP(B1929,'[1]VLOOKUP DATA'!$A$3:$A$14,_xlfn.XLOOKUP(H1929,'[1]VLOOKUP DATA'!$D$2:$F$2,'[1]VLOOKUP DATA'!$D$3:$F$14))*100</f>
        <v>147</v>
      </c>
      <c r="J1929" s="2">
        <v>35.898558333333305</v>
      </c>
      <c r="K1929" s="3">
        <f t="shared" si="121"/>
        <v>35.898558333333305</v>
      </c>
      <c r="L1929" s="3">
        <v>66.625</v>
      </c>
      <c r="M1929" s="4">
        <v>53.585700000000003</v>
      </c>
      <c r="N1929" s="4">
        <v>348.54365833333344</v>
      </c>
      <c r="O1929" s="4">
        <v>435.70286666666664</v>
      </c>
      <c r="P1929" s="3">
        <f t="shared" si="122"/>
        <v>445.53515833333324</v>
      </c>
      <c r="Q1929" s="5">
        <v>0</v>
      </c>
      <c r="R1929" s="5">
        <f>VLOOKUP(D1929,'[1]DESIGN LOAD'!AC:AF,2,FALSE)</f>
        <v>565</v>
      </c>
      <c r="S1929" s="7">
        <f>VLOOKUP(D1929,'[1]DESIGN LOAD'!AC:AF,3,FALSE)</f>
        <v>675</v>
      </c>
      <c r="T1929">
        <f>VLOOKUP(D1929,'[1]DESIGN LOAD'!AC:AF,4,FALSE)</f>
        <v>1240</v>
      </c>
    </row>
    <row r="1930" spans="1:20" x14ac:dyDescent="0.3">
      <c r="A1930" s="6">
        <v>2024</v>
      </c>
      <c r="B1930" s="6">
        <v>9</v>
      </c>
      <c r="C1930" s="6">
        <v>19</v>
      </c>
      <c r="D1930" s="6">
        <v>14</v>
      </c>
      <c r="E1930" s="6" t="str">
        <f t="shared" si="120"/>
        <v>Thursday</v>
      </c>
      <c r="F1930" s="6" t="str">
        <f t="shared" si="123"/>
        <v>Week-day</v>
      </c>
      <c r="G1930" s="6" t="str">
        <f>_xlfn.XLOOKUP(B1930,'[1]VLOOKUP DATA'!$A$3:$A$14,'[1]VLOOKUP DATA'!$C$3:$C$14)</f>
        <v>Low-demand</v>
      </c>
      <c r="H1930" s="6" t="str" cm="1">
        <f t="array" ref="H1930">_xlfn.XLOOKUP(1,('[1]VLOOKUP DATA'!$I$2:$I$337=[1]DATA!G1930)*('[1]VLOOKUP DATA'!$J$2:$J$337=[1]DATA!D1930)*('[1]VLOOKUP DATA'!$K$2:$K$337=[1]DATA!E1930),'[1]VLOOKUP DATA'!$L$2:$L$337)</f>
        <v>Standard</v>
      </c>
      <c r="I1930" s="1" cm="1">
        <f t="array" ref="I1930">_xlfn.XLOOKUP(B1930,'[1]VLOOKUP DATA'!$A$3:$A$14,_xlfn.XLOOKUP(H1930,'[1]VLOOKUP DATA'!$D$2:$F$2,'[1]VLOOKUP DATA'!$D$3:$F$14))*100</f>
        <v>147</v>
      </c>
      <c r="J1930" s="2">
        <v>10.523441666666681</v>
      </c>
      <c r="K1930" s="3">
        <f t="shared" si="121"/>
        <v>10.523441666666681</v>
      </c>
      <c r="L1930" s="3">
        <v>64.95</v>
      </c>
      <c r="M1930" s="4">
        <v>238.3799250000001</v>
      </c>
      <c r="N1930" s="4">
        <v>283.04419166666673</v>
      </c>
      <c r="O1930" s="4">
        <v>518.1031250000002</v>
      </c>
      <c r="P1930" s="3">
        <f t="shared" si="122"/>
        <v>445.53515833333324</v>
      </c>
      <c r="Q1930" s="5">
        <v>0</v>
      </c>
      <c r="R1930" s="5">
        <f>VLOOKUP(D1930,'[1]DESIGN LOAD'!AC:AF,2,FALSE)</f>
        <v>565</v>
      </c>
      <c r="S1930" s="7">
        <f>VLOOKUP(D1930,'[1]DESIGN LOAD'!AC:AF,3,FALSE)</f>
        <v>675</v>
      </c>
      <c r="T1930">
        <f>VLOOKUP(D1930,'[1]DESIGN LOAD'!AC:AF,4,FALSE)</f>
        <v>1240</v>
      </c>
    </row>
    <row r="1931" spans="1:20" x14ac:dyDescent="0.3">
      <c r="A1931" s="6">
        <v>2024</v>
      </c>
      <c r="B1931" s="6">
        <v>9</v>
      </c>
      <c r="C1931" s="6">
        <v>19</v>
      </c>
      <c r="D1931" s="6">
        <v>15</v>
      </c>
      <c r="E1931" s="6" t="str">
        <f t="shared" si="120"/>
        <v>Thursday</v>
      </c>
      <c r="F1931" s="6" t="str">
        <f t="shared" si="123"/>
        <v>Week-day</v>
      </c>
      <c r="G1931" s="6" t="str">
        <f>_xlfn.XLOOKUP(B1931,'[1]VLOOKUP DATA'!$A$3:$A$14,'[1]VLOOKUP DATA'!$C$3:$C$14)</f>
        <v>Low-demand</v>
      </c>
      <c r="H1931" s="6" t="str" cm="1">
        <f t="array" ref="H1931">_xlfn.XLOOKUP(1,('[1]VLOOKUP DATA'!$I$2:$I$337=[1]DATA!G1931)*('[1]VLOOKUP DATA'!$J$2:$J$337=[1]DATA!D1931)*('[1]VLOOKUP DATA'!$K$2:$K$337=[1]DATA!E1931),'[1]VLOOKUP DATA'!$L$2:$L$337)</f>
        <v>Standard</v>
      </c>
      <c r="I1931" s="1" cm="1">
        <f t="array" ref="I1931">_xlfn.XLOOKUP(B1931,'[1]VLOOKUP DATA'!$A$3:$A$14,_xlfn.XLOOKUP(H1931,'[1]VLOOKUP DATA'!$D$2:$F$2,'[1]VLOOKUP DATA'!$D$3:$F$14))*100</f>
        <v>147</v>
      </c>
      <c r="J1931" s="2">
        <v>6.6949916666666676</v>
      </c>
      <c r="K1931" s="3">
        <f t="shared" si="121"/>
        <v>6.6949916666666676</v>
      </c>
      <c r="L1931" s="3">
        <v>64.783333333333331</v>
      </c>
      <c r="M1931" s="4">
        <v>229.9350583333333</v>
      </c>
      <c r="N1931" s="4">
        <v>299.72154166666655</v>
      </c>
      <c r="O1931" s="4">
        <v>527.91915000000029</v>
      </c>
      <c r="P1931" s="3">
        <f t="shared" si="122"/>
        <v>445.53515833333324</v>
      </c>
      <c r="Q1931" s="5">
        <v>-1.9266666666666672E-2</v>
      </c>
      <c r="R1931" s="5">
        <f>VLOOKUP(D1931,'[1]DESIGN LOAD'!AC:AF,2,FALSE)</f>
        <v>565</v>
      </c>
      <c r="S1931" s="7">
        <f>VLOOKUP(D1931,'[1]DESIGN LOAD'!AC:AF,3,FALSE)</f>
        <v>675</v>
      </c>
      <c r="T1931">
        <f>VLOOKUP(D1931,'[1]DESIGN LOAD'!AC:AF,4,FALSE)</f>
        <v>1240</v>
      </c>
    </row>
    <row r="1932" spans="1:20" x14ac:dyDescent="0.3">
      <c r="A1932" s="6">
        <v>2024</v>
      </c>
      <c r="B1932" s="6">
        <v>9</v>
      </c>
      <c r="C1932" s="6">
        <v>19</v>
      </c>
      <c r="D1932" s="6">
        <v>16</v>
      </c>
      <c r="E1932" s="6" t="str">
        <f t="shared" si="120"/>
        <v>Thursday</v>
      </c>
      <c r="F1932" s="6" t="str">
        <f t="shared" si="123"/>
        <v>Week-day</v>
      </c>
      <c r="G1932" s="6" t="str">
        <f>_xlfn.XLOOKUP(B1932,'[1]VLOOKUP DATA'!$A$3:$A$14,'[1]VLOOKUP DATA'!$C$3:$C$14)</f>
        <v>Low-demand</v>
      </c>
      <c r="H1932" s="6" t="str" cm="1">
        <f t="array" ref="H1932">_xlfn.XLOOKUP(1,('[1]VLOOKUP DATA'!$I$2:$I$337=[1]DATA!G1932)*('[1]VLOOKUP DATA'!$J$2:$J$337=[1]DATA!D1932)*('[1]VLOOKUP DATA'!$K$2:$K$337=[1]DATA!E1932),'[1]VLOOKUP DATA'!$L$2:$L$337)</f>
        <v>Standard</v>
      </c>
      <c r="I1932" s="1" cm="1">
        <f t="array" ref="I1932">_xlfn.XLOOKUP(B1932,'[1]VLOOKUP DATA'!$A$3:$A$14,_xlfn.XLOOKUP(H1932,'[1]VLOOKUP DATA'!$D$2:$F$2,'[1]VLOOKUP DATA'!$D$3:$F$14))*100</f>
        <v>147</v>
      </c>
      <c r="J1932" s="2">
        <v>-41.259058333333343</v>
      </c>
      <c r="K1932" s="3">
        <f t="shared" si="121"/>
        <v>0</v>
      </c>
      <c r="L1932" s="3">
        <v>65.066666666666663</v>
      </c>
      <c r="M1932" s="4">
        <v>426.19408333333325</v>
      </c>
      <c r="N1932" s="4">
        <v>109.87346666666669</v>
      </c>
      <c r="O1932" s="4">
        <v>474.91126666666685</v>
      </c>
      <c r="P1932" s="3">
        <f t="shared" si="122"/>
        <v>445.53515833333324</v>
      </c>
      <c r="Q1932" s="5">
        <v>-2.5999999999999943E-2</v>
      </c>
      <c r="R1932" s="5">
        <f>VLOOKUP(D1932,'[1]DESIGN LOAD'!AC:AF,2,FALSE)</f>
        <v>565</v>
      </c>
      <c r="S1932" s="7">
        <f>VLOOKUP(D1932,'[1]DESIGN LOAD'!AC:AF,3,FALSE)</f>
        <v>675</v>
      </c>
      <c r="T1932">
        <f>VLOOKUP(D1932,'[1]DESIGN LOAD'!AC:AF,4,FALSE)</f>
        <v>1240</v>
      </c>
    </row>
    <row r="1933" spans="1:20" x14ac:dyDescent="0.3">
      <c r="A1933" s="6">
        <v>2024</v>
      </c>
      <c r="B1933" s="6">
        <v>9</v>
      </c>
      <c r="C1933" s="6">
        <v>19</v>
      </c>
      <c r="D1933" s="6">
        <v>17</v>
      </c>
      <c r="E1933" s="6" t="str">
        <f t="shared" si="120"/>
        <v>Thursday</v>
      </c>
      <c r="F1933" s="6" t="str">
        <f t="shared" si="123"/>
        <v>Week-day</v>
      </c>
      <c r="G1933" s="6" t="str">
        <f>_xlfn.XLOOKUP(B1933,'[1]VLOOKUP DATA'!$A$3:$A$14,'[1]VLOOKUP DATA'!$C$3:$C$14)</f>
        <v>Low-demand</v>
      </c>
      <c r="H1933" s="6" t="str" cm="1">
        <f t="array" ref="H1933">_xlfn.XLOOKUP(1,('[1]VLOOKUP DATA'!$I$2:$I$337=[1]DATA!G1933)*('[1]VLOOKUP DATA'!$J$2:$J$337=[1]DATA!D1933)*('[1]VLOOKUP DATA'!$K$2:$K$337=[1]DATA!E1933),'[1]VLOOKUP DATA'!$L$2:$L$337)</f>
        <v>Standard</v>
      </c>
      <c r="I1933" s="1" cm="1">
        <f t="array" ref="I1933">_xlfn.XLOOKUP(B1933,'[1]VLOOKUP DATA'!$A$3:$A$14,_xlfn.XLOOKUP(H1933,'[1]VLOOKUP DATA'!$D$2:$F$2,'[1]VLOOKUP DATA'!$D$3:$F$14))*100</f>
        <v>147</v>
      </c>
      <c r="J1933" s="2">
        <v>-53.101825000000012</v>
      </c>
      <c r="K1933" s="3">
        <f t="shared" si="121"/>
        <v>0</v>
      </c>
      <c r="L1933" s="3">
        <v>67.516666666666666</v>
      </c>
      <c r="M1933" s="4">
        <v>444.50216666666677</v>
      </c>
      <c r="N1933" s="4">
        <v>71.91188333333335</v>
      </c>
      <c r="O1933" s="4">
        <v>442.78489999999977</v>
      </c>
      <c r="P1933" s="3">
        <f t="shared" si="122"/>
        <v>445.53515833333324</v>
      </c>
      <c r="Q1933" s="5">
        <v>-4.6533333333333364E-2</v>
      </c>
      <c r="R1933" s="5">
        <f>VLOOKUP(D1933,'[1]DESIGN LOAD'!AC:AF,2,FALSE)</f>
        <v>555</v>
      </c>
      <c r="S1933" s="7">
        <f>VLOOKUP(D1933,'[1]DESIGN LOAD'!AC:AF,3,FALSE)</f>
        <v>675</v>
      </c>
      <c r="T1933">
        <f>VLOOKUP(D1933,'[1]DESIGN LOAD'!AC:AF,4,FALSE)</f>
        <v>1230</v>
      </c>
    </row>
    <row r="1934" spans="1:20" x14ac:dyDescent="0.3">
      <c r="A1934" s="6">
        <v>2024</v>
      </c>
      <c r="B1934" s="6">
        <v>9</v>
      </c>
      <c r="C1934" s="6">
        <v>19</v>
      </c>
      <c r="D1934" s="6">
        <v>18</v>
      </c>
      <c r="E1934" s="6" t="str">
        <f t="shared" si="120"/>
        <v>Thursday</v>
      </c>
      <c r="F1934" s="6" t="str">
        <f t="shared" si="123"/>
        <v>Week-day</v>
      </c>
      <c r="G1934" s="6" t="str">
        <f>_xlfn.XLOOKUP(B1934,'[1]VLOOKUP DATA'!$A$3:$A$14,'[1]VLOOKUP DATA'!$C$3:$C$14)</f>
        <v>Low-demand</v>
      </c>
      <c r="H1934" s="6" t="str" cm="1">
        <f t="array" ref="H1934">_xlfn.XLOOKUP(1,('[1]VLOOKUP DATA'!$I$2:$I$337=[1]DATA!G1934)*('[1]VLOOKUP DATA'!$J$2:$J$337=[1]DATA!D1934)*('[1]VLOOKUP DATA'!$K$2:$K$337=[1]DATA!E1934),'[1]VLOOKUP DATA'!$L$2:$L$337)</f>
        <v>Peak</v>
      </c>
      <c r="I1934" s="1" cm="1">
        <f t="array" ref="I1934">_xlfn.XLOOKUP(B1934,'[1]VLOOKUP DATA'!$A$3:$A$14,_xlfn.XLOOKUP(H1934,'[1]VLOOKUP DATA'!$D$2:$F$2,'[1]VLOOKUP DATA'!$D$3:$F$14))*100</f>
        <v>213</v>
      </c>
      <c r="J1934" s="2">
        <v>78.583800000000011</v>
      </c>
      <c r="K1934" s="3">
        <f t="shared" si="121"/>
        <v>78.583800000000011</v>
      </c>
      <c r="L1934" s="3">
        <v>65.13333333333334</v>
      </c>
      <c r="M1934" s="4">
        <v>363.2285833333334</v>
      </c>
      <c r="N1934" s="4">
        <v>5.9410249999999989</v>
      </c>
      <c r="O1934" s="4">
        <v>434.13014999999996</v>
      </c>
      <c r="P1934" s="3">
        <f t="shared" si="122"/>
        <v>445.53515833333324</v>
      </c>
      <c r="Q1934" s="5">
        <v>-4.8000000000000036E-2</v>
      </c>
      <c r="R1934" s="5">
        <f>VLOOKUP(D1934,'[1]DESIGN LOAD'!AC:AF,2,FALSE)</f>
        <v>485</v>
      </c>
      <c r="S1934" s="7">
        <f>VLOOKUP(D1934,'[1]DESIGN LOAD'!AC:AF,3,FALSE)</f>
        <v>655</v>
      </c>
      <c r="T1934">
        <f>VLOOKUP(D1934,'[1]DESIGN LOAD'!AC:AF,4,FALSE)</f>
        <v>1140</v>
      </c>
    </row>
    <row r="1935" spans="1:20" x14ac:dyDescent="0.3">
      <c r="A1935" s="6">
        <v>2024</v>
      </c>
      <c r="B1935" s="6">
        <v>9</v>
      </c>
      <c r="C1935" s="6">
        <v>19</v>
      </c>
      <c r="D1935" s="6">
        <v>19</v>
      </c>
      <c r="E1935" s="6" t="str">
        <f t="shared" si="120"/>
        <v>Thursday</v>
      </c>
      <c r="F1935" s="6" t="str">
        <f t="shared" si="123"/>
        <v>Week-day</v>
      </c>
      <c r="G1935" s="6" t="str">
        <f>_xlfn.XLOOKUP(B1935,'[1]VLOOKUP DATA'!$A$3:$A$14,'[1]VLOOKUP DATA'!$C$3:$C$14)</f>
        <v>Low-demand</v>
      </c>
      <c r="H1935" s="6" t="str" cm="1">
        <f t="array" ref="H1935">_xlfn.XLOOKUP(1,('[1]VLOOKUP DATA'!$I$2:$I$337=[1]DATA!G1935)*('[1]VLOOKUP DATA'!$J$2:$J$337=[1]DATA!D1935)*('[1]VLOOKUP DATA'!$K$2:$K$337=[1]DATA!E1935),'[1]VLOOKUP DATA'!$L$2:$L$337)</f>
        <v>Peak</v>
      </c>
      <c r="I1935" s="1" cm="1">
        <f t="array" ref="I1935">_xlfn.XLOOKUP(B1935,'[1]VLOOKUP DATA'!$A$3:$A$14,_xlfn.XLOOKUP(H1935,'[1]VLOOKUP DATA'!$D$2:$F$2,'[1]VLOOKUP DATA'!$D$3:$F$14))*100</f>
        <v>213</v>
      </c>
      <c r="J1935" s="2">
        <v>-33.171408333333318</v>
      </c>
      <c r="K1935" s="3">
        <f t="shared" si="121"/>
        <v>0</v>
      </c>
      <c r="L1935" s="3">
        <v>64.775000000000006</v>
      </c>
      <c r="M1935" s="4">
        <v>392.77142499999974</v>
      </c>
      <c r="N1935" s="4">
        <v>0</v>
      </c>
      <c r="O1935" s="4">
        <v>344.84686666666676</v>
      </c>
      <c r="P1935" s="3">
        <f t="shared" si="122"/>
        <v>445.53515833333324</v>
      </c>
      <c r="Q1935" s="5">
        <v>-4.8000000000000036E-2</v>
      </c>
      <c r="R1935" s="5">
        <f>VLOOKUP(D1935,'[1]DESIGN LOAD'!AC:AF,2,FALSE)</f>
        <v>295</v>
      </c>
      <c r="S1935" s="7">
        <f>VLOOKUP(D1935,'[1]DESIGN LOAD'!AC:AF,3,FALSE)</f>
        <v>655</v>
      </c>
      <c r="T1935">
        <f>VLOOKUP(D1935,'[1]DESIGN LOAD'!AC:AF,4,FALSE)</f>
        <v>950</v>
      </c>
    </row>
    <row r="1936" spans="1:20" x14ac:dyDescent="0.3">
      <c r="A1936" s="6">
        <v>2024</v>
      </c>
      <c r="B1936" s="6">
        <v>9</v>
      </c>
      <c r="C1936" s="6">
        <v>19</v>
      </c>
      <c r="D1936" s="6">
        <v>20</v>
      </c>
      <c r="E1936" s="6" t="str">
        <f t="shared" si="120"/>
        <v>Thursday</v>
      </c>
      <c r="F1936" s="6" t="str">
        <f t="shared" si="123"/>
        <v>Week-day</v>
      </c>
      <c r="G1936" s="6" t="str">
        <f>_xlfn.XLOOKUP(B1936,'[1]VLOOKUP DATA'!$A$3:$A$14,'[1]VLOOKUP DATA'!$C$3:$C$14)</f>
        <v>Low-demand</v>
      </c>
      <c r="H1936" s="6" t="str" cm="1">
        <f t="array" ref="H1936">_xlfn.XLOOKUP(1,('[1]VLOOKUP DATA'!$I$2:$I$337=[1]DATA!G1936)*('[1]VLOOKUP DATA'!$J$2:$J$337=[1]DATA!D1936)*('[1]VLOOKUP DATA'!$K$2:$K$337=[1]DATA!E1936),'[1]VLOOKUP DATA'!$L$2:$L$337)</f>
        <v>Standard</v>
      </c>
      <c r="I1936" s="1" cm="1">
        <f t="array" ref="I1936">_xlfn.XLOOKUP(B1936,'[1]VLOOKUP DATA'!$A$3:$A$14,_xlfn.XLOOKUP(H1936,'[1]VLOOKUP DATA'!$D$2:$F$2,'[1]VLOOKUP DATA'!$D$3:$F$14))*100</f>
        <v>147</v>
      </c>
      <c r="J1936" s="2">
        <v>-96.999583333333291</v>
      </c>
      <c r="K1936" s="3">
        <f t="shared" si="121"/>
        <v>0</v>
      </c>
      <c r="L1936" s="3">
        <v>67.016666666666666</v>
      </c>
      <c r="M1936" s="4">
        <v>430.30991666666677</v>
      </c>
      <c r="N1936" s="4">
        <v>0</v>
      </c>
      <c r="O1936" s="4">
        <v>313.7765500000001</v>
      </c>
      <c r="P1936" s="3">
        <f t="shared" si="122"/>
        <v>445.53515833333324</v>
      </c>
      <c r="Q1936" s="5">
        <v>-4.8000000000000036E-2</v>
      </c>
      <c r="R1936" s="5">
        <f>VLOOKUP(D1936,'[1]DESIGN LOAD'!AC:AF,2,FALSE)</f>
        <v>295</v>
      </c>
      <c r="S1936" s="7">
        <f>VLOOKUP(D1936,'[1]DESIGN LOAD'!AC:AF,3,FALSE)</f>
        <v>190</v>
      </c>
      <c r="T1936">
        <f>VLOOKUP(D1936,'[1]DESIGN LOAD'!AC:AF,4,FALSE)</f>
        <v>485</v>
      </c>
    </row>
    <row r="1937" spans="1:20" x14ac:dyDescent="0.3">
      <c r="A1937" s="6">
        <v>2024</v>
      </c>
      <c r="B1937" s="6">
        <v>9</v>
      </c>
      <c r="C1937" s="6">
        <v>19</v>
      </c>
      <c r="D1937" s="6">
        <v>21</v>
      </c>
      <c r="E1937" s="6" t="str">
        <f t="shared" si="120"/>
        <v>Thursday</v>
      </c>
      <c r="F1937" s="6" t="str">
        <f t="shared" si="123"/>
        <v>Week-day</v>
      </c>
      <c r="G1937" s="6" t="str">
        <f>_xlfn.XLOOKUP(B1937,'[1]VLOOKUP DATA'!$A$3:$A$14,'[1]VLOOKUP DATA'!$C$3:$C$14)</f>
        <v>Low-demand</v>
      </c>
      <c r="H1937" s="6" t="str" cm="1">
        <f t="array" ref="H1937">_xlfn.XLOOKUP(1,('[1]VLOOKUP DATA'!$I$2:$I$337=[1]DATA!G1937)*('[1]VLOOKUP DATA'!$J$2:$J$337=[1]DATA!D1937)*('[1]VLOOKUP DATA'!$K$2:$K$337=[1]DATA!E1937),'[1]VLOOKUP DATA'!$L$2:$L$337)</f>
        <v>Standard</v>
      </c>
      <c r="I1937" s="1" cm="1">
        <f t="array" ref="I1937">_xlfn.XLOOKUP(B1937,'[1]VLOOKUP DATA'!$A$3:$A$14,_xlfn.XLOOKUP(H1937,'[1]VLOOKUP DATA'!$D$2:$F$2,'[1]VLOOKUP DATA'!$D$3:$F$14))*100</f>
        <v>147</v>
      </c>
      <c r="J1937" s="2">
        <v>-111.41389166666669</v>
      </c>
      <c r="K1937" s="3">
        <f t="shared" si="121"/>
        <v>0</v>
      </c>
      <c r="L1937" s="3">
        <v>71.558333333333337</v>
      </c>
      <c r="M1937" s="4">
        <v>444.69647499999991</v>
      </c>
      <c r="N1937" s="4">
        <v>0</v>
      </c>
      <c r="O1937" s="4">
        <v>312.5063333333332</v>
      </c>
      <c r="P1937" s="3">
        <f t="shared" si="122"/>
        <v>445.53515833333324</v>
      </c>
      <c r="Q1937" s="5">
        <v>-4.8000000000000036E-2</v>
      </c>
      <c r="R1937" s="5">
        <f>VLOOKUP(D1937,'[1]DESIGN LOAD'!AC:AF,2,FALSE)</f>
        <v>295</v>
      </c>
      <c r="S1937" s="7">
        <f>VLOOKUP(D1937,'[1]DESIGN LOAD'!AC:AF,3,FALSE)</f>
        <v>190</v>
      </c>
      <c r="T1937">
        <f>VLOOKUP(D1937,'[1]DESIGN LOAD'!AC:AF,4,FALSE)</f>
        <v>485</v>
      </c>
    </row>
    <row r="1938" spans="1:20" x14ac:dyDescent="0.3">
      <c r="A1938" s="6">
        <v>2024</v>
      </c>
      <c r="B1938" s="6">
        <v>9</v>
      </c>
      <c r="C1938" s="6">
        <v>19</v>
      </c>
      <c r="D1938" s="6">
        <v>22</v>
      </c>
      <c r="E1938" s="6" t="str">
        <f t="shared" si="120"/>
        <v>Thursday</v>
      </c>
      <c r="F1938" s="6" t="str">
        <f t="shared" si="123"/>
        <v>Week-day</v>
      </c>
      <c r="G1938" s="6" t="str">
        <f>_xlfn.XLOOKUP(B1938,'[1]VLOOKUP DATA'!$A$3:$A$14,'[1]VLOOKUP DATA'!$C$3:$C$14)</f>
        <v>Low-demand</v>
      </c>
      <c r="H1938" s="6" t="str" cm="1">
        <f t="array" ref="H1938">_xlfn.XLOOKUP(1,('[1]VLOOKUP DATA'!$I$2:$I$337=[1]DATA!G1938)*('[1]VLOOKUP DATA'!$J$2:$J$337=[1]DATA!D1938)*('[1]VLOOKUP DATA'!$K$2:$K$337=[1]DATA!E1938),'[1]VLOOKUP DATA'!$L$2:$L$337)</f>
        <v>Off-Peak</v>
      </c>
      <c r="I1938" s="1" cm="1">
        <f t="array" ref="I1938">_xlfn.XLOOKUP(B1938,'[1]VLOOKUP DATA'!$A$3:$A$14,_xlfn.XLOOKUP(H1938,'[1]VLOOKUP DATA'!$D$2:$F$2,'[1]VLOOKUP DATA'!$D$3:$F$14))*100</f>
        <v>93</v>
      </c>
      <c r="J1938" s="2">
        <v>-93.850749999999977</v>
      </c>
      <c r="K1938" s="3">
        <f t="shared" si="121"/>
        <v>0</v>
      </c>
      <c r="L1938" s="3">
        <v>76.016666666666666</v>
      </c>
      <c r="M1938" s="4">
        <v>444.1548916666668</v>
      </c>
      <c r="N1938" s="4">
        <v>0</v>
      </c>
      <c r="O1938" s="4">
        <v>329.64646666666664</v>
      </c>
      <c r="P1938" s="3">
        <f t="shared" si="122"/>
        <v>445.53515833333324</v>
      </c>
      <c r="Q1938" s="5">
        <v>-4.8000000000000036E-2</v>
      </c>
      <c r="R1938" s="5">
        <f>VLOOKUP(D1938,'[1]DESIGN LOAD'!AC:AF,2,FALSE)</f>
        <v>200</v>
      </c>
      <c r="S1938" s="7">
        <f>VLOOKUP(D1938,'[1]DESIGN LOAD'!AC:AF,3,FALSE)</f>
        <v>190</v>
      </c>
      <c r="T1938">
        <f>VLOOKUP(D1938,'[1]DESIGN LOAD'!AC:AF,4,FALSE)</f>
        <v>390</v>
      </c>
    </row>
    <row r="1939" spans="1:20" x14ac:dyDescent="0.3">
      <c r="A1939" s="6">
        <v>2024</v>
      </c>
      <c r="B1939" s="6">
        <v>9</v>
      </c>
      <c r="C1939" s="6">
        <v>19</v>
      </c>
      <c r="D1939" s="6">
        <v>23</v>
      </c>
      <c r="E1939" s="6" t="str">
        <f t="shared" si="120"/>
        <v>Thursday</v>
      </c>
      <c r="F1939" s="6" t="str">
        <f t="shared" si="123"/>
        <v>Week-day</v>
      </c>
      <c r="G1939" s="6" t="str">
        <f>_xlfn.XLOOKUP(B1939,'[1]VLOOKUP DATA'!$A$3:$A$14,'[1]VLOOKUP DATA'!$C$3:$C$14)</f>
        <v>Low-demand</v>
      </c>
      <c r="H1939" s="6" t="str" cm="1">
        <f t="array" ref="H1939">_xlfn.XLOOKUP(1,('[1]VLOOKUP DATA'!$I$2:$I$337=[1]DATA!G1939)*('[1]VLOOKUP DATA'!$J$2:$J$337=[1]DATA!D1939)*('[1]VLOOKUP DATA'!$K$2:$K$337=[1]DATA!E1939),'[1]VLOOKUP DATA'!$L$2:$L$337)</f>
        <v>Off-Peak</v>
      </c>
      <c r="I1939" s="1" cm="1">
        <f t="array" ref="I1939">_xlfn.XLOOKUP(B1939,'[1]VLOOKUP DATA'!$A$3:$A$14,_xlfn.XLOOKUP(H1939,'[1]VLOOKUP DATA'!$D$2:$F$2,'[1]VLOOKUP DATA'!$D$3:$F$14))*100</f>
        <v>93</v>
      </c>
      <c r="J1939" s="2">
        <v>-103.60415833333333</v>
      </c>
      <c r="K1939" s="3">
        <f t="shared" si="121"/>
        <v>0</v>
      </c>
      <c r="L1939" s="3">
        <v>80.458333333333329</v>
      </c>
      <c r="M1939" s="4">
        <v>439.54148333333313</v>
      </c>
      <c r="N1939" s="4">
        <v>0</v>
      </c>
      <c r="O1939" s="4">
        <v>315.56406666666675</v>
      </c>
      <c r="P1939" s="3">
        <f t="shared" si="122"/>
        <v>445.53515833333324</v>
      </c>
      <c r="Q1939" s="5">
        <v>-4.8000000000000036E-2</v>
      </c>
      <c r="R1939" s="5">
        <f>VLOOKUP(D1939,'[1]DESIGN LOAD'!AC:AF,2,FALSE)</f>
        <v>200</v>
      </c>
      <c r="S1939" s="7">
        <f>VLOOKUP(D1939,'[1]DESIGN LOAD'!AC:AF,3,FALSE)</f>
        <v>190</v>
      </c>
      <c r="T1939">
        <f>VLOOKUP(D1939,'[1]DESIGN LOAD'!AC:AF,4,FALSE)</f>
        <v>390</v>
      </c>
    </row>
    <row r="1940" spans="1:20" x14ac:dyDescent="0.3">
      <c r="A1940" s="6">
        <v>2024</v>
      </c>
      <c r="B1940" s="6">
        <v>9</v>
      </c>
      <c r="C1940" s="6">
        <v>20</v>
      </c>
      <c r="D1940" s="6">
        <v>0</v>
      </c>
      <c r="E1940" s="6" t="str">
        <f t="shared" si="120"/>
        <v>Friday</v>
      </c>
      <c r="F1940" s="6" t="str">
        <f t="shared" si="123"/>
        <v>Week-day</v>
      </c>
      <c r="G1940" s="6" t="str">
        <f>_xlfn.XLOOKUP(B1940,'[1]VLOOKUP DATA'!$A$3:$A$14,'[1]VLOOKUP DATA'!$C$3:$C$14)</f>
        <v>Low-demand</v>
      </c>
      <c r="H1940" s="6" t="str" cm="1">
        <f t="array" ref="H1940">_xlfn.XLOOKUP(1,('[1]VLOOKUP DATA'!$I$2:$I$337=[1]DATA!G1940)*('[1]VLOOKUP DATA'!$J$2:$J$337=[1]DATA!D1940)*('[1]VLOOKUP DATA'!$K$2:$K$337=[1]DATA!E1940),'[1]VLOOKUP DATA'!$L$2:$L$337)</f>
        <v>Off-Peak</v>
      </c>
      <c r="I1940" s="1" cm="1">
        <f t="array" ref="I1940">_xlfn.XLOOKUP(B1940,'[1]VLOOKUP DATA'!$A$3:$A$14,_xlfn.XLOOKUP(H1940,'[1]VLOOKUP DATA'!$D$2:$F$2,'[1]VLOOKUP DATA'!$D$3:$F$14))*100</f>
        <v>93</v>
      </c>
      <c r="J1940" s="2">
        <v>-102.52349166666667</v>
      </c>
      <c r="K1940" s="3">
        <f t="shared" si="121"/>
        <v>0</v>
      </c>
      <c r="L1940" s="3">
        <v>84.95</v>
      </c>
      <c r="M1940" s="4">
        <v>429.82948333333326</v>
      </c>
      <c r="N1940" s="4">
        <v>0</v>
      </c>
      <c r="O1940" s="4">
        <v>307.40470833333342</v>
      </c>
      <c r="P1940" s="3">
        <f t="shared" si="122"/>
        <v>445.53515833333324</v>
      </c>
      <c r="Q1940" s="5">
        <v>-4.8000000000000036E-2</v>
      </c>
      <c r="R1940" s="5">
        <f>VLOOKUP(D1940,'[1]DESIGN LOAD'!AC:AF,2,FALSE)</f>
        <v>200</v>
      </c>
      <c r="S1940" s="7">
        <f>VLOOKUP(D1940,'[1]DESIGN LOAD'!AC:AF,3,FALSE)</f>
        <v>190</v>
      </c>
      <c r="T1940">
        <f>VLOOKUP(D1940,'[1]DESIGN LOAD'!AC:AF,4,FALSE)</f>
        <v>390</v>
      </c>
    </row>
    <row r="1941" spans="1:20" x14ac:dyDescent="0.3">
      <c r="A1941" s="6">
        <v>2024</v>
      </c>
      <c r="B1941" s="6">
        <v>9</v>
      </c>
      <c r="C1941" s="6">
        <v>20</v>
      </c>
      <c r="D1941" s="6">
        <v>1</v>
      </c>
      <c r="E1941" s="6" t="str">
        <f t="shared" si="120"/>
        <v>Friday</v>
      </c>
      <c r="F1941" s="6" t="str">
        <f t="shared" si="123"/>
        <v>Week-day</v>
      </c>
      <c r="G1941" s="6" t="str">
        <f>_xlfn.XLOOKUP(B1941,'[1]VLOOKUP DATA'!$A$3:$A$14,'[1]VLOOKUP DATA'!$C$3:$C$14)</f>
        <v>Low-demand</v>
      </c>
      <c r="H1941" s="6" t="str" cm="1">
        <f t="array" ref="H1941">_xlfn.XLOOKUP(1,('[1]VLOOKUP DATA'!$I$2:$I$337=[1]DATA!G1941)*('[1]VLOOKUP DATA'!$J$2:$J$337=[1]DATA!D1941)*('[1]VLOOKUP DATA'!$K$2:$K$337=[1]DATA!E1941),'[1]VLOOKUP DATA'!$L$2:$L$337)</f>
        <v>Off-Peak</v>
      </c>
      <c r="I1941" s="1" cm="1">
        <f t="array" ref="I1941">_xlfn.XLOOKUP(B1941,'[1]VLOOKUP DATA'!$A$3:$A$14,_xlfn.XLOOKUP(H1941,'[1]VLOOKUP DATA'!$D$2:$F$2,'[1]VLOOKUP DATA'!$D$3:$F$14))*100</f>
        <v>93</v>
      </c>
      <c r="J1941" s="2">
        <v>-38.85869166666668</v>
      </c>
      <c r="K1941" s="3">
        <f t="shared" si="121"/>
        <v>0</v>
      </c>
      <c r="L1941" s="3">
        <v>88.24166666666666</v>
      </c>
      <c r="M1941" s="4">
        <v>381.66164166666664</v>
      </c>
      <c r="N1941" s="4">
        <v>0</v>
      </c>
      <c r="O1941" s="4">
        <v>324.81287500000002</v>
      </c>
      <c r="P1941" s="3">
        <f t="shared" si="122"/>
        <v>445.53515833333324</v>
      </c>
      <c r="Q1941" s="5">
        <v>-2.1449999999999948E-2</v>
      </c>
      <c r="R1941" s="5">
        <f>VLOOKUP(D1941,'[1]DESIGN LOAD'!AC:AF,2,FALSE)</f>
        <v>200</v>
      </c>
      <c r="S1941" s="7">
        <f>VLOOKUP(D1941,'[1]DESIGN LOAD'!AC:AF,3,FALSE)</f>
        <v>190</v>
      </c>
      <c r="T1941">
        <f>VLOOKUP(D1941,'[1]DESIGN LOAD'!AC:AF,4,FALSE)</f>
        <v>390</v>
      </c>
    </row>
    <row r="1942" spans="1:20" x14ac:dyDescent="0.3">
      <c r="A1942" s="6">
        <v>2024</v>
      </c>
      <c r="B1942" s="6">
        <v>9</v>
      </c>
      <c r="C1942" s="6">
        <v>20</v>
      </c>
      <c r="D1942" s="6">
        <v>2</v>
      </c>
      <c r="E1942" s="6" t="str">
        <f t="shared" si="120"/>
        <v>Friday</v>
      </c>
      <c r="F1942" s="6" t="str">
        <f t="shared" si="123"/>
        <v>Week-day</v>
      </c>
      <c r="G1942" s="6" t="str">
        <f>_xlfn.XLOOKUP(B1942,'[1]VLOOKUP DATA'!$A$3:$A$14,'[1]VLOOKUP DATA'!$C$3:$C$14)</f>
        <v>Low-demand</v>
      </c>
      <c r="H1942" s="6" t="str" cm="1">
        <f t="array" ref="H1942">_xlfn.XLOOKUP(1,('[1]VLOOKUP DATA'!$I$2:$I$337=[1]DATA!G1942)*('[1]VLOOKUP DATA'!$J$2:$J$337=[1]DATA!D1942)*('[1]VLOOKUP DATA'!$K$2:$K$337=[1]DATA!E1942),'[1]VLOOKUP DATA'!$L$2:$L$337)</f>
        <v>Off-Peak</v>
      </c>
      <c r="I1942" s="1" cm="1">
        <f t="array" ref="I1942">_xlfn.XLOOKUP(B1942,'[1]VLOOKUP DATA'!$A$3:$A$14,_xlfn.XLOOKUP(H1942,'[1]VLOOKUP DATA'!$D$2:$F$2,'[1]VLOOKUP DATA'!$D$3:$F$14))*100</f>
        <v>93</v>
      </c>
      <c r="J1942" s="2">
        <v>-35.513583333333337</v>
      </c>
      <c r="K1942" s="3">
        <f t="shared" si="121"/>
        <v>0</v>
      </c>
      <c r="L1942" s="3">
        <v>89.016666666666666</v>
      </c>
      <c r="M1942" s="4">
        <v>375.85635833333339</v>
      </c>
      <c r="N1942" s="4">
        <v>0</v>
      </c>
      <c r="O1942" s="4">
        <v>322.56054166666678</v>
      </c>
      <c r="P1942" s="3">
        <f t="shared" si="122"/>
        <v>445.53515833333324</v>
      </c>
      <c r="Q1942" s="5">
        <v>-2.0999999999999949E-2</v>
      </c>
      <c r="R1942" s="5">
        <f>VLOOKUP(D1942,'[1]DESIGN LOAD'!AC:AF,2,FALSE)</f>
        <v>200</v>
      </c>
      <c r="S1942" s="7">
        <f>VLOOKUP(D1942,'[1]DESIGN LOAD'!AC:AF,3,FALSE)</f>
        <v>190</v>
      </c>
      <c r="T1942">
        <f>VLOOKUP(D1942,'[1]DESIGN LOAD'!AC:AF,4,FALSE)</f>
        <v>390</v>
      </c>
    </row>
    <row r="1943" spans="1:20" x14ac:dyDescent="0.3">
      <c r="A1943" s="6">
        <v>2024</v>
      </c>
      <c r="B1943" s="6">
        <v>9</v>
      </c>
      <c r="C1943" s="6">
        <v>20</v>
      </c>
      <c r="D1943" s="6">
        <v>3</v>
      </c>
      <c r="E1943" s="6" t="str">
        <f t="shared" si="120"/>
        <v>Friday</v>
      </c>
      <c r="F1943" s="6" t="str">
        <f t="shared" si="123"/>
        <v>Week-day</v>
      </c>
      <c r="G1943" s="6" t="str">
        <f>_xlfn.XLOOKUP(B1943,'[1]VLOOKUP DATA'!$A$3:$A$14,'[1]VLOOKUP DATA'!$C$3:$C$14)</f>
        <v>Low-demand</v>
      </c>
      <c r="H1943" s="6" t="str" cm="1">
        <f t="array" ref="H1943">_xlfn.XLOOKUP(1,('[1]VLOOKUP DATA'!$I$2:$I$337=[1]DATA!G1943)*('[1]VLOOKUP DATA'!$J$2:$J$337=[1]DATA!D1943)*('[1]VLOOKUP DATA'!$K$2:$K$337=[1]DATA!E1943),'[1]VLOOKUP DATA'!$L$2:$L$337)</f>
        <v>Off-Peak</v>
      </c>
      <c r="I1943" s="1" cm="1">
        <f t="array" ref="I1943">_xlfn.XLOOKUP(B1943,'[1]VLOOKUP DATA'!$A$3:$A$14,_xlfn.XLOOKUP(H1943,'[1]VLOOKUP DATA'!$D$2:$F$2,'[1]VLOOKUP DATA'!$D$3:$F$14))*100</f>
        <v>93</v>
      </c>
      <c r="J1943" s="2">
        <v>24.321750000000016</v>
      </c>
      <c r="K1943" s="3">
        <f t="shared" si="121"/>
        <v>24.321750000000016</v>
      </c>
      <c r="L1943" s="3">
        <v>89.15</v>
      </c>
      <c r="M1943" s="4">
        <v>328.7595500000001</v>
      </c>
      <c r="N1943" s="4">
        <v>0</v>
      </c>
      <c r="O1943" s="4">
        <v>337.39339166666673</v>
      </c>
      <c r="P1943" s="3">
        <f t="shared" si="122"/>
        <v>445.53515833333324</v>
      </c>
      <c r="Q1943" s="5">
        <v>-2.0999999999999949E-2</v>
      </c>
      <c r="R1943" s="5">
        <f>VLOOKUP(D1943,'[1]DESIGN LOAD'!AC:AF,2,FALSE)</f>
        <v>200</v>
      </c>
      <c r="S1943" s="7">
        <f>VLOOKUP(D1943,'[1]DESIGN LOAD'!AC:AF,3,FALSE)</f>
        <v>190</v>
      </c>
      <c r="T1943">
        <f>VLOOKUP(D1943,'[1]DESIGN LOAD'!AC:AF,4,FALSE)</f>
        <v>390</v>
      </c>
    </row>
    <row r="1944" spans="1:20" x14ac:dyDescent="0.3">
      <c r="A1944" s="6">
        <v>2024</v>
      </c>
      <c r="B1944" s="6">
        <v>9</v>
      </c>
      <c r="C1944" s="6">
        <v>20</v>
      </c>
      <c r="D1944" s="6">
        <v>4</v>
      </c>
      <c r="E1944" s="6" t="str">
        <f t="shared" si="120"/>
        <v>Friday</v>
      </c>
      <c r="F1944" s="6" t="str">
        <f t="shared" si="123"/>
        <v>Week-day</v>
      </c>
      <c r="G1944" s="6" t="str">
        <f>_xlfn.XLOOKUP(B1944,'[1]VLOOKUP DATA'!$A$3:$A$14,'[1]VLOOKUP DATA'!$C$3:$C$14)</f>
        <v>Low-demand</v>
      </c>
      <c r="H1944" s="6" t="str" cm="1">
        <f t="array" ref="H1944">_xlfn.XLOOKUP(1,('[1]VLOOKUP DATA'!$I$2:$I$337=[1]DATA!G1944)*('[1]VLOOKUP DATA'!$J$2:$J$337=[1]DATA!D1944)*('[1]VLOOKUP DATA'!$K$2:$K$337=[1]DATA!E1944),'[1]VLOOKUP DATA'!$L$2:$L$337)</f>
        <v>Off-Peak</v>
      </c>
      <c r="I1944" s="1" cm="1">
        <f t="array" ref="I1944">_xlfn.XLOOKUP(B1944,'[1]VLOOKUP DATA'!$A$3:$A$14,_xlfn.XLOOKUP(H1944,'[1]VLOOKUP DATA'!$D$2:$F$2,'[1]VLOOKUP DATA'!$D$3:$F$14))*100</f>
        <v>93</v>
      </c>
      <c r="J1944" s="2">
        <v>-32.599449999999997</v>
      </c>
      <c r="K1944" s="3">
        <f t="shared" si="121"/>
        <v>0</v>
      </c>
      <c r="L1944" s="3">
        <v>88.766666666666666</v>
      </c>
      <c r="M1944" s="4">
        <v>403.56406666666675</v>
      </c>
      <c r="N1944" s="4">
        <v>0</v>
      </c>
      <c r="O1944" s="4">
        <v>351.53658333333317</v>
      </c>
      <c r="P1944" s="3">
        <f t="shared" si="122"/>
        <v>445.53515833333324</v>
      </c>
      <c r="Q1944" s="5">
        <v>-2.0999999999999949E-2</v>
      </c>
      <c r="R1944" s="5">
        <f>VLOOKUP(D1944,'[1]DESIGN LOAD'!AC:AF,2,FALSE)</f>
        <v>295</v>
      </c>
      <c r="S1944" s="7">
        <f>VLOOKUP(D1944,'[1]DESIGN LOAD'!AC:AF,3,FALSE)</f>
        <v>190</v>
      </c>
      <c r="T1944">
        <f>VLOOKUP(D1944,'[1]DESIGN LOAD'!AC:AF,4,FALSE)</f>
        <v>485</v>
      </c>
    </row>
    <row r="1945" spans="1:20" x14ac:dyDescent="0.3">
      <c r="A1945" s="6">
        <v>2024</v>
      </c>
      <c r="B1945" s="6">
        <v>9</v>
      </c>
      <c r="C1945" s="6">
        <v>20</v>
      </c>
      <c r="D1945" s="6">
        <v>5</v>
      </c>
      <c r="E1945" s="6" t="str">
        <f t="shared" si="120"/>
        <v>Friday</v>
      </c>
      <c r="F1945" s="6" t="str">
        <f t="shared" si="123"/>
        <v>Week-day</v>
      </c>
      <c r="G1945" s="6" t="str">
        <f>_xlfn.XLOOKUP(B1945,'[1]VLOOKUP DATA'!$A$3:$A$14,'[1]VLOOKUP DATA'!$C$3:$C$14)</f>
        <v>Low-demand</v>
      </c>
      <c r="H1945" s="6" t="str" cm="1">
        <f t="array" ref="H1945">_xlfn.XLOOKUP(1,('[1]VLOOKUP DATA'!$I$2:$I$337=[1]DATA!G1945)*('[1]VLOOKUP DATA'!$J$2:$J$337=[1]DATA!D1945)*('[1]VLOOKUP DATA'!$K$2:$K$337=[1]DATA!E1945),'[1]VLOOKUP DATA'!$L$2:$L$337)</f>
        <v>Off-Peak</v>
      </c>
      <c r="I1945" s="1" cm="1">
        <f t="array" ref="I1945">_xlfn.XLOOKUP(B1945,'[1]VLOOKUP DATA'!$A$3:$A$14,_xlfn.XLOOKUP(H1945,'[1]VLOOKUP DATA'!$D$2:$F$2,'[1]VLOOKUP DATA'!$D$3:$F$14))*100</f>
        <v>93</v>
      </c>
      <c r="J1945" s="2">
        <v>-32.462108333333326</v>
      </c>
      <c r="K1945" s="3">
        <f t="shared" si="121"/>
        <v>0</v>
      </c>
      <c r="L1945" s="3">
        <v>90.016666666666666</v>
      </c>
      <c r="M1945" s="4">
        <v>383.66035000000011</v>
      </c>
      <c r="N1945" s="4">
        <v>0</v>
      </c>
      <c r="O1945" s="4">
        <v>335.38719166666664</v>
      </c>
      <c r="P1945" s="3">
        <f t="shared" si="122"/>
        <v>445.53515833333324</v>
      </c>
      <c r="Q1945" s="5">
        <v>-2.0999999999999949E-2</v>
      </c>
      <c r="R1945" s="5">
        <f>VLOOKUP(D1945,'[1]DESIGN LOAD'!AC:AF,2,FALSE)</f>
        <v>295</v>
      </c>
      <c r="S1945" s="7">
        <f>VLOOKUP(D1945,'[1]DESIGN LOAD'!AC:AF,3,FALSE)</f>
        <v>190</v>
      </c>
      <c r="T1945">
        <f>VLOOKUP(D1945,'[1]DESIGN LOAD'!AC:AF,4,FALSE)</f>
        <v>485</v>
      </c>
    </row>
    <row r="1946" spans="1:20" x14ac:dyDescent="0.3">
      <c r="A1946" s="6">
        <v>2024</v>
      </c>
      <c r="B1946" s="6">
        <v>9</v>
      </c>
      <c r="C1946" s="6">
        <v>20</v>
      </c>
      <c r="D1946" s="6">
        <v>6</v>
      </c>
      <c r="E1946" s="6" t="str">
        <f t="shared" si="120"/>
        <v>Friday</v>
      </c>
      <c r="F1946" s="6" t="str">
        <f t="shared" si="123"/>
        <v>Week-day</v>
      </c>
      <c r="G1946" s="6" t="str">
        <f>_xlfn.XLOOKUP(B1946,'[1]VLOOKUP DATA'!$A$3:$A$14,'[1]VLOOKUP DATA'!$C$3:$C$14)</f>
        <v>Low-demand</v>
      </c>
      <c r="H1946" s="6" t="str" cm="1">
        <f t="array" ref="H1946">_xlfn.XLOOKUP(1,('[1]VLOOKUP DATA'!$I$2:$I$337=[1]DATA!G1946)*('[1]VLOOKUP DATA'!$J$2:$J$337=[1]DATA!D1946)*('[1]VLOOKUP DATA'!$K$2:$K$337=[1]DATA!E1946),'[1]VLOOKUP DATA'!$L$2:$L$337)</f>
        <v>Standard</v>
      </c>
      <c r="I1946" s="1" cm="1">
        <f t="array" ref="I1946">_xlfn.XLOOKUP(B1946,'[1]VLOOKUP DATA'!$A$3:$A$14,_xlfn.XLOOKUP(H1946,'[1]VLOOKUP DATA'!$D$2:$F$2,'[1]VLOOKUP DATA'!$D$3:$F$14))*100</f>
        <v>147</v>
      </c>
      <c r="J1946" s="2">
        <v>-30.339033333333354</v>
      </c>
      <c r="K1946" s="3">
        <f t="shared" si="121"/>
        <v>0</v>
      </c>
      <c r="L1946" s="3">
        <v>91</v>
      </c>
      <c r="M1946" s="4">
        <v>371.27512500000023</v>
      </c>
      <c r="N1946" s="4">
        <v>4.7615666666666678</v>
      </c>
      <c r="O1946" s="4">
        <v>328.75689166666672</v>
      </c>
      <c r="P1946" s="3">
        <f t="shared" si="122"/>
        <v>445.53515833333324</v>
      </c>
      <c r="Q1946" s="5">
        <v>-2.8458333333333308E-2</v>
      </c>
      <c r="R1946" s="5">
        <f>VLOOKUP(D1946,'[1]DESIGN LOAD'!AC:AF,2,FALSE)</f>
        <v>295</v>
      </c>
      <c r="S1946" s="7">
        <f>VLOOKUP(D1946,'[1]DESIGN LOAD'!AC:AF,3,FALSE)</f>
        <v>190</v>
      </c>
      <c r="T1946">
        <f>VLOOKUP(D1946,'[1]DESIGN LOAD'!AC:AF,4,FALSE)</f>
        <v>485</v>
      </c>
    </row>
    <row r="1947" spans="1:20" x14ac:dyDescent="0.3">
      <c r="A1947" s="6">
        <v>2024</v>
      </c>
      <c r="B1947" s="6">
        <v>9</v>
      </c>
      <c r="C1947" s="6">
        <v>20</v>
      </c>
      <c r="D1947" s="6">
        <v>7</v>
      </c>
      <c r="E1947" s="6" t="str">
        <f t="shared" si="120"/>
        <v>Friday</v>
      </c>
      <c r="F1947" s="6" t="str">
        <f t="shared" si="123"/>
        <v>Week-day</v>
      </c>
      <c r="G1947" s="6" t="str">
        <f>_xlfn.XLOOKUP(B1947,'[1]VLOOKUP DATA'!$A$3:$A$14,'[1]VLOOKUP DATA'!$C$3:$C$14)</f>
        <v>Low-demand</v>
      </c>
      <c r="H1947" s="6" t="str" cm="1">
        <f t="array" ref="H1947">_xlfn.XLOOKUP(1,('[1]VLOOKUP DATA'!$I$2:$I$337=[1]DATA!G1947)*('[1]VLOOKUP DATA'!$J$2:$J$337=[1]DATA!D1947)*('[1]VLOOKUP DATA'!$K$2:$K$337=[1]DATA!E1947),'[1]VLOOKUP DATA'!$L$2:$L$337)</f>
        <v>Peak</v>
      </c>
      <c r="I1947" s="1" cm="1">
        <f t="array" ref="I1947">_xlfn.XLOOKUP(B1947,'[1]VLOOKUP DATA'!$A$3:$A$14,_xlfn.XLOOKUP(H1947,'[1]VLOOKUP DATA'!$D$2:$F$2,'[1]VLOOKUP DATA'!$D$3:$F$14))*100</f>
        <v>213</v>
      </c>
      <c r="J1947" s="2">
        <v>225.07109166666672</v>
      </c>
      <c r="K1947" s="3">
        <f t="shared" si="121"/>
        <v>225.07109166666672</v>
      </c>
      <c r="L1947" s="3">
        <v>86.716666666666669</v>
      </c>
      <c r="M1947" s="4">
        <v>61.181758333333306</v>
      </c>
      <c r="N1947" s="4">
        <v>71.206824999999995</v>
      </c>
      <c r="O1947" s="4">
        <v>354.47666666666686</v>
      </c>
      <c r="P1947" s="3">
        <f t="shared" si="122"/>
        <v>445.53515833333324</v>
      </c>
      <c r="Q1947" s="5">
        <v>-4.0925000000000024E-2</v>
      </c>
      <c r="R1947" s="5">
        <f>VLOOKUP(D1947,'[1]DESIGN LOAD'!AC:AF,2,FALSE)</f>
        <v>565</v>
      </c>
      <c r="S1947" s="7">
        <f>VLOOKUP(D1947,'[1]DESIGN LOAD'!AC:AF,3,FALSE)</f>
        <v>690</v>
      </c>
      <c r="T1947">
        <f>VLOOKUP(D1947,'[1]DESIGN LOAD'!AC:AF,4,FALSE)</f>
        <v>1255</v>
      </c>
    </row>
    <row r="1948" spans="1:20" x14ac:dyDescent="0.3">
      <c r="A1948" s="6">
        <v>2024</v>
      </c>
      <c r="B1948" s="6">
        <v>9</v>
      </c>
      <c r="C1948" s="6">
        <v>20</v>
      </c>
      <c r="D1948" s="6">
        <v>8</v>
      </c>
      <c r="E1948" s="6" t="str">
        <f t="shared" si="120"/>
        <v>Friday</v>
      </c>
      <c r="F1948" s="6" t="str">
        <f t="shared" si="123"/>
        <v>Week-day</v>
      </c>
      <c r="G1948" s="6" t="str">
        <f>_xlfn.XLOOKUP(B1948,'[1]VLOOKUP DATA'!$A$3:$A$14,'[1]VLOOKUP DATA'!$C$3:$C$14)</f>
        <v>Low-demand</v>
      </c>
      <c r="H1948" s="6" t="str" cm="1">
        <f t="array" ref="H1948">_xlfn.XLOOKUP(1,('[1]VLOOKUP DATA'!$I$2:$I$337=[1]DATA!G1948)*('[1]VLOOKUP DATA'!$J$2:$J$337=[1]DATA!D1948)*('[1]VLOOKUP DATA'!$K$2:$K$337=[1]DATA!E1948),'[1]VLOOKUP DATA'!$L$2:$L$337)</f>
        <v>Peak</v>
      </c>
      <c r="I1948" s="1" cm="1">
        <f t="array" ref="I1948">_xlfn.XLOOKUP(B1948,'[1]VLOOKUP DATA'!$A$3:$A$14,_xlfn.XLOOKUP(H1948,'[1]VLOOKUP DATA'!$D$2:$F$2,'[1]VLOOKUP DATA'!$D$3:$F$14))*100</f>
        <v>213</v>
      </c>
      <c r="J1948" s="2">
        <v>286.59014166666674</v>
      </c>
      <c r="K1948" s="3">
        <f t="shared" si="121"/>
        <v>286.59014166666674</v>
      </c>
      <c r="L1948" s="3">
        <v>72.666666666666671</v>
      </c>
      <c r="M1948" s="4">
        <v>0.16600833333333342</v>
      </c>
      <c r="N1948" s="4">
        <v>156.71348333333333</v>
      </c>
      <c r="O1948" s="4">
        <v>443.24872500000015</v>
      </c>
      <c r="P1948" s="3">
        <f t="shared" si="122"/>
        <v>445.53515833333324</v>
      </c>
      <c r="Q1948" s="5">
        <v>-5.4408333333333309E-2</v>
      </c>
      <c r="R1948" s="5">
        <f>VLOOKUP(D1948,'[1]DESIGN LOAD'!AC:AF,2,FALSE)</f>
        <v>565</v>
      </c>
      <c r="S1948" s="7">
        <f>VLOOKUP(D1948,'[1]DESIGN LOAD'!AC:AF,3,FALSE)</f>
        <v>675</v>
      </c>
      <c r="T1948">
        <f>VLOOKUP(D1948,'[1]DESIGN LOAD'!AC:AF,4,FALSE)</f>
        <v>1240</v>
      </c>
    </row>
    <row r="1949" spans="1:20" x14ac:dyDescent="0.3">
      <c r="A1949" s="6">
        <v>2024</v>
      </c>
      <c r="B1949" s="6">
        <v>9</v>
      </c>
      <c r="C1949" s="6">
        <v>20</v>
      </c>
      <c r="D1949" s="6">
        <v>9</v>
      </c>
      <c r="E1949" s="6" t="str">
        <f t="shared" si="120"/>
        <v>Friday</v>
      </c>
      <c r="F1949" s="6" t="str">
        <f t="shared" si="123"/>
        <v>Week-day</v>
      </c>
      <c r="G1949" s="6" t="str">
        <f>_xlfn.XLOOKUP(B1949,'[1]VLOOKUP DATA'!$A$3:$A$14,'[1]VLOOKUP DATA'!$C$3:$C$14)</f>
        <v>Low-demand</v>
      </c>
      <c r="H1949" s="6" t="str" cm="1">
        <f t="array" ref="H1949">_xlfn.XLOOKUP(1,('[1]VLOOKUP DATA'!$I$2:$I$337=[1]DATA!G1949)*('[1]VLOOKUP DATA'!$J$2:$J$337=[1]DATA!D1949)*('[1]VLOOKUP DATA'!$K$2:$K$337=[1]DATA!E1949),'[1]VLOOKUP DATA'!$L$2:$L$337)</f>
        <v>Peak</v>
      </c>
      <c r="I1949" s="1" cm="1">
        <f t="array" ref="I1949">_xlfn.XLOOKUP(B1949,'[1]VLOOKUP DATA'!$A$3:$A$14,_xlfn.XLOOKUP(H1949,'[1]VLOOKUP DATA'!$D$2:$F$2,'[1]VLOOKUP DATA'!$D$3:$F$14))*100</f>
        <v>213</v>
      </c>
      <c r="J1949" s="2">
        <v>-176.37698333333356</v>
      </c>
      <c r="K1949" s="3">
        <f t="shared" si="121"/>
        <v>0</v>
      </c>
      <c r="L1949" s="3">
        <v>65.13333333333334</v>
      </c>
      <c r="M1949" s="4">
        <v>314.91850000000039</v>
      </c>
      <c r="N1949" s="4">
        <v>334.67795833333241</v>
      </c>
      <c r="O1949" s="4">
        <v>458.62446666666568</v>
      </c>
      <c r="P1949" s="3">
        <f t="shared" si="122"/>
        <v>445.53515833333324</v>
      </c>
      <c r="Q1949" s="5">
        <v>-2.4999999999999946E-2</v>
      </c>
      <c r="R1949" s="5">
        <f>VLOOKUP(D1949,'[1]DESIGN LOAD'!AC:AF,2,FALSE)</f>
        <v>565</v>
      </c>
      <c r="S1949" s="7">
        <f>VLOOKUP(D1949,'[1]DESIGN LOAD'!AC:AF,3,FALSE)</f>
        <v>675</v>
      </c>
      <c r="T1949">
        <f>VLOOKUP(D1949,'[1]DESIGN LOAD'!AC:AF,4,FALSE)</f>
        <v>1240</v>
      </c>
    </row>
    <row r="1950" spans="1:20" x14ac:dyDescent="0.3">
      <c r="A1950" s="6">
        <v>2024</v>
      </c>
      <c r="B1950" s="6">
        <v>9</v>
      </c>
      <c r="C1950" s="6">
        <v>20</v>
      </c>
      <c r="D1950" s="6">
        <v>10</v>
      </c>
      <c r="E1950" s="6" t="str">
        <f t="shared" si="120"/>
        <v>Friday</v>
      </c>
      <c r="F1950" s="6" t="str">
        <f t="shared" si="123"/>
        <v>Week-day</v>
      </c>
      <c r="G1950" s="6" t="str">
        <f>_xlfn.XLOOKUP(B1950,'[1]VLOOKUP DATA'!$A$3:$A$14,'[1]VLOOKUP DATA'!$C$3:$C$14)</f>
        <v>Low-demand</v>
      </c>
      <c r="H1950" s="6" t="str" cm="1">
        <f t="array" ref="H1950">_xlfn.XLOOKUP(1,('[1]VLOOKUP DATA'!$I$2:$I$337=[1]DATA!G1950)*('[1]VLOOKUP DATA'!$J$2:$J$337=[1]DATA!D1950)*('[1]VLOOKUP DATA'!$K$2:$K$337=[1]DATA!E1950),'[1]VLOOKUP DATA'!$L$2:$L$337)</f>
        <v>Standard</v>
      </c>
      <c r="I1950" s="1" cm="1">
        <f t="array" ref="I1950">_xlfn.XLOOKUP(B1950,'[1]VLOOKUP DATA'!$A$3:$A$14,_xlfn.XLOOKUP(H1950,'[1]VLOOKUP DATA'!$D$2:$F$2,'[1]VLOOKUP DATA'!$D$3:$F$14))*100</f>
        <v>147</v>
      </c>
      <c r="J1950" s="2">
        <v>-83.498845360824802</v>
      </c>
      <c r="K1950" s="3">
        <f t="shared" si="121"/>
        <v>0</v>
      </c>
      <c r="L1950" s="3">
        <v>75.412371134020617</v>
      </c>
      <c r="M1950" s="4">
        <v>208.51290721649477</v>
      </c>
      <c r="N1950" s="4">
        <v>374.06201030927832</v>
      </c>
      <c r="O1950" s="4">
        <v>489.50996907216484</v>
      </c>
      <c r="P1950" s="3">
        <f t="shared" si="122"/>
        <v>445.53515833333324</v>
      </c>
      <c r="Q1950" s="5">
        <v>-2.5824742268041254E-2</v>
      </c>
      <c r="R1950" s="5">
        <f>VLOOKUP(D1950,'[1]DESIGN LOAD'!AC:AF,2,FALSE)</f>
        <v>565</v>
      </c>
      <c r="S1950" s="7">
        <f>VLOOKUP(D1950,'[1]DESIGN LOAD'!AC:AF,3,FALSE)</f>
        <v>675</v>
      </c>
      <c r="T1950">
        <f>VLOOKUP(D1950,'[1]DESIGN LOAD'!AC:AF,4,FALSE)</f>
        <v>1240</v>
      </c>
    </row>
    <row r="1951" spans="1:20" x14ac:dyDescent="0.3">
      <c r="A1951" s="6">
        <v>2024</v>
      </c>
      <c r="B1951" s="6">
        <v>9</v>
      </c>
      <c r="C1951" s="6">
        <v>20</v>
      </c>
      <c r="D1951" s="6">
        <v>11</v>
      </c>
      <c r="E1951" s="6" t="str">
        <f t="shared" si="120"/>
        <v>Friday</v>
      </c>
      <c r="F1951" s="6" t="str">
        <f t="shared" si="123"/>
        <v>Week-day</v>
      </c>
      <c r="G1951" s="6" t="str">
        <f>_xlfn.XLOOKUP(B1951,'[1]VLOOKUP DATA'!$A$3:$A$14,'[1]VLOOKUP DATA'!$C$3:$C$14)</f>
        <v>Low-demand</v>
      </c>
      <c r="H1951" s="6" t="str" cm="1">
        <f t="array" ref="H1951">_xlfn.XLOOKUP(1,('[1]VLOOKUP DATA'!$I$2:$I$337=[1]DATA!G1951)*('[1]VLOOKUP DATA'!$J$2:$J$337=[1]DATA!D1951)*('[1]VLOOKUP DATA'!$K$2:$K$337=[1]DATA!E1951),'[1]VLOOKUP DATA'!$L$2:$L$337)</f>
        <v>Standard</v>
      </c>
      <c r="I1951" s="1" cm="1">
        <f t="array" ref="I1951">_xlfn.XLOOKUP(B1951,'[1]VLOOKUP DATA'!$A$3:$A$14,_xlfn.XLOOKUP(H1951,'[1]VLOOKUP DATA'!$D$2:$F$2,'[1]VLOOKUP DATA'!$D$3:$F$14))*100</f>
        <v>147</v>
      </c>
      <c r="J1951" s="2">
        <v>-16.470666666666673</v>
      </c>
      <c r="K1951" s="3">
        <f t="shared" si="121"/>
        <v>0</v>
      </c>
      <c r="L1951" s="3">
        <v>76.05</v>
      </c>
      <c r="M1951" s="4">
        <v>145.97690833333326</v>
      </c>
      <c r="N1951" s="4">
        <v>413.90203333333335</v>
      </c>
      <c r="O1951" s="4">
        <v>536.21034999999995</v>
      </c>
      <c r="P1951" s="3">
        <f t="shared" si="122"/>
        <v>445.53515833333324</v>
      </c>
      <c r="Q1951" s="5">
        <v>-1.6199999999999961E-2</v>
      </c>
      <c r="R1951" s="5">
        <f>VLOOKUP(D1951,'[1]DESIGN LOAD'!AC:AF,2,FALSE)</f>
        <v>565</v>
      </c>
      <c r="S1951" s="7">
        <f>VLOOKUP(D1951,'[1]DESIGN LOAD'!AC:AF,3,FALSE)</f>
        <v>675</v>
      </c>
      <c r="T1951">
        <f>VLOOKUP(D1951,'[1]DESIGN LOAD'!AC:AF,4,FALSE)</f>
        <v>1240</v>
      </c>
    </row>
    <row r="1952" spans="1:20" x14ac:dyDescent="0.3">
      <c r="A1952" s="6">
        <v>2024</v>
      </c>
      <c r="B1952" s="6">
        <v>9</v>
      </c>
      <c r="C1952" s="6">
        <v>20</v>
      </c>
      <c r="D1952" s="6">
        <v>12</v>
      </c>
      <c r="E1952" s="6" t="str">
        <f t="shared" si="120"/>
        <v>Friday</v>
      </c>
      <c r="F1952" s="6" t="str">
        <f t="shared" si="123"/>
        <v>Week-day</v>
      </c>
      <c r="G1952" s="6" t="str">
        <f>_xlfn.XLOOKUP(B1952,'[1]VLOOKUP DATA'!$A$3:$A$14,'[1]VLOOKUP DATA'!$C$3:$C$14)</f>
        <v>Low-demand</v>
      </c>
      <c r="H1952" s="6" t="str" cm="1">
        <f t="array" ref="H1952">_xlfn.XLOOKUP(1,('[1]VLOOKUP DATA'!$I$2:$I$337=[1]DATA!G1952)*('[1]VLOOKUP DATA'!$J$2:$J$337=[1]DATA!D1952)*('[1]VLOOKUP DATA'!$K$2:$K$337=[1]DATA!E1952),'[1]VLOOKUP DATA'!$L$2:$L$337)</f>
        <v>Standard</v>
      </c>
      <c r="I1952" s="1" cm="1">
        <f t="array" ref="I1952">_xlfn.XLOOKUP(B1952,'[1]VLOOKUP DATA'!$A$3:$A$14,_xlfn.XLOOKUP(H1952,'[1]VLOOKUP DATA'!$D$2:$F$2,'[1]VLOOKUP DATA'!$D$3:$F$14))*100</f>
        <v>147</v>
      </c>
      <c r="J1952" s="2">
        <v>-189.06104166666668</v>
      </c>
      <c r="K1952" s="3">
        <f t="shared" si="121"/>
        <v>0</v>
      </c>
      <c r="L1952" s="3">
        <v>84.2</v>
      </c>
      <c r="M1952" s="4">
        <v>149.0459666666666</v>
      </c>
      <c r="N1952" s="4">
        <v>510.85927499999985</v>
      </c>
      <c r="O1952" s="4">
        <v>463.21492500000011</v>
      </c>
      <c r="P1952" s="3">
        <f t="shared" si="122"/>
        <v>445.53515833333324</v>
      </c>
      <c r="Q1952" s="5">
        <v>-1.0416666666666675E-2</v>
      </c>
      <c r="R1952" s="5">
        <f>VLOOKUP(D1952,'[1]DESIGN LOAD'!AC:AF,2,FALSE)</f>
        <v>565</v>
      </c>
      <c r="S1952" s="7">
        <f>VLOOKUP(D1952,'[1]DESIGN LOAD'!AC:AF,3,FALSE)</f>
        <v>675</v>
      </c>
      <c r="T1952">
        <f>VLOOKUP(D1952,'[1]DESIGN LOAD'!AC:AF,4,FALSE)</f>
        <v>1240</v>
      </c>
    </row>
    <row r="1953" spans="1:20" x14ac:dyDescent="0.3">
      <c r="A1953" s="6">
        <v>2024</v>
      </c>
      <c r="B1953" s="6">
        <v>9</v>
      </c>
      <c r="C1953" s="6">
        <v>20</v>
      </c>
      <c r="D1953" s="6">
        <v>13</v>
      </c>
      <c r="E1953" s="6" t="str">
        <f t="shared" si="120"/>
        <v>Friday</v>
      </c>
      <c r="F1953" s="6" t="str">
        <f t="shared" si="123"/>
        <v>Week-day</v>
      </c>
      <c r="G1953" s="6" t="str">
        <f>_xlfn.XLOOKUP(B1953,'[1]VLOOKUP DATA'!$A$3:$A$14,'[1]VLOOKUP DATA'!$C$3:$C$14)</f>
        <v>Low-demand</v>
      </c>
      <c r="H1953" s="6" t="str" cm="1">
        <f t="array" ref="H1953">_xlfn.XLOOKUP(1,('[1]VLOOKUP DATA'!$I$2:$I$337=[1]DATA!G1953)*('[1]VLOOKUP DATA'!$J$2:$J$337=[1]DATA!D1953)*('[1]VLOOKUP DATA'!$K$2:$K$337=[1]DATA!E1953),'[1]VLOOKUP DATA'!$L$2:$L$337)</f>
        <v>Standard</v>
      </c>
      <c r="I1953" s="1" cm="1">
        <f t="array" ref="I1953">_xlfn.XLOOKUP(B1953,'[1]VLOOKUP DATA'!$A$3:$A$14,_xlfn.XLOOKUP(H1953,'[1]VLOOKUP DATA'!$D$2:$F$2,'[1]VLOOKUP DATA'!$D$3:$F$14))*100</f>
        <v>147</v>
      </c>
      <c r="J1953" s="2">
        <v>-141.91592499999999</v>
      </c>
      <c r="K1953" s="3">
        <f t="shared" si="121"/>
        <v>0</v>
      </c>
      <c r="L1953" s="3">
        <v>91.266666666666666</v>
      </c>
      <c r="M1953" s="4">
        <v>167.77967500000008</v>
      </c>
      <c r="N1953" s="4">
        <v>471.94818333333308</v>
      </c>
      <c r="O1953" s="4">
        <v>488.08225000000004</v>
      </c>
      <c r="P1953" s="3">
        <f t="shared" si="122"/>
        <v>445.53515833333324</v>
      </c>
      <c r="Q1953" s="5">
        <v>-1.3150000000000011E-2</v>
      </c>
      <c r="R1953" s="5">
        <f>VLOOKUP(D1953,'[1]DESIGN LOAD'!AC:AF,2,FALSE)</f>
        <v>565</v>
      </c>
      <c r="S1953" s="7">
        <f>VLOOKUP(D1953,'[1]DESIGN LOAD'!AC:AF,3,FALSE)</f>
        <v>675</v>
      </c>
      <c r="T1953">
        <f>VLOOKUP(D1953,'[1]DESIGN LOAD'!AC:AF,4,FALSE)</f>
        <v>1240</v>
      </c>
    </row>
    <row r="1954" spans="1:20" x14ac:dyDescent="0.3">
      <c r="A1954" s="6">
        <v>2024</v>
      </c>
      <c r="B1954" s="6">
        <v>9</v>
      </c>
      <c r="C1954" s="6">
        <v>20</v>
      </c>
      <c r="D1954" s="6">
        <v>14</v>
      </c>
      <c r="E1954" s="6" t="str">
        <f t="shared" si="120"/>
        <v>Friday</v>
      </c>
      <c r="F1954" s="6" t="str">
        <f t="shared" si="123"/>
        <v>Week-day</v>
      </c>
      <c r="G1954" s="6" t="str">
        <f>_xlfn.XLOOKUP(B1954,'[1]VLOOKUP DATA'!$A$3:$A$14,'[1]VLOOKUP DATA'!$C$3:$C$14)</f>
        <v>Low-demand</v>
      </c>
      <c r="H1954" s="6" t="str" cm="1">
        <f t="array" ref="H1954">_xlfn.XLOOKUP(1,('[1]VLOOKUP DATA'!$I$2:$I$337=[1]DATA!G1954)*('[1]VLOOKUP DATA'!$J$2:$J$337=[1]DATA!D1954)*('[1]VLOOKUP DATA'!$K$2:$K$337=[1]DATA!E1954),'[1]VLOOKUP DATA'!$L$2:$L$337)</f>
        <v>Standard</v>
      </c>
      <c r="I1954" s="1" cm="1">
        <f t="array" ref="I1954">_xlfn.XLOOKUP(B1954,'[1]VLOOKUP DATA'!$A$3:$A$14,_xlfn.XLOOKUP(H1954,'[1]VLOOKUP DATA'!$D$2:$F$2,'[1]VLOOKUP DATA'!$D$3:$F$14))*100</f>
        <v>147</v>
      </c>
      <c r="J1954" s="2">
        <v>-101.31491666666669</v>
      </c>
      <c r="K1954" s="3">
        <f t="shared" si="121"/>
        <v>0</v>
      </c>
      <c r="L1954" s="3">
        <v>96.533333333333331</v>
      </c>
      <c r="M1954" s="4">
        <v>244.60354166666653</v>
      </c>
      <c r="N1954" s="4">
        <v>394.29355833333335</v>
      </c>
      <c r="O1954" s="4">
        <v>524.72541666666677</v>
      </c>
      <c r="P1954" s="3">
        <f t="shared" si="122"/>
        <v>445.53515833333324</v>
      </c>
      <c r="Q1954" s="5">
        <v>-2.8000000000000021E-2</v>
      </c>
      <c r="R1954" s="5">
        <f>VLOOKUP(D1954,'[1]DESIGN LOAD'!AC:AF,2,FALSE)</f>
        <v>565</v>
      </c>
      <c r="S1954" s="7">
        <f>VLOOKUP(D1954,'[1]DESIGN LOAD'!AC:AF,3,FALSE)</f>
        <v>675</v>
      </c>
      <c r="T1954">
        <f>VLOOKUP(D1954,'[1]DESIGN LOAD'!AC:AF,4,FALSE)</f>
        <v>1240</v>
      </c>
    </row>
    <row r="1955" spans="1:20" x14ac:dyDescent="0.3">
      <c r="A1955" s="6">
        <v>2024</v>
      </c>
      <c r="B1955" s="6">
        <v>9</v>
      </c>
      <c r="C1955" s="6">
        <v>20</v>
      </c>
      <c r="D1955" s="6">
        <v>15</v>
      </c>
      <c r="E1955" s="6" t="str">
        <f t="shared" si="120"/>
        <v>Friday</v>
      </c>
      <c r="F1955" s="6" t="str">
        <f t="shared" si="123"/>
        <v>Week-day</v>
      </c>
      <c r="G1955" s="6" t="str">
        <f>_xlfn.XLOOKUP(B1955,'[1]VLOOKUP DATA'!$A$3:$A$14,'[1]VLOOKUP DATA'!$C$3:$C$14)</f>
        <v>Low-demand</v>
      </c>
      <c r="H1955" s="6" t="str" cm="1">
        <f t="array" ref="H1955">_xlfn.XLOOKUP(1,('[1]VLOOKUP DATA'!$I$2:$I$337=[1]DATA!G1955)*('[1]VLOOKUP DATA'!$J$2:$J$337=[1]DATA!D1955)*('[1]VLOOKUP DATA'!$K$2:$K$337=[1]DATA!E1955),'[1]VLOOKUP DATA'!$L$2:$L$337)</f>
        <v>Standard</v>
      </c>
      <c r="I1955" s="1" cm="1">
        <f t="array" ref="I1955">_xlfn.XLOOKUP(B1955,'[1]VLOOKUP DATA'!$A$3:$A$14,_xlfn.XLOOKUP(H1955,'[1]VLOOKUP DATA'!$D$2:$F$2,'[1]VLOOKUP DATA'!$D$3:$F$14))*100</f>
        <v>147</v>
      </c>
      <c r="J1955" s="2">
        <v>185.90391666666676</v>
      </c>
      <c r="K1955" s="3">
        <f t="shared" si="121"/>
        <v>185.90391666666676</v>
      </c>
      <c r="L1955" s="3">
        <v>94.4</v>
      </c>
      <c r="M1955" s="4">
        <v>8.2227999999999977</v>
      </c>
      <c r="N1955" s="4">
        <v>335.72504999999995</v>
      </c>
      <c r="O1955" s="4">
        <v>529.33457500000009</v>
      </c>
      <c r="P1955" s="3">
        <f t="shared" si="122"/>
        <v>445.53515833333324</v>
      </c>
      <c r="Q1955" s="5">
        <v>-2.8000000000000021E-2</v>
      </c>
      <c r="R1955" s="5">
        <f>VLOOKUP(D1955,'[1]DESIGN LOAD'!AC:AF,2,FALSE)</f>
        <v>565</v>
      </c>
      <c r="S1955" s="7">
        <f>VLOOKUP(D1955,'[1]DESIGN LOAD'!AC:AF,3,FALSE)</f>
        <v>675</v>
      </c>
      <c r="T1955">
        <f>VLOOKUP(D1955,'[1]DESIGN LOAD'!AC:AF,4,FALSE)</f>
        <v>1240</v>
      </c>
    </row>
    <row r="1956" spans="1:20" x14ac:dyDescent="0.3">
      <c r="A1956" s="6">
        <v>2024</v>
      </c>
      <c r="B1956" s="6">
        <v>9</v>
      </c>
      <c r="C1956" s="6">
        <v>20</v>
      </c>
      <c r="D1956" s="6">
        <v>16</v>
      </c>
      <c r="E1956" s="6" t="str">
        <f t="shared" si="120"/>
        <v>Friday</v>
      </c>
      <c r="F1956" s="6" t="str">
        <f t="shared" si="123"/>
        <v>Week-day</v>
      </c>
      <c r="G1956" s="6" t="str">
        <f>_xlfn.XLOOKUP(B1956,'[1]VLOOKUP DATA'!$A$3:$A$14,'[1]VLOOKUP DATA'!$C$3:$C$14)</f>
        <v>Low-demand</v>
      </c>
      <c r="H1956" s="6" t="str" cm="1">
        <f t="array" ref="H1956">_xlfn.XLOOKUP(1,('[1]VLOOKUP DATA'!$I$2:$I$337=[1]DATA!G1956)*('[1]VLOOKUP DATA'!$J$2:$J$337=[1]DATA!D1956)*('[1]VLOOKUP DATA'!$K$2:$K$337=[1]DATA!E1956),'[1]VLOOKUP DATA'!$L$2:$L$337)</f>
        <v>Standard</v>
      </c>
      <c r="I1956" s="1" cm="1">
        <f t="array" ref="I1956">_xlfn.XLOOKUP(B1956,'[1]VLOOKUP DATA'!$A$3:$A$14,_xlfn.XLOOKUP(H1956,'[1]VLOOKUP DATA'!$D$2:$F$2,'[1]VLOOKUP DATA'!$D$3:$F$14))*100</f>
        <v>147</v>
      </c>
      <c r="J1956" s="2">
        <v>61.865524999999998</v>
      </c>
      <c r="K1956" s="3">
        <f t="shared" si="121"/>
        <v>61.865524999999998</v>
      </c>
      <c r="L1956" s="3">
        <v>86.233333333333334</v>
      </c>
      <c r="M1956" s="4">
        <v>200.28020833333338</v>
      </c>
      <c r="N1956" s="4">
        <v>234.23038333333332</v>
      </c>
      <c r="O1956" s="4">
        <v>486.89124166666659</v>
      </c>
      <c r="P1956" s="3">
        <f t="shared" si="122"/>
        <v>445.53515833333324</v>
      </c>
      <c r="Q1956" s="5">
        <v>-4.4058333333333283E-2</v>
      </c>
      <c r="R1956" s="5">
        <f>VLOOKUP(D1956,'[1]DESIGN LOAD'!AC:AF,2,FALSE)</f>
        <v>565</v>
      </c>
      <c r="S1956" s="7">
        <f>VLOOKUP(D1956,'[1]DESIGN LOAD'!AC:AF,3,FALSE)</f>
        <v>675</v>
      </c>
      <c r="T1956">
        <f>VLOOKUP(D1956,'[1]DESIGN LOAD'!AC:AF,4,FALSE)</f>
        <v>1240</v>
      </c>
    </row>
    <row r="1957" spans="1:20" x14ac:dyDescent="0.3">
      <c r="A1957" s="6">
        <v>2024</v>
      </c>
      <c r="B1957" s="6">
        <v>9</v>
      </c>
      <c r="C1957" s="6">
        <v>20</v>
      </c>
      <c r="D1957" s="6">
        <v>17</v>
      </c>
      <c r="E1957" s="6" t="str">
        <f t="shared" si="120"/>
        <v>Friday</v>
      </c>
      <c r="F1957" s="6" t="str">
        <f t="shared" si="123"/>
        <v>Week-day</v>
      </c>
      <c r="G1957" s="6" t="str">
        <f>_xlfn.XLOOKUP(B1957,'[1]VLOOKUP DATA'!$A$3:$A$14,'[1]VLOOKUP DATA'!$C$3:$C$14)</f>
        <v>Low-demand</v>
      </c>
      <c r="H1957" s="6" t="str" cm="1">
        <f t="array" ref="H1957">_xlfn.XLOOKUP(1,('[1]VLOOKUP DATA'!$I$2:$I$337=[1]DATA!G1957)*('[1]VLOOKUP DATA'!$J$2:$J$337=[1]DATA!D1957)*('[1]VLOOKUP DATA'!$K$2:$K$337=[1]DATA!E1957),'[1]VLOOKUP DATA'!$L$2:$L$337)</f>
        <v>Standard</v>
      </c>
      <c r="I1957" s="1" cm="1">
        <f t="array" ref="I1957">_xlfn.XLOOKUP(B1957,'[1]VLOOKUP DATA'!$A$3:$A$14,_xlfn.XLOOKUP(H1957,'[1]VLOOKUP DATA'!$D$2:$F$2,'[1]VLOOKUP DATA'!$D$3:$F$14))*100</f>
        <v>147</v>
      </c>
      <c r="J1957" s="2">
        <v>-23.507208333333342</v>
      </c>
      <c r="K1957" s="3">
        <f t="shared" si="121"/>
        <v>0</v>
      </c>
      <c r="L1957" s="3">
        <v>87.11666666666666</v>
      </c>
      <c r="M1957" s="4">
        <v>444.59789166666661</v>
      </c>
      <c r="N1957" s="4">
        <v>95.242875000000069</v>
      </c>
      <c r="O1957" s="4">
        <v>495.67967500000009</v>
      </c>
      <c r="P1957" s="3">
        <f t="shared" si="122"/>
        <v>445.53515833333324</v>
      </c>
      <c r="Q1957" s="5">
        <v>-5.9999999999999852E-2</v>
      </c>
      <c r="R1957" s="5">
        <f>VLOOKUP(D1957,'[1]DESIGN LOAD'!AC:AF,2,FALSE)</f>
        <v>555</v>
      </c>
      <c r="S1957" s="7">
        <f>VLOOKUP(D1957,'[1]DESIGN LOAD'!AC:AF,3,FALSE)</f>
        <v>675</v>
      </c>
      <c r="T1957">
        <f>VLOOKUP(D1957,'[1]DESIGN LOAD'!AC:AF,4,FALSE)</f>
        <v>1230</v>
      </c>
    </row>
    <row r="1958" spans="1:20" x14ac:dyDescent="0.3">
      <c r="A1958" s="6">
        <v>2024</v>
      </c>
      <c r="B1958" s="6">
        <v>9</v>
      </c>
      <c r="C1958" s="6">
        <v>20</v>
      </c>
      <c r="D1958" s="6">
        <v>18</v>
      </c>
      <c r="E1958" s="6" t="str">
        <f t="shared" si="120"/>
        <v>Friday</v>
      </c>
      <c r="F1958" s="6" t="str">
        <f t="shared" si="123"/>
        <v>Week-day</v>
      </c>
      <c r="G1958" s="6" t="str">
        <f>_xlfn.XLOOKUP(B1958,'[1]VLOOKUP DATA'!$A$3:$A$14,'[1]VLOOKUP DATA'!$C$3:$C$14)</f>
        <v>Low-demand</v>
      </c>
      <c r="H1958" s="6" t="str" cm="1">
        <f t="array" ref="H1958">_xlfn.XLOOKUP(1,('[1]VLOOKUP DATA'!$I$2:$I$337=[1]DATA!G1958)*('[1]VLOOKUP DATA'!$J$2:$J$337=[1]DATA!D1958)*('[1]VLOOKUP DATA'!$K$2:$K$337=[1]DATA!E1958),'[1]VLOOKUP DATA'!$L$2:$L$337)</f>
        <v>Peak</v>
      </c>
      <c r="I1958" s="1" cm="1">
        <f t="array" ref="I1958">_xlfn.XLOOKUP(B1958,'[1]VLOOKUP DATA'!$A$3:$A$14,_xlfn.XLOOKUP(H1958,'[1]VLOOKUP DATA'!$D$2:$F$2,'[1]VLOOKUP DATA'!$D$3:$F$14))*100</f>
        <v>213</v>
      </c>
      <c r="J1958" s="2">
        <v>350.24256666666656</v>
      </c>
      <c r="K1958" s="3">
        <f t="shared" si="121"/>
        <v>350.24256666666656</v>
      </c>
      <c r="L1958" s="3">
        <v>79.2</v>
      </c>
      <c r="M1958" s="4">
        <v>77.912141666666713</v>
      </c>
      <c r="N1958" s="4">
        <v>11.002008333333331</v>
      </c>
      <c r="O1958" s="4">
        <v>435.39502499999998</v>
      </c>
      <c r="P1958" s="3">
        <f t="shared" si="122"/>
        <v>445.53515833333324</v>
      </c>
      <c r="Q1958" s="5">
        <v>-5.4999999999999848E-2</v>
      </c>
      <c r="R1958" s="5">
        <f>VLOOKUP(D1958,'[1]DESIGN LOAD'!AC:AF,2,FALSE)</f>
        <v>485</v>
      </c>
      <c r="S1958" s="7">
        <f>VLOOKUP(D1958,'[1]DESIGN LOAD'!AC:AF,3,FALSE)</f>
        <v>655</v>
      </c>
      <c r="T1958">
        <f>VLOOKUP(D1958,'[1]DESIGN LOAD'!AC:AF,4,FALSE)</f>
        <v>1140</v>
      </c>
    </row>
    <row r="1959" spans="1:20" x14ac:dyDescent="0.3">
      <c r="A1959" s="6">
        <v>2024</v>
      </c>
      <c r="B1959" s="6">
        <v>9</v>
      </c>
      <c r="C1959" s="6">
        <v>20</v>
      </c>
      <c r="D1959" s="6">
        <v>19</v>
      </c>
      <c r="E1959" s="6" t="str">
        <f t="shared" si="120"/>
        <v>Friday</v>
      </c>
      <c r="F1959" s="6" t="str">
        <f t="shared" si="123"/>
        <v>Week-day</v>
      </c>
      <c r="G1959" s="6" t="str">
        <f>_xlfn.XLOOKUP(B1959,'[1]VLOOKUP DATA'!$A$3:$A$14,'[1]VLOOKUP DATA'!$C$3:$C$14)</f>
        <v>Low-demand</v>
      </c>
      <c r="H1959" s="6" t="str" cm="1">
        <f t="array" ref="H1959">_xlfn.XLOOKUP(1,('[1]VLOOKUP DATA'!$I$2:$I$337=[1]DATA!G1959)*('[1]VLOOKUP DATA'!$J$2:$J$337=[1]DATA!D1959)*('[1]VLOOKUP DATA'!$K$2:$K$337=[1]DATA!E1959),'[1]VLOOKUP DATA'!$L$2:$L$337)</f>
        <v>Peak</v>
      </c>
      <c r="I1959" s="1" cm="1">
        <f t="array" ref="I1959">_xlfn.XLOOKUP(B1959,'[1]VLOOKUP DATA'!$A$3:$A$14,_xlfn.XLOOKUP(H1959,'[1]VLOOKUP DATA'!$D$2:$F$2,'[1]VLOOKUP DATA'!$D$3:$F$14))*100</f>
        <v>213</v>
      </c>
      <c r="J1959" s="2">
        <v>87.269533333333328</v>
      </c>
      <c r="K1959" s="3">
        <f t="shared" si="121"/>
        <v>87.269533333333328</v>
      </c>
      <c r="L1959" s="3">
        <v>65.38333333333334</v>
      </c>
      <c r="M1959" s="4">
        <v>295.60936666666657</v>
      </c>
      <c r="N1959" s="4">
        <v>0</v>
      </c>
      <c r="O1959" s="4">
        <v>366.46832499999977</v>
      </c>
      <c r="P1959" s="3">
        <f t="shared" si="122"/>
        <v>445.53515833333324</v>
      </c>
      <c r="Q1959" s="5">
        <v>-3.5999999999999997E-2</v>
      </c>
      <c r="R1959" s="5">
        <f>VLOOKUP(D1959,'[1]DESIGN LOAD'!AC:AF,2,FALSE)</f>
        <v>295</v>
      </c>
      <c r="S1959" s="7">
        <f>VLOOKUP(D1959,'[1]DESIGN LOAD'!AC:AF,3,FALSE)</f>
        <v>655</v>
      </c>
      <c r="T1959">
        <f>VLOOKUP(D1959,'[1]DESIGN LOAD'!AC:AF,4,FALSE)</f>
        <v>950</v>
      </c>
    </row>
    <row r="1960" spans="1:20" x14ac:dyDescent="0.3">
      <c r="A1960" s="6">
        <v>2024</v>
      </c>
      <c r="B1960" s="6">
        <v>9</v>
      </c>
      <c r="C1960" s="6">
        <v>20</v>
      </c>
      <c r="D1960" s="6">
        <v>20</v>
      </c>
      <c r="E1960" s="6" t="str">
        <f t="shared" si="120"/>
        <v>Friday</v>
      </c>
      <c r="F1960" s="6" t="str">
        <f t="shared" si="123"/>
        <v>Week-day</v>
      </c>
      <c r="G1960" s="6" t="str">
        <f>_xlfn.XLOOKUP(B1960,'[1]VLOOKUP DATA'!$A$3:$A$14,'[1]VLOOKUP DATA'!$C$3:$C$14)</f>
        <v>Low-demand</v>
      </c>
      <c r="H1960" s="6" t="str" cm="1">
        <f t="array" ref="H1960">_xlfn.XLOOKUP(1,('[1]VLOOKUP DATA'!$I$2:$I$337=[1]DATA!G1960)*('[1]VLOOKUP DATA'!$J$2:$J$337=[1]DATA!D1960)*('[1]VLOOKUP DATA'!$K$2:$K$337=[1]DATA!E1960),'[1]VLOOKUP DATA'!$L$2:$L$337)</f>
        <v>Standard</v>
      </c>
      <c r="I1960" s="1" cm="1">
        <f t="array" ref="I1960">_xlfn.XLOOKUP(B1960,'[1]VLOOKUP DATA'!$A$3:$A$14,_xlfn.XLOOKUP(H1960,'[1]VLOOKUP DATA'!$D$2:$F$2,'[1]VLOOKUP DATA'!$D$3:$F$14))*100</f>
        <v>147</v>
      </c>
      <c r="J1960" s="2">
        <v>-75.262024999999994</v>
      </c>
      <c r="K1960" s="3">
        <f t="shared" si="121"/>
        <v>0</v>
      </c>
      <c r="L1960" s="3">
        <v>66.433333333333337</v>
      </c>
      <c r="M1960" s="4">
        <v>444.42070833333321</v>
      </c>
      <c r="N1960" s="4">
        <v>0</v>
      </c>
      <c r="O1960" s="4">
        <v>348.73844166666663</v>
      </c>
      <c r="P1960" s="3">
        <f t="shared" si="122"/>
        <v>445.53515833333324</v>
      </c>
      <c r="Q1960" s="5">
        <v>-3.5999999999999997E-2</v>
      </c>
      <c r="R1960" s="5">
        <f>VLOOKUP(D1960,'[1]DESIGN LOAD'!AC:AF,2,FALSE)</f>
        <v>295</v>
      </c>
      <c r="S1960" s="7">
        <f>VLOOKUP(D1960,'[1]DESIGN LOAD'!AC:AF,3,FALSE)</f>
        <v>190</v>
      </c>
      <c r="T1960">
        <f>VLOOKUP(D1960,'[1]DESIGN LOAD'!AC:AF,4,FALSE)</f>
        <v>485</v>
      </c>
    </row>
    <row r="1961" spans="1:20" x14ac:dyDescent="0.3">
      <c r="A1961" s="6">
        <v>2024</v>
      </c>
      <c r="B1961" s="6">
        <v>9</v>
      </c>
      <c r="C1961" s="6">
        <v>20</v>
      </c>
      <c r="D1961" s="6">
        <v>21</v>
      </c>
      <c r="E1961" s="6" t="str">
        <f t="shared" si="120"/>
        <v>Friday</v>
      </c>
      <c r="F1961" s="6" t="str">
        <f t="shared" si="123"/>
        <v>Week-day</v>
      </c>
      <c r="G1961" s="6" t="str">
        <f>_xlfn.XLOOKUP(B1961,'[1]VLOOKUP DATA'!$A$3:$A$14,'[1]VLOOKUP DATA'!$C$3:$C$14)</f>
        <v>Low-demand</v>
      </c>
      <c r="H1961" s="6" t="str" cm="1">
        <f t="array" ref="H1961">_xlfn.XLOOKUP(1,('[1]VLOOKUP DATA'!$I$2:$I$337=[1]DATA!G1961)*('[1]VLOOKUP DATA'!$J$2:$J$337=[1]DATA!D1961)*('[1]VLOOKUP DATA'!$K$2:$K$337=[1]DATA!E1961),'[1]VLOOKUP DATA'!$L$2:$L$337)</f>
        <v>Standard</v>
      </c>
      <c r="I1961" s="1" cm="1">
        <f t="array" ref="I1961">_xlfn.XLOOKUP(B1961,'[1]VLOOKUP DATA'!$A$3:$A$14,_xlfn.XLOOKUP(H1961,'[1]VLOOKUP DATA'!$D$2:$F$2,'[1]VLOOKUP DATA'!$D$3:$F$14))*100</f>
        <v>147</v>
      </c>
      <c r="J1961" s="2">
        <v>-74.035233333333366</v>
      </c>
      <c r="K1961" s="3">
        <f t="shared" si="121"/>
        <v>0</v>
      </c>
      <c r="L1961" s="3">
        <v>69.291666666666671</v>
      </c>
      <c r="M1961" s="4">
        <v>444.50552499999992</v>
      </c>
      <c r="N1961" s="4">
        <v>0</v>
      </c>
      <c r="O1961" s="4">
        <v>349.91278333333344</v>
      </c>
      <c r="P1961" s="3">
        <f t="shared" si="122"/>
        <v>445.53515833333324</v>
      </c>
      <c r="Q1961" s="5">
        <v>-3.5999999999999997E-2</v>
      </c>
      <c r="R1961" s="5">
        <f>VLOOKUP(D1961,'[1]DESIGN LOAD'!AC:AF,2,FALSE)</f>
        <v>295</v>
      </c>
      <c r="S1961" s="7">
        <f>VLOOKUP(D1961,'[1]DESIGN LOAD'!AC:AF,3,FALSE)</f>
        <v>190</v>
      </c>
      <c r="T1961">
        <f>VLOOKUP(D1961,'[1]DESIGN LOAD'!AC:AF,4,FALSE)</f>
        <v>485</v>
      </c>
    </row>
    <row r="1962" spans="1:20" x14ac:dyDescent="0.3">
      <c r="A1962" s="6">
        <v>2024</v>
      </c>
      <c r="B1962" s="6">
        <v>9</v>
      </c>
      <c r="C1962" s="6">
        <v>20</v>
      </c>
      <c r="D1962" s="6">
        <v>22</v>
      </c>
      <c r="E1962" s="6" t="str">
        <f t="shared" si="120"/>
        <v>Friday</v>
      </c>
      <c r="F1962" s="6" t="str">
        <f t="shared" si="123"/>
        <v>Week-day</v>
      </c>
      <c r="G1962" s="6" t="str">
        <f>_xlfn.XLOOKUP(B1962,'[1]VLOOKUP DATA'!$A$3:$A$14,'[1]VLOOKUP DATA'!$C$3:$C$14)</f>
        <v>Low-demand</v>
      </c>
      <c r="H1962" s="6" t="str" cm="1">
        <f t="array" ref="H1962">_xlfn.XLOOKUP(1,('[1]VLOOKUP DATA'!$I$2:$I$337=[1]DATA!G1962)*('[1]VLOOKUP DATA'!$J$2:$J$337=[1]DATA!D1962)*('[1]VLOOKUP DATA'!$K$2:$K$337=[1]DATA!E1962),'[1]VLOOKUP DATA'!$L$2:$L$337)</f>
        <v>Off-Peak</v>
      </c>
      <c r="I1962" s="1" cm="1">
        <f t="array" ref="I1962">_xlfn.XLOOKUP(B1962,'[1]VLOOKUP DATA'!$A$3:$A$14,_xlfn.XLOOKUP(H1962,'[1]VLOOKUP DATA'!$D$2:$F$2,'[1]VLOOKUP DATA'!$D$3:$F$14))*100</f>
        <v>93</v>
      </c>
      <c r="J1962" s="2">
        <v>-90.677683333333377</v>
      </c>
      <c r="K1962" s="3">
        <f t="shared" si="121"/>
        <v>0</v>
      </c>
      <c r="L1962" s="3">
        <v>72.683333333333337</v>
      </c>
      <c r="M1962" s="4">
        <v>444.38806666666693</v>
      </c>
      <c r="N1962" s="4">
        <v>0</v>
      </c>
      <c r="O1962" s="4">
        <v>332.84856666666684</v>
      </c>
      <c r="P1962" s="3">
        <f t="shared" si="122"/>
        <v>445.53515833333324</v>
      </c>
      <c r="Q1962" s="5">
        <v>-3.5999999999999997E-2</v>
      </c>
      <c r="R1962" s="5">
        <f>VLOOKUP(D1962,'[1]DESIGN LOAD'!AC:AF,2,FALSE)</f>
        <v>200</v>
      </c>
      <c r="S1962" s="7">
        <f>VLOOKUP(D1962,'[1]DESIGN LOAD'!AC:AF,3,FALSE)</f>
        <v>190</v>
      </c>
      <c r="T1962">
        <f>VLOOKUP(D1962,'[1]DESIGN LOAD'!AC:AF,4,FALSE)</f>
        <v>390</v>
      </c>
    </row>
    <row r="1963" spans="1:20" x14ac:dyDescent="0.3">
      <c r="A1963" s="6">
        <v>2024</v>
      </c>
      <c r="B1963" s="6">
        <v>9</v>
      </c>
      <c r="C1963" s="6">
        <v>20</v>
      </c>
      <c r="D1963" s="6">
        <v>23</v>
      </c>
      <c r="E1963" s="6" t="str">
        <f t="shared" si="120"/>
        <v>Friday</v>
      </c>
      <c r="F1963" s="6" t="str">
        <f t="shared" si="123"/>
        <v>Week-day</v>
      </c>
      <c r="G1963" s="6" t="str">
        <f>_xlfn.XLOOKUP(B1963,'[1]VLOOKUP DATA'!$A$3:$A$14,'[1]VLOOKUP DATA'!$C$3:$C$14)</f>
        <v>Low-demand</v>
      </c>
      <c r="H1963" s="6" t="str" cm="1">
        <f t="array" ref="H1963">_xlfn.XLOOKUP(1,('[1]VLOOKUP DATA'!$I$2:$I$337=[1]DATA!G1963)*('[1]VLOOKUP DATA'!$J$2:$J$337=[1]DATA!D1963)*('[1]VLOOKUP DATA'!$K$2:$K$337=[1]DATA!E1963),'[1]VLOOKUP DATA'!$L$2:$L$337)</f>
        <v>Off-Peak</v>
      </c>
      <c r="I1963" s="1" cm="1">
        <f t="array" ref="I1963">_xlfn.XLOOKUP(B1963,'[1]VLOOKUP DATA'!$A$3:$A$14,_xlfn.XLOOKUP(H1963,'[1]VLOOKUP DATA'!$D$2:$F$2,'[1]VLOOKUP DATA'!$D$3:$F$14))*100</f>
        <v>93</v>
      </c>
      <c r="J1963" s="2">
        <v>-110.05573333333334</v>
      </c>
      <c r="K1963" s="3">
        <f t="shared" si="121"/>
        <v>0</v>
      </c>
      <c r="L1963" s="3">
        <v>77.316666666666663</v>
      </c>
      <c r="M1963" s="4">
        <v>444.51210833333334</v>
      </c>
      <c r="N1963" s="4">
        <v>0</v>
      </c>
      <c r="O1963" s="4">
        <v>313.45676666666651</v>
      </c>
      <c r="P1963" s="3">
        <f t="shared" si="122"/>
        <v>445.53515833333324</v>
      </c>
      <c r="Q1963" s="5">
        <v>-3.5999999999999997E-2</v>
      </c>
      <c r="R1963" s="5">
        <f>VLOOKUP(D1963,'[1]DESIGN LOAD'!AC:AF,2,FALSE)</f>
        <v>200</v>
      </c>
      <c r="S1963" s="7">
        <f>VLOOKUP(D1963,'[1]DESIGN LOAD'!AC:AF,3,FALSE)</f>
        <v>190</v>
      </c>
      <c r="T1963">
        <f>VLOOKUP(D1963,'[1]DESIGN LOAD'!AC:AF,4,FALSE)</f>
        <v>390</v>
      </c>
    </row>
    <row r="1964" spans="1:20" x14ac:dyDescent="0.3">
      <c r="A1964" s="6">
        <v>2024</v>
      </c>
      <c r="B1964" s="6">
        <v>9</v>
      </c>
      <c r="C1964" s="6">
        <v>21</v>
      </c>
      <c r="D1964" s="6">
        <v>0</v>
      </c>
      <c r="E1964" s="6" t="str">
        <f t="shared" si="120"/>
        <v>Saturday</v>
      </c>
      <c r="F1964" s="6" t="str">
        <f t="shared" si="123"/>
        <v>Weekend</v>
      </c>
      <c r="G1964" s="6" t="str">
        <f>_xlfn.XLOOKUP(B1964,'[1]VLOOKUP DATA'!$A$3:$A$14,'[1]VLOOKUP DATA'!$C$3:$C$14)</f>
        <v>Low-demand</v>
      </c>
      <c r="H1964" s="6" t="str" cm="1">
        <f t="array" ref="H1964">_xlfn.XLOOKUP(1,('[1]VLOOKUP DATA'!$I$2:$I$337=[1]DATA!G1964)*('[1]VLOOKUP DATA'!$J$2:$J$337=[1]DATA!D1964)*('[1]VLOOKUP DATA'!$K$2:$K$337=[1]DATA!E1964),'[1]VLOOKUP DATA'!$L$2:$L$337)</f>
        <v>Off-Peak</v>
      </c>
      <c r="I1964" s="1" cm="1">
        <f t="array" ref="I1964">_xlfn.XLOOKUP(B1964,'[1]VLOOKUP DATA'!$A$3:$A$14,_xlfn.XLOOKUP(H1964,'[1]VLOOKUP DATA'!$D$2:$F$2,'[1]VLOOKUP DATA'!$D$3:$F$14))*100</f>
        <v>93</v>
      </c>
      <c r="J1964" s="2">
        <v>-92.36137500000001</v>
      </c>
      <c r="K1964" s="3">
        <f t="shared" si="121"/>
        <v>0</v>
      </c>
      <c r="L1964" s="3">
        <v>81.441666666666663</v>
      </c>
      <c r="M1964" s="4">
        <v>444.51645833333356</v>
      </c>
      <c r="N1964" s="4">
        <v>0</v>
      </c>
      <c r="O1964" s="4">
        <v>331.14380000000006</v>
      </c>
      <c r="P1964" s="3">
        <f t="shared" si="122"/>
        <v>445.53515833333324</v>
      </c>
      <c r="Q1964" s="5">
        <v>-3.5999999999999997E-2</v>
      </c>
      <c r="R1964" s="5">
        <f>VLOOKUP(D1964,'[1]DESIGN LOAD'!AC:AF,2,FALSE)</f>
        <v>200</v>
      </c>
      <c r="S1964" s="7">
        <f>VLOOKUP(D1964,'[1]DESIGN LOAD'!AC:AF,3,FALSE)</f>
        <v>190</v>
      </c>
      <c r="T1964">
        <f>VLOOKUP(D1964,'[1]DESIGN LOAD'!AC:AF,4,FALSE)</f>
        <v>390</v>
      </c>
    </row>
    <row r="1965" spans="1:20" x14ac:dyDescent="0.3">
      <c r="A1965" s="6">
        <v>2024</v>
      </c>
      <c r="B1965" s="6">
        <v>9</v>
      </c>
      <c r="C1965" s="6">
        <v>21</v>
      </c>
      <c r="D1965" s="6">
        <v>1</v>
      </c>
      <c r="E1965" s="6" t="str">
        <f t="shared" si="120"/>
        <v>Saturday</v>
      </c>
      <c r="F1965" s="6" t="str">
        <f t="shared" si="123"/>
        <v>Weekend</v>
      </c>
      <c r="G1965" s="6" t="str">
        <f>_xlfn.XLOOKUP(B1965,'[1]VLOOKUP DATA'!$A$3:$A$14,'[1]VLOOKUP DATA'!$C$3:$C$14)</f>
        <v>Low-demand</v>
      </c>
      <c r="H1965" s="6" t="str" cm="1">
        <f t="array" ref="H1965">_xlfn.XLOOKUP(1,('[1]VLOOKUP DATA'!$I$2:$I$337=[1]DATA!G1965)*('[1]VLOOKUP DATA'!$J$2:$J$337=[1]DATA!D1965)*('[1]VLOOKUP DATA'!$K$2:$K$337=[1]DATA!E1965),'[1]VLOOKUP DATA'!$L$2:$L$337)</f>
        <v>Off-Peak</v>
      </c>
      <c r="I1965" s="1" cm="1">
        <f t="array" ref="I1965">_xlfn.XLOOKUP(B1965,'[1]VLOOKUP DATA'!$A$3:$A$14,_xlfn.XLOOKUP(H1965,'[1]VLOOKUP DATA'!$D$2:$F$2,'[1]VLOOKUP DATA'!$D$3:$F$14))*100</f>
        <v>93</v>
      </c>
      <c r="J1965" s="2">
        <v>-83.230466666666658</v>
      </c>
      <c r="K1965" s="3">
        <f t="shared" si="121"/>
        <v>0</v>
      </c>
      <c r="L1965" s="3">
        <v>85.1</v>
      </c>
      <c r="M1965" s="4">
        <v>442.69555833333351</v>
      </c>
      <c r="N1965" s="4">
        <v>0</v>
      </c>
      <c r="O1965" s="4">
        <v>338.46160833333334</v>
      </c>
      <c r="P1965" s="3">
        <f t="shared" si="122"/>
        <v>445.53515833333324</v>
      </c>
      <c r="Q1965" s="5">
        <v>-3.5999999999999997E-2</v>
      </c>
      <c r="R1965" s="5">
        <f>VLOOKUP(D1965,'[1]DESIGN LOAD'!AC:AF,2,FALSE)</f>
        <v>200</v>
      </c>
      <c r="S1965" s="7">
        <f>VLOOKUP(D1965,'[1]DESIGN LOAD'!AC:AF,3,FALSE)</f>
        <v>190</v>
      </c>
      <c r="T1965">
        <f>VLOOKUP(D1965,'[1]DESIGN LOAD'!AC:AF,4,FALSE)</f>
        <v>390</v>
      </c>
    </row>
    <row r="1966" spans="1:20" x14ac:dyDescent="0.3">
      <c r="A1966" s="6">
        <v>2024</v>
      </c>
      <c r="B1966" s="6">
        <v>9</v>
      </c>
      <c r="C1966" s="6">
        <v>21</v>
      </c>
      <c r="D1966" s="6">
        <v>2</v>
      </c>
      <c r="E1966" s="6" t="str">
        <f t="shared" si="120"/>
        <v>Saturday</v>
      </c>
      <c r="F1966" s="6" t="str">
        <f t="shared" si="123"/>
        <v>Weekend</v>
      </c>
      <c r="G1966" s="6" t="str">
        <f>_xlfn.XLOOKUP(B1966,'[1]VLOOKUP DATA'!$A$3:$A$14,'[1]VLOOKUP DATA'!$C$3:$C$14)</f>
        <v>Low-demand</v>
      </c>
      <c r="H1966" s="6" t="str" cm="1">
        <f t="array" ref="H1966">_xlfn.XLOOKUP(1,('[1]VLOOKUP DATA'!$I$2:$I$337=[1]DATA!G1966)*('[1]VLOOKUP DATA'!$J$2:$J$337=[1]DATA!D1966)*('[1]VLOOKUP DATA'!$K$2:$K$337=[1]DATA!E1966),'[1]VLOOKUP DATA'!$L$2:$L$337)</f>
        <v>Off-Peak</v>
      </c>
      <c r="I1966" s="1" cm="1">
        <f t="array" ref="I1966">_xlfn.XLOOKUP(B1966,'[1]VLOOKUP DATA'!$A$3:$A$14,_xlfn.XLOOKUP(H1966,'[1]VLOOKUP DATA'!$D$2:$F$2,'[1]VLOOKUP DATA'!$D$3:$F$14))*100</f>
        <v>93</v>
      </c>
      <c r="J1966" s="2">
        <v>-61.616075000000016</v>
      </c>
      <c r="K1966" s="3">
        <f t="shared" si="121"/>
        <v>0</v>
      </c>
      <c r="L1966" s="3">
        <v>88.15</v>
      </c>
      <c r="M1966" s="4">
        <v>444.51226666666628</v>
      </c>
      <c r="N1966" s="4">
        <v>0</v>
      </c>
      <c r="O1966" s="4">
        <v>361.78569166666671</v>
      </c>
      <c r="P1966" s="3">
        <f t="shared" si="122"/>
        <v>445.53515833333324</v>
      </c>
      <c r="Q1966" s="5">
        <v>-3.5999999999999997E-2</v>
      </c>
      <c r="R1966" s="5">
        <f>VLOOKUP(D1966,'[1]DESIGN LOAD'!AC:AF,2,FALSE)</f>
        <v>200</v>
      </c>
      <c r="S1966" s="7">
        <f>VLOOKUP(D1966,'[1]DESIGN LOAD'!AC:AF,3,FALSE)</f>
        <v>190</v>
      </c>
      <c r="T1966">
        <f>VLOOKUP(D1966,'[1]DESIGN LOAD'!AC:AF,4,FALSE)</f>
        <v>390</v>
      </c>
    </row>
    <row r="1967" spans="1:20" x14ac:dyDescent="0.3">
      <c r="A1967" s="6">
        <v>2024</v>
      </c>
      <c r="B1967" s="6">
        <v>9</v>
      </c>
      <c r="C1967" s="6">
        <v>21</v>
      </c>
      <c r="D1967" s="6">
        <v>3</v>
      </c>
      <c r="E1967" s="6" t="str">
        <f t="shared" si="120"/>
        <v>Saturday</v>
      </c>
      <c r="F1967" s="6" t="str">
        <f t="shared" si="123"/>
        <v>Weekend</v>
      </c>
      <c r="G1967" s="6" t="str">
        <f>_xlfn.XLOOKUP(B1967,'[1]VLOOKUP DATA'!$A$3:$A$14,'[1]VLOOKUP DATA'!$C$3:$C$14)</f>
        <v>Low-demand</v>
      </c>
      <c r="H1967" s="6" t="str" cm="1">
        <f t="array" ref="H1967">_xlfn.XLOOKUP(1,('[1]VLOOKUP DATA'!$I$2:$I$337=[1]DATA!G1967)*('[1]VLOOKUP DATA'!$J$2:$J$337=[1]DATA!D1967)*('[1]VLOOKUP DATA'!$K$2:$K$337=[1]DATA!E1967),'[1]VLOOKUP DATA'!$L$2:$L$337)</f>
        <v>Off-Peak</v>
      </c>
      <c r="I1967" s="1" cm="1">
        <f t="array" ref="I1967">_xlfn.XLOOKUP(B1967,'[1]VLOOKUP DATA'!$A$3:$A$14,_xlfn.XLOOKUP(H1967,'[1]VLOOKUP DATA'!$D$2:$F$2,'[1]VLOOKUP DATA'!$D$3:$F$14))*100</f>
        <v>93</v>
      </c>
      <c r="J1967" s="2">
        <v>-65.800491666666659</v>
      </c>
      <c r="K1967" s="3">
        <f t="shared" si="121"/>
        <v>0</v>
      </c>
      <c r="L1967" s="3">
        <v>90.575000000000003</v>
      </c>
      <c r="M1967" s="4">
        <v>440.18385000000012</v>
      </c>
      <c r="N1967" s="4">
        <v>0</v>
      </c>
      <c r="O1967" s="4">
        <v>353.52774166666666</v>
      </c>
      <c r="P1967" s="3">
        <f t="shared" si="122"/>
        <v>445.53515833333324</v>
      </c>
      <c r="Q1967" s="5">
        <v>-3.5999999999999997E-2</v>
      </c>
      <c r="R1967" s="5">
        <f>VLOOKUP(D1967,'[1]DESIGN LOAD'!AC:AF,2,FALSE)</f>
        <v>200</v>
      </c>
      <c r="S1967" s="7">
        <f>VLOOKUP(D1967,'[1]DESIGN LOAD'!AC:AF,3,FALSE)</f>
        <v>190</v>
      </c>
      <c r="T1967">
        <f>VLOOKUP(D1967,'[1]DESIGN LOAD'!AC:AF,4,FALSE)</f>
        <v>390</v>
      </c>
    </row>
    <row r="1968" spans="1:20" x14ac:dyDescent="0.3">
      <c r="A1968" s="6">
        <v>2024</v>
      </c>
      <c r="B1968" s="6">
        <v>9</v>
      </c>
      <c r="C1968" s="6">
        <v>21</v>
      </c>
      <c r="D1968" s="6">
        <v>4</v>
      </c>
      <c r="E1968" s="6" t="str">
        <f t="shared" si="120"/>
        <v>Saturday</v>
      </c>
      <c r="F1968" s="6" t="str">
        <f t="shared" si="123"/>
        <v>Weekend</v>
      </c>
      <c r="G1968" s="6" t="str">
        <f>_xlfn.XLOOKUP(B1968,'[1]VLOOKUP DATA'!$A$3:$A$14,'[1]VLOOKUP DATA'!$C$3:$C$14)</f>
        <v>Low-demand</v>
      </c>
      <c r="H1968" s="6" t="str" cm="1">
        <f t="array" ref="H1968">_xlfn.XLOOKUP(1,('[1]VLOOKUP DATA'!$I$2:$I$337=[1]DATA!G1968)*('[1]VLOOKUP DATA'!$J$2:$J$337=[1]DATA!D1968)*('[1]VLOOKUP DATA'!$K$2:$K$337=[1]DATA!E1968),'[1]VLOOKUP DATA'!$L$2:$L$337)</f>
        <v>Off-Peak</v>
      </c>
      <c r="I1968" s="1" cm="1">
        <f t="array" ref="I1968">_xlfn.XLOOKUP(B1968,'[1]VLOOKUP DATA'!$A$3:$A$14,_xlfn.XLOOKUP(H1968,'[1]VLOOKUP DATA'!$D$2:$F$2,'[1]VLOOKUP DATA'!$D$3:$F$14))*100</f>
        <v>93</v>
      </c>
      <c r="J1968" s="2">
        <v>-70.883375000000015</v>
      </c>
      <c r="K1968" s="3">
        <f t="shared" si="121"/>
        <v>0</v>
      </c>
      <c r="L1968" s="3">
        <v>93.333333333333329</v>
      </c>
      <c r="M1968" s="4">
        <v>435.61133333333339</v>
      </c>
      <c r="N1968" s="4">
        <v>0</v>
      </c>
      <c r="O1968" s="4">
        <v>344.22873333333342</v>
      </c>
      <c r="P1968" s="3">
        <f t="shared" si="122"/>
        <v>445.53515833333324</v>
      </c>
      <c r="Q1968" s="5">
        <v>-3.5999999999999997E-2</v>
      </c>
      <c r="R1968" s="5">
        <f>VLOOKUP(D1968,'[1]DESIGN LOAD'!AC:AF,2,FALSE)</f>
        <v>295</v>
      </c>
      <c r="S1968" s="7">
        <f>VLOOKUP(D1968,'[1]DESIGN LOAD'!AC:AF,3,FALSE)</f>
        <v>190</v>
      </c>
      <c r="T1968">
        <f>VLOOKUP(D1968,'[1]DESIGN LOAD'!AC:AF,4,FALSE)</f>
        <v>485</v>
      </c>
    </row>
    <row r="1969" spans="1:20" x14ac:dyDescent="0.3">
      <c r="A1969" s="6">
        <v>2024</v>
      </c>
      <c r="B1969" s="6">
        <v>9</v>
      </c>
      <c r="C1969" s="6">
        <v>21</v>
      </c>
      <c r="D1969" s="6">
        <v>5</v>
      </c>
      <c r="E1969" s="6" t="str">
        <f t="shared" si="120"/>
        <v>Saturday</v>
      </c>
      <c r="F1969" s="6" t="str">
        <f t="shared" si="123"/>
        <v>Weekend</v>
      </c>
      <c r="G1969" s="6" t="str">
        <f>_xlfn.XLOOKUP(B1969,'[1]VLOOKUP DATA'!$A$3:$A$14,'[1]VLOOKUP DATA'!$C$3:$C$14)</f>
        <v>Low-demand</v>
      </c>
      <c r="H1969" s="6" t="str" cm="1">
        <f t="array" ref="H1969">_xlfn.XLOOKUP(1,('[1]VLOOKUP DATA'!$I$2:$I$337=[1]DATA!G1969)*('[1]VLOOKUP DATA'!$J$2:$J$337=[1]DATA!D1969)*('[1]VLOOKUP DATA'!$K$2:$K$337=[1]DATA!E1969),'[1]VLOOKUP DATA'!$L$2:$L$337)</f>
        <v>Off-Peak</v>
      </c>
      <c r="I1969" s="1" cm="1">
        <f t="array" ref="I1969">_xlfn.XLOOKUP(B1969,'[1]VLOOKUP DATA'!$A$3:$A$14,_xlfn.XLOOKUP(H1969,'[1]VLOOKUP DATA'!$D$2:$F$2,'[1]VLOOKUP DATA'!$D$3:$F$14))*100</f>
        <v>93</v>
      </c>
      <c r="J1969" s="2">
        <v>-58.327716666666667</v>
      </c>
      <c r="K1969" s="3">
        <f t="shared" si="121"/>
        <v>0</v>
      </c>
      <c r="L1969" s="3">
        <v>96.025000000000006</v>
      </c>
      <c r="M1969" s="4">
        <v>418.45551666666637</v>
      </c>
      <c r="N1969" s="4">
        <v>0</v>
      </c>
      <c r="O1969" s="4">
        <v>339.76424166666663</v>
      </c>
      <c r="P1969" s="3">
        <f t="shared" si="122"/>
        <v>445.53515833333324</v>
      </c>
      <c r="Q1969" s="5">
        <v>-3.5999999999999997E-2</v>
      </c>
      <c r="R1969" s="5">
        <f>VLOOKUP(D1969,'[1]DESIGN LOAD'!AC:AF,2,FALSE)</f>
        <v>295</v>
      </c>
      <c r="S1969" s="7">
        <f>VLOOKUP(D1969,'[1]DESIGN LOAD'!AC:AF,3,FALSE)</f>
        <v>190</v>
      </c>
      <c r="T1969">
        <f>VLOOKUP(D1969,'[1]DESIGN LOAD'!AC:AF,4,FALSE)</f>
        <v>485</v>
      </c>
    </row>
    <row r="1970" spans="1:20" x14ac:dyDescent="0.3">
      <c r="A1970" s="6">
        <v>2024</v>
      </c>
      <c r="B1970" s="6">
        <v>9</v>
      </c>
      <c r="C1970" s="6">
        <v>21</v>
      </c>
      <c r="D1970" s="6">
        <v>6</v>
      </c>
      <c r="E1970" s="6" t="str">
        <f t="shared" si="120"/>
        <v>Saturday</v>
      </c>
      <c r="F1970" s="6" t="str">
        <f t="shared" si="123"/>
        <v>Weekend</v>
      </c>
      <c r="G1970" s="6" t="str">
        <f>_xlfn.XLOOKUP(B1970,'[1]VLOOKUP DATA'!$A$3:$A$14,'[1]VLOOKUP DATA'!$C$3:$C$14)</f>
        <v>Low-demand</v>
      </c>
      <c r="H1970" s="6" t="str" cm="1">
        <f t="array" ref="H1970">_xlfn.XLOOKUP(1,('[1]VLOOKUP DATA'!$I$2:$I$337=[1]DATA!G1970)*('[1]VLOOKUP DATA'!$J$2:$J$337=[1]DATA!D1970)*('[1]VLOOKUP DATA'!$K$2:$K$337=[1]DATA!E1970),'[1]VLOOKUP DATA'!$L$2:$L$337)</f>
        <v>Off-Peak</v>
      </c>
      <c r="I1970" s="1" cm="1">
        <f t="array" ref="I1970">_xlfn.XLOOKUP(B1970,'[1]VLOOKUP DATA'!$A$3:$A$14,_xlfn.XLOOKUP(H1970,'[1]VLOOKUP DATA'!$D$2:$F$2,'[1]VLOOKUP DATA'!$D$3:$F$14))*100</f>
        <v>93</v>
      </c>
      <c r="J1970" s="2">
        <v>-53.123275000000007</v>
      </c>
      <c r="K1970" s="3">
        <f t="shared" si="121"/>
        <v>0</v>
      </c>
      <c r="L1970" s="3">
        <v>98.11666666666666</v>
      </c>
      <c r="M1970" s="4">
        <v>404.7189833333332</v>
      </c>
      <c r="N1970" s="4">
        <v>19.131708333333332</v>
      </c>
      <c r="O1970" s="4">
        <v>352.37386666666669</v>
      </c>
      <c r="P1970" s="3">
        <f t="shared" si="122"/>
        <v>445.53515833333324</v>
      </c>
      <c r="Q1970" s="5">
        <v>-3.5999999999999997E-2</v>
      </c>
      <c r="R1970" s="5">
        <f>VLOOKUP(D1970,'[1]DESIGN LOAD'!AC:AF,2,FALSE)</f>
        <v>295</v>
      </c>
      <c r="S1970" s="7">
        <f>VLOOKUP(D1970,'[1]DESIGN LOAD'!AC:AF,3,FALSE)</f>
        <v>190</v>
      </c>
      <c r="T1970">
        <f>VLOOKUP(D1970,'[1]DESIGN LOAD'!AC:AF,4,FALSE)</f>
        <v>485</v>
      </c>
    </row>
    <row r="1971" spans="1:20" x14ac:dyDescent="0.3">
      <c r="A1971" s="6">
        <v>2024</v>
      </c>
      <c r="B1971" s="6">
        <v>9</v>
      </c>
      <c r="C1971" s="6">
        <v>21</v>
      </c>
      <c r="D1971" s="6">
        <v>7</v>
      </c>
      <c r="E1971" s="6" t="str">
        <f t="shared" si="120"/>
        <v>Saturday</v>
      </c>
      <c r="F1971" s="6" t="str">
        <f t="shared" si="123"/>
        <v>Weekend</v>
      </c>
      <c r="G1971" s="6" t="str">
        <f>_xlfn.XLOOKUP(B1971,'[1]VLOOKUP DATA'!$A$3:$A$14,'[1]VLOOKUP DATA'!$C$3:$C$14)</f>
        <v>Low-demand</v>
      </c>
      <c r="H1971" s="6" t="str" cm="1">
        <f t="array" ref="H1971">_xlfn.XLOOKUP(1,('[1]VLOOKUP DATA'!$I$2:$I$337=[1]DATA!G1971)*('[1]VLOOKUP DATA'!$J$2:$J$337=[1]DATA!D1971)*('[1]VLOOKUP DATA'!$K$2:$K$337=[1]DATA!E1971),'[1]VLOOKUP DATA'!$L$2:$L$337)</f>
        <v>Standard</v>
      </c>
      <c r="I1971" s="1" cm="1">
        <f t="array" ref="I1971">_xlfn.XLOOKUP(B1971,'[1]VLOOKUP DATA'!$A$3:$A$14,_xlfn.XLOOKUP(H1971,'[1]VLOOKUP DATA'!$D$2:$F$2,'[1]VLOOKUP DATA'!$D$3:$F$14))*100</f>
        <v>147</v>
      </c>
      <c r="J1971" s="2">
        <v>151.31680833333331</v>
      </c>
      <c r="K1971" s="3">
        <f t="shared" si="121"/>
        <v>151.31680833333331</v>
      </c>
      <c r="L1971" s="3">
        <v>95.49166666666666</v>
      </c>
      <c r="M1971" s="4">
        <v>62.066558333333326</v>
      </c>
      <c r="N1971" s="4">
        <v>246.34766666666667</v>
      </c>
      <c r="O1971" s="4">
        <v>455.1010916666666</v>
      </c>
      <c r="P1971" s="3">
        <f t="shared" si="122"/>
        <v>445.53515833333324</v>
      </c>
      <c r="Q1971" s="5">
        <v>-3.0350000000000078E-2</v>
      </c>
      <c r="R1971" s="5">
        <f>VLOOKUP(D1971,'[1]DESIGN LOAD'!AC:AF,2,FALSE)</f>
        <v>565</v>
      </c>
      <c r="S1971" s="7">
        <f>VLOOKUP(D1971,'[1]DESIGN LOAD'!AC:AF,3,FALSE)</f>
        <v>690</v>
      </c>
      <c r="T1971">
        <f>VLOOKUP(D1971,'[1]DESIGN LOAD'!AC:AF,4,FALSE)</f>
        <v>1255</v>
      </c>
    </row>
    <row r="1972" spans="1:20" x14ac:dyDescent="0.3">
      <c r="A1972" s="6">
        <v>2024</v>
      </c>
      <c r="B1972" s="6">
        <v>9</v>
      </c>
      <c r="C1972" s="6">
        <v>21</v>
      </c>
      <c r="D1972" s="6">
        <v>8</v>
      </c>
      <c r="E1972" s="6" t="str">
        <f t="shared" si="120"/>
        <v>Saturday</v>
      </c>
      <c r="F1972" s="6" t="str">
        <f t="shared" si="123"/>
        <v>Weekend</v>
      </c>
      <c r="G1972" s="6" t="str">
        <f>_xlfn.XLOOKUP(B1972,'[1]VLOOKUP DATA'!$A$3:$A$14,'[1]VLOOKUP DATA'!$C$3:$C$14)</f>
        <v>Low-demand</v>
      </c>
      <c r="H1972" s="6" t="str" cm="1">
        <f t="array" ref="H1972">_xlfn.XLOOKUP(1,('[1]VLOOKUP DATA'!$I$2:$I$337=[1]DATA!G1972)*('[1]VLOOKUP DATA'!$J$2:$J$337=[1]DATA!D1972)*('[1]VLOOKUP DATA'!$K$2:$K$337=[1]DATA!E1972),'[1]VLOOKUP DATA'!$L$2:$L$337)</f>
        <v>Standard</v>
      </c>
      <c r="I1972" s="1" cm="1">
        <f t="array" ref="I1972">_xlfn.XLOOKUP(B1972,'[1]VLOOKUP DATA'!$A$3:$A$14,_xlfn.XLOOKUP(H1972,'[1]VLOOKUP DATA'!$D$2:$F$2,'[1]VLOOKUP DATA'!$D$3:$F$14))*100</f>
        <v>147</v>
      </c>
      <c r="J1972" s="2">
        <v>-41.985083333333321</v>
      </c>
      <c r="K1972" s="3">
        <f t="shared" si="121"/>
        <v>0</v>
      </c>
      <c r="L1972" s="3">
        <v>90.775000000000006</v>
      </c>
      <c r="M1972" s="4">
        <v>0.16889999999999997</v>
      </c>
      <c r="N1972" s="4">
        <v>543.88336666666646</v>
      </c>
      <c r="O1972" s="4">
        <v>501.87001666666634</v>
      </c>
      <c r="P1972" s="3">
        <f t="shared" si="122"/>
        <v>445.53515833333324</v>
      </c>
      <c r="Q1972" s="5">
        <v>-2.7000000000000031E-2</v>
      </c>
      <c r="R1972" s="5">
        <f>VLOOKUP(D1972,'[1]DESIGN LOAD'!AC:AF,2,FALSE)</f>
        <v>565</v>
      </c>
      <c r="S1972" s="7">
        <f>VLOOKUP(D1972,'[1]DESIGN LOAD'!AC:AF,3,FALSE)</f>
        <v>675</v>
      </c>
      <c r="T1972">
        <f>VLOOKUP(D1972,'[1]DESIGN LOAD'!AC:AF,4,FALSE)</f>
        <v>1240</v>
      </c>
    </row>
    <row r="1973" spans="1:20" x14ac:dyDescent="0.3">
      <c r="A1973" s="6">
        <v>2024</v>
      </c>
      <c r="B1973" s="6">
        <v>9</v>
      </c>
      <c r="C1973" s="6">
        <v>21</v>
      </c>
      <c r="D1973" s="6">
        <v>9</v>
      </c>
      <c r="E1973" s="6" t="str">
        <f t="shared" si="120"/>
        <v>Saturday</v>
      </c>
      <c r="F1973" s="6" t="str">
        <f t="shared" si="123"/>
        <v>Weekend</v>
      </c>
      <c r="G1973" s="6" t="str">
        <f>_xlfn.XLOOKUP(B1973,'[1]VLOOKUP DATA'!$A$3:$A$14,'[1]VLOOKUP DATA'!$C$3:$C$14)</f>
        <v>Low-demand</v>
      </c>
      <c r="H1973" s="6" t="str" cm="1">
        <f t="array" ref="H1973">_xlfn.XLOOKUP(1,('[1]VLOOKUP DATA'!$I$2:$I$337=[1]DATA!G1973)*('[1]VLOOKUP DATA'!$J$2:$J$337=[1]DATA!D1973)*('[1]VLOOKUP DATA'!$K$2:$K$337=[1]DATA!E1973),'[1]VLOOKUP DATA'!$L$2:$L$337)</f>
        <v>Standard</v>
      </c>
      <c r="I1973" s="1" cm="1">
        <f t="array" ref="I1973">_xlfn.XLOOKUP(B1973,'[1]VLOOKUP DATA'!$A$3:$A$14,_xlfn.XLOOKUP(H1973,'[1]VLOOKUP DATA'!$D$2:$F$2,'[1]VLOOKUP DATA'!$D$3:$F$14))*100</f>
        <v>147</v>
      </c>
      <c r="J1973" s="2">
        <v>-182.47664999999998</v>
      </c>
      <c r="K1973" s="3">
        <f t="shared" si="121"/>
        <v>0</v>
      </c>
      <c r="L1973" s="3">
        <v>96.825000000000003</v>
      </c>
      <c r="M1973" s="4">
        <v>0.16935</v>
      </c>
      <c r="N1973" s="4">
        <v>703.18384166666692</v>
      </c>
      <c r="O1973" s="4">
        <v>520.67899166666666</v>
      </c>
      <c r="P1973" s="3">
        <f t="shared" si="122"/>
        <v>445.53515833333324</v>
      </c>
      <c r="Q1973" s="5">
        <v>-2.7000000000000031E-2</v>
      </c>
      <c r="R1973" s="5">
        <f>VLOOKUP(D1973,'[1]DESIGN LOAD'!AC:AF,2,FALSE)</f>
        <v>565</v>
      </c>
      <c r="S1973" s="7">
        <f>VLOOKUP(D1973,'[1]DESIGN LOAD'!AC:AF,3,FALSE)</f>
        <v>675</v>
      </c>
      <c r="T1973">
        <f>VLOOKUP(D1973,'[1]DESIGN LOAD'!AC:AF,4,FALSE)</f>
        <v>1240</v>
      </c>
    </row>
    <row r="1974" spans="1:20" x14ac:dyDescent="0.3">
      <c r="A1974" s="6">
        <v>2024</v>
      </c>
      <c r="B1974" s="6">
        <v>9</v>
      </c>
      <c r="C1974" s="6">
        <v>21</v>
      </c>
      <c r="D1974" s="6">
        <v>10</v>
      </c>
      <c r="E1974" s="6" t="str">
        <f t="shared" si="120"/>
        <v>Saturday</v>
      </c>
      <c r="F1974" s="6" t="str">
        <f t="shared" si="123"/>
        <v>Weekend</v>
      </c>
      <c r="G1974" s="6" t="str">
        <f>_xlfn.XLOOKUP(B1974,'[1]VLOOKUP DATA'!$A$3:$A$14,'[1]VLOOKUP DATA'!$C$3:$C$14)</f>
        <v>Low-demand</v>
      </c>
      <c r="H1974" s="6" t="str" cm="1">
        <f t="array" ref="H1974">_xlfn.XLOOKUP(1,('[1]VLOOKUP DATA'!$I$2:$I$337=[1]DATA!G1974)*('[1]VLOOKUP DATA'!$J$2:$J$337=[1]DATA!D1974)*('[1]VLOOKUP DATA'!$K$2:$K$337=[1]DATA!E1974),'[1]VLOOKUP DATA'!$L$2:$L$337)</f>
        <v>Standard</v>
      </c>
      <c r="I1974" s="1" cm="1">
        <f t="array" ref="I1974">_xlfn.XLOOKUP(B1974,'[1]VLOOKUP DATA'!$A$3:$A$14,_xlfn.XLOOKUP(H1974,'[1]VLOOKUP DATA'!$D$2:$F$2,'[1]VLOOKUP DATA'!$D$3:$F$14))*100</f>
        <v>147</v>
      </c>
      <c r="J1974" s="2">
        <v>-10.842797979797986</v>
      </c>
      <c r="K1974" s="3">
        <f t="shared" si="121"/>
        <v>0</v>
      </c>
      <c r="L1974" s="3">
        <v>99.040404040404042</v>
      </c>
      <c r="M1974" s="4">
        <v>7.9730606060606046</v>
      </c>
      <c r="N1974" s="4">
        <v>500.60717171717204</v>
      </c>
      <c r="O1974" s="4">
        <v>495.05156565656574</v>
      </c>
      <c r="P1974" s="3">
        <f t="shared" si="122"/>
        <v>445.53515833333324</v>
      </c>
      <c r="Q1974" s="5">
        <v>-1.6858585858585871E-2</v>
      </c>
      <c r="R1974" s="5">
        <f>VLOOKUP(D1974,'[1]DESIGN LOAD'!AC:AF,2,FALSE)</f>
        <v>565</v>
      </c>
      <c r="S1974" s="7">
        <f>VLOOKUP(D1974,'[1]DESIGN LOAD'!AC:AF,3,FALSE)</f>
        <v>675</v>
      </c>
      <c r="T1974">
        <f>VLOOKUP(D1974,'[1]DESIGN LOAD'!AC:AF,4,FALSE)</f>
        <v>1240</v>
      </c>
    </row>
    <row r="1975" spans="1:20" x14ac:dyDescent="0.3">
      <c r="A1975" s="6">
        <v>2024</v>
      </c>
      <c r="B1975" s="6">
        <v>9</v>
      </c>
      <c r="C1975" s="6">
        <v>21</v>
      </c>
      <c r="D1975" s="6">
        <v>11</v>
      </c>
      <c r="E1975" s="6" t="str">
        <f t="shared" si="120"/>
        <v>Saturday</v>
      </c>
      <c r="F1975" s="6" t="str">
        <f t="shared" si="123"/>
        <v>Weekend</v>
      </c>
      <c r="G1975" s="6" t="str">
        <f>_xlfn.XLOOKUP(B1975,'[1]VLOOKUP DATA'!$A$3:$A$14,'[1]VLOOKUP DATA'!$C$3:$C$14)</f>
        <v>Low-demand</v>
      </c>
      <c r="H1975" s="6" t="str" cm="1">
        <f t="array" ref="H1975">_xlfn.XLOOKUP(1,('[1]VLOOKUP DATA'!$I$2:$I$337=[1]DATA!G1975)*('[1]VLOOKUP DATA'!$J$2:$J$337=[1]DATA!D1975)*('[1]VLOOKUP DATA'!$K$2:$K$337=[1]DATA!E1975),'[1]VLOOKUP DATA'!$L$2:$L$337)</f>
        <v>Standard</v>
      </c>
      <c r="I1975" s="1" cm="1">
        <f t="array" ref="I1975">_xlfn.XLOOKUP(B1975,'[1]VLOOKUP DATA'!$A$3:$A$14,_xlfn.XLOOKUP(H1975,'[1]VLOOKUP DATA'!$D$2:$F$2,'[1]VLOOKUP DATA'!$D$3:$F$14))*100</f>
        <v>147</v>
      </c>
      <c r="J1975" s="2">
        <v>-9.1244250000000022</v>
      </c>
      <c r="K1975" s="3">
        <f t="shared" si="121"/>
        <v>0</v>
      </c>
      <c r="L1975" s="3">
        <v>99</v>
      </c>
      <c r="M1975" s="4">
        <v>4.125283333333333</v>
      </c>
      <c r="N1975" s="4">
        <v>488.93810833333356</v>
      </c>
      <c r="O1975" s="4">
        <v>482.01474166666651</v>
      </c>
      <c r="P1975" s="3">
        <f t="shared" si="122"/>
        <v>445.53515833333324</v>
      </c>
      <c r="Q1975" s="5">
        <v>-3.2741666666666731E-2</v>
      </c>
      <c r="R1975" s="5">
        <f>VLOOKUP(D1975,'[1]DESIGN LOAD'!AC:AF,2,FALSE)</f>
        <v>565</v>
      </c>
      <c r="S1975" s="7">
        <f>VLOOKUP(D1975,'[1]DESIGN LOAD'!AC:AF,3,FALSE)</f>
        <v>675</v>
      </c>
      <c r="T1975">
        <f>VLOOKUP(D1975,'[1]DESIGN LOAD'!AC:AF,4,FALSE)</f>
        <v>1240</v>
      </c>
    </row>
    <row r="1976" spans="1:20" x14ac:dyDescent="0.3">
      <c r="A1976" s="6">
        <v>2024</v>
      </c>
      <c r="B1976" s="6">
        <v>9</v>
      </c>
      <c r="C1976" s="6">
        <v>21</v>
      </c>
      <c r="D1976" s="6">
        <v>12</v>
      </c>
      <c r="E1976" s="6" t="str">
        <f t="shared" si="120"/>
        <v>Saturday</v>
      </c>
      <c r="F1976" s="6" t="str">
        <f t="shared" si="123"/>
        <v>Weekend</v>
      </c>
      <c r="G1976" s="6" t="str">
        <f>_xlfn.XLOOKUP(B1976,'[1]VLOOKUP DATA'!$A$3:$A$14,'[1]VLOOKUP DATA'!$C$3:$C$14)</f>
        <v>Low-demand</v>
      </c>
      <c r="H1976" s="6" t="str" cm="1">
        <f t="array" ref="H1976">_xlfn.XLOOKUP(1,('[1]VLOOKUP DATA'!$I$2:$I$337=[1]DATA!G1976)*('[1]VLOOKUP DATA'!$J$2:$J$337=[1]DATA!D1976)*('[1]VLOOKUP DATA'!$K$2:$K$337=[1]DATA!E1976),'[1]VLOOKUP DATA'!$L$2:$L$337)</f>
        <v>Off-Peak</v>
      </c>
      <c r="I1976" s="1" cm="1">
        <f t="array" ref="I1976">_xlfn.XLOOKUP(B1976,'[1]VLOOKUP DATA'!$A$3:$A$14,_xlfn.XLOOKUP(H1976,'[1]VLOOKUP DATA'!$D$2:$F$2,'[1]VLOOKUP DATA'!$D$3:$F$14))*100</f>
        <v>93</v>
      </c>
      <c r="J1976" s="2">
        <v>-9.6837083333333318</v>
      </c>
      <c r="K1976" s="3">
        <f t="shared" si="121"/>
        <v>0</v>
      </c>
      <c r="L1976" s="3">
        <v>99</v>
      </c>
      <c r="M1976" s="4">
        <v>5.0096250000000007</v>
      </c>
      <c r="N1976" s="4">
        <v>489.26062499999995</v>
      </c>
      <c r="O1976" s="4">
        <v>482.08517500000011</v>
      </c>
      <c r="P1976" s="3">
        <f t="shared" si="122"/>
        <v>445.53515833333324</v>
      </c>
      <c r="Q1976" s="5">
        <v>-4.0866666666666593E-2</v>
      </c>
      <c r="R1976" s="5">
        <f>VLOOKUP(D1976,'[1]DESIGN LOAD'!AC:AF,2,FALSE)</f>
        <v>565</v>
      </c>
      <c r="S1976" s="7">
        <f>VLOOKUP(D1976,'[1]DESIGN LOAD'!AC:AF,3,FALSE)</f>
        <v>675</v>
      </c>
      <c r="T1976">
        <f>VLOOKUP(D1976,'[1]DESIGN LOAD'!AC:AF,4,FALSE)</f>
        <v>1240</v>
      </c>
    </row>
    <row r="1977" spans="1:20" x14ac:dyDescent="0.3">
      <c r="A1977" s="6">
        <v>2024</v>
      </c>
      <c r="B1977" s="6">
        <v>9</v>
      </c>
      <c r="C1977" s="6">
        <v>21</v>
      </c>
      <c r="D1977" s="6">
        <v>13</v>
      </c>
      <c r="E1977" s="6" t="str">
        <f t="shared" si="120"/>
        <v>Saturday</v>
      </c>
      <c r="F1977" s="6" t="str">
        <f t="shared" si="123"/>
        <v>Weekend</v>
      </c>
      <c r="G1977" s="6" t="str">
        <f>_xlfn.XLOOKUP(B1977,'[1]VLOOKUP DATA'!$A$3:$A$14,'[1]VLOOKUP DATA'!$C$3:$C$14)</f>
        <v>Low-demand</v>
      </c>
      <c r="H1977" s="6" t="str" cm="1">
        <f t="array" ref="H1977">_xlfn.XLOOKUP(1,('[1]VLOOKUP DATA'!$I$2:$I$337=[1]DATA!G1977)*('[1]VLOOKUP DATA'!$J$2:$J$337=[1]DATA!D1977)*('[1]VLOOKUP DATA'!$K$2:$K$337=[1]DATA!E1977),'[1]VLOOKUP DATA'!$L$2:$L$337)</f>
        <v>Off-Peak</v>
      </c>
      <c r="I1977" s="1" cm="1">
        <f t="array" ref="I1977">_xlfn.XLOOKUP(B1977,'[1]VLOOKUP DATA'!$A$3:$A$14,_xlfn.XLOOKUP(H1977,'[1]VLOOKUP DATA'!$D$2:$F$2,'[1]VLOOKUP DATA'!$D$3:$F$14))*100</f>
        <v>93</v>
      </c>
      <c r="J1977" s="2">
        <v>-9.3687000000000022</v>
      </c>
      <c r="K1977" s="3">
        <f t="shared" si="121"/>
        <v>0</v>
      </c>
      <c r="L1977" s="3">
        <v>99</v>
      </c>
      <c r="M1977" s="4">
        <v>4.7895166666666658</v>
      </c>
      <c r="N1977" s="4">
        <v>529.05009166666639</v>
      </c>
      <c r="O1977" s="4">
        <v>522.4174166666669</v>
      </c>
      <c r="P1977" s="3">
        <f t="shared" si="122"/>
        <v>445.53515833333324</v>
      </c>
      <c r="Q1977" s="5">
        <v>-2.2916666666666623E-2</v>
      </c>
      <c r="R1977" s="5">
        <f>VLOOKUP(D1977,'[1]DESIGN LOAD'!AC:AF,2,FALSE)</f>
        <v>565</v>
      </c>
      <c r="S1977" s="7">
        <f>VLOOKUP(D1977,'[1]DESIGN LOAD'!AC:AF,3,FALSE)</f>
        <v>675</v>
      </c>
      <c r="T1977">
        <f>VLOOKUP(D1977,'[1]DESIGN LOAD'!AC:AF,4,FALSE)</f>
        <v>1240</v>
      </c>
    </row>
    <row r="1978" spans="1:20" x14ac:dyDescent="0.3">
      <c r="A1978" s="6">
        <v>2024</v>
      </c>
      <c r="B1978" s="6">
        <v>9</v>
      </c>
      <c r="C1978" s="6">
        <v>21</v>
      </c>
      <c r="D1978" s="6">
        <v>14</v>
      </c>
      <c r="E1978" s="6" t="str">
        <f t="shared" si="120"/>
        <v>Saturday</v>
      </c>
      <c r="F1978" s="6" t="str">
        <f t="shared" si="123"/>
        <v>Weekend</v>
      </c>
      <c r="G1978" s="6" t="str">
        <f>_xlfn.XLOOKUP(B1978,'[1]VLOOKUP DATA'!$A$3:$A$14,'[1]VLOOKUP DATA'!$C$3:$C$14)</f>
        <v>Low-demand</v>
      </c>
      <c r="H1978" s="6" t="str" cm="1">
        <f t="array" ref="H1978">_xlfn.XLOOKUP(1,('[1]VLOOKUP DATA'!$I$2:$I$337=[1]DATA!G1978)*('[1]VLOOKUP DATA'!$J$2:$J$337=[1]DATA!D1978)*('[1]VLOOKUP DATA'!$K$2:$K$337=[1]DATA!E1978),'[1]VLOOKUP DATA'!$L$2:$L$337)</f>
        <v>Off-Peak</v>
      </c>
      <c r="I1978" s="1" cm="1">
        <f t="array" ref="I1978">_xlfn.XLOOKUP(B1978,'[1]VLOOKUP DATA'!$A$3:$A$14,_xlfn.XLOOKUP(H1978,'[1]VLOOKUP DATA'!$D$2:$F$2,'[1]VLOOKUP DATA'!$D$3:$F$14))*100</f>
        <v>93</v>
      </c>
      <c r="J1978" s="2">
        <v>-8.0442833333333308</v>
      </c>
      <c r="K1978" s="3">
        <f t="shared" si="121"/>
        <v>0</v>
      </c>
      <c r="L1978" s="3">
        <v>99</v>
      </c>
      <c r="M1978" s="4">
        <v>4.5753499999999976</v>
      </c>
      <c r="N1978" s="4">
        <v>596.14695833333315</v>
      </c>
      <c r="O1978" s="4">
        <v>590.5715083333331</v>
      </c>
      <c r="P1978" s="3">
        <f t="shared" si="122"/>
        <v>445.53515833333324</v>
      </c>
      <c r="Q1978" s="5">
        <v>-1.636666666666663E-2</v>
      </c>
      <c r="R1978" s="5">
        <f>VLOOKUP(D1978,'[1]DESIGN LOAD'!AC:AF,2,FALSE)</f>
        <v>565</v>
      </c>
      <c r="S1978" s="7">
        <f>VLOOKUP(D1978,'[1]DESIGN LOAD'!AC:AF,3,FALSE)</f>
        <v>675</v>
      </c>
      <c r="T1978">
        <f>VLOOKUP(D1978,'[1]DESIGN LOAD'!AC:AF,4,FALSE)</f>
        <v>1240</v>
      </c>
    </row>
    <row r="1979" spans="1:20" x14ac:dyDescent="0.3">
      <c r="A1979" s="6">
        <v>2024</v>
      </c>
      <c r="B1979" s="6">
        <v>9</v>
      </c>
      <c r="C1979" s="6">
        <v>21</v>
      </c>
      <c r="D1979" s="6">
        <v>15</v>
      </c>
      <c r="E1979" s="6" t="str">
        <f t="shared" si="120"/>
        <v>Saturday</v>
      </c>
      <c r="F1979" s="6" t="str">
        <f t="shared" si="123"/>
        <v>Weekend</v>
      </c>
      <c r="G1979" s="6" t="str">
        <f>_xlfn.XLOOKUP(B1979,'[1]VLOOKUP DATA'!$A$3:$A$14,'[1]VLOOKUP DATA'!$C$3:$C$14)</f>
        <v>Low-demand</v>
      </c>
      <c r="H1979" s="6" t="str" cm="1">
        <f t="array" ref="H1979">_xlfn.XLOOKUP(1,('[1]VLOOKUP DATA'!$I$2:$I$337=[1]DATA!G1979)*('[1]VLOOKUP DATA'!$J$2:$J$337=[1]DATA!D1979)*('[1]VLOOKUP DATA'!$K$2:$K$337=[1]DATA!E1979),'[1]VLOOKUP DATA'!$L$2:$L$337)</f>
        <v>Off-Peak</v>
      </c>
      <c r="I1979" s="1" cm="1">
        <f t="array" ref="I1979">_xlfn.XLOOKUP(B1979,'[1]VLOOKUP DATA'!$A$3:$A$14,_xlfn.XLOOKUP(H1979,'[1]VLOOKUP DATA'!$D$2:$F$2,'[1]VLOOKUP DATA'!$D$3:$F$14))*100</f>
        <v>93</v>
      </c>
      <c r="J1979" s="2">
        <v>-4.4269166666666599</v>
      </c>
      <c r="K1979" s="3">
        <f t="shared" si="121"/>
        <v>0</v>
      </c>
      <c r="L1979" s="3">
        <v>99</v>
      </c>
      <c r="M1979" s="4">
        <v>0.33114166666666611</v>
      </c>
      <c r="N1979" s="4">
        <v>536.81815833333314</v>
      </c>
      <c r="O1979" s="4">
        <v>532.46300000000019</v>
      </c>
      <c r="P1979" s="3">
        <f t="shared" si="122"/>
        <v>445.53515833333324</v>
      </c>
      <c r="Q1979" s="5">
        <v>-1.3041666666666675E-2</v>
      </c>
      <c r="R1979" s="5">
        <f>VLOOKUP(D1979,'[1]DESIGN LOAD'!AC:AF,2,FALSE)</f>
        <v>565</v>
      </c>
      <c r="S1979" s="7">
        <f>VLOOKUP(D1979,'[1]DESIGN LOAD'!AC:AF,3,FALSE)</f>
        <v>675</v>
      </c>
      <c r="T1979">
        <f>VLOOKUP(D1979,'[1]DESIGN LOAD'!AC:AF,4,FALSE)</f>
        <v>1240</v>
      </c>
    </row>
    <row r="1980" spans="1:20" x14ac:dyDescent="0.3">
      <c r="A1980" s="6">
        <v>2024</v>
      </c>
      <c r="B1980" s="6">
        <v>9</v>
      </c>
      <c r="C1980" s="6">
        <v>21</v>
      </c>
      <c r="D1980" s="6">
        <v>16</v>
      </c>
      <c r="E1980" s="6" t="str">
        <f t="shared" si="120"/>
        <v>Saturday</v>
      </c>
      <c r="F1980" s="6" t="str">
        <f t="shared" si="123"/>
        <v>Weekend</v>
      </c>
      <c r="G1980" s="6" t="str">
        <f>_xlfn.XLOOKUP(B1980,'[1]VLOOKUP DATA'!$A$3:$A$14,'[1]VLOOKUP DATA'!$C$3:$C$14)</f>
        <v>Low-demand</v>
      </c>
      <c r="H1980" s="6" t="str" cm="1">
        <f t="array" ref="H1980">_xlfn.XLOOKUP(1,('[1]VLOOKUP DATA'!$I$2:$I$337=[1]DATA!G1980)*('[1]VLOOKUP DATA'!$J$2:$J$337=[1]DATA!D1980)*('[1]VLOOKUP DATA'!$K$2:$K$337=[1]DATA!E1980),'[1]VLOOKUP DATA'!$L$2:$L$337)</f>
        <v>Off-Peak</v>
      </c>
      <c r="I1980" s="1" cm="1">
        <f t="array" ref="I1980">_xlfn.XLOOKUP(B1980,'[1]VLOOKUP DATA'!$A$3:$A$14,_xlfn.XLOOKUP(H1980,'[1]VLOOKUP DATA'!$D$2:$F$2,'[1]VLOOKUP DATA'!$D$3:$F$14))*100</f>
        <v>93</v>
      </c>
      <c r="J1980" s="2">
        <v>-10.204349999999994</v>
      </c>
      <c r="K1980" s="3">
        <f t="shared" si="121"/>
        <v>0</v>
      </c>
      <c r="L1980" s="3">
        <v>98.483333333333334</v>
      </c>
      <c r="M1980" s="4">
        <v>147.65969166666665</v>
      </c>
      <c r="N1980" s="4">
        <v>362.90374166666675</v>
      </c>
      <c r="O1980" s="4">
        <v>493.44806666666693</v>
      </c>
      <c r="P1980" s="3">
        <f t="shared" si="122"/>
        <v>445.53515833333324</v>
      </c>
      <c r="Q1980" s="5">
        <v>-3.0025000000000041E-2</v>
      </c>
      <c r="R1980" s="5">
        <f>VLOOKUP(D1980,'[1]DESIGN LOAD'!AC:AF,2,FALSE)</f>
        <v>565</v>
      </c>
      <c r="S1980" s="7">
        <f>VLOOKUP(D1980,'[1]DESIGN LOAD'!AC:AF,3,FALSE)</f>
        <v>675</v>
      </c>
      <c r="T1980">
        <f>VLOOKUP(D1980,'[1]DESIGN LOAD'!AC:AF,4,FALSE)</f>
        <v>1240</v>
      </c>
    </row>
    <row r="1981" spans="1:20" x14ac:dyDescent="0.3">
      <c r="A1981" s="6">
        <v>2024</v>
      </c>
      <c r="B1981" s="6">
        <v>9</v>
      </c>
      <c r="C1981" s="6">
        <v>21</v>
      </c>
      <c r="D1981" s="6">
        <v>17</v>
      </c>
      <c r="E1981" s="6" t="str">
        <f t="shared" si="120"/>
        <v>Saturday</v>
      </c>
      <c r="F1981" s="6" t="str">
        <f t="shared" si="123"/>
        <v>Weekend</v>
      </c>
      <c r="G1981" s="6" t="str">
        <f>_xlfn.XLOOKUP(B1981,'[1]VLOOKUP DATA'!$A$3:$A$14,'[1]VLOOKUP DATA'!$C$3:$C$14)</f>
        <v>Low-demand</v>
      </c>
      <c r="H1981" s="6" t="str" cm="1">
        <f t="array" ref="H1981">_xlfn.XLOOKUP(1,('[1]VLOOKUP DATA'!$I$2:$I$337=[1]DATA!G1981)*('[1]VLOOKUP DATA'!$J$2:$J$337=[1]DATA!D1981)*('[1]VLOOKUP DATA'!$K$2:$K$337=[1]DATA!E1981),'[1]VLOOKUP DATA'!$L$2:$L$337)</f>
        <v>Off-Peak</v>
      </c>
      <c r="I1981" s="1" cm="1">
        <f t="array" ref="I1981">_xlfn.XLOOKUP(B1981,'[1]VLOOKUP DATA'!$A$3:$A$14,_xlfn.XLOOKUP(H1981,'[1]VLOOKUP DATA'!$D$2:$F$2,'[1]VLOOKUP DATA'!$D$3:$F$14))*100</f>
        <v>93</v>
      </c>
      <c r="J1981" s="2">
        <v>118.61884166666665</v>
      </c>
      <c r="K1981" s="3">
        <f t="shared" si="121"/>
        <v>118.61884166666665</v>
      </c>
      <c r="L1981" s="3">
        <v>97.174999999999997</v>
      </c>
      <c r="M1981" s="4">
        <v>310.93553333333347</v>
      </c>
      <c r="N1981" s="4">
        <v>105.02474999999994</v>
      </c>
      <c r="O1981" s="4">
        <v>520.14195833333349</v>
      </c>
      <c r="P1981" s="3">
        <f t="shared" si="122"/>
        <v>445.53515833333324</v>
      </c>
      <c r="Q1981" s="5">
        <v>-4.3724999999999917E-2</v>
      </c>
      <c r="R1981" s="5">
        <f>VLOOKUP(D1981,'[1]DESIGN LOAD'!AC:AF,2,FALSE)</f>
        <v>555</v>
      </c>
      <c r="S1981" s="7">
        <f>VLOOKUP(D1981,'[1]DESIGN LOAD'!AC:AF,3,FALSE)</f>
        <v>675</v>
      </c>
      <c r="T1981">
        <f>VLOOKUP(D1981,'[1]DESIGN LOAD'!AC:AF,4,FALSE)</f>
        <v>1230</v>
      </c>
    </row>
    <row r="1982" spans="1:20" x14ac:dyDescent="0.3">
      <c r="A1982" s="6">
        <v>2024</v>
      </c>
      <c r="B1982" s="6">
        <v>9</v>
      </c>
      <c r="C1982" s="6">
        <v>21</v>
      </c>
      <c r="D1982" s="6">
        <v>18</v>
      </c>
      <c r="E1982" s="6" t="str">
        <f t="shared" si="120"/>
        <v>Saturday</v>
      </c>
      <c r="F1982" s="6" t="str">
        <f t="shared" si="123"/>
        <v>Weekend</v>
      </c>
      <c r="G1982" s="6" t="str">
        <f>_xlfn.XLOOKUP(B1982,'[1]VLOOKUP DATA'!$A$3:$A$14,'[1]VLOOKUP DATA'!$C$3:$C$14)</f>
        <v>Low-demand</v>
      </c>
      <c r="H1982" s="6" t="str" cm="1">
        <f t="array" ref="H1982">_xlfn.XLOOKUP(1,('[1]VLOOKUP DATA'!$I$2:$I$337=[1]DATA!G1982)*('[1]VLOOKUP DATA'!$J$2:$J$337=[1]DATA!D1982)*('[1]VLOOKUP DATA'!$K$2:$K$337=[1]DATA!E1982),'[1]VLOOKUP DATA'!$L$2:$L$337)</f>
        <v>Standard</v>
      </c>
      <c r="I1982" s="1" cm="1">
        <f t="array" ref="I1982">_xlfn.XLOOKUP(B1982,'[1]VLOOKUP DATA'!$A$3:$A$14,_xlfn.XLOOKUP(H1982,'[1]VLOOKUP DATA'!$D$2:$F$2,'[1]VLOOKUP DATA'!$D$3:$F$14))*100</f>
        <v>147</v>
      </c>
      <c r="J1982" s="2">
        <v>452.60304166666663</v>
      </c>
      <c r="K1982" s="3">
        <f t="shared" si="121"/>
        <v>452.60304166666663</v>
      </c>
      <c r="L1982" s="3">
        <v>82.24166666666666</v>
      </c>
      <c r="M1982" s="4">
        <v>40.671925000000002</v>
      </c>
      <c r="N1982" s="4">
        <v>8.7293416666666683</v>
      </c>
      <c r="O1982" s="4">
        <v>499.94205833333325</v>
      </c>
      <c r="P1982" s="3">
        <f t="shared" si="122"/>
        <v>445.53515833333324</v>
      </c>
      <c r="Q1982" s="5">
        <v>-2.6000000000000016E-2</v>
      </c>
      <c r="R1982" s="5">
        <f>VLOOKUP(D1982,'[1]DESIGN LOAD'!AC:AF,2,FALSE)</f>
        <v>485</v>
      </c>
      <c r="S1982" s="7">
        <f>VLOOKUP(D1982,'[1]DESIGN LOAD'!AC:AF,3,FALSE)</f>
        <v>655</v>
      </c>
      <c r="T1982">
        <f>VLOOKUP(D1982,'[1]DESIGN LOAD'!AC:AF,4,FALSE)</f>
        <v>1140</v>
      </c>
    </row>
    <row r="1983" spans="1:20" x14ac:dyDescent="0.3">
      <c r="A1983" s="6">
        <v>2024</v>
      </c>
      <c r="B1983" s="6">
        <v>9</v>
      </c>
      <c r="C1983" s="6">
        <v>21</v>
      </c>
      <c r="D1983" s="6">
        <v>19</v>
      </c>
      <c r="E1983" s="6" t="str">
        <f t="shared" si="120"/>
        <v>Saturday</v>
      </c>
      <c r="F1983" s="6" t="str">
        <f t="shared" si="123"/>
        <v>Weekend</v>
      </c>
      <c r="G1983" s="6" t="str">
        <f>_xlfn.XLOOKUP(B1983,'[1]VLOOKUP DATA'!$A$3:$A$14,'[1]VLOOKUP DATA'!$C$3:$C$14)</f>
        <v>Low-demand</v>
      </c>
      <c r="H1983" s="6" t="str" cm="1">
        <f t="array" ref="H1983">_xlfn.XLOOKUP(1,('[1]VLOOKUP DATA'!$I$2:$I$337=[1]DATA!G1983)*('[1]VLOOKUP DATA'!$J$2:$J$337=[1]DATA!D1983)*('[1]VLOOKUP DATA'!$K$2:$K$337=[1]DATA!E1983),'[1]VLOOKUP DATA'!$L$2:$L$337)</f>
        <v>Standard</v>
      </c>
      <c r="I1983" s="1" cm="1">
        <f t="array" ref="I1983">_xlfn.XLOOKUP(B1983,'[1]VLOOKUP DATA'!$A$3:$A$14,_xlfn.XLOOKUP(H1983,'[1]VLOOKUP DATA'!$D$2:$F$2,'[1]VLOOKUP DATA'!$D$3:$F$14))*100</f>
        <v>147</v>
      </c>
      <c r="J1983" s="2">
        <v>125.79430833333336</v>
      </c>
      <c r="K1983" s="3">
        <f t="shared" si="121"/>
        <v>125.79430833333336</v>
      </c>
      <c r="L1983" s="3">
        <v>65.11666666666666</v>
      </c>
      <c r="M1983" s="4">
        <v>271.54425833333329</v>
      </c>
      <c r="N1983" s="4">
        <v>0</v>
      </c>
      <c r="O1983" s="4">
        <v>384.76060000000001</v>
      </c>
      <c r="P1983" s="3">
        <f t="shared" si="122"/>
        <v>445.53515833333324</v>
      </c>
      <c r="Q1983" s="5">
        <v>-8.0000000000000054E-3</v>
      </c>
      <c r="R1983" s="5">
        <f>VLOOKUP(D1983,'[1]DESIGN LOAD'!AC:AF,2,FALSE)</f>
        <v>295</v>
      </c>
      <c r="S1983" s="7">
        <f>VLOOKUP(D1983,'[1]DESIGN LOAD'!AC:AF,3,FALSE)</f>
        <v>655</v>
      </c>
      <c r="T1983">
        <f>VLOOKUP(D1983,'[1]DESIGN LOAD'!AC:AF,4,FALSE)</f>
        <v>950</v>
      </c>
    </row>
    <row r="1984" spans="1:20" x14ac:dyDescent="0.3">
      <c r="A1984" s="6">
        <v>2024</v>
      </c>
      <c r="B1984" s="6">
        <v>9</v>
      </c>
      <c r="C1984" s="6">
        <v>21</v>
      </c>
      <c r="D1984" s="6">
        <v>20</v>
      </c>
      <c r="E1984" s="6" t="str">
        <f t="shared" si="120"/>
        <v>Saturday</v>
      </c>
      <c r="F1984" s="6" t="str">
        <f t="shared" si="123"/>
        <v>Weekend</v>
      </c>
      <c r="G1984" s="6" t="str">
        <f>_xlfn.XLOOKUP(B1984,'[1]VLOOKUP DATA'!$A$3:$A$14,'[1]VLOOKUP DATA'!$C$3:$C$14)</f>
        <v>Low-demand</v>
      </c>
      <c r="H1984" s="6" t="str" cm="1">
        <f t="array" ref="H1984">_xlfn.XLOOKUP(1,('[1]VLOOKUP DATA'!$I$2:$I$337=[1]DATA!G1984)*('[1]VLOOKUP DATA'!$J$2:$J$337=[1]DATA!D1984)*('[1]VLOOKUP DATA'!$K$2:$K$337=[1]DATA!E1984),'[1]VLOOKUP DATA'!$L$2:$L$337)</f>
        <v>Off-Peak</v>
      </c>
      <c r="I1984" s="1" cm="1">
        <f t="array" ref="I1984">_xlfn.XLOOKUP(B1984,'[1]VLOOKUP DATA'!$A$3:$A$14,_xlfn.XLOOKUP(H1984,'[1]VLOOKUP DATA'!$D$2:$F$2,'[1]VLOOKUP DATA'!$D$3:$F$14))*100</f>
        <v>93</v>
      </c>
      <c r="J1984" s="2">
        <v>-68.989033333333325</v>
      </c>
      <c r="K1984" s="3">
        <f t="shared" si="121"/>
        <v>0</v>
      </c>
      <c r="L1984" s="3">
        <v>65.408333333333331</v>
      </c>
      <c r="M1984" s="4">
        <v>444.31559166666676</v>
      </c>
      <c r="N1984" s="4">
        <v>0</v>
      </c>
      <c r="O1984" s="4">
        <v>355.04784166666678</v>
      </c>
      <c r="P1984" s="3">
        <f t="shared" si="122"/>
        <v>445.53515833333324</v>
      </c>
      <c r="Q1984" s="5">
        <v>-8.0000000000000054E-3</v>
      </c>
      <c r="R1984" s="5">
        <f>VLOOKUP(D1984,'[1]DESIGN LOAD'!AC:AF,2,FALSE)</f>
        <v>295</v>
      </c>
      <c r="S1984" s="7">
        <f>VLOOKUP(D1984,'[1]DESIGN LOAD'!AC:AF,3,FALSE)</f>
        <v>190</v>
      </c>
      <c r="T1984">
        <f>VLOOKUP(D1984,'[1]DESIGN LOAD'!AC:AF,4,FALSE)</f>
        <v>485</v>
      </c>
    </row>
    <row r="1985" spans="1:20" x14ac:dyDescent="0.3">
      <c r="A1985" s="6">
        <v>2024</v>
      </c>
      <c r="B1985" s="6">
        <v>9</v>
      </c>
      <c r="C1985" s="6">
        <v>21</v>
      </c>
      <c r="D1985" s="6">
        <v>21</v>
      </c>
      <c r="E1985" s="6" t="str">
        <f t="shared" si="120"/>
        <v>Saturday</v>
      </c>
      <c r="F1985" s="6" t="str">
        <f t="shared" si="123"/>
        <v>Weekend</v>
      </c>
      <c r="G1985" s="6" t="str">
        <f>_xlfn.XLOOKUP(B1985,'[1]VLOOKUP DATA'!$A$3:$A$14,'[1]VLOOKUP DATA'!$C$3:$C$14)</f>
        <v>Low-demand</v>
      </c>
      <c r="H1985" s="6" t="str" cm="1">
        <f t="array" ref="H1985">_xlfn.XLOOKUP(1,('[1]VLOOKUP DATA'!$I$2:$I$337=[1]DATA!G1985)*('[1]VLOOKUP DATA'!$J$2:$J$337=[1]DATA!D1985)*('[1]VLOOKUP DATA'!$K$2:$K$337=[1]DATA!E1985),'[1]VLOOKUP DATA'!$L$2:$L$337)</f>
        <v>Off-Peak</v>
      </c>
      <c r="I1985" s="1" cm="1">
        <f t="array" ref="I1985">_xlfn.XLOOKUP(B1985,'[1]VLOOKUP DATA'!$A$3:$A$14,_xlfn.XLOOKUP(H1985,'[1]VLOOKUP DATA'!$D$2:$F$2,'[1]VLOOKUP DATA'!$D$3:$F$14))*100</f>
        <v>93</v>
      </c>
      <c r="J1985" s="2">
        <v>-87.624424999999974</v>
      </c>
      <c r="K1985" s="3">
        <f t="shared" si="121"/>
        <v>0</v>
      </c>
      <c r="L1985" s="3">
        <v>68.61666666666666</v>
      </c>
      <c r="M1985" s="4">
        <v>444.38200833333332</v>
      </c>
      <c r="N1985" s="4">
        <v>0</v>
      </c>
      <c r="O1985" s="4">
        <v>336.36995833333339</v>
      </c>
      <c r="P1985" s="3">
        <f t="shared" si="122"/>
        <v>445.53515833333324</v>
      </c>
      <c r="Q1985" s="5">
        <v>-8.0000000000000054E-3</v>
      </c>
      <c r="R1985" s="5">
        <f>VLOOKUP(D1985,'[1]DESIGN LOAD'!AC:AF,2,FALSE)</f>
        <v>295</v>
      </c>
      <c r="S1985" s="7">
        <f>VLOOKUP(D1985,'[1]DESIGN LOAD'!AC:AF,3,FALSE)</f>
        <v>190</v>
      </c>
      <c r="T1985">
        <f>VLOOKUP(D1985,'[1]DESIGN LOAD'!AC:AF,4,FALSE)</f>
        <v>485</v>
      </c>
    </row>
    <row r="1986" spans="1:20" x14ac:dyDescent="0.3">
      <c r="A1986" s="6">
        <v>2024</v>
      </c>
      <c r="B1986" s="6">
        <v>9</v>
      </c>
      <c r="C1986" s="6">
        <v>21</v>
      </c>
      <c r="D1986" s="6">
        <v>22</v>
      </c>
      <c r="E1986" s="6" t="str">
        <f t="shared" ref="E1986:E2048" si="124">TEXT(DATE(A1986, B1986, C1986), "dddd")</f>
        <v>Saturday</v>
      </c>
      <c r="F1986" s="6" t="str">
        <f t="shared" si="123"/>
        <v>Weekend</v>
      </c>
      <c r="G1986" s="6" t="str">
        <f>_xlfn.XLOOKUP(B1986,'[1]VLOOKUP DATA'!$A$3:$A$14,'[1]VLOOKUP DATA'!$C$3:$C$14)</f>
        <v>Low-demand</v>
      </c>
      <c r="H1986" s="6" t="str" cm="1">
        <f t="array" ref="H1986">_xlfn.XLOOKUP(1,('[1]VLOOKUP DATA'!$I$2:$I$337=[1]DATA!G1986)*('[1]VLOOKUP DATA'!$J$2:$J$337=[1]DATA!D1986)*('[1]VLOOKUP DATA'!$K$2:$K$337=[1]DATA!E1986),'[1]VLOOKUP DATA'!$L$2:$L$337)</f>
        <v>Off-Peak</v>
      </c>
      <c r="I1986" s="1" cm="1">
        <f t="array" ref="I1986">_xlfn.XLOOKUP(B1986,'[1]VLOOKUP DATA'!$A$3:$A$14,_xlfn.XLOOKUP(H1986,'[1]VLOOKUP DATA'!$D$2:$F$2,'[1]VLOOKUP DATA'!$D$3:$F$14))*100</f>
        <v>93</v>
      </c>
      <c r="J1986" s="2">
        <v>-87.688391666666675</v>
      </c>
      <c r="K1986" s="3">
        <f t="shared" ref="K1986:K2049" si="125">IF(J1986&gt;0,J1986,0)</f>
        <v>0</v>
      </c>
      <c r="L1986" s="3">
        <v>72.641666666666666</v>
      </c>
      <c r="M1986" s="4">
        <v>444.02624166666641</v>
      </c>
      <c r="N1986" s="4">
        <v>0</v>
      </c>
      <c r="O1986" s="4">
        <v>335.86380000000008</v>
      </c>
      <c r="P1986" s="3">
        <f t="shared" ref="P1986:P2049" si="126">_xlfn.MAXIFS(M:M,B:B,B1986)</f>
        <v>445.53515833333324</v>
      </c>
      <c r="Q1986" s="5">
        <v>-1.3799999999999996E-2</v>
      </c>
      <c r="R1986" s="5">
        <f>VLOOKUP(D1986,'[1]DESIGN LOAD'!AC:AF,2,FALSE)</f>
        <v>200</v>
      </c>
      <c r="S1986" s="7">
        <f>VLOOKUP(D1986,'[1]DESIGN LOAD'!AC:AF,3,FALSE)</f>
        <v>190</v>
      </c>
      <c r="T1986">
        <f>VLOOKUP(D1986,'[1]DESIGN LOAD'!AC:AF,4,FALSE)</f>
        <v>390</v>
      </c>
    </row>
    <row r="1987" spans="1:20" x14ac:dyDescent="0.3">
      <c r="A1987" s="6">
        <v>2024</v>
      </c>
      <c r="B1987" s="6">
        <v>9</v>
      </c>
      <c r="C1987" s="6">
        <v>21</v>
      </c>
      <c r="D1987" s="6">
        <v>23</v>
      </c>
      <c r="E1987" s="6" t="str">
        <f t="shared" si="124"/>
        <v>Saturday</v>
      </c>
      <c r="F1987" s="6" t="str">
        <f t="shared" ref="F1987:F2050" si="127">IF(OR(E1987="Saturday",E1987="Sunday"),"Weekend","Week-day")</f>
        <v>Weekend</v>
      </c>
      <c r="G1987" s="6" t="str">
        <f>_xlfn.XLOOKUP(B1987,'[1]VLOOKUP DATA'!$A$3:$A$14,'[1]VLOOKUP DATA'!$C$3:$C$14)</f>
        <v>Low-demand</v>
      </c>
      <c r="H1987" s="6" t="str" cm="1">
        <f t="array" ref="H1987">_xlfn.XLOOKUP(1,('[1]VLOOKUP DATA'!$I$2:$I$337=[1]DATA!G1987)*('[1]VLOOKUP DATA'!$J$2:$J$337=[1]DATA!D1987)*('[1]VLOOKUP DATA'!$K$2:$K$337=[1]DATA!E1987),'[1]VLOOKUP DATA'!$L$2:$L$337)</f>
        <v>Off-Peak</v>
      </c>
      <c r="I1987" s="1" cm="1">
        <f t="array" ref="I1987">_xlfn.XLOOKUP(B1987,'[1]VLOOKUP DATA'!$A$3:$A$14,_xlfn.XLOOKUP(H1987,'[1]VLOOKUP DATA'!$D$2:$F$2,'[1]VLOOKUP DATA'!$D$3:$F$14))*100</f>
        <v>93</v>
      </c>
      <c r="J1987" s="2">
        <v>-102.66978333333334</v>
      </c>
      <c r="K1987" s="3">
        <f t="shared" si="125"/>
        <v>0</v>
      </c>
      <c r="L1987" s="3">
        <v>76.333333333333329</v>
      </c>
      <c r="M1987" s="4">
        <v>443.98395833333319</v>
      </c>
      <c r="N1987" s="4">
        <v>0</v>
      </c>
      <c r="O1987" s="4">
        <v>320.84214166666669</v>
      </c>
      <c r="P1987" s="3">
        <f t="shared" si="126"/>
        <v>445.53515833333324</v>
      </c>
      <c r="Q1987" s="5">
        <v>-3.6999999999999943E-2</v>
      </c>
      <c r="R1987" s="5">
        <f>VLOOKUP(D1987,'[1]DESIGN LOAD'!AC:AF,2,FALSE)</f>
        <v>200</v>
      </c>
      <c r="S1987" s="7">
        <f>VLOOKUP(D1987,'[1]DESIGN LOAD'!AC:AF,3,FALSE)</f>
        <v>190</v>
      </c>
      <c r="T1987">
        <f>VLOOKUP(D1987,'[1]DESIGN LOAD'!AC:AF,4,FALSE)</f>
        <v>390</v>
      </c>
    </row>
    <row r="1988" spans="1:20" x14ac:dyDescent="0.3">
      <c r="A1988" s="6">
        <v>2024</v>
      </c>
      <c r="B1988" s="6">
        <v>9</v>
      </c>
      <c r="C1988" s="6">
        <v>22</v>
      </c>
      <c r="D1988" s="6">
        <v>0</v>
      </c>
      <c r="E1988" s="6" t="str">
        <f t="shared" si="124"/>
        <v>Sunday</v>
      </c>
      <c r="F1988" s="6" t="str">
        <f t="shared" si="127"/>
        <v>Weekend</v>
      </c>
      <c r="G1988" s="6" t="str">
        <f>_xlfn.XLOOKUP(B1988,'[1]VLOOKUP DATA'!$A$3:$A$14,'[1]VLOOKUP DATA'!$C$3:$C$14)</f>
        <v>Low-demand</v>
      </c>
      <c r="H1988" s="6" t="str" cm="1">
        <f t="array" ref="H1988">_xlfn.XLOOKUP(1,('[1]VLOOKUP DATA'!$I$2:$I$337=[1]DATA!G1988)*('[1]VLOOKUP DATA'!$J$2:$J$337=[1]DATA!D1988)*('[1]VLOOKUP DATA'!$K$2:$K$337=[1]DATA!E1988),'[1]VLOOKUP DATA'!$L$2:$L$337)</f>
        <v>Off-Peak</v>
      </c>
      <c r="I1988" s="1" cm="1">
        <f t="array" ref="I1988">_xlfn.XLOOKUP(B1988,'[1]VLOOKUP DATA'!$A$3:$A$14,_xlfn.XLOOKUP(H1988,'[1]VLOOKUP DATA'!$D$2:$F$2,'[1]VLOOKUP DATA'!$D$3:$F$14))*100</f>
        <v>93</v>
      </c>
      <c r="J1988" s="2">
        <v>-112.01624166666666</v>
      </c>
      <c r="K1988" s="3">
        <f t="shared" si="125"/>
        <v>0</v>
      </c>
      <c r="L1988" s="3">
        <v>81.25833333333334</v>
      </c>
      <c r="M1988" s="4">
        <v>443.96974166666661</v>
      </c>
      <c r="N1988" s="4">
        <v>0</v>
      </c>
      <c r="O1988" s="4">
        <v>311.48109166666666</v>
      </c>
      <c r="P1988" s="3">
        <f t="shared" si="126"/>
        <v>445.53515833333324</v>
      </c>
      <c r="Q1988" s="5">
        <v>-3.1750000000000049E-2</v>
      </c>
      <c r="R1988" s="5">
        <f>VLOOKUP(D1988,'[1]DESIGN LOAD'!AC:AF,2,FALSE)</f>
        <v>200</v>
      </c>
      <c r="S1988" s="7">
        <f>VLOOKUP(D1988,'[1]DESIGN LOAD'!AC:AF,3,FALSE)</f>
        <v>190</v>
      </c>
      <c r="T1988">
        <f>VLOOKUP(D1988,'[1]DESIGN LOAD'!AC:AF,4,FALSE)</f>
        <v>390</v>
      </c>
    </row>
    <row r="1989" spans="1:20" x14ac:dyDescent="0.3">
      <c r="A1989" s="6">
        <v>2024</v>
      </c>
      <c r="B1989" s="6">
        <v>9</v>
      </c>
      <c r="C1989" s="6">
        <v>22</v>
      </c>
      <c r="D1989" s="6">
        <v>1</v>
      </c>
      <c r="E1989" s="6" t="str">
        <f t="shared" si="124"/>
        <v>Sunday</v>
      </c>
      <c r="F1989" s="6" t="str">
        <f t="shared" si="127"/>
        <v>Weekend</v>
      </c>
      <c r="G1989" s="6" t="str">
        <f>_xlfn.XLOOKUP(B1989,'[1]VLOOKUP DATA'!$A$3:$A$14,'[1]VLOOKUP DATA'!$C$3:$C$14)</f>
        <v>Low-demand</v>
      </c>
      <c r="H1989" s="6" t="str" cm="1">
        <f t="array" ref="H1989">_xlfn.XLOOKUP(1,('[1]VLOOKUP DATA'!$I$2:$I$337=[1]DATA!G1989)*('[1]VLOOKUP DATA'!$J$2:$J$337=[1]DATA!D1989)*('[1]VLOOKUP DATA'!$K$2:$K$337=[1]DATA!E1989),'[1]VLOOKUP DATA'!$L$2:$L$337)</f>
        <v>Off-Peak</v>
      </c>
      <c r="I1989" s="1" cm="1">
        <f t="array" ref="I1989">_xlfn.XLOOKUP(B1989,'[1]VLOOKUP DATA'!$A$3:$A$14,_xlfn.XLOOKUP(H1989,'[1]VLOOKUP DATA'!$D$2:$F$2,'[1]VLOOKUP DATA'!$D$3:$F$14))*100</f>
        <v>93</v>
      </c>
      <c r="J1989" s="2">
        <v>-108.17599999999996</v>
      </c>
      <c r="K1989" s="3">
        <f t="shared" si="125"/>
        <v>0</v>
      </c>
      <c r="L1989" s="3">
        <v>85.983333333333334</v>
      </c>
      <c r="M1989" s="4">
        <v>443.06299166666673</v>
      </c>
      <c r="N1989" s="4">
        <v>0</v>
      </c>
      <c r="O1989" s="4">
        <v>314.46322499999985</v>
      </c>
      <c r="P1989" s="3">
        <f t="shared" si="126"/>
        <v>445.53515833333324</v>
      </c>
      <c r="Q1989" s="5">
        <v>-3.1000000000000045E-2</v>
      </c>
      <c r="R1989" s="5">
        <f>VLOOKUP(D1989,'[1]DESIGN LOAD'!AC:AF,2,FALSE)</f>
        <v>200</v>
      </c>
      <c r="S1989" s="7">
        <f>VLOOKUP(D1989,'[1]DESIGN LOAD'!AC:AF,3,FALSE)</f>
        <v>190</v>
      </c>
      <c r="T1989">
        <f>VLOOKUP(D1989,'[1]DESIGN LOAD'!AC:AF,4,FALSE)</f>
        <v>390</v>
      </c>
    </row>
    <row r="1990" spans="1:20" x14ac:dyDescent="0.3">
      <c r="A1990" s="6">
        <v>2024</v>
      </c>
      <c r="B1990" s="6">
        <v>9</v>
      </c>
      <c r="C1990" s="6">
        <v>22</v>
      </c>
      <c r="D1990" s="6">
        <v>2</v>
      </c>
      <c r="E1990" s="6" t="str">
        <f t="shared" si="124"/>
        <v>Sunday</v>
      </c>
      <c r="F1990" s="6" t="str">
        <f t="shared" si="127"/>
        <v>Weekend</v>
      </c>
      <c r="G1990" s="6" t="str">
        <f>_xlfn.XLOOKUP(B1990,'[1]VLOOKUP DATA'!$A$3:$A$14,'[1]VLOOKUP DATA'!$C$3:$C$14)</f>
        <v>Low-demand</v>
      </c>
      <c r="H1990" s="6" t="str" cm="1">
        <f t="array" ref="H1990">_xlfn.XLOOKUP(1,('[1]VLOOKUP DATA'!$I$2:$I$337=[1]DATA!G1990)*('[1]VLOOKUP DATA'!$J$2:$J$337=[1]DATA!D1990)*('[1]VLOOKUP DATA'!$K$2:$K$337=[1]DATA!E1990),'[1]VLOOKUP DATA'!$L$2:$L$337)</f>
        <v>Off-Peak</v>
      </c>
      <c r="I1990" s="1" cm="1">
        <f t="array" ref="I1990">_xlfn.XLOOKUP(B1990,'[1]VLOOKUP DATA'!$A$3:$A$14,_xlfn.XLOOKUP(H1990,'[1]VLOOKUP DATA'!$D$2:$F$2,'[1]VLOOKUP DATA'!$D$3:$F$14))*100</f>
        <v>93</v>
      </c>
      <c r="J1990" s="2">
        <v>-77.617791666666648</v>
      </c>
      <c r="K1990" s="3">
        <f t="shared" si="125"/>
        <v>0</v>
      </c>
      <c r="L1990" s="3">
        <v>89.88333333333334</v>
      </c>
      <c r="M1990" s="4">
        <v>443.97072499999996</v>
      </c>
      <c r="N1990" s="4">
        <v>0</v>
      </c>
      <c r="O1990" s="4">
        <v>345.92547499999989</v>
      </c>
      <c r="P1990" s="3">
        <f t="shared" si="126"/>
        <v>445.53515833333324</v>
      </c>
      <c r="Q1990" s="5">
        <v>-1.8999999999999979E-2</v>
      </c>
      <c r="R1990" s="5">
        <f>VLOOKUP(D1990,'[1]DESIGN LOAD'!AC:AF,2,FALSE)</f>
        <v>200</v>
      </c>
      <c r="S1990" s="7">
        <f>VLOOKUP(D1990,'[1]DESIGN LOAD'!AC:AF,3,FALSE)</f>
        <v>190</v>
      </c>
      <c r="T1990">
        <f>VLOOKUP(D1990,'[1]DESIGN LOAD'!AC:AF,4,FALSE)</f>
        <v>390</v>
      </c>
    </row>
    <row r="1991" spans="1:20" x14ac:dyDescent="0.3">
      <c r="A1991" s="6">
        <v>2024</v>
      </c>
      <c r="B1991" s="6">
        <v>9</v>
      </c>
      <c r="C1991" s="6">
        <v>22</v>
      </c>
      <c r="D1991" s="6">
        <v>3</v>
      </c>
      <c r="E1991" s="6" t="str">
        <f t="shared" si="124"/>
        <v>Sunday</v>
      </c>
      <c r="F1991" s="6" t="str">
        <f t="shared" si="127"/>
        <v>Weekend</v>
      </c>
      <c r="G1991" s="6" t="str">
        <f>_xlfn.XLOOKUP(B1991,'[1]VLOOKUP DATA'!$A$3:$A$14,'[1]VLOOKUP DATA'!$C$3:$C$14)</f>
        <v>Low-demand</v>
      </c>
      <c r="H1991" s="6" t="str" cm="1">
        <f t="array" ref="H1991">_xlfn.XLOOKUP(1,('[1]VLOOKUP DATA'!$I$2:$I$337=[1]DATA!G1991)*('[1]VLOOKUP DATA'!$J$2:$J$337=[1]DATA!D1991)*('[1]VLOOKUP DATA'!$K$2:$K$337=[1]DATA!E1991),'[1]VLOOKUP DATA'!$L$2:$L$337)</f>
        <v>Off-Peak</v>
      </c>
      <c r="I1991" s="1" cm="1">
        <f t="array" ref="I1991">_xlfn.XLOOKUP(B1991,'[1]VLOOKUP DATA'!$A$3:$A$14,_xlfn.XLOOKUP(H1991,'[1]VLOOKUP DATA'!$D$2:$F$2,'[1]VLOOKUP DATA'!$D$3:$F$14))*100</f>
        <v>93</v>
      </c>
      <c r="J1991" s="2">
        <v>-38.865191666666654</v>
      </c>
      <c r="K1991" s="3">
        <f t="shared" si="125"/>
        <v>0</v>
      </c>
      <c r="L1991" s="3">
        <v>92.875</v>
      </c>
      <c r="M1991" s="4">
        <v>398.12711666666667</v>
      </c>
      <c r="N1991" s="4">
        <v>0</v>
      </c>
      <c r="O1991" s="4">
        <v>338.93461666666673</v>
      </c>
      <c r="P1991" s="3">
        <f t="shared" si="126"/>
        <v>445.53515833333324</v>
      </c>
      <c r="Q1991" s="5">
        <v>-1.099999999999998E-2</v>
      </c>
      <c r="R1991" s="5">
        <f>VLOOKUP(D1991,'[1]DESIGN LOAD'!AC:AF,2,FALSE)</f>
        <v>200</v>
      </c>
      <c r="S1991" s="7">
        <f>VLOOKUP(D1991,'[1]DESIGN LOAD'!AC:AF,3,FALSE)</f>
        <v>190</v>
      </c>
      <c r="T1991">
        <f>VLOOKUP(D1991,'[1]DESIGN LOAD'!AC:AF,4,FALSE)</f>
        <v>390</v>
      </c>
    </row>
    <row r="1992" spans="1:20" x14ac:dyDescent="0.3">
      <c r="A1992" s="6">
        <v>2024</v>
      </c>
      <c r="B1992" s="6">
        <v>9</v>
      </c>
      <c r="C1992" s="6">
        <v>22</v>
      </c>
      <c r="D1992" s="6">
        <v>4</v>
      </c>
      <c r="E1992" s="6" t="str">
        <f t="shared" si="124"/>
        <v>Sunday</v>
      </c>
      <c r="F1992" s="6" t="str">
        <f t="shared" si="127"/>
        <v>Weekend</v>
      </c>
      <c r="G1992" s="6" t="str">
        <f>_xlfn.XLOOKUP(B1992,'[1]VLOOKUP DATA'!$A$3:$A$14,'[1]VLOOKUP DATA'!$C$3:$C$14)</f>
        <v>Low-demand</v>
      </c>
      <c r="H1992" s="6" t="str" cm="1">
        <f t="array" ref="H1992">_xlfn.XLOOKUP(1,('[1]VLOOKUP DATA'!$I$2:$I$337=[1]DATA!G1992)*('[1]VLOOKUP DATA'!$J$2:$J$337=[1]DATA!D1992)*('[1]VLOOKUP DATA'!$K$2:$K$337=[1]DATA!E1992),'[1]VLOOKUP DATA'!$L$2:$L$337)</f>
        <v>Off-Peak</v>
      </c>
      <c r="I1992" s="1" cm="1">
        <f t="array" ref="I1992">_xlfn.XLOOKUP(B1992,'[1]VLOOKUP DATA'!$A$3:$A$14,_xlfn.XLOOKUP(H1992,'[1]VLOOKUP DATA'!$D$2:$F$2,'[1]VLOOKUP DATA'!$D$3:$F$14))*100</f>
        <v>93</v>
      </c>
      <c r="J1992" s="2">
        <v>-5.4162833333333289</v>
      </c>
      <c r="K1992" s="3">
        <f t="shared" si="125"/>
        <v>0</v>
      </c>
      <c r="L1992" s="3">
        <v>92.566666666666663</v>
      </c>
      <c r="M1992" s="4">
        <v>367.98611666666687</v>
      </c>
      <c r="N1992" s="4">
        <v>0</v>
      </c>
      <c r="O1992" s="4">
        <v>343.76029166666666</v>
      </c>
      <c r="P1992" s="3">
        <f t="shared" si="126"/>
        <v>445.53515833333324</v>
      </c>
      <c r="Q1992" s="5">
        <v>-7.7333333333333386E-3</v>
      </c>
      <c r="R1992" s="5">
        <f>VLOOKUP(D1992,'[1]DESIGN LOAD'!AC:AF,2,FALSE)</f>
        <v>295</v>
      </c>
      <c r="S1992" s="7">
        <f>VLOOKUP(D1992,'[1]DESIGN LOAD'!AC:AF,3,FALSE)</f>
        <v>190</v>
      </c>
      <c r="T1992">
        <f>VLOOKUP(D1992,'[1]DESIGN LOAD'!AC:AF,4,FALSE)</f>
        <v>485</v>
      </c>
    </row>
    <row r="1993" spans="1:20" x14ac:dyDescent="0.3">
      <c r="A1993" s="6">
        <v>2024</v>
      </c>
      <c r="B1993" s="6">
        <v>9</v>
      </c>
      <c r="C1993" s="6">
        <v>22</v>
      </c>
      <c r="D1993" s="6">
        <v>5</v>
      </c>
      <c r="E1993" s="6" t="str">
        <f t="shared" si="124"/>
        <v>Sunday</v>
      </c>
      <c r="F1993" s="6" t="str">
        <f t="shared" si="127"/>
        <v>Weekend</v>
      </c>
      <c r="G1993" s="6" t="str">
        <f>_xlfn.XLOOKUP(B1993,'[1]VLOOKUP DATA'!$A$3:$A$14,'[1]VLOOKUP DATA'!$C$3:$C$14)</f>
        <v>Low-demand</v>
      </c>
      <c r="H1993" s="6" t="str" cm="1">
        <f t="array" ref="H1993">_xlfn.XLOOKUP(1,('[1]VLOOKUP DATA'!$I$2:$I$337=[1]DATA!G1993)*('[1]VLOOKUP DATA'!$J$2:$J$337=[1]DATA!D1993)*('[1]VLOOKUP DATA'!$K$2:$K$337=[1]DATA!E1993),'[1]VLOOKUP DATA'!$L$2:$L$337)</f>
        <v>Off-Peak</v>
      </c>
      <c r="I1993" s="1" cm="1">
        <f t="array" ref="I1993">_xlfn.XLOOKUP(B1993,'[1]VLOOKUP DATA'!$A$3:$A$14,_xlfn.XLOOKUP(H1993,'[1]VLOOKUP DATA'!$D$2:$F$2,'[1]VLOOKUP DATA'!$D$3:$F$14))*100</f>
        <v>93</v>
      </c>
      <c r="J1993" s="2">
        <v>-42.806475000000027</v>
      </c>
      <c r="K1993" s="3">
        <f t="shared" si="125"/>
        <v>0</v>
      </c>
      <c r="L1993" s="3">
        <v>93.8</v>
      </c>
      <c r="M1993" s="4">
        <v>403.17239999999981</v>
      </c>
      <c r="N1993" s="4">
        <v>0</v>
      </c>
      <c r="O1993" s="4">
        <v>341.7563333333332</v>
      </c>
      <c r="P1993" s="3">
        <f t="shared" si="126"/>
        <v>445.53515833333324</v>
      </c>
      <c r="Q1993" s="5">
        <v>-3.0000000000000022E-3</v>
      </c>
      <c r="R1993" s="5">
        <f>VLOOKUP(D1993,'[1]DESIGN LOAD'!AC:AF,2,FALSE)</f>
        <v>295</v>
      </c>
      <c r="S1993" s="7">
        <f>VLOOKUP(D1993,'[1]DESIGN LOAD'!AC:AF,3,FALSE)</f>
        <v>190</v>
      </c>
      <c r="T1993">
        <f>VLOOKUP(D1993,'[1]DESIGN LOAD'!AC:AF,4,FALSE)</f>
        <v>485</v>
      </c>
    </row>
    <row r="1994" spans="1:20" x14ac:dyDescent="0.3">
      <c r="A1994" s="6">
        <v>2024</v>
      </c>
      <c r="B1994" s="6">
        <v>9</v>
      </c>
      <c r="C1994" s="6">
        <v>22</v>
      </c>
      <c r="D1994" s="6">
        <v>6</v>
      </c>
      <c r="E1994" s="6" t="str">
        <f t="shared" si="124"/>
        <v>Sunday</v>
      </c>
      <c r="F1994" s="6" t="str">
        <f t="shared" si="127"/>
        <v>Weekend</v>
      </c>
      <c r="G1994" s="6" t="str">
        <f>_xlfn.XLOOKUP(B1994,'[1]VLOOKUP DATA'!$A$3:$A$14,'[1]VLOOKUP DATA'!$C$3:$C$14)</f>
        <v>Low-demand</v>
      </c>
      <c r="H1994" s="6" t="str" cm="1">
        <f t="array" ref="H1994">_xlfn.XLOOKUP(1,('[1]VLOOKUP DATA'!$I$2:$I$337=[1]DATA!G1994)*('[1]VLOOKUP DATA'!$J$2:$J$337=[1]DATA!D1994)*('[1]VLOOKUP DATA'!$K$2:$K$337=[1]DATA!E1994),'[1]VLOOKUP DATA'!$L$2:$L$337)</f>
        <v>Off-Peak</v>
      </c>
      <c r="I1994" s="1" cm="1">
        <f t="array" ref="I1994">_xlfn.XLOOKUP(B1994,'[1]VLOOKUP DATA'!$A$3:$A$14,_xlfn.XLOOKUP(H1994,'[1]VLOOKUP DATA'!$D$2:$F$2,'[1]VLOOKUP DATA'!$D$3:$F$14))*100</f>
        <v>93</v>
      </c>
      <c r="J1994" s="2">
        <v>-19.972433333333335</v>
      </c>
      <c r="K1994" s="3">
        <f t="shared" si="125"/>
        <v>0</v>
      </c>
      <c r="L1994" s="3">
        <v>94.858333333333334</v>
      </c>
      <c r="M1994" s="4">
        <v>399.09531666666669</v>
      </c>
      <c r="N1994" s="4">
        <v>5.4317583333333328</v>
      </c>
      <c r="O1994" s="4">
        <v>361.54656666666671</v>
      </c>
      <c r="P1994" s="3">
        <f t="shared" si="126"/>
        <v>445.53515833333324</v>
      </c>
      <c r="Q1994" s="5">
        <v>-3.0000000000000022E-3</v>
      </c>
      <c r="R1994" s="5">
        <f>VLOOKUP(D1994,'[1]DESIGN LOAD'!AC:AF,2,FALSE)</f>
        <v>295</v>
      </c>
      <c r="S1994" s="7">
        <f>VLOOKUP(D1994,'[1]DESIGN LOAD'!AC:AF,3,FALSE)</f>
        <v>190</v>
      </c>
      <c r="T1994">
        <f>VLOOKUP(D1994,'[1]DESIGN LOAD'!AC:AF,4,FALSE)</f>
        <v>485</v>
      </c>
    </row>
    <row r="1995" spans="1:20" x14ac:dyDescent="0.3">
      <c r="A1995" s="6">
        <v>2024</v>
      </c>
      <c r="B1995" s="6">
        <v>9</v>
      </c>
      <c r="C1995" s="6">
        <v>22</v>
      </c>
      <c r="D1995" s="6">
        <v>7</v>
      </c>
      <c r="E1995" s="6" t="str">
        <f t="shared" si="124"/>
        <v>Sunday</v>
      </c>
      <c r="F1995" s="6" t="str">
        <f t="shared" si="127"/>
        <v>Weekend</v>
      </c>
      <c r="G1995" s="6" t="str">
        <f>_xlfn.XLOOKUP(B1995,'[1]VLOOKUP DATA'!$A$3:$A$14,'[1]VLOOKUP DATA'!$C$3:$C$14)</f>
        <v>Low-demand</v>
      </c>
      <c r="H1995" s="6" t="str" cm="1">
        <f t="array" ref="H1995">_xlfn.XLOOKUP(1,('[1]VLOOKUP DATA'!$I$2:$I$337=[1]DATA!G1995)*('[1]VLOOKUP DATA'!$J$2:$J$337=[1]DATA!D1995)*('[1]VLOOKUP DATA'!$K$2:$K$337=[1]DATA!E1995),'[1]VLOOKUP DATA'!$L$2:$L$337)</f>
        <v>Off-Peak</v>
      </c>
      <c r="I1995" s="1" cm="1">
        <f t="array" ref="I1995">_xlfn.XLOOKUP(B1995,'[1]VLOOKUP DATA'!$A$3:$A$14,_xlfn.XLOOKUP(H1995,'[1]VLOOKUP DATA'!$D$2:$F$2,'[1]VLOOKUP DATA'!$D$3:$F$14))*100</f>
        <v>93</v>
      </c>
      <c r="J1995" s="2">
        <v>247.76862500000004</v>
      </c>
      <c r="K1995" s="3">
        <f t="shared" si="125"/>
        <v>247.76862500000004</v>
      </c>
      <c r="L1995" s="3">
        <v>89.88333333333334</v>
      </c>
      <c r="M1995" s="4">
        <v>59.847566666666687</v>
      </c>
      <c r="N1995" s="4">
        <v>107.75449166666664</v>
      </c>
      <c r="O1995" s="4">
        <v>413.71238333333332</v>
      </c>
      <c r="P1995" s="3">
        <f t="shared" si="126"/>
        <v>445.53515833333324</v>
      </c>
      <c r="Q1995" s="5">
        <v>-3.5000000000000045E-2</v>
      </c>
      <c r="R1995" s="5">
        <f>VLOOKUP(D1995,'[1]DESIGN LOAD'!AC:AF,2,FALSE)</f>
        <v>565</v>
      </c>
      <c r="S1995" s="7">
        <f>VLOOKUP(D1995,'[1]DESIGN LOAD'!AC:AF,3,FALSE)</f>
        <v>690</v>
      </c>
      <c r="T1995">
        <f>VLOOKUP(D1995,'[1]DESIGN LOAD'!AC:AF,4,FALSE)</f>
        <v>1255</v>
      </c>
    </row>
    <row r="1996" spans="1:20" x14ac:dyDescent="0.3">
      <c r="A1996" s="6">
        <v>2024</v>
      </c>
      <c r="B1996" s="6">
        <v>9</v>
      </c>
      <c r="C1996" s="6">
        <v>22</v>
      </c>
      <c r="D1996" s="6">
        <v>8</v>
      </c>
      <c r="E1996" s="6" t="str">
        <f t="shared" si="124"/>
        <v>Sunday</v>
      </c>
      <c r="F1996" s="6" t="str">
        <f t="shared" si="127"/>
        <v>Weekend</v>
      </c>
      <c r="G1996" s="6" t="str">
        <f>_xlfn.XLOOKUP(B1996,'[1]VLOOKUP DATA'!$A$3:$A$14,'[1]VLOOKUP DATA'!$C$3:$C$14)</f>
        <v>Low-demand</v>
      </c>
      <c r="H1996" s="6" t="str" cm="1">
        <f t="array" ref="H1996">_xlfn.XLOOKUP(1,('[1]VLOOKUP DATA'!$I$2:$I$337=[1]DATA!G1996)*('[1]VLOOKUP DATA'!$J$2:$J$337=[1]DATA!D1996)*('[1]VLOOKUP DATA'!$K$2:$K$337=[1]DATA!E1996),'[1]VLOOKUP DATA'!$L$2:$L$337)</f>
        <v>Off-Peak</v>
      </c>
      <c r="I1996" s="1" cm="1">
        <f t="array" ref="I1996">_xlfn.XLOOKUP(B1996,'[1]VLOOKUP DATA'!$A$3:$A$14,_xlfn.XLOOKUP(H1996,'[1]VLOOKUP DATA'!$D$2:$F$2,'[1]VLOOKUP DATA'!$D$3:$F$14))*100</f>
        <v>93</v>
      </c>
      <c r="J1996" s="2">
        <v>237.99189166666667</v>
      </c>
      <c r="K1996" s="3">
        <f t="shared" si="125"/>
        <v>237.99189166666667</v>
      </c>
      <c r="L1996" s="3">
        <v>76.474999999999994</v>
      </c>
      <c r="M1996" s="4">
        <v>0.16461666666666674</v>
      </c>
      <c r="N1996" s="4">
        <v>324.81300833333336</v>
      </c>
      <c r="O1996" s="4">
        <v>562.75539166666681</v>
      </c>
      <c r="P1996" s="3">
        <f t="shared" si="126"/>
        <v>445.53515833333324</v>
      </c>
      <c r="Q1996" s="5">
        <v>-4.8949999999999917E-2</v>
      </c>
      <c r="R1996" s="5">
        <f>VLOOKUP(D1996,'[1]DESIGN LOAD'!AC:AF,2,FALSE)</f>
        <v>565</v>
      </c>
      <c r="S1996" s="7">
        <f>VLOOKUP(D1996,'[1]DESIGN LOAD'!AC:AF,3,FALSE)</f>
        <v>675</v>
      </c>
      <c r="T1996">
        <f>VLOOKUP(D1996,'[1]DESIGN LOAD'!AC:AF,4,FALSE)</f>
        <v>1240</v>
      </c>
    </row>
    <row r="1997" spans="1:20" x14ac:dyDescent="0.3">
      <c r="A1997" s="6">
        <v>2024</v>
      </c>
      <c r="B1997" s="6">
        <v>9</v>
      </c>
      <c r="C1997" s="6">
        <v>22</v>
      </c>
      <c r="D1997" s="6">
        <v>9</v>
      </c>
      <c r="E1997" s="6" t="str">
        <f t="shared" si="124"/>
        <v>Sunday</v>
      </c>
      <c r="F1997" s="6" t="str">
        <f t="shared" si="127"/>
        <v>Weekend</v>
      </c>
      <c r="G1997" s="6" t="str">
        <f>_xlfn.XLOOKUP(B1997,'[1]VLOOKUP DATA'!$A$3:$A$14,'[1]VLOOKUP DATA'!$C$3:$C$14)</f>
        <v>Low-demand</v>
      </c>
      <c r="H1997" s="6" t="str" cm="1">
        <f t="array" ref="H1997">_xlfn.XLOOKUP(1,('[1]VLOOKUP DATA'!$I$2:$I$337=[1]DATA!G1997)*('[1]VLOOKUP DATA'!$J$2:$J$337=[1]DATA!D1997)*('[1]VLOOKUP DATA'!$K$2:$K$337=[1]DATA!E1997),'[1]VLOOKUP DATA'!$L$2:$L$337)</f>
        <v>Off-Peak</v>
      </c>
      <c r="I1997" s="1" cm="1">
        <f t="array" ref="I1997">_xlfn.XLOOKUP(B1997,'[1]VLOOKUP DATA'!$A$3:$A$14,_xlfn.XLOOKUP(H1997,'[1]VLOOKUP DATA'!$D$2:$F$2,'[1]VLOOKUP DATA'!$D$3:$F$14))*100</f>
        <v>93</v>
      </c>
      <c r="J1997" s="2">
        <v>-89.118549999999985</v>
      </c>
      <c r="K1997" s="3">
        <f t="shared" si="125"/>
        <v>0</v>
      </c>
      <c r="L1997" s="3">
        <v>70.516666666666666</v>
      </c>
      <c r="M1997" s="4">
        <v>0.16556666666666667</v>
      </c>
      <c r="N1997" s="4">
        <v>651.43061666666654</v>
      </c>
      <c r="O1997" s="4">
        <v>562.27162500000009</v>
      </c>
      <c r="P1997" s="3">
        <f t="shared" si="126"/>
        <v>445.53515833333324</v>
      </c>
      <c r="Q1997" s="5">
        <v>-3.9000000000000007E-2</v>
      </c>
      <c r="R1997" s="5">
        <f>VLOOKUP(D1997,'[1]DESIGN LOAD'!AC:AF,2,FALSE)</f>
        <v>565</v>
      </c>
      <c r="S1997" s="7">
        <f>VLOOKUP(D1997,'[1]DESIGN LOAD'!AC:AF,3,FALSE)</f>
        <v>675</v>
      </c>
      <c r="T1997">
        <f>VLOOKUP(D1997,'[1]DESIGN LOAD'!AC:AF,4,FALSE)</f>
        <v>1240</v>
      </c>
    </row>
    <row r="1998" spans="1:20" x14ac:dyDescent="0.3">
      <c r="A1998" s="6">
        <v>2024</v>
      </c>
      <c r="B1998" s="6">
        <v>9</v>
      </c>
      <c r="C1998" s="6">
        <v>22</v>
      </c>
      <c r="D1998" s="6">
        <v>10</v>
      </c>
      <c r="E1998" s="6" t="str">
        <f t="shared" si="124"/>
        <v>Sunday</v>
      </c>
      <c r="F1998" s="6" t="str">
        <f t="shared" si="127"/>
        <v>Weekend</v>
      </c>
      <c r="G1998" s="6" t="str">
        <f>_xlfn.XLOOKUP(B1998,'[1]VLOOKUP DATA'!$A$3:$A$14,'[1]VLOOKUP DATA'!$C$3:$C$14)</f>
        <v>Low-demand</v>
      </c>
      <c r="H1998" s="6" t="str" cm="1">
        <f t="array" ref="H1998">_xlfn.XLOOKUP(1,('[1]VLOOKUP DATA'!$I$2:$I$337=[1]DATA!G1998)*('[1]VLOOKUP DATA'!$J$2:$J$337=[1]DATA!D1998)*('[1]VLOOKUP DATA'!$K$2:$K$337=[1]DATA!E1998),'[1]VLOOKUP DATA'!$L$2:$L$337)</f>
        <v>Off-Peak</v>
      </c>
      <c r="I1998" s="1" cm="1">
        <f t="array" ref="I1998">_xlfn.XLOOKUP(B1998,'[1]VLOOKUP DATA'!$A$3:$A$14,_xlfn.XLOOKUP(H1998,'[1]VLOOKUP DATA'!$D$2:$F$2,'[1]VLOOKUP DATA'!$D$3:$F$14))*100</f>
        <v>93</v>
      </c>
      <c r="J1998" s="2">
        <v>-297.35491836734695</v>
      </c>
      <c r="K1998" s="3">
        <f t="shared" si="125"/>
        <v>0</v>
      </c>
      <c r="L1998" s="3">
        <v>82.571428571428569</v>
      </c>
      <c r="M1998" s="4">
        <v>17.188602040816328</v>
      </c>
      <c r="N1998" s="4">
        <v>852.9823061224489</v>
      </c>
      <c r="O1998" s="4">
        <v>571.12747959183685</v>
      </c>
      <c r="P1998" s="3">
        <f t="shared" si="126"/>
        <v>445.53515833333324</v>
      </c>
      <c r="Q1998" s="5">
        <v>-3.6714285714285755E-2</v>
      </c>
      <c r="R1998" s="5">
        <f>VLOOKUP(D1998,'[1]DESIGN LOAD'!AC:AF,2,FALSE)</f>
        <v>565</v>
      </c>
      <c r="S1998" s="7">
        <f>VLOOKUP(D1998,'[1]DESIGN LOAD'!AC:AF,3,FALSE)</f>
        <v>675</v>
      </c>
      <c r="T1998">
        <f>VLOOKUP(D1998,'[1]DESIGN LOAD'!AC:AF,4,FALSE)</f>
        <v>1240</v>
      </c>
    </row>
    <row r="1999" spans="1:20" x14ac:dyDescent="0.3">
      <c r="A1999" s="6">
        <v>2024</v>
      </c>
      <c r="B1999" s="6">
        <v>9</v>
      </c>
      <c r="C1999" s="6">
        <v>22</v>
      </c>
      <c r="D1999" s="6">
        <v>11</v>
      </c>
      <c r="E1999" s="6" t="str">
        <f t="shared" si="124"/>
        <v>Sunday</v>
      </c>
      <c r="F1999" s="6" t="str">
        <f t="shared" si="127"/>
        <v>Weekend</v>
      </c>
      <c r="G1999" s="6" t="str">
        <f>_xlfn.XLOOKUP(B1999,'[1]VLOOKUP DATA'!$A$3:$A$14,'[1]VLOOKUP DATA'!$C$3:$C$14)</f>
        <v>Low-demand</v>
      </c>
      <c r="H1999" s="6" t="str" cm="1">
        <f t="array" ref="H1999">_xlfn.XLOOKUP(1,('[1]VLOOKUP DATA'!$I$2:$I$337=[1]DATA!G1999)*('[1]VLOOKUP DATA'!$J$2:$J$337=[1]DATA!D1999)*('[1]VLOOKUP DATA'!$K$2:$K$337=[1]DATA!E1999),'[1]VLOOKUP DATA'!$L$2:$L$337)</f>
        <v>Off-Peak</v>
      </c>
      <c r="I1999" s="1" cm="1">
        <f t="array" ref="I1999">_xlfn.XLOOKUP(B1999,'[1]VLOOKUP DATA'!$A$3:$A$14,_xlfn.XLOOKUP(H1999,'[1]VLOOKUP DATA'!$D$2:$F$2,'[1]VLOOKUP DATA'!$D$3:$F$14))*100</f>
        <v>93</v>
      </c>
      <c r="J1999" s="2">
        <v>-260.86947499999991</v>
      </c>
      <c r="K1999" s="3">
        <f t="shared" si="125"/>
        <v>0</v>
      </c>
      <c r="L1999" s="3">
        <v>95.683333333333337</v>
      </c>
      <c r="M1999" s="4">
        <v>0.44430833333333325</v>
      </c>
      <c r="N1999" s="4">
        <v>796.45827500000007</v>
      </c>
      <c r="O1999" s="4">
        <v>535.55274999999972</v>
      </c>
      <c r="P1999" s="3">
        <f t="shared" si="126"/>
        <v>445.53515833333324</v>
      </c>
      <c r="Q1999" s="5">
        <v>-3.498333333333329E-2</v>
      </c>
      <c r="R1999" s="5">
        <f>VLOOKUP(D1999,'[1]DESIGN LOAD'!AC:AF,2,FALSE)</f>
        <v>565</v>
      </c>
      <c r="S1999" s="7">
        <f>VLOOKUP(D1999,'[1]DESIGN LOAD'!AC:AF,3,FALSE)</f>
        <v>675</v>
      </c>
      <c r="T1999">
        <f>VLOOKUP(D1999,'[1]DESIGN LOAD'!AC:AF,4,FALSE)</f>
        <v>1240</v>
      </c>
    </row>
    <row r="2000" spans="1:20" x14ac:dyDescent="0.3">
      <c r="A2000" s="6">
        <v>2024</v>
      </c>
      <c r="B2000" s="6">
        <v>9</v>
      </c>
      <c r="C2000" s="6">
        <v>22</v>
      </c>
      <c r="D2000" s="6">
        <v>12</v>
      </c>
      <c r="E2000" s="6" t="str">
        <f t="shared" si="124"/>
        <v>Sunday</v>
      </c>
      <c r="F2000" s="6" t="str">
        <f t="shared" si="127"/>
        <v>Weekend</v>
      </c>
      <c r="G2000" s="6" t="str">
        <f>_xlfn.XLOOKUP(B2000,'[1]VLOOKUP DATA'!$A$3:$A$14,'[1]VLOOKUP DATA'!$C$3:$C$14)</f>
        <v>Low-demand</v>
      </c>
      <c r="H2000" s="6" t="str" cm="1">
        <f t="array" ref="H2000">_xlfn.XLOOKUP(1,('[1]VLOOKUP DATA'!$I$2:$I$337=[1]DATA!G2000)*('[1]VLOOKUP DATA'!$J$2:$J$337=[1]DATA!D2000)*('[1]VLOOKUP DATA'!$K$2:$K$337=[1]DATA!E2000),'[1]VLOOKUP DATA'!$L$2:$L$337)</f>
        <v>Off-Peak</v>
      </c>
      <c r="I2000" s="1" cm="1">
        <f t="array" ref="I2000">_xlfn.XLOOKUP(B2000,'[1]VLOOKUP DATA'!$A$3:$A$14,_xlfn.XLOOKUP(H2000,'[1]VLOOKUP DATA'!$D$2:$F$2,'[1]VLOOKUP DATA'!$D$3:$F$14))*100</f>
        <v>93</v>
      </c>
      <c r="J2000" s="2">
        <v>-12.428666666666658</v>
      </c>
      <c r="K2000" s="3">
        <f t="shared" si="125"/>
        <v>0</v>
      </c>
      <c r="L2000" s="3">
        <v>99.041666666666671</v>
      </c>
      <c r="M2000" s="4">
        <v>0.21474166666666675</v>
      </c>
      <c r="N2000" s="4">
        <v>667.11524166666698</v>
      </c>
      <c r="O2000" s="4">
        <v>654.65235833333338</v>
      </c>
      <c r="P2000" s="3">
        <f t="shared" si="126"/>
        <v>445.53515833333324</v>
      </c>
      <c r="Q2000" s="5">
        <v>-3.2866666666666627E-2</v>
      </c>
      <c r="R2000" s="5">
        <f>VLOOKUP(D2000,'[1]DESIGN LOAD'!AC:AF,2,FALSE)</f>
        <v>565</v>
      </c>
      <c r="S2000" s="7">
        <f>VLOOKUP(D2000,'[1]DESIGN LOAD'!AC:AF,3,FALSE)</f>
        <v>675</v>
      </c>
      <c r="T2000">
        <f>VLOOKUP(D2000,'[1]DESIGN LOAD'!AC:AF,4,FALSE)</f>
        <v>1240</v>
      </c>
    </row>
    <row r="2001" spans="1:20" x14ac:dyDescent="0.3">
      <c r="A2001" s="6">
        <v>2024</v>
      </c>
      <c r="B2001" s="6">
        <v>9</v>
      </c>
      <c r="C2001" s="6">
        <v>22</v>
      </c>
      <c r="D2001" s="6">
        <v>13</v>
      </c>
      <c r="E2001" s="6" t="str">
        <f t="shared" si="124"/>
        <v>Sunday</v>
      </c>
      <c r="F2001" s="6" t="str">
        <f t="shared" si="127"/>
        <v>Weekend</v>
      </c>
      <c r="G2001" s="6" t="str">
        <f>_xlfn.XLOOKUP(B2001,'[1]VLOOKUP DATA'!$A$3:$A$14,'[1]VLOOKUP DATA'!$C$3:$C$14)</f>
        <v>Low-demand</v>
      </c>
      <c r="H2001" s="6" t="str" cm="1">
        <f t="array" ref="H2001">_xlfn.XLOOKUP(1,('[1]VLOOKUP DATA'!$I$2:$I$337=[1]DATA!G2001)*('[1]VLOOKUP DATA'!$J$2:$J$337=[1]DATA!D2001)*('[1]VLOOKUP DATA'!$K$2:$K$337=[1]DATA!E2001),'[1]VLOOKUP DATA'!$L$2:$L$337)</f>
        <v>Off-Peak</v>
      </c>
      <c r="I2001" s="1" cm="1">
        <f t="array" ref="I2001">_xlfn.XLOOKUP(B2001,'[1]VLOOKUP DATA'!$A$3:$A$14,_xlfn.XLOOKUP(H2001,'[1]VLOOKUP DATA'!$D$2:$F$2,'[1]VLOOKUP DATA'!$D$3:$F$14))*100</f>
        <v>93</v>
      </c>
      <c r="J2001" s="2">
        <v>-8.7538</v>
      </c>
      <c r="K2001" s="3">
        <f t="shared" si="125"/>
        <v>0</v>
      </c>
      <c r="L2001" s="3">
        <v>99</v>
      </c>
      <c r="M2001" s="4">
        <v>0.21921666666666673</v>
      </c>
      <c r="N2001" s="4">
        <v>675.82166666666694</v>
      </c>
      <c r="O2001" s="4">
        <v>667.02965833333337</v>
      </c>
      <c r="P2001" s="3">
        <f t="shared" si="126"/>
        <v>445.53515833333324</v>
      </c>
      <c r="Q2001" s="5">
        <v>-3.6624999999999956E-2</v>
      </c>
      <c r="R2001" s="5">
        <f>VLOOKUP(D2001,'[1]DESIGN LOAD'!AC:AF,2,FALSE)</f>
        <v>565</v>
      </c>
      <c r="S2001" s="7">
        <f>VLOOKUP(D2001,'[1]DESIGN LOAD'!AC:AF,3,FALSE)</f>
        <v>675</v>
      </c>
      <c r="T2001">
        <f>VLOOKUP(D2001,'[1]DESIGN LOAD'!AC:AF,4,FALSE)</f>
        <v>1240</v>
      </c>
    </row>
    <row r="2002" spans="1:20" x14ac:dyDescent="0.3">
      <c r="A2002" s="6">
        <v>2024</v>
      </c>
      <c r="B2002" s="6">
        <v>9</v>
      </c>
      <c r="C2002" s="6">
        <v>22</v>
      </c>
      <c r="D2002" s="6">
        <v>14</v>
      </c>
      <c r="E2002" s="6" t="str">
        <f t="shared" si="124"/>
        <v>Sunday</v>
      </c>
      <c r="F2002" s="6" t="str">
        <f t="shared" si="127"/>
        <v>Weekend</v>
      </c>
      <c r="G2002" s="6" t="str">
        <f>_xlfn.XLOOKUP(B2002,'[1]VLOOKUP DATA'!$A$3:$A$14,'[1]VLOOKUP DATA'!$C$3:$C$14)</f>
        <v>Low-demand</v>
      </c>
      <c r="H2002" s="6" t="str" cm="1">
        <f t="array" ref="H2002">_xlfn.XLOOKUP(1,('[1]VLOOKUP DATA'!$I$2:$I$337=[1]DATA!G2002)*('[1]VLOOKUP DATA'!$J$2:$J$337=[1]DATA!D2002)*('[1]VLOOKUP DATA'!$K$2:$K$337=[1]DATA!E2002),'[1]VLOOKUP DATA'!$L$2:$L$337)</f>
        <v>Off-Peak</v>
      </c>
      <c r="I2002" s="1" cm="1">
        <f t="array" ref="I2002">_xlfn.XLOOKUP(B2002,'[1]VLOOKUP DATA'!$A$3:$A$14,_xlfn.XLOOKUP(H2002,'[1]VLOOKUP DATA'!$D$2:$F$2,'[1]VLOOKUP DATA'!$D$3:$F$14))*100</f>
        <v>93</v>
      </c>
      <c r="J2002" s="2">
        <v>-9.097666666666667</v>
      </c>
      <c r="K2002" s="3">
        <f t="shared" si="125"/>
        <v>0</v>
      </c>
      <c r="L2002" s="3">
        <v>99</v>
      </c>
      <c r="M2002" s="4">
        <v>0.39063333333333333</v>
      </c>
      <c r="N2002" s="4">
        <v>638.99419166666678</v>
      </c>
      <c r="O2002" s="4">
        <v>629.85803333333331</v>
      </c>
      <c r="P2002" s="3">
        <f t="shared" si="126"/>
        <v>445.53515833333324</v>
      </c>
      <c r="Q2002" s="5">
        <v>-3.6999999999999943E-2</v>
      </c>
      <c r="R2002" s="5">
        <f>VLOOKUP(D2002,'[1]DESIGN LOAD'!AC:AF,2,FALSE)</f>
        <v>565</v>
      </c>
      <c r="S2002" s="7">
        <f>VLOOKUP(D2002,'[1]DESIGN LOAD'!AC:AF,3,FALSE)</f>
        <v>675</v>
      </c>
      <c r="T2002">
        <f>VLOOKUP(D2002,'[1]DESIGN LOAD'!AC:AF,4,FALSE)</f>
        <v>1240</v>
      </c>
    </row>
    <row r="2003" spans="1:20" x14ac:dyDescent="0.3">
      <c r="A2003" s="6">
        <v>2024</v>
      </c>
      <c r="B2003" s="6">
        <v>9</v>
      </c>
      <c r="C2003" s="6">
        <v>22</v>
      </c>
      <c r="D2003" s="6">
        <v>15</v>
      </c>
      <c r="E2003" s="6" t="str">
        <f t="shared" si="124"/>
        <v>Sunday</v>
      </c>
      <c r="F2003" s="6" t="str">
        <f t="shared" si="127"/>
        <v>Weekend</v>
      </c>
      <c r="G2003" s="6" t="str">
        <f>_xlfn.XLOOKUP(B2003,'[1]VLOOKUP DATA'!$A$3:$A$14,'[1]VLOOKUP DATA'!$C$3:$C$14)</f>
        <v>Low-demand</v>
      </c>
      <c r="H2003" s="6" t="str" cm="1">
        <f t="array" ref="H2003">_xlfn.XLOOKUP(1,('[1]VLOOKUP DATA'!$I$2:$I$337=[1]DATA!G2003)*('[1]VLOOKUP DATA'!$J$2:$J$337=[1]DATA!D2003)*('[1]VLOOKUP DATA'!$K$2:$K$337=[1]DATA!E2003),'[1]VLOOKUP DATA'!$L$2:$L$337)</f>
        <v>Off-Peak</v>
      </c>
      <c r="I2003" s="1" cm="1">
        <f t="array" ref="I2003">_xlfn.XLOOKUP(B2003,'[1]VLOOKUP DATA'!$A$3:$A$14,_xlfn.XLOOKUP(H2003,'[1]VLOOKUP DATA'!$D$2:$F$2,'[1]VLOOKUP DATA'!$D$3:$F$14))*100</f>
        <v>93</v>
      </c>
      <c r="J2003" s="2">
        <v>43.009591666666658</v>
      </c>
      <c r="K2003" s="3">
        <f t="shared" si="125"/>
        <v>43.009591666666658</v>
      </c>
      <c r="L2003" s="3">
        <v>98.65</v>
      </c>
      <c r="M2003" s="4">
        <v>0.16425833333333331</v>
      </c>
      <c r="N2003" s="4">
        <v>562.63850833333333</v>
      </c>
      <c r="O2003" s="4">
        <v>605.6085250000001</v>
      </c>
      <c r="P2003" s="3">
        <f t="shared" si="126"/>
        <v>445.53515833333324</v>
      </c>
      <c r="Q2003" s="5">
        <v>-3.8624999999999909E-2</v>
      </c>
      <c r="R2003" s="5">
        <f>VLOOKUP(D2003,'[1]DESIGN LOAD'!AC:AF,2,FALSE)</f>
        <v>565</v>
      </c>
      <c r="S2003" s="7">
        <f>VLOOKUP(D2003,'[1]DESIGN LOAD'!AC:AF,3,FALSE)</f>
        <v>675</v>
      </c>
      <c r="T2003">
        <f>VLOOKUP(D2003,'[1]DESIGN LOAD'!AC:AF,4,FALSE)</f>
        <v>1240</v>
      </c>
    </row>
    <row r="2004" spans="1:20" x14ac:dyDescent="0.3">
      <c r="A2004" s="6">
        <v>2024</v>
      </c>
      <c r="B2004" s="6">
        <v>9</v>
      </c>
      <c r="C2004" s="6">
        <v>22</v>
      </c>
      <c r="D2004" s="6">
        <v>16</v>
      </c>
      <c r="E2004" s="6" t="str">
        <f t="shared" si="124"/>
        <v>Sunday</v>
      </c>
      <c r="F2004" s="6" t="str">
        <f t="shared" si="127"/>
        <v>Weekend</v>
      </c>
      <c r="G2004" s="6" t="str">
        <f>_xlfn.XLOOKUP(B2004,'[1]VLOOKUP DATA'!$A$3:$A$14,'[1]VLOOKUP DATA'!$C$3:$C$14)</f>
        <v>Low-demand</v>
      </c>
      <c r="H2004" s="6" t="str" cm="1">
        <f t="array" ref="H2004">_xlfn.XLOOKUP(1,('[1]VLOOKUP DATA'!$I$2:$I$337=[1]DATA!G2004)*('[1]VLOOKUP DATA'!$J$2:$J$337=[1]DATA!D2004)*('[1]VLOOKUP DATA'!$K$2:$K$337=[1]DATA!E2004),'[1]VLOOKUP DATA'!$L$2:$L$337)</f>
        <v>Off-Peak</v>
      </c>
      <c r="I2004" s="1" cm="1">
        <f t="array" ref="I2004">_xlfn.XLOOKUP(B2004,'[1]VLOOKUP DATA'!$A$3:$A$14,_xlfn.XLOOKUP(H2004,'[1]VLOOKUP DATA'!$D$2:$F$2,'[1]VLOOKUP DATA'!$D$3:$F$14))*100</f>
        <v>93</v>
      </c>
      <c r="J2004" s="2">
        <v>289.12913333333319</v>
      </c>
      <c r="K2004" s="3">
        <f t="shared" si="125"/>
        <v>289.12913333333319</v>
      </c>
      <c r="L2004" s="3">
        <v>90.875</v>
      </c>
      <c r="M2004" s="4">
        <v>0.28411666666666657</v>
      </c>
      <c r="N2004" s="4">
        <v>344.09865833333339</v>
      </c>
      <c r="O2004" s="4">
        <v>633.18564166666658</v>
      </c>
      <c r="P2004" s="3">
        <f t="shared" si="126"/>
        <v>445.53515833333324</v>
      </c>
      <c r="Q2004" s="5">
        <v>-4.1999999999999899E-2</v>
      </c>
      <c r="R2004" s="5">
        <f>VLOOKUP(D2004,'[1]DESIGN LOAD'!AC:AF,2,FALSE)</f>
        <v>565</v>
      </c>
      <c r="S2004" s="7">
        <f>VLOOKUP(D2004,'[1]DESIGN LOAD'!AC:AF,3,FALSE)</f>
        <v>675</v>
      </c>
      <c r="T2004">
        <f>VLOOKUP(D2004,'[1]DESIGN LOAD'!AC:AF,4,FALSE)</f>
        <v>1240</v>
      </c>
    </row>
    <row r="2005" spans="1:20" x14ac:dyDescent="0.3">
      <c r="A2005" s="6">
        <v>2024</v>
      </c>
      <c r="B2005" s="6">
        <v>9</v>
      </c>
      <c r="C2005" s="6">
        <v>22</v>
      </c>
      <c r="D2005" s="6">
        <v>17</v>
      </c>
      <c r="E2005" s="6" t="str">
        <f t="shared" si="124"/>
        <v>Sunday</v>
      </c>
      <c r="F2005" s="6" t="str">
        <f t="shared" si="127"/>
        <v>Weekend</v>
      </c>
      <c r="G2005" s="6" t="str">
        <f>_xlfn.XLOOKUP(B2005,'[1]VLOOKUP DATA'!$A$3:$A$14,'[1]VLOOKUP DATA'!$C$3:$C$14)</f>
        <v>Low-demand</v>
      </c>
      <c r="H2005" s="6" t="str" cm="1">
        <f t="array" ref="H2005">_xlfn.XLOOKUP(1,('[1]VLOOKUP DATA'!$I$2:$I$337=[1]DATA!G2005)*('[1]VLOOKUP DATA'!$J$2:$J$337=[1]DATA!D2005)*('[1]VLOOKUP DATA'!$K$2:$K$337=[1]DATA!E2005),'[1]VLOOKUP DATA'!$L$2:$L$337)</f>
        <v>Off-Peak</v>
      </c>
      <c r="I2005" s="1" cm="1">
        <f t="array" ref="I2005">_xlfn.XLOOKUP(B2005,'[1]VLOOKUP DATA'!$A$3:$A$14,_xlfn.XLOOKUP(H2005,'[1]VLOOKUP DATA'!$D$2:$F$2,'[1]VLOOKUP DATA'!$D$3:$F$14))*100</f>
        <v>93</v>
      </c>
      <c r="J2005" s="2">
        <v>494.67847499999982</v>
      </c>
      <c r="K2005" s="3">
        <f t="shared" si="125"/>
        <v>494.67847499999982</v>
      </c>
      <c r="L2005" s="3">
        <v>71.849999999999994</v>
      </c>
      <c r="M2005" s="4">
        <v>0.42479166666666651</v>
      </c>
      <c r="N2005" s="4">
        <v>106.77113333333338</v>
      </c>
      <c r="O2005" s="4">
        <v>601.39154999999982</v>
      </c>
      <c r="P2005" s="3">
        <f t="shared" si="126"/>
        <v>445.53515833333324</v>
      </c>
      <c r="Q2005" s="5">
        <v>-5.7749999999999961E-2</v>
      </c>
      <c r="R2005" s="5">
        <f>VLOOKUP(D2005,'[1]DESIGN LOAD'!AC:AF,2,FALSE)</f>
        <v>555</v>
      </c>
      <c r="S2005" s="7">
        <f>VLOOKUP(D2005,'[1]DESIGN LOAD'!AC:AF,3,FALSE)</f>
        <v>675</v>
      </c>
      <c r="T2005">
        <f>VLOOKUP(D2005,'[1]DESIGN LOAD'!AC:AF,4,FALSE)</f>
        <v>1230</v>
      </c>
    </row>
    <row r="2006" spans="1:20" x14ac:dyDescent="0.3">
      <c r="A2006" s="6">
        <v>2024</v>
      </c>
      <c r="B2006" s="6">
        <v>9</v>
      </c>
      <c r="C2006" s="6">
        <v>22</v>
      </c>
      <c r="D2006" s="6">
        <v>18</v>
      </c>
      <c r="E2006" s="6" t="str">
        <f t="shared" si="124"/>
        <v>Sunday</v>
      </c>
      <c r="F2006" s="6" t="str">
        <f t="shared" si="127"/>
        <v>Weekend</v>
      </c>
      <c r="G2006" s="6" t="str">
        <f>_xlfn.XLOOKUP(B2006,'[1]VLOOKUP DATA'!$A$3:$A$14,'[1]VLOOKUP DATA'!$C$3:$C$14)</f>
        <v>Low-demand</v>
      </c>
      <c r="H2006" s="6" t="str" cm="1">
        <f t="array" ref="H2006">_xlfn.XLOOKUP(1,('[1]VLOOKUP DATA'!$I$2:$I$337=[1]DATA!G2006)*('[1]VLOOKUP DATA'!$J$2:$J$337=[1]DATA!D2006)*('[1]VLOOKUP DATA'!$K$2:$K$337=[1]DATA!E2006),'[1]VLOOKUP DATA'!$L$2:$L$337)</f>
        <v>Off-Peak</v>
      </c>
      <c r="I2006" s="1" cm="1">
        <f t="array" ref="I2006">_xlfn.XLOOKUP(B2006,'[1]VLOOKUP DATA'!$A$3:$A$14,_xlfn.XLOOKUP(H2006,'[1]VLOOKUP DATA'!$D$2:$F$2,'[1]VLOOKUP DATA'!$D$3:$F$14))*100</f>
        <v>93</v>
      </c>
      <c r="J2006" s="2">
        <v>411.04217499999993</v>
      </c>
      <c r="K2006" s="3">
        <f t="shared" si="125"/>
        <v>411.04217499999993</v>
      </c>
      <c r="L2006" s="3">
        <v>45.725000000000001</v>
      </c>
      <c r="M2006" s="4">
        <v>0.42819166666666664</v>
      </c>
      <c r="N2006" s="4">
        <v>10.741541666666661</v>
      </c>
      <c r="O2006" s="4">
        <v>421.70620000000019</v>
      </c>
      <c r="P2006" s="3">
        <f t="shared" si="126"/>
        <v>445.53515833333324</v>
      </c>
      <c r="Q2006" s="5">
        <v>-7.6999999999999971E-2</v>
      </c>
      <c r="R2006" s="5">
        <f>VLOOKUP(D2006,'[1]DESIGN LOAD'!AC:AF,2,FALSE)</f>
        <v>485</v>
      </c>
      <c r="S2006" s="7">
        <f>VLOOKUP(D2006,'[1]DESIGN LOAD'!AC:AF,3,FALSE)</f>
        <v>655</v>
      </c>
      <c r="T2006">
        <f>VLOOKUP(D2006,'[1]DESIGN LOAD'!AC:AF,4,FALSE)</f>
        <v>1140</v>
      </c>
    </row>
    <row r="2007" spans="1:20" x14ac:dyDescent="0.3">
      <c r="A2007" s="6">
        <v>2024</v>
      </c>
      <c r="B2007" s="6">
        <v>9</v>
      </c>
      <c r="C2007" s="6">
        <v>22</v>
      </c>
      <c r="D2007" s="6">
        <v>19</v>
      </c>
      <c r="E2007" s="6" t="str">
        <f t="shared" si="124"/>
        <v>Sunday</v>
      </c>
      <c r="F2007" s="6" t="str">
        <f t="shared" si="127"/>
        <v>Weekend</v>
      </c>
      <c r="G2007" s="6" t="str">
        <f>_xlfn.XLOOKUP(B2007,'[1]VLOOKUP DATA'!$A$3:$A$14,'[1]VLOOKUP DATA'!$C$3:$C$14)</f>
        <v>Low-demand</v>
      </c>
      <c r="H2007" s="6" t="str" cm="1">
        <f t="array" ref="H2007">_xlfn.XLOOKUP(1,('[1]VLOOKUP DATA'!$I$2:$I$337=[1]DATA!G2007)*('[1]VLOOKUP DATA'!$J$2:$J$337=[1]DATA!D2007)*('[1]VLOOKUP DATA'!$K$2:$K$337=[1]DATA!E2007),'[1]VLOOKUP DATA'!$L$2:$L$337)</f>
        <v>Off-Peak</v>
      </c>
      <c r="I2007" s="1" cm="1">
        <f t="array" ref="I2007">_xlfn.XLOOKUP(B2007,'[1]VLOOKUP DATA'!$A$3:$A$14,_xlfn.XLOOKUP(H2007,'[1]VLOOKUP DATA'!$D$2:$F$2,'[1]VLOOKUP DATA'!$D$3:$F$14))*100</f>
        <v>93</v>
      </c>
      <c r="J2007" s="2">
        <v>-88.598399999999998</v>
      </c>
      <c r="K2007" s="3">
        <f t="shared" si="125"/>
        <v>0</v>
      </c>
      <c r="L2007" s="3">
        <v>39.44166666666667</v>
      </c>
      <c r="M2007" s="4">
        <v>331.40706666666682</v>
      </c>
      <c r="N2007" s="4">
        <v>0</v>
      </c>
      <c r="O2007" s="4">
        <v>227.97687500000004</v>
      </c>
      <c r="P2007" s="3">
        <f t="shared" si="126"/>
        <v>445.53515833333324</v>
      </c>
      <c r="Q2007" s="5">
        <v>-5.529999999999987E-2</v>
      </c>
      <c r="R2007" s="5">
        <f>VLOOKUP(D2007,'[1]DESIGN LOAD'!AC:AF,2,FALSE)</f>
        <v>295</v>
      </c>
      <c r="S2007" s="7">
        <f>VLOOKUP(D2007,'[1]DESIGN LOAD'!AC:AF,3,FALSE)</f>
        <v>655</v>
      </c>
      <c r="T2007">
        <f>VLOOKUP(D2007,'[1]DESIGN LOAD'!AC:AF,4,FALSE)</f>
        <v>950</v>
      </c>
    </row>
    <row r="2008" spans="1:20" x14ac:dyDescent="0.3">
      <c r="A2008" s="6">
        <v>2024</v>
      </c>
      <c r="B2008" s="6">
        <v>9</v>
      </c>
      <c r="C2008" s="6">
        <v>22</v>
      </c>
      <c r="D2008" s="6">
        <v>20</v>
      </c>
      <c r="E2008" s="6" t="str">
        <f t="shared" si="124"/>
        <v>Sunday</v>
      </c>
      <c r="F2008" s="6" t="str">
        <f t="shared" si="127"/>
        <v>Weekend</v>
      </c>
      <c r="G2008" s="6" t="str">
        <f>_xlfn.XLOOKUP(B2008,'[1]VLOOKUP DATA'!$A$3:$A$14,'[1]VLOOKUP DATA'!$C$3:$C$14)</f>
        <v>Low-demand</v>
      </c>
      <c r="H2008" s="6" t="str" cm="1">
        <f t="array" ref="H2008">_xlfn.XLOOKUP(1,('[1]VLOOKUP DATA'!$I$2:$I$337=[1]DATA!G2008)*('[1]VLOOKUP DATA'!$J$2:$J$337=[1]DATA!D2008)*('[1]VLOOKUP DATA'!$K$2:$K$337=[1]DATA!E2008),'[1]VLOOKUP DATA'!$L$2:$L$337)</f>
        <v>Off-Peak</v>
      </c>
      <c r="I2008" s="1" cm="1">
        <f t="array" ref="I2008">_xlfn.XLOOKUP(B2008,'[1]VLOOKUP DATA'!$A$3:$A$14,_xlfn.XLOOKUP(H2008,'[1]VLOOKUP DATA'!$D$2:$F$2,'[1]VLOOKUP DATA'!$D$3:$F$14))*100</f>
        <v>93</v>
      </c>
      <c r="J2008" s="2">
        <v>-9.0778666666666723</v>
      </c>
      <c r="K2008" s="3">
        <f t="shared" si="125"/>
        <v>0</v>
      </c>
      <c r="L2008" s="3">
        <v>41</v>
      </c>
      <c r="M2008" s="4">
        <v>444.72315833333334</v>
      </c>
      <c r="N2008" s="4">
        <v>0</v>
      </c>
      <c r="O2008" s="4">
        <v>414.92171666666661</v>
      </c>
      <c r="P2008" s="3">
        <f t="shared" si="126"/>
        <v>445.53515833333324</v>
      </c>
      <c r="Q2008" s="5">
        <v>-1.4999999999999963E-2</v>
      </c>
      <c r="R2008" s="5">
        <f>VLOOKUP(D2008,'[1]DESIGN LOAD'!AC:AF,2,FALSE)</f>
        <v>295</v>
      </c>
      <c r="S2008" s="7">
        <f>VLOOKUP(D2008,'[1]DESIGN LOAD'!AC:AF,3,FALSE)</f>
        <v>190</v>
      </c>
      <c r="T2008">
        <f>VLOOKUP(D2008,'[1]DESIGN LOAD'!AC:AF,4,FALSE)</f>
        <v>485</v>
      </c>
    </row>
    <row r="2009" spans="1:20" x14ac:dyDescent="0.3">
      <c r="A2009" s="6">
        <v>2024</v>
      </c>
      <c r="B2009" s="6">
        <v>9</v>
      </c>
      <c r="C2009" s="6">
        <v>22</v>
      </c>
      <c r="D2009" s="6">
        <v>21</v>
      </c>
      <c r="E2009" s="6" t="str">
        <f t="shared" si="124"/>
        <v>Sunday</v>
      </c>
      <c r="F2009" s="6" t="str">
        <f t="shared" si="127"/>
        <v>Weekend</v>
      </c>
      <c r="G2009" s="6" t="str">
        <f>_xlfn.XLOOKUP(B2009,'[1]VLOOKUP DATA'!$A$3:$A$14,'[1]VLOOKUP DATA'!$C$3:$C$14)</f>
        <v>Low-demand</v>
      </c>
      <c r="H2009" s="6" t="str" cm="1">
        <f t="array" ref="H2009">_xlfn.XLOOKUP(1,('[1]VLOOKUP DATA'!$I$2:$I$337=[1]DATA!G2009)*('[1]VLOOKUP DATA'!$J$2:$J$337=[1]DATA!D2009)*('[1]VLOOKUP DATA'!$K$2:$K$337=[1]DATA!E2009),'[1]VLOOKUP DATA'!$L$2:$L$337)</f>
        <v>Off-Peak</v>
      </c>
      <c r="I2009" s="1" cm="1">
        <f t="array" ref="I2009">_xlfn.XLOOKUP(B2009,'[1]VLOOKUP DATA'!$A$3:$A$14,_xlfn.XLOOKUP(H2009,'[1]VLOOKUP DATA'!$D$2:$F$2,'[1]VLOOKUP DATA'!$D$3:$F$14))*100</f>
        <v>93</v>
      </c>
      <c r="J2009" s="2">
        <v>-22.667941666666668</v>
      </c>
      <c r="K2009" s="3">
        <f t="shared" si="125"/>
        <v>0</v>
      </c>
      <c r="L2009" s="3">
        <v>41.391666666666666</v>
      </c>
      <c r="M2009" s="4">
        <v>444.6089333333336</v>
      </c>
      <c r="N2009" s="4">
        <v>0</v>
      </c>
      <c r="O2009" s="4">
        <v>401.3360583333336</v>
      </c>
      <c r="P2009" s="3">
        <f t="shared" si="126"/>
        <v>445.53515833333324</v>
      </c>
      <c r="Q2009" s="5">
        <v>-3.2416666666666621E-2</v>
      </c>
      <c r="R2009" s="5">
        <f>VLOOKUP(D2009,'[1]DESIGN LOAD'!AC:AF,2,FALSE)</f>
        <v>295</v>
      </c>
      <c r="S2009" s="7">
        <f>VLOOKUP(D2009,'[1]DESIGN LOAD'!AC:AF,3,FALSE)</f>
        <v>190</v>
      </c>
      <c r="T2009">
        <f>VLOOKUP(D2009,'[1]DESIGN LOAD'!AC:AF,4,FALSE)</f>
        <v>485</v>
      </c>
    </row>
    <row r="2010" spans="1:20" x14ac:dyDescent="0.3">
      <c r="A2010" s="6">
        <v>2024</v>
      </c>
      <c r="B2010" s="6">
        <v>9</v>
      </c>
      <c r="C2010" s="6">
        <v>22</v>
      </c>
      <c r="D2010" s="6">
        <v>22</v>
      </c>
      <c r="E2010" s="6" t="str">
        <f t="shared" si="124"/>
        <v>Sunday</v>
      </c>
      <c r="F2010" s="6" t="str">
        <f t="shared" si="127"/>
        <v>Weekend</v>
      </c>
      <c r="G2010" s="6" t="str">
        <f>_xlfn.XLOOKUP(B2010,'[1]VLOOKUP DATA'!$A$3:$A$14,'[1]VLOOKUP DATA'!$C$3:$C$14)</f>
        <v>Low-demand</v>
      </c>
      <c r="H2010" s="6" t="str" cm="1">
        <f t="array" ref="H2010">_xlfn.XLOOKUP(1,('[1]VLOOKUP DATA'!$I$2:$I$337=[1]DATA!G2010)*('[1]VLOOKUP DATA'!$J$2:$J$337=[1]DATA!D2010)*('[1]VLOOKUP DATA'!$K$2:$K$337=[1]DATA!E2010),'[1]VLOOKUP DATA'!$L$2:$L$337)</f>
        <v>Off-Peak</v>
      </c>
      <c r="I2010" s="1" cm="1">
        <f t="array" ref="I2010">_xlfn.XLOOKUP(B2010,'[1]VLOOKUP DATA'!$A$3:$A$14,_xlfn.XLOOKUP(H2010,'[1]VLOOKUP DATA'!$D$2:$F$2,'[1]VLOOKUP DATA'!$D$3:$F$14))*100</f>
        <v>93</v>
      </c>
      <c r="J2010" s="2">
        <v>-41.171074999999981</v>
      </c>
      <c r="K2010" s="3">
        <f t="shared" si="125"/>
        <v>0</v>
      </c>
      <c r="L2010" s="3">
        <v>43.125</v>
      </c>
      <c r="M2010" s="4">
        <v>443.94567499999999</v>
      </c>
      <c r="N2010" s="4">
        <v>0</v>
      </c>
      <c r="O2010" s="4">
        <v>382.338075</v>
      </c>
      <c r="P2010" s="3">
        <f t="shared" si="126"/>
        <v>445.53515833333324</v>
      </c>
      <c r="Q2010" s="5">
        <v>-3.6999999999999943E-2</v>
      </c>
      <c r="R2010" s="5">
        <f>VLOOKUP(D2010,'[1]DESIGN LOAD'!AC:AF,2,FALSE)</f>
        <v>200</v>
      </c>
      <c r="S2010" s="7">
        <f>VLOOKUP(D2010,'[1]DESIGN LOAD'!AC:AF,3,FALSE)</f>
        <v>190</v>
      </c>
      <c r="T2010">
        <f>VLOOKUP(D2010,'[1]DESIGN LOAD'!AC:AF,4,FALSE)</f>
        <v>390</v>
      </c>
    </row>
    <row r="2011" spans="1:20" x14ac:dyDescent="0.3">
      <c r="A2011" s="6">
        <v>2024</v>
      </c>
      <c r="B2011" s="6">
        <v>9</v>
      </c>
      <c r="C2011" s="6">
        <v>22</v>
      </c>
      <c r="D2011" s="6">
        <v>23</v>
      </c>
      <c r="E2011" s="6" t="str">
        <f t="shared" si="124"/>
        <v>Sunday</v>
      </c>
      <c r="F2011" s="6" t="str">
        <f t="shared" si="127"/>
        <v>Weekend</v>
      </c>
      <c r="G2011" s="6" t="str">
        <f>_xlfn.XLOOKUP(B2011,'[1]VLOOKUP DATA'!$A$3:$A$14,'[1]VLOOKUP DATA'!$C$3:$C$14)</f>
        <v>Low-demand</v>
      </c>
      <c r="H2011" s="6" t="str" cm="1">
        <f t="array" ref="H2011">_xlfn.XLOOKUP(1,('[1]VLOOKUP DATA'!$I$2:$I$337=[1]DATA!G2011)*('[1]VLOOKUP DATA'!$J$2:$J$337=[1]DATA!D2011)*('[1]VLOOKUP DATA'!$K$2:$K$337=[1]DATA!E2011),'[1]VLOOKUP DATA'!$L$2:$L$337)</f>
        <v>Off-Peak</v>
      </c>
      <c r="I2011" s="1" cm="1">
        <f t="array" ref="I2011">_xlfn.XLOOKUP(B2011,'[1]VLOOKUP DATA'!$A$3:$A$14,_xlfn.XLOOKUP(H2011,'[1]VLOOKUP DATA'!$D$2:$F$2,'[1]VLOOKUP DATA'!$D$3:$F$14))*100</f>
        <v>93</v>
      </c>
      <c r="J2011" s="2">
        <v>-36.584925000000013</v>
      </c>
      <c r="K2011" s="3">
        <f t="shared" si="125"/>
        <v>0</v>
      </c>
      <c r="L2011" s="3">
        <v>44.341666666666669</v>
      </c>
      <c r="M2011" s="4">
        <v>443.9841999999997</v>
      </c>
      <c r="N2011" s="4">
        <v>0</v>
      </c>
      <c r="O2011" s="4">
        <v>386.93379166666659</v>
      </c>
      <c r="P2011" s="3">
        <f t="shared" si="126"/>
        <v>445.53515833333324</v>
      </c>
      <c r="Q2011" s="5">
        <v>-3.6999999999999943E-2</v>
      </c>
      <c r="R2011" s="5">
        <f>VLOOKUP(D2011,'[1]DESIGN LOAD'!AC:AF,2,FALSE)</f>
        <v>200</v>
      </c>
      <c r="S2011" s="7">
        <f>VLOOKUP(D2011,'[1]DESIGN LOAD'!AC:AF,3,FALSE)</f>
        <v>190</v>
      </c>
      <c r="T2011">
        <f>VLOOKUP(D2011,'[1]DESIGN LOAD'!AC:AF,4,FALSE)</f>
        <v>390</v>
      </c>
    </row>
    <row r="2012" spans="1:20" x14ac:dyDescent="0.3">
      <c r="A2012" s="6">
        <v>2024</v>
      </c>
      <c r="B2012" s="6">
        <v>9</v>
      </c>
      <c r="C2012" s="6">
        <v>23</v>
      </c>
      <c r="D2012" s="6">
        <v>0</v>
      </c>
      <c r="E2012" s="6" t="str">
        <f t="shared" si="124"/>
        <v>Monday</v>
      </c>
      <c r="F2012" s="6" t="str">
        <f t="shared" si="127"/>
        <v>Week-day</v>
      </c>
      <c r="G2012" s="6" t="str">
        <f>_xlfn.XLOOKUP(B2012,'[1]VLOOKUP DATA'!$A$3:$A$14,'[1]VLOOKUP DATA'!$C$3:$C$14)</f>
        <v>Low-demand</v>
      </c>
      <c r="H2012" s="6" t="str" cm="1">
        <f t="array" ref="H2012">_xlfn.XLOOKUP(1,('[1]VLOOKUP DATA'!$I$2:$I$337=[1]DATA!G2012)*('[1]VLOOKUP DATA'!$J$2:$J$337=[1]DATA!D2012)*('[1]VLOOKUP DATA'!$K$2:$K$337=[1]DATA!E2012),'[1]VLOOKUP DATA'!$L$2:$L$337)</f>
        <v>Off-Peak</v>
      </c>
      <c r="I2012" s="1" cm="1">
        <f t="array" ref="I2012">_xlfn.XLOOKUP(B2012,'[1]VLOOKUP DATA'!$A$3:$A$14,_xlfn.XLOOKUP(H2012,'[1]VLOOKUP DATA'!$D$2:$F$2,'[1]VLOOKUP DATA'!$D$3:$F$14))*100</f>
        <v>93</v>
      </c>
      <c r="J2012" s="2">
        <v>-29.065808333333337</v>
      </c>
      <c r="K2012" s="3">
        <f t="shared" si="125"/>
        <v>0</v>
      </c>
      <c r="L2012" s="3">
        <v>45.766666666666666</v>
      </c>
      <c r="M2012" s="4">
        <v>443.94871666666666</v>
      </c>
      <c r="N2012" s="4">
        <v>0</v>
      </c>
      <c r="O2012" s="4">
        <v>394.47096666666647</v>
      </c>
      <c r="P2012" s="3">
        <f t="shared" si="126"/>
        <v>445.53515833333324</v>
      </c>
      <c r="Q2012" s="5">
        <v>-2.927500000000002E-2</v>
      </c>
      <c r="R2012" s="5">
        <f>VLOOKUP(D2012,'[1]DESIGN LOAD'!AC:AF,2,FALSE)</f>
        <v>200</v>
      </c>
      <c r="S2012" s="7">
        <f>VLOOKUP(D2012,'[1]DESIGN LOAD'!AC:AF,3,FALSE)</f>
        <v>190</v>
      </c>
      <c r="T2012">
        <f>VLOOKUP(D2012,'[1]DESIGN LOAD'!AC:AF,4,FALSE)</f>
        <v>390</v>
      </c>
    </row>
    <row r="2013" spans="1:20" x14ac:dyDescent="0.3">
      <c r="A2013" s="6">
        <v>2024</v>
      </c>
      <c r="B2013" s="6">
        <v>9</v>
      </c>
      <c r="C2013" s="6">
        <v>23</v>
      </c>
      <c r="D2013" s="6">
        <v>1</v>
      </c>
      <c r="E2013" s="6" t="str">
        <f t="shared" si="124"/>
        <v>Monday</v>
      </c>
      <c r="F2013" s="6" t="str">
        <f t="shared" si="127"/>
        <v>Week-day</v>
      </c>
      <c r="G2013" s="6" t="str">
        <f>_xlfn.XLOOKUP(B2013,'[1]VLOOKUP DATA'!$A$3:$A$14,'[1]VLOOKUP DATA'!$C$3:$C$14)</f>
        <v>Low-demand</v>
      </c>
      <c r="H2013" s="6" t="str" cm="1">
        <f t="array" ref="H2013">_xlfn.XLOOKUP(1,('[1]VLOOKUP DATA'!$I$2:$I$337=[1]DATA!G2013)*('[1]VLOOKUP DATA'!$J$2:$J$337=[1]DATA!D2013)*('[1]VLOOKUP DATA'!$K$2:$K$337=[1]DATA!E2013),'[1]VLOOKUP DATA'!$L$2:$L$337)</f>
        <v>Off-Peak</v>
      </c>
      <c r="I2013" s="1" cm="1">
        <f t="array" ref="I2013">_xlfn.XLOOKUP(B2013,'[1]VLOOKUP DATA'!$A$3:$A$14,_xlfn.XLOOKUP(H2013,'[1]VLOOKUP DATA'!$D$2:$F$2,'[1]VLOOKUP DATA'!$D$3:$F$14))*100</f>
        <v>93</v>
      </c>
      <c r="J2013" s="2">
        <v>-30.239224999999987</v>
      </c>
      <c r="K2013" s="3">
        <f t="shared" si="125"/>
        <v>0</v>
      </c>
      <c r="L2013" s="3">
        <v>46.841666666666669</v>
      </c>
      <c r="M2013" s="4">
        <v>444.01677500000005</v>
      </c>
      <c r="N2013" s="4">
        <v>0</v>
      </c>
      <c r="O2013" s="4">
        <v>393.31549166666667</v>
      </c>
      <c r="P2013" s="3">
        <f t="shared" si="126"/>
        <v>445.53515833333324</v>
      </c>
      <c r="Q2013" s="5">
        <v>-2.8000000000000021E-2</v>
      </c>
      <c r="R2013" s="5">
        <f>VLOOKUP(D2013,'[1]DESIGN LOAD'!AC:AF,2,FALSE)</f>
        <v>200</v>
      </c>
      <c r="S2013" s="7">
        <f>VLOOKUP(D2013,'[1]DESIGN LOAD'!AC:AF,3,FALSE)</f>
        <v>190</v>
      </c>
      <c r="T2013">
        <f>VLOOKUP(D2013,'[1]DESIGN LOAD'!AC:AF,4,FALSE)</f>
        <v>390</v>
      </c>
    </row>
    <row r="2014" spans="1:20" x14ac:dyDescent="0.3">
      <c r="A2014" s="6">
        <v>2024</v>
      </c>
      <c r="B2014" s="6">
        <v>9</v>
      </c>
      <c r="C2014" s="6">
        <v>23</v>
      </c>
      <c r="D2014" s="6">
        <v>2</v>
      </c>
      <c r="E2014" s="6" t="str">
        <f t="shared" si="124"/>
        <v>Monday</v>
      </c>
      <c r="F2014" s="6" t="str">
        <f t="shared" si="127"/>
        <v>Week-day</v>
      </c>
      <c r="G2014" s="6" t="str">
        <f>_xlfn.XLOOKUP(B2014,'[1]VLOOKUP DATA'!$A$3:$A$14,'[1]VLOOKUP DATA'!$C$3:$C$14)</f>
        <v>Low-demand</v>
      </c>
      <c r="H2014" s="6" t="str" cm="1">
        <f t="array" ref="H2014">_xlfn.XLOOKUP(1,('[1]VLOOKUP DATA'!$I$2:$I$337=[1]DATA!G2014)*('[1]VLOOKUP DATA'!$J$2:$J$337=[1]DATA!D2014)*('[1]VLOOKUP DATA'!$K$2:$K$337=[1]DATA!E2014),'[1]VLOOKUP DATA'!$L$2:$L$337)</f>
        <v>Off-Peak</v>
      </c>
      <c r="I2014" s="1" cm="1">
        <f t="array" ref="I2014">_xlfn.XLOOKUP(B2014,'[1]VLOOKUP DATA'!$A$3:$A$14,_xlfn.XLOOKUP(H2014,'[1]VLOOKUP DATA'!$D$2:$F$2,'[1]VLOOKUP DATA'!$D$3:$F$14))*100</f>
        <v>93</v>
      </c>
      <c r="J2014" s="2">
        <v>-5.2413000000000007</v>
      </c>
      <c r="K2014" s="3">
        <f t="shared" si="125"/>
        <v>0</v>
      </c>
      <c r="L2014" s="3">
        <v>47</v>
      </c>
      <c r="M2014" s="4">
        <v>444.01440000000019</v>
      </c>
      <c r="N2014" s="4">
        <v>0</v>
      </c>
      <c r="O2014" s="4">
        <v>418.3014083333332</v>
      </c>
      <c r="P2014" s="3">
        <f t="shared" si="126"/>
        <v>445.53515833333324</v>
      </c>
      <c r="Q2014" s="5">
        <v>-2.8000000000000021E-2</v>
      </c>
      <c r="R2014" s="5">
        <f>VLOOKUP(D2014,'[1]DESIGN LOAD'!AC:AF,2,FALSE)</f>
        <v>200</v>
      </c>
      <c r="S2014" s="7">
        <f>VLOOKUP(D2014,'[1]DESIGN LOAD'!AC:AF,3,FALSE)</f>
        <v>190</v>
      </c>
      <c r="T2014">
        <f>VLOOKUP(D2014,'[1]DESIGN LOAD'!AC:AF,4,FALSE)</f>
        <v>390</v>
      </c>
    </row>
    <row r="2015" spans="1:20" x14ac:dyDescent="0.3">
      <c r="A2015" s="6">
        <v>2024</v>
      </c>
      <c r="B2015" s="6">
        <v>9</v>
      </c>
      <c r="C2015" s="6">
        <v>23</v>
      </c>
      <c r="D2015" s="6">
        <v>3</v>
      </c>
      <c r="E2015" s="6" t="str">
        <f t="shared" si="124"/>
        <v>Monday</v>
      </c>
      <c r="F2015" s="6" t="str">
        <f t="shared" si="127"/>
        <v>Week-day</v>
      </c>
      <c r="G2015" s="6" t="str">
        <f>_xlfn.XLOOKUP(B2015,'[1]VLOOKUP DATA'!$A$3:$A$14,'[1]VLOOKUP DATA'!$C$3:$C$14)</f>
        <v>Low-demand</v>
      </c>
      <c r="H2015" s="6" t="str" cm="1">
        <f t="array" ref="H2015">_xlfn.XLOOKUP(1,('[1]VLOOKUP DATA'!$I$2:$I$337=[1]DATA!G2015)*('[1]VLOOKUP DATA'!$J$2:$J$337=[1]DATA!D2015)*('[1]VLOOKUP DATA'!$K$2:$K$337=[1]DATA!E2015),'[1]VLOOKUP DATA'!$L$2:$L$337)</f>
        <v>Off-Peak</v>
      </c>
      <c r="I2015" s="1" cm="1">
        <f t="array" ref="I2015">_xlfn.XLOOKUP(B2015,'[1]VLOOKUP DATA'!$A$3:$A$14,_xlfn.XLOOKUP(H2015,'[1]VLOOKUP DATA'!$D$2:$F$2,'[1]VLOOKUP DATA'!$D$3:$F$14))*100</f>
        <v>93</v>
      </c>
      <c r="J2015" s="2">
        <v>8.7410083333333333</v>
      </c>
      <c r="K2015" s="3">
        <f t="shared" si="125"/>
        <v>8.7410083333333333</v>
      </c>
      <c r="L2015" s="3">
        <v>46.916666666666664</v>
      </c>
      <c r="M2015" s="4">
        <v>444.05026666666669</v>
      </c>
      <c r="N2015" s="4">
        <v>0</v>
      </c>
      <c r="O2015" s="4">
        <v>432.28134999999992</v>
      </c>
      <c r="P2015" s="3">
        <f t="shared" si="126"/>
        <v>445.53515833333324</v>
      </c>
      <c r="Q2015" s="5">
        <v>-2.8000000000000021E-2</v>
      </c>
      <c r="R2015" s="5">
        <f>VLOOKUP(D2015,'[1]DESIGN LOAD'!AC:AF,2,FALSE)</f>
        <v>200</v>
      </c>
      <c r="S2015" s="7">
        <f>VLOOKUP(D2015,'[1]DESIGN LOAD'!AC:AF,3,FALSE)</f>
        <v>190</v>
      </c>
      <c r="T2015">
        <f>VLOOKUP(D2015,'[1]DESIGN LOAD'!AC:AF,4,FALSE)</f>
        <v>390</v>
      </c>
    </row>
    <row r="2016" spans="1:20" x14ac:dyDescent="0.3">
      <c r="A2016" s="6">
        <v>2024</v>
      </c>
      <c r="B2016" s="6">
        <v>9</v>
      </c>
      <c r="C2016" s="6">
        <v>23</v>
      </c>
      <c r="D2016" s="6">
        <v>4</v>
      </c>
      <c r="E2016" s="6" t="str">
        <f t="shared" si="124"/>
        <v>Monday</v>
      </c>
      <c r="F2016" s="6" t="str">
        <f t="shared" si="127"/>
        <v>Week-day</v>
      </c>
      <c r="G2016" s="6" t="str">
        <f>_xlfn.XLOOKUP(B2016,'[1]VLOOKUP DATA'!$A$3:$A$14,'[1]VLOOKUP DATA'!$C$3:$C$14)</f>
        <v>Low-demand</v>
      </c>
      <c r="H2016" s="6" t="str" cm="1">
        <f t="array" ref="H2016">_xlfn.XLOOKUP(1,('[1]VLOOKUP DATA'!$I$2:$I$337=[1]DATA!G2016)*('[1]VLOOKUP DATA'!$J$2:$J$337=[1]DATA!D2016)*('[1]VLOOKUP DATA'!$K$2:$K$337=[1]DATA!E2016),'[1]VLOOKUP DATA'!$L$2:$L$337)</f>
        <v>Off-Peak</v>
      </c>
      <c r="I2016" s="1" cm="1">
        <f t="array" ref="I2016">_xlfn.XLOOKUP(B2016,'[1]VLOOKUP DATA'!$A$3:$A$14,_xlfn.XLOOKUP(H2016,'[1]VLOOKUP DATA'!$D$2:$F$2,'[1]VLOOKUP DATA'!$D$3:$F$14))*100</f>
        <v>93</v>
      </c>
      <c r="J2016" s="2">
        <v>-7.0529249999999992</v>
      </c>
      <c r="K2016" s="3">
        <f t="shared" si="125"/>
        <v>0</v>
      </c>
      <c r="L2016" s="3">
        <v>46</v>
      </c>
      <c r="M2016" s="4">
        <v>443.97811666666689</v>
      </c>
      <c r="N2016" s="4">
        <v>0</v>
      </c>
      <c r="O2016" s="4">
        <v>416.4708</v>
      </c>
      <c r="P2016" s="3">
        <f t="shared" si="126"/>
        <v>445.53515833333324</v>
      </c>
      <c r="Q2016" s="5">
        <v>-2.8000000000000021E-2</v>
      </c>
      <c r="R2016" s="5">
        <f>VLOOKUP(D2016,'[1]DESIGN LOAD'!AC:AF,2,FALSE)</f>
        <v>295</v>
      </c>
      <c r="S2016" s="7">
        <f>VLOOKUP(D2016,'[1]DESIGN LOAD'!AC:AF,3,FALSE)</f>
        <v>190</v>
      </c>
      <c r="T2016">
        <f>VLOOKUP(D2016,'[1]DESIGN LOAD'!AC:AF,4,FALSE)</f>
        <v>485</v>
      </c>
    </row>
    <row r="2017" spans="1:20" x14ac:dyDescent="0.3">
      <c r="A2017" s="6">
        <v>2024</v>
      </c>
      <c r="B2017" s="6">
        <v>9</v>
      </c>
      <c r="C2017" s="6">
        <v>23</v>
      </c>
      <c r="D2017" s="6">
        <v>5</v>
      </c>
      <c r="E2017" s="6" t="str">
        <f t="shared" si="124"/>
        <v>Monday</v>
      </c>
      <c r="F2017" s="6" t="str">
        <f t="shared" si="127"/>
        <v>Week-day</v>
      </c>
      <c r="G2017" s="6" t="str">
        <f>_xlfn.XLOOKUP(B2017,'[1]VLOOKUP DATA'!$A$3:$A$14,'[1]VLOOKUP DATA'!$C$3:$C$14)</f>
        <v>Low-demand</v>
      </c>
      <c r="H2017" s="6" t="str" cm="1">
        <f t="array" ref="H2017">_xlfn.XLOOKUP(1,('[1]VLOOKUP DATA'!$I$2:$I$337=[1]DATA!G2017)*('[1]VLOOKUP DATA'!$J$2:$J$337=[1]DATA!D2017)*('[1]VLOOKUP DATA'!$K$2:$K$337=[1]DATA!E2017),'[1]VLOOKUP DATA'!$L$2:$L$337)</f>
        <v>Off-Peak</v>
      </c>
      <c r="I2017" s="1" cm="1">
        <f t="array" ref="I2017">_xlfn.XLOOKUP(B2017,'[1]VLOOKUP DATA'!$A$3:$A$14,_xlfn.XLOOKUP(H2017,'[1]VLOOKUP DATA'!$D$2:$F$2,'[1]VLOOKUP DATA'!$D$3:$F$14))*100</f>
        <v>93</v>
      </c>
      <c r="J2017" s="2">
        <v>0.4322416666666663</v>
      </c>
      <c r="K2017" s="3">
        <f t="shared" si="125"/>
        <v>0.4322416666666663</v>
      </c>
      <c r="L2017" s="3">
        <v>46</v>
      </c>
      <c r="M2017" s="4">
        <v>444.5368083333334</v>
      </c>
      <c r="N2017" s="4">
        <v>0</v>
      </c>
      <c r="O2017" s="4">
        <v>424.42941666666673</v>
      </c>
      <c r="P2017" s="3">
        <f t="shared" si="126"/>
        <v>445.53515833333324</v>
      </c>
      <c r="Q2017" s="5">
        <v>-2.8000000000000021E-2</v>
      </c>
      <c r="R2017" s="5">
        <f>VLOOKUP(D2017,'[1]DESIGN LOAD'!AC:AF,2,FALSE)</f>
        <v>295</v>
      </c>
      <c r="S2017" s="7">
        <f>VLOOKUP(D2017,'[1]DESIGN LOAD'!AC:AF,3,FALSE)</f>
        <v>190</v>
      </c>
      <c r="T2017">
        <f>VLOOKUP(D2017,'[1]DESIGN LOAD'!AC:AF,4,FALSE)</f>
        <v>485</v>
      </c>
    </row>
    <row r="2018" spans="1:20" x14ac:dyDescent="0.3">
      <c r="A2018" s="6">
        <v>2024</v>
      </c>
      <c r="B2018" s="6">
        <v>9</v>
      </c>
      <c r="C2018" s="6">
        <v>23</v>
      </c>
      <c r="D2018" s="6">
        <v>6</v>
      </c>
      <c r="E2018" s="6" t="str">
        <f t="shared" si="124"/>
        <v>Monday</v>
      </c>
      <c r="F2018" s="6" t="str">
        <f t="shared" si="127"/>
        <v>Week-day</v>
      </c>
      <c r="G2018" s="6" t="str">
        <f>_xlfn.XLOOKUP(B2018,'[1]VLOOKUP DATA'!$A$3:$A$14,'[1]VLOOKUP DATA'!$C$3:$C$14)</f>
        <v>Low-demand</v>
      </c>
      <c r="H2018" s="6" t="str" cm="1">
        <f t="array" ref="H2018">_xlfn.XLOOKUP(1,('[1]VLOOKUP DATA'!$I$2:$I$337=[1]DATA!G2018)*('[1]VLOOKUP DATA'!$J$2:$J$337=[1]DATA!D2018)*('[1]VLOOKUP DATA'!$K$2:$K$337=[1]DATA!E2018),'[1]VLOOKUP DATA'!$L$2:$L$337)</f>
        <v>Standard</v>
      </c>
      <c r="I2018" s="1" cm="1">
        <f t="array" ref="I2018">_xlfn.XLOOKUP(B2018,'[1]VLOOKUP DATA'!$A$3:$A$14,_xlfn.XLOOKUP(H2018,'[1]VLOOKUP DATA'!$D$2:$F$2,'[1]VLOOKUP DATA'!$D$3:$F$14))*100</f>
        <v>147</v>
      </c>
      <c r="J2018" s="2">
        <v>-88.200174999999987</v>
      </c>
      <c r="K2018" s="3">
        <f t="shared" si="125"/>
        <v>0</v>
      </c>
      <c r="L2018" s="3">
        <v>47.516666666666666</v>
      </c>
      <c r="M2018" s="4">
        <v>444.52175833333342</v>
      </c>
      <c r="N2018" s="4">
        <v>15.984033333333334</v>
      </c>
      <c r="O2018" s="4">
        <v>351.7709000000001</v>
      </c>
      <c r="P2018" s="3">
        <f t="shared" si="126"/>
        <v>445.53515833333324</v>
      </c>
      <c r="Q2018" s="5">
        <v>-2.8000000000000021E-2</v>
      </c>
      <c r="R2018" s="5">
        <f>VLOOKUP(D2018,'[1]DESIGN LOAD'!AC:AF,2,FALSE)</f>
        <v>295</v>
      </c>
      <c r="S2018" s="7">
        <f>VLOOKUP(D2018,'[1]DESIGN LOAD'!AC:AF,3,FALSE)</f>
        <v>190</v>
      </c>
      <c r="T2018">
        <f>VLOOKUP(D2018,'[1]DESIGN LOAD'!AC:AF,4,FALSE)</f>
        <v>485</v>
      </c>
    </row>
    <row r="2019" spans="1:20" x14ac:dyDescent="0.3">
      <c r="A2019" s="6">
        <v>2024</v>
      </c>
      <c r="B2019" s="6">
        <v>9</v>
      </c>
      <c r="C2019" s="6">
        <v>23</v>
      </c>
      <c r="D2019" s="6">
        <v>7</v>
      </c>
      <c r="E2019" s="6" t="str">
        <f t="shared" si="124"/>
        <v>Monday</v>
      </c>
      <c r="F2019" s="6" t="str">
        <f t="shared" si="127"/>
        <v>Week-day</v>
      </c>
      <c r="G2019" s="6" t="str">
        <f>_xlfn.XLOOKUP(B2019,'[1]VLOOKUP DATA'!$A$3:$A$14,'[1]VLOOKUP DATA'!$C$3:$C$14)</f>
        <v>Low-demand</v>
      </c>
      <c r="H2019" s="6" t="str" cm="1">
        <f t="array" ref="H2019">_xlfn.XLOOKUP(1,('[1]VLOOKUP DATA'!$I$2:$I$337=[1]DATA!G2019)*('[1]VLOOKUP DATA'!$J$2:$J$337=[1]DATA!D2019)*('[1]VLOOKUP DATA'!$K$2:$K$337=[1]DATA!E2019),'[1]VLOOKUP DATA'!$L$2:$L$337)</f>
        <v>Peak</v>
      </c>
      <c r="I2019" s="1" cm="1">
        <f t="array" ref="I2019">_xlfn.XLOOKUP(B2019,'[1]VLOOKUP DATA'!$A$3:$A$14,_xlfn.XLOOKUP(H2019,'[1]VLOOKUP DATA'!$D$2:$F$2,'[1]VLOOKUP DATA'!$D$3:$F$14))*100</f>
        <v>213</v>
      </c>
      <c r="J2019" s="2">
        <v>-140.40767499999998</v>
      </c>
      <c r="K2019" s="3">
        <f t="shared" si="125"/>
        <v>0</v>
      </c>
      <c r="L2019" s="3">
        <v>52.041666666666664</v>
      </c>
      <c r="M2019" s="4">
        <v>444.56457499999993</v>
      </c>
      <c r="N2019" s="4">
        <v>201.31949166666675</v>
      </c>
      <c r="O2019" s="4">
        <v>484.90036666666668</v>
      </c>
      <c r="P2019" s="3">
        <f t="shared" si="126"/>
        <v>445.53515833333324</v>
      </c>
      <c r="Q2019" s="5">
        <v>-2.8000000000000021E-2</v>
      </c>
      <c r="R2019" s="5">
        <f>VLOOKUP(D2019,'[1]DESIGN LOAD'!AC:AF,2,FALSE)</f>
        <v>565</v>
      </c>
      <c r="S2019" s="7">
        <f>VLOOKUP(D2019,'[1]DESIGN LOAD'!AC:AF,3,FALSE)</f>
        <v>690</v>
      </c>
      <c r="T2019">
        <f>VLOOKUP(D2019,'[1]DESIGN LOAD'!AC:AF,4,FALSE)</f>
        <v>1255</v>
      </c>
    </row>
    <row r="2020" spans="1:20" x14ac:dyDescent="0.3">
      <c r="A2020" s="6">
        <v>2024</v>
      </c>
      <c r="B2020" s="6">
        <v>9</v>
      </c>
      <c r="C2020" s="6">
        <v>23</v>
      </c>
      <c r="D2020" s="6">
        <v>8</v>
      </c>
      <c r="E2020" s="6" t="str">
        <f t="shared" si="124"/>
        <v>Monday</v>
      </c>
      <c r="F2020" s="6" t="str">
        <f t="shared" si="127"/>
        <v>Week-day</v>
      </c>
      <c r="G2020" s="6" t="str">
        <f>_xlfn.XLOOKUP(B2020,'[1]VLOOKUP DATA'!$A$3:$A$14,'[1]VLOOKUP DATA'!$C$3:$C$14)</f>
        <v>Low-demand</v>
      </c>
      <c r="H2020" s="6" t="str" cm="1">
        <f t="array" ref="H2020">_xlfn.XLOOKUP(1,('[1]VLOOKUP DATA'!$I$2:$I$337=[1]DATA!G2020)*('[1]VLOOKUP DATA'!$J$2:$J$337=[1]DATA!D2020)*('[1]VLOOKUP DATA'!$K$2:$K$337=[1]DATA!E2020),'[1]VLOOKUP DATA'!$L$2:$L$337)</f>
        <v>Peak</v>
      </c>
      <c r="I2020" s="1" cm="1">
        <f t="array" ref="I2020">_xlfn.XLOOKUP(B2020,'[1]VLOOKUP DATA'!$A$3:$A$14,_xlfn.XLOOKUP(H2020,'[1]VLOOKUP DATA'!$D$2:$F$2,'[1]VLOOKUP DATA'!$D$3:$F$14))*100</f>
        <v>213</v>
      </c>
      <c r="J2020" s="2">
        <v>-249.69057500000002</v>
      </c>
      <c r="K2020" s="3">
        <f t="shared" si="125"/>
        <v>0</v>
      </c>
      <c r="L2020" s="3">
        <v>61.991666666666667</v>
      </c>
      <c r="M2020" s="4">
        <v>377.96637500000008</v>
      </c>
      <c r="N2020" s="4">
        <v>479.31469999999996</v>
      </c>
      <c r="O2020" s="4">
        <v>589.98754166666663</v>
      </c>
      <c r="P2020" s="3">
        <f t="shared" si="126"/>
        <v>445.53515833333324</v>
      </c>
      <c r="Q2020" s="5">
        <v>-2.8000000000000021E-2</v>
      </c>
      <c r="R2020" s="5">
        <f>VLOOKUP(D2020,'[1]DESIGN LOAD'!AC:AF,2,FALSE)</f>
        <v>565</v>
      </c>
      <c r="S2020" s="7">
        <f>VLOOKUP(D2020,'[1]DESIGN LOAD'!AC:AF,3,FALSE)</f>
        <v>675</v>
      </c>
      <c r="T2020">
        <f>VLOOKUP(D2020,'[1]DESIGN LOAD'!AC:AF,4,FALSE)</f>
        <v>1240</v>
      </c>
    </row>
    <row r="2021" spans="1:20" x14ac:dyDescent="0.3">
      <c r="A2021" s="6">
        <v>2024</v>
      </c>
      <c r="B2021" s="6">
        <v>9</v>
      </c>
      <c r="C2021" s="6">
        <v>23</v>
      </c>
      <c r="D2021" s="6">
        <v>9</v>
      </c>
      <c r="E2021" s="6" t="str">
        <f t="shared" si="124"/>
        <v>Monday</v>
      </c>
      <c r="F2021" s="6" t="str">
        <f t="shared" si="127"/>
        <v>Week-day</v>
      </c>
      <c r="G2021" s="6" t="str">
        <f>_xlfn.XLOOKUP(B2021,'[1]VLOOKUP DATA'!$A$3:$A$14,'[1]VLOOKUP DATA'!$C$3:$C$14)</f>
        <v>Low-demand</v>
      </c>
      <c r="H2021" s="6" t="str" cm="1">
        <f t="array" ref="H2021">_xlfn.XLOOKUP(1,('[1]VLOOKUP DATA'!$I$2:$I$337=[1]DATA!G2021)*('[1]VLOOKUP DATA'!$J$2:$J$337=[1]DATA!D2021)*('[1]VLOOKUP DATA'!$K$2:$K$337=[1]DATA!E2021),'[1]VLOOKUP DATA'!$L$2:$L$337)</f>
        <v>Peak</v>
      </c>
      <c r="I2021" s="1" cm="1">
        <f t="array" ref="I2021">_xlfn.XLOOKUP(B2021,'[1]VLOOKUP DATA'!$A$3:$A$14,_xlfn.XLOOKUP(H2021,'[1]VLOOKUP DATA'!$D$2:$F$2,'[1]VLOOKUP DATA'!$D$3:$F$14))*100</f>
        <v>213</v>
      </c>
      <c r="J2021" s="2">
        <v>-131.54160833333333</v>
      </c>
      <c r="K2021" s="3">
        <f t="shared" si="125"/>
        <v>0</v>
      </c>
      <c r="L2021" s="3">
        <v>70.266666666666666</v>
      </c>
      <c r="M2021" s="4">
        <v>0.16509999999999994</v>
      </c>
      <c r="N2021" s="4">
        <v>699.66350833333343</v>
      </c>
      <c r="O2021" s="4">
        <v>568.0924166666664</v>
      </c>
      <c r="P2021" s="3">
        <f t="shared" si="126"/>
        <v>445.53515833333324</v>
      </c>
      <c r="Q2021" s="5">
        <v>-2.8000000000000021E-2</v>
      </c>
      <c r="R2021" s="5">
        <f>VLOOKUP(D2021,'[1]DESIGN LOAD'!AC:AF,2,FALSE)</f>
        <v>565</v>
      </c>
      <c r="S2021" s="7">
        <f>VLOOKUP(D2021,'[1]DESIGN LOAD'!AC:AF,3,FALSE)</f>
        <v>675</v>
      </c>
      <c r="T2021">
        <f>VLOOKUP(D2021,'[1]DESIGN LOAD'!AC:AF,4,FALSE)</f>
        <v>1240</v>
      </c>
    </row>
    <row r="2022" spans="1:20" x14ac:dyDescent="0.3">
      <c r="A2022" s="6">
        <v>2024</v>
      </c>
      <c r="B2022" s="6">
        <v>9</v>
      </c>
      <c r="C2022" s="6">
        <v>23</v>
      </c>
      <c r="D2022" s="6">
        <v>10</v>
      </c>
      <c r="E2022" s="6" t="str">
        <f t="shared" si="124"/>
        <v>Monday</v>
      </c>
      <c r="F2022" s="6" t="str">
        <f t="shared" si="127"/>
        <v>Week-day</v>
      </c>
      <c r="G2022" s="6" t="str">
        <f>_xlfn.XLOOKUP(B2022,'[1]VLOOKUP DATA'!$A$3:$A$14,'[1]VLOOKUP DATA'!$C$3:$C$14)</f>
        <v>Low-demand</v>
      </c>
      <c r="H2022" s="6" t="str" cm="1">
        <f t="array" ref="H2022">_xlfn.XLOOKUP(1,('[1]VLOOKUP DATA'!$I$2:$I$337=[1]DATA!G2022)*('[1]VLOOKUP DATA'!$J$2:$J$337=[1]DATA!D2022)*('[1]VLOOKUP DATA'!$K$2:$K$337=[1]DATA!E2022),'[1]VLOOKUP DATA'!$L$2:$L$337)</f>
        <v>Standard</v>
      </c>
      <c r="I2022" s="1" cm="1">
        <f t="array" ref="I2022">_xlfn.XLOOKUP(B2022,'[1]VLOOKUP DATA'!$A$3:$A$14,_xlfn.XLOOKUP(H2022,'[1]VLOOKUP DATA'!$D$2:$F$2,'[1]VLOOKUP DATA'!$D$3:$F$14))*100</f>
        <v>147</v>
      </c>
      <c r="J2022" s="2">
        <v>-257.58355555555551</v>
      </c>
      <c r="K2022" s="3">
        <f t="shared" si="125"/>
        <v>0</v>
      </c>
      <c r="L2022" s="3">
        <v>79.747474747474755</v>
      </c>
      <c r="M2022" s="4">
        <v>33.517141414141399</v>
      </c>
      <c r="N2022" s="4">
        <v>843.64339393939372</v>
      </c>
      <c r="O2022" s="4">
        <v>616.66521212121222</v>
      </c>
      <c r="P2022" s="3">
        <f t="shared" si="126"/>
        <v>445.53515833333324</v>
      </c>
      <c r="Q2022" s="5">
        <v>-9.6161616161616233E-3</v>
      </c>
      <c r="R2022" s="5">
        <f>VLOOKUP(D2022,'[1]DESIGN LOAD'!AC:AF,2,FALSE)</f>
        <v>565</v>
      </c>
      <c r="S2022" s="7">
        <f>VLOOKUP(D2022,'[1]DESIGN LOAD'!AC:AF,3,FALSE)</f>
        <v>675</v>
      </c>
      <c r="T2022">
        <f>VLOOKUP(D2022,'[1]DESIGN LOAD'!AC:AF,4,FALSE)</f>
        <v>1240</v>
      </c>
    </row>
    <row r="2023" spans="1:20" x14ac:dyDescent="0.3">
      <c r="A2023" s="6">
        <v>2024</v>
      </c>
      <c r="B2023" s="6">
        <v>9</v>
      </c>
      <c r="C2023" s="6">
        <v>23</v>
      </c>
      <c r="D2023" s="6">
        <v>11</v>
      </c>
      <c r="E2023" s="6" t="str">
        <f t="shared" si="124"/>
        <v>Monday</v>
      </c>
      <c r="F2023" s="6" t="str">
        <f t="shared" si="127"/>
        <v>Week-day</v>
      </c>
      <c r="G2023" s="6" t="str">
        <f>_xlfn.XLOOKUP(B2023,'[1]VLOOKUP DATA'!$A$3:$A$14,'[1]VLOOKUP DATA'!$C$3:$C$14)</f>
        <v>Low-demand</v>
      </c>
      <c r="H2023" s="6" t="str" cm="1">
        <f t="array" ref="H2023">_xlfn.XLOOKUP(1,('[1]VLOOKUP DATA'!$I$2:$I$337=[1]DATA!G2023)*('[1]VLOOKUP DATA'!$J$2:$J$337=[1]DATA!D2023)*('[1]VLOOKUP DATA'!$K$2:$K$337=[1]DATA!E2023),'[1]VLOOKUP DATA'!$L$2:$L$337)</f>
        <v>Standard</v>
      </c>
      <c r="I2023" s="1" cm="1">
        <f t="array" ref="I2023">_xlfn.XLOOKUP(B2023,'[1]VLOOKUP DATA'!$A$3:$A$14,_xlfn.XLOOKUP(H2023,'[1]VLOOKUP DATA'!$D$2:$F$2,'[1]VLOOKUP DATA'!$D$3:$F$14))*100</f>
        <v>147</v>
      </c>
      <c r="J2023" s="2">
        <v>-312.05992500000008</v>
      </c>
      <c r="K2023" s="3">
        <f t="shared" si="125"/>
        <v>0</v>
      </c>
      <c r="L2023" s="3">
        <v>92.891666666666666</v>
      </c>
      <c r="M2023" s="4">
        <v>12.558150000000001</v>
      </c>
      <c r="N2023" s="4">
        <v>840.10502499999973</v>
      </c>
      <c r="O2023" s="4">
        <v>539.0702083333332</v>
      </c>
      <c r="P2023" s="3">
        <f t="shared" si="126"/>
        <v>445.53515833333324</v>
      </c>
      <c r="Q2023" s="5">
        <v>-3.091666666666671E-2</v>
      </c>
      <c r="R2023" s="5">
        <f>VLOOKUP(D2023,'[1]DESIGN LOAD'!AC:AF,2,FALSE)</f>
        <v>565</v>
      </c>
      <c r="S2023" s="7">
        <f>VLOOKUP(D2023,'[1]DESIGN LOAD'!AC:AF,3,FALSE)</f>
        <v>675</v>
      </c>
      <c r="T2023">
        <f>VLOOKUP(D2023,'[1]DESIGN LOAD'!AC:AF,4,FALSE)</f>
        <v>1240</v>
      </c>
    </row>
    <row r="2024" spans="1:20" x14ac:dyDescent="0.3">
      <c r="A2024" s="6">
        <v>2024</v>
      </c>
      <c r="B2024" s="6">
        <v>9</v>
      </c>
      <c r="C2024" s="6">
        <v>23</v>
      </c>
      <c r="D2024" s="6">
        <v>12</v>
      </c>
      <c r="E2024" s="6" t="str">
        <f t="shared" si="124"/>
        <v>Monday</v>
      </c>
      <c r="F2024" s="6" t="str">
        <f t="shared" si="127"/>
        <v>Week-day</v>
      </c>
      <c r="G2024" s="6" t="str">
        <f>_xlfn.XLOOKUP(B2024,'[1]VLOOKUP DATA'!$A$3:$A$14,'[1]VLOOKUP DATA'!$C$3:$C$14)</f>
        <v>Low-demand</v>
      </c>
      <c r="H2024" s="6" t="str" cm="1">
        <f t="array" ref="H2024">_xlfn.XLOOKUP(1,('[1]VLOOKUP DATA'!$I$2:$I$337=[1]DATA!G2024)*('[1]VLOOKUP DATA'!$J$2:$J$337=[1]DATA!D2024)*('[1]VLOOKUP DATA'!$K$2:$K$337=[1]DATA!E2024),'[1]VLOOKUP DATA'!$L$2:$L$337)</f>
        <v>Standard</v>
      </c>
      <c r="I2024" s="1" cm="1">
        <f t="array" ref="I2024">_xlfn.XLOOKUP(B2024,'[1]VLOOKUP DATA'!$A$3:$A$14,_xlfn.XLOOKUP(H2024,'[1]VLOOKUP DATA'!$D$2:$F$2,'[1]VLOOKUP DATA'!$D$3:$F$14))*100</f>
        <v>147</v>
      </c>
      <c r="J2024" s="2">
        <v>-18.780158333333326</v>
      </c>
      <c r="K2024" s="3">
        <f t="shared" si="125"/>
        <v>0</v>
      </c>
      <c r="L2024" s="3">
        <v>99</v>
      </c>
      <c r="M2024" s="4">
        <v>36.828891666666642</v>
      </c>
      <c r="N2024" s="4">
        <v>499.17098333333337</v>
      </c>
      <c r="O2024" s="4">
        <v>512.65364166666643</v>
      </c>
      <c r="P2024" s="3">
        <f t="shared" si="126"/>
        <v>445.53515833333324</v>
      </c>
      <c r="Q2024" s="5">
        <v>-3.2591666666666623E-2</v>
      </c>
      <c r="R2024" s="5">
        <f>VLOOKUP(D2024,'[1]DESIGN LOAD'!AC:AF,2,FALSE)</f>
        <v>565</v>
      </c>
      <c r="S2024" s="7">
        <f>VLOOKUP(D2024,'[1]DESIGN LOAD'!AC:AF,3,FALSE)</f>
        <v>675</v>
      </c>
      <c r="T2024">
        <f>VLOOKUP(D2024,'[1]DESIGN LOAD'!AC:AF,4,FALSE)</f>
        <v>1240</v>
      </c>
    </row>
    <row r="2025" spans="1:20" x14ac:dyDescent="0.3">
      <c r="A2025" s="6">
        <v>2024</v>
      </c>
      <c r="B2025" s="6">
        <v>9</v>
      </c>
      <c r="C2025" s="6">
        <v>23</v>
      </c>
      <c r="D2025" s="6">
        <v>13</v>
      </c>
      <c r="E2025" s="6" t="str">
        <f t="shared" si="124"/>
        <v>Monday</v>
      </c>
      <c r="F2025" s="6" t="str">
        <f t="shared" si="127"/>
        <v>Week-day</v>
      </c>
      <c r="G2025" s="6" t="str">
        <f>_xlfn.XLOOKUP(B2025,'[1]VLOOKUP DATA'!$A$3:$A$14,'[1]VLOOKUP DATA'!$C$3:$C$14)</f>
        <v>Low-demand</v>
      </c>
      <c r="H2025" s="6" t="str" cm="1">
        <f t="array" ref="H2025">_xlfn.XLOOKUP(1,('[1]VLOOKUP DATA'!$I$2:$I$337=[1]DATA!G2025)*('[1]VLOOKUP DATA'!$J$2:$J$337=[1]DATA!D2025)*('[1]VLOOKUP DATA'!$K$2:$K$337=[1]DATA!E2025),'[1]VLOOKUP DATA'!$L$2:$L$337)</f>
        <v>Standard</v>
      </c>
      <c r="I2025" s="1" cm="1">
        <f t="array" ref="I2025">_xlfn.XLOOKUP(B2025,'[1]VLOOKUP DATA'!$A$3:$A$14,_xlfn.XLOOKUP(H2025,'[1]VLOOKUP DATA'!$D$2:$F$2,'[1]VLOOKUP DATA'!$D$3:$F$14))*100</f>
        <v>147</v>
      </c>
      <c r="J2025" s="2">
        <v>-10.121116666666669</v>
      </c>
      <c r="K2025" s="3">
        <f t="shared" si="125"/>
        <v>0</v>
      </c>
      <c r="L2025" s="3">
        <v>99</v>
      </c>
      <c r="M2025" s="4">
        <v>16.4621</v>
      </c>
      <c r="N2025" s="4">
        <v>535.59260833333315</v>
      </c>
      <c r="O2025" s="4">
        <v>537.38708333333341</v>
      </c>
      <c r="P2025" s="3">
        <f t="shared" si="126"/>
        <v>445.53515833333324</v>
      </c>
      <c r="Q2025" s="5">
        <v>-2.4233333333333294E-2</v>
      </c>
      <c r="R2025" s="5">
        <f>VLOOKUP(D2025,'[1]DESIGN LOAD'!AC:AF,2,FALSE)</f>
        <v>565</v>
      </c>
      <c r="S2025" s="7">
        <f>VLOOKUP(D2025,'[1]DESIGN LOAD'!AC:AF,3,FALSE)</f>
        <v>675</v>
      </c>
      <c r="T2025">
        <f>VLOOKUP(D2025,'[1]DESIGN LOAD'!AC:AF,4,FALSE)</f>
        <v>1240</v>
      </c>
    </row>
    <row r="2026" spans="1:20" x14ac:dyDescent="0.3">
      <c r="A2026" s="6">
        <v>2024</v>
      </c>
      <c r="B2026" s="6">
        <v>9</v>
      </c>
      <c r="C2026" s="6">
        <v>23</v>
      </c>
      <c r="D2026" s="6">
        <v>14</v>
      </c>
      <c r="E2026" s="6" t="str">
        <f t="shared" si="124"/>
        <v>Monday</v>
      </c>
      <c r="F2026" s="6" t="str">
        <f t="shared" si="127"/>
        <v>Week-day</v>
      </c>
      <c r="G2026" s="6" t="str">
        <f>_xlfn.XLOOKUP(B2026,'[1]VLOOKUP DATA'!$A$3:$A$14,'[1]VLOOKUP DATA'!$C$3:$C$14)</f>
        <v>Low-demand</v>
      </c>
      <c r="H2026" s="6" t="str" cm="1">
        <f t="array" ref="H2026">_xlfn.XLOOKUP(1,('[1]VLOOKUP DATA'!$I$2:$I$337=[1]DATA!G2026)*('[1]VLOOKUP DATA'!$J$2:$J$337=[1]DATA!D2026)*('[1]VLOOKUP DATA'!$K$2:$K$337=[1]DATA!E2026),'[1]VLOOKUP DATA'!$L$2:$L$337)</f>
        <v>Standard</v>
      </c>
      <c r="I2026" s="1" cm="1">
        <f t="array" ref="I2026">_xlfn.XLOOKUP(B2026,'[1]VLOOKUP DATA'!$A$3:$A$14,_xlfn.XLOOKUP(H2026,'[1]VLOOKUP DATA'!$D$2:$F$2,'[1]VLOOKUP DATA'!$D$3:$F$14))*100</f>
        <v>147</v>
      </c>
      <c r="J2026" s="2">
        <v>-7.8769250000000008</v>
      </c>
      <c r="K2026" s="3">
        <f t="shared" si="125"/>
        <v>0</v>
      </c>
      <c r="L2026" s="3">
        <v>99</v>
      </c>
      <c r="M2026" s="4">
        <v>13.83544166666667</v>
      </c>
      <c r="N2026" s="4">
        <v>547.42379166666672</v>
      </c>
      <c r="O2026" s="4">
        <v>549.55165</v>
      </c>
      <c r="P2026" s="3">
        <f t="shared" si="126"/>
        <v>445.53515833333324</v>
      </c>
      <c r="Q2026" s="5">
        <v>-2.265833333333336E-2</v>
      </c>
      <c r="R2026" s="5">
        <f>VLOOKUP(D2026,'[1]DESIGN LOAD'!AC:AF,2,FALSE)</f>
        <v>565</v>
      </c>
      <c r="S2026" s="7">
        <f>VLOOKUP(D2026,'[1]DESIGN LOAD'!AC:AF,3,FALSE)</f>
        <v>675</v>
      </c>
      <c r="T2026">
        <f>VLOOKUP(D2026,'[1]DESIGN LOAD'!AC:AF,4,FALSE)</f>
        <v>1240</v>
      </c>
    </row>
    <row r="2027" spans="1:20" x14ac:dyDescent="0.3">
      <c r="A2027" s="6">
        <v>2024</v>
      </c>
      <c r="B2027" s="6">
        <v>9</v>
      </c>
      <c r="C2027" s="6">
        <v>23</v>
      </c>
      <c r="D2027" s="6">
        <v>15</v>
      </c>
      <c r="E2027" s="6" t="str">
        <f t="shared" si="124"/>
        <v>Monday</v>
      </c>
      <c r="F2027" s="6" t="str">
        <f t="shared" si="127"/>
        <v>Week-day</v>
      </c>
      <c r="G2027" s="6" t="str">
        <f>_xlfn.XLOOKUP(B2027,'[1]VLOOKUP DATA'!$A$3:$A$14,'[1]VLOOKUP DATA'!$C$3:$C$14)</f>
        <v>Low-demand</v>
      </c>
      <c r="H2027" s="6" t="str" cm="1">
        <f t="array" ref="H2027">_xlfn.XLOOKUP(1,('[1]VLOOKUP DATA'!$I$2:$I$337=[1]DATA!G2027)*('[1]VLOOKUP DATA'!$J$2:$J$337=[1]DATA!D2027)*('[1]VLOOKUP DATA'!$K$2:$K$337=[1]DATA!E2027),'[1]VLOOKUP DATA'!$L$2:$L$337)</f>
        <v>Standard</v>
      </c>
      <c r="I2027" s="1" cm="1">
        <f t="array" ref="I2027">_xlfn.XLOOKUP(B2027,'[1]VLOOKUP DATA'!$A$3:$A$14,_xlfn.XLOOKUP(H2027,'[1]VLOOKUP DATA'!$D$2:$F$2,'[1]VLOOKUP DATA'!$D$3:$F$14))*100</f>
        <v>147</v>
      </c>
      <c r="J2027" s="2">
        <v>10.183158333333331</v>
      </c>
      <c r="K2027" s="3">
        <f t="shared" si="125"/>
        <v>10.183158333333331</v>
      </c>
      <c r="L2027" s="3">
        <v>99</v>
      </c>
      <c r="M2027" s="4">
        <v>0.81619166666666798</v>
      </c>
      <c r="N2027" s="4">
        <v>526.2891583333336</v>
      </c>
      <c r="O2027" s="4">
        <v>536.9870249999999</v>
      </c>
      <c r="P2027" s="3">
        <f t="shared" si="126"/>
        <v>445.53515833333324</v>
      </c>
      <c r="Q2027" s="5">
        <v>-3.6858333333333347E-2</v>
      </c>
      <c r="R2027" s="5">
        <f>VLOOKUP(D2027,'[1]DESIGN LOAD'!AC:AF,2,FALSE)</f>
        <v>565</v>
      </c>
      <c r="S2027" s="7">
        <f>VLOOKUP(D2027,'[1]DESIGN LOAD'!AC:AF,3,FALSE)</f>
        <v>675</v>
      </c>
      <c r="T2027">
        <f>VLOOKUP(D2027,'[1]DESIGN LOAD'!AC:AF,4,FALSE)</f>
        <v>1240</v>
      </c>
    </row>
    <row r="2028" spans="1:20" x14ac:dyDescent="0.3">
      <c r="A2028" s="6">
        <v>2024</v>
      </c>
      <c r="B2028" s="6">
        <v>9</v>
      </c>
      <c r="C2028" s="6">
        <v>23</v>
      </c>
      <c r="D2028" s="6">
        <v>16</v>
      </c>
      <c r="E2028" s="6" t="str">
        <f t="shared" si="124"/>
        <v>Monday</v>
      </c>
      <c r="F2028" s="6" t="str">
        <f t="shared" si="127"/>
        <v>Week-day</v>
      </c>
      <c r="G2028" s="6" t="str">
        <f>_xlfn.XLOOKUP(B2028,'[1]VLOOKUP DATA'!$A$3:$A$14,'[1]VLOOKUP DATA'!$C$3:$C$14)</f>
        <v>Low-demand</v>
      </c>
      <c r="H2028" s="6" t="str" cm="1">
        <f t="array" ref="H2028">_xlfn.XLOOKUP(1,('[1]VLOOKUP DATA'!$I$2:$I$337=[1]DATA!G2028)*('[1]VLOOKUP DATA'!$J$2:$J$337=[1]DATA!D2028)*('[1]VLOOKUP DATA'!$K$2:$K$337=[1]DATA!E2028),'[1]VLOOKUP DATA'!$L$2:$L$337)</f>
        <v>Standard</v>
      </c>
      <c r="I2028" s="1" cm="1">
        <f t="array" ref="I2028">_xlfn.XLOOKUP(B2028,'[1]VLOOKUP DATA'!$A$3:$A$14,_xlfn.XLOOKUP(H2028,'[1]VLOOKUP DATA'!$D$2:$F$2,'[1]VLOOKUP DATA'!$D$3:$F$14))*100</f>
        <v>147</v>
      </c>
      <c r="J2028" s="2">
        <v>62.865649999999995</v>
      </c>
      <c r="K2028" s="3">
        <f t="shared" si="125"/>
        <v>62.865649999999995</v>
      </c>
      <c r="L2028" s="3">
        <v>95.608333333333334</v>
      </c>
      <c r="M2028" s="4">
        <v>207.80517500000005</v>
      </c>
      <c r="N2028" s="4">
        <v>324.49494166666659</v>
      </c>
      <c r="O2028" s="4">
        <v>584.87977500000022</v>
      </c>
      <c r="P2028" s="3">
        <f t="shared" si="126"/>
        <v>445.53515833333324</v>
      </c>
      <c r="Q2028" s="5">
        <v>-3.122500000000002E-2</v>
      </c>
      <c r="R2028" s="5">
        <f>VLOOKUP(D2028,'[1]DESIGN LOAD'!AC:AF,2,FALSE)</f>
        <v>565</v>
      </c>
      <c r="S2028" s="7">
        <f>VLOOKUP(D2028,'[1]DESIGN LOAD'!AC:AF,3,FALSE)</f>
        <v>675</v>
      </c>
      <c r="T2028">
        <f>VLOOKUP(D2028,'[1]DESIGN LOAD'!AC:AF,4,FALSE)</f>
        <v>1240</v>
      </c>
    </row>
    <row r="2029" spans="1:20" x14ac:dyDescent="0.3">
      <c r="A2029" s="6">
        <v>2024</v>
      </c>
      <c r="B2029" s="6">
        <v>9</v>
      </c>
      <c r="C2029" s="6">
        <v>23</v>
      </c>
      <c r="D2029" s="6">
        <v>17</v>
      </c>
      <c r="E2029" s="6" t="str">
        <f t="shared" si="124"/>
        <v>Monday</v>
      </c>
      <c r="F2029" s="6" t="str">
        <f t="shared" si="127"/>
        <v>Week-day</v>
      </c>
      <c r="G2029" s="6" t="str">
        <f>_xlfn.XLOOKUP(B2029,'[1]VLOOKUP DATA'!$A$3:$A$14,'[1]VLOOKUP DATA'!$C$3:$C$14)</f>
        <v>Low-demand</v>
      </c>
      <c r="H2029" s="6" t="str" cm="1">
        <f t="array" ref="H2029">_xlfn.XLOOKUP(1,('[1]VLOOKUP DATA'!$I$2:$I$337=[1]DATA!G2029)*('[1]VLOOKUP DATA'!$J$2:$J$337=[1]DATA!D2029)*('[1]VLOOKUP DATA'!$K$2:$K$337=[1]DATA!E2029),'[1]VLOOKUP DATA'!$L$2:$L$337)</f>
        <v>Standard</v>
      </c>
      <c r="I2029" s="1" cm="1">
        <f t="array" ref="I2029">_xlfn.XLOOKUP(B2029,'[1]VLOOKUP DATA'!$A$3:$A$14,_xlfn.XLOOKUP(H2029,'[1]VLOOKUP DATA'!$D$2:$F$2,'[1]VLOOKUP DATA'!$D$3:$F$14))*100</f>
        <v>147</v>
      </c>
      <c r="J2029" s="2">
        <v>23.454733333333326</v>
      </c>
      <c r="K2029" s="3">
        <f t="shared" si="125"/>
        <v>23.454733333333326</v>
      </c>
      <c r="L2029" s="3">
        <v>95.583333333333329</v>
      </c>
      <c r="M2029" s="4">
        <v>445.53515833333324</v>
      </c>
      <c r="N2029" s="4">
        <v>101.8193916666667</v>
      </c>
      <c r="O2029" s="4">
        <v>549.16274166666653</v>
      </c>
      <c r="P2029" s="3">
        <f t="shared" si="126"/>
        <v>445.53515833333324</v>
      </c>
      <c r="Q2029" s="5">
        <v>-4.2174999999999886E-2</v>
      </c>
      <c r="R2029" s="5">
        <f>VLOOKUP(D2029,'[1]DESIGN LOAD'!AC:AF,2,FALSE)</f>
        <v>555</v>
      </c>
      <c r="S2029" s="7">
        <f>VLOOKUP(D2029,'[1]DESIGN LOAD'!AC:AF,3,FALSE)</f>
        <v>675</v>
      </c>
      <c r="T2029">
        <f>VLOOKUP(D2029,'[1]DESIGN LOAD'!AC:AF,4,FALSE)</f>
        <v>1230</v>
      </c>
    </row>
    <row r="2030" spans="1:20" x14ac:dyDescent="0.3">
      <c r="A2030" s="6">
        <v>2024</v>
      </c>
      <c r="B2030" s="6">
        <v>9</v>
      </c>
      <c r="C2030" s="6">
        <v>23</v>
      </c>
      <c r="D2030" s="6">
        <v>18</v>
      </c>
      <c r="E2030" s="6" t="str">
        <f t="shared" si="124"/>
        <v>Monday</v>
      </c>
      <c r="F2030" s="6" t="str">
        <f t="shared" si="127"/>
        <v>Week-day</v>
      </c>
      <c r="G2030" s="6" t="str">
        <f>_xlfn.XLOOKUP(B2030,'[1]VLOOKUP DATA'!$A$3:$A$14,'[1]VLOOKUP DATA'!$C$3:$C$14)</f>
        <v>Low-demand</v>
      </c>
      <c r="H2030" s="6" t="str" cm="1">
        <f t="array" ref="H2030">_xlfn.XLOOKUP(1,('[1]VLOOKUP DATA'!$I$2:$I$337=[1]DATA!G2030)*('[1]VLOOKUP DATA'!$J$2:$J$337=[1]DATA!D2030)*('[1]VLOOKUP DATA'!$K$2:$K$337=[1]DATA!E2030),'[1]VLOOKUP DATA'!$L$2:$L$337)</f>
        <v>Peak</v>
      </c>
      <c r="I2030" s="1" cm="1">
        <f t="array" ref="I2030">_xlfn.XLOOKUP(B2030,'[1]VLOOKUP DATA'!$A$3:$A$14,_xlfn.XLOOKUP(H2030,'[1]VLOOKUP DATA'!$D$2:$F$2,'[1]VLOOKUP DATA'!$D$3:$F$14))*100</f>
        <v>213</v>
      </c>
      <c r="J2030" s="2">
        <v>422.35685833333332</v>
      </c>
      <c r="K2030" s="3">
        <f t="shared" si="125"/>
        <v>422.35685833333332</v>
      </c>
      <c r="L2030" s="3">
        <v>84.233333333333334</v>
      </c>
      <c r="M2030" s="4">
        <v>78.076266666666626</v>
      </c>
      <c r="N2030" s="4">
        <v>10.801683333333333</v>
      </c>
      <c r="O2030" s="4">
        <v>507.31084166666659</v>
      </c>
      <c r="P2030" s="3">
        <f t="shared" si="126"/>
        <v>445.53515833333324</v>
      </c>
      <c r="Q2030" s="5">
        <v>-3.6683333333333339E-2</v>
      </c>
      <c r="R2030" s="5">
        <f>VLOOKUP(D2030,'[1]DESIGN LOAD'!AC:AF,2,FALSE)</f>
        <v>485</v>
      </c>
      <c r="S2030" s="7">
        <f>VLOOKUP(D2030,'[1]DESIGN LOAD'!AC:AF,3,FALSE)</f>
        <v>655</v>
      </c>
      <c r="T2030">
        <f>VLOOKUP(D2030,'[1]DESIGN LOAD'!AC:AF,4,FALSE)</f>
        <v>1140</v>
      </c>
    </row>
    <row r="2031" spans="1:20" x14ac:dyDescent="0.3">
      <c r="A2031" s="6">
        <v>2024</v>
      </c>
      <c r="B2031" s="6">
        <v>9</v>
      </c>
      <c r="C2031" s="6">
        <v>23</v>
      </c>
      <c r="D2031" s="6">
        <v>19</v>
      </c>
      <c r="E2031" s="6" t="str">
        <f t="shared" si="124"/>
        <v>Monday</v>
      </c>
      <c r="F2031" s="6" t="str">
        <f t="shared" si="127"/>
        <v>Week-day</v>
      </c>
      <c r="G2031" s="6" t="str">
        <f>_xlfn.XLOOKUP(B2031,'[1]VLOOKUP DATA'!$A$3:$A$14,'[1]VLOOKUP DATA'!$C$3:$C$14)</f>
        <v>Low-demand</v>
      </c>
      <c r="H2031" s="6" t="str" cm="1">
        <f t="array" ref="H2031">_xlfn.XLOOKUP(1,('[1]VLOOKUP DATA'!$I$2:$I$337=[1]DATA!G2031)*('[1]VLOOKUP DATA'!$J$2:$J$337=[1]DATA!D2031)*('[1]VLOOKUP DATA'!$K$2:$K$337=[1]DATA!E2031),'[1]VLOOKUP DATA'!$L$2:$L$337)</f>
        <v>Peak</v>
      </c>
      <c r="I2031" s="1" cm="1">
        <f t="array" ref="I2031">_xlfn.XLOOKUP(B2031,'[1]VLOOKUP DATA'!$A$3:$A$14,_xlfn.XLOOKUP(H2031,'[1]VLOOKUP DATA'!$D$2:$F$2,'[1]VLOOKUP DATA'!$D$3:$F$14))*100</f>
        <v>213</v>
      </c>
      <c r="J2031" s="2">
        <v>156.44773333333325</v>
      </c>
      <c r="K2031" s="3">
        <f t="shared" si="125"/>
        <v>156.44773333333325</v>
      </c>
      <c r="L2031" s="3">
        <v>65.61666666666666</v>
      </c>
      <c r="M2031" s="4">
        <v>281.95874166666664</v>
      </c>
      <c r="N2031" s="4">
        <v>0</v>
      </c>
      <c r="O2031" s="4">
        <v>424.9377666666665</v>
      </c>
      <c r="P2031" s="3">
        <f t="shared" si="126"/>
        <v>445.53515833333324</v>
      </c>
      <c r="Q2031" s="5">
        <v>-3.1000000000000045E-2</v>
      </c>
      <c r="R2031" s="5">
        <f>VLOOKUP(D2031,'[1]DESIGN LOAD'!AC:AF,2,FALSE)</f>
        <v>295</v>
      </c>
      <c r="S2031" s="7">
        <f>VLOOKUP(D2031,'[1]DESIGN LOAD'!AC:AF,3,FALSE)</f>
        <v>655</v>
      </c>
      <c r="T2031">
        <f>VLOOKUP(D2031,'[1]DESIGN LOAD'!AC:AF,4,FALSE)</f>
        <v>950</v>
      </c>
    </row>
    <row r="2032" spans="1:20" x14ac:dyDescent="0.3">
      <c r="A2032" s="6">
        <v>2024</v>
      </c>
      <c r="B2032" s="6">
        <v>9</v>
      </c>
      <c r="C2032" s="6">
        <v>23</v>
      </c>
      <c r="D2032" s="6">
        <v>20</v>
      </c>
      <c r="E2032" s="6" t="str">
        <f t="shared" si="124"/>
        <v>Monday</v>
      </c>
      <c r="F2032" s="6" t="str">
        <f t="shared" si="127"/>
        <v>Week-day</v>
      </c>
      <c r="G2032" s="6" t="str">
        <f>_xlfn.XLOOKUP(B2032,'[1]VLOOKUP DATA'!$A$3:$A$14,'[1]VLOOKUP DATA'!$C$3:$C$14)</f>
        <v>Low-demand</v>
      </c>
      <c r="H2032" s="6" t="str" cm="1">
        <f t="array" ref="H2032">_xlfn.XLOOKUP(1,('[1]VLOOKUP DATA'!$I$2:$I$337=[1]DATA!G2032)*('[1]VLOOKUP DATA'!$J$2:$J$337=[1]DATA!D2032)*('[1]VLOOKUP DATA'!$K$2:$K$337=[1]DATA!E2032),'[1]VLOOKUP DATA'!$L$2:$L$337)</f>
        <v>Standard</v>
      </c>
      <c r="I2032" s="1" cm="1">
        <f t="array" ref="I2032">_xlfn.XLOOKUP(B2032,'[1]VLOOKUP DATA'!$A$3:$A$14,_xlfn.XLOOKUP(H2032,'[1]VLOOKUP DATA'!$D$2:$F$2,'[1]VLOOKUP DATA'!$D$3:$F$14))*100</f>
        <v>147</v>
      </c>
      <c r="J2032" s="2">
        <v>-61.134791666666636</v>
      </c>
      <c r="K2032" s="3">
        <f t="shared" si="125"/>
        <v>0</v>
      </c>
      <c r="L2032" s="3">
        <v>65.599999999999994</v>
      </c>
      <c r="M2032" s="4">
        <v>444.95195833333298</v>
      </c>
      <c r="N2032" s="4">
        <v>0</v>
      </c>
      <c r="O2032" s="4">
        <v>362.8212833333335</v>
      </c>
      <c r="P2032" s="3">
        <f t="shared" si="126"/>
        <v>445.53515833333324</v>
      </c>
      <c r="Q2032" s="5">
        <v>-3.1000000000000045E-2</v>
      </c>
      <c r="R2032" s="5">
        <f>VLOOKUP(D2032,'[1]DESIGN LOAD'!AC:AF,2,FALSE)</f>
        <v>295</v>
      </c>
      <c r="S2032" s="7">
        <f>VLOOKUP(D2032,'[1]DESIGN LOAD'!AC:AF,3,FALSE)</f>
        <v>190</v>
      </c>
      <c r="T2032">
        <f>VLOOKUP(D2032,'[1]DESIGN LOAD'!AC:AF,4,FALSE)</f>
        <v>485</v>
      </c>
    </row>
    <row r="2033" spans="1:20" x14ac:dyDescent="0.3">
      <c r="A2033" s="6">
        <v>2024</v>
      </c>
      <c r="B2033" s="6">
        <v>9</v>
      </c>
      <c r="C2033" s="6">
        <v>23</v>
      </c>
      <c r="D2033" s="6">
        <v>21</v>
      </c>
      <c r="E2033" s="6" t="str">
        <f t="shared" si="124"/>
        <v>Monday</v>
      </c>
      <c r="F2033" s="6" t="str">
        <f t="shared" si="127"/>
        <v>Week-day</v>
      </c>
      <c r="G2033" s="6" t="str">
        <f>_xlfn.XLOOKUP(B2033,'[1]VLOOKUP DATA'!$A$3:$A$14,'[1]VLOOKUP DATA'!$C$3:$C$14)</f>
        <v>Low-demand</v>
      </c>
      <c r="H2033" s="6" t="str" cm="1">
        <f t="array" ref="H2033">_xlfn.XLOOKUP(1,('[1]VLOOKUP DATA'!$I$2:$I$337=[1]DATA!G2033)*('[1]VLOOKUP DATA'!$J$2:$J$337=[1]DATA!D2033)*('[1]VLOOKUP DATA'!$K$2:$K$337=[1]DATA!E2033),'[1]VLOOKUP DATA'!$L$2:$L$337)</f>
        <v>Standard</v>
      </c>
      <c r="I2033" s="1" cm="1">
        <f t="array" ref="I2033">_xlfn.XLOOKUP(B2033,'[1]VLOOKUP DATA'!$A$3:$A$14,_xlfn.XLOOKUP(H2033,'[1]VLOOKUP DATA'!$D$2:$F$2,'[1]VLOOKUP DATA'!$D$3:$F$14))*100</f>
        <v>147</v>
      </c>
      <c r="J2033" s="2">
        <v>-41.759224999999979</v>
      </c>
      <c r="K2033" s="3">
        <f t="shared" si="125"/>
        <v>0</v>
      </c>
      <c r="L2033" s="3">
        <v>67.558333333333337</v>
      </c>
      <c r="M2033" s="4">
        <v>444.82164166666684</v>
      </c>
      <c r="N2033" s="4">
        <v>0</v>
      </c>
      <c r="O2033" s="4">
        <v>382.21582500000011</v>
      </c>
      <c r="P2033" s="3">
        <f t="shared" si="126"/>
        <v>445.53515833333324</v>
      </c>
      <c r="Q2033" s="5">
        <v>-3.1000000000000045E-2</v>
      </c>
      <c r="R2033" s="5">
        <f>VLOOKUP(D2033,'[1]DESIGN LOAD'!AC:AF,2,FALSE)</f>
        <v>295</v>
      </c>
      <c r="S2033" s="7">
        <f>VLOOKUP(D2033,'[1]DESIGN LOAD'!AC:AF,3,FALSE)</f>
        <v>190</v>
      </c>
      <c r="T2033">
        <f>VLOOKUP(D2033,'[1]DESIGN LOAD'!AC:AF,4,FALSE)</f>
        <v>485</v>
      </c>
    </row>
    <row r="2034" spans="1:20" x14ac:dyDescent="0.3">
      <c r="A2034" s="6">
        <v>2024</v>
      </c>
      <c r="B2034" s="6">
        <v>9</v>
      </c>
      <c r="C2034" s="6">
        <v>23</v>
      </c>
      <c r="D2034" s="6">
        <v>22</v>
      </c>
      <c r="E2034" s="6" t="str">
        <f t="shared" si="124"/>
        <v>Monday</v>
      </c>
      <c r="F2034" s="6" t="str">
        <f t="shared" si="127"/>
        <v>Week-day</v>
      </c>
      <c r="G2034" s="6" t="str">
        <f>_xlfn.XLOOKUP(B2034,'[1]VLOOKUP DATA'!$A$3:$A$14,'[1]VLOOKUP DATA'!$C$3:$C$14)</f>
        <v>Low-demand</v>
      </c>
      <c r="H2034" s="6" t="str" cm="1">
        <f t="array" ref="H2034">_xlfn.XLOOKUP(1,('[1]VLOOKUP DATA'!$I$2:$I$337=[1]DATA!G2034)*('[1]VLOOKUP DATA'!$J$2:$J$337=[1]DATA!D2034)*('[1]VLOOKUP DATA'!$K$2:$K$337=[1]DATA!E2034),'[1]VLOOKUP DATA'!$L$2:$L$337)</f>
        <v>Off-Peak</v>
      </c>
      <c r="I2034" s="1" cm="1">
        <f t="array" ref="I2034">_xlfn.XLOOKUP(B2034,'[1]VLOOKUP DATA'!$A$3:$A$14,_xlfn.XLOOKUP(H2034,'[1]VLOOKUP DATA'!$D$2:$F$2,'[1]VLOOKUP DATA'!$D$3:$F$14))*100</f>
        <v>93</v>
      </c>
      <c r="J2034" s="2">
        <v>-73.543083333333328</v>
      </c>
      <c r="K2034" s="3">
        <f t="shared" si="125"/>
        <v>0</v>
      </c>
      <c r="L2034" s="3">
        <v>69.900000000000006</v>
      </c>
      <c r="M2034" s="4">
        <v>444.24801666666662</v>
      </c>
      <c r="N2034" s="4">
        <v>0</v>
      </c>
      <c r="O2034" s="4">
        <v>349.9598416666667</v>
      </c>
      <c r="P2034" s="3">
        <f t="shared" si="126"/>
        <v>445.53515833333324</v>
      </c>
      <c r="Q2034" s="5">
        <v>-3.1000000000000045E-2</v>
      </c>
      <c r="R2034" s="5">
        <f>VLOOKUP(D2034,'[1]DESIGN LOAD'!AC:AF,2,FALSE)</f>
        <v>200</v>
      </c>
      <c r="S2034" s="7">
        <f>VLOOKUP(D2034,'[1]DESIGN LOAD'!AC:AF,3,FALSE)</f>
        <v>190</v>
      </c>
      <c r="T2034">
        <f>VLOOKUP(D2034,'[1]DESIGN LOAD'!AC:AF,4,FALSE)</f>
        <v>390</v>
      </c>
    </row>
    <row r="2035" spans="1:20" x14ac:dyDescent="0.3">
      <c r="A2035" s="6">
        <v>2024</v>
      </c>
      <c r="B2035" s="6">
        <v>9</v>
      </c>
      <c r="C2035" s="6">
        <v>23</v>
      </c>
      <c r="D2035" s="6">
        <v>23</v>
      </c>
      <c r="E2035" s="6" t="str">
        <f t="shared" si="124"/>
        <v>Monday</v>
      </c>
      <c r="F2035" s="6" t="str">
        <f t="shared" si="127"/>
        <v>Week-day</v>
      </c>
      <c r="G2035" s="6" t="str">
        <f>_xlfn.XLOOKUP(B2035,'[1]VLOOKUP DATA'!$A$3:$A$14,'[1]VLOOKUP DATA'!$C$3:$C$14)</f>
        <v>Low-demand</v>
      </c>
      <c r="H2035" s="6" t="str" cm="1">
        <f t="array" ref="H2035">_xlfn.XLOOKUP(1,('[1]VLOOKUP DATA'!$I$2:$I$337=[1]DATA!G2035)*('[1]VLOOKUP DATA'!$J$2:$J$337=[1]DATA!D2035)*('[1]VLOOKUP DATA'!$K$2:$K$337=[1]DATA!E2035),'[1]VLOOKUP DATA'!$L$2:$L$337)</f>
        <v>Off-Peak</v>
      </c>
      <c r="I2035" s="1" cm="1">
        <f t="array" ref="I2035">_xlfn.XLOOKUP(B2035,'[1]VLOOKUP DATA'!$A$3:$A$14,_xlfn.XLOOKUP(H2035,'[1]VLOOKUP DATA'!$D$2:$F$2,'[1]VLOOKUP DATA'!$D$3:$F$14))*100</f>
        <v>93</v>
      </c>
      <c r="J2035" s="2">
        <v>-50.950341666666667</v>
      </c>
      <c r="K2035" s="3">
        <f t="shared" si="125"/>
        <v>0</v>
      </c>
      <c r="L2035" s="3">
        <v>72.516666666666666</v>
      </c>
      <c r="M2035" s="4">
        <v>444.23782499999993</v>
      </c>
      <c r="N2035" s="4">
        <v>0</v>
      </c>
      <c r="O2035" s="4">
        <v>372.5533333333334</v>
      </c>
      <c r="P2035" s="3">
        <f t="shared" si="126"/>
        <v>445.53515833333324</v>
      </c>
      <c r="Q2035" s="5">
        <v>-3.1000000000000045E-2</v>
      </c>
      <c r="R2035" s="5">
        <f>VLOOKUP(D2035,'[1]DESIGN LOAD'!AC:AF,2,FALSE)</f>
        <v>200</v>
      </c>
      <c r="S2035" s="7">
        <f>VLOOKUP(D2035,'[1]DESIGN LOAD'!AC:AF,3,FALSE)</f>
        <v>190</v>
      </c>
      <c r="T2035">
        <f>VLOOKUP(D2035,'[1]DESIGN LOAD'!AC:AF,4,FALSE)</f>
        <v>390</v>
      </c>
    </row>
    <row r="2036" spans="1:20" x14ac:dyDescent="0.3">
      <c r="A2036" s="6">
        <v>2024</v>
      </c>
      <c r="B2036" s="6">
        <v>9</v>
      </c>
      <c r="C2036" s="6">
        <v>24</v>
      </c>
      <c r="D2036" s="6">
        <v>0</v>
      </c>
      <c r="E2036" s="6" t="str">
        <f t="shared" si="124"/>
        <v>Tuesday</v>
      </c>
      <c r="F2036" s="6" t="str">
        <f t="shared" si="127"/>
        <v>Week-day</v>
      </c>
      <c r="G2036" s="6" t="str">
        <f>_xlfn.XLOOKUP(B2036,'[1]VLOOKUP DATA'!$A$3:$A$14,'[1]VLOOKUP DATA'!$C$3:$C$14)</f>
        <v>Low-demand</v>
      </c>
      <c r="H2036" s="6" t="str" cm="1">
        <f t="array" ref="H2036">_xlfn.XLOOKUP(1,('[1]VLOOKUP DATA'!$I$2:$I$337=[1]DATA!G2036)*('[1]VLOOKUP DATA'!$J$2:$J$337=[1]DATA!D2036)*('[1]VLOOKUP DATA'!$K$2:$K$337=[1]DATA!E2036),'[1]VLOOKUP DATA'!$L$2:$L$337)</f>
        <v>Off-Peak</v>
      </c>
      <c r="I2036" s="1" cm="1">
        <f t="array" ref="I2036">_xlfn.XLOOKUP(B2036,'[1]VLOOKUP DATA'!$A$3:$A$14,_xlfn.XLOOKUP(H2036,'[1]VLOOKUP DATA'!$D$2:$F$2,'[1]VLOOKUP DATA'!$D$3:$F$14))*100</f>
        <v>93</v>
      </c>
      <c r="J2036" s="2">
        <v>-63.086883333333326</v>
      </c>
      <c r="K2036" s="3">
        <f t="shared" si="125"/>
        <v>0</v>
      </c>
      <c r="L2036" s="3">
        <v>74.625</v>
      </c>
      <c r="M2036" s="4">
        <v>444.21774999999985</v>
      </c>
      <c r="N2036" s="4">
        <v>0</v>
      </c>
      <c r="O2036" s="4">
        <v>360.42037499999998</v>
      </c>
      <c r="P2036" s="3">
        <f t="shared" si="126"/>
        <v>445.53515833333324</v>
      </c>
      <c r="Q2036" s="5">
        <v>-3.1000000000000045E-2</v>
      </c>
      <c r="R2036" s="5">
        <f>VLOOKUP(D2036,'[1]DESIGN LOAD'!AC:AF,2,FALSE)</f>
        <v>200</v>
      </c>
      <c r="S2036" s="7">
        <f>VLOOKUP(D2036,'[1]DESIGN LOAD'!AC:AF,3,FALSE)</f>
        <v>190</v>
      </c>
      <c r="T2036">
        <f>VLOOKUP(D2036,'[1]DESIGN LOAD'!AC:AF,4,FALSE)</f>
        <v>390</v>
      </c>
    </row>
    <row r="2037" spans="1:20" x14ac:dyDescent="0.3">
      <c r="A2037" s="6">
        <v>2024</v>
      </c>
      <c r="B2037" s="6">
        <v>9</v>
      </c>
      <c r="C2037" s="6">
        <v>24</v>
      </c>
      <c r="D2037" s="6">
        <v>1</v>
      </c>
      <c r="E2037" s="6" t="str">
        <f t="shared" si="124"/>
        <v>Tuesday</v>
      </c>
      <c r="F2037" s="6" t="str">
        <f t="shared" si="127"/>
        <v>Week-day</v>
      </c>
      <c r="G2037" s="6" t="str">
        <f>_xlfn.XLOOKUP(B2037,'[1]VLOOKUP DATA'!$A$3:$A$14,'[1]VLOOKUP DATA'!$C$3:$C$14)</f>
        <v>Low-demand</v>
      </c>
      <c r="H2037" s="6" t="str" cm="1">
        <f t="array" ref="H2037">_xlfn.XLOOKUP(1,('[1]VLOOKUP DATA'!$I$2:$I$337=[1]DATA!G2037)*('[1]VLOOKUP DATA'!$J$2:$J$337=[1]DATA!D2037)*('[1]VLOOKUP DATA'!$K$2:$K$337=[1]DATA!E2037),'[1]VLOOKUP DATA'!$L$2:$L$337)</f>
        <v>Off-Peak</v>
      </c>
      <c r="I2037" s="1" cm="1">
        <f t="array" ref="I2037">_xlfn.XLOOKUP(B2037,'[1]VLOOKUP DATA'!$A$3:$A$14,_xlfn.XLOOKUP(H2037,'[1]VLOOKUP DATA'!$D$2:$F$2,'[1]VLOOKUP DATA'!$D$3:$F$14))*100</f>
        <v>93</v>
      </c>
      <c r="J2037" s="2">
        <v>-74.390900000000002</v>
      </c>
      <c r="K2037" s="3">
        <f t="shared" si="125"/>
        <v>0</v>
      </c>
      <c r="L2037" s="3">
        <v>77.74166666666666</v>
      </c>
      <c r="M2037" s="4">
        <v>444.17420833333347</v>
      </c>
      <c r="N2037" s="4">
        <v>0</v>
      </c>
      <c r="O2037" s="4">
        <v>349.10766666666655</v>
      </c>
      <c r="P2037" s="3">
        <f t="shared" si="126"/>
        <v>445.53515833333324</v>
      </c>
      <c r="Q2037" s="5">
        <v>-3.1000000000000045E-2</v>
      </c>
      <c r="R2037" s="5">
        <f>VLOOKUP(D2037,'[1]DESIGN LOAD'!AC:AF,2,FALSE)</f>
        <v>200</v>
      </c>
      <c r="S2037" s="7">
        <f>VLOOKUP(D2037,'[1]DESIGN LOAD'!AC:AF,3,FALSE)</f>
        <v>190</v>
      </c>
      <c r="T2037">
        <f>VLOOKUP(D2037,'[1]DESIGN LOAD'!AC:AF,4,FALSE)</f>
        <v>390</v>
      </c>
    </row>
    <row r="2038" spans="1:20" x14ac:dyDescent="0.3">
      <c r="A2038" s="6">
        <v>2024</v>
      </c>
      <c r="B2038" s="6">
        <v>9</v>
      </c>
      <c r="C2038" s="6">
        <v>24</v>
      </c>
      <c r="D2038" s="6">
        <v>2</v>
      </c>
      <c r="E2038" s="6" t="str">
        <f t="shared" si="124"/>
        <v>Tuesday</v>
      </c>
      <c r="F2038" s="6" t="str">
        <f t="shared" si="127"/>
        <v>Week-day</v>
      </c>
      <c r="G2038" s="6" t="str">
        <f>_xlfn.XLOOKUP(B2038,'[1]VLOOKUP DATA'!$A$3:$A$14,'[1]VLOOKUP DATA'!$C$3:$C$14)</f>
        <v>Low-demand</v>
      </c>
      <c r="H2038" s="6" t="str" cm="1">
        <f t="array" ref="H2038">_xlfn.XLOOKUP(1,('[1]VLOOKUP DATA'!$I$2:$I$337=[1]DATA!G2038)*('[1]VLOOKUP DATA'!$J$2:$J$337=[1]DATA!D2038)*('[1]VLOOKUP DATA'!$K$2:$K$337=[1]DATA!E2038),'[1]VLOOKUP DATA'!$L$2:$L$337)</f>
        <v>Off-Peak</v>
      </c>
      <c r="I2038" s="1" cm="1">
        <f t="array" ref="I2038">_xlfn.XLOOKUP(B2038,'[1]VLOOKUP DATA'!$A$3:$A$14,_xlfn.XLOOKUP(H2038,'[1]VLOOKUP DATA'!$D$2:$F$2,'[1]VLOOKUP DATA'!$D$3:$F$14))*100</f>
        <v>93</v>
      </c>
      <c r="J2038" s="2">
        <v>-38.228808333333319</v>
      </c>
      <c r="K2038" s="3">
        <f t="shared" si="125"/>
        <v>0</v>
      </c>
      <c r="L2038" s="3">
        <v>79.433333333333337</v>
      </c>
      <c r="M2038" s="4">
        <v>444.07516666666658</v>
      </c>
      <c r="N2038" s="4">
        <v>0</v>
      </c>
      <c r="O2038" s="4">
        <v>385.28214166666669</v>
      </c>
      <c r="P2038" s="3">
        <f t="shared" si="126"/>
        <v>445.53515833333324</v>
      </c>
      <c r="Q2038" s="5">
        <v>-3.1000000000000045E-2</v>
      </c>
      <c r="R2038" s="5">
        <f>VLOOKUP(D2038,'[1]DESIGN LOAD'!AC:AF,2,FALSE)</f>
        <v>200</v>
      </c>
      <c r="S2038" s="7">
        <f>VLOOKUP(D2038,'[1]DESIGN LOAD'!AC:AF,3,FALSE)</f>
        <v>190</v>
      </c>
      <c r="T2038">
        <f>VLOOKUP(D2038,'[1]DESIGN LOAD'!AC:AF,4,FALSE)</f>
        <v>390</v>
      </c>
    </row>
    <row r="2039" spans="1:20" x14ac:dyDescent="0.3">
      <c r="A2039" s="6">
        <v>2024</v>
      </c>
      <c r="B2039" s="6">
        <v>9</v>
      </c>
      <c r="C2039" s="6">
        <v>24</v>
      </c>
      <c r="D2039" s="6">
        <v>3</v>
      </c>
      <c r="E2039" s="6" t="str">
        <f t="shared" si="124"/>
        <v>Tuesday</v>
      </c>
      <c r="F2039" s="6" t="str">
        <f t="shared" si="127"/>
        <v>Week-day</v>
      </c>
      <c r="G2039" s="6" t="str">
        <f>_xlfn.XLOOKUP(B2039,'[1]VLOOKUP DATA'!$A$3:$A$14,'[1]VLOOKUP DATA'!$C$3:$C$14)</f>
        <v>Low-demand</v>
      </c>
      <c r="H2039" s="6" t="str" cm="1">
        <f t="array" ref="H2039">_xlfn.XLOOKUP(1,('[1]VLOOKUP DATA'!$I$2:$I$337=[1]DATA!G2039)*('[1]VLOOKUP DATA'!$J$2:$J$337=[1]DATA!D2039)*('[1]VLOOKUP DATA'!$K$2:$K$337=[1]DATA!E2039),'[1]VLOOKUP DATA'!$L$2:$L$337)</f>
        <v>Off-Peak</v>
      </c>
      <c r="I2039" s="1" cm="1">
        <f t="array" ref="I2039">_xlfn.XLOOKUP(B2039,'[1]VLOOKUP DATA'!$A$3:$A$14,_xlfn.XLOOKUP(H2039,'[1]VLOOKUP DATA'!$D$2:$F$2,'[1]VLOOKUP DATA'!$D$3:$F$14))*100</f>
        <v>93</v>
      </c>
      <c r="J2039" s="2">
        <v>-42.946641666666679</v>
      </c>
      <c r="K2039" s="3">
        <f t="shared" si="125"/>
        <v>0</v>
      </c>
      <c r="L2039" s="3">
        <v>81.174999999999997</v>
      </c>
      <c r="M2039" s="4">
        <v>443.97282499999994</v>
      </c>
      <c r="N2039" s="4">
        <v>0</v>
      </c>
      <c r="O2039" s="4">
        <v>380.56485833333329</v>
      </c>
      <c r="P2039" s="3">
        <f t="shared" si="126"/>
        <v>445.53515833333324</v>
      </c>
      <c r="Q2039" s="5">
        <v>-3.1000000000000045E-2</v>
      </c>
      <c r="R2039" s="5">
        <f>VLOOKUP(D2039,'[1]DESIGN LOAD'!AC:AF,2,FALSE)</f>
        <v>200</v>
      </c>
      <c r="S2039" s="7">
        <f>VLOOKUP(D2039,'[1]DESIGN LOAD'!AC:AF,3,FALSE)</f>
        <v>190</v>
      </c>
      <c r="T2039">
        <f>VLOOKUP(D2039,'[1]DESIGN LOAD'!AC:AF,4,FALSE)</f>
        <v>390</v>
      </c>
    </row>
    <row r="2040" spans="1:20" x14ac:dyDescent="0.3">
      <c r="A2040" s="6">
        <v>2024</v>
      </c>
      <c r="B2040" s="6">
        <v>9</v>
      </c>
      <c r="C2040" s="6">
        <v>24</v>
      </c>
      <c r="D2040" s="6">
        <v>4</v>
      </c>
      <c r="E2040" s="6" t="str">
        <f t="shared" si="124"/>
        <v>Tuesday</v>
      </c>
      <c r="F2040" s="6" t="str">
        <f t="shared" si="127"/>
        <v>Week-day</v>
      </c>
      <c r="G2040" s="6" t="str">
        <f>_xlfn.XLOOKUP(B2040,'[1]VLOOKUP DATA'!$A$3:$A$14,'[1]VLOOKUP DATA'!$C$3:$C$14)</f>
        <v>Low-demand</v>
      </c>
      <c r="H2040" s="6" t="str" cm="1">
        <f t="array" ref="H2040">_xlfn.XLOOKUP(1,('[1]VLOOKUP DATA'!$I$2:$I$337=[1]DATA!G2040)*('[1]VLOOKUP DATA'!$J$2:$J$337=[1]DATA!D2040)*('[1]VLOOKUP DATA'!$K$2:$K$337=[1]DATA!E2040),'[1]VLOOKUP DATA'!$L$2:$L$337)</f>
        <v>Off-Peak</v>
      </c>
      <c r="I2040" s="1" cm="1">
        <f t="array" ref="I2040">_xlfn.XLOOKUP(B2040,'[1]VLOOKUP DATA'!$A$3:$A$14,_xlfn.XLOOKUP(H2040,'[1]VLOOKUP DATA'!$D$2:$F$2,'[1]VLOOKUP DATA'!$D$3:$F$14))*100</f>
        <v>93</v>
      </c>
      <c r="J2040" s="2">
        <v>-19.468200000000014</v>
      </c>
      <c r="K2040" s="3">
        <f t="shared" si="125"/>
        <v>0</v>
      </c>
      <c r="L2040" s="3">
        <v>82.266666666666666</v>
      </c>
      <c r="M2040" s="4">
        <v>443.94844166666672</v>
      </c>
      <c r="N2040" s="4">
        <v>0</v>
      </c>
      <c r="O2040" s="4">
        <v>404.02069166666655</v>
      </c>
      <c r="P2040" s="3">
        <f t="shared" si="126"/>
        <v>445.53515833333324</v>
      </c>
      <c r="Q2040" s="5">
        <v>-3.1000000000000045E-2</v>
      </c>
      <c r="R2040" s="5">
        <f>VLOOKUP(D2040,'[1]DESIGN LOAD'!AC:AF,2,FALSE)</f>
        <v>295</v>
      </c>
      <c r="S2040" s="7">
        <f>VLOOKUP(D2040,'[1]DESIGN LOAD'!AC:AF,3,FALSE)</f>
        <v>190</v>
      </c>
      <c r="T2040">
        <f>VLOOKUP(D2040,'[1]DESIGN LOAD'!AC:AF,4,FALSE)</f>
        <v>485</v>
      </c>
    </row>
    <row r="2041" spans="1:20" x14ac:dyDescent="0.3">
      <c r="A2041" s="6">
        <v>2024</v>
      </c>
      <c r="B2041" s="6">
        <v>9</v>
      </c>
      <c r="C2041" s="6">
        <v>24</v>
      </c>
      <c r="D2041" s="6">
        <v>5</v>
      </c>
      <c r="E2041" s="6" t="str">
        <f t="shared" si="124"/>
        <v>Tuesday</v>
      </c>
      <c r="F2041" s="6" t="str">
        <f t="shared" si="127"/>
        <v>Week-day</v>
      </c>
      <c r="G2041" s="6" t="str">
        <f>_xlfn.XLOOKUP(B2041,'[1]VLOOKUP DATA'!$A$3:$A$14,'[1]VLOOKUP DATA'!$C$3:$C$14)</f>
        <v>Low-demand</v>
      </c>
      <c r="H2041" s="6" t="str" cm="1">
        <f t="array" ref="H2041">_xlfn.XLOOKUP(1,('[1]VLOOKUP DATA'!$I$2:$I$337=[1]DATA!G2041)*('[1]VLOOKUP DATA'!$J$2:$J$337=[1]DATA!D2041)*('[1]VLOOKUP DATA'!$K$2:$K$337=[1]DATA!E2041),'[1]VLOOKUP DATA'!$L$2:$L$337)</f>
        <v>Off-Peak</v>
      </c>
      <c r="I2041" s="1" cm="1">
        <f t="array" ref="I2041">_xlfn.XLOOKUP(B2041,'[1]VLOOKUP DATA'!$A$3:$A$14,_xlfn.XLOOKUP(H2041,'[1]VLOOKUP DATA'!$D$2:$F$2,'[1]VLOOKUP DATA'!$D$3:$F$14))*100</f>
        <v>93</v>
      </c>
      <c r="J2041" s="2">
        <v>-23.953291666666669</v>
      </c>
      <c r="K2041" s="3">
        <f t="shared" si="125"/>
        <v>0</v>
      </c>
      <c r="L2041" s="3">
        <v>82.533333333333331</v>
      </c>
      <c r="M2041" s="4">
        <v>444.45707500000009</v>
      </c>
      <c r="N2041" s="4">
        <v>0</v>
      </c>
      <c r="O2041" s="4">
        <v>400.01706666666666</v>
      </c>
      <c r="P2041" s="3">
        <f t="shared" si="126"/>
        <v>445.53515833333324</v>
      </c>
      <c r="Q2041" s="5">
        <v>-3.1000000000000045E-2</v>
      </c>
      <c r="R2041" s="5">
        <f>VLOOKUP(D2041,'[1]DESIGN LOAD'!AC:AF,2,FALSE)</f>
        <v>295</v>
      </c>
      <c r="S2041" s="7">
        <f>VLOOKUP(D2041,'[1]DESIGN LOAD'!AC:AF,3,FALSE)</f>
        <v>190</v>
      </c>
      <c r="T2041">
        <f>VLOOKUP(D2041,'[1]DESIGN LOAD'!AC:AF,4,FALSE)</f>
        <v>485</v>
      </c>
    </row>
    <row r="2042" spans="1:20" x14ac:dyDescent="0.3">
      <c r="A2042" s="6">
        <v>2024</v>
      </c>
      <c r="B2042" s="6">
        <v>9</v>
      </c>
      <c r="C2042" s="6">
        <v>24</v>
      </c>
      <c r="D2042" s="6">
        <v>6</v>
      </c>
      <c r="E2042" s="6" t="str">
        <f t="shared" si="124"/>
        <v>Tuesday</v>
      </c>
      <c r="F2042" s="6" t="str">
        <f t="shared" si="127"/>
        <v>Week-day</v>
      </c>
      <c r="G2042" s="6" t="str">
        <f>_xlfn.XLOOKUP(B2042,'[1]VLOOKUP DATA'!$A$3:$A$14,'[1]VLOOKUP DATA'!$C$3:$C$14)</f>
        <v>Low-demand</v>
      </c>
      <c r="H2042" s="6" t="str" cm="1">
        <f t="array" ref="H2042">_xlfn.XLOOKUP(1,('[1]VLOOKUP DATA'!$I$2:$I$337=[1]DATA!G2042)*('[1]VLOOKUP DATA'!$J$2:$J$337=[1]DATA!D2042)*('[1]VLOOKUP DATA'!$K$2:$K$337=[1]DATA!E2042),'[1]VLOOKUP DATA'!$L$2:$L$337)</f>
        <v>Standard</v>
      </c>
      <c r="I2042" s="1" cm="1">
        <f t="array" ref="I2042">_xlfn.XLOOKUP(B2042,'[1]VLOOKUP DATA'!$A$3:$A$14,_xlfn.XLOOKUP(H2042,'[1]VLOOKUP DATA'!$D$2:$F$2,'[1]VLOOKUP DATA'!$D$3:$F$14))*100</f>
        <v>147</v>
      </c>
      <c r="J2042" s="2">
        <v>-21.744125000000004</v>
      </c>
      <c r="K2042" s="3">
        <f t="shared" si="125"/>
        <v>0</v>
      </c>
      <c r="L2042" s="3">
        <v>83.075000000000003</v>
      </c>
      <c r="M2042" s="4">
        <v>444.48811666666649</v>
      </c>
      <c r="N2042" s="4">
        <v>15.097991666666665</v>
      </c>
      <c r="O2042" s="4">
        <v>417.33983333333339</v>
      </c>
      <c r="P2042" s="3">
        <f t="shared" si="126"/>
        <v>445.53515833333324</v>
      </c>
      <c r="Q2042" s="5">
        <v>-3.1000000000000045E-2</v>
      </c>
      <c r="R2042" s="5">
        <f>VLOOKUP(D2042,'[1]DESIGN LOAD'!AC:AF,2,FALSE)</f>
        <v>295</v>
      </c>
      <c r="S2042" s="7">
        <f>VLOOKUP(D2042,'[1]DESIGN LOAD'!AC:AF,3,FALSE)</f>
        <v>190</v>
      </c>
      <c r="T2042">
        <f>VLOOKUP(D2042,'[1]DESIGN LOAD'!AC:AF,4,FALSE)</f>
        <v>485</v>
      </c>
    </row>
    <row r="2043" spans="1:20" x14ac:dyDescent="0.3">
      <c r="A2043" s="6">
        <v>2024</v>
      </c>
      <c r="B2043" s="6">
        <v>9</v>
      </c>
      <c r="C2043" s="6">
        <v>24</v>
      </c>
      <c r="D2043" s="6">
        <v>7</v>
      </c>
      <c r="E2043" s="6" t="str">
        <f t="shared" si="124"/>
        <v>Tuesday</v>
      </c>
      <c r="F2043" s="6" t="str">
        <f t="shared" si="127"/>
        <v>Week-day</v>
      </c>
      <c r="G2043" s="6" t="str">
        <f>_xlfn.XLOOKUP(B2043,'[1]VLOOKUP DATA'!$A$3:$A$14,'[1]VLOOKUP DATA'!$C$3:$C$14)</f>
        <v>Low-demand</v>
      </c>
      <c r="H2043" s="6" t="str" cm="1">
        <f t="array" ref="H2043">_xlfn.XLOOKUP(1,('[1]VLOOKUP DATA'!$I$2:$I$337=[1]DATA!G2043)*('[1]VLOOKUP DATA'!$J$2:$J$337=[1]DATA!D2043)*('[1]VLOOKUP DATA'!$K$2:$K$337=[1]DATA!E2043),'[1]VLOOKUP DATA'!$L$2:$L$337)</f>
        <v>Peak</v>
      </c>
      <c r="I2043" s="1" cm="1">
        <f t="array" ref="I2043">_xlfn.XLOOKUP(B2043,'[1]VLOOKUP DATA'!$A$3:$A$14,_xlfn.XLOOKUP(H2043,'[1]VLOOKUP DATA'!$D$2:$F$2,'[1]VLOOKUP DATA'!$D$3:$F$14))*100</f>
        <v>213</v>
      </c>
      <c r="J2043" s="2">
        <v>223.03823333333335</v>
      </c>
      <c r="K2043" s="3">
        <f t="shared" si="125"/>
        <v>223.03823333333335</v>
      </c>
      <c r="L2043" s="3">
        <v>78.566666666666663</v>
      </c>
      <c r="M2043" s="4">
        <v>78.010808333333472</v>
      </c>
      <c r="N2043" s="4">
        <v>210.54837499999999</v>
      </c>
      <c r="O2043" s="4">
        <v>507.76748333333325</v>
      </c>
      <c r="P2043" s="3">
        <f t="shared" si="126"/>
        <v>445.53515833333324</v>
      </c>
      <c r="Q2043" s="5">
        <v>-1.9800000000000036E-2</v>
      </c>
      <c r="R2043" s="5">
        <f>VLOOKUP(D2043,'[1]DESIGN LOAD'!AC:AF,2,FALSE)</f>
        <v>565</v>
      </c>
      <c r="S2043" s="7">
        <f>VLOOKUP(D2043,'[1]DESIGN LOAD'!AC:AF,3,FALSE)</f>
        <v>690</v>
      </c>
      <c r="T2043">
        <f>VLOOKUP(D2043,'[1]DESIGN LOAD'!AC:AF,4,FALSE)</f>
        <v>1255</v>
      </c>
    </row>
    <row r="2044" spans="1:20" x14ac:dyDescent="0.3">
      <c r="A2044" s="6">
        <v>2024</v>
      </c>
      <c r="B2044" s="6">
        <v>9</v>
      </c>
      <c r="C2044" s="6">
        <v>24</v>
      </c>
      <c r="D2044" s="6">
        <v>8</v>
      </c>
      <c r="E2044" s="6" t="str">
        <f t="shared" si="124"/>
        <v>Tuesday</v>
      </c>
      <c r="F2044" s="6" t="str">
        <f t="shared" si="127"/>
        <v>Week-day</v>
      </c>
      <c r="G2044" s="6" t="str">
        <f>_xlfn.XLOOKUP(B2044,'[1]VLOOKUP DATA'!$A$3:$A$14,'[1]VLOOKUP DATA'!$C$3:$C$14)</f>
        <v>Low-demand</v>
      </c>
      <c r="H2044" s="6" t="str" cm="1">
        <f t="array" ref="H2044">_xlfn.XLOOKUP(1,('[1]VLOOKUP DATA'!$I$2:$I$337=[1]DATA!G2044)*('[1]VLOOKUP DATA'!$J$2:$J$337=[1]DATA!D2044)*('[1]VLOOKUP DATA'!$K$2:$K$337=[1]DATA!E2044),'[1]VLOOKUP DATA'!$L$2:$L$337)</f>
        <v>Peak</v>
      </c>
      <c r="I2044" s="1" cm="1">
        <f t="array" ref="I2044">_xlfn.XLOOKUP(B2044,'[1]VLOOKUP DATA'!$A$3:$A$14,_xlfn.XLOOKUP(H2044,'[1]VLOOKUP DATA'!$D$2:$F$2,'[1]VLOOKUP DATA'!$D$3:$F$14))*100</f>
        <v>213</v>
      </c>
      <c r="J2044" s="2">
        <v>35.177025000000008</v>
      </c>
      <c r="K2044" s="3">
        <f t="shared" si="125"/>
        <v>35.177025000000008</v>
      </c>
      <c r="L2044" s="3">
        <v>70.525000000000006</v>
      </c>
      <c r="M2044" s="4">
        <v>0.16140833333333324</v>
      </c>
      <c r="N2044" s="4">
        <v>491.91475833333362</v>
      </c>
      <c r="O2044" s="4">
        <v>527.08816666666655</v>
      </c>
      <c r="P2044" s="3">
        <f t="shared" si="126"/>
        <v>445.53515833333324</v>
      </c>
      <c r="Q2044" s="5">
        <v>-3.250000000000002E-3</v>
      </c>
      <c r="R2044" s="5">
        <f>VLOOKUP(D2044,'[1]DESIGN LOAD'!AC:AF,2,FALSE)</f>
        <v>565</v>
      </c>
      <c r="S2044" s="7">
        <f>VLOOKUP(D2044,'[1]DESIGN LOAD'!AC:AF,3,FALSE)</f>
        <v>675</v>
      </c>
      <c r="T2044">
        <f>VLOOKUP(D2044,'[1]DESIGN LOAD'!AC:AF,4,FALSE)</f>
        <v>1240</v>
      </c>
    </row>
    <row r="2045" spans="1:20" x14ac:dyDescent="0.3">
      <c r="A2045" s="6">
        <v>2024</v>
      </c>
      <c r="B2045" s="6">
        <v>9</v>
      </c>
      <c r="C2045" s="6">
        <v>24</v>
      </c>
      <c r="D2045" s="6">
        <v>9</v>
      </c>
      <c r="E2045" s="6" t="str">
        <f t="shared" si="124"/>
        <v>Tuesday</v>
      </c>
      <c r="F2045" s="6" t="str">
        <f t="shared" si="127"/>
        <v>Week-day</v>
      </c>
      <c r="G2045" s="6" t="str">
        <f>_xlfn.XLOOKUP(B2045,'[1]VLOOKUP DATA'!$A$3:$A$14,'[1]VLOOKUP DATA'!$C$3:$C$14)</f>
        <v>Low-demand</v>
      </c>
      <c r="H2045" s="6" t="str" cm="1">
        <f t="array" ref="H2045">_xlfn.XLOOKUP(1,('[1]VLOOKUP DATA'!$I$2:$I$337=[1]DATA!G2045)*('[1]VLOOKUP DATA'!$J$2:$J$337=[1]DATA!D2045)*('[1]VLOOKUP DATA'!$K$2:$K$337=[1]DATA!E2045),'[1]VLOOKUP DATA'!$L$2:$L$337)</f>
        <v>Peak</v>
      </c>
      <c r="I2045" s="1" cm="1">
        <f t="array" ref="I2045">_xlfn.XLOOKUP(B2045,'[1]VLOOKUP DATA'!$A$3:$A$14,_xlfn.XLOOKUP(H2045,'[1]VLOOKUP DATA'!$D$2:$F$2,'[1]VLOOKUP DATA'!$D$3:$F$14))*100</f>
        <v>213</v>
      </c>
      <c r="J2045" s="2">
        <v>-126.14380833333333</v>
      </c>
      <c r="K2045" s="3">
        <f t="shared" si="125"/>
        <v>0</v>
      </c>
      <c r="L2045" s="3">
        <v>72.666666666666671</v>
      </c>
      <c r="M2045" s="4">
        <v>0.16094166666666673</v>
      </c>
      <c r="N2045" s="4">
        <v>715.48474999999996</v>
      </c>
      <c r="O2045" s="4">
        <v>589.33484166666665</v>
      </c>
      <c r="P2045" s="3">
        <f t="shared" si="126"/>
        <v>445.53515833333324</v>
      </c>
      <c r="Q2045" s="5">
        <v>-5.0000000000000036E-3</v>
      </c>
      <c r="R2045" s="5">
        <f>VLOOKUP(D2045,'[1]DESIGN LOAD'!AC:AF,2,FALSE)</f>
        <v>565</v>
      </c>
      <c r="S2045" s="7">
        <f>VLOOKUP(D2045,'[1]DESIGN LOAD'!AC:AF,3,FALSE)</f>
        <v>675</v>
      </c>
      <c r="T2045">
        <f>VLOOKUP(D2045,'[1]DESIGN LOAD'!AC:AF,4,FALSE)</f>
        <v>1240</v>
      </c>
    </row>
    <row r="2046" spans="1:20" x14ac:dyDescent="0.3">
      <c r="A2046" s="6">
        <v>2024</v>
      </c>
      <c r="B2046" s="6">
        <v>9</v>
      </c>
      <c r="C2046" s="6">
        <v>24</v>
      </c>
      <c r="D2046" s="6">
        <v>10</v>
      </c>
      <c r="E2046" s="6" t="str">
        <f t="shared" si="124"/>
        <v>Tuesday</v>
      </c>
      <c r="F2046" s="6" t="str">
        <f t="shared" si="127"/>
        <v>Week-day</v>
      </c>
      <c r="G2046" s="6" t="str">
        <f>_xlfn.XLOOKUP(B2046,'[1]VLOOKUP DATA'!$A$3:$A$14,'[1]VLOOKUP DATA'!$C$3:$C$14)</f>
        <v>Low-demand</v>
      </c>
      <c r="H2046" s="6" t="str" cm="1">
        <f t="array" ref="H2046">_xlfn.XLOOKUP(1,('[1]VLOOKUP DATA'!$I$2:$I$337=[1]DATA!G2046)*('[1]VLOOKUP DATA'!$J$2:$J$337=[1]DATA!D2046)*('[1]VLOOKUP DATA'!$K$2:$K$337=[1]DATA!E2046),'[1]VLOOKUP DATA'!$L$2:$L$337)</f>
        <v>Standard</v>
      </c>
      <c r="I2046" s="1" cm="1">
        <f t="array" ref="I2046">_xlfn.XLOOKUP(B2046,'[1]VLOOKUP DATA'!$A$3:$A$14,_xlfn.XLOOKUP(H2046,'[1]VLOOKUP DATA'!$D$2:$F$2,'[1]VLOOKUP DATA'!$D$3:$F$14))*100</f>
        <v>147</v>
      </c>
      <c r="J2046" s="2">
        <v>-254.97334693877545</v>
      </c>
      <c r="K2046" s="3">
        <f t="shared" si="125"/>
        <v>0</v>
      </c>
      <c r="L2046" s="3">
        <v>81.724489795918373</v>
      </c>
      <c r="M2046" s="4">
        <v>19.245806122448982</v>
      </c>
      <c r="N2046" s="4">
        <v>870.43388775510186</v>
      </c>
      <c r="O2046" s="4">
        <v>632.54411224489797</v>
      </c>
      <c r="P2046" s="3">
        <f t="shared" si="126"/>
        <v>445.53515833333324</v>
      </c>
      <c r="Q2046" s="5">
        <v>-3.7051020408163292E-2</v>
      </c>
      <c r="R2046" s="5">
        <f>VLOOKUP(D2046,'[1]DESIGN LOAD'!AC:AF,2,FALSE)</f>
        <v>565</v>
      </c>
      <c r="S2046" s="7">
        <f>VLOOKUP(D2046,'[1]DESIGN LOAD'!AC:AF,3,FALSE)</f>
        <v>675</v>
      </c>
      <c r="T2046">
        <f>VLOOKUP(D2046,'[1]DESIGN LOAD'!AC:AF,4,FALSE)</f>
        <v>1240</v>
      </c>
    </row>
    <row r="2047" spans="1:20" x14ac:dyDescent="0.3">
      <c r="A2047" s="6">
        <v>2024</v>
      </c>
      <c r="B2047" s="6">
        <v>9</v>
      </c>
      <c r="C2047" s="6">
        <v>24</v>
      </c>
      <c r="D2047" s="6">
        <v>11</v>
      </c>
      <c r="E2047" s="6" t="str">
        <f t="shared" si="124"/>
        <v>Tuesday</v>
      </c>
      <c r="F2047" s="6" t="str">
        <f t="shared" si="127"/>
        <v>Week-day</v>
      </c>
      <c r="G2047" s="6" t="str">
        <f>_xlfn.XLOOKUP(B2047,'[1]VLOOKUP DATA'!$A$3:$A$14,'[1]VLOOKUP DATA'!$C$3:$C$14)</f>
        <v>Low-demand</v>
      </c>
      <c r="H2047" s="6" t="str" cm="1">
        <f t="array" ref="H2047">_xlfn.XLOOKUP(1,('[1]VLOOKUP DATA'!$I$2:$I$337=[1]DATA!G2047)*('[1]VLOOKUP DATA'!$J$2:$J$337=[1]DATA!D2047)*('[1]VLOOKUP DATA'!$K$2:$K$337=[1]DATA!E2047),'[1]VLOOKUP DATA'!$L$2:$L$337)</f>
        <v>Standard</v>
      </c>
      <c r="I2047" s="1" cm="1">
        <f t="array" ref="I2047">_xlfn.XLOOKUP(B2047,'[1]VLOOKUP DATA'!$A$3:$A$14,_xlfn.XLOOKUP(H2047,'[1]VLOOKUP DATA'!$D$2:$F$2,'[1]VLOOKUP DATA'!$D$3:$F$14))*100</f>
        <v>147</v>
      </c>
      <c r="J2047" s="2">
        <v>-277.05990833333345</v>
      </c>
      <c r="K2047" s="3">
        <f t="shared" si="125"/>
        <v>0</v>
      </c>
      <c r="L2047" s="3">
        <v>94.13333333333334</v>
      </c>
      <c r="M2047" s="4">
        <v>8.2186833333333329</v>
      </c>
      <c r="N2047" s="4">
        <v>855.66799999999978</v>
      </c>
      <c r="O2047" s="4">
        <v>585.23334999999975</v>
      </c>
      <c r="P2047" s="3">
        <f t="shared" si="126"/>
        <v>445.53515833333324</v>
      </c>
      <c r="Q2047" s="5">
        <v>-6.4000000000000043E-2</v>
      </c>
      <c r="R2047" s="5">
        <f>VLOOKUP(D2047,'[1]DESIGN LOAD'!AC:AF,2,FALSE)</f>
        <v>565</v>
      </c>
      <c r="S2047" s="7">
        <f>VLOOKUP(D2047,'[1]DESIGN LOAD'!AC:AF,3,FALSE)</f>
        <v>675</v>
      </c>
      <c r="T2047">
        <f>VLOOKUP(D2047,'[1]DESIGN LOAD'!AC:AF,4,FALSE)</f>
        <v>1240</v>
      </c>
    </row>
    <row r="2048" spans="1:20" x14ac:dyDescent="0.3">
      <c r="A2048" s="6">
        <v>2024</v>
      </c>
      <c r="B2048" s="6">
        <v>9</v>
      </c>
      <c r="C2048" s="6">
        <v>24</v>
      </c>
      <c r="D2048" s="6">
        <v>12</v>
      </c>
      <c r="E2048" s="6" t="str">
        <f t="shared" si="124"/>
        <v>Tuesday</v>
      </c>
      <c r="F2048" s="6" t="str">
        <f t="shared" si="127"/>
        <v>Week-day</v>
      </c>
      <c r="G2048" s="6" t="str">
        <f>_xlfn.XLOOKUP(B2048,'[1]VLOOKUP DATA'!$A$3:$A$14,'[1]VLOOKUP DATA'!$C$3:$C$14)</f>
        <v>Low-demand</v>
      </c>
      <c r="H2048" s="6" t="str" cm="1">
        <f t="array" ref="H2048">_xlfn.XLOOKUP(1,('[1]VLOOKUP DATA'!$I$2:$I$337=[1]DATA!G2048)*('[1]VLOOKUP DATA'!$J$2:$J$337=[1]DATA!D2048)*('[1]VLOOKUP DATA'!$K$2:$K$337=[1]DATA!E2048),'[1]VLOOKUP DATA'!$L$2:$L$337)</f>
        <v>Standard</v>
      </c>
      <c r="I2048" s="1" cm="1">
        <f t="array" ref="I2048">_xlfn.XLOOKUP(B2048,'[1]VLOOKUP DATA'!$A$3:$A$14,_xlfn.XLOOKUP(H2048,'[1]VLOOKUP DATA'!$D$2:$F$2,'[1]VLOOKUP DATA'!$D$3:$F$14))*100</f>
        <v>147</v>
      </c>
      <c r="J2048" s="2">
        <v>-19.541949999999996</v>
      </c>
      <c r="K2048" s="3">
        <f t="shared" si="125"/>
        <v>0</v>
      </c>
      <c r="L2048" s="3">
        <v>99.016666666666666</v>
      </c>
      <c r="M2048" s="4">
        <v>38.189499999999995</v>
      </c>
      <c r="N2048" s="4">
        <v>575.21185000000003</v>
      </c>
      <c r="O2048" s="4">
        <v>589.74542499999961</v>
      </c>
      <c r="P2048" s="3">
        <f t="shared" si="126"/>
        <v>445.53515833333324</v>
      </c>
      <c r="Q2048" s="5">
        <v>-3.4408333333333367E-2</v>
      </c>
      <c r="R2048" s="5">
        <f>VLOOKUP(D2048,'[1]DESIGN LOAD'!AC:AF,2,FALSE)</f>
        <v>565</v>
      </c>
      <c r="S2048" s="7">
        <f>VLOOKUP(D2048,'[1]DESIGN LOAD'!AC:AF,3,FALSE)</f>
        <v>675</v>
      </c>
      <c r="T2048">
        <f>VLOOKUP(D2048,'[1]DESIGN LOAD'!AC:AF,4,FALSE)</f>
        <v>1240</v>
      </c>
    </row>
    <row r="2049" spans="1:20" x14ac:dyDescent="0.3">
      <c r="A2049" s="6">
        <v>2024</v>
      </c>
      <c r="B2049" s="6">
        <v>9</v>
      </c>
      <c r="C2049" s="6">
        <v>24</v>
      </c>
      <c r="D2049" s="6">
        <v>13</v>
      </c>
      <c r="E2049" s="6" t="str">
        <f>TEXT(DATE(A2049, B2049, C2049), "dddd")</f>
        <v>Tuesday</v>
      </c>
      <c r="F2049" s="6" t="str">
        <f t="shared" si="127"/>
        <v>Week-day</v>
      </c>
      <c r="G2049" s="6" t="str">
        <f>_xlfn.XLOOKUP(B2049,'[1]VLOOKUP DATA'!$A$3:$A$14,'[1]VLOOKUP DATA'!$C$3:$C$14)</f>
        <v>Low-demand</v>
      </c>
      <c r="H2049" s="6" t="str" cm="1">
        <f t="array" ref="H2049">_xlfn.XLOOKUP(1,('[1]VLOOKUP DATA'!$I$2:$I$337=[1]DATA!G2049)*('[1]VLOOKUP DATA'!$J$2:$J$337=[1]DATA!D2049)*('[1]VLOOKUP DATA'!$K$2:$K$337=[1]DATA!E2049),'[1]VLOOKUP DATA'!$L$2:$L$337)</f>
        <v>Standard</v>
      </c>
      <c r="I2049" s="1" cm="1">
        <f t="array" ref="I2049">_xlfn.XLOOKUP(B2049,'[1]VLOOKUP DATA'!$A$3:$A$14,_xlfn.XLOOKUP(H2049,'[1]VLOOKUP DATA'!$D$2:$F$2,'[1]VLOOKUP DATA'!$D$3:$F$14))*100</f>
        <v>147</v>
      </c>
      <c r="J2049" s="2">
        <v>-8.4306750000000008</v>
      </c>
      <c r="K2049" s="3">
        <f t="shared" si="125"/>
        <v>0</v>
      </c>
      <c r="L2049" s="3">
        <v>99</v>
      </c>
      <c r="M2049" s="4">
        <v>11.934591666666664</v>
      </c>
      <c r="N2049" s="4">
        <v>547.12045000000001</v>
      </c>
      <c r="O2049" s="4">
        <v>546.73935000000006</v>
      </c>
      <c r="P2049" s="3">
        <f t="shared" si="126"/>
        <v>445.53515833333324</v>
      </c>
      <c r="Q2049" s="5">
        <v>-1.9974999999999986E-2</v>
      </c>
      <c r="R2049" s="5">
        <f>VLOOKUP(D2049,'[1]DESIGN LOAD'!AC:AF,2,FALSE)</f>
        <v>565</v>
      </c>
      <c r="S2049" s="7">
        <f>VLOOKUP(D2049,'[1]DESIGN LOAD'!AC:AF,3,FALSE)</f>
        <v>675</v>
      </c>
      <c r="T2049">
        <f>VLOOKUP(D2049,'[1]DESIGN LOAD'!AC:AF,4,FALSE)</f>
        <v>1240</v>
      </c>
    </row>
    <row r="2050" spans="1:20" x14ac:dyDescent="0.3">
      <c r="A2050" s="6">
        <v>2024</v>
      </c>
      <c r="B2050" s="6">
        <v>9</v>
      </c>
      <c r="C2050" s="6">
        <v>24</v>
      </c>
      <c r="D2050" s="6">
        <v>14</v>
      </c>
      <c r="E2050" s="6" t="str">
        <f t="shared" ref="E2050:E2113" si="128">TEXT(DATE(A2050, B2050, C2050), "dddd")</f>
        <v>Tuesday</v>
      </c>
      <c r="F2050" s="6" t="str">
        <f t="shared" si="127"/>
        <v>Week-day</v>
      </c>
      <c r="G2050" s="6" t="str">
        <f>_xlfn.XLOOKUP(B2050,'[1]VLOOKUP DATA'!$A$3:$A$14,'[1]VLOOKUP DATA'!$C$3:$C$14)</f>
        <v>Low-demand</v>
      </c>
      <c r="H2050" s="6" t="str" cm="1">
        <f t="array" ref="H2050">_xlfn.XLOOKUP(1,('[1]VLOOKUP DATA'!$I$2:$I$337=[1]DATA!G2050)*('[1]VLOOKUP DATA'!$J$2:$J$337=[1]DATA!D2050)*('[1]VLOOKUP DATA'!$K$2:$K$337=[1]DATA!E2050),'[1]VLOOKUP DATA'!$L$2:$L$337)</f>
        <v>Standard</v>
      </c>
      <c r="I2050" s="1" cm="1">
        <f t="array" ref="I2050">_xlfn.XLOOKUP(B2050,'[1]VLOOKUP DATA'!$A$3:$A$14,_xlfn.XLOOKUP(H2050,'[1]VLOOKUP DATA'!$D$2:$F$2,'[1]VLOOKUP DATA'!$D$3:$F$14))*100</f>
        <v>147</v>
      </c>
      <c r="J2050" s="2">
        <v>-3.934625</v>
      </c>
      <c r="K2050" s="3">
        <f t="shared" ref="K2050:K2113" si="129">IF(J2050&gt;0,J2050,0)</f>
        <v>0</v>
      </c>
      <c r="L2050" s="3">
        <v>99</v>
      </c>
      <c r="M2050" s="4">
        <v>123.26860000000002</v>
      </c>
      <c r="N2050" s="4">
        <v>475.05559999999974</v>
      </c>
      <c r="O2050" s="4">
        <v>587.65305000000035</v>
      </c>
      <c r="P2050" s="3">
        <f t="shared" ref="P2050:P2113" si="130">_xlfn.MAXIFS(M:M,B:B,B2050)</f>
        <v>445.53515833333324</v>
      </c>
      <c r="Q2050" s="5">
        <v>-2.6316666666666634E-2</v>
      </c>
      <c r="R2050" s="5">
        <f>VLOOKUP(D2050,'[1]DESIGN LOAD'!AC:AF,2,FALSE)</f>
        <v>565</v>
      </c>
      <c r="S2050" s="7">
        <f>VLOOKUP(D2050,'[1]DESIGN LOAD'!AC:AF,3,FALSE)</f>
        <v>675</v>
      </c>
      <c r="T2050">
        <f>VLOOKUP(D2050,'[1]DESIGN LOAD'!AC:AF,4,FALSE)</f>
        <v>1240</v>
      </c>
    </row>
    <row r="2051" spans="1:20" x14ac:dyDescent="0.3">
      <c r="A2051" s="6">
        <v>2024</v>
      </c>
      <c r="B2051" s="6">
        <v>9</v>
      </c>
      <c r="C2051" s="6">
        <v>24</v>
      </c>
      <c r="D2051" s="6">
        <v>15</v>
      </c>
      <c r="E2051" s="6" t="str">
        <f t="shared" si="128"/>
        <v>Tuesday</v>
      </c>
      <c r="F2051" s="6" t="str">
        <f t="shared" ref="F2051:F2114" si="131">IF(OR(E2051="Saturday",E2051="Sunday"),"Weekend","Week-day")</f>
        <v>Week-day</v>
      </c>
      <c r="G2051" s="6" t="str">
        <f>_xlfn.XLOOKUP(B2051,'[1]VLOOKUP DATA'!$A$3:$A$14,'[1]VLOOKUP DATA'!$C$3:$C$14)</f>
        <v>Low-demand</v>
      </c>
      <c r="H2051" s="6" t="str" cm="1">
        <f t="array" ref="H2051">_xlfn.XLOOKUP(1,('[1]VLOOKUP DATA'!$I$2:$I$337=[1]DATA!G2051)*('[1]VLOOKUP DATA'!$J$2:$J$337=[1]DATA!D2051)*('[1]VLOOKUP DATA'!$K$2:$K$337=[1]DATA!E2051),'[1]VLOOKUP DATA'!$L$2:$L$337)</f>
        <v>Standard</v>
      </c>
      <c r="I2051" s="1" cm="1">
        <f t="array" ref="I2051">_xlfn.XLOOKUP(B2051,'[1]VLOOKUP DATA'!$A$3:$A$14,_xlfn.XLOOKUP(H2051,'[1]VLOOKUP DATA'!$D$2:$F$2,'[1]VLOOKUP DATA'!$D$3:$F$14))*100</f>
        <v>147</v>
      </c>
      <c r="J2051" s="2">
        <v>289.85888181818189</v>
      </c>
      <c r="K2051" s="3">
        <f t="shared" si="129"/>
        <v>289.85888181818189</v>
      </c>
      <c r="L2051" s="3">
        <v>93.681818181818187</v>
      </c>
      <c r="M2051" s="4">
        <v>7.7319272727272708</v>
      </c>
      <c r="N2051" s="4">
        <v>322.44755454545447</v>
      </c>
      <c r="O2051" s="4">
        <v>568.02114545454549</v>
      </c>
      <c r="P2051" s="3">
        <f t="shared" si="130"/>
        <v>445.53515833333324</v>
      </c>
      <c r="Q2051" s="5">
        <v>-3.850000000000002E-2</v>
      </c>
      <c r="R2051" s="5">
        <f>VLOOKUP(D2051,'[1]DESIGN LOAD'!AC:AF,2,FALSE)</f>
        <v>565</v>
      </c>
      <c r="S2051" s="7">
        <f>VLOOKUP(D2051,'[1]DESIGN LOAD'!AC:AF,3,FALSE)</f>
        <v>675</v>
      </c>
      <c r="T2051">
        <f>VLOOKUP(D2051,'[1]DESIGN LOAD'!AC:AF,4,FALSE)</f>
        <v>1240</v>
      </c>
    </row>
    <row r="2052" spans="1:20" x14ac:dyDescent="0.3">
      <c r="A2052" s="6">
        <v>2024</v>
      </c>
      <c r="B2052" s="6">
        <v>9</v>
      </c>
      <c r="C2052" s="6">
        <v>24</v>
      </c>
      <c r="D2052" s="6">
        <v>16</v>
      </c>
      <c r="E2052" s="6" t="str">
        <f t="shared" si="128"/>
        <v>Tuesday</v>
      </c>
      <c r="F2052" s="6" t="str">
        <f t="shared" si="131"/>
        <v>Week-day</v>
      </c>
      <c r="G2052" s="6" t="str">
        <f>_xlfn.XLOOKUP(B2052,'[1]VLOOKUP DATA'!$A$3:$A$14,'[1]VLOOKUP DATA'!$C$3:$C$14)</f>
        <v>Low-demand</v>
      </c>
      <c r="H2052" s="6" t="str" cm="1">
        <f t="array" ref="H2052">_xlfn.XLOOKUP(1,('[1]VLOOKUP DATA'!$I$2:$I$337=[1]DATA!G2052)*('[1]VLOOKUP DATA'!$J$2:$J$337=[1]DATA!D2052)*('[1]VLOOKUP DATA'!$K$2:$K$337=[1]DATA!E2052),'[1]VLOOKUP DATA'!$L$2:$L$337)</f>
        <v>Standard</v>
      </c>
      <c r="I2052" s="1" cm="1">
        <f t="array" ref="I2052">_xlfn.XLOOKUP(B2052,'[1]VLOOKUP DATA'!$A$3:$A$14,_xlfn.XLOOKUP(H2052,'[1]VLOOKUP DATA'!$D$2:$F$2,'[1]VLOOKUP DATA'!$D$3:$F$14))*100</f>
        <v>147</v>
      </c>
      <c r="J2052" s="2">
        <v>9.6379583333334153</v>
      </c>
      <c r="K2052" s="3">
        <f t="shared" si="129"/>
        <v>9.6379583333334153</v>
      </c>
      <c r="L2052" s="3">
        <v>81.516666666666666</v>
      </c>
      <c r="M2052" s="4">
        <v>307.31771666666668</v>
      </c>
      <c r="N2052" s="4">
        <v>302.14077500000002</v>
      </c>
      <c r="O2052" s="4">
        <v>604.66418333333309</v>
      </c>
      <c r="P2052" s="3">
        <f t="shared" si="130"/>
        <v>445.53515833333324</v>
      </c>
      <c r="Q2052" s="5">
        <v>0</v>
      </c>
      <c r="R2052" s="5">
        <f>VLOOKUP(D2052,'[1]DESIGN LOAD'!AC:AF,2,FALSE)</f>
        <v>565</v>
      </c>
      <c r="S2052" s="7">
        <f>VLOOKUP(D2052,'[1]DESIGN LOAD'!AC:AF,3,FALSE)</f>
        <v>675</v>
      </c>
      <c r="T2052">
        <f>VLOOKUP(D2052,'[1]DESIGN LOAD'!AC:AF,4,FALSE)</f>
        <v>1240</v>
      </c>
    </row>
    <row r="2053" spans="1:20" x14ac:dyDescent="0.3">
      <c r="A2053" s="6">
        <v>2024</v>
      </c>
      <c r="B2053" s="6">
        <v>9</v>
      </c>
      <c r="C2053" s="6">
        <v>24</v>
      </c>
      <c r="D2053" s="6">
        <v>17</v>
      </c>
      <c r="E2053" s="6" t="str">
        <f t="shared" si="128"/>
        <v>Tuesday</v>
      </c>
      <c r="F2053" s="6" t="str">
        <f t="shared" si="131"/>
        <v>Week-day</v>
      </c>
      <c r="G2053" s="6" t="str">
        <f>_xlfn.XLOOKUP(B2053,'[1]VLOOKUP DATA'!$A$3:$A$14,'[1]VLOOKUP DATA'!$C$3:$C$14)</f>
        <v>Low-demand</v>
      </c>
      <c r="H2053" s="6" t="str" cm="1">
        <f t="array" ref="H2053">_xlfn.XLOOKUP(1,('[1]VLOOKUP DATA'!$I$2:$I$337=[1]DATA!G2053)*('[1]VLOOKUP DATA'!$J$2:$J$337=[1]DATA!D2053)*('[1]VLOOKUP DATA'!$K$2:$K$337=[1]DATA!E2053),'[1]VLOOKUP DATA'!$L$2:$L$337)</f>
        <v>Standard</v>
      </c>
      <c r="I2053" s="1" cm="1">
        <f t="array" ref="I2053">_xlfn.XLOOKUP(B2053,'[1]VLOOKUP DATA'!$A$3:$A$14,_xlfn.XLOOKUP(H2053,'[1]VLOOKUP DATA'!$D$2:$F$2,'[1]VLOOKUP DATA'!$D$3:$F$14))*100</f>
        <v>147</v>
      </c>
      <c r="J2053" s="2">
        <v>-205.92599999999973</v>
      </c>
      <c r="K2053" s="3">
        <f t="shared" si="129"/>
        <v>0</v>
      </c>
      <c r="L2053" s="3">
        <v>81</v>
      </c>
      <c r="M2053" s="4">
        <v>444.875</v>
      </c>
      <c r="N2053" s="4">
        <v>352.88900000000024</v>
      </c>
      <c r="O2053" s="4">
        <v>570.92399999999918</v>
      </c>
      <c r="P2053" s="3">
        <f t="shared" si="130"/>
        <v>445.53515833333324</v>
      </c>
      <c r="Q2053" s="5">
        <v>0</v>
      </c>
      <c r="R2053" s="5">
        <f>VLOOKUP(D2053,'[1]DESIGN LOAD'!AC:AF,2,FALSE)</f>
        <v>555</v>
      </c>
      <c r="S2053" s="7">
        <f>VLOOKUP(D2053,'[1]DESIGN LOAD'!AC:AF,3,FALSE)</f>
        <v>675</v>
      </c>
      <c r="T2053">
        <f>VLOOKUP(D2053,'[1]DESIGN LOAD'!AC:AF,4,FALSE)</f>
        <v>1230</v>
      </c>
    </row>
    <row r="2054" spans="1:20" x14ac:dyDescent="0.3">
      <c r="A2054" s="6">
        <v>2024</v>
      </c>
      <c r="B2054" s="6">
        <v>9</v>
      </c>
      <c r="C2054" s="6">
        <v>24</v>
      </c>
      <c r="D2054" s="6">
        <v>18</v>
      </c>
      <c r="E2054" s="6" t="str">
        <f t="shared" si="128"/>
        <v>Tuesday</v>
      </c>
      <c r="F2054" s="6" t="str">
        <f t="shared" si="131"/>
        <v>Week-day</v>
      </c>
      <c r="G2054" s="6" t="str">
        <f>_xlfn.XLOOKUP(B2054,'[1]VLOOKUP DATA'!$A$3:$A$14,'[1]VLOOKUP DATA'!$C$3:$C$14)</f>
        <v>Low-demand</v>
      </c>
      <c r="H2054" s="6" t="str" cm="1">
        <f t="array" ref="H2054">_xlfn.XLOOKUP(1,('[1]VLOOKUP DATA'!$I$2:$I$337=[1]DATA!G2054)*('[1]VLOOKUP DATA'!$J$2:$J$337=[1]DATA!D2054)*('[1]VLOOKUP DATA'!$K$2:$K$337=[1]DATA!E2054),'[1]VLOOKUP DATA'!$L$2:$L$337)</f>
        <v>Peak</v>
      </c>
      <c r="I2054" s="1" cm="1">
        <f t="array" ref="I2054">_xlfn.XLOOKUP(B2054,'[1]VLOOKUP DATA'!$A$3:$A$14,_xlfn.XLOOKUP(H2054,'[1]VLOOKUP DATA'!$D$2:$F$2,'[1]VLOOKUP DATA'!$D$3:$F$14))*100</f>
        <v>213</v>
      </c>
      <c r="J2054" s="2">
        <v>-196.9624553571426</v>
      </c>
      <c r="K2054" s="3">
        <f t="shared" si="129"/>
        <v>0</v>
      </c>
      <c r="L2054" s="3">
        <v>80.821428571428569</v>
      </c>
      <c r="M2054" s="4">
        <v>444.87521428571432</v>
      </c>
      <c r="N2054" s="4">
        <v>337.13502678571422</v>
      </c>
      <c r="O2054" s="4">
        <v>564.13576785714213</v>
      </c>
      <c r="P2054" s="3">
        <f t="shared" si="130"/>
        <v>445.53515833333324</v>
      </c>
      <c r="Q2054" s="5">
        <v>0</v>
      </c>
      <c r="R2054" s="5">
        <f>VLOOKUP(D2054,'[1]DESIGN LOAD'!AC:AF,2,FALSE)</f>
        <v>485</v>
      </c>
      <c r="S2054" s="7">
        <f>VLOOKUP(D2054,'[1]DESIGN LOAD'!AC:AF,3,FALSE)</f>
        <v>655</v>
      </c>
      <c r="T2054">
        <f>VLOOKUP(D2054,'[1]DESIGN LOAD'!AC:AF,4,FALSE)</f>
        <v>1140</v>
      </c>
    </row>
    <row r="2055" spans="1:20" x14ac:dyDescent="0.3">
      <c r="A2055" s="6">
        <v>2024</v>
      </c>
      <c r="B2055" s="6">
        <v>9</v>
      </c>
      <c r="C2055" s="6">
        <v>24</v>
      </c>
      <c r="D2055" s="6">
        <v>19</v>
      </c>
      <c r="E2055" s="6" t="str">
        <f t="shared" si="128"/>
        <v>Tuesday</v>
      </c>
      <c r="F2055" s="6" t="str">
        <f t="shared" si="131"/>
        <v>Week-day</v>
      </c>
      <c r="G2055" s="6" t="str">
        <f>_xlfn.XLOOKUP(B2055,'[1]VLOOKUP DATA'!$A$3:$A$14,'[1]VLOOKUP DATA'!$C$3:$C$14)</f>
        <v>Low-demand</v>
      </c>
      <c r="H2055" s="6" t="str" cm="1">
        <f t="array" ref="H2055">_xlfn.XLOOKUP(1,('[1]VLOOKUP DATA'!$I$2:$I$337=[1]DATA!G2055)*('[1]VLOOKUP DATA'!$J$2:$J$337=[1]DATA!D2055)*('[1]VLOOKUP DATA'!$K$2:$K$337=[1]DATA!E2055),'[1]VLOOKUP DATA'!$L$2:$L$337)</f>
        <v>Peak</v>
      </c>
      <c r="I2055" s="1" cm="1">
        <f t="array" ref="I2055">_xlfn.XLOOKUP(B2055,'[1]VLOOKUP DATA'!$A$3:$A$14,_xlfn.XLOOKUP(H2055,'[1]VLOOKUP DATA'!$D$2:$F$2,'[1]VLOOKUP DATA'!$D$3:$F$14))*100</f>
        <v>213</v>
      </c>
      <c r="J2055" s="2">
        <v>238.10130000000007</v>
      </c>
      <c r="K2055" s="3">
        <f t="shared" si="129"/>
        <v>238.10130000000007</v>
      </c>
      <c r="L2055" s="3">
        <v>69.775000000000006</v>
      </c>
      <c r="M2055" s="4">
        <v>178.03649166666665</v>
      </c>
      <c r="N2055" s="4">
        <v>0</v>
      </c>
      <c r="O2055" s="4">
        <v>407.71051666666648</v>
      </c>
      <c r="P2055" s="3">
        <f t="shared" si="130"/>
        <v>445.53515833333324</v>
      </c>
      <c r="Q2055" s="5">
        <v>0</v>
      </c>
      <c r="R2055" s="5">
        <f>VLOOKUP(D2055,'[1]DESIGN LOAD'!AC:AF,2,FALSE)</f>
        <v>295</v>
      </c>
      <c r="S2055" s="7">
        <f>VLOOKUP(D2055,'[1]DESIGN LOAD'!AC:AF,3,FALSE)</f>
        <v>655</v>
      </c>
      <c r="T2055">
        <f>VLOOKUP(D2055,'[1]DESIGN LOAD'!AC:AF,4,FALSE)</f>
        <v>950</v>
      </c>
    </row>
    <row r="2056" spans="1:20" x14ac:dyDescent="0.3">
      <c r="A2056" s="6">
        <v>2024</v>
      </c>
      <c r="B2056" s="6">
        <v>9</v>
      </c>
      <c r="C2056" s="6">
        <v>24</v>
      </c>
      <c r="D2056" s="6">
        <v>20</v>
      </c>
      <c r="E2056" s="6" t="str">
        <f t="shared" si="128"/>
        <v>Tuesday</v>
      </c>
      <c r="F2056" s="6" t="str">
        <f t="shared" si="131"/>
        <v>Week-day</v>
      </c>
      <c r="G2056" s="6" t="str">
        <f>_xlfn.XLOOKUP(B2056,'[1]VLOOKUP DATA'!$A$3:$A$14,'[1]VLOOKUP DATA'!$C$3:$C$14)</f>
        <v>Low-demand</v>
      </c>
      <c r="H2056" s="6" t="str" cm="1">
        <f t="array" ref="H2056">_xlfn.XLOOKUP(1,('[1]VLOOKUP DATA'!$I$2:$I$337=[1]DATA!G2056)*('[1]VLOOKUP DATA'!$J$2:$J$337=[1]DATA!D2056)*('[1]VLOOKUP DATA'!$K$2:$K$337=[1]DATA!E2056),'[1]VLOOKUP DATA'!$L$2:$L$337)</f>
        <v>Standard</v>
      </c>
      <c r="I2056" s="1" cm="1">
        <f t="array" ref="I2056">_xlfn.XLOOKUP(B2056,'[1]VLOOKUP DATA'!$A$3:$A$14,_xlfn.XLOOKUP(H2056,'[1]VLOOKUP DATA'!$D$2:$F$2,'[1]VLOOKUP DATA'!$D$3:$F$14))*100</f>
        <v>147</v>
      </c>
      <c r="J2056" s="2">
        <v>-97.796890756302545</v>
      </c>
      <c r="K2056" s="3">
        <f t="shared" si="129"/>
        <v>0</v>
      </c>
      <c r="L2056" s="3">
        <v>66.596638655462186</v>
      </c>
      <c r="M2056" s="4">
        <v>444.60761344537798</v>
      </c>
      <c r="N2056" s="4">
        <v>0</v>
      </c>
      <c r="O2056" s="4">
        <v>326.23558823529402</v>
      </c>
      <c r="P2056" s="3">
        <f t="shared" si="130"/>
        <v>445.53515833333324</v>
      </c>
      <c r="Q2056" s="5">
        <v>0</v>
      </c>
      <c r="R2056" s="5">
        <f>VLOOKUP(D2056,'[1]DESIGN LOAD'!AC:AF,2,FALSE)</f>
        <v>295</v>
      </c>
      <c r="S2056" s="7">
        <f>VLOOKUP(D2056,'[1]DESIGN LOAD'!AC:AF,3,FALSE)</f>
        <v>190</v>
      </c>
      <c r="T2056">
        <f>VLOOKUP(D2056,'[1]DESIGN LOAD'!AC:AF,4,FALSE)</f>
        <v>485</v>
      </c>
    </row>
    <row r="2057" spans="1:20" x14ac:dyDescent="0.3">
      <c r="A2057" s="6">
        <v>2024</v>
      </c>
      <c r="B2057" s="6">
        <v>9</v>
      </c>
      <c r="C2057" s="6">
        <v>24</v>
      </c>
      <c r="D2057" s="6">
        <v>21</v>
      </c>
      <c r="E2057" s="6" t="str">
        <f t="shared" si="128"/>
        <v>Tuesday</v>
      </c>
      <c r="F2057" s="6" t="str">
        <f t="shared" si="131"/>
        <v>Week-day</v>
      </c>
      <c r="G2057" s="6" t="str">
        <f>_xlfn.XLOOKUP(B2057,'[1]VLOOKUP DATA'!$A$3:$A$14,'[1]VLOOKUP DATA'!$C$3:$C$14)</f>
        <v>Low-demand</v>
      </c>
      <c r="H2057" s="6" t="str" cm="1">
        <f t="array" ref="H2057">_xlfn.XLOOKUP(1,('[1]VLOOKUP DATA'!$I$2:$I$337=[1]DATA!G2057)*('[1]VLOOKUP DATA'!$J$2:$J$337=[1]DATA!D2057)*('[1]VLOOKUP DATA'!$K$2:$K$337=[1]DATA!E2057),'[1]VLOOKUP DATA'!$L$2:$L$337)</f>
        <v>Standard</v>
      </c>
      <c r="I2057" s="1" cm="1">
        <f t="array" ref="I2057">_xlfn.XLOOKUP(B2057,'[1]VLOOKUP DATA'!$A$3:$A$14,_xlfn.XLOOKUP(H2057,'[1]VLOOKUP DATA'!$D$2:$F$2,'[1]VLOOKUP DATA'!$D$3:$F$14))*100</f>
        <v>147</v>
      </c>
      <c r="J2057" s="2">
        <v>-122.82307499999999</v>
      </c>
      <c r="K2057" s="3">
        <f t="shared" si="129"/>
        <v>0</v>
      </c>
      <c r="L2057" s="3">
        <v>71.50833333333334</v>
      </c>
      <c r="M2057" s="4">
        <v>444.45620000000002</v>
      </c>
      <c r="N2057" s="4">
        <v>0</v>
      </c>
      <c r="O2057" s="4">
        <v>301.21678333333335</v>
      </c>
      <c r="P2057" s="3">
        <f t="shared" si="130"/>
        <v>445.53515833333324</v>
      </c>
      <c r="Q2057" s="5">
        <v>0</v>
      </c>
      <c r="R2057" s="5">
        <f>VLOOKUP(D2057,'[1]DESIGN LOAD'!AC:AF,2,FALSE)</f>
        <v>295</v>
      </c>
      <c r="S2057" s="7">
        <f>VLOOKUP(D2057,'[1]DESIGN LOAD'!AC:AF,3,FALSE)</f>
        <v>190</v>
      </c>
      <c r="T2057">
        <f>VLOOKUP(D2057,'[1]DESIGN LOAD'!AC:AF,4,FALSE)</f>
        <v>485</v>
      </c>
    </row>
    <row r="2058" spans="1:20" x14ac:dyDescent="0.3">
      <c r="A2058" s="6">
        <v>2024</v>
      </c>
      <c r="B2058" s="6">
        <v>9</v>
      </c>
      <c r="C2058" s="6">
        <v>24</v>
      </c>
      <c r="D2058" s="6">
        <v>22</v>
      </c>
      <c r="E2058" s="6" t="str">
        <f t="shared" si="128"/>
        <v>Tuesday</v>
      </c>
      <c r="F2058" s="6" t="str">
        <f t="shared" si="131"/>
        <v>Week-day</v>
      </c>
      <c r="G2058" s="6" t="str">
        <f>_xlfn.XLOOKUP(B2058,'[1]VLOOKUP DATA'!$A$3:$A$14,'[1]VLOOKUP DATA'!$C$3:$C$14)</f>
        <v>Low-demand</v>
      </c>
      <c r="H2058" s="6" t="str" cm="1">
        <f t="array" ref="H2058">_xlfn.XLOOKUP(1,('[1]VLOOKUP DATA'!$I$2:$I$337=[1]DATA!G2058)*('[1]VLOOKUP DATA'!$J$2:$J$337=[1]DATA!D2058)*('[1]VLOOKUP DATA'!$K$2:$K$337=[1]DATA!E2058),'[1]VLOOKUP DATA'!$L$2:$L$337)</f>
        <v>Off-Peak</v>
      </c>
      <c r="I2058" s="1" cm="1">
        <f t="array" ref="I2058">_xlfn.XLOOKUP(B2058,'[1]VLOOKUP DATA'!$A$3:$A$14,_xlfn.XLOOKUP(H2058,'[1]VLOOKUP DATA'!$D$2:$F$2,'[1]VLOOKUP DATA'!$D$3:$F$14))*100</f>
        <v>93</v>
      </c>
      <c r="J2058" s="2">
        <v>-125.10923966942151</v>
      </c>
      <c r="K2058" s="3">
        <f t="shared" si="129"/>
        <v>0</v>
      </c>
      <c r="L2058" s="3">
        <v>76.884297520661164</v>
      </c>
      <c r="M2058" s="4">
        <v>443.92589256198357</v>
      </c>
      <c r="N2058" s="4">
        <v>0</v>
      </c>
      <c r="O2058" s="4">
        <v>298.43339669421465</v>
      </c>
      <c r="P2058" s="3">
        <f t="shared" si="130"/>
        <v>445.53515833333324</v>
      </c>
      <c r="Q2058" s="5">
        <v>-7.4628099173553774E-3</v>
      </c>
      <c r="R2058" s="5">
        <f>VLOOKUP(D2058,'[1]DESIGN LOAD'!AC:AF,2,FALSE)</f>
        <v>200</v>
      </c>
      <c r="S2058" s="7">
        <f>VLOOKUP(D2058,'[1]DESIGN LOAD'!AC:AF,3,FALSE)</f>
        <v>190</v>
      </c>
      <c r="T2058">
        <f>VLOOKUP(D2058,'[1]DESIGN LOAD'!AC:AF,4,FALSE)</f>
        <v>390</v>
      </c>
    </row>
    <row r="2059" spans="1:20" x14ac:dyDescent="0.3">
      <c r="A2059" s="6">
        <v>2024</v>
      </c>
      <c r="B2059" s="6">
        <v>9</v>
      </c>
      <c r="C2059" s="6">
        <v>24</v>
      </c>
      <c r="D2059" s="6">
        <v>23</v>
      </c>
      <c r="E2059" s="6" t="str">
        <f t="shared" si="128"/>
        <v>Tuesday</v>
      </c>
      <c r="F2059" s="6" t="str">
        <f t="shared" si="131"/>
        <v>Week-day</v>
      </c>
      <c r="G2059" s="6" t="str">
        <f>_xlfn.XLOOKUP(B2059,'[1]VLOOKUP DATA'!$A$3:$A$14,'[1]VLOOKUP DATA'!$C$3:$C$14)</f>
        <v>Low-demand</v>
      </c>
      <c r="H2059" s="6" t="str" cm="1">
        <f t="array" ref="H2059">_xlfn.XLOOKUP(1,('[1]VLOOKUP DATA'!$I$2:$I$337=[1]DATA!G2059)*('[1]VLOOKUP DATA'!$J$2:$J$337=[1]DATA!D2059)*('[1]VLOOKUP DATA'!$K$2:$K$337=[1]DATA!E2059),'[1]VLOOKUP DATA'!$L$2:$L$337)</f>
        <v>Off-Peak</v>
      </c>
      <c r="I2059" s="1" cm="1">
        <f t="array" ref="I2059">_xlfn.XLOOKUP(B2059,'[1]VLOOKUP DATA'!$A$3:$A$14,_xlfn.XLOOKUP(H2059,'[1]VLOOKUP DATA'!$D$2:$F$2,'[1]VLOOKUP DATA'!$D$3:$F$14))*100</f>
        <v>93</v>
      </c>
      <c r="J2059" s="2">
        <v>-123.94129166666659</v>
      </c>
      <c r="K2059" s="3">
        <f t="shared" si="129"/>
        <v>0</v>
      </c>
      <c r="L2059" s="3">
        <v>82.466666666666669</v>
      </c>
      <c r="M2059" s="4">
        <v>440.05845833333348</v>
      </c>
      <c r="N2059" s="4">
        <v>0</v>
      </c>
      <c r="O2059" s="4">
        <v>295.90534166666652</v>
      </c>
      <c r="P2059" s="3">
        <f t="shared" si="130"/>
        <v>445.53515833333324</v>
      </c>
      <c r="Q2059" s="5">
        <v>-8.9999999999999993E-3</v>
      </c>
      <c r="R2059" s="5">
        <f>VLOOKUP(D2059,'[1]DESIGN LOAD'!AC:AF,2,FALSE)</f>
        <v>200</v>
      </c>
      <c r="S2059" s="7">
        <f>VLOOKUP(D2059,'[1]DESIGN LOAD'!AC:AF,3,FALSE)</f>
        <v>190</v>
      </c>
      <c r="T2059">
        <f>VLOOKUP(D2059,'[1]DESIGN LOAD'!AC:AF,4,FALSE)</f>
        <v>390</v>
      </c>
    </row>
    <row r="2060" spans="1:20" x14ac:dyDescent="0.3">
      <c r="A2060" s="6">
        <v>2024</v>
      </c>
      <c r="B2060" s="6">
        <v>9</v>
      </c>
      <c r="C2060" s="6">
        <v>25</v>
      </c>
      <c r="D2060" s="6">
        <v>0</v>
      </c>
      <c r="E2060" s="6" t="str">
        <f t="shared" si="128"/>
        <v>Wednesday</v>
      </c>
      <c r="F2060" s="6" t="str">
        <f t="shared" si="131"/>
        <v>Week-day</v>
      </c>
      <c r="G2060" s="6" t="str">
        <f>_xlfn.XLOOKUP(B2060,'[1]VLOOKUP DATA'!$A$3:$A$14,'[1]VLOOKUP DATA'!$C$3:$C$14)</f>
        <v>Low-demand</v>
      </c>
      <c r="H2060" s="6" t="str" cm="1">
        <f t="array" ref="H2060">_xlfn.XLOOKUP(1,('[1]VLOOKUP DATA'!$I$2:$I$337=[1]DATA!G2060)*('[1]VLOOKUP DATA'!$J$2:$J$337=[1]DATA!D2060)*('[1]VLOOKUP DATA'!$K$2:$K$337=[1]DATA!E2060),'[1]VLOOKUP DATA'!$L$2:$L$337)</f>
        <v>Off-Peak</v>
      </c>
      <c r="I2060" s="1" cm="1">
        <f t="array" ref="I2060">_xlfn.XLOOKUP(B2060,'[1]VLOOKUP DATA'!$A$3:$A$14,_xlfn.XLOOKUP(H2060,'[1]VLOOKUP DATA'!$D$2:$F$2,'[1]VLOOKUP DATA'!$D$3:$F$14))*100</f>
        <v>93</v>
      </c>
      <c r="J2060" s="2">
        <v>-113.41867226890757</v>
      </c>
      <c r="K2060" s="3">
        <f t="shared" si="129"/>
        <v>0</v>
      </c>
      <c r="L2060" s="3">
        <v>87.613445378151255</v>
      </c>
      <c r="M2060" s="4">
        <v>420.87455462184874</v>
      </c>
      <c r="N2060" s="4">
        <v>0</v>
      </c>
      <c r="O2060" s="4">
        <v>288.35337815126047</v>
      </c>
      <c r="P2060" s="3">
        <f t="shared" si="130"/>
        <v>445.53515833333324</v>
      </c>
      <c r="Q2060" s="5">
        <v>-8.9999999999999993E-3</v>
      </c>
      <c r="R2060" s="5">
        <f>VLOOKUP(D2060,'[1]DESIGN LOAD'!AC:AF,2,FALSE)</f>
        <v>200</v>
      </c>
      <c r="S2060" s="7">
        <f>VLOOKUP(D2060,'[1]DESIGN LOAD'!AC:AF,3,FALSE)</f>
        <v>190</v>
      </c>
      <c r="T2060">
        <f>VLOOKUP(D2060,'[1]DESIGN LOAD'!AC:AF,4,FALSE)</f>
        <v>390</v>
      </c>
    </row>
    <row r="2061" spans="1:20" x14ac:dyDescent="0.3">
      <c r="A2061" s="6">
        <v>2024</v>
      </c>
      <c r="B2061" s="6">
        <v>9</v>
      </c>
      <c r="C2061" s="6">
        <v>25</v>
      </c>
      <c r="D2061" s="6">
        <v>1</v>
      </c>
      <c r="E2061" s="6" t="str">
        <f t="shared" si="128"/>
        <v>Wednesday</v>
      </c>
      <c r="F2061" s="6" t="str">
        <f t="shared" si="131"/>
        <v>Week-day</v>
      </c>
      <c r="G2061" s="6" t="str">
        <f>_xlfn.XLOOKUP(B2061,'[1]VLOOKUP DATA'!$A$3:$A$14,'[1]VLOOKUP DATA'!$C$3:$C$14)</f>
        <v>Low-demand</v>
      </c>
      <c r="H2061" s="6" t="str" cm="1">
        <f t="array" ref="H2061">_xlfn.XLOOKUP(1,('[1]VLOOKUP DATA'!$I$2:$I$337=[1]DATA!G2061)*('[1]VLOOKUP DATA'!$J$2:$J$337=[1]DATA!D2061)*('[1]VLOOKUP DATA'!$K$2:$K$337=[1]DATA!E2061),'[1]VLOOKUP DATA'!$L$2:$L$337)</f>
        <v>Off-Peak</v>
      </c>
      <c r="I2061" s="1" cm="1">
        <f t="array" ref="I2061">_xlfn.XLOOKUP(B2061,'[1]VLOOKUP DATA'!$A$3:$A$14,_xlfn.XLOOKUP(H2061,'[1]VLOOKUP DATA'!$D$2:$F$2,'[1]VLOOKUP DATA'!$D$3:$F$14))*100</f>
        <v>93</v>
      </c>
      <c r="J2061" s="2">
        <v>-97.563175000000015</v>
      </c>
      <c r="K2061" s="3">
        <f t="shared" si="129"/>
        <v>0</v>
      </c>
      <c r="L2061" s="3">
        <v>92.183333333333337</v>
      </c>
      <c r="M2061" s="4">
        <v>420.76888333333329</v>
      </c>
      <c r="N2061" s="4">
        <v>0</v>
      </c>
      <c r="O2061" s="4">
        <v>304.21138333333329</v>
      </c>
      <c r="P2061" s="3">
        <f t="shared" si="130"/>
        <v>445.53515833333324</v>
      </c>
      <c r="Q2061" s="5">
        <v>-8.9999999999999993E-3</v>
      </c>
      <c r="R2061" s="5">
        <f>VLOOKUP(D2061,'[1]DESIGN LOAD'!AC:AF,2,FALSE)</f>
        <v>200</v>
      </c>
      <c r="S2061" s="7">
        <f>VLOOKUP(D2061,'[1]DESIGN LOAD'!AC:AF,3,FALSE)</f>
        <v>190</v>
      </c>
      <c r="T2061">
        <f>VLOOKUP(D2061,'[1]DESIGN LOAD'!AC:AF,4,FALSE)</f>
        <v>390</v>
      </c>
    </row>
    <row r="2062" spans="1:20" x14ac:dyDescent="0.3">
      <c r="A2062" s="6">
        <v>2024</v>
      </c>
      <c r="B2062" s="6">
        <v>9</v>
      </c>
      <c r="C2062" s="6">
        <v>25</v>
      </c>
      <c r="D2062" s="6">
        <v>2</v>
      </c>
      <c r="E2062" s="6" t="str">
        <f t="shared" si="128"/>
        <v>Wednesday</v>
      </c>
      <c r="F2062" s="6" t="str">
        <f t="shared" si="131"/>
        <v>Week-day</v>
      </c>
      <c r="G2062" s="6" t="str">
        <f>_xlfn.XLOOKUP(B2062,'[1]VLOOKUP DATA'!$A$3:$A$14,'[1]VLOOKUP DATA'!$C$3:$C$14)</f>
        <v>Low-demand</v>
      </c>
      <c r="H2062" s="6" t="str" cm="1">
        <f t="array" ref="H2062">_xlfn.XLOOKUP(1,('[1]VLOOKUP DATA'!$I$2:$I$337=[1]DATA!G2062)*('[1]VLOOKUP DATA'!$J$2:$J$337=[1]DATA!D2062)*('[1]VLOOKUP DATA'!$K$2:$K$337=[1]DATA!E2062),'[1]VLOOKUP DATA'!$L$2:$L$337)</f>
        <v>Off-Peak</v>
      </c>
      <c r="I2062" s="1" cm="1">
        <f t="array" ref="I2062">_xlfn.XLOOKUP(B2062,'[1]VLOOKUP DATA'!$A$3:$A$14,_xlfn.XLOOKUP(H2062,'[1]VLOOKUP DATA'!$D$2:$F$2,'[1]VLOOKUP DATA'!$D$3:$F$14))*100</f>
        <v>93</v>
      </c>
      <c r="J2062" s="2">
        <v>-70.146683333333328</v>
      </c>
      <c r="K2062" s="3">
        <f t="shared" si="129"/>
        <v>0</v>
      </c>
      <c r="L2062" s="3">
        <v>95.708333333333329</v>
      </c>
      <c r="M2062" s="4">
        <v>438.05479999999994</v>
      </c>
      <c r="N2062" s="4">
        <v>0</v>
      </c>
      <c r="O2062" s="4">
        <v>347.80487499999987</v>
      </c>
      <c r="P2062" s="3">
        <f t="shared" si="130"/>
        <v>445.53515833333324</v>
      </c>
      <c r="Q2062" s="5">
        <v>-8.9999999999999993E-3</v>
      </c>
      <c r="R2062" s="5">
        <f>VLOOKUP(D2062,'[1]DESIGN LOAD'!AC:AF,2,FALSE)</f>
        <v>200</v>
      </c>
      <c r="S2062" s="7">
        <f>VLOOKUP(D2062,'[1]DESIGN LOAD'!AC:AF,3,FALSE)</f>
        <v>190</v>
      </c>
      <c r="T2062">
        <f>VLOOKUP(D2062,'[1]DESIGN LOAD'!AC:AF,4,FALSE)</f>
        <v>390</v>
      </c>
    </row>
    <row r="2063" spans="1:20" x14ac:dyDescent="0.3">
      <c r="A2063" s="6">
        <v>2024</v>
      </c>
      <c r="B2063" s="6">
        <v>9</v>
      </c>
      <c r="C2063" s="6">
        <v>25</v>
      </c>
      <c r="D2063" s="6">
        <v>3</v>
      </c>
      <c r="E2063" s="6" t="str">
        <f t="shared" si="128"/>
        <v>Wednesday</v>
      </c>
      <c r="F2063" s="6" t="str">
        <f t="shared" si="131"/>
        <v>Week-day</v>
      </c>
      <c r="G2063" s="6" t="str">
        <f>_xlfn.XLOOKUP(B2063,'[1]VLOOKUP DATA'!$A$3:$A$14,'[1]VLOOKUP DATA'!$C$3:$C$14)</f>
        <v>Low-demand</v>
      </c>
      <c r="H2063" s="6" t="str" cm="1">
        <f t="array" ref="H2063">_xlfn.XLOOKUP(1,('[1]VLOOKUP DATA'!$I$2:$I$337=[1]DATA!G2063)*('[1]VLOOKUP DATA'!$J$2:$J$337=[1]DATA!D2063)*('[1]VLOOKUP DATA'!$K$2:$K$337=[1]DATA!E2063),'[1]VLOOKUP DATA'!$L$2:$L$337)</f>
        <v>Off-Peak</v>
      </c>
      <c r="I2063" s="1" cm="1">
        <f t="array" ref="I2063">_xlfn.XLOOKUP(B2063,'[1]VLOOKUP DATA'!$A$3:$A$14,_xlfn.XLOOKUP(H2063,'[1]VLOOKUP DATA'!$D$2:$F$2,'[1]VLOOKUP DATA'!$D$3:$F$14))*100</f>
        <v>93</v>
      </c>
      <c r="J2063" s="2">
        <v>-10.330775000000001</v>
      </c>
      <c r="K2063" s="3">
        <f t="shared" si="129"/>
        <v>0</v>
      </c>
      <c r="L2063" s="3">
        <v>96.86666666666666</v>
      </c>
      <c r="M2063" s="4">
        <v>365.927975</v>
      </c>
      <c r="N2063" s="4">
        <v>0</v>
      </c>
      <c r="O2063" s="4">
        <v>338.49080833333335</v>
      </c>
      <c r="P2063" s="3">
        <f t="shared" si="130"/>
        <v>445.53515833333324</v>
      </c>
      <c r="Q2063" s="5">
        <v>-8.9999999999999993E-3</v>
      </c>
      <c r="R2063" s="5">
        <f>VLOOKUP(D2063,'[1]DESIGN LOAD'!AC:AF,2,FALSE)</f>
        <v>200</v>
      </c>
      <c r="S2063" s="7">
        <f>VLOOKUP(D2063,'[1]DESIGN LOAD'!AC:AF,3,FALSE)</f>
        <v>190</v>
      </c>
      <c r="T2063">
        <f>VLOOKUP(D2063,'[1]DESIGN LOAD'!AC:AF,4,FALSE)</f>
        <v>390</v>
      </c>
    </row>
    <row r="2064" spans="1:20" x14ac:dyDescent="0.3">
      <c r="A2064" s="6">
        <v>2024</v>
      </c>
      <c r="B2064" s="6">
        <v>9</v>
      </c>
      <c r="C2064" s="6">
        <v>25</v>
      </c>
      <c r="D2064" s="6">
        <v>4</v>
      </c>
      <c r="E2064" s="6" t="str">
        <f t="shared" si="128"/>
        <v>Wednesday</v>
      </c>
      <c r="F2064" s="6" t="str">
        <f t="shared" si="131"/>
        <v>Week-day</v>
      </c>
      <c r="G2064" s="6" t="str">
        <f>_xlfn.XLOOKUP(B2064,'[1]VLOOKUP DATA'!$A$3:$A$14,'[1]VLOOKUP DATA'!$C$3:$C$14)</f>
        <v>Low-demand</v>
      </c>
      <c r="H2064" s="6" t="str" cm="1">
        <f t="array" ref="H2064">_xlfn.XLOOKUP(1,('[1]VLOOKUP DATA'!$I$2:$I$337=[1]DATA!G2064)*('[1]VLOOKUP DATA'!$J$2:$J$337=[1]DATA!D2064)*('[1]VLOOKUP DATA'!$K$2:$K$337=[1]DATA!E2064),'[1]VLOOKUP DATA'!$L$2:$L$337)</f>
        <v>Off-Peak</v>
      </c>
      <c r="I2064" s="1" cm="1">
        <f t="array" ref="I2064">_xlfn.XLOOKUP(B2064,'[1]VLOOKUP DATA'!$A$3:$A$14,_xlfn.XLOOKUP(H2064,'[1]VLOOKUP DATA'!$D$2:$F$2,'[1]VLOOKUP DATA'!$D$3:$F$14))*100</f>
        <v>93</v>
      </c>
      <c r="J2064" s="2">
        <v>-2.0799583333333387</v>
      </c>
      <c r="K2064" s="3">
        <f t="shared" si="129"/>
        <v>0</v>
      </c>
      <c r="L2064" s="3">
        <v>96.908333333333331</v>
      </c>
      <c r="M2064" s="4">
        <v>357.42475833333322</v>
      </c>
      <c r="N2064" s="4">
        <v>0</v>
      </c>
      <c r="O2064" s="4">
        <v>339.87313333333339</v>
      </c>
      <c r="P2064" s="3">
        <f t="shared" si="130"/>
        <v>445.53515833333324</v>
      </c>
      <c r="Q2064" s="5">
        <v>-8.9999999999999993E-3</v>
      </c>
      <c r="R2064" s="5">
        <f>VLOOKUP(D2064,'[1]DESIGN LOAD'!AC:AF,2,FALSE)</f>
        <v>295</v>
      </c>
      <c r="S2064" s="7">
        <f>VLOOKUP(D2064,'[1]DESIGN LOAD'!AC:AF,3,FALSE)</f>
        <v>190</v>
      </c>
      <c r="T2064">
        <f>VLOOKUP(D2064,'[1]DESIGN LOAD'!AC:AF,4,FALSE)</f>
        <v>485</v>
      </c>
    </row>
    <row r="2065" spans="1:20" x14ac:dyDescent="0.3">
      <c r="A2065" s="6">
        <v>2024</v>
      </c>
      <c r="B2065" s="6">
        <v>9</v>
      </c>
      <c r="C2065" s="6">
        <v>25</v>
      </c>
      <c r="D2065" s="6">
        <v>5</v>
      </c>
      <c r="E2065" s="6" t="str">
        <f t="shared" si="128"/>
        <v>Wednesday</v>
      </c>
      <c r="F2065" s="6" t="str">
        <f t="shared" si="131"/>
        <v>Week-day</v>
      </c>
      <c r="G2065" s="6" t="str">
        <f>_xlfn.XLOOKUP(B2065,'[1]VLOOKUP DATA'!$A$3:$A$14,'[1]VLOOKUP DATA'!$C$3:$C$14)</f>
        <v>Low-demand</v>
      </c>
      <c r="H2065" s="6" t="str" cm="1">
        <f t="array" ref="H2065">_xlfn.XLOOKUP(1,('[1]VLOOKUP DATA'!$I$2:$I$337=[1]DATA!G2065)*('[1]VLOOKUP DATA'!$J$2:$J$337=[1]DATA!D2065)*('[1]VLOOKUP DATA'!$K$2:$K$337=[1]DATA!E2065),'[1]VLOOKUP DATA'!$L$2:$L$337)</f>
        <v>Off-Peak</v>
      </c>
      <c r="I2065" s="1" cm="1">
        <f t="array" ref="I2065">_xlfn.XLOOKUP(B2065,'[1]VLOOKUP DATA'!$A$3:$A$14,_xlfn.XLOOKUP(H2065,'[1]VLOOKUP DATA'!$D$2:$F$2,'[1]VLOOKUP DATA'!$D$3:$F$14))*100</f>
        <v>93</v>
      </c>
      <c r="J2065" s="2">
        <v>-40.477983333333306</v>
      </c>
      <c r="K2065" s="3">
        <f t="shared" si="129"/>
        <v>0</v>
      </c>
      <c r="L2065" s="3">
        <v>97.61666666666666</v>
      </c>
      <c r="M2065" s="4">
        <v>391.12131666666659</v>
      </c>
      <c r="N2065" s="4">
        <v>0</v>
      </c>
      <c r="O2065" s="4">
        <v>330.2179999999999</v>
      </c>
      <c r="P2065" s="3">
        <f t="shared" si="130"/>
        <v>445.53515833333324</v>
      </c>
      <c r="Q2065" s="5">
        <v>-8.9999999999999993E-3</v>
      </c>
      <c r="R2065" s="5">
        <f>VLOOKUP(D2065,'[1]DESIGN LOAD'!AC:AF,2,FALSE)</f>
        <v>295</v>
      </c>
      <c r="S2065" s="7">
        <f>VLOOKUP(D2065,'[1]DESIGN LOAD'!AC:AF,3,FALSE)</f>
        <v>190</v>
      </c>
      <c r="T2065">
        <f>VLOOKUP(D2065,'[1]DESIGN LOAD'!AC:AF,4,FALSE)</f>
        <v>485</v>
      </c>
    </row>
    <row r="2066" spans="1:20" x14ac:dyDescent="0.3">
      <c r="A2066" s="6">
        <v>2024</v>
      </c>
      <c r="B2066" s="6">
        <v>9</v>
      </c>
      <c r="C2066" s="6">
        <v>25</v>
      </c>
      <c r="D2066" s="6">
        <v>6</v>
      </c>
      <c r="E2066" s="6" t="str">
        <f t="shared" si="128"/>
        <v>Wednesday</v>
      </c>
      <c r="F2066" s="6" t="str">
        <f t="shared" si="131"/>
        <v>Week-day</v>
      </c>
      <c r="G2066" s="6" t="str">
        <f>_xlfn.XLOOKUP(B2066,'[1]VLOOKUP DATA'!$A$3:$A$14,'[1]VLOOKUP DATA'!$C$3:$C$14)</f>
        <v>Low-demand</v>
      </c>
      <c r="H2066" s="6" t="str" cm="1">
        <f t="array" ref="H2066">_xlfn.XLOOKUP(1,('[1]VLOOKUP DATA'!$I$2:$I$337=[1]DATA!G2066)*('[1]VLOOKUP DATA'!$J$2:$J$337=[1]DATA!D2066)*('[1]VLOOKUP DATA'!$K$2:$K$337=[1]DATA!E2066),'[1]VLOOKUP DATA'!$L$2:$L$337)</f>
        <v>Standard</v>
      </c>
      <c r="I2066" s="1" cm="1">
        <f t="array" ref="I2066">_xlfn.XLOOKUP(B2066,'[1]VLOOKUP DATA'!$A$3:$A$14,_xlfn.XLOOKUP(H2066,'[1]VLOOKUP DATA'!$D$2:$F$2,'[1]VLOOKUP DATA'!$D$3:$F$14))*100</f>
        <v>147</v>
      </c>
      <c r="J2066" s="2">
        <v>-25.286099173553716</v>
      </c>
      <c r="K2066" s="3">
        <f t="shared" si="129"/>
        <v>0</v>
      </c>
      <c r="L2066" s="3">
        <v>98.438016528925615</v>
      </c>
      <c r="M2066" s="4">
        <v>372.81935537190077</v>
      </c>
      <c r="N2066" s="4">
        <v>7.5746033057851241</v>
      </c>
      <c r="O2066" s="4">
        <v>337.89973553719011</v>
      </c>
      <c r="P2066" s="3">
        <f t="shared" si="130"/>
        <v>445.53515833333324</v>
      </c>
      <c r="Q2066" s="5">
        <v>-8.9999999999999976E-3</v>
      </c>
      <c r="R2066" s="5">
        <f>VLOOKUP(D2066,'[1]DESIGN LOAD'!AC:AF,2,FALSE)</f>
        <v>295</v>
      </c>
      <c r="S2066" s="7">
        <f>VLOOKUP(D2066,'[1]DESIGN LOAD'!AC:AF,3,FALSE)</f>
        <v>190</v>
      </c>
      <c r="T2066">
        <f>VLOOKUP(D2066,'[1]DESIGN LOAD'!AC:AF,4,FALSE)</f>
        <v>485</v>
      </c>
    </row>
    <row r="2067" spans="1:20" x14ac:dyDescent="0.3">
      <c r="A2067" s="6">
        <v>2024</v>
      </c>
      <c r="B2067" s="6">
        <v>9</v>
      </c>
      <c r="C2067" s="6">
        <v>25</v>
      </c>
      <c r="D2067" s="6">
        <v>7</v>
      </c>
      <c r="E2067" s="6" t="str">
        <f t="shared" si="128"/>
        <v>Wednesday</v>
      </c>
      <c r="F2067" s="6" t="str">
        <f t="shared" si="131"/>
        <v>Week-day</v>
      </c>
      <c r="G2067" s="6" t="str">
        <f>_xlfn.XLOOKUP(B2067,'[1]VLOOKUP DATA'!$A$3:$A$14,'[1]VLOOKUP DATA'!$C$3:$C$14)</f>
        <v>Low-demand</v>
      </c>
      <c r="H2067" s="6" t="str" cm="1">
        <f t="array" ref="H2067">_xlfn.XLOOKUP(1,('[1]VLOOKUP DATA'!$I$2:$I$337=[1]DATA!G2067)*('[1]VLOOKUP DATA'!$J$2:$J$337=[1]DATA!D2067)*('[1]VLOOKUP DATA'!$K$2:$K$337=[1]DATA!E2067),'[1]VLOOKUP DATA'!$L$2:$L$337)</f>
        <v>Peak</v>
      </c>
      <c r="I2067" s="1" cm="1">
        <f t="array" ref="I2067">_xlfn.XLOOKUP(B2067,'[1]VLOOKUP DATA'!$A$3:$A$14,_xlfn.XLOOKUP(H2067,'[1]VLOOKUP DATA'!$D$2:$F$2,'[1]VLOOKUP DATA'!$D$3:$F$14))*100</f>
        <v>213</v>
      </c>
      <c r="J2067" s="2">
        <v>260.41064166666666</v>
      </c>
      <c r="K2067" s="3">
        <f t="shared" si="129"/>
        <v>260.41064166666666</v>
      </c>
      <c r="L2067" s="3">
        <v>93.191666666666663</v>
      </c>
      <c r="M2067" s="4">
        <v>55.436083333333293</v>
      </c>
      <c r="N2067" s="4">
        <v>97.141149999999996</v>
      </c>
      <c r="O2067" s="4">
        <v>410.33202499999982</v>
      </c>
      <c r="P2067" s="3">
        <f t="shared" si="130"/>
        <v>445.53515833333324</v>
      </c>
      <c r="Q2067" s="5">
        <v>-1.5941666666666649E-2</v>
      </c>
      <c r="R2067" s="5">
        <f>VLOOKUP(D2067,'[1]DESIGN LOAD'!AC:AF,2,FALSE)</f>
        <v>565</v>
      </c>
      <c r="S2067" s="7">
        <f>VLOOKUP(D2067,'[1]DESIGN LOAD'!AC:AF,3,FALSE)</f>
        <v>690</v>
      </c>
      <c r="T2067">
        <f>VLOOKUP(D2067,'[1]DESIGN LOAD'!AC:AF,4,FALSE)</f>
        <v>1255</v>
      </c>
    </row>
    <row r="2068" spans="1:20" x14ac:dyDescent="0.3">
      <c r="A2068" s="6">
        <v>2024</v>
      </c>
      <c r="B2068" s="6">
        <v>9</v>
      </c>
      <c r="C2068" s="6">
        <v>25</v>
      </c>
      <c r="D2068" s="6">
        <v>8</v>
      </c>
      <c r="E2068" s="6" t="str">
        <f t="shared" si="128"/>
        <v>Wednesday</v>
      </c>
      <c r="F2068" s="6" t="str">
        <f t="shared" si="131"/>
        <v>Week-day</v>
      </c>
      <c r="G2068" s="6" t="str">
        <f>_xlfn.XLOOKUP(B2068,'[1]VLOOKUP DATA'!$A$3:$A$14,'[1]VLOOKUP DATA'!$C$3:$C$14)</f>
        <v>Low-demand</v>
      </c>
      <c r="H2068" s="6" t="str" cm="1">
        <f t="array" ref="H2068">_xlfn.XLOOKUP(1,('[1]VLOOKUP DATA'!$I$2:$I$337=[1]DATA!G2068)*('[1]VLOOKUP DATA'!$J$2:$J$337=[1]DATA!D2068)*('[1]VLOOKUP DATA'!$K$2:$K$337=[1]DATA!E2068),'[1]VLOOKUP DATA'!$L$2:$L$337)</f>
        <v>Peak</v>
      </c>
      <c r="I2068" s="1" cm="1">
        <f t="array" ref="I2068">_xlfn.XLOOKUP(B2068,'[1]VLOOKUP DATA'!$A$3:$A$14,_xlfn.XLOOKUP(H2068,'[1]VLOOKUP DATA'!$D$2:$F$2,'[1]VLOOKUP DATA'!$D$3:$F$14))*100</f>
        <v>213</v>
      </c>
      <c r="J2068" s="2">
        <v>236.76454621848742</v>
      </c>
      <c r="K2068" s="3">
        <f t="shared" si="129"/>
        <v>236.76454621848742</v>
      </c>
      <c r="L2068" s="3">
        <v>80.159663865546221</v>
      </c>
      <c r="M2068" s="4">
        <v>0.16844537815126046</v>
      </c>
      <c r="N2068" s="4">
        <v>249.09912605042021</v>
      </c>
      <c r="O2068" s="4">
        <v>485.83568067226889</v>
      </c>
      <c r="P2068" s="3">
        <f t="shared" si="130"/>
        <v>445.53515833333324</v>
      </c>
      <c r="Q2068" s="5">
        <v>-2.7831932773109278E-2</v>
      </c>
      <c r="R2068" s="5">
        <f>VLOOKUP(D2068,'[1]DESIGN LOAD'!AC:AF,2,FALSE)</f>
        <v>565</v>
      </c>
      <c r="S2068" s="7">
        <f>VLOOKUP(D2068,'[1]DESIGN LOAD'!AC:AF,3,FALSE)</f>
        <v>675</v>
      </c>
      <c r="T2068">
        <f>VLOOKUP(D2068,'[1]DESIGN LOAD'!AC:AF,4,FALSE)</f>
        <v>1240</v>
      </c>
    </row>
    <row r="2069" spans="1:20" x14ac:dyDescent="0.3">
      <c r="A2069" s="6">
        <v>2024</v>
      </c>
      <c r="B2069" s="6">
        <v>9</v>
      </c>
      <c r="C2069" s="6">
        <v>25</v>
      </c>
      <c r="D2069" s="6">
        <v>9</v>
      </c>
      <c r="E2069" s="6" t="str">
        <f t="shared" si="128"/>
        <v>Wednesday</v>
      </c>
      <c r="F2069" s="6" t="str">
        <f t="shared" si="131"/>
        <v>Week-day</v>
      </c>
      <c r="G2069" s="6" t="str">
        <f>_xlfn.XLOOKUP(B2069,'[1]VLOOKUP DATA'!$A$3:$A$14,'[1]VLOOKUP DATA'!$C$3:$C$14)</f>
        <v>Low-demand</v>
      </c>
      <c r="H2069" s="6" t="str" cm="1">
        <f t="array" ref="H2069">_xlfn.XLOOKUP(1,('[1]VLOOKUP DATA'!$I$2:$I$337=[1]DATA!G2069)*('[1]VLOOKUP DATA'!$J$2:$J$337=[1]DATA!D2069)*('[1]VLOOKUP DATA'!$K$2:$K$337=[1]DATA!E2069),'[1]VLOOKUP DATA'!$L$2:$L$337)</f>
        <v>Peak</v>
      </c>
      <c r="I2069" s="1" cm="1">
        <f t="array" ref="I2069">_xlfn.XLOOKUP(B2069,'[1]VLOOKUP DATA'!$A$3:$A$14,_xlfn.XLOOKUP(H2069,'[1]VLOOKUP DATA'!$D$2:$F$2,'[1]VLOOKUP DATA'!$D$3:$F$14))*100</f>
        <v>213</v>
      </c>
      <c r="J2069" s="2">
        <v>-149.37707438016525</v>
      </c>
      <c r="K2069" s="3">
        <f t="shared" si="129"/>
        <v>0</v>
      </c>
      <c r="L2069" s="3">
        <v>75.685950413223139</v>
      </c>
      <c r="M2069" s="4">
        <v>0.17080991735537196</v>
      </c>
      <c r="N2069" s="4">
        <v>701.93087603305821</v>
      </c>
      <c r="O2069" s="4">
        <v>552.52589256198348</v>
      </c>
      <c r="P2069" s="3">
        <f t="shared" si="130"/>
        <v>445.53515833333324</v>
      </c>
      <c r="Q2069" s="5">
        <v>-2.7000000000000031E-2</v>
      </c>
      <c r="R2069" s="5">
        <f>VLOOKUP(D2069,'[1]DESIGN LOAD'!AC:AF,2,FALSE)</f>
        <v>565</v>
      </c>
      <c r="S2069" s="7">
        <f>VLOOKUP(D2069,'[1]DESIGN LOAD'!AC:AF,3,FALSE)</f>
        <v>675</v>
      </c>
      <c r="T2069">
        <f>VLOOKUP(D2069,'[1]DESIGN LOAD'!AC:AF,4,FALSE)</f>
        <v>1240</v>
      </c>
    </row>
    <row r="2070" spans="1:20" x14ac:dyDescent="0.3">
      <c r="A2070" s="6">
        <v>2024</v>
      </c>
      <c r="B2070" s="6">
        <v>9</v>
      </c>
      <c r="C2070" s="6">
        <v>25</v>
      </c>
      <c r="D2070" s="6">
        <v>10</v>
      </c>
      <c r="E2070" s="6" t="str">
        <f t="shared" si="128"/>
        <v>Wednesday</v>
      </c>
      <c r="F2070" s="6" t="str">
        <f t="shared" si="131"/>
        <v>Week-day</v>
      </c>
      <c r="G2070" s="6" t="str">
        <f>_xlfn.XLOOKUP(B2070,'[1]VLOOKUP DATA'!$A$3:$A$14,'[1]VLOOKUP DATA'!$C$3:$C$14)</f>
        <v>Low-demand</v>
      </c>
      <c r="H2070" s="6" t="str" cm="1">
        <f t="array" ref="H2070">_xlfn.XLOOKUP(1,('[1]VLOOKUP DATA'!$I$2:$I$337=[1]DATA!G2070)*('[1]VLOOKUP DATA'!$J$2:$J$337=[1]DATA!D2070)*('[1]VLOOKUP DATA'!$K$2:$K$337=[1]DATA!E2070),'[1]VLOOKUP DATA'!$L$2:$L$337)</f>
        <v>Standard</v>
      </c>
      <c r="I2070" s="1" cm="1">
        <f t="array" ref="I2070">_xlfn.XLOOKUP(B2070,'[1]VLOOKUP DATA'!$A$3:$A$14,_xlfn.XLOOKUP(H2070,'[1]VLOOKUP DATA'!$D$2:$F$2,'[1]VLOOKUP DATA'!$D$3:$F$14))*100</f>
        <v>147</v>
      </c>
      <c r="J2070" s="2">
        <v>-320.22405882352933</v>
      </c>
      <c r="K2070" s="3">
        <f t="shared" si="129"/>
        <v>0</v>
      </c>
      <c r="L2070" s="3">
        <v>87.621848739495803</v>
      </c>
      <c r="M2070" s="4">
        <v>5.9674705882352956</v>
      </c>
      <c r="N2070" s="4">
        <v>875.81407563025175</v>
      </c>
      <c r="O2070" s="4">
        <v>560.155092436975</v>
      </c>
      <c r="P2070" s="3">
        <f t="shared" si="130"/>
        <v>445.53515833333324</v>
      </c>
      <c r="Q2070" s="5">
        <v>-1.8941176470588201E-2</v>
      </c>
      <c r="R2070" s="5">
        <f>VLOOKUP(D2070,'[1]DESIGN LOAD'!AC:AF,2,FALSE)</f>
        <v>565</v>
      </c>
      <c r="S2070" s="7">
        <f>VLOOKUP(D2070,'[1]DESIGN LOAD'!AC:AF,3,FALSE)</f>
        <v>675</v>
      </c>
      <c r="T2070">
        <f>VLOOKUP(D2070,'[1]DESIGN LOAD'!AC:AF,4,FALSE)</f>
        <v>1240</v>
      </c>
    </row>
    <row r="2071" spans="1:20" x14ac:dyDescent="0.3">
      <c r="A2071" s="6">
        <v>2024</v>
      </c>
      <c r="B2071" s="6">
        <v>9</v>
      </c>
      <c r="C2071" s="6">
        <v>25</v>
      </c>
      <c r="D2071" s="6">
        <v>11</v>
      </c>
      <c r="E2071" s="6" t="str">
        <f t="shared" si="128"/>
        <v>Wednesday</v>
      </c>
      <c r="F2071" s="6" t="str">
        <f t="shared" si="131"/>
        <v>Week-day</v>
      </c>
      <c r="G2071" s="6" t="str">
        <f>_xlfn.XLOOKUP(B2071,'[1]VLOOKUP DATA'!$A$3:$A$14,'[1]VLOOKUP DATA'!$C$3:$C$14)</f>
        <v>Low-demand</v>
      </c>
      <c r="H2071" s="6" t="str" cm="1">
        <f t="array" ref="H2071">_xlfn.XLOOKUP(1,('[1]VLOOKUP DATA'!$I$2:$I$337=[1]DATA!G2071)*('[1]VLOOKUP DATA'!$J$2:$J$337=[1]DATA!D2071)*('[1]VLOOKUP DATA'!$K$2:$K$337=[1]DATA!E2071),'[1]VLOOKUP DATA'!$L$2:$L$337)</f>
        <v>Standard</v>
      </c>
      <c r="I2071" s="1" cm="1">
        <f t="array" ref="I2071">_xlfn.XLOOKUP(B2071,'[1]VLOOKUP DATA'!$A$3:$A$14,_xlfn.XLOOKUP(H2071,'[1]VLOOKUP DATA'!$D$2:$F$2,'[1]VLOOKUP DATA'!$D$3:$F$14))*100</f>
        <v>147</v>
      </c>
      <c r="J2071" s="2">
        <v>-127.44570588235302</v>
      </c>
      <c r="K2071" s="3">
        <f t="shared" si="129"/>
        <v>0</v>
      </c>
      <c r="L2071" s="3">
        <v>98.487394957983199</v>
      </c>
      <c r="M2071" s="4">
        <v>16.119521008403368</v>
      </c>
      <c r="N2071" s="4">
        <v>658.7019663865542</v>
      </c>
      <c r="O2071" s="4">
        <v>545.31234453781497</v>
      </c>
      <c r="P2071" s="3">
        <f t="shared" si="130"/>
        <v>445.53515833333324</v>
      </c>
      <c r="Q2071" s="5">
        <v>-1.8823529411764704E-2</v>
      </c>
      <c r="R2071" s="5">
        <f>VLOOKUP(D2071,'[1]DESIGN LOAD'!AC:AF,2,FALSE)</f>
        <v>565</v>
      </c>
      <c r="S2071" s="7">
        <f>VLOOKUP(D2071,'[1]DESIGN LOAD'!AC:AF,3,FALSE)</f>
        <v>675</v>
      </c>
      <c r="T2071">
        <f>VLOOKUP(D2071,'[1]DESIGN LOAD'!AC:AF,4,FALSE)</f>
        <v>1240</v>
      </c>
    </row>
    <row r="2072" spans="1:20" x14ac:dyDescent="0.3">
      <c r="A2072" s="6">
        <v>2024</v>
      </c>
      <c r="B2072" s="6">
        <v>9</v>
      </c>
      <c r="C2072" s="6">
        <v>25</v>
      </c>
      <c r="D2072" s="6">
        <v>12</v>
      </c>
      <c r="E2072" s="6" t="str">
        <f t="shared" si="128"/>
        <v>Wednesday</v>
      </c>
      <c r="F2072" s="6" t="str">
        <f t="shared" si="131"/>
        <v>Week-day</v>
      </c>
      <c r="G2072" s="6" t="str">
        <f>_xlfn.XLOOKUP(B2072,'[1]VLOOKUP DATA'!$A$3:$A$14,'[1]VLOOKUP DATA'!$C$3:$C$14)</f>
        <v>Low-demand</v>
      </c>
      <c r="H2072" s="6" t="str" cm="1">
        <f t="array" ref="H2072">_xlfn.XLOOKUP(1,('[1]VLOOKUP DATA'!$I$2:$I$337=[1]DATA!G2072)*('[1]VLOOKUP DATA'!$J$2:$J$337=[1]DATA!D2072)*('[1]VLOOKUP DATA'!$K$2:$K$337=[1]DATA!E2072),'[1]VLOOKUP DATA'!$L$2:$L$337)</f>
        <v>Standard</v>
      </c>
      <c r="I2072" s="1" cm="1">
        <f t="array" ref="I2072">_xlfn.XLOOKUP(B2072,'[1]VLOOKUP DATA'!$A$3:$A$14,_xlfn.XLOOKUP(H2072,'[1]VLOOKUP DATA'!$D$2:$F$2,'[1]VLOOKUP DATA'!$D$3:$F$14))*100</f>
        <v>147</v>
      </c>
      <c r="J2072" s="2">
        <v>-8.2602416666666674</v>
      </c>
      <c r="K2072" s="3">
        <f t="shared" si="129"/>
        <v>0</v>
      </c>
      <c r="L2072" s="3">
        <v>99</v>
      </c>
      <c r="M2072" s="4">
        <v>0.16541666666666668</v>
      </c>
      <c r="N2072" s="4">
        <v>532.86175000000014</v>
      </c>
      <c r="O2072" s="4">
        <v>524.55023333333327</v>
      </c>
      <c r="P2072" s="3">
        <f t="shared" si="130"/>
        <v>445.53515833333324</v>
      </c>
      <c r="Q2072" s="5">
        <v>-4.9300000000000094E-2</v>
      </c>
      <c r="R2072" s="5">
        <f>VLOOKUP(D2072,'[1]DESIGN LOAD'!AC:AF,2,FALSE)</f>
        <v>565</v>
      </c>
      <c r="S2072" s="7">
        <f>VLOOKUP(D2072,'[1]DESIGN LOAD'!AC:AF,3,FALSE)</f>
        <v>675</v>
      </c>
      <c r="T2072">
        <f>VLOOKUP(D2072,'[1]DESIGN LOAD'!AC:AF,4,FALSE)</f>
        <v>1240</v>
      </c>
    </row>
    <row r="2073" spans="1:20" x14ac:dyDescent="0.3">
      <c r="A2073" s="6">
        <v>2024</v>
      </c>
      <c r="B2073" s="6">
        <v>9</v>
      </c>
      <c r="C2073" s="6">
        <v>25</v>
      </c>
      <c r="D2073" s="6">
        <v>13</v>
      </c>
      <c r="E2073" s="6" t="str">
        <f t="shared" si="128"/>
        <v>Wednesday</v>
      </c>
      <c r="F2073" s="6" t="str">
        <f t="shared" si="131"/>
        <v>Week-day</v>
      </c>
      <c r="G2073" s="6" t="str">
        <f>_xlfn.XLOOKUP(B2073,'[1]VLOOKUP DATA'!$A$3:$A$14,'[1]VLOOKUP DATA'!$C$3:$C$14)</f>
        <v>Low-demand</v>
      </c>
      <c r="H2073" s="6" t="str" cm="1">
        <f t="array" ref="H2073">_xlfn.XLOOKUP(1,('[1]VLOOKUP DATA'!$I$2:$I$337=[1]DATA!G2073)*('[1]VLOOKUP DATA'!$J$2:$J$337=[1]DATA!D2073)*('[1]VLOOKUP DATA'!$K$2:$K$337=[1]DATA!E2073),'[1]VLOOKUP DATA'!$L$2:$L$337)</f>
        <v>Standard</v>
      </c>
      <c r="I2073" s="1" cm="1">
        <f t="array" ref="I2073">_xlfn.XLOOKUP(B2073,'[1]VLOOKUP DATA'!$A$3:$A$14,_xlfn.XLOOKUP(H2073,'[1]VLOOKUP DATA'!$D$2:$F$2,'[1]VLOOKUP DATA'!$D$3:$F$14))*100</f>
        <v>147</v>
      </c>
      <c r="J2073" s="2">
        <v>-4.2083608247422681</v>
      </c>
      <c r="K2073" s="3">
        <f t="shared" si="129"/>
        <v>0</v>
      </c>
      <c r="L2073" s="3">
        <v>99</v>
      </c>
      <c r="M2073" s="4">
        <v>3.7366597938144333</v>
      </c>
      <c r="N2073" s="4">
        <v>537.93336082474241</v>
      </c>
      <c r="O2073" s="4">
        <v>536.44102061855654</v>
      </c>
      <c r="P2073" s="3">
        <f t="shared" si="130"/>
        <v>445.53515833333324</v>
      </c>
      <c r="Q2073" s="5">
        <v>-8.9381443298969104E-3</v>
      </c>
      <c r="R2073" s="5">
        <f>VLOOKUP(D2073,'[1]DESIGN LOAD'!AC:AF,2,FALSE)</f>
        <v>565</v>
      </c>
      <c r="S2073" s="7">
        <f>VLOOKUP(D2073,'[1]DESIGN LOAD'!AC:AF,3,FALSE)</f>
        <v>675</v>
      </c>
      <c r="T2073">
        <f>VLOOKUP(D2073,'[1]DESIGN LOAD'!AC:AF,4,FALSE)</f>
        <v>1240</v>
      </c>
    </row>
    <row r="2074" spans="1:20" x14ac:dyDescent="0.3">
      <c r="A2074" s="6">
        <v>2024</v>
      </c>
      <c r="B2074" s="6">
        <v>9</v>
      </c>
      <c r="C2074" s="6">
        <v>25</v>
      </c>
      <c r="D2074" s="6">
        <v>14</v>
      </c>
      <c r="E2074" s="6" t="str">
        <f t="shared" si="128"/>
        <v>Wednesday</v>
      </c>
      <c r="F2074" s="6" t="str">
        <f t="shared" si="131"/>
        <v>Week-day</v>
      </c>
      <c r="G2074" s="6" t="str">
        <f>_xlfn.XLOOKUP(B2074,'[1]VLOOKUP DATA'!$A$3:$A$14,'[1]VLOOKUP DATA'!$C$3:$C$14)</f>
        <v>Low-demand</v>
      </c>
      <c r="H2074" s="6" t="str" cm="1">
        <f t="array" ref="H2074">_xlfn.XLOOKUP(1,('[1]VLOOKUP DATA'!$I$2:$I$337=[1]DATA!G2074)*('[1]VLOOKUP DATA'!$J$2:$J$337=[1]DATA!D2074)*('[1]VLOOKUP DATA'!$K$2:$K$337=[1]DATA!E2074),'[1]VLOOKUP DATA'!$L$2:$L$337)</f>
        <v>Standard</v>
      </c>
      <c r="I2074" s="1" cm="1">
        <f t="array" ref="I2074">_xlfn.XLOOKUP(B2074,'[1]VLOOKUP DATA'!$A$3:$A$14,_xlfn.XLOOKUP(H2074,'[1]VLOOKUP DATA'!$D$2:$F$2,'[1]VLOOKUP DATA'!$D$3:$F$14))*100</f>
        <v>147</v>
      </c>
      <c r="J2074" s="2">
        <v>-7.2435697674418602</v>
      </c>
      <c r="K2074" s="3">
        <f t="shared" si="129"/>
        <v>0</v>
      </c>
      <c r="L2074" s="3">
        <v>99</v>
      </c>
      <c r="M2074" s="4">
        <v>105.38954651162787</v>
      </c>
      <c r="N2074" s="4">
        <v>596.33858139534902</v>
      </c>
      <c r="O2074" s="4">
        <v>688.33360465116277</v>
      </c>
      <c r="P2074" s="3">
        <f t="shared" si="130"/>
        <v>445.53515833333324</v>
      </c>
      <c r="Q2074" s="5">
        <v>-5.8139534883720929E-4</v>
      </c>
      <c r="R2074" s="5">
        <f>VLOOKUP(D2074,'[1]DESIGN LOAD'!AC:AF,2,FALSE)</f>
        <v>565</v>
      </c>
      <c r="S2074" s="7">
        <f>VLOOKUP(D2074,'[1]DESIGN LOAD'!AC:AF,3,FALSE)</f>
        <v>675</v>
      </c>
      <c r="T2074">
        <f>VLOOKUP(D2074,'[1]DESIGN LOAD'!AC:AF,4,FALSE)</f>
        <v>1240</v>
      </c>
    </row>
    <row r="2075" spans="1:20" x14ac:dyDescent="0.3">
      <c r="A2075" s="6">
        <v>2024</v>
      </c>
      <c r="B2075" s="6">
        <v>9</v>
      </c>
      <c r="C2075" s="6">
        <v>25</v>
      </c>
      <c r="D2075" s="6">
        <v>15</v>
      </c>
      <c r="E2075" s="6" t="str">
        <f t="shared" si="128"/>
        <v>Wednesday</v>
      </c>
      <c r="F2075" s="6" t="str">
        <f t="shared" si="131"/>
        <v>Week-day</v>
      </c>
      <c r="G2075" s="6" t="str">
        <f>_xlfn.XLOOKUP(B2075,'[1]VLOOKUP DATA'!$A$3:$A$14,'[1]VLOOKUP DATA'!$C$3:$C$14)</f>
        <v>Low-demand</v>
      </c>
      <c r="H2075" s="6" t="str" cm="1">
        <f t="array" ref="H2075">_xlfn.XLOOKUP(1,('[1]VLOOKUP DATA'!$I$2:$I$337=[1]DATA!G2075)*('[1]VLOOKUP DATA'!$J$2:$J$337=[1]DATA!D2075)*('[1]VLOOKUP DATA'!$K$2:$K$337=[1]DATA!E2075),'[1]VLOOKUP DATA'!$L$2:$L$337)</f>
        <v>Standard</v>
      </c>
      <c r="I2075" s="1" cm="1">
        <f t="array" ref="I2075">_xlfn.XLOOKUP(B2075,'[1]VLOOKUP DATA'!$A$3:$A$14,_xlfn.XLOOKUP(H2075,'[1]VLOOKUP DATA'!$D$2:$F$2,'[1]VLOOKUP DATA'!$D$3:$F$14))*100</f>
        <v>147</v>
      </c>
      <c r="J2075" s="2">
        <v>-7.121016666666665</v>
      </c>
      <c r="K2075" s="3">
        <f t="shared" si="129"/>
        <v>0</v>
      </c>
      <c r="L2075" s="3">
        <v>99</v>
      </c>
      <c r="M2075" s="4">
        <v>24.893850000000004</v>
      </c>
      <c r="N2075" s="4">
        <v>519.73484166666651</v>
      </c>
      <c r="O2075" s="4">
        <v>532.96105000000023</v>
      </c>
      <c r="P2075" s="3">
        <f t="shared" si="130"/>
        <v>445.53515833333324</v>
      </c>
      <c r="Q2075" s="5">
        <v>-2.4999999999999946E-2</v>
      </c>
      <c r="R2075" s="5">
        <f>VLOOKUP(D2075,'[1]DESIGN LOAD'!AC:AF,2,FALSE)</f>
        <v>565</v>
      </c>
      <c r="S2075" s="7">
        <f>VLOOKUP(D2075,'[1]DESIGN LOAD'!AC:AF,3,FALSE)</f>
        <v>675</v>
      </c>
      <c r="T2075">
        <f>VLOOKUP(D2075,'[1]DESIGN LOAD'!AC:AF,4,FALSE)</f>
        <v>1240</v>
      </c>
    </row>
    <row r="2076" spans="1:20" x14ac:dyDescent="0.3">
      <c r="A2076" s="6">
        <v>2024</v>
      </c>
      <c r="B2076" s="6">
        <v>9</v>
      </c>
      <c r="C2076" s="6">
        <v>25</v>
      </c>
      <c r="D2076" s="6">
        <v>16</v>
      </c>
      <c r="E2076" s="6" t="str">
        <f t="shared" si="128"/>
        <v>Wednesday</v>
      </c>
      <c r="F2076" s="6" t="str">
        <f t="shared" si="131"/>
        <v>Week-day</v>
      </c>
      <c r="G2076" s="6" t="str">
        <f>_xlfn.XLOOKUP(B2076,'[1]VLOOKUP DATA'!$A$3:$A$14,'[1]VLOOKUP DATA'!$C$3:$C$14)</f>
        <v>Low-demand</v>
      </c>
      <c r="H2076" s="6" t="str" cm="1">
        <f t="array" ref="H2076">_xlfn.XLOOKUP(1,('[1]VLOOKUP DATA'!$I$2:$I$337=[1]DATA!G2076)*('[1]VLOOKUP DATA'!$J$2:$J$337=[1]DATA!D2076)*('[1]VLOOKUP DATA'!$K$2:$K$337=[1]DATA!E2076),'[1]VLOOKUP DATA'!$L$2:$L$337)</f>
        <v>Standard</v>
      </c>
      <c r="I2076" s="1" cm="1">
        <f t="array" ref="I2076">_xlfn.XLOOKUP(B2076,'[1]VLOOKUP DATA'!$A$3:$A$14,_xlfn.XLOOKUP(H2076,'[1]VLOOKUP DATA'!$D$2:$F$2,'[1]VLOOKUP DATA'!$D$3:$F$14))*100</f>
        <v>147</v>
      </c>
      <c r="J2076" s="2">
        <v>-5.539733333333329</v>
      </c>
      <c r="K2076" s="3">
        <f t="shared" si="129"/>
        <v>0</v>
      </c>
      <c r="L2076" s="3">
        <v>99</v>
      </c>
      <c r="M2076" s="4">
        <v>133.83792500000001</v>
      </c>
      <c r="N2076" s="4">
        <v>409.17201666666676</v>
      </c>
      <c r="O2076" s="4">
        <v>529.83477499999981</v>
      </c>
      <c r="P2076" s="3">
        <f t="shared" si="130"/>
        <v>445.53515833333324</v>
      </c>
      <c r="Q2076" s="5">
        <v>-3.1150000000000049E-2</v>
      </c>
      <c r="R2076" s="5">
        <f>VLOOKUP(D2076,'[1]DESIGN LOAD'!AC:AF,2,FALSE)</f>
        <v>565</v>
      </c>
      <c r="S2076" s="7">
        <f>VLOOKUP(D2076,'[1]DESIGN LOAD'!AC:AF,3,FALSE)</f>
        <v>675</v>
      </c>
      <c r="T2076">
        <f>VLOOKUP(D2076,'[1]DESIGN LOAD'!AC:AF,4,FALSE)</f>
        <v>1240</v>
      </c>
    </row>
    <row r="2077" spans="1:20" x14ac:dyDescent="0.3">
      <c r="A2077" s="6">
        <v>2024</v>
      </c>
      <c r="B2077" s="6">
        <v>9</v>
      </c>
      <c r="C2077" s="6">
        <v>25</v>
      </c>
      <c r="D2077" s="6">
        <v>17</v>
      </c>
      <c r="E2077" s="6" t="str">
        <f t="shared" si="128"/>
        <v>Wednesday</v>
      </c>
      <c r="F2077" s="6" t="str">
        <f t="shared" si="131"/>
        <v>Week-day</v>
      </c>
      <c r="G2077" s="6" t="str">
        <f>_xlfn.XLOOKUP(B2077,'[1]VLOOKUP DATA'!$A$3:$A$14,'[1]VLOOKUP DATA'!$C$3:$C$14)</f>
        <v>Low-demand</v>
      </c>
      <c r="H2077" s="6" t="str" cm="1">
        <f t="array" ref="H2077">_xlfn.XLOOKUP(1,('[1]VLOOKUP DATA'!$I$2:$I$337=[1]DATA!G2077)*('[1]VLOOKUP DATA'!$J$2:$J$337=[1]DATA!D2077)*('[1]VLOOKUP DATA'!$K$2:$K$337=[1]DATA!E2077),'[1]VLOOKUP DATA'!$L$2:$L$337)</f>
        <v>Standard</v>
      </c>
      <c r="I2077" s="1" cm="1">
        <f t="array" ref="I2077">_xlfn.XLOOKUP(B2077,'[1]VLOOKUP DATA'!$A$3:$A$14,_xlfn.XLOOKUP(H2077,'[1]VLOOKUP DATA'!$D$2:$F$2,'[1]VLOOKUP DATA'!$D$3:$F$14))*100</f>
        <v>147</v>
      </c>
      <c r="J2077" s="2">
        <v>32.83100000000001</v>
      </c>
      <c r="K2077" s="3">
        <f t="shared" si="129"/>
        <v>32.83100000000001</v>
      </c>
      <c r="L2077" s="3">
        <v>98.583333333333329</v>
      </c>
      <c r="M2077" s="4">
        <v>391.48958333333354</v>
      </c>
      <c r="N2077" s="4">
        <v>163.15873333333326</v>
      </c>
      <c r="O2077" s="4">
        <v>571.84311666666679</v>
      </c>
      <c r="P2077" s="3">
        <f t="shared" si="130"/>
        <v>445.53515833333324</v>
      </c>
      <c r="Q2077" s="5">
        <v>-3.1000000000000045E-2</v>
      </c>
      <c r="R2077" s="5">
        <f>VLOOKUP(D2077,'[1]DESIGN LOAD'!AC:AF,2,FALSE)</f>
        <v>555</v>
      </c>
      <c r="S2077" s="7">
        <f>VLOOKUP(D2077,'[1]DESIGN LOAD'!AC:AF,3,FALSE)</f>
        <v>675</v>
      </c>
      <c r="T2077">
        <f>VLOOKUP(D2077,'[1]DESIGN LOAD'!AC:AF,4,FALSE)</f>
        <v>1230</v>
      </c>
    </row>
    <row r="2078" spans="1:20" x14ac:dyDescent="0.3">
      <c r="A2078" s="6">
        <v>2024</v>
      </c>
      <c r="B2078" s="6">
        <v>9</v>
      </c>
      <c r="C2078" s="6">
        <v>25</v>
      </c>
      <c r="D2078" s="6">
        <v>18</v>
      </c>
      <c r="E2078" s="6" t="str">
        <f t="shared" si="128"/>
        <v>Wednesday</v>
      </c>
      <c r="F2078" s="6" t="str">
        <f t="shared" si="131"/>
        <v>Week-day</v>
      </c>
      <c r="G2078" s="6" t="str">
        <f>_xlfn.XLOOKUP(B2078,'[1]VLOOKUP DATA'!$A$3:$A$14,'[1]VLOOKUP DATA'!$C$3:$C$14)</f>
        <v>Low-demand</v>
      </c>
      <c r="H2078" s="6" t="str" cm="1">
        <f t="array" ref="H2078">_xlfn.XLOOKUP(1,('[1]VLOOKUP DATA'!$I$2:$I$337=[1]DATA!G2078)*('[1]VLOOKUP DATA'!$J$2:$J$337=[1]DATA!D2078)*('[1]VLOOKUP DATA'!$K$2:$K$337=[1]DATA!E2078),'[1]VLOOKUP DATA'!$L$2:$L$337)</f>
        <v>Peak</v>
      </c>
      <c r="I2078" s="1" cm="1">
        <f t="array" ref="I2078">_xlfn.XLOOKUP(B2078,'[1]VLOOKUP DATA'!$A$3:$A$14,_xlfn.XLOOKUP(H2078,'[1]VLOOKUP DATA'!$D$2:$F$2,'[1]VLOOKUP DATA'!$D$3:$F$14))*100</f>
        <v>213</v>
      </c>
      <c r="J2078" s="2">
        <v>396.3436074766355</v>
      </c>
      <c r="K2078" s="3">
        <f t="shared" si="129"/>
        <v>396.3436074766355</v>
      </c>
      <c r="L2078" s="3">
        <v>89.196261682242991</v>
      </c>
      <c r="M2078" s="4">
        <v>68.980401869158825</v>
      </c>
      <c r="N2078" s="4">
        <v>12.168186915887855</v>
      </c>
      <c r="O2078" s="4">
        <v>473.84533644859806</v>
      </c>
      <c r="P2078" s="3">
        <f t="shared" si="130"/>
        <v>445.53515833333324</v>
      </c>
      <c r="Q2078" s="5">
        <v>-4.0560747663551415E-3</v>
      </c>
      <c r="R2078" s="5">
        <f>VLOOKUP(D2078,'[1]DESIGN LOAD'!AC:AF,2,FALSE)</f>
        <v>485</v>
      </c>
      <c r="S2078" s="7">
        <f>VLOOKUP(D2078,'[1]DESIGN LOAD'!AC:AF,3,FALSE)</f>
        <v>655</v>
      </c>
      <c r="T2078">
        <f>VLOOKUP(D2078,'[1]DESIGN LOAD'!AC:AF,4,FALSE)</f>
        <v>1140</v>
      </c>
    </row>
    <row r="2079" spans="1:20" x14ac:dyDescent="0.3">
      <c r="A2079" s="6">
        <v>2024</v>
      </c>
      <c r="B2079" s="6">
        <v>9</v>
      </c>
      <c r="C2079" s="6">
        <v>25</v>
      </c>
      <c r="D2079" s="6">
        <v>19</v>
      </c>
      <c r="E2079" s="6" t="str">
        <f t="shared" si="128"/>
        <v>Wednesday</v>
      </c>
      <c r="F2079" s="6" t="str">
        <f t="shared" si="131"/>
        <v>Week-day</v>
      </c>
      <c r="G2079" s="6" t="str">
        <f>_xlfn.XLOOKUP(B2079,'[1]VLOOKUP DATA'!$A$3:$A$14,'[1]VLOOKUP DATA'!$C$3:$C$14)</f>
        <v>Low-demand</v>
      </c>
      <c r="H2079" s="6" t="str" cm="1">
        <f t="array" ref="H2079">_xlfn.XLOOKUP(1,('[1]VLOOKUP DATA'!$I$2:$I$337=[1]DATA!G2079)*('[1]VLOOKUP DATA'!$J$2:$J$337=[1]DATA!D2079)*('[1]VLOOKUP DATA'!$K$2:$K$337=[1]DATA!E2079),'[1]VLOOKUP DATA'!$L$2:$L$337)</f>
        <v>Peak</v>
      </c>
      <c r="I2079" s="1" cm="1">
        <f t="array" ref="I2079">_xlfn.XLOOKUP(B2079,'[1]VLOOKUP DATA'!$A$3:$A$14,_xlfn.XLOOKUP(H2079,'[1]VLOOKUP DATA'!$D$2:$F$2,'[1]VLOOKUP DATA'!$D$3:$F$14))*100</f>
        <v>213</v>
      </c>
      <c r="J2079" s="2">
        <v>291.49400000000009</v>
      </c>
      <c r="K2079" s="3">
        <f t="shared" si="129"/>
        <v>291.49400000000009</v>
      </c>
      <c r="L2079" s="3">
        <v>70.25</v>
      </c>
      <c r="M2079" s="4">
        <v>101.19868333333334</v>
      </c>
      <c r="N2079" s="4">
        <v>0</v>
      </c>
      <c r="O2079" s="4">
        <v>387.78360833333346</v>
      </c>
      <c r="P2079" s="3">
        <f t="shared" si="130"/>
        <v>445.53515833333324</v>
      </c>
      <c r="Q2079" s="5">
        <v>0</v>
      </c>
      <c r="R2079" s="5">
        <f>VLOOKUP(D2079,'[1]DESIGN LOAD'!AC:AF,2,FALSE)</f>
        <v>295</v>
      </c>
      <c r="S2079" s="7">
        <f>VLOOKUP(D2079,'[1]DESIGN LOAD'!AC:AF,3,FALSE)</f>
        <v>655</v>
      </c>
      <c r="T2079">
        <f>VLOOKUP(D2079,'[1]DESIGN LOAD'!AC:AF,4,FALSE)</f>
        <v>950</v>
      </c>
    </row>
    <row r="2080" spans="1:20" x14ac:dyDescent="0.3">
      <c r="A2080" s="6">
        <v>2024</v>
      </c>
      <c r="B2080" s="6">
        <v>9</v>
      </c>
      <c r="C2080" s="6">
        <v>25</v>
      </c>
      <c r="D2080" s="6">
        <v>20</v>
      </c>
      <c r="E2080" s="6" t="str">
        <f t="shared" si="128"/>
        <v>Wednesday</v>
      </c>
      <c r="F2080" s="6" t="str">
        <f t="shared" si="131"/>
        <v>Week-day</v>
      </c>
      <c r="G2080" s="6" t="str">
        <f>_xlfn.XLOOKUP(B2080,'[1]VLOOKUP DATA'!$A$3:$A$14,'[1]VLOOKUP DATA'!$C$3:$C$14)</f>
        <v>Low-demand</v>
      </c>
      <c r="H2080" s="6" t="str" cm="1">
        <f t="array" ref="H2080">_xlfn.XLOOKUP(1,('[1]VLOOKUP DATA'!$I$2:$I$337=[1]DATA!G2080)*('[1]VLOOKUP DATA'!$J$2:$J$337=[1]DATA!D2080)*('[1]VLOOKUP DATA'!$K$2:$K$337=[1]DATA!E2080),'[1]VLOOKUP DATA'!$L$2:$L$337)</f>
        <v>Standard</v>
      </c>
      <c r="I2080" s="1" cm="1">
        <f t="array" ref="I2080">_xlfn.XLOOKUP(B2080,'[1]VLOOKUP DATA'!$A$3:$A$14,_xlfn.XLOOKUP(H2080,'[1]VLOOKUP DATA'!$D$2:$F$2,'[1]VLOOKUP DATA'!$D$3:$F$14))*100</f>
        <v>147</v>
      </c>
      <c r="J2080" s="2">
        <v>-64.569591666666653</v>
      </c>
      <c r="K2080" s="3">
        <f t="shared" si="129"/>
        <v>0</v>
      </c>
      <c r="L2080" s="3">
        <v>65.933333333333337</v>
      </c>
      <c r="M2080" s="4">
        <v>433.04459999999978</v>
      </c>
      <c r="N2080" s="4">
        <v>0</v>
      </c>
      <c r="O2080" s="4">
        <v>348.40223333333313</v>
      </c>
      <c r="P2080" s="3">
        <f t="shared" si="130"/>
        <v>445.53515833333324</v>
      </c>
      <c r="Q2080" s="5">
        <v>0</v>
      </c>
      <c r="R2080" s="5">
        <f>VLOOKUP(D2080,'[1]DESIGN LOAD'!AC:AF,2,FALSE)</f>
        <v>295</v>
      </c>
      <c r="S2080" s="7">
        <f>VLOOKUP(D2080,'[1]DESIGN LOAD'!AC:AF,3,FALSE)</f>
        <v>190</v>
      </c>
      <c r="T2080">
        <f>VLOOKUP(D2080,'[1]DESIGN LOAD'!AC:AF,4,FALSE)</f>
        <v>485</v>
      </c>
    </row>
    <row r="2081" spans="1:20" x14ac:dyDescent="0.3">
      <c r="A2081" s="6">
        <v>2024</v>
      </c>
      <c r="B2081" s="6">
        <v>9</v>
      </c>
      <c r="C2081" s="6">
        <v>25</v>
      </c>
      <c r="D2081" s="6">
        <v>21</v>
      </c>
      <c r="E2081" s="6" t="str">
        <f t="shared" si="128"/>
        <v>Wednesday</v>
      </c>
      <c r="F2081" s="6" t="str">
        <f t="shared" si="131"/>
        <v>Week-day</v>
      </c>
      <c r="G2081" s="6" t="str">
        <f>_xlfn.XLOOKUP(B2081,'[1]VLOOKUP DATA'!$A$3:$A$14,'[1]VLOOKUP DATA'!$C$3:$C$14)</f>
        <v>Low-demand</v>
      </c>
      <c r="H2081" s="6" t="str" cm="1">
        <f t="array" ref="H2081">_xlfn.XLOOKUP(1,('[1]VLOOKUP DATA'!$I$2:$I$337=[1]DATA!G2081)*('[1]VLOOKUP DATA'!$J$2:$J$337=[1]DATA!D2081)*('[1]VLOOKUP DATA'!$K$2:$K$337=[1]DATA!E2081),'[1]VLOOKUP DATA'!$L$2:$L$337)</f>
        <v>Standard</v>
      </c>
      <c r="I2081" s="1" cm="1">
        <f t="array" ref="I2081">_xlfn.XLOOKUP(B2081,'[1]VLOOKUP DATA'!$A$3:$A$14,_xlfn.XLOOKUP(H2081,'[1]VLOOKUP DATA'!$D$2:$F$2,'[1]VLOOKUP DATA'!$D$3:$F$14))*100</f>
        <v>147</v>
      </c>
      <c r="J2081" s="2">
        <v>-86.01579999999997</v>
      </c>
      <c r="K2081" s="3">
        <f t="shared" si="129"/>
        <v>0</v>
      </c>
      <c r="L2081" s="3">
        <v>69.38333333333334</v>
      </c>
      <c r="M2081" s="4">
        <v>443.97050833333344</v>
      </c>
      <c r="N2081" s="4">
        <v>0</v>
      </c>
      <c r="O2081" s="4">
        <v>337.52389999999986</v>
      </c>
      <c r="P2081" s="3">
        <f t="shared" si="130"/>
        <v>445.53515833333324</v>
      </c>
      <c r="Q2081" s="5">
        <v>0</v>
      </c>
      <c r="R2081" s="5">
        <f>VLOOKUP(D2081,'[1]DESIGN LOAD'!AC:AF,2,FALSE)</f>
        <v>295</v>
      </c>
      <c r="S2081" s="7">
        <f>VLOOKUP(D2081,'[1]DESIGN LOAD'!AC:AF,3,FALSE)</f>
        <v>190</v>
      </c>
      <c r="T2081">
        <f>VLOOKUP(D2081,'[1]DESIGN LOAD'!AC:AF,4,FALSE)</f>
        <v>485</v>
      </c>
    </row>
    <row r="2082" spans="1:20" x14ac:dyDescent="0.3">
      <c r="A2082" s="6">
        <v>2024</v>
      </c>
      <c r="B2082" s="6">
        <v>9</v>
      </c>
      <c r="C2082" s="6">
        <v>25</v>
      </c>
      <c r="D2082" s="6">
        <v>22</v>
      </c>
      <c r="E2082" s="6" t="str">
        <f t="shared" si="128"/>
        <v>Wednesday</v>
      </c>
      <c r="F2082" s="6" t="str">
        <f t="shared" si="131"/>
        <v>Week-day</v>
      </c>
      <c r="G2082" s="6" t="str">
        <f>_xlfn.XLOOKUP(B2082,'[1]VLOOKUP DATA'!$A$3:$A$14,'[1]VLOOKUP DATA'!$C$3:$C$14)</f>
        <v>Low-demand</v>
      </c>
      <c r="H2082" s="6" t="str" cm="1">
        <f t="array" ref="H2082">_xlfn.XLOOKUP(1,('[1]VLOOKUP DATA'!$I$2:$I$337=[1]DATA!G2082)*('[1]VLOOKUP DATA'!$J$2:$J$337=[1]DATA!D2082)*('[1]VLOOKUP DATA'!$K$2:$K$337=[1]DATA!E2082),'[1]VLOOKUP DATA'!$L$2:$L$337)</f>
        <v>Off-Peak</v>
      </c>
      <c r="I2082" s="1" cm="1">
        <f t="array" ref="I2082">_xlfn.XLOOKUP(B2082,'[1]VLOOKUP DATA'!$A$3:$A$14,_xlfn.XLOOKUP(H2082,'[1]VLOOKUP DATA'!$D$2:$F$2,'[1]VLOOKUP DATA'!$D$3:$F$14))*100</f>
        <v>93</v>
      </c>
      <c r="J2082" s="2">
        <v>-75.653858333333361</v>
      </c>
      <c r="K2082" s="3">
        <f t="shared" si="129"/>
        <v>0</v>
      </c>
      <c r="L2082" s="3">
        <v>72.900000000000006</v>
      </c>
      <c r="M2082" s="4">
        <v>443.93920000000003</v>
      </c>
      <c r="N2082" s="4">
        <v>0</v>
      </c>
      <c r="O2082" s="4">
        <v>347.89897500000001</v>
      </c>
      <c r="P2082" s="3">
        <f t="shared" si="130"/>
        <v>445.53515833333324</v>
      </c>
      <c r="Q2082" s="5">
        <v>0</v>
      </c>
      <c r="R2082" s="5">
        <f>VLOOKUP(D2082,'[1]DESIGN LOAD'!AC:AF,2,FALSE)</f>
        <v>200</v>
      </c>
      <c r="S2082" s="7">
        <f>VLOOKUP(D2082,'[1]DESIGN LOAD'!AC:AF,3,FALSE)</f>
        <v>190</v>
      </c>
      <c r="T2082">
        <f>VLOOKUP(D2082,'[1]DESIGN LOAD'!AC:AF,4,FALSE)</f>
        <v>390</v>
      </c>
    </row>
    <row r="2083" spans="1:20" x14ac:dyDescent="0.3">
      <c r="A2083" s="6">
        <v>2024</v>
      </c>
      <c r="B2083" s="6">
        <v>9</v>
      </c>
      <c r="C2083" s="6">
        <v>25</v>
      </c>
      <c r="D2083" s="6">
        <v>23</v>
      </c>
      <c r="E2083" s="6" t="str">
        <f t="shared" si="128"/>
        <v>Wednesday</v>
      </c>
      <c r="F2083" s="6" t="str">
        <f t="shared" si="131"/>
        <v>Week-day</v>
      </c>
      <c r="G2083" s="6" t="str">
        <f>_xlfn.XLOOKUP(B2083,'[1]VLOOKUP DATA'!$A$3:$A$14,'[1]VLOOKUP DATA'!$C$3:$C$14)</f>
        <v>Low-demand</v>
      </c>
      <c r="H2083" s="6" t="str" cm="1">
        <f t="array" ref="H2083">_xlfn.XLOOKUP(1,('[1]VLOOKUP DATA'!$I$2:$I$337=[1]DATA!G2083)*('[1]VLOOKUP DATA'!$J$2:$J$337=[1]DATA!D2083)*('[1]VLOOKUP DATA'!$K$2:$K$337=[1]DATA!E2083),'[1]VLOOKUP DATA'!$L$2:$L$337)</f>
        <v>Off-Peak</v>
      </c>
      <c r="I2083" s="1" cm="1">
        <f t="array" ref="I2083">_xlfn.XLOOKUP(B2083,'[1]VLOOKUP DATA'!$A$3:$A$14,_xlfn.XLOOKUP(H2083,'[1]VLOOKUP DATA'!$D$2:$F$2,'[1]VLOOKUP DATA'!$D$3:$F$14))*100</f>
        <v>93</v>
      </c>
      <c r="J2083" s="2">
        <v>-86.058283333333279</v>
      </c>
      <c r="K2083" s="3">
        <f t="shared" si="129"/>
        <v>0</v>
      </c>
      <c r="L2083" s="3">
        <v>76.466666666666669</v>
      </c>
      <c r="M2083" s="4">
        <v>443.98553333333325</v>
      </c>
      <c r="N2083" s="4">
        <v>0</v>
      </c>
      <c r="O2083" s="4">
        <v>337.49929166666669</v>
      </c>
      <c r="P2083" s="3">
        <f t="shared" si="130"/>
        <v>445.53515833333324</v>
      </c>
      <c r="Q2083" s="5">
        <v>0</v>
      </c>
      <c r="R2083" s="5">
        <f>VLOOKUP(D2083,'[1]DESIGN LOAD'!AC:AF,2,FALSE)</f>
        <v>200</v>
      </c>
      <c r="S2083" s="7">
        <f>VLOOKUP(D2083,'[1]DESIGN LOAD'!AC:AF,3,FALSE)</f>
        <v>190</v>
      </c>
      <c r="T2083">
        <f>VLOOKUP(D2083,'[1]DESIGN LOAD'!AC:AF,4,FALSE)</f>
        <v>390</v>
      </c>
    </row>
    <row r="2084" spans="1:20" x14ac:dyDescent="0.3">
      <c r="A2084" s="6">
        <v>2024</v>
      </c>
      <c r="B2084" s="6">
        <v>9</v>
      </c>
      <c r="C2084" s="6">
        <v>26</v>
      </c>
      <c r="D2084" s="6">
        <v>0</v>
      </c>
      <c r="E2084" s="6" t="str">
        <f t="shared" si="128"/>
        <v>Thursday</v>
      </c>
      <c r="F2084" s="6" t="str">
        <f t="shared" si="131"/>
        <v>Week-day</v>
      </c>
      <c r="G2084" s="6" t="str">
        <f>_xlfn.XLOOKUP(B2084,'[1]VLOOKUP DATA'!$A$3:$A$14,'[1]VLOOKUP DATA'!$C$3:$C$14)</f>
        <v>Low-demand</v>
      </c>
      <c r="H2084" s="6" t="str" cm="1">
        <f t="array" ref="H2084">_xlfn.XLOOKUP(1,('[1]VLOOKUP DATA'!$I$2:$I$337=[1]DATA!G2084)*('[1]VLOOKUP DATA'!$J$2:$J$337=[1]DATA!D2084)*('[1]VLOOKUP DATA'!$K$2:$K$337=[1]DATA!E2084),'[1]VLOOKUP DATA'!$L$2:$L$337)</f>
        <v>Off-Peak</v>
      </c>
      <c r="I2084" s="1" cm="1">
        <f t="array" ref="I2084">_xlfn.XLOOKUP(B2084,'[1]VLOOKUP DATA'!$A$3:$A$14,_xlfn.XLOOKUP(H2084,'[1]VLOOKUP DATA'!$D$2:$F$2,'[1]VLOOKUP DATA'!$D$3:$F$14))*100</f>
        <v>93</v>
      </c>
      <c r="J2084" s="2">
        <v>-86.843891666666622</v>
      </c>
      <c r="K2084" s="3">
        <f t="shared" si="129"/>
        <v>0</v>
      </c>
      <c r="L2084" s="3">
        <v>80.025000000000006</v>
      </c>
      <c r="M2084" s="4">
        <v>443.96533333333332</v>
      </c>
      <c r="N2084" s="4">
        <v>0</v>
      </c>
      <c r="O2084" s="4">
        <v>336.70926666666645</v>
      </c>
      <c r="P2084" s="3">
        <f t="shared" si="130"/>
        <v>445.53515833333324</v>
      </c>
      <c r="Q2084" s="5">
        <v>0</v>
      </c>
      <c r="R2084" s="5">
        <f>VLOOKUP(D2084,'[1]DESIGN LOAD'!AC:AF,2,FALSE)</f>
        <v>200</v>
      </c>
      <c r="S2084" s="7">
        <f>VLOOKUP(D2084,'[1]DESIGN LOAD'!AC:AF,3,FALSE)</f>
        <v>190</v>
      </c>
      <c r="T2084">
        <f>VLOOKUP(D2084,'[1]DESIGN LOAD'!AC:AF,4,FALSE)</f>
        <v>390</v>
      </c>
    </row>
    <row r="2085" spans="1:20" x14ac:dyDescent="0.3">
      <c r="A2085" s="6">
        <v>2024</v>
      </c>
      <c r="B2085" s="6">
        <v>9</v>
      </c>
      <c r="C2085" s="6">
        <v>26</v>
      </c>
      <c r="D2085" s="6">
        <v>1</v>
      </c>
      <c r="E2085" s="6" t="str">
        <f t="shared" si="128"/>
        <v>Thursday</v>
      </c>
      <c r="F2085" s="6" t="str">
        <f t="shared" si="131"/>
        <v>Week-day</v>
      </c>
      <c r="G2085" s="6" t="str">
        <f>_xlfn.XLOOKUP(B2085,'[1]VLOOKUP DATA'!$A$3:$A$14,'[1]VLOOKUP DATA'!$C$3:$C$14)</f>
        <v>Low-demand</v>
      </c>
      <c r="H2085" s="6" t="str" cm="1">
        <f t="array" ref="H2085">_xlfn.XLOOKUP(1,('[1]VLOOKUP DATA'!$I$2:$I$337=[1]DATA!G2085)*('[1]VLOOKUP DATA'!$J$2:$J$337=[1]DATA!D2085)*('[1]VLOOKUP DATA'!$K$2:$K$337=[1]DATA!E2085),'[1]VLOOKUP DATA'!$L$2:$L$337)</f>
        <v>Off-Peak</v>
      </c>
      <c r="I2085" s="1" cm="1">
        <f t="array" ref="I2085">_xlfn.XLOOKUP(B2085,'[1]VLOOKUP DATA'!$A$3:$A$14,_xlfn.XLOOKUP(H2085,'[1]VLOOKUP DATA'!$D$2:$F$2,'[1]VLOOKUP DATA'!$D$3:$F$14))*100</f>
        <v>93</v>
      </c>
      <c r="J2085" s="2">
        <v>-88.255966666666652</v>
      </c>
      <c r="K2085" s="3">
        <f t="shared" si="129"/>
        <v>0</v>
      </c>
      <c r="L2085" s="3">
        <v>83.583333333333329</v>
      </c>
      <c r="M2085" s="4">
        <v>443.96322499999985</v>
      </c>
      <c r="N2085" s="4">
        <v>0</v>
      </c>
      <c r="O2085" s="4">
        <v>335.29800833333331</v>
      </c>
      <c r="P2085" s="3">
        <f t="shared" si="130"/>
        <v>445.53515833333324</v>
      </c>
      <c r="Q2085" s="5">
        <v>0</v>
      </c>
      <c r="R2085" s="5">
        <f>VLOOKUP(D2085,'[1]DESIGN LOAD'!AC:AF,2,FALSE)</f>
        <v>200</v>
      </c>
      <c r="S2085" s="7">
        <f>VLOOKUP(D2085,'[1]DESIGN LOAD'!AC:AF,3,FALSE)</f>
        <v>190</v>
      </c>
      <c r="T2085">
        <f>VLOOKUP(D2085,'[1]DESIGN LOAD'!AC:AF,4,FALSE)</f>
        <v>390</v>
      </c>
    </row>
    <row r="2086" spans="1:20" x14ac:dyDescent="0.3">
      <c r="A2086" s="6">
        <v>2024</v>
      </c>
      <c r="B2086" s="6">
        <v>9</v>
      </c>
      <c r="C2086" s="6">
        <v>26</v>
      </c>
      <c r="D2086" s="6">
        <v>2</v>
      </c>
      <c r="E2086" s="6" t="str">
        <f t="shared" si="128"/>
        <v>Thursday</v>
      </c>
      <c r="F2086" s="6" t="str">
        <f t="shared" si="131"/>
        <v>Week-day</v>
      </c>
      <c r="G2086" s="6" t="str">
        <f>_xlfn.XLOOKUP(B2086,'[1]VLOOKUP DATA'!$A$3:$A$14,'[1]VLOOKUP DATA'!$C$3:$C$14)</f>
        <v>Low-demand</v>
      </c>
      <c r="H2086" s="6" t="str" cm="1">
        <f t="array" ref="H2086">_xlfn.XLOOKUP(1,('[1]VLOOKUP DATA'!$I$2:$I$337=[1]DATA!G2086)*('[1]VLOOKUP DATA'!$J$2:$J$337=[1]DATA!D2086)*('[1]VLOOKUP DATA'!$K$2:$K$337=[1]DATA!E2086),'[1]VLOOKUP DATA'!$L$2:$L$337)</f>
        <v>Off-Peak</v>
      </c>
      <c r="I2086" s="1" cm="1">
        <f t="array" ref="I2086">_xlfn.XLOOKUP(B2086,'[1]VLOOKUP DATA'!$A$3:$A$14,_xlfn.XLOOKUP(H2086,'[1]VLOOKUP DATA'!$D$2:$F$2,'[1]VLOOKUP DATA'!$D$3:$F$14))*100</f>
        <v>93</v>
      </c>
      <c r="J2086" s="2">
        <v>-56.962866666666656</v>
      </c>
      <c r="K2086" s="3">
        <f t="shared" si="129"/>
        <v>0</v>
      </c>
      <c r="L2086" s="3">
        <v>86.716666666666669</v>
      </c>
      <c r="M2086" s="4">
        <v>443.96139166666643</v>
      </c>
      <c r="N2086" s="4">
        <v>0</v>
      </c>
      <c r="O2086" s="4">
        <v>366.58295833333358</v>
      </c>
      <c r="P2086" s="3">
        <f t="shared" si="130"/>
        <v>445.53515833333324</v>
      </c>
      <c r="Q2086" s="5">
        <v>0</v>
      </c>
      <c r="R2086" s="5">
        <f>VLOOKUP(D2086,'[1]DESIGN LOAD'!AC:AF,2,FALSE)</f>
        <v>200</v>
      </c>
      <c r="S2086" s="7">
        <f>VLOOKUP(D2086,'[1]DESIGN LOAD'!AC:AF,3,FALSE)</f>
        <v>190</v>
      </c>
      <c r="T2086">
        <f>VLOOKUP(D2086,'[1]DESIGN LOAD'!AC:AF,4,FALSE)</f>
        <v>390</v>
      </c>
    </row>
    <row r="2087" spans="1:20" x14ac:dyDescent="0.3">
      <c r="A2087" s="6">
        <v>2024</v>
      </c>
      <c r="B2087" s="6">
        <v>9</v>
      </c>
      <c r="C2087" s="6">
        <v>26</v>
      </c>
      <c r="D2087" s="6">
        <v>3</v>
      </c>
      <c r="E2087" s="6" t="str">
        <f t="shared" si="128"/>
        <v>Thursday</v>
      </c>
      <c r="F2087" s="6" t="str">
        <f t="shared" si="131"/>
        <v>Week-day</v>
      </c>
      <c r="G2087" s="6" t="str">
        <f>_xlfn.XLOOKUP(B2087,'[1]VLOOKUP DATA'!$A$3:$A$14,'[1]VLOOKUP DATA'!$C$3:$C$14)</f>
        <v>Low-demand</v>
      </c>
      <c r="H2087" s="6" t="str" cm="1">
        <f t="array" ref="H2087">_xlfn.XLOOKUP(1,('[1]VLOOKUP DATA'!$I$2:$I$337=[1]DATA!G2087)*('[1]VLOOKUP DATA'!$J$2:$J$337=[1]DATA!D2087)*('[1]VLOOKUP DATA'!$K$2:$K$337=[1]DATA!E2087),'[1]VLOOKUP DATA'!$L$2:$L$337)</f>
        <v>Off-Peak</v>
      </c>
      <c r="I2087" s="1" cm="1">
        <f t="array" ref="I2087">_xlfn.XLOOKUP(B2087,'[1]VLOOKUP DATA'!$A$3:$A$14,_xlfn.XLOOKUP(H2087,'[1]VLOOKUP DATA'!$D$2:$F$2,'[1]VLOOKUP DATA'!$D$3:$F$14))*100</f>
        <v>93</v>
      </c>
      <c r="J2087" s="2">
        <v>-53.55148333333333</v>
      </c>
      <c r="K2087" s="3">
        <f t="shared" si="129"/>
        <v>0</v>
      </c>
      <c r="L2087" s="3">
        <v>88.941666666666663</v>
      </c>
      <c r="M2087" s="4">
        <v>443.96272500000003</v>
      </c>
      <c r="N2087" s="4">
        <v>0</v>
      </c>
      <c r="O2087" s="4">
        <v>370.00174999999996</v>
      </c>
      <c r="P2087" s="3">
        <f t="shared" si="130"/>
        <v>445.53515833333324</v>
      </c>
      <c r="Q2087" s="5">
        <v>0</v>
      </c>
      <c r="R2087" s="5">
        <f>VLOOKUP(D2087,'[1]DESIGN LOAD'!AC:AF,2,FALSE)</f>
        <v>200</v>
      </c>
      <c r="S2087" s="7">
        <f>VLOOKUP(D2087,'[1]DESIGN LOAD'!AC:AF,3,FALSE)</f>
        <v>190</v>
      </c>
      <c r="T2087">
        <f>VLOOKUP(D2087,'[1]DESIGN LOAD'!AC:AF,4,FALSE)</f>
        <v>390</v>
      </c>
    </row>
    <row r="2088" spans="1:20" x14ac:dyDescent="0.3">
      <c r="A2088" s="6">
        <v>2024</v>
      </c>
      <c r="B2088" s="6">
        <v>9</v>
      </c>
      <c r="C2088" s="6">
        <v>26</v>
      </c>
      <c r="D2088" s="6">
        <v>4</v>
      </c>
      <c r="E2088" s="6" t="str">
        <f t="shared" si="128"/>
        <v>Thursday</v>
      </c>
      <c r="F2088" s="6" t="str">
        <f t="shared" si="131"/>
        <v>Week-day</v>
      </c>
      <c r="G2088" s="6" t="str">
        <f>_xlfn.XLOOKUP(B2088,'[1]VLOOKUP DATA'!$A$3:$A$14,'[1]VLOOKUP DATA'!$C$3:$C$14)</f>
        <v>Low-demand</v>
      </c>
      <c r="H2088" s="6" t="str" cm="1">
        <f t="array" ref="H2088">_xlfn.XLOOKUP(1,('[1]VLOOKUP DATA'!$I$2:$I$337=[1]DATA!G2088)*('[1]VLOOKUP DATA'!$J$2:$J$337=[1]DATA!D2088)*('[1]VLOOKUP DATA'!$K$2:$K$337=[1]DATA!E2088),'[1]VLOOKUP DATA'!$L$2:$L$337)</f>
        <v>Off-Peak</v>
      </c>
      <c r="I2088" s="1" cm="1">
        <f t="array" ref="I2088">_xlfn.XLOOKUP(B2088,'[1]VLOOKUP DATA'!$A$3:$A$14,_xlfn.XLOOKUP(H2088,'[1]VLOOKUP DATA'!$D$2:$F$2,'[1]VLOOKUP DATA'!$D$3:$F$14))*100</f>
        <v>93</v>
      </c>
      <c r="J2088" s="2">
        <v>-15.63878333333334</v>
      </c>
      <c r="K2088" s="3">
        <f t="shared" si="129"/>
        <v>0</v>
      </c>
      <c r="L2088" s="3">
        <v>89.9</v>
      </c>
      <c r="M2088" s="4">
        <v>392.99536666666677</v>
      </c>
      <c r="N2088" s="4">
        <v>0</v>
      </c>
      <c r="O2088" s="4">
        <v>359.05588333333344</v>
      </c>
      <c r="P2088" s="3">
        <f t="shared" si="130"/>
        <v>445.53515833333324</v>
      </c>
      <c r="Q2088" s="5">
        <v>0</v>
      </c>
      <c r="R2088" s="5">
        <f>VLOOKUP(D2088,'[1]DESIGN LOAD'!AC:AF,2,FALSE)</f>
        <v>295</v>
      </c>
      <c r="S2088" s="7">
        <f>VLOOKUP(D2088,'[1]DESIGN LOAD'!AC:AF,3,FALSE)</f>
        <v>190</v>
      </c>
      <c r="T2088">
        <f>VLOOKUP(D2088,'[1]DESIGN LOAD'!AC:AF,4,FALSE)</f>
        <v>485</v>
      </c>
    </row>
    <row r="2089" spans="1:20" x14ac:dyDescent="0.3">
      <c r="A2089" s="6">
        <v>2024</v>
      </c>
      <c r="B2089" s="6">
        <v>9</v>
      </c>
      <c r="C2089" s="6">
        <v>26</v>
      </c>
      <c r="D2089" s="6">
        <v>5</v>
      </c>
      <c r="E2089" s="6" t="str">
        <f t="shared" si="128"/>
        <v>Thursday</v>
      </c>
      <c r="F2089" s="6" t="str">
        <f t="shared" si="131"/>
        <v>Week-day</v>
      </c>
      <c r="G2089" s="6" t="str">
        <f>_xlfn.XLOOKUP(B2089,'[1]VLOOKUP DATA'!$A$3:$A$14,'[1]VLOOKUP DATA'!$C$3:$C$14)</f>
        <v>Low-demand</v>
      </c>
      <c r="H2089" s="6" t="str" cm="1">
        <f t="array" ref="H2089">_xlfn.XLOOKUP(1,('[1]VLOOKUP DATA'!$I$2:$I$337=[1]DATA!G2089)*('[1]VLOOKUP DATA'!$J$2:$J$337=[1]DATA!D2089)*('[1]VLOOKUP DATA'!$K$2:$K$337=[1]DATA!E2089),'[1]VLOOKUP DATA'!$L$2:$L$337)</f>
        <v>Off-Peak</v>
      </c>
      <c r="I2089" s="1" cm="1">
        <f t="array" ref="I2089">_xlfn.XLOOKUP(B2089,'[1]VLOOKUP DATA'!$A$3:$A$14,_xlfn.XLOOKUP(H2089,'[1]VLOOKUP DATA'!$D$2:$F$2,'[1]VLOOKUP DATA'!$D$3:$F$14))*100</f>
        <v>93</v>
      </c>
      <c r="J2089" s="2">
        <v>-18.122525</v>
      </c>
      <c r="K2089" s="3">
        <f t="shared" si="129"/>
        <v>0</v>
      </c>
      <c r="L2089" s="3">
        <v>90.3</v>
      </c>
      <c r="M2089" s="4">
        <v>400.87769999999989</v>
      </c>
      <c r="N2089" s="4">
        <v>0</v>
      </c>
      <c r="O2089" s="4">
        <v>363.93379999999996</v>
      </c>
      <c r="P2089" s="3">
        <f t="shared" si="130"/>
        <v>445.53515833333324</v>
      </c>
      <c r="Q2089" s="5">
        <v>0</v>
      </c>
      <c r="R2089" s="5">
        <f>VLOOKUP(D2089,'[1]DESIGN LOAD'!AC:AF,2,FALSE)</f>
        <v>295</v>
      </c>
      <c r="S2089" s="7">
        <f>VLOOKUP(D2089,'[1]DESIGN LOAD'!AC:AF,3,FALSE)</f>
        <v>190</v>
      </c>
      <c r="T2089">
        <f>VLOOKUP(D2089,'[1]DESIGN LOAD'!AC:AF,4,FALSE)</f>
        <v>485</v>
      </c>
    </row>
    <row r="2090" spans="1:20" x14ac:dyDescent="0.3">
      <c r="A2090" s="6">
        <v>2024</v>
      </c>
      <c r="B2090" s="6">
        <v>9</v>
      </c>
      <c r="C2090" s="6">
        <v>26</v>
      </c>
      <c r="D2090" s="6">
        <v>6</v>
      </c>
      <c r="E2090" s="6" t="str">
        <f t="shared" si="128"/>
        <v>Thursday</v>
      </c>
      <c r="F2090" s="6" t="str">
        <f t="shared" si="131"/>
        <v>Week-day</v>
      </c>
      <c r="G2090" s="6" t="str">
        <f>_xlfn.XLOOKUP(B2090,'[1]VLOOKUP DATA'!$A$3:$A$14,'[1]VLOOKUP DATA'!$C$3:$C$14)</f>
        <v>Low-demand</v>
      </c>
      <c r="H2090" s="6" t="str" cm="1">
        <f t="array" ref="H2090">_xlfn.XLOOKUP(1,('[1]VLOOKUP DATA'!$I$2:$I$337=[1]DATA!G2090)*('[1]VLOOKUP DATA'!$J$2:$J$337=[1]DATA!D2090)*('[1]VLOOKUP DATA'!$K$2:$K$337=[1]DATA!E2090),'[1]VLOOKUP DATA'!$L$2:$L$337)</f>
        <v>Standard</v>
      </c>
      <c r="I2090" s="1" cm="1">
        <f t="array" ref="I2090">_xlfn.XLOOKUP(B2090,'[1]VLOOKUP DATA'!$A$3:$A$14,_xlfn.XLOOKUP(H2090,'[1]VLOOKUP DATA'!$D$2:$F$2,'[1]VLOOKUP DATA'!$D$3:$F$14))*100</f>
        <v>147</v>
      </c>
      <c r="J2090" s="2">
        <v>-6.6354999999999791</v>
      </c>
      <c r="K2090" s="3">
        <f t="shared" si="129"/>
        <v>0</v>
      </c>
      <c r="L2090" s="3">
        <v>89.674999999999997</v>
      </c>
      <c r="M2090" s="4">
        <v>389.87504166666645</v>
      </c>
      <c r="N2090" s="4">
        <v>21.226716666666668</v>
      </c>
      <c r="O2090" s="4">
        <v>383.86099999999999</v>
      </c>
      <c r="P2090" s="3">
        <f t="shared" si="130"/>
        <v>445.53515833333324</v>
      </c>
      <c r="Q2090" s="5">
        <v>0</v>
      </c>
      <c r="R2090" s="5">
        <f>VLOOKUP(D2090,'[1]DESIGN LOAD'!AC:AF,2,FALSE)</f>
        <v>295</v>
      </c>
      <c r="S2090" s="7">
        <f>VLOOKUP(D2090,'[1]DESIGN LOAD'!AC:AF,3,FALSE)</f>
        <v>190</v>
      </c>
      <c r="T2090">
        <f>VLOOKUP(D2090,'[1]DESIGN LOAD'!AC:AF,4,FALSE)</f>
        <v>485</v>
      </c>
    </row>
    <row r="2091" spans="1:20" x14ac:dyDescent="0.3">
      <c r="A2091" s="6">
        <v>2024</v>
      </c>
      <c r="B2091" s="6">
        <v>9</v>
      </c>
      <c r="C2091" s="6">
        <v>26</v>
      </c>
      <c r="D2091" s="6">
        <v>7</v>
      </c>
      <c r="E2091" s="6" t="str">
        <f t="shared" si="128"/>
        <v>Thursday</v>
      </c>
      <c r="F2091" s="6" t="str">
        <f t="shared" si="131"/>
        <v>Week-day</v>
      </c>
      <c r="G2091" s="6" t="str">
        <f>_xlfn.XLOOKUP(B2091,'[1]VLOOKUP DATA'!$A$3:$A$14,'[1]VLOOKUP DATA'!$C$3:$C$14)</f>
        <v>Low-demand</v>
      </c>
      <c r="H2091" s="6" t="str" cm="1">
        <f t="array" ref="H2091">_xlfn.XLOOKUP(1,('[1]VLOOKUP DATA'!$I$2:$I$337=[1]DATA!G2091)*('[1]VLOOKUP DATA'!$J$2:$J$337=[1]DATA!D2091)*('[1]VLOOKUP DATA'!$K$2:$K$337=[1]DATA!E2091),'[1]VLOOKUP DATA'!$L$2:$L$337)</f>
        <v>Peak</v>
      </c>
      <c r="I2091" s="1" cm="1">
        <f t="array" ref="I2091">_xlfn.XLOOKUP(B2091,'[1]VLOOKUP DATA'!$A$3:$A$14,_xlfn.XLOOKUP(H2091,'[1]VLOOKUP DATA'!$D$2:$F$2,'[1]VLOOKUP DATA'!$D$3:$F$14))*100</f>
        <v>213</v>
      </c>
      <c r="J2091" s="2">
        <v>224.22767500000006</v>
      </c>
      <c r="K2091" s="3">
        <f t="shared" si="129"/>
        <v>224.22767500000006</v>
      </c>
      <c r="L2091" s="3">
        <v>84.641666666666666</v>
      </c>
      <c r="M2091" s="4">
        <v>3.863649999999998</v>
      </c>
      <c r="N2091" s="4">
        <v>247.44916666666663</v>
      </c>
      <c r="O2091" s="4">
        <v>475.17928333333344</v>
      </c>
      <c r="P2091" s="3">
        <f t="shared" si="130"/>
        <v>445.53515833333324</v>
      </c>
      <c r="Q2091" s="5">
        <v>-2.6925000000000008E-2</v>
      </c>
      <c r="R2091" s="5">
        <f>VLOOKUP(D2091,'[1]DESIGN LOAD'!AC:AF,2,FALSE)</f>
        <v>565</v>
      </c>
      <c r="S2091" s="7">
        <f>VLOOKUP(D2091,'[1]DESIGN LOAD'!AC:AF,3,FALSE)</f>
        <v>690</v>
      </c>
      <c r="T2091">
        <f>VLOOKUP(D2091,'[1]DESIGN LOAD'!AC:AF,4,FALSE)</f>
        <v>1255</v>
      </c>
    </row>
    <row r="2092" spans="1:20" x14ac:dyDescent="0.3">
      <c r="A2092" s="6">
        <v>2024</v>
      </c>
      <c r="B2092" s="6">
        <v>9</v>
      </c>
      <c r="C2092" s="6">
        <v>26</v>
      </c>
      <c r="D2092" s="6">
        <v>8</v>
      </c>
      <c r="E2092" s="6" t="str">
        <f t="shared" si="128"/>
        <v>Thursday</v>
      </c>
      <c r="F2092" s="6" t="str">
        <f t="shared" si="131"/>
        <v>Week-day</v>
      </c>
      <c r="G2092" s="6" t="str">
        <f>_xlfn.XLOOKUP(B2092,'[1]VLOOKUP DATA'!$A$3:$A$14,'[1]VLOOKUP DATA'!$C$3:$C$14)</f>
        <v>Low-demand</v>
      </c>
      <c r="H2092" s="6" t="str" cm="1">
        <f t="array" ref="H2092">_xlfn.XLOOKUP(1,('[1]VLOOKUP DATA'!$I$2:$I$337=[1]DATA!G2092)*('[1]VLOOKUP DATA'!$J$2:$J$337=[1]DATA!D2092)*('[1]VLOOKUP DATA'!$K$2:$K$337=[1]DATA!E2092),'[1]VLOOKUP DATA'!$L$2:$L$337)</f>
        <v>Peak</v>
      </c>
      <c r="I2092" s="1" cm="1">
        <f t="array" ref="I2092">_xlfn.XLOOKUP(B2092,'[1]VLOOKUP DATA'!$A$3:$A$14,_xlfn.XLOOKUP(H2092,'[1]VLOOKUP DATA'!$D$2:$F$2,'[1]VLOOKUP DATA'!$D$3:$F$14))*100</f>
        <v>213</v>
      </c>
      <c r="J2092" s="2">
        <v>60.68735833333335</v>
      </c>
      <c r="K2092" s="3">
        <f t="shared" si="129"/>
        <v>60.68735833333335</v>
      </c>
      <c r="L2092" s="3">
        <v>76.191666666666663</v>
      </c>
      <c r="M2092" s="4">
        <v>0.16866666666666671</v>
      </c>
      <c r="N2092" s="4">
        <v>467.16533333333319</v>
      </c>
      <c r="O2092" s="4">
        <v>527.83003333333329</v>
      </c>
      <c r="P2092" s="3">
        <f t="shared" si="130"/>
        <v>445.53515833333324</v>
      </c>
      <c r="Q2092" s="5">
        <v>-2.1450000000000032E-2</v>
      </c>
      <c r="R2092" s="5">
        <f>VLOOKUP(D2092,'[1]DESIGN LOAD'!AC:AF,2,FALSE)</f>
        <v>565</v>
      </c>
      <c r="S2092" s="7">
        <f>VLOOKUP(D2092,'[1]DESIGN LOAD'!AC:AF,3,FALSE)</f>
        <v>675</v>
      </c>
      <c r="T2092">
        <f>VLOOKUP(D2092,'[1]DESIGN LOAD'!AC:AF,4,FALSE)</f>
        <v>1240</v>
      </c>
    </row>
    <row r="2093" spans="1:20" x14ac:dyDescent="0.3">
      <c r="A2093" s="6">
        <v>2024</v>
      </c>
      <c r="B2093" s="6">
        <v>9</v>
      </c>
      <c r="C2093" s="6">
        <v>26</v>
      </c>
      <c r="D2093" s="6">
        <v>9</v>
      </c>
      <c r="E2093" s="6" t="str">
        <f t="shared" si="128"/>
        <v>Thursday</v>
      </c>
      <c r="F2093" s="6" t="str">
        <f t="shared" si="131"/>
        <v>Week-day</v>
      </c>
      <c r="G2093" s="6" t="str">
        <f>_xlfn.XLOOKUP(B2093,'[1]VLOOKUP DATA'!$A$3:$A$14,'[1]VLOOKUP DATA'!$C$3:$C$14)</f>
        <v>Low-demand</v>
      </c>
      <c r="H2093" s="6" t="str" cm="1">
        <f t="array" ref="H2093">_xlfn.XLOOKUP(1,('[1]VLOOKUP DATA'!$I$2:$I$337=[1]DATA!G2093)*('[1]VLOOKUP DATA'!$J$2:$J$337=[1]DATA!D2093)*('[1]VLOOKUP DATA'!$K$2:$K$337=[1]DATA!E2093),'[1]VLOOKUP DATA'!$L$2:$L$337)</f>
        <v>Peak</v>
      </c>
      <c r="I2093" s="1" cm="1">
        <f t="array" ref="I2093">_xlfn.XLOOKUP(B2093,'[1]VLOOKUP DATA'!$A$3:$A$14,_xlfn.XLOOKUP(H2093,'[1]VLOOKUP DATA'!$D$2:$F$2,'[1]VLOOKUP DATA'!$D$3:$F$14))*100</f>
        <v>213</v>
      </c>
      <c r="J2093" s="2">
        <v>-240.22094999999996</v>
      </c>
      <c r="K2093" s="3">
        <f t="shared" si="129"/>
        <v>0</v>
      </c>
      <c r="L2093" s="3">
        <v>80.900000000000006</v>
      </c>
      <c r="M2093" s="4">
        <v>0.16895833333333329</v>
      </c>
      <c r="N2093" s="4">
        <v>777.80625833333329</v>
      </c>
      <c r="O2093" s="4">
        <v>537.57660833333318</v>
      </c>
      <c r="P2093" s="3">
        <f t="shared" si="130"/>
        <v>445.53515833333324</v>
      </c>
      <c r="Q2093" s="5">
        <v>-7.0000000000000053E-3</v>
      </c>
      <c r="R2093" s="5">
        <f>VLOOKUP(D2093,'[1]DESIGN LOAD'!AC:AF,2,FALSE)</f>
        <v>565</v>
      </c>
      <c r="S2093" s="7">
        <f>VLOOKUP(D2093,'[1]DESIGN LOAD'!AC:AF,3,FALSE)</f>
        <v>675</v>
      </c>
      <c r="T2093">
        <f>VLOOKUP(D2093,'[1]DESIGN LOAD'!AC:AF,4,FALSE)</f>
        <v>1240</v>
      </c>
    </row>
    <row r="2094" spans="1:20" x14ac:dyDescent="0.3">
      <c r="A2094" s="6">
        <v>2024</v>
      </c>
      <c r="B2094" s="6">
        <v>9</v>
      </c>
      <c r="C2094" s="6">
        <v>26</v>
      </c>
      <c r="D2094" s="6">
        <v>10</v>
      </c>
      <c r="E2094" s="6" t="str">
        <f t="shared" si="128"/>
        <v>Thursday</v>
      </c>
      <c r="F2094" s="6" t="str">
        <f t="shared" si="131"/>
        <v>Week-day</v>
      </c>
      <c r="G2094" s="6" t="str">
        <f>_xlfn.XLOOKUP(B2094,'[1]VLOOKUP DATA'!$A$3:$A$14,'[1]VLOOKUP DATA'!$C$3:$C$14)</f>
        <v>Low-demand</v>
      </c>
      <c r="H2094" s="6" t="str" cm="1">
        <f t="array" ref="H2094">_xlfn.XLOOKUP(1,('[1]VLOOKUP DATA'!$I$2:$I$337=[1]DATA!G2094)*('[1]VLOOKUP DATA'!$J$2:$J$337=[1]DATA!D2094)*('[1]VLOOKUP DATA'!$K$2:$K$337=[1]DATA!E2094),'[1]VLOOKUP DATA'!$L$2:$L$337)</f>
        <v>Standard</v>
      </c>
      <c r="I2094" s="1" cm="1">
        <f t="array" ref="I2094">_xlfn.XLOOKUP(B2094,'[1]VLOOKUP DATA'!$A$3:$A$14,_xlfn.XLOOKUP(H2094,'[1]VLOOKUP DATA'!$D$2:$F$2,'[1]VLOOKUP DATA'!$D$3:$F$14))*100</f>
        <v>147</v>
      </c>
      <c r="J2094" s="2">
        <v>-288.82465833333339</v>
      </c>
      <c r="K2094" s="3">
        <f t="shared" si="129"/>
        <v>0</v>
      </c>
      <c r="L2094" s="3">
        <v>94.408333333333331</v>
      </c>
      <c r="M2094" s="4">
        <v>8.2020083333333353</v>
      </c>
      <c r="N2094" s="4">
        <v>811.14114166666718</v>
      </c>
      <c r="O2094" s="4">
        <v>528.91910000000007</v>
      </c>
      <c r="P2094" s="3">
        <f t="shared" si="130"/>
        <v>445.53515833333324</v>
      </c>
      <c r="Q2094" s="5">
        <v>-7.0000000000000053E-3</v>
      </c>
      <c r="R2094" s="5">
        <f>VLOOKUP(D2094,'[1]DESIGN LOAD'!AC:AF,2,FALSE)</f>
        <v>565</v>
      </c>
      <c r="S2094" s="7">
        <f>VLOOKUP(D2094,'[1]DESIGN LOAD'!AC:AF,3,FALSE)</f>
        <v>675</v>
      </c>
      <c r="T2094">
        <f>VLOOKUP(D2094,'[1]DESIGN LOAD'!AC:AF,4,FALSE)</f>
        <v>1240</v>
      </c>
    </row>
    <row r="2095" spans="1:20" x14ac:dyDescent="0.3">
      <c r="A2095" s="6">
        <v>2024</v>
      </c>
      <c r="B2095" s="6">
        <v>9</v>
      </c>
      <c r="C2095" s="6">
        <v>26</v>
      </c>
      <c r="D2095" s="6">
        <v>11</v>
      </c>
      <c r="E2095" s="6" t="str">
        <f t="shared" si="128"/>
        <v>Thursday</v>
      </c>
      <c r="F2095" s="6" t="str">
        <f t="shared" si="131"/>
        <v>Week-day</v>
      </c>
      <c r="G2095" s="6" t="str">
        <f>_xlfn.XLOOKUP(B2095,'[1]VLOOKUP DATA'!$A$3:$A$14,'[1]VLOOKUP DATA'!$C$3:$C$14)</f>
        <v>Low-demand</v>
      </c>
      <c r="H2095" s="6" t="str" cm="1">
        <f t="array" ref="H2095">_xlfn.XLOOKUP(1,('[1]VLOOKUP DATA'!$I$2:$I$337=[1]DATA!G2095)*('[1]VLOOKUP DATA'!$J$2:$J$337=[1]DATA!D2095)*('[1]VLOOKUP DATA'!$K$2:$K$337=[1]DATA!E2095),'[1]VLOOKUP DATA'!$L$2:$L$337)</f>
        <v>Standard</v>
      </c>
      <c r="I2095" s="1" cm="1">
        <f t="array" ref="I2095">_xlfn.XLOOKUP(B2095,'[1]VLOOKUP DATA'!$A$3:$A$14,_xlfn.XLOOKUP(H2095,'[1]VLOOKUP DATA'!$D$2:$F$2,'[1]VLOOKUP DATA'!$D$3:$F$14))*100</f>
        <v>147</v>
      </c>
      <c r="J2095" s="2">
        <v>-11.876783333333337</v>
      </c>
      <c r="K2095" s="3">
        <f t="shared" si="129"/>
        <v>0</v>
      </c>
      <c r="L2095" s="3">
        <v>99.00833333333334</v>
      </c>
      <c r="M2095" s="4">
        <v>32.571591666666663</v>
      </c>
      <c r="N2095" s="4">
        <v>491.71104166666652</v>
      </c>
      <c r="O2095" s="4">
        <v>508.02566666666638</v>
      </c>
      <c r="P2095" s="3">
        <f t="shared" si="130"/>
        <v>445.53515833333324</v>
      </c>
      <c r="Q2095" s="5">
        <v>-1.4599999999999974E-2</v>
      </c>
      <c r="R2095" s="5">
        <f>VLOOKUP(D2095,'[1]DESIGN LOAD'!AC:AF,2,FALSE)</f>
        <v>565</v>
      </c>
      <c r="S2095" s="7">
        <f>VLOOKUP(D2095,'[1]DESIGN LOAD'!AC:AF,3,FALSE)</f>
        <v>675</v>
      </c>
      <c r="T2095">
        <f>VLOOKUP(D2095,'[1]DESIGN LOAD'!AC:AF,4,FALSE)</f>
        <v>1240</v>
      </c>
    </row>
    <row r="2096" spans="1:20" x14ac:dyDescent="0.3">
      <c r="A2096" s="6">
        <v>2024</v>
      </c>
      <c r="B2096" s="6">
        <v>9</v>
      </c>
      <c r="C2096" s="6">
        <v>26</v>
      </c>
      <c r="D2096" s="6">
        <v>12</v>
      </c>
      <c r="E2096" s="6" t="str">
        <f t="shared" si="128"/>
        <v>Thursday</v>
      </c>
      <c r="F2096" s="6" t="str">
        <f t="shared" si="131"/>
        <v>Week-day</v>
      </c>
      <c r="G2096" s="6" t="str">
        <f>_xlfn.XLOOKUP(B2096,'[1]VLOOKUP DATA'!$A$3:$A$14,'[1]VLOOKUP DATA'!$C$3:$C$14)</f>
        <v>Low-demand</v>
      </c>
      <c r="H2096" s="6" t="str" cm="1">
        <f t="array" ref="H2096">_xlfn.XLOOKUP(1,('[1]VLOOKUP DATA'!$I$2:$I$337=[1]DATA!G2096)*('[1]VLOOKUP DATA'!$J$2:$J$337=[1]DATA!D2096)*('[1]VLOOKUP DATA'!$K$2:$K$337=[1]DATA!E2096),'[1]VLOOKUP DATA'!$L$2:$L$337)</f>
        <v>Standard</v>
      </c>
      <c r="I2096" s="1" cm="1">
        <f t="array" ref="I2096">_xlfn.XLOOKUP(B2096,'[1]VLOOKUP DATA'!$A$3:$A$14,_xlfn.XLOOKUP(H2096,'[1]VLOOKUP DATA'!$D$2:$F$2,'[1]VLOOKUP DATA'!$D$3:$F$14))*100</f>
        <v>147</v>
      </c>
      <c r="J2096" s="2">
        <v>-7.4168749999999992</v>
      </c>
      <c r="K2096" s="3">
        <f t="shared" si="129"/>
        <v>0</v>
      </c>
      <c r="L2096" s="3">
        <v>99</v>
      </c>
      <c r="M2096" s="4">
        <v>33.684608333333344</v>
      </c>
      <c r="N2096" s="4">
        <v>487.85820000000001</v>
      </c>
      <c r="O2096" s="4">
        <v>508.91055833333337</v>
      </c>
      <c r="P2096" s="3">
        <f t="shared" si="130"/>
        <v>445.53515833333324</v>
      </c>
      <c r="Q2096" s="5">
        <v>-2.3933333333333348E-2</v>
      </c>
      <c r="R2096" s="5">
        <f>VLOOKUP(D2096,'[1]DESIGN LOAD'!AC:AF,2,FALSE)</f>
        <v>565</v>
      </c>
      <c r="S2096" s="7">
        <f>VLOOKUP(D2096,'[1]DESIGN LOAD'!AC:AF,3,FALSE)</f>
        <v>675</v>
      </c>
      <c r="T2096">
        <f>VLOOKUP(D2096,'[1]DESIGN LOAD'!AC:AF,4,FALSE)</f>
        <v>1240</v>
      </c>
    </row>
    <row r="2097" spans="1:20" x14ac:dyDescent="0.3">
      <c r="A2097" s="6">
        <v>2024</v>
      </c>
      <c r="B2097" s="6">
        <v>9</v>
      </c>
      <c r="C2097" s="6">
        <v>26</v>
      </c>
      <c r="D2097" s="6">
        <v>13</v>
      </c>
      <c r="E2097" s="6" t="str">
        <f t="shared" si="128"/>
        <v>Thursday</v>
      </c>
      <c r="F2097" s="6" t="str">
        <f t="shared" si="131"/>
        <v>Week-day</v>
      </c>
      <c r="G2097" s="6" t="str">
        <f>_xlfn.XLOOKUP(B2097,'[1]VLOOKUP DATA'!$A$3:$A$14,'[1]VLOOKUP DATA'!$C$3:$C$14)</f>
        <v>Low-demand</v>
      </c>
      <c r="H2097" s="6" t="str" cm="1">
        <f t="array" ref="H2097">_xlfn.XLOOKUP(1,('[1]VLOOKUP DATA'!$I$2:$I$337=[1]DATA!G2097)*('[1]VLOOKUP DATA'!$J$2:$J$337=[1]DATA!D2097)*('[1]VLOOKUP DATA'!$K$2:$K$337=[1]DATA!E2097),'[1]VLOOKUP DATA'!$L$2:$L$337)</f>
        <v>Standard</v>
      </c>
      <c r="I2097" s="1" cm="1">
        <f t="array" ref="I2097">_xlfn.XLOOKUP(B2097,'[1]VLOOKUP DATA'!$A$3:$A$14,_xlfn.XLOOKUP(H2097,'[1]VLOOKUP DATA'!$D$2:$F$2,'[1]VLOOKUP DATA'!$D$3:$F$14))*100</f>
        <v>147</v>
      </c>
      <c r="J2097" s="2">
        <v>15.085783333333332</v>
      </c>
      <c r="K2097" s="3">
        <f t="shared" si="129"/>
        <v>15.085783333333332</v>
      </c>
      <c r="L2097" s="3">
        <v>98.88333333333334</v>
      </c>
      <c r="M2097" s="4">
        <v>38.223491666666675</v>
      </c>
      <c r="N2097" s="4">
        <v>459.63137499999993</v>
      </c>
      <c r="O2097" s="4">
        <v>508.31228333333343</v>
      </c>
      <c r="P2097" s="3">
        <f t="shared" si="130"/>
        <v>445.53515833333324</v>
      </c>
      <c r="Q2097" s="5">
        <v>-2.7000000000000031E-2</v>
      </c>
      <c r="R2097" s="5">
        <f>VLOOKUP(D2097,'[1]DESIGN LOAD'!AC:AF,2,FALSE)</f>
        <v>565</v>
      </c>
      <c r="S2097" s="7">
        <f>VLOOKUP(D2097,'[1]DESIGN LOAD'!AC:AF,3,FALSE)</f>
        <v>675</v>
      </c>
      <c r="T2097">
        <f>VLOOKUP(D2097,'[1]DESIGN LOAD'!AC:AF,4,FALSE)</f>
        <v>1240</v>
      </c>
    </row>
    <row r="2098" spans="1:20" x14ac:dyDescent="0.3">
      <c r="A2098" s="6">
        <v>2024</v>
      </c>
      <c r="B2098" s="6">
        <v>9</v>
      </c>
      <c r="C2098" s="6">
        <v>26</v>
      </c>
      <c r="D2098" s="6">
        <v>14</v>
      </c>
      <c r="E2098" s="6" t="str">
        <f t="shared" si="128"/>
        <v>Thursday</v>
      </c>
      <c r="F2098" s="6" t="str">
        <f t="shared" si="131"/>
        <v>Week-day</v>
      </c>
      <c r="G2098" s="6" t="str">
        <f>_xlfn.XLOOKUP(B2098,'[1]VLOOKUP DATA'!$A$3:$A$14,'[1]VLOOKUP DATA'!$C$3:$C$14)</f>
        <v>Low-demand</v>
      </c>
      <c r="H2098" s="6" t="str" cm="1">
        <f t="array" ref="H2098">_xlfn.XLOOKUP(1,('[1]VLOOKUP DATA'!$I$2:$I$337=[1]DATA!G2098)*('[1]VLOOKUP DATA'!$J$2:$J$337=[1]DATA!D2098)*('[1]VLOOKUP DATA'!$K$2:$K$337=[1]DATA!E2098),'[1]VLOOKUP DATA'!$L$2:$L$337)</f>
        <v>Standard</v>
      </c>
      <c r="I2098" s="1" cm="1">
        <f t="array" ref="I2098">_xlfn.XLOOKUP(B2098,'[1]VLOOKUP DATA'!$A$3:$A$14,_xlfn.XLOOKUP(H2098,'[1]VLOOKUP DATA'!$D$2:$F$2,'[1]VLOOKUP DATA'!$D$3:$F$14))*100</f>
        <v>147</v>
      </c>
      <c r="J2098" s="2">
        <v>-34.741408333333325</v>
      </c>
      <c r="K2098" s="3">
        <f t="shared" si="129"/>
        <v>0</v>
      </c>
      <c r="L2098" s="3">
        <v>98.908333333333331</v>
      </c>
      <c r="M2098" s="4">
        <v>23.852266666666662</v>
      </c>
      <c r="N2098" s="4">
        <v>551.27105833333337</v>
      </c>
      <c r="O2098" s="4">
        <v>538.7201583333333</v>
      </c>
      <c r="P2098" s="3">
        <f t="shared" si="130"/>
        <v>445.53515833333324</v>
      </c>
      <c r="Q2098" s="5">
        <v>-2.7000000000000031E-2</v>
      </c>
      <c r="R2098" s="5">
        <f>VLOOKUP(D2098,'[1]DESIGN LOAD'!AC:AF,2,FALSE)</f>
        <v>565</v>
      </c>
      <c r="S2098" s="7">
        <f>VLOOKUP(D2098,'[1]DESIGN LOAD'!AC:AF,3,FALSE)</f>
        <v>675</v>
      </c>
      <c r="T2098">
        <f>VLOOKUP(D2098,'[1]DESIGN LOAD'!AC:AF,4,FALSE)</f>
        <v>1240</v>
      </c>
    </row>
    <row r="2099" spans="1:20" x14ac:dyDescent="0.3">
      <c r="A2099" s="6">
        <v>2024</v>
      </c>
      <c r="B2099" s="6">
        <v>9</v>
      </c>
      <c r="C2099" s="6">
        <v>26</v>
      </c>
      <c r="D2099" s="6">
        <v>15</v>
      </c>
      <c r="E2099" s="6" t="str">
        <f t="shared" si="128"/>
        <v>Thursday</v>
      </c>
      <c r="F2099" s="6" t="str">
        <f t="shared" si="131"/>
        <v>Week-day</v>
      </c>
      <c r="G2099" s="6" t="str">
        <f>_xlfn.XLOOKUP(B2099,'[1]VLOOKUP DATA'!$A$3:$A$14,'[1]VLOOKUP DATA'!$C$3:$C$14)</f>
        <v>Low-demand</v>
      </c>
      <c r="H2099" s="6" t="str" cm="1">
        <f t="array" ref="H2099">_xlfn.XLOOKUP(1,('[1]VLOOKUP DATA'!$I$2:$I$337=[1]DATA!G2099)*('[1]VLOOKUP DATA'!$J$2:$J$337=[1]DATA!D2099)*('[1]VLOOKUP DATA'!$K$2:$K$337=[1]DATA!E2099),'[1]VLOOKUP DATA'!$L$2:$L$337)</f>
        <v>Standard</v>
      </c>
      <c r="I2099" s="1" cm="1">
        <f t="array" ref="I2099">_xlfn.XLOOKUP(B2099,'[1]VLOOKUP DATA'!$A$3:$A$14,_xlfn.XLOOKUP(H2099,'[1]VLOOKUP DATA'!$D$2:$F$2,'[1]VLOOKUP DATA'!$D$3:$F$14))*100</f>
        <v>147</v>
      </c>
      <c r="J2099" s="2">
        <v>-7.1351999999999993</v>
      </c>
      <c r="K2099" s="3">
        <f t="shared" si="129"/>
        <v>0</v>
      </c>
      <c r="L2099" s="3">
        <v>99</v>
      </c>
      <c r="M2099" s="4">
        <v>7.9781749999999994</v>
      </c>
      <c r="N2099" s="4">
        <v>524.93338333333338</v>
      </c>
      <c r="O2099" s="4">
        <v>522.50879166666664</v>
      </c>
      <c r="P2099" s="3">
        <f t="shared" si="130"/>
        <v>445.53515833333324</v>
      </c>
      <c r="Q2099" s="5">
        <v>-2.7233333333333363E-2</v>
      </c>
      <c r="R2099" s="5">
        <f>VLOOKUP(D2099,'[1]DESIGN LOAD'!AC:AF,2,FALSE)</f>
        <v>565</v>
      </c>
      <c r="S2099" s="7">
        <f>VLOOKUP(D2099,'[1]DESIGN LOAD'!AC:AF,3,FALSE)</f>
        <v>675</v>
      </c>
      <c r="T2099">
        <f>VLOOKUP(D2099,'[1]DESIGN LOAD'!AC:AF,4,FALSE)</f>
        <v>1240</v>
      </c>
    </row>
    <row r="2100" spans="1:20" x14ac:dyDescent="0.3">
      <c r="A2100" s="6">
        <v>2024</v>
      </c>
      <c r="B2100" s="6">
        <v>9</v>
      </c>
      <c r="C2100" s="6">
        <v>26</v>
      </c>
      <c r="D2100" s="6">
        <v>16</v>
      </c>
      <c r="E2100" s="6" t="str">
        <f t="shared" si="128"/>
        <v>Thursday</v>
      </c>
      <c r="F2100" s="6" t="str">
        <f t="shared" si="131"/>
        <v>Week-day</v>
      </c>
      <c r="G2100" s="6" t="str">
        <f>_xlfn.XLOOKUP(B2100,'[1]VLOOKUP DATA'!$A$3:$A$14,'[1]VLOOKUP DATA'!$C$3:$C$14)</f>
        <v>Low-demand</v>
      </c>
      <c r="H2100" s="6" t="str" cm="1">
        <f t="array" ref="H2100">_xlfn.XLOOKUP(1,('[1]VLOOKUP DATA'!$I$2:$I$337=[1]DATA!G2100)*('[1]VLOOKUP DATA'!$J$2:$J$337=[1]DATA!D2100)*('[1]VLOOKUP DATA'!$K$2:$K$337=[1]DATA!E2100),'[1]VLOOKUP DATA'!$L$2:$L$337)</f>
        <v>Standard</v>
      </c>
      <c r="I2100" s="1" cm="1">
        <f t="array" ref="I2100">_xlfn.XLOOKUP(B2100,'[1]VLOOKUP DATA'!$A$3:$A$14,_xlfn.XLOOKUP(H2100,'[1]VLOOKUP DATA'!$D$2:$F$2,'[1]VLOOKUP DATA'!$D$3:$F$14))*100</f>
        <v>147</v>
      </c>
      <c r="J2100" s="2">
        <v>0.3413333333333346</v>
      </c>
      <c r="K2100" s="3">
        <f t="shared" si="129"/>
        <v>0.3413333333333346</v>
      </c>
      <c r="L2100" s="3">
        <v>99</v>
      </c>
      <c r="M2100" s="4">
        <v>153.63227500000002</v>
      </c>
      <c r="N2100" s="4">
        <v>366.54717499999998</v>
      </c>
      <c r="O2100" s="4">
        <v>508.92585000000014</v>
      </c>
      <c r="P2100" s="3">
        <f t="shared" si="130"/>
        <v>445.53515833333324</v>
      </c>
      <c r="Q2100" s="5">
        <v>-4.1916666666666567E-2</v>
      </c>
      <c r="R2100" s="5">
        <f>VLOOKUP(D2100,'[1]DESIGN LOAD'!AC:AF,2,FALSE)</f>
        <v>565</v>
      </c>
      <c r="S2100" s="7">
        <f>VLOOKUP(D2100,'[1]DESIGN LOAD'!AC:AF,3,FALSE)</f>
        <v>675</v>
      </c>
      <c r="T2100">
        <f>VLOOKUP(D2100,'[1]DESIGN LOAD'!AC:AF,4,FALSE)</f>
        <v>1240</v>
      </c>
    </row>
    <row r="2101" spans="1:20" x14ac:dyDescent="0.3">
      <c r="A2101" s="6">
        <v>2024</v>
      </c>
      <c r="B2101" s="6">
        <v>9</v>
      </c>
      <c r="C2101" s="6">
        <v>26</v>
      </c>
      <c r="D2101" s="6">
        <v>17</v>
      </c>
      <c r="E2101" s="6" t="str">
        <f t="shared" si="128"/>
        <v>Thursday</v>
      </c>
      <c r="F2101" s="6" t="str">
        <f t="shared" si="131"/>
        <v>Week-day</v>
      </c>
      <c r="G2101" s="6" t="str">
        <f>_xlfn.XLOOKUP(B2101,'[1]VLOOKUP DATA'!$A$3:$A$14,'[1]VLOOKUP DATA'!$C$3:$C$14)</f>
        <v>Low-demand</v>
      </c>
      <c r="H2101" s="6" t="str" cm="1">
        <f t="array" ref="H2101">_xlfn.XLOOKUP(1,('[1]VLOOKUP DATA'!$I$2:$I$337=[1]DATA!G2101)*('[1]VLOOKUP DATA'!$J$2:$J$337=[1]DATA!D2101)*('[1]VLOOKUP DATA'!$K$2:$K$337=[1]DATA!E2101),'[1]VLOOKUP DATA'!$L$2:$L$337)</f>
        <v>Standard</v>
      </c>
      <c r="I2101" s="1" cm="1">
        <f t="array" ref="I2101">_xlfn.XLOOKUP(B2101,'[1]VLOOKUP DATA'!$A$3:$A$14,_xlfn.XLOOKUP(H2101,'[1]VLOOKUP DATA'!$D$2:$F$2,'[1]VLOOKUP DATA'!$D$3:$F$14))*100</f>
        <v>147</v>
      </c>
      <c r="J2101" s="2">
        <v>52.348758333333329</v>
      </c>
      <c r="K2101" s="3">
        <f t="shared" si="129"/>
        <v>52.348758333333329</v>
      </c>
      <c r="L2101" s="3">
        <v>98.1</v>
      </c>
      <c r="M2101" s="4">
        <v>444.47834999999981</v>
      </c>
      <c r="N2101" s="4">
        <v>109.52801666666663</v>
      </c>
      <c r="O2101" s="4">
        <v>585.38189166666677</v>
      </c>
      <c r="P2101" s="3">
        <f t="shared" si="130"/>
        <v>445.53515833333324</v>
      </c>
      <c r="Q2101" s="5">
        <v>-3.1091666666666618E-2</v>
      </c>
      <c r="R2101" s="5">
        <f>VLOOKUP(D2101,'[1]DESIGN LOAD'!AC:AF,2,FALSE)</f>
        <v>555</v>
      </c>
      <c r="S2101" s="7">
        <f>VLOOKUP(D2101,'[1]DESIGN LOAD'!AC:AF,3,FALSE)</f>
        <v>675</v>
      </c>
      <c r="T2101">
        <f>VLOOKUP(D2101,'[1]DESIGN LOAD'!AC:AF,4,FALSE)</f>
        <v>1230</v>
      </c>
    </row>
    <row r="2102" spans="1:20" x14ac:dyDescent="0.3">
      <c r="A2102" s="6">
        <v>2024</v>
      </c>
      <c r="B2102" s="6">
        <v>9</v>
      </c>
      <c r="C2102" s="6">
        <v>26</v>
      </c>
      <c r="D2102" s="6">
        <v>18</v>
      </c>
      <c r="E2102" s="6" t="str">
        <f t="shared" si="128"/>
        <v>Thursday</v>
      </c>
      <c r="F2102" s="6" t="str">
        <f t="shared" si="131"/>
        <v>Week-day</v>
      </c>
      <c r="G2102" s="6" t="str">
        <f>_xlfn.XLOOKUP(B2102,'[1]VLOOKUP DATA'!$A$3:$A$14,'[1]VLOOKUP DATA'!$C$3:$C$14)</f>
        <v>Low-demand</v>
      </c>
      <c r="H2102" s="6" t="str" cm="1">
        <f t="array" ref="H2102">_xlfn.XLOOKUP(1,('[1]VLOOKUP DATA'!$I$2:$I$337=[1]DATA!G2102)*('[1]VLOOKUP DATA'!$J$2:$J$337=[1]DATA!D2102)*('[1]VLOOKUP DATA'!$K$2:$K$337=[1]DATA!E2102),'[1]VLOOKUP DATA'!$L$2:$L$337)</f>
        <v>Peak</v>
      </c>
      <c r="I2102" s="1" cm="1">
        <f t="array" ref="I2102">_xlfn.XLOOKUP(B2102,'[1]VLOOKUP DATA'!$A$3:$A$14,_xlfn.XLOOKUP(H2102,'[1]VLOOKUP DATA'!$D$2:$F$2,'[1]VLOOKUP DATA'!$D$3:$F$14))*100</f>
        <v>213</v>
      </c>
      <c r="J2102" s="2">
        <v>481.3768673469387</v>
      </c>
      <c r="K2102" s="3">
        <f t="shared" si="129"/>
        <v>481.3768673469387</v>
      </c>
      <c r="L2102" s="3">
        <v>84.193877551020407</v>
      </c>
      <c r="M2102" s="4">
        <v>31.888499999999979</v>
      </c>
      <c r="N2102" s="4">
        <v>7.389408163265303</v>
      </c>
      <c r="O2102" s="4">
        <v>519.01330612244885</v>
      </c>
      <c r="P2102" s="3">
        <f t="shared" si="130"/>
        <v>445.53515833333324</v>
      </c>
      <c r="Q2102" s="5">
        <v>-1.7857142857142857E-3</v>
      </c>
      <c r="R2102" s="5">
        <f>VLOOKUP(D2102,'[1]DESIGN LOAD'!AC:AF,2,FALSE)</f>
        <v>485</v>
      </c>
      <c r="S2102" s="7">
        <f>VLOOKUP(D2102,'[1]DESIGN LOAD'!AC:AF,3,FALSE)</f>
        <v>655</v>
      </c>
      <c r="T2102">
        <f>VLOOKUP(D2102,'[1]DESIGN LOAD'!AC:AF,4,FALSE)</f>
        <v>1140</v>
      </c>
    </row>
    <row r="2103" spans="1:20" x14ac:dyDescent="0.3">
      <c r="A2103" s="6">
        <v>2024</v>
      </c>
      <c r="B2103" s="6">
        <v>9</v>
      </c>
      <c r="C2103" s="6">
        <v>26</v>
      </c>
      <c r="D2103" s="6">
        <v>19</v>
      </c>
      <c r="E2103" s="6" t="str">
        <f t="shared" si="128"/>
        <v>Thursday</v>
      </c>
      <c r="F2103" s="6" t="str">
        <f t="shared" si="131"/>
        <v>Week-day</v>
      </c>
      <c r="G2103" s="6" t="str">
        <f>_xlfn.XLOOKUP(B2103,'[1]VLOOKUP DATA'!$A$3:$A$14,'[1]VLOOKUP DATA'!$C$3:$C$14)</f>
        <v>Low-demand</v>
      </c>
      <c r="H2103" s="6" t="str" cm="1">
        <f t="array" ref="H2103">_xlfn.XLOOKUP(1,('[1]VLOOKUP DATA'!$I$2:$I$337=[1]DATA!G2103)*('[1]VLOOKUP DATA'!$J$2:$J$337=[1]DATA!D2103)*('[1]VLOOKUP DATA'!$K$2:$K$337=[1]DATA!E2103),'[1]VLOOKUP DATA'!$L$2:$L$337)</f>
        <v>Peak</v>
      </c>
      <c r="I2103" s="1" cm="1">
        <f t="array" ref="I2103">_xlfn.XLOOKUP(B2103,'[1]VLOOKUP DATA'!$A$3:$A$14,_xlfn.XLOOKUP(H2103,'[1]VLOOKUP DATA'!$D$2:$F$2,'[1]VLOOKUP DATA'!$D$3:$F$14))*100</f>
        <v>213</v>
      </c>
      <c r="J2103" s="2">
        <v>432.50291666666675</v>
      </c>
      <c r="K2103" s="3">
        <f t="shared" si="129"/>
        <v>432.50291666666675</v>
      </c>
      <c r="L2103" s="3">
        <v>62.674999999999997</v>
      </c>
      <c r="M2103" s="4">
        <v>26.196041666666662</v>
      </c>
      <c r="N2103" s="4">
        <v>0</v>
      </c>
      <c r="O2103" s="4">
        <v>457.19438333333306</v>
      </c>
      <c r="P2103" s="3">
        <f t="shared" si="130"/>
        <v>445.53515833333324</v>
      </c>
      <c r="Q2103" s="5">
        <v>-1.6150000000000008E-2</v>
      </c>
      <c r="R2103" s="5">
        <f>VLOOKUP(D2103,'[1]DESIGN LOAD'!AC:AF,2,FALSE)</f>
        <v>295</v>
      </c>
      <c r="S2103" s="7">
        <f>VLOOKUP(D2103,'[1]DESIGN LOAD'!AC:AF,3,FALSE)</f>
        <v>655</v>
      </c>
      <c r="T2103">
        <f>VLOOKUP(D2103,'[1]DESIGN LOAD'!AC:AF,4,FALSE)</f>
        <v>950</v>
      </c>
    </row>
    <row r="2104" spans="1:20" x14ac:dyDescent="0.3">
      <c r="A2104" s="6">
        <v>2024</v>
      </c>
      <c r="B2104" s="6">
        <v>9</v>
      </c>
      <c r="C2104" s="6">
        <v>26</v>
      </c>
      <c r="D2104" s="6">
        <v>20</v>
      </c>
      <c r="E2104" s="6" t="str">
        <f t="shared" si="128"/>
        <v>Thursday</v>
      </c>
      <c r="F2104" s="6" t="str">
        <f t="shared" si="131"/>
        <v>Week-day</v>
      </c>
      <c r="G2104" s="6" t="str">
        <f>_xlfn.XLOOKUP(B2104,'[1]VLOOKUP DATA'!$A$3:$A$14,'[1]VLOOKUP DATA'!$C$3:$C$14)</f>
        <v>Low-demand</v>
      </c>
      <c r="H2104" s="6" t="str" cm="1">
        <f t="array" ref="H2104">_xlfn.XLOOKUP(1,('[1]VLOOKUP DATA'!$I$2:$I$337=[1]DATA!G2104)*('[1]VLOOKUP DATA'!$J$2:$J$337=[1]DATA!D2104)*('[1]VLOOKUP DATA'!$K$2:$K$337=[1]DATA!E2104),'[1]VLOOKUP DATA'!$L$2:$L$337)</f>
        <v>Standard</v>
      </c>
      <c r="I2104" s="1" cm="1">
        <f t="array" ref="I2104">_xlfn.XLOOKUP(B2104,'[1]VLOOKUP DATA'!$A$3:$A$14,_xlfn.XLOOKUP(H2104,'[1]VLOOKUP DATA'!$D$2:$F$2,'[1]VLOOKUP DATA'!$D$3:$F$14))*100</f>
        <v>147</v>
      </c>
      <c r="J2104" s="2">
        <v>19.647683333333337</v>
      </c>
      <c r="K2104" s="3">
        <f t="shared" si="129"/>
        <v>19.647683333333337</v>
      </c>
      <c r="L2104" s="3">
        <v>51.43333333333333</v>
      </c>
      <c r="M2104" s="4">
        <v>444.32938333333345</v>
      </c>
      <c r="N2104" s="4">
        <v>0</v>
      </c>
      <c r="O2104" s="4">
        <v>443.16220833333335</v>
      </c>
      <c r="P2104" s="3">
        <f t="shared" si="130"/>
        <v>445.53515833333324</v>
      </c>
      <c r="Q2104" s="5">
        <v>-3.7999999999999957E-2</v>
      </c>
      <c r="R2104" s="5">
        <f>VLOOKUP(D2104,'[1]DESIGN LOAD'!AC:AF,2,FALSE)</f>
        <v>295</v>
      </c>
      <c r="S2104" s="7">
        <f>VLOOKUP(D2104,'[1]DESIGN LOAD'!AC:AF,3,FALSE)</f>
        <v>190</v>
      </c>
      <c r="T2104">
        <f>VLOOKUP(D2104,'[1]DESIGN LOAD'!AC:AF,4,FALSE)</f>
        <v>485</v>
      </c>
    </row>
    <row r="2105" spans="1:20" x14ac:dyDescent="0.3">
      <c r="A2105" s="6">
        <v>2024</v>
      </c>
      <c r="B2105" s="6">
        <v>9</v>
      </c>
      <c r="C2105" s="6">
        <v>26</v>
      </c>
      <c r="D2105" s="6">
        <v>21</v>
      </c>
      <c r="E2105" s="6" t="str">
        <f t="shared" si="128"/>
        <v>Thursday</v>
      </c>
      <c r="F2105" s="6" t="str">
        <f t="shared" si="131"/>
        <v>Week-day</v>
      </c>
      <c r="G2105" s="6" t="str">
        <f>_xlfn.XLOOKUP(B2105,'[1]VLOOKUP DATA'!$A$3:$A$14,'[1]VLOOKUP DATA'!$C$3:$C$14)</f>
        <v>Low-demand</v>
      </c>
      <c r="H2105" s="6" t="str" cm="1">
        <f t="array" ref="H2105">_xlfn.XLOOKUP(1,('[1]VLOOKUP DATA'!$I$2:$I$337=[1]DATA!G2105)*('[1]VLOOKUP DATA'!$J$2:$J$337=[1]DATA!D2105)*('[1]VLOOKUP DATA'!$K$2:$K$337=[1]DATA!E2105),'[1]VLOOKUP DATA'!$L$2:$L$337)</f>
        <v>Standard</v>
      </c>
      <c r="I2105" s="1" cm="1">
        <f t="array" ref="I2105">_xlfn.XLOOKUP(B2105,'[1]VLOOKUP DATA'!$A$3:$A$14,_xlfn.XLOOKUP(H2105,'[1]VLOOKUP DATA'!$D$2:$F$2,'[1]VLOOKUP DATA'!$D$3:$F$14))*100</f>
        <v>147</v>
      </c>
      <c r="J2105" s="2">
        <v>13.469216666666664</v>
      </c>
      <c r="K2105" s="3">
        <f t="shared" si="129"/>
        <v>13.469216666666664</v>
      </c>
      <c r="L2105" s="3">
        <v>50.208333333333336</v>
      </c>
      <c r="M2105" s="4">
        <v>444.2020500000001</v>
      </c>
      <c r="N2105" s="4">
        <v>0</v>
      </c>
      <c r="O2105" s="4">
        <v>436.99773333333331</v>
      </c>
      <c r="P2105" s="3">
        <f t="shared" si="130"/>
        <v>445.53515833333324</v>
      </c>
      <c r="Q2105" s="5">
        <v>-3.7999999999999957E-2</v>
      </c>
      <c r="R2105" s="5">
        <f>VLOOKUP(D2105,'[1]DESIGN LOAD'!AC:AF,2,FALSE)</f>
        <v>295</v>
      </c>
      <c r="S2105" s="7">
        <f>VLOOKUP(D2105,'[1]DESIGN LOAD'!AC:AF,3,FALSE)</f>
        <v>190</v>
      </c>
      <c r="T2105">
        <f>VLOOKUP(D2105,'[1]DESIGN LOAD'!AC:AF,4,FALSE)</f>
        <v>485</v>
      </c>
    </row>
    <row r="2106" spans="1:20" x14ac:dyDescent="0.3">
      <c r="A2106" s="6">
        <v>2024</v>
      </c>
      <c r="B2106" s="6">
        <v>9</v>
      </c>
      <c r="C2106" s="6">
        <v>26</v>
      </c>
      <c r="D2106" s="6">
        <v>22</v>
      </c>
      <c r="E2106" s="6" t="str">
        <f t="shared" si="128"/>
        <v>Thursday</v>
      </c>
      <c r="F2106" s="6" t="str">
        <f t="shared" si="131"/>
        <v>Week-day</v>
      </c>
      <c r="G2106" s="6" t="str">
        <f>_xlfn.XLOOKUP(B2106,'[1]VLOOKUP DATA'!$A$3:$A$14,'[1]VLOOKUP DATA'!$C$3:$C$14)</f>
        <v>Low-demand</v>
      </c>
      <c r="H2106" s="6" t="str" cm="1">
        <f t="array" ref="H2106">_xlfn.XLOOKUP(1,('[1]VLOOKUP DATA'!$I$2:$I$337=[1]DATA!G2106)*('[1]VLOOKUP DATA'!$J$2:$J$337=[1]DATA!D2106)*('[1]VLOOKUP DATA'!$K$2:$K$337=[1]DATA!E2106),'[1]VLOOKUP DATA'!$L$2:$L$337)</f>
        <v>Off-Peak</v>
      </c>
      <c r="I2106" s="1" cm="1">
        <f t="array" ref="I2106">_xlfn.XLOOKUP(B2106,'[1]VLOOKUP DATA'!$A$3:$A$14,_xlfn.XLOOKUP(H2106,'[1]VLOOKUP DATA'!$D$2:$F$2,'[1]VLOOKUP DATA'!$D$3:$F$14))*100</f>
        <v>93</v>
      </c>
      <c r="J2106" s="2">
        <v>7.5759083333333326</v>
      </c>
      <c r="K2106" s="3">
        <f t="shared" si="129"/>
        <v>7.5759083333333326</v>
      </c>
      <c r="L2106" s="3">
        <v>49.225000000000001</v>
      </c>
      <c r="M2106" s="4">
        <v>444.06370833333318</v>
      </c>
      <c r="N2106" s="4">
        <v>0</v>
      </c>
      <c r="O2106" s="4">
        <v>431.09259166666675</v>
      </c>
      <c r="P2106" s="3">
        <f t="shared" si="130"/>
        <v>445.53515833333324</v>
      </c>
      <c r="Q2106" s="5">
        <v>-3.7999999999999957E-2</v>
      </c>
      <c r="R2106" s="5">
        <f>VLOOKUP(D2106,'[1]DESIGN LOAD'!AC:AF,2,FALSE)</f>
        <v>200</v>
      </c>
      <c r="S2106" s="7">
        <f>VLOOKUP(D2106,'[1]DESIGN LOAD'!AC:AF,3,FALSE)</f>
        <v>190</v>
      </c>
      <c r="T2106">
        <f>VLOOKUP(D2106,'[1]DESIGN LOAD'!AC:AF,4,FALSE)</f>
        <v>390</v>
      </c>
    </row>
    <row r="2107" spans="1:20" x14ac:dyDescent="0.3">
      <c r="A2107" s="6">
        <v>2024</v>
      </c>
      <c r="B2107" s="6">
        <v>9</v>
      </c>
      <c r="C2107" s="6">
        <v>26</v>
      </c>
      <c r="D2107" s="6">
        <v>23</v>
      </c>
      <c r="E2107" s="6" t="str">
        <f t="shared" si="128"/>
        <v>Thursday</v>
      </c>
      <c r="F2107" s="6" t="str">
        <f t="shared" si="131"/>
        <v>Week-day</v>
      </c>
      <c r="G2107" s="6" t="str">
        <f>_xlfn.XLOOKUP(B2107,'[1]VLOOKUP DATA'!$A$3:$A$14,'[1]VLOOKUP DATA'!$C$3:$C$14)</f>
        <v>Low-demand</v>
      </c>
      <c r="H2107" s="6" t="str" cm="1">
        <f t="array" ref="H2107">_xlfn.XLOOKUP(1,('[1]VLOOKUP DATA'!$I$2:$I$337=[1]DATA!G2107)*('[1]VLOOKUP DATA'!$J$2:$J$337=[1]DATA!D2107)*('[1]VLOOKUP DATA'!$K$2:$K$337=[1]DATA!E2107),'[1]VLOOKUP DATA'!$L$2:$L$337)</f>
        <v>Off-Peak</v>
      </c>
      <c r="I2107" s="1" cm="1">
        <f t="array" ref="I2107">_xlfn.XLOOKUP(B2107,'[1]VLOOKUP DATA'!$A$3:$A$14,_xlfn.XLOOKUP(H2107,'[1]VLOOKUP DATA'!$D$2:$F$2,'[1]VLOOKUP DATA'!$D$3:$F$14))*100</f>
        <v>93</v>
      </c>
      <c r="J2107" s="2">
        <v>15.46250833333333</v>
      </c>
      <c r="K2107" s="3">
        <f t="shared" si="129"/>
        <v>15.46250833333333</v>
      </c>
      <c r="L2107" s="3">
        <v>48.166666666666664</v>
      </c>
      <c r="M2107" s="4">
        <v>444.08640833333328</v>
      </c>
      <c r="N2107" s="4">
        <v>0</v>
      </c>
      <c r="O2107" s="4">
        <v>438.96895833333332</v>
      </c>
      <c r="P2107" s="3">
        <f t="shared" si="130"/>
        <v>445.53515833333324</v>
      </c>
      <c r="Q2107" s="5">
        <v>-3.7999999999999957E-2</v>
      </c>
      <c r="R2107" s="5">
        <f>VLOOKUP(D2107,'[1]DESIGN LOAD'!AC:AF,2,FALSE)</f>
        <v>200</v>
      </c>
      <c r="S2107" s="7">
        <f>VLOOKUP(D2107,'[1]DESIGN LOAD'!AC:AF,3,FALSE)</f>
        <v>190</v>
      </c>
      <c r="T2107">
        <f>VLOOKUP(D2107,'[1]DESIGN LOAD'!AC:AF,4,FALSE)</f>
        <v>390</v>
      </c>
    </row>
    <row r="2108" spans="1:20" x14ac:dyDescent="0.3">
      <c r="A2108" s="6">
        <v>2024</v>
      </c>
      <c r="B2108" s="6">
        <v>9</v>
      </c>
      <c r="C2108" s="6">
        <v>27</v>
      </c>
      <c r="D2108" s="6">
        <v>0</v>
      </c>
      <c r="E2108" s="6" t="str">
        <f t="shared" si="128"/>
        <v>Friday</v>
      </c>
      <c r="F2108" s="6" t="str">
        <f t="shared" si="131"/>
        <v>Week-day</v>
      </c>
      <c r="G2108" s="6" t="str">
        <f>_xlfn.XLOOKUP(B2108,'[1]VLOOKUP DATA'!$A$3:$A$14,'[1]VLOOKUP DATA'!$C$3:$C$14)</f>
        <v>Low-demand</v>
      </c>
      <c r="H2108" s="6" t="str" cm="1">
        <f t="array" ref="H2108">_xlfn.XLOOKUP(1,('[1]VLOOKUP DATA'!$I$2:$I$337=[1]DATA!G2108)*('[1]VLOOKUP DATA'!$J$2:$J$337=[1]DATA!D2108)*('[1]VLOOKUP DATA'!$K$2:$K$337=[1]DATA!E2108),'[1]VLOOKUP DATA'!$L$2:$L$337)</f>
        <v>Off-Peak</v>
      </c>
      <c r="I2108" s="1" cm="1">
        <f t="array" ref="I2108">_xlfn.XLOOKUP(B2108,'[1]VLOOKUP DATA'!$A$3:$A$14,_xlfn.XLOOKUP(H2108,'[1]VLOOKUP DATA'!$D$2:$F$2,'[1]VLOOKUP DATA'!$D$3:$F$14))*100</f>
        <v>93</v>
      </c>
      <c r="J2108" s="2">
        <v>13.020408333333332</v>
      </c>
      <c r="K2108" s="3">
        <f t="shared" si="129"/>
        <v>13.020408333333332</v>
      </c>
      <c r="L2108" s="3">
        <v>47.233333333333334</v>
      </c>
      <c r="M2108" s="4">
        <v>444.04974999999985</v>
      </c>
      <c r="N2108" s="4">
        <v>0</v>
      </c>
      <c r="O2108" s="4">
        <v>436.54620833333348</v>
      </c>
      <c r="P2108" s="3">
        <f t="shared" si="130"/>
        <v>445.53515833333324</v>
      </c>
      <c r="Q2108" s="5">
        <v>-2.8266666666666568E-2</v>
      </c>
      <c r="R2108" s="5">
        <f>VLOOKUP(D2108,'[1]DESIGN LOAD'!AC:AF,2,FALSE)</f>
        <v>200</v>
      </c>
      <c r="S2108" s="7">
        <f>VLOOKUP(D2108,'[1]DESIGN LOAD'!AC:AF,3,FALSE)</f>
        <v>190</v>
      </c>
      <c r="T2108">
        <f>VLOOKUP(D2108,'[1]DESIGN LOAD'!AC:AF,4,FALSE)</f>
        <v>390</v>
      </c>
    </row>
    <row r="2109" spans="1:20" x14ac:dyDescent="0.3">
      <c r="A2109" s="6">
        <v>2024</v>
      </c>
      <c r="B2109" s="6">
        <v>9</v>
      </c>
      <c r="C2109" s="6">
        <v>27</v>
      </c>
      <c r="D2109" s="6">
        <v>1</v>
      </c>
      <c r="E2109" s="6" t="str">
        <f t="shared" si="128"/>
        <v>Friday</v>
      </c>
      <c r="F2109" s="6" t="str">
        <f t="shared" si="131"/>
        <v>Week-day</v>
      </c>
      <c r="G2109" s="6" t="str">
        <f>_xlfn.XLOOKUP(B2109,'[1]VLOOKUP DATA'!$A$3:$A$14,'[1]VLOOKUP DATA'!$C$3:$C$14)</f>
        <v>Low-demand</v>
      </c>
      <c r="H2109" s="6" t="str" cm="1">
        <f t="array" ref="H2109">_xlfn.XLOOKUP(1,('[1]VLOOKUP DATA'!$I$2:$I$337=[1]DATA!G2109)*('[1]VLOOKUP DATA'!$J$2:$J$337=[1]DATA!D2109)*('[1]VLOOKUP DATA'!$K$2:$K$337=[1]DATA!E2109),'[1]VLOOKUP DATA'!$L$2:$L$337)</f>
        <v>Off-Peak</v>
      </c>
      <c r="I2109" s="1" cm="1">
        <f t="array" ref="I2109">_xlfn.XLOOKUP(B2109,'[1]VLOOKUP DATA'!$A$3:$A$14,_xlfn.XLOOKUP(H2109,'[1]VLOOKUP DATA'!$D$2:$F$2,'[1]VLOOKUP DATA'!$D$3:$F$14))*100</f>
        <v>93</v>
      </c>
      <c r="J2109" s="2">
        <v>4.5638499999999986</v>
      </c>
      <c r="K2109" s="3">
        <f t="shared" si="129"/>
        <v>4.5638499999999986</v>
      </c>
      <c r="L2109" s="3">
        <v>46.05</v>
      </c>
      <c r="M2109" s="4">
        <v>444.04504999999995</v>
      </c>
      <c r="N2109" s="4">
        <v>0</v>
      </c>
      <c r="O2109" s="4">
        <v>428.0845583333334</v>
      </c>
      <c r="P2109" s="3">
        <f t="shared" si="130"/>
        <v>445.53515833333324</v>
      </c>
      <c r="Q2109" s="5">
        <v>-3.600833333333326E-2</v>
      </c>
      <c r="R2109" s="5">
        <f>VLOOKUP(D2109,'[1]DESIGN LOAD'!AC:AF,2,FALSE)</f>
        <v>200</v>
      </c>
      <c r="S2109" s="7">
        <f>VLOOKUP(D2109,'[1]DESIGN LOAD'!AC:AF,3,FALSE)</f>
        <v>190</v>
      </c>
      <c r="T2109">
        <f>VLOOKUP(D2109,'[1]DESIGN LOAD'!AC:AF,4,FALSE)</f>
        <v>390</v>
      </c>
    </row>
    <row r="2110" spans="1:20" x14ac:dyDescent="0.3">
      <c r="A2110" s="6">
        <v>2024</v>
      </c>
      <c r="B2110" s="6">
        <v>9</v>
      </c>
      <c r="C2110" s="6">
        <v>27</v>
      </c>
      <c r="D2110" s="6">
        <v>2</v>
      </c>
      <c r="E2110" s="6" t="str">
        <f t="shared" si="128"/>
        <v>Friday</v>
      </c>
      <c r="F2110" s="6" t="str">
        <f t="shared" si="131"/>
        <v>Week-day</v>
      </c>
      <c r="G2110" s="6" t="str">
        <f>_xlfn.XLOOKUP(B2110,'[1]VLOOKUP DATA'!$A$3:$A$14,'[1]VLOOKUP DATA'!$C$3:$C$14)</f>
        <v>Low-demand</v>
      </c>
      <c r="H2110" s="6" t="str" cm="1">
        <f t="array" ref="H2110">_xlfn.XLOOKUP(1,('[1]VLOOKUP DATA'!$I$2:$I$337=[1]DATA!G2110)*('[1]VLOOKUP DATA'!$J$2:$J$337=[1]DATA!D2110)*('[1]VLOOKUP DATA'!$K$2:$K$337=[1]DATA!E2110),'[1]VLOOKUP DATA'!$L$2:$L$337)</f>
        <v>Off-Peak</v>
      </c>
      <c r="I2110" s="1" cm="1">
        <f t="array" ref="I2110">_xlfn.XLOOKUP(B2110,'[1]VLOOKUP DATA'!$A$3:$A$14,_xlfn.XLOOKUP(H2110,'[1]VLOOKUP DATA'!$D$2:$F$2,'[1]VLOOKUP DATA'!$D$3:$F$14))*100</f>
        <v>93</v>
      </c>
      <c r="J2110" s="2">
        <v>35.95408333333333</v>
      </c>
      <c r="K2110" s="3">
        <f t="shared" si="129"/>
        <v>35.95408333333333</v>
      </c>
      <c r="L2110" s="3">
        <v>44.791666666666664</v>
      </c>
      <c r="M2110" s="4">
        <v>444.11150833333323</v>
      </c>
      <c r="N2110" s="4">
        <v>0</v>
      </c>
      <c r="O2110" s="4">
        <v>459.48800833333331</v>
      </c>
      <c r="P2110" s="3">
        <f t="shared" si="130"/>
        <v>445.53515833333324</v>
      </c>
      <c r="Q2110" s="5">
        <v>-4.499999999999995E-2</v>
      </c>
      <c r="R2110" s="5">
        <f>VLOOKUP(D2110,'[1]DESIGN LOAD'!AC:AF,2,FALSE)</f>
        <v>200</v>
      </c>
      <c r="S2110" s="7">
        <f>VLOOKUP(D2110,'[1]DESIGN LOAD'!AC:AF,3,FALSE)</f>
        <v>190</v>
      </c>
      <c r="T2110">
        <f>VLOOKUP(D2110,'[1]DESIGN LOAD'!AC:AF,4,FALSE)</f>
        <v>390</v>
      </c>
    </row>
    <row r="2111" spans="1:20" x14ac:dyDescent="0.3">
      <c r="A2111" s="6">
        <v>2024</v>
      </c>
      <c r="B2111" s="6">
        <v>9</v>
      </c>
      <c r="C2111" s="6">
        <v>27</v>
      </c>
      <c r="D2111" s="6">
        <v>3</v>
      </c>
      <c r="E2111" s="6" t="str">
        <f t="shared" si="128"/>
        <v>Friday</v>
      </c>
      <c r="F2111" s="6" t="str">
        <f t="shared" si="131"/>
        <v>Week-day</v>
      </c>
      <c r="G2111" s="6" t="str">
        <f>_xlfn.XLOOKUP(B2111,'[1]VLOOKUP DATA'!$A$3:$A$14,'[1]VLOOKUP DATA'!$C$3:$C$14)</f>
        <v>Low-demand</v>
      </c>
      <c r="H2111" s="6" t="str" cm="1">
        <f t="array" ref="H2111">_xlfn.XLOOKUP(1,('[1]VLOOKUP DATA'!$I$2:$I$337=[1]DATA!G2111)*('[1]VLOOKUP DATA'!$J$2:$J$337=[1]DATA!D2111)*('[1]VLOOKUP DATA'!$K$2:$K$337=[1]DATA!E2111),'[1]VLOOKUP DATA'!$L$2:$L$337)</f>
        <v>Off-Peak</v>
      </c>
      <c r="I2111" s="1" cm="1">
        <f t="array" ref="I2111">_xlfn.XLOOKUP(B2111,'[1]VLOOKUP DATA'!$A$3:$A$14,_xlfn.XLOOKUP(H2111,'[1]VLOOKUP DATA'!$D$2:$F$2,'[1]VLOOKUP DATA'!$D$3:$F$14))*100</f>
        <v>93</v>
      </c>
      <c r="J2111" s="2">
        <v>36.941850000000009</v>
      </c>
      <c r="K2111" s="3">
        <f t="shared" si="129"/>
        <v>36.941850000000009</v>
      </c>
      <c r="L2111" s="3">
        <v>42.625</v>
      </c>
      <c r="M2111" s="4">
        <v>444.19054166666695</v>
      </c>
      <c r="N2111" s="4">
        <v>0</v>
      </c>
      <c r="O2111" s="4">
        <v>460.47810833333318</v>
      </c>
      <c r="P2111" s="3">
        <f t="shared" si="130"/>
        <v>445.53515833333324</v>
      </c>
      <c r="Q2111" s="5">
        <v>-4.499999999999995E-2</v>
      </c>
      <c r="R2111" s="5">
        <f>VLOOKUP(D2111,'[1]DESIGN LOAD'!AC:AF,2,FALSE)</f>
        <v>200</v>
      </c>
      <c r="S2111" s="7">
        <f>VLOOKUP(D2111,'[1]DESIGN LOAD'!AC:AF,3,FALSE)</f>
        <v>190</v>
      </c>
      <c r="T2111">
        <f>VLOOKUP(D2111,'[1]DESIGN LOAD'!AC:AF,4,FALSE)</f>
        <v>390</v>
      </c>
    </row>
    <row r="2112" spans="1:20" x14ac:dyDescent="0.3">
      <c r="A2112" s="6">
        <v>2024</v>
      </c>
      <c r="B2112" s="6">
        <v>9</v>
      </c>
      <c r="C2112" s="6">
        <v>27</v>
      </c>
      <c r="D2112" s="6">
        <v>4</v>
      </c>
      <c r="E2112" s="6" t="str">
        <f t="shared" si="128"/>
        <v>Friday</v>
      </c>
      <c r="F2112" s="6" t="str">
        <f t="shared" si="131"/>
        <v>Week-day</v>
      </c>
      <c r="G2112" s="6" t="str">
        <f>_xlfn.XLOOKUP(B2112,'[1]VLOOKUP DATA'!$A$3:$A$14,'[1]VLOOKUP DATA'!$C$3:$C$14)</f>
        <v>Low-demand</v>
      </c>
      <c r="H2112" s="6" t="str" cm="1">
        <f t="array" ref="H2112">_xlfn.XLOOKUP(1,('[1]VLOOKUP DATA'!$I$2:$I$337=[1]DATA!G2112)*('[1]VLOOKUP DATA'!$J$2:$J$337=[1]DATA!D2112)*('[1]VLOOKUP DATA'!$K$2:$K$337=[1]DATA!E2112),'[1]VLOOKUP DATA'!$L$2:$L$337)</f>
        <v>Off-Peak</v>
      </c>
      <c r="I2112" s="1" cm="1">
        <f t="array" ref="I2112">_xlfn.XLOOKUP(B2112,'[1]VLOOKUP DATA'!$A$3:$A$14,_xlfn.XLOOKUP(H2112,'[1]VLOOKUP DATA'!$D$2:$F$2,'[1]VLOOKUP DATA'!$D$3:$F$14))*100</f>
        <v>93</v>
      </c>
      <c r="J2112" s="2">
        <v>6.4121583333333261</v>
      </c>
      <c r="K2112" s="3">
        <f t="shared" si="129"/>
        <v>6.4121583333333261</v>
      </c>
      <c r="L2112" s="3">
        <v>40.5</v>
      </c>
      <c r="M2112" s="4">
        <v>444.15309166666674</v>
      </c>
      <c r="N2112" s="4">
        <v>0</v>
      </c>
      <c r="O2112" s="4">
        <v>429.94131666666669</v>
      </c>
      <c r="P2112" s="3">
        <f t="shared" si="130"/>
        <v>445.53515833333324</v>
      </c>
      <c r="Q2112" s="5">
        <v>-4.499999999999995E-2</v>
      </c>
      <c r="R2112" s="5">
        <f>VLOOKUP(D2112,'[1]DESIGN LOAD'!AC:AF,2,FALSE)</f>
        <v>295</v>
      </c>
      <c r="S2112" s="7">
        <f>VLOOKUP(D2112,'[1]DESIGN LOAD'!AC:AF,3,FALSE)</f>
        <v>190</v>
      </c>
      <c r="T2112">
        <f>VLOOKUP(D2112,'[1]DESIGN LOAD'!AC:AF,4,FALSE)</f>
        <v>485</v>
      </c>
    </row>
    <row r="2113" spans="1:20" x14ac:dyDescent="0.3">
      <c r="A2113" s="6">
        <v>2024</v>
      </c>
      <c r="B2113" s="6">
        <v>9</v>
      </c>
      <c r="C2113" s="6">
        <v>27</v>
      </c>
      <c r="D2113" s="6">
        <v>5</v>
      </c>
      <c r="E2113" s="6" t="str">
        <f t="shared" si="128"/>
        <v>Friday</v>
      </c>
      <c r="F2113" s="6" t="str">
        <f t="shared" si="131"/>
        <v>Week-day</v>
      </c>
      <c r="G2113" s="6" t="str">
        <f>_xlfn.XLOOKUP(B2113,'[1]VLOOKUP DATA'!$A$3:$A$14,'[1]VLOOKUP DATA'!$C$3:$C$14)</f>
        <v>Low-demand</v>
      </c>
      <c r="H2113" s="6" t="str" cm="1">
        <f t="array" ref="H2113">_xlfn.XLOOKUP(1,('[1]VLOOKUP DATA'!$I$2:$I$337=[1]DATA!G2113)*('[1]VLOOKUP DATA'!$J$2:$J$337=[1]DATA!D2113)*('[1]VLOOKUP DATA'!$K$2:$K$337=[1]DATA!E2113),'[1]VLOOKUP DATA'!$L$2:$L$337)</f>
        <v>Off-Peak</v>
      </c>
      <c r="I2113" s="1" cm="1">
        <f t="array" ref="I2113">_xlfn.XLOOKUP(B2113,'[1]VLOOKUP DATA'!$A$3:$A$14,_xlfn.XLOOKUP(H2113,'[1]VLOOKUP DATA'!$D$2:$F$2,'[1]VLOOKUP DATA'!$D$3:$F$14))*100</f>
        <v>93</v>
      </c>
      <c r="J2113" s="2">
        <v>-1.690866666666665</v>
      </c>
      <c r="K2113" s="3">
        <f t="shared" si="129"/>
        <v>0</v>
      </c>
      <c r="L2113" s="3">
        <v>40.158333333333331</v>
      </c>
      <c r="M2113" s="4">
        <v>444.11913333333331</v>
      </c>
      <c r="N2113" s="4">
        <v>0</v>
      </c>
      <c r="O2113" s="4">
        <v>421.81927499999989</v>
      </c>
      <c r="P2113" s="3">
        <f t="shared" si="130"/>
        <v>445.53515833333324</v>
      </c>
      <c r="Q2113" s="5">
        <v>-4.499999999999995E-2</v>
      </c>
      <c r="R2113" s="5">
        <f>VLOOKUP(D2113,'[1]DESIGN LOAD'!AC:AF,2,FALSE)</f>
        <v>295</v>
      </c>
      <c r="S2113" s="7">
        <f>VLOOKUP(D2113,'[1]DESIGN LOAD'!AC:AF,3,FALSE)</f>
        <v>190</v>
      </c>
      <c r="T2113">
        <f>VLOOKUP(D2113,'[1]DESIGN LOAD'!AC:AF,4,FALSE)</f>
        <v>485</v>
      </c>
    </row>
    <row r="2114" spans="1:20" x14ac:dyDescent="0.3">
      <c r="A2114" s="6">
        <v>2024</v>
      </c>
      <c r="B2114" s="6">
        <v>9</v>
      </c>
      <c r="C2114" s="6">
        <v>27</v>
      </c>
      <c r="D2114" s="6">
        <v>6</v>
      </c>
      <c r="E2114" s="6" t="str">
        <f t="shared" ref="E2114:E2177" si="132">TEXT(DATE(A2114, B2114, C2114), "dddd")</f>
        <v>Friday</v>
      </c>
      <c r="F2114" s="6" t="str">
        <f t="shared" si="131"/>
        <v>Week-day</v>
      </c>
      <c r="G2114" s="6" t="str">
        <f>_xlfn.XLOOKUP(B2114,'[1]VLOOKUP DATA'!$A$3:$A$14,'[1]VLOOKUP DATA'!$C$3:$C$14)</f>
        <v>Low-demand</v>
      </c>
      <c r="H2114" s="6" t="str" cm="1">
        <f t="array" ref="H2114">_xlfn.XLOOKUP(1,('[1]VLOOKUP DATA'!$I$2:$I$337=[1]DATA!G2114)*('[1]VLOOKUP DATA'!$J$2:$J$337=[1]DATA!D2114)*('[1]VLOOKUP DATA'!$K$2:$K$337=[1]DATA!E2114),'[1]VLOOKUP DATA'!$L$2:$L$337)</f>
        <v>Standard</v>
      </c>
      <c r="I2114" s="1" cm="1">
        <f t="array" ref="I2114">_xlfn.XLOOKUP(B2114,'[1]VLOOKUP DATA'!$A$3:$A$14,_xlfn.XLOOKUP(H2114,'[1]VLOOKUP DATA'!$D$2:$F$2,'[1]VLOOKUP DATA'!$D$3:$F$14))*100</f>
        <v>147</v>
      </c>
      <c r="J2114" s="2">
        <v>-14.005383333333336</v>
      </c>
      <c r="K2114" s="3">
        <f t="shared" ref="K2114:K2177" si="133">IF(J2114&gt;0,J2114,0)</f>
        <v>0</v>
      </c>
      <c r="L2114" s="3">
        <v>40.283333333333331</v>
      </c>
      <c r="M2114" s="4">
        <v>444.15076666666681</v>
      </c>
      <c r="N2114" s="4">
        <v>12.016825000000001</v>
      </c>
      <c r="O2114" s="4">
        <v>421.53070833333334</v>
      </c>
      <c r="P2114" s="3">
        <f t="shared" ref="P2114:P2177" si="134">_xlfn.MAXIFS(M:M,B:B,B2114)</f>
        <v>445.53515833333324</v>
      </c>
      <c r="Q2114" s="5">
        <v>-4.499999999999995E-2</v>
      </c>
      <c r="R2114" s="5">
        <f>VLOOKUP(D2114,'[1]DESIGN LOAD'!AC:AF,2,FALSE)</f>
        <v>295</v>
      </c>
      <c r="S2114" s="7">
        <f>VLOOKUP(D2114,'[1]DESIGN LOAD'!AC:AF,3,FALSE)</f>
        <v>190</v>
      </c>
      <c r="T2114">
        <f>VLOOKUP(D2114,'[1]DESIGN LOAD'!AC:AF,4,FALSE)</f>
        <v>485</v>
      </c>
    </row>
    <row r="2115" spans="1:20" x14ac:dyDescent="0.3">
      <c r="A2115" s="6">
        <v>2024</v>
      </c>
      <c r="B2115" s="6">
        <v>9</v>
      </c>
      <c r="C2115" s="6">
        <v>27</v>
      </c>
      <c r="D2115" s="6">
        <v>7</v>
      </c>
      <c r="E2115" s="6" t="str">
        <f t="shared" si="132"/>
        <v>Friday</v>
      </c>
      <c r="F2115" s="6" t="str">
        <f t="shared" ref="F2115:F2178" si="135">IF(OR(E2115="Saturday",E2115="Sunday"),"Weekend","Week-day")</f>
        <v>Week-day</v>
      </c>
      <c r="G2115" s="6" t="str">
        <f>_xlfn.XLOOKUP(B2115,'[1]VLOOKUP DATA'!$A$3:$A$14,'[1]VLOOKUP DATA'!$C$3:$C$14)</f>
        <v>Low-demand</v>
      </c>
      <c r="H2115" s="6" t="str" cm="1">
        <f t="array" ref="H2115">_xlfn.XLOOKUP(1,('[1]VLOOKUP DATA'!$I$2:$I$337=[1]DATA!G2115)*('[1]VLOOKUP DATA'!$J$2:$J$337=[1]DATA!D2115)*('[1]VLOOKUP DATA'!$K$2:$K$337=[1]DATA!E2115),'[1]VLOOKUP DATA'!$L$2:$L$337)</f>
        <v>Peak</v>
      </c>
      <c r="I2115" s="1" cm="1">
        <f t="array" ref="I2115">_xlfn.XLOOKUP(B2115,'[1]VLOOKUP DATA'!$A$3:$A$14,_xlfn.XLOOKUP(H2115,'[1]VLOOKUP DATA'!$D$2:$F$2,'[1]VLOOKUP DATA'!$D$3:$F$14))*100</f>
        <v>213</v>
      </c>
      <c r="J2115" s="2">
        <v>-32.54944166666666</v>
      </c>
      <c r="K2115" s="3">
        <f t="shared" si="133"/>
        <v>0</v>
      </c>
      <c r="L2115" s="3">
        <v>40.408333333333331</v>
      </c>
      <c r="M2115" s="4">
        <v>444.2557083333333</v>
      </c>
      <c r="N2115" s="4">
        <v>146.649325</v>
      </c>
      <c r="O2115" s="4">
        <v>537.62097499999959</v>
      </c>
      <c r="P2115" s="3">
        <f t="shared" si="134"/>
        <v>445.53515833333324</v>
      </c>
      <c r="Q2115" s="5">
        <v>-2.8283333333333358E-2</v>
      </c>
      <c r="R2115" s="5">
        <f>VLOOKUP(D2115,'[1]DESIGN LOAD'!AC:AF,2,FALSE)</f>
        <v>565</v>
      </c>
      <c r="S2115" s="7">
        <f>VLOOKUP(D2115,'[1]DESIGN LOAD'!AC:AF,3,FALSE)</f>
        <v>690</v>
      </c>
      <c r="T2115">
        <f>VLOOKUP(D2115,'[1]DESIGN LOAD'!AC:AF,4,FALSE)</f>
        <v>1255</v>
      </c>
    </row>
    <row r="2116" spans="1:20" x14ac:dyDescent="0.3">
      <c r="A2116" s="6">
        <v>2024</v>
      </c>
      <c r="B2116" s="6">
        <v>9</v>
      </c>
      <c r="C2116" s="6">
        <v>27</v>
      </c>
      <c r="D2116" s="6">
        <v>8</v>
      </c>
      <c r="E2116" s="6" t="str">
        <f t="shared" si="132"/>
        <v>Friday</v>
      </c>
      <c r="F2116" s="6" t="str">
        <f t="shared" si="135"/>
        <v>Week-day</v>
      </c>
      <c r="G2116" s="6" t="str">
        <f>_xlfn.XLOOKUP(B2116,'[1]VLOOKUP DATA'!$A$3:$A$14,'[1]VLOOKUP DATA'!$C$3:$C$14)</f>
        <v>Low-demand</v>
      </c>
      <c r="H2116" s="6" t="str" cm="1">
        <f t="array" ref="H2116">_xlfn.XLOOKUP(1,('[1]VLOOKUP DATA'!$I$2:$I$337=[1]DATA!G2116)*('[1]VLOOKUP DATA'!$J$2:$J$337=[1]DATA!D2116)*('[1]VLOOKUP DATA'!$K$2:$K$337=[1]DATA!E2116),'[1]VLOOKUP DATA'!$L$2:$L$337)</f>
        <v>Peak</v>
      </c>
      <c r="I2116" s="1" cm="1">
        <f t="array" ref="I2116">_xlfn.XLOOKUP(B2116,'[1]VLOOKUP DATA'!$A$3:$A$14,_xlfn.XLOOKUP(H2116,'[1]VLOOKUP DATA'!$D$2:$F$2,'[1]VLOOKUP DATA'!$D$3:$F$14))*100</f>
        <v>213</v>
      </c>
      <c r="J2116" s="2">
        <v>-119.7632</v>
      </c>
      <c r="K2116" s="3">
        <f t="shared" si="133"/>
        <v>0</v>
      </c>
      <c r="L2116" s="3">
        <v>43.733333333333334</v>
      </c>
      <c r="M2116" s="4">
        <v>444.28207499999991</v>
      </c>
      <c r="N2116" s="4">
        <v>332.64117499999998</v>
      </c>
      <c r="O2116" s="4">
        <v>636.39309999999966</v>
      </c>
      <c r="P2116" s="3">
        <f t="shared" si="134"/>
        <v>445.53515833333324</v>
      </c>
      <c r="Q2116" s="5">
        <v>-2.8000000000000021E-2</v>
      </c>
      <c r="R2116" s="5">
        <f>VLOOKUP(D2116,'[1]DESIGN LOAD'!AC:AF,2,FALSE)</f>
        <v>565</v>
      </c>
      <c r="S2116" s="7">
        <f>VLOOKUP(D2116,'[1]DESIGN LOAD'!AC:AF,3,FALSE)</f>
        <v>675</v>
      </c>
      <c r="T2116">
        <f>VLOOKUP(D2116,'[1]DESIGN LOAD'!AC:AF,4,FALSE)</f>
        <v>1240</v>
      </c>
    </row>
    <row r="2117" spans="1:20" x14ac:dyDescent="0.3">
      <c r="A2117" s="6">
        <v>2024</v>
      </c>
      <c r="B2117" s="6">
        <v>9</v>
      </c>
      <c r="C2117" s="6">
        <v>27</v>
      </c>
      <c r="D2117" s="6">
        <v>9</v>
      </c>
      <c r="E2117" s="6" t="str">
        <f t="shared" si="132"/>
        <v>Friday</v>
      </c>
      <c r="F2117" s="6" t="str">
        <f t="shared" si="135"/>
        <v>Week-day</v>
      </c>
      <c r="G2117" s="6" t="str">
        <f>_xlfn.XLOOKUP(B2117,'[1]VLOOKUP DATA'!$A$3:$A$14,'[1]VLOOKUP DATA'!$C$3:$C$14)</f>
        <v>Low-demand</v>
      </c>
      <c r="H2117" s="6" t="str" cm="1">
        <f t="array" ref="H2117">_xlfn.XLOOKUP(1,('[1]VLOOKUP DATA'!$I$2:$I$337=[1]DATA!G2117)*('[1]VLOOKUP DATA'!$J$2:$J$337=[1]DATA!D2117)*('[1]VLOOKUP DATA'!$K$2:$K$337=[1]DATA!E2117),'[1]VLOOKUP DATA'!$L$2:$L$337)</f>
        <v>Peak</v>
      </c>
      <c r="I2117" s="1" cm="1">
        <f t="array" ref="I2117">_xlfn.XLOOKUP(B2117,'[1]VLOOKUP DATA'!$A$3:$A$14,_xlfn.XLOOKUP(H2117,'[1]VLOOKUP DATA'!$D$2:$F$2,'[1]VLOOKUP DATA'!$D$3:$F$14))*100</f>
        <v>213</v>
      </c>
      <c r="J2117" s="2">
        <v>-479.45990833333343</v>
      </c>
      <c r="K2117" s="3">
        <f t="shared" si="133"/>
        <v>0</v>
      </c>
      <c r="L2117" s="3">
        <v>58.291666666666664</v>
      </c>
      <c r="M2117" s="4">
        <v>372.61051666666657</v>
      </c>
      <c r="N2117" s="4">
        <v>757.14853333333292</v>
      </c>
      <c r="O2117" s="4">
        <v>632.90411666666694</v>
      </c>
      <c r="P2117" s="3">
        <f t="shared" si="134"/>
        <v>445.53515833333324</v>
      </c>
      <c r="Q2117" s="5">
        <v>-3.0033333333333356E-2</v>
      </c>
      <c r="R2117" s="5">
        <f>VLOOKUP(D2117,'[1]DESIGN LOAD'!AC:AF,2,FALSE)</f>
        <v>565</v>
      </c>
      <c r="S2117" s="7">
        <f>VLOOKUP(D2117,'[1]DESIGN LOAD'!AC:AF,3,FALSE)</f>
        <v>675</v>
      </c>
      <c r="T2117">
        <f>VLOOKUP(D2117,'[1]DESIGN LOAD'!AC:AF,4,FALSE)</f>
        <v>1240</v>
      </c>
    </row>
    <row r="2118" spans="1:20" x14ac:dyDescent="0.3">
      <c r="A2118" s="6">
        <v>2024</v>
      </c>
      <c r="B2118" s="6">
        <v>9</v>
      </c>
      <c r="C2118" s="6">
        <v>27</v>
      </c>
      <c r="D2118" s="6">
        <v>10</v>
      </c>
      <c r="E2118" s="6" t="str">
        <f t="shared" si="132"/>
        <v>Friday</v>
      </c>
      <c r="F2118" s="6" t="str">
        <f t="shared" si="135"/>
        <v>Week-day</v>
      </c>
      <c r="G2118" s="6" t="str">
        <f>_xlfn.XLOOKUP(B2118,'[1]VLOOKUP DATA'!$A$3:$A$14,'[1]VLOOKUP DATA'!$C$3:$C$14)</f>
        <v>Low-demand</v>
      </c>
      <c r="H2118" s="6" t="str" cm="1">
        <f t="array" ref="H2118">_xlfn.XLOOKUP(1,('[1]VLOOKUP DATA'!$I$2:$I$337=[1]DATA!G2118)*('[1]VLOOKUP DATA'!$J$2:$J$337=[1]DATA!D2118)*('[1]VLOOKUP DATA'!$K$2:$K$337=[1]DATA!E2118),'[1]VLOOKUP DATA'!$L$2:$L$337)</f>
        <v>Standard</v>
      </c>
      <c r="I2118" s="1" cm="1">
        <f t="array" ref="I2118">_xlfn.XLOOKUP(B2118,'[1]VLOOKUP DATA'!$A$3:$A$14,_xlfn.XLOOKUP(H2118,'[1]VLOOKUP DATA'!$D$2:$F$2,'[1]VLOOKUP DATA'!$D$3:$F$14))*100</f>
        <v>147</v>
      </c>
      <c r="J2118" s="2">
        <v>-347.58984166666676</v>
      </c>
      <c r="K2118" s="3">
        <f t="shared" si="133"/>
        <v>0</v>
      </c>
      <c r="L2118" s="3">
        <v>77.533333333333331</v>
      </c>
      <c r="M2118" s="4">
        <v>56.244008333333348</v>
      </c>
      <c r="N2118" s="4">
        <v>875.89912500000003</v>
      </c>
      <c r="O2118" s="4">
        <v>582.15265833333297</v>
      </c>
      <c r="P2118" s="3">
        <f t="shared" si="134"/>
        <v>445.53515833333324</v>
      </c>
      <c r="Q2118" s="5">
        <v>-3.2000000000000021E-2</v>
      </c>
      <c r="R2118" s="5">
        <f>VLOOKUP(D2118,'[1]DESIGN LOAD'!AC:AF,2,FALSE)</f>
        <v>565</v>
      </c>
      <c r="S2118" s="7">
        <f>VLOOKUP(D2118,'[1]DESIGN LOAD'!AC:AF,3,FALSE)</f>
        <v>675</v>
      </c>
      <c r="T2118">
        <f>VLOOKUP(D2118,'[1]DESIGN LOAD'!AC:AF,4,FALSE)</f>
        <v>1240</v>
      </c>
    </row>
    <row r="2119" spans="1:20" x14ac:dyDescent="0.3">
      <c r="A2119" s="6">
        <v>2024</v>
      </c>
      <c r="B2119" s="6">
        <v>9</v>
      </c>
      <c r="C2119" s="6">
        <v>27</v>
      </c>
      <c r="D2119" s="6">
        <v>11</v>
      </c>
      <c r="E2119" s="6" t="str">
        <f t="shared" si="132"/>
        <v>Friday</v>
      </c>
      <c r="F2119" s="6" t="str">
        <f t="shared" si="135"/>
        <v>Week-day</v>
      </c>
      <c r="G2119" s="6" t="str">
        <f>_xlfn.XLOOKUP(B2119,'[1]VLOOKUP DATA'!$A$3:$A$14,'[1]VLOOKUP DATA'!$C$3:$C$14)</f>
        <v>Low-demand</v>
      </c>
      <c r="H2119" s="6" t="str" cm="1">
        <f t="array" ref="H2119">_xlfn.XLOOKUP(1,('[1]VLOOKUP DATA'!$I$2:$I$337=[1]DATA!G2119)*('[1]VLOOKUP DATA'!$J$2:$J$337=[1]DATA!D2119)*('[1]VLOOKUP DATA'!$K$2:$K$337=[1]DATA!E2119),'[1]VLOOKUP DATA'!$L$2:$L$337)</f>
        <v>Standard</v>
      </c>
      <c r="I2119" s="1" cm="1">
        <f t="array" ref="I2119">_xlfn.XLOOKUP(B2119,'[1]VLOOKUP DATA'!$A$3:$A$14,_xlfn.XLOOKUP(H2119,'[1]VLOOKUP DATA'!$D$2:$F$2,'[1]VLOOKUP DATA'!$D$3:$F$14))*100</f>
        <v>147</v>
      </c>
      <c r="J2119" s="2">
        <v>-247.9331</v>
      </c>
      <c r="K2119" s="3">
        <f t="shared" si="133"/>
        <v>0</v>
      </c>
      <c r="L2119" s="3">
        <v>90.224999999999994</v>
      </c>
      <c r="M2119" s="4">
        <v>29.684274999999992</v>
      </c>
      <c r="N2119" s="4">
        <v>883.64004166666643</v>
      </c>
      <c r="O2119" s="4">
        <v>662.43629166666699</v>
      </c>
      <c r="P2119" s="3">
        <f t="shared" si="134"/>
        <v>445.53515833333324</v>
      </c>
      <c r="Q2119" s="5">
        <v>-3.2000000000000021E-2</v>
      </c>
      <c r="R2119" s="5">
        <f>VLOOKUP(D2119,'[1]DESIGN LOAD'!AC:AF,2,FALSE)</f>
        <v>565</v>
      </c>
      <c r="S2119" s="7">
        <f>VLOOKUP(D2119,'[1]DESIGN LOAD'!AC:AF,3,FALSE)</f>
        <v>675</v>
      </c>
      <c r="T2119">
        <f>VLOOKUP(D2119,'[1]DESIGN LOAD'!AC:AF,4,FALSE)</f>
        <v>1240</v>
      </c>
    </row>
    <row r="2120" spans="1:20" x14ac:dyDescent="0.3">
      <c r="A2120" s="6">
        <v>2024</v>
      </c>
      <c r="B2120" s="6">
        <v>9</v>
      </c>
      <c r="C2120" s="6">
        <v>27</v>
      </c>
      <c r="D2120" s="6">
        <v>12</v>
      </c>
      <c r="E2120" s="6" t="str">
        <f t="shared" si="132"/>
        <v>Friday</v>
      </c>
      <c r="F2120" s="6" t="str">
        <f t="shared" si="135"/>
        <v>Week-day</v>
      </c>
      <c r="G2120" s="6" t="str">
        <f>_xlfn.XLOOKUP(B2120,'[1]VLOOKUP DATA'!$A$3:$A$14,'[1]VLOOKUP DATA'!$C$3:$C$14)</f>
        <v>Low-demand</v>
      </c>
      <c r="H2120" s="6" t="str" cm="1">
        <f t="array" ref="H2120">_xlfn.XLOOKUP(1,('[1]VLOOKUP DATA'!$I$2:$I$337=[1]DATA!G2120)*('[1]VLOOKUP DATA'!$J$2:$J$337=[1]DATA!D2120)*('[1]VLOOKUP DATA'!$K$2:$K$337=[1]DATA!E2120),'[1]VLOOKUP DATA'!$L$2:$L$337)</f>
        <v>Standard</v>
      </c>
      <c r="I2120" s="1" cm="1">
        <f t="array" ref="I2120">_xlfn.XLOOKUP(B2120,'[1]VLOOKUP DATA'!$A$3:$A$14,_xlfn.XLOOKUP(H2120,'[1]VLOOKUP DATA'!$D$2:$F$2,'[1]VLOOKUP DATA'!$D$3:$F$14))*100</f>
        <v>147</v>
      </c>
      <c r="J2120" s="2">
        <v>-91.280743119266063</v>
      </c>
      <c r="K2120" s="3">
        <f t="shared" si="133"/>
        <v>0</v>
      </c>
      <c r="L2120" s="3">
        <v>98.587155963302749</v>
      </c>
      <c r="M2120" s="4">
        <v>39.308715596330281</v>
      </c>
      <c r="N2120" s="4">
        <v>692.49556880733974</v>
      </c>
      <c r="O2120" s="4">
        <v>636.88953211009175</v>
      </c>
      <c r="P2120" s="3">
        <f t="shared" si="134"/>
        <v>445.53515833333324</v>
      </c>
      <c r="Q2120" s="5">
        <v>-2.6128440366972497E-2</v>
      </c>
      <c r="R2120" s="5">
        <f>VLOOKUP(D2120,'[1]DESIGN LOAD'!AC:AF,2,FALSE)</f>
        <v>565</v>
      </c>
      <c r="S2120" s="7">
        <f>VLOOKUP(D2120,'[1]DESIGN LOAD'!AC:AF,3,FALSE)</f>
        <v>675</v>
      </c>
      <c r="T2120">
        <f>VLOOKUP(D2120,'[1]DESIGN LOAD'!AC:AF,4,FALSE)</f>
        <v>1240</v>
      </c>
    </row>
    <row r="2121" spans="1:20" x14ac:dyDescent="0.3">
      <c r="A2121" s="6">
        <v>2024</v>
      </c>
      <c r="B2121" s="6">
        <v>9</v>
      </c>
      <c r="C2121" s="6">
        <v>27</v>
      </c>
      <c r="D2121" s="6">
        <v>13</v>
      </c>
      <c r="E2121" s="6" t="str">
        <f t="shared" si="132"/>
        <v>Friday</v>
      </c>
      <c r="F2121" s="6" t="str">
        <f t="shared" si="135"/>
        <v>Week-day</v>
      </c>
      <c r="G2121" s="6" t="str">
        <f>_xlfn.XLOOKUP(B2121,'[1]VLOOKUP DATA'!$A$3:$A$14,'[1]VLOOKUP DATA'!$C$3:$C$14)</f>
        <v>Low-demand</v>
      </c>
      <c r="H2121" s="6" t="str" cm="1">
        <f t="array" ref="H2121">_xlfn.XLOOKUP(1,('[1]VLOOKUP DATA'!$I$2:$I$337=[1]DATA!G2121)*('[1]VLOOKUP DATA'!$J$2:$J$337=[1]DATA!D2121)*('[1]VLOOKUP DATA'!$K$2:$K$337=[1]DATA!E2121),'[1]VLOOKUP DATA'!$L$2:$L$337)</f>
        <v>Standard</v>
      </c>
      <c r="I2121" s="1" cm="1">
        <f t="array" ref="I2121">_xlfn.XLOOKUP(B2121,'[1]VLOOKUP DATA'!$A$3:$A$14,_xlfn.XLOOKUP(H2121,'[1]VLOOKUP DATA'!$D$2:$F$2,'[1]VLOOKUP DATA'!$D$3:$F$14))*100</f>
        <v>147</v>
      </c>
      <c r="J2121" s="2">
        <v>-13.19639999999999</v>
      </c>
      <c r="K2121" s="3">
        <f t="shared" si="133"/>
        <v>0</v>
      </c>
      <c r="L2121" s="3">
        <v>98.483333333333334</v>
      </c>
      <c r="M2121" s="4">
        <v>0.12970833333333331</v>
      </c>
      <c r="N2121" s="4">
        <v>707.39999999999975</v>
      </c>
      <c r="O2121" s="4">
        <v>694.18623333333346</v>
      </c>
      <c r="P2121" s="3">
        <f t="shared" si="134"/>
        <v>445.53515833333324</v>
      </c>
      <c r="Q2121" s="5">
        <v>-1.6466666666666678E-2</v>
      </c>
      <c r="R2121" s="5">
        <f>VLOOKUP(D2121,'[1]DESIGN LOAD'!AC:AF,2,FALSE)</f>
        <v>565</v>
      </c>
      <c r="S2121" s="7">
        <f>VLOOKUP(D2121,'[1]DESIGN LOAD'!AC:AF,3,FALSE)</f>
        <v>675</v>
      </c>
      <c r="T2121">
        <f>VLOOKUP(D2121,'[1]DESIGN LOAD'!AC:AF,4,FALSE)</f>
        <v>1240</v>
      </c>
    </row>
    <row r="2122" spans="1:20" x14ac:dyDescent="0.3">
      <c r="A2122" s="6">
        <v>2024</v>
      </c>
      <c r="B2122" s="6">
        <v>9</v>
      </c>
      <c r="C2122" s="6">
        <v>27</v>
      </c>
      <c r="D2122" s="6">
        <v>14</v>
      </c>
      <c r="E2122" s="6" t="str">
        <f t="shared" si="132"/>
        <v>Friday</v>
      </c>
      <c r="F2122" s="6" t="str">
        <f t="shared" si="135"/>
        <v>Week-day</v>
      </c>
      <c r="G2122" s="6" t="str">
        <f>_xlfn.XLOOKUP(B2122,'[1]VLOOKUP DATA'!$A$3:$A$14,'[1]VLOOKUP DATA'!$C$3:$C$14)</f>
        <v>Low-demand</v>
      </c>
      <c r="H2122" s="6" t="str" cm="1">
        <f t="array" ref="H2122">_xlfn.XLOOKUP(1,('[1]VLOOKUP DATA'!$I$2:$I$337=[1]DATA!G2122)*('[1]VLOOKUP DATA'!$J$2:$J$337=[1]DATA!D2122)*('[1]VLOOKUP DATA'!$K$2:$K$337=[1]DATA!E2122),'[1]VLOOKUP DATA'!$L$2:$L$337)</f>
        <v>Standard</v>
      </c>
      <c r="I2122" s="1" cm="1">
        <f t="array" ref="I2122">_xlfn.XLOOKUP(B2122,'[1]VLOOKUP DATA'!$A$3:$A$14,_xlfn.XLOOKUP(H2122,'[1]VLOOKUP DATA'!$D$2:$F$2,'[1]VLOOKUP DATA'!$D$3:$F$14))*100</f>
        <v>147</v>
      </c>
      <c r="J2122" s="2">
        <v>80.129191666666642</v>
      </c>
      <c r="K2122" s="3">
        <f t="shared" si="133"/>
        <v>80.129191666666642</v>
      </c>
      <c r="L2122" s="3">
        <v>96.658333333333331</v>
      </c>
      <c r="M2122" s="4">
        <v>0</v>
      </c>
      <c r="N2122" s="4">
        <v>537.34395833333338</v>
      </c>
      <c r="O2122" s="4">
        <v>617.44640833333335</v>
      </c>
      <c r="P2122" s="3">
        <f t="shared" si="134"/>
        <v>445.53515833333324</v>
      </c>
      <c r="Q2122" s="5">
        <v>-2.5999999999999943E-2</v>
      </c>
      <c r="R2122" s="5">
        <f>VLOOKUP(D2122,'[1]DESIGN LOAD'!AC:AF,2,FALSE)</f>
        <v>565</v>
      </c>
      <c r="S2122" s="7">
        <f>VLOOKUP(D2122,'[1]DESIGN LOAD'!AC:AF,3,FALSE)</f>
        <v>675</v>
      </c>
      <c r="T2122">
        <f>VLOOKUP(D2122,'[1]DESIGN LOAD'!AC:AF,4,FALSE)</f>
        <v>1240</v>
      </c>
    </row>
    <row r="2123" spans="1:20" x14ac:dyDescent="0.3">
      <c r="A2123" s="6">
        <v>2024</v>
      </c>
      <c r="B2123" s="6">
        <v>9</v>
      </c>
      <c r="C2123" s="6">
        <v>27</v>
      </c>
      <c r="D2123" s="6">
        <v>15</v>
      </c>
      <c r="E2123" s="6" t="str">
        <f t="shared" si="132"/>
        <v>Friday</v>
      </c>
      <c r="F2123" s="6" t="str">
        <f t="shared" si="135"/>
        <v>Week-day</v>
      </c>
      <c r="G2123" s="6" t="str">
        <f>_xlfn.XLOOKUP(B2123,'[1]VLOOKUP DATA'!$A$3:$A$14,'[1]VLOOKUP DATA'!$C$3:$C$14)</f>
        <v>Low-demand</v>
      </c>
      <c r="H2123" s="6" t="str" cm="1">
        <f t="array" ref="H2123">_xlfn.XLOOKUP(1,('[1]VLOOKUP DATA'!$I$2:$I$337=[1]DATA!G2123)*('[1]VLOOKUP DATA'!$J$2:$J$337=[1]DATA!D2123)*('[1]VLOOKUP DATA'!$K$2:$K$337=[1]DATA!E2123),'[1]VLOOKUP DATA'!$L$2:$L$337)</f>
        <v>Standard</v>
      </c>
      <c r="I2123" s="1" cm="1">
        <f t="array" ref="I2123">_xlfn.XLOOKUP(B2123,'[1]VLOOKUP DATA'!$A$3:$A$14,_xlfn.XLOOKUP(H2123,'[1]VLOOKUP DATA'!$D$2:$F$2,'[1]VLOOKUP DATA'!$D$3:$F$14))*100</f>
        <v>147</v>
      </c>
      <c r="J2123" s="2">
        <v>65.245474999999985</v>
      </c>
      <c r="K2123" s="3">
        <f t="shared" si="133"/>
        <v>65.245474999999985</v>
      </c>
      <c r="L2123" s="3">
        <v>95.25833333333334</v>
      </c>
      <c r="M2123" s="4">
        <v>7.0916666666666663E-3</v>
      </c>
      <c r="N2123" s="4">
        <v>556.83068333333347</v>
      </c>
      <c r="O2123" s="4">
        <v>622.04966666666633</v>
      </c>
      <c r="P2123" s="3">
        <f t="shared" si="134"/>
        <v>445.53515833333324</v>
      </c>
      <c r="Q2123" s="5">
        <v>-2.5674999999999948E-2</v>
      </c>
      <c r="R2123" s="5">
        <f>VLOOKUP(D2123,'[1]DESIGN LOAD'!AC:AF,2,FALSE)</f>
        <v>565</v>
      </c>
      <c r="S2123" s="7">
        <f>VLOOKUP(D2123,'[1]DESIGN LOAD'!AC:AF,3,FALSE)</f>
        <v>675</v>
      </c>
      <c r="T2123">
        <f>VLOOKUP(D2123,'[1]DESIGN LOAD'!AC:AF,4,FALSE)</f>
        <v>1240</v>
      </c>
    </row>
    <row r="2124" spans="1:20" x14ac:dyDescent="0.3">
      <c r="A2124" s="6">
        <v>2024</v>
      </c>
      <c r="B2124" s="6">
        <v>9</v>
      </c>
      <c r="C2124" s="6">
        <v>27</v>
      </c>
      <c r="D2124" s="6">
        <v>16</v>
      </c>
      <c r="E2124" s="6" t="str">
        <f t="shared" si="132"/>
        <v>Friday</v>
      </c>
      <c r="F2124" s="6" t="str">
        <f t="shared" si="135"/>
        <v>Week-day</v>
      </c>
      <c r="G2124" s="6" t="str">
        <f>_xlfn.XLOOKUP(B2124,'[1]VLOOKUP DATA'!$A$3:$A$14,'[1]VLOOKUP DATA'!$C$3:$C$14)</f>
        <v>Low-demand</v>
      </c>
      <c r="H2124" s="6" t="str" cm="1">
        <f t="array" ref="H2124">_xlfn.XLOOKUP(1,('[1]VLOOKUP DATA'!$I$2:$I$337=[1]DATA!G2124)*('[1]VLOOKUP DATA'!$J$2:$J$337=[1]DATA!D2124)*('[1]VLOOKUP DATA'!$K$2:$K$337=[1]DATA!E2124),'[1]VLOOKUP DATA'!$L$2:$L$337)</f>
        <v>Standard</v>
      </c>
      <c r="I2124" s="1" cm="1">
        <f t="array" ref="I2124">_xlfn.XLOOKUP(B2124,'[1]VLOOKUP DATA'!$A$3:$A$14,_xlfn.XLOOKUP(H2124,'[1]VLOOKUP DATA'!$D$2:$F$2,'[1]VLOOKUP DATA'!$D$3:$F$14))*100</f>
        <v>147</v>
      </c>
      <c r="J2124" s="2">
        <v>63.462857142857139</v>
      </c>
      <c r="K2124" s="3">
        <f t="shared" si="133"/>
        <v>63.462857142857139</v>
      </c>
      <c r="L2124" s="3">
        <v>88.633928571428569</v>
      </c>
      <c r="M2124" s="4">
        <v>322.02583035714281</v>
      </c>
      <c r="N2124" s="4">
        <v>303.1175803571428</v>
      </c>
      <c r="O2124" s="4">
        <v>673.12474999999995</v>
      </c>
      <c r="P2124" s="3">
        <f t="shared" si="134"/>
        <v>445.53515833333324</v>
      </c>
      <c r="Q2124" s="5">
        <v>-6.0714285714285748E-3</v>
      </c>
      <c r="R2124" s="5">
        <f>VLOOKUP(D2124,'[1]DESIGN LOAD'!AC:AF,2,FALSE)</f>
        <v>565</v>
      </c>
      <c r="S2124" s="7">
        <f>VLOOKUP(D2124,'[1]DESIGN LOAD'!AC:AF,3,FALSE)</f>
        <v>675</v>
      </c>
      <c r="T2124">
        <f>VLOOKUP(D2124,'[1]DESIGN LOAD'!AC:AF,4,FALSE)</f>
        <v>1240</v>
      </c>
    </row>
    <row r="2125" spans="1:20" x14ac:dyDescent="0.3">
      <c r="A2125" s="6">
        <v>2024</v>
      </c>
      <c r="B2125" s="6">
        <v>9</v>
      </c>
      <c r="C2125" s="6">
        <v>27</v>
      </c>
      <c r="D2125" s="6">
        <v>17</v>
      </c>
      <c r="E2125" s="6" t="str">
        <f t="shared" si="132"/>
        <v>Friday</v>
      </c>
      <c r="F2125" s="6" t="str">
        <f t="shared" si="135"/>
        <v>Week-day</v>
      </c>
      <c r="G2125" s="6" t="str">
        <f>_xlfn.XLOOKUP(B2125,'[1]VLOOKUP DATA'!$A$3:$A$14,'[1]VLOOKUP DATA'!$C$3:$C$14)</f>
        <v>Low-demand</v>
      </c>
      <c r="H2125" s="6" t="str" cm="1">
        <f t="array" ref="H2125">_xlfn.XLOOKUP(1,('[1]VLOOKUP DATA'!$I$2:$I$337=[1]DATA!G2125)*('[1]VLOOKUP DATA'!$J$2:$J$337=[1]DATA!D2125)*('[1]VLOOKUP DATA'!$K$2:$K$337=[1]DATA!E2125),'[1]VLOOKUP DATA'!$L$2:$L$337)</f>
        <v>Standard</v>
      </c>
      <c r="I2125" s="1" cm="1">
        <f t="array" ref="I2125">_xlfn.XLOOKUP(B2125,'[1]VLOOKUP DATA'!$A$3:$A$14,_xlfn.XLOOKUP(H2125,'[1]VLOOKUP DATA'!$D$2:$F$2,'[1]VLOOKUP DATA'!$D$3:$F$14))*100</f>
        <v>147</v>
      </c>
      <c r="J2125" s="2">
        <v>287.04682812499999</v>
      </c>
      <c r="K2125" s="3">
        <f t="shared" si="133"/>
        <v>287.04682812499999</v>
      </c>
      <c r="L2125" s="3">
        <v>79.796875</v>
      </c>
      <c r="M2125" s="4">
        <v>301.72470312500002</v>
      </c>
      <c r="N2125" s="4">
        <v>119.45117187500001</v>
      </c>
      <c r="O2125" s="4">
        <v>693.02420312499999</v>
      </c>
      <c r="P2125" s="3">
        <f t="shared" si="134"/>
        <v>445.53515833333324</v>
      </c>
      <c r="Q2125" s="5">
        <v>0</v>
      </c>
      <c r="R2125" s="5">
        <f>VLOOKUP(D2125,'[1]DESIGN LOAD'!AC:AF,2,FALSE)</f>
        <v>555</v>
      </c>
      <c r="S2125" s="7">
        <f>VLOOKUP(D2125,'[1]DESIGN LOAD'!AC:AF,3,FALSE)</f>
        <v>675</v>
      </c>
      <c r="T2125">
        <f>VLOOKUP(D2125,'[1]DESIGN LOAD'!AC:AF,4,FALSE)</f>
        <v>1230</v>
      </c>
    </row>
    <row r="2126" spans="1:20" x14ac:dyDescent="0.3">
      <c r="A2126" s="6">
        <v>2024</v>
      </c>
      <c r="B2126" s="6">
        <v>9</v>
      </c>
      <c r="C2126" s="6">
        <v>27</v>
      </c>
      <c r="D2126" s="6">
        <v>18</v>
      </c>
      <c r="E2126" s="6" t="str">
        <f t="shared" si="132"/>
        <v>Friday</v>
      </c>
      <c r="F2126" s="6" t="str">
        <f t="shared" si="135"/>
        <v>Week-day</v>
      </c>
      <c r="G2126" s="6" t="str">
        <f>_xlfn.XLOOKUP(B2126,'[1]VLOOKUP DATA'!$A$3:$A$14,'[1]VLOOKUP DATA'!$C$3:$C$14)</f>
        <v>Low-demand</v>
      </c>
      <c r="H2126" s="6" t="str" cm="1">
        <f t="array" ref="H2126">_xlfn.XLOOKUP(1,('[1]VLOOKUP DATA'!$I$2:$I$337=[1]DATA!G2126)*('[1]VLOOKUP DATA'!$J$2:$J$337=[1]DATA!D2126)*('[1]VLOOKUP DATA'!$K$2:$K$337=[1]DATA!E2126),'[1]VLOOKUP DATA'!$L$2:$L$337)</f>
        <v>Peak</v>
      </c>
      <c r="I2126" s="1" cm="1">
        <f t="array" ref="I2126">_xlfn.XLOOKUP(B2126,'[1]VLOOKUP DATA'!$A$3:$A$14,_xlfn.XLOOKUP(H2126,'[1]VLOOKUP DATA'!$D$2:$F$2,'[1]VLOOKUP DATA'!$D$3:$F$14))*100</f>
        <v>213</v>
      </c>
      <c r="J2126" s="2">
        <v>281.22603333333342</v>
      </c>
      <c r="K2126" s="3">
        <f t="shared" si="133"/>
        <v>281.22603333333342</v>
      </c>
      <c r="L2126" s="3">
        <v>60.283333333333331</v>
      </c>
      <c r="M2126" s="4">
        <v>353.22357499999993</v>
      </c>
      <c r="N2126" s="4">
        <v>13.600550000000005</v>
      </c>
      <c r="O2126" s="4">
        <v>631.32010000000002</v>
      </c>
      <c r="P2126" s="3">
        <f t="shared" si="134"/>
        <v>445.53515833333324</v>
      </c>
      <c r="Q2126" s="5">
        <v>0</v>
      </c>
      <c r="R2126" s="5">
        <f>VLOOKUP(D2126,'[1]DESIGN LOAD'!AC:AF,2,FALSE)</f>
        <v>485</v>
      </c>
      <c r="S2126" s="7">
        <f>VLOOKUP(D2126,'[1]DESIGN LOAD'!AC:AF,3,FALSE)</f>
        <v>655</v>
      </c>
      <c r="T2126">
        <f>VLOOKUP(D2126,'[1]DESIGN LOAD'!AC:AF,4,FALSE)</f>
        <v>1140</v>
      </c>
    </row>
    <row r="2127" spans="1:20" x14ac:dyDescent="0.3">
      <c r="A2127" s="6">
        <v>2024</v>
      </c>
      <c r="B2127" s="6">
        <v>9</v>
      </c>
      <c r="C2127" s="6">
        <v>27</v>
      </c>
      <c r="D2127" s="6">
        <v>19</v>
      </c>
      <c r="E2127" s="6" t="str">
        <f t="shared" si="132"/>
        <v>Friday</v>
      </c>
      <c r="F2127" s="6" t="str">
        <f t="shared" si="135"/>
        <v>Week-day</v>
      </c>
      <c r="G2127" s="6" t="str">
        <f>_xlfn.XLOOKUP(B2127,'[1]VLOOKUP DATA'!$A$3:$A$14,'[1]VLOOKUP DATA'!$C$3:$C$14)</f>
        <v>Low-demand</v>
      </c>
      <c r="H2127" s="6" t="str" cm="1">
        <f t="array" ref="H2127">_xlfn.XLOOKUP(1,('[1]VLOOKUP DATA'!$I$2:$I$337=[1]DATA!G2127)*('[1]VLOOKUP DATA'!$J$2:$J$337=[1]DATA!D2127)*('[1]VLOOKUP DATA'!$K$2:$K$337=[1]DATA!E2127),'[1]VLOOKUP DATA'!$L$2:$L$337)</f>
        <v>Peak</v>
      </c>
      <c r="I2127" s="1" cm="1">
        <f t="array" ref="I2127">_xlfn.XLOOKUP(B2127,'[1]VLOOKUP DATA'!$A$3:$A$14,_xlfn.XLOOKUP(H2127,'[1]VLOOKUP DATA'!$D$2:$F$2,'[1]VLOOKUP DATA'!$D$3:$F$14))*100</f>
        <v>213</v>
      </c>
      <c r="J2127" s="2">
        <v>112.25950000000002</v>
      </c>
      <c r="K2127" s="3">
        <f t="shared" si="133"/>
        <v>112.25950000000002</v>
      </c>
      <c r="L2127" s="3">
        <v>52.05833333333333</v>
      </c>
      <c r="M2127" s="4">
        <v>404.38462499999991</v>
      </c>
      <c r="N2127" s="4">
        <v>0</v>
      </c>
      <c r="O2127" s="4">
        <v>498.11415000000005</v>
      </c>
      <c r="P2127" s="3">
        <f t="shared" si="134"/>
        <v>445.53515833333324</v>
      </c>
      <c r="Q2127" s="5">
        <v>0</v>
      </c>
      <c r="R2127" s="5">
        <f>VLOOKUP(D2127,'[1]DESIGN LOAD'!AC:AF,2,FALSE)</f>
        <v>295</v>
      </c>
      <c r="S2127" s="7">
        <f>VLOOKUP(D2127,'[1]DESIGN LOAD'!AC:AF,3,FALSE)</f>
        <v>655</v>
      </c>
      <c r="T2127">
        <f>VLOOKUP(D2127,'[1]DESIGN LOAD'!AC:AF,4,FALSE)</f>
        <v>950</v>
      </c>
    </row>
    <row r="2128" spans="1:20" x14ac:dyDescent="0.3">
      <c r="A2128" s="6">
        <v>2024</v>
      </c>
      <c r="B2128" s="6">
        <v>9</v>
      </c>
      <c r="C2128" s="6">
        <v>27</v>
      </c>
      <c r="D2128" s="6">
        <v>20</v>
      </c>
      <c r="E2128" s="6" t="str">
        <f t="shared" si="132"/>
        <v>Friday</v>
      </c>
      <c r="F2128" s="6" t="str">
        <f t="shared" si="135"/>
        <v>Week-day</v>
      </c>
      <c r="G2128" s="6" t="str">
        <f>_xlfn.XLOOKUP(B2128,'[1]VLOOKUP DATA'!$A$3:$A$14,'[1]VLOOKUP DATA'!$C$3:$C$14)</f>
        <v>Low-demand</v>
      </c>
      <c r="H2128" s="6" t="str" cm="1">
        <f t="array" ref="H2128">_xlfn.XLOOKUP(1,('[1]VLOOKUP DATA'!$I$2:$I$337=[1]DATA!G2128)*('[1]VLOOKUP DATA'!$J$2:$J$337=[1]DATA!D2128)*('[1]VLOOKUP DATA'!$K$2:$K$337=[1]DATA!E2128),'[1]VLOOKUP DATA'!$L$2:$L$337)</f>
        <v>Standard</v>
      </c>
      <c r="I2128" s="1" cm="1">
        <f t="array" ref="I2128">_xlfn.XLOOKUP(B2128,'[1]VLOOKUP DATA'!$A$3:$A$14,_xlfn.XLOOKUP(H2128,'[1]VLOOKUP DATA'!$D$2:$F$2,'[1]VLOOKUP DATA'!$D$3:$F$14))*100</f>
        <v>147</v>
      </c>
      <c r="J2128" s="2">
        <v>34.713916666666655</v>
      </c>
      <c r="K2128" s="3">
        <f t="shared" si="133"/>
        <v>34.713916666666655</v>
      </c>
      <c r="L2128" s="3">
        <v>47.958333333333336</v>
      </c>
      <c r="M2128" s="4">
        <v>442.09841666666648</v>
      </c>
      <c r="N2128" s="4">
        <v>0</v>
      </c>
      <c r="O2128" s="4">
        <v>456.59743333333324</v>
      </c>
      <c r="P2128" s="3">
        <f t="shared" si="134"/>
        <v>445.53515833333324</v>
      </c>
      <c r="Q2128" s="5">
        <v>0</v>
      </c>
      <c r="R2128" s="5">
        <f>VLOOKUP(D2128,'[1]DESIGN LOAD'!AC:AF,2,FALSE)</f>
        <v>295</v>
      </c>
      <c r="S2128" s="7">
        <f>VLOOKUP(D2128,'[1]DESIGN LOAD'!AC:AF,3,FALSE)</f>
        <v>190</v>
      </c>
      <c r="T2128">
        <f>VLOOKUP(D2128,'[1]DESIGN LOAD'!AC:AF,4,FALSE)</f>
        <v>485</v>
      </c>
    </row>
    <row r="2129" spans="1:20" x14ac:dyDescent="0.3">
      <c r="A2129" s="6">
        <v>2024</v>
      </c>
      <c r="B2129" s="6">
        <v>9</v>
      </c>
      <c r="C2129" s="6">
        <v>27</v>
      </c>
      <c r="D2129" s="6">
        <v>21</v>
      </c>
      <c r="E2129" s="6" t="str">
        <f t="shared" si="132"/>
        <v>Friday</v>
      </c>
      <c r="F2129" s="6" t="str">
        <f t="shared" si="135"/>
        <v>Week-day</v>
      </c>
      <c r="G2129" s="6" t="str">
        <f>_xlfn.XLOOKUP(B2129,'[1]VLOOKUP DATA'!$A$3:$A$14,'[1]VLOOKUP DATA'!$C$3:$C$14)</f>
        <v>Low-demand</v>
      </c>
      <c r="H2129" s="6" t="str" cm="1">
        <f t="array" ref="H2129">_xlfn.XLOOKUP(1,('[1]VLOOKUP DATA'!$I$2:$I$337=[1]DATA!G2129)*('[1]VLOOKUP DATA'!$J$2:$J$337=[1]DATA!D2129)*('[1]VLOOKUP DATA'!$K$2:$K$337=[1]DATA!E2129),'[1]VLOOKUP DATA'!$L$2:$L$337)</f>
        <v>Standard</v>
      </c>
      <c r="I2129" s="1" cm="1">
        <f t="array" ref="I2129">_xlfn.XLOOKUP(B2129,'[1]VLOOKUP DATA'!$A$3:$A$14,_xlfn.XLOOKUP(H2129,'[1]VLOOKUP DATA'!$D$2:$F$2,'[1]VLOOKUP DATA'!$D$3:$F$14))*100</f>
        <v>147</v>
      </c>
      <c r="J2129" s="2">
        <v>67.934766666666675</v>
      </c>
      <c r="K2129" s="3">
        <f t="shared" si="133"/>
        <v>67.934766666666675</v>
      </c>
      <c r="L2129" s="3">
        <v>44.983333333333334</v>
      </c>
      <c r="M2129" s="4">
        <v>444.17374166666679</v>
      </c>
      <c r="N2129" s="4">
        <v>0</v>
      </c>
      <c r="O2129" s="4">
        <v>491.5078000000002</v>
      </c>
      <c r="P2129" s="3">
        <f t="shared" si="134"/>
        <v>445.53515833333324</v>
      </c>
      <c r="Q2129" s="5">
        <v>0</v>
      </c>
      <c r="R2129" s="5">
        <f>VLOOKUP(D2129,'[1]DESIGN LOAD'!AC:AF,2,FALSE)</f>
        <v>295</v>
      </c>
      <c r="S2129" s="7">
        <f>VLOOKUP(D2129,'[1]DESIGN LOAD'!AC:AF,3,FALSE)</f>
        <v>190</v>
      </c>
      <c r="T2129">
        <f>VLOOKUP(D2129,'[1]DESIGN LOAD'!AC:AF,4,FALSE)</f>
        <v>485</v>
      </c>
    </row>
    <row r="2130" spans="1:20" x14ac:dyDescent="0.3">
      <c r="A2130" s="6">
        <v>2024</v>
      </c>
      <c r="B2130" s="6">
        <v>9</v>
      </c>
      <c r="C2130" s="6">
        <v>27</v>
      </c>
      <c r="D2130" s="6">
        <v>22</v>
      </c>
      <c r="E2130" s="6" t="str">
        <f t="shared" si="132"/>
        <v>Friday</v>
      </c>
      <c r="F2130" s="6" t="str">
        <f t="shared" si="135"/>
        <v>Week-day</v>
      </c>
      <c r="G2130" s="6" t="str">
        <f>_xlfn.XLOOKUP(B2130,'[1]VLOOKUP DATA'!$A$3:$A$14,'[1]VLOOKUP DATA'!$C$3:$C$14)</f>
        <v>Low-demand</v>
      </c>
      <c r="H2130" s="6" t="str" cm="1">
        <f t="array" ref="H2130">_xlfn.XLOOKUP(1,('[1]VLOOKUP DATA'!$I$2:$I$337=[1]DATA!G2130)*('[1]VLOOKUP DATA'!$J$2:$J$337=[1]DATA!D2130)*('[1]VLOOKUP DATA'!$K$2:$K$337=[1]DATA!E2130),'[1]VLOOKUP DATA'!$L$2:$L$337)</f>
        <v>Off-Peak</v>
      </c>
      <c r="I2130" s="1" cm="1">
        <f t="array" ref="I2130">_xlfn.XLOOKUP(B2130,'[1]VLOOKUP DATA'!$A$3:$A$14,_xlfn.XLOOKUP(H2130,'[1]VLOOKUP DATA'!$D$2:$F$2,'[1]VLOOKUP DATA'!$D$3:$F$14))*100</f>
        <v>93</v>
      </c>
      <c r="J2130" s="2">
        <v>46.842916666666646</v>
      </c>
      <c r="K2130" s="3">
        <f t="shared" si="133"/>
        <v>46.842916666666646</v>
      </c>
      <c r="L2130" s="3">
        <v>41.608333333333334</v>
      </c>
      <c r="M2130" s="4">
        <v>444.10927500000014</v>
      </c>
      <c r="N2130" s="4">
        <v>0</v>
      </c>
      <c r="O2130" s="4">
        <v>470.43183333333337</v>
      </c>
      <c r="P2130" s="3">
        <f t="shared" si="134"/>
        <v>445.53515833333324</v>
      </c>
      <c r="Q2130" s="5">
        <v>0</v>
      </c>
      <c r="R2130" s="5">
        <f>VLOOKUP(D2130,'[1]DESIGN LOAD'!AC:AF,2,FALSE)</f>
        <v>200</v>
      </c>
      <c r="S2130" s="7">
        <f>VLOOKUP(D2130,'[1]DESIGN LOAD'!AC:AF,3,FALSE)</f>
        <v>190</v>
      </c>
      <c r="T2130">
        <f>VLOOKUP(D2130,'[1]DESIGN LOAD'!AC:AF,4,FALSE)</f>
        <v>390</v>
      </c>
    </row>
    <row r="2131" spans="1:20" x14ac:dyDescent="0.3">
      <c r="A2131" s="6">
        <v>2024</v>
      </c>
      <c r="B2131" s="6">
        <v>9</v>
      </c>
      <c r="C2131" s="6">
        <v>27</v>
      </c>
      <c r="D2131" s="6">
        <v>23</v>
      </c>
      <c r="E2131" s="6" t="str">
        <f t="shared" si="132"/>
        <v>Friday</v>
      </c>
      <c r="F2131" s="6" t="str">
        <f t="shared" si="135"/>
        <v>Week-day</v>
      </c>
      <c r="G2131" s="6" t="str">
        <f>_xlfn.XLOOKUP(B2131,'[1]VLOOKUP DATA'!$A$3:$A$14,'[1]VLOOKUP DATA'!$C$3:$C$14)</f>
        <v>Low-demand</v>
      </c>
      <c r="H2131" s="6" t="str" cm="1">
        <f t="array" ref="H2131">_xlfn.XLOOKUP(1,('[1]VLOOKUP DATA'!$I$2:$I$337=[1]DATA!G2131)*('[1]VLOOKUP DATA'!$J$2:$J$337=[1]DATA!D2131)*('[1]VLOOKUP DATA'!$K$2:$K$337=[1]DATA!E2131),'[1]VLOOKUP DATA'!$L$2:$L$337)</f>
        <v>Off-Peak</v>
      </c>
      <c r="I2131" s="1" cm="1">
        <f t="array" ref="I2131">_xlfn.XLOOKUP(B2131,'[1]VLOOKUP DATA'!$A$3:$A$14,_xlfn.XLOOKUP(H2131,'[1]VLOOKUP DATA'!$D$2:$F$2,'[1]VLOOKUP DATA'!$D$3:$F$14))*100</f>
        <v>93</v>
      </c>
      <c r="J2131" s="2">
        <v>-87.186166666666665</v>
      </c>
      <c r="K2131" s="3">
        <f t="shared" si="133"/>
        <v>0</v>
      </c>
      <c r="L2131" s="3">
        <v>41.866666666666667</v>
      </c>
      <c r="M2131" s="4">
        <v>444.00597500000009</v>
      </c>
      <c r="N2131" s="4">
        <v>0</v>
      </c>
      <c r="O2131" s="4">
        <v>336.37702499999989</v>
      </c>
      <c r="P2131" s="3">
        <f t="shared" si="134"/>
        <v>445.53515833333324</v>
      </c>
      <c r="Q2131" s="5">
        <v>0</v>
      </c>
      <c r="R2131" s="5">
        <f>VLOOKUP(D2131,'[1]DESIGN LOAD'!AC:AF,2,FALSE)</f>
        <v>200</v>
      </c>
      <c r="S2131" s="7">
        <f>VLOOKUP(D2131,'[1]DESIGN LOAD'!AC:AF,3,FALSE)</f>
        <v>190</v>
      </c>
      <c r="T2131">
        <f>VLOOKUP(D2131,'[1]DESIGN LOAD'!AC:AF,4,FALSE)</f>
        <v>390</v>
      </c>
    </row>
    <row r="2132" spans="1:20" x14ac:dyDescent="0.3">
      <c r="A2132" s="6">
        <v>2024</v>
      </c>
      <c r="B2132" s="6">
        <v>9</v>
      </c>
      <c r="C2132" s="6">
        <v>28</v>
      </c>
      <c r="D2132" s="6">
        <v>0</v>
      </c>
      <c r="E2132" s="6" t="str">
        <f t="shared" si="132"/>
        <v>Saturday</v>
      </c>
      <c r="F2132" s="6" t="str">
        <f t="shared" si="135"/>
        <v>Weekend</v>
      </c>
      <c r="G2132" s="6" t="str">
        <f>_xlfn.XLOOKUP(B2132,'[1]VLOOKUP DATA'!$A$3:$A$14,'[1]VLOOKUP DATA'!$C$3:$C$14)</f>
        <v>Low-demand</v>
      </c>
      <c r="H2132" s="6" t="str" cm="1">
        <f t="array" ref="H2132">_xlfn.XLOOKUP(1,('[1]VLOOKUP DATA'!$I$2:$I$337=[1]DATA!G2132)*('[1]VLOOKUP DATA'!$J$2:$J$337=[1]DATA!D2132)*('[1]VLOOKUP DATA'!$K$2:$K$337=[1]DATA!E2132),'[1]VLOOKUP DATA'!$L$2:$L$337)</f>
        <v>Off-Peak</v>
      </c>
      <c r="I2132" s="1" cm="1">
        <f t="array" ref="I2132">_xlfn.XLOOKUP(B2132,'[1]VLOOKUP DATA'!$A$3:$A$14,_xlfn.XLOOKUP(H2132,'[1]VLOOKUP DATA'!$D$2:$F$2,'[1]VLOOKUP DATA'!$D$3:$F$14))*100</f>
        <v>93</v>
      </c>
      <c r="J2132" s="2">
        <v>-115.16873333333334</v>
      </c>
      <c r="K2132" s="3">
        <f t="shared" si="133"/>
        <v>0</v>
      </c>
      <c r="L2132" s="3">
        <v>46.68333333333333</v>
      </c>
      <c r="M2132" s="4">
        <v>444.01169999999985</v>
      </c>
      <c r="N2132" s="4">
        <v>0</v>
      </c>
      <c r="O2132" s="4">
        <v>308.37254166666662</v>
      </c>
      <c r="P2132" s="3">
        <f t="shared" si="134"/>
        <v>445.53515833333324</v>
      </c>
      <c r="Q2132" s="5">
        <v>0</v>
      </c>
      <c r="R2132" s="5">
        <f>VLOOKUP(D2132,'[1]DESIGN LOAD'!AC:AF,2,FALSE)</f>
        <v>200</v>
      </c>
      <c r="S2132" s="7">
        <f>VLOOKUP(D2132,'[1]DESIGN LOAD'!AC:AF,3,FALSE)</f>
        <v>190</v>
      </c>
      <c r="T2132">
        <f>VLOOKUP(D2132,'[1]DESIGN LOAD'!AC:AF,4,FALSE)</f>
        <v>390</v>
      </c>
    </row>
    <row r="2133" spans="1:20" x14ac:dyDescent="0.3">
      <c r="A2133" s="6">
        <v>2024</v>
      </c>
      <c r="B2133" s="6">
        <v>9</v>
      </c>
      <c r="C2133" s="6">
        <v>28</v>
      </c>
      <c r="D2133" s="6">
        <v>1</v>
      </c>
      <c r="E2133" s="6" t="str">
        <f t="shared" si="132"/>
        <v>Saturday</v>
      </c>
      <c r="F2133" s="6" t="str">
        <f t="shared" si="135"/>
        <v>Weekend</v>
      </c>
      <c r="G2133" s="6" t="str">
        <f>_xlfn.XLOOKUP(B2133,'[1]VLOOKUP DATA'!$A$3:$A$14,'[1]VLOOKUP DATA'!$C$3:$C$14)</f>
        <v>Low-demand</v>
      </c>
      <c r="H2133" s="6" t="str" cm="1">
        <f t="array" ref="H2133">_xlfn.XLOOKUP(1,('[1]VLOOKUP DATA'!$I$2:$I$337=[1]DATA!G2133)*('[1]VLOOKUP DATA'!$J$2:$J$337=[1]DATA!D2133)*('[1]VLOOKUP DATA'!$K$2:$K$337=[1]DATA!E2133),'[1]VLOOKUP DATA'!$L$2:$L$337)</f>
        <v>Off-Peak</v>
      </c>
      <c r="I2133" s="1" cm="1">
        <f t="array" ref="I2133">_xlfn.XLOOKUP(B2133,'[1]VLOOKUP DATA'!$A$3:$A$14,_xlfn.XLOOKUP(H2133,'[1]VLOOKUP DATA'!$D$2:$F$2,'[1]VLOOKUP DATA'!$D$3:$F$14))*100</f>
        <v>93</v>
      </c>
      <c r="J2133" s="2">
        <v>9.1810249999999982</v>
      </c>
      <c r="K2133" s="3">
        <f t="shared" si="133"/>
        <v>9.1810249999999982</v>
      </c>
      <c r="L2133" s="3">
        <v>48.93333333333333</v>
      </c>
      <c r="M2133" s="4">
        <v>444.10044166666682</v>
      </c>
      <c r="N2133" s="4">
        <v>0</v>
      </c>
      <c r="O2133" s="4">
        <v>432.72993333333329</v>
      </c>
      <c r="P2133" s="3">
        <f t="shared" si="134"/>
        <v>445.53515833333324</v>
      </c>
      <c r="Q2133" s="5">
        <v>0</v>
      </c>
      <c r="R2133" s="5">
        <f>VLOOKUP(D2133,'[1]DESIGN LOAD'!AC:AF,2,FALSE)</f>
        <v>200</v>
      </c>
      <c r="S2133" s="7">
        <f>VLOOKUP(D2133,'[1]DESIGN LOAD'!AC:AF,3,FALSE)</f>
        <v>190</v>
      </c>
      <c r="T2133">
        <f>VLOOKUP(D2133,'[1]DESIGN LOAD'!AC:AF,4,FALSE)</f>
        <v>390</v>
      </c>
    </row>
    <row r="2134" spans="1:20" x14ac:dyDescent="0.3">
      <c r="A2134" s="6">
        <v>2024</v>
      </c>
      <c r="B2134" s="6">
        <v>9</v>
      </c>
      <c r="C2134" s="6">
        <v>28</v>
      </c>
      <c r="D2134" s="6">
        <v>2</v>
      </c>
      <c r="E2134" s="6" t="str">
        <f t="shared" si="132"/>
        <v>Saturday</v>
      </c>
      <c r="F2134" s="6" t="str">
        <f t="shared" si="135"/>
        <v>Weekend</v>
      </c>
      <c r="G2134" s="6" t="str">
        <f>_xlfn.XLOOKUP(B2134,'[1]VLOOKUP DATA'!$A$3:$A$14,'[1]VLOOKUP DATA'!$C$3:$C$14)</f>
        <v>Low-demand</v>
      </c>
      <c r="H2134" s="6" t="str" cm="1">
        <f t="array" ref="H2134">_xlfn.XLOOKUP(1,('[1]VLOOKUP DATA'!$I$2:$I$337=[1]DATA!G2134)*('[1]VLOOKUP DATA'!$J$2:$J$337=[1]DATA!D2134)*('[1]VLOOKUP DATA'!$K$2:$K$337=[1]DATA!E2134),'[1]VLOOKUP DATA'!$L$2:$L$337)</f>
        <v>Off-Peak</v>
      </c>
      <c r="I2134" s="1" cm="1">
        <f t="array" ref="I2134">_xlfn.XLOOKUP(B2134,'[1]VLOOKUP DATA'!$A$3:$A$14,_xlfn.XLOOKUP(H2134,'[1]VLOOKUP DATA'!$D$2:$F$2,'[1]VLOOKUP DATA'!$D$3:$F$14))*100</f>
        <v>93</v>
      </c>
      <c r="J2134" s="2">
        <v>47.528308333333328</v>
      </c>
      <c r="K2134" s="3">
        <f t="shared" si="133"/>
        <v>47.528308333333328</v>
      </c>
      <c r="L2134" s="3">
        <v>46.9</v>
      </c>
      <c r="M2134" s="4">
        <v>444.04198333333335</v>
      </c>
      <c r="N2134" s="4">
        <v>0</v>
      </c>
      <c r="O2134" s="4">
        <v>471.08891666666688</v>
      </c>
      <c r="P2134" s="3">
        <f t="shared" si="134"/>
        <v>445.53515833333324</v>
      </c>
      <c r="Q2134" s="5">
        <v>0</v>
      </c>
      <c r="R2134" s="5">
        <f>VLOOKUP(D2134,'[1]DESIGN LOAD'!AC:AF,2,FALSE)</f>
        <v>200</v>
      </c>
      <c r="S2134" s="7">
        <f>VLOOKUP(D2134,'[1]DESIGN LOAD'!AC:AF,3,FALSE)</f>
        <v>190</v>
      </c>
      <c r="T2134">
        <f>VLOOKUP(D2134,'[1]DESIGN LOAD'!AC:AF,4,FALSE)</f>
        <v>390</v>
      </c>
    </row>
    <row r="2135" spans="1:20" x14ac:dyDescent="0.3">
      <c r="A2135" s="6">
        <v>2024</v>
      </c>
      <c r="B2135" s="6">
        <v>9</v>
      </c>
      <c r="C2135" s="6">
        <v>28</v>
      </c>
      <c r="D2135" s="6">
        <v>3</v>
      </c>
      <c r="E2135" s="6" t="str">
        <f t="shared" si="132"/>
        <v>Saturday</v>
      </c>
      <c r="F2135" s="6" t="str">
        <f t="shared" si="135"/>
        <v>Weekend</v>
      </c>
      <c r="G2135" s="6" t="str">
        <f>_xlfn.XLOOKUP(B2135,'[1]VLOOKUP DATA'!$A$3:$A$14,'[1]VLOOKUP DATA'!$C$3:$C$14)</f>
        <v>Low-demand</v>
      </c>
      <c r="H2135" s="6" t="str" cm="1">
        <f t="array" ref="H2135">_xlfn.XLOOKUP(1,('[1]VLOOKUP DATA'!$I$2:$I$337=[1]DATA!G2135)*('[1]VLOOKUP DATA'!$J$2:$J$337=[1]DATA!D2135)*('[1]VLOOKUP DATA'!$K$2:$K$337=[1]DATA!E2135),'[1]VLOOKUP DATA'!$L$2:$L$337)</f>
        <v>Off-Peak</v>
      </c>
      <c r="I2135" s="1" cm="1">
        <f t="array" ref="I2135">_xlfn.XLOOKUP(B2135,'[1]VLOOKUP DATA'!$A$3:$A$14,_xlfn.XLOOKUP(H2135,'[1]VLOOKUP DATA'!$D$2:$F$2,'[1]VLOOKUP DATA'!$D$3:$F$14))*100</f>
        <v>93</v>
      </c>
      <c r="J2135" s="2">
        <v>44.626158333333336</v>
      </c>
      <c r="K2135" s="3">
        <f t="shared" si="133"/>
        <v>44.626158333333336</v>
      </c>
      <c r="L2135" s="3">
        <v>44.116666666666667</v>
      </c>
      <c r="M2135" s="4">
        <v>444.00221666666664</v>
      </c>
      <c r="N2135" s="4">
        <v>0</v>
      </c>
      <c r="O2135" s="4">
        <v>468.21825000000007</v>
      </c>
      <c r="P2135" s="3">
        <f t="shared" si="134"/>
        <v>445.53515833333324</v>
      </c>
      <c r="Q2135" s="5">
        <v>0</v>
      </c>
      <c r="R2135" s="5">
        <f>VLOOKUP(D2135,'[1]DESIGN LOAD'!AC:AF,2,FALSE)</f>
        <v>200</v>
      </c>
      <c r="S2135" s="7">
        <f>VLOOKUP(D2135,'[1]DESIGN LOAD'!AC:AF,3,FALSE)</f>
        <v>190</v>
      </c>
      <c r="T2135">
        <f>VLOOKUP(D2135,'[1]DESIGN LOAD'!AC:AF,4,FALSE)</f>
        <v>390</v>
      </c>
    </row>
    <row r="2136" spans="1:20" x14ac:dyDescent="0.3">
      <c r="A2136" s="6">
        <v>2024</v>
      </c>
      <c r="B2136" s="6">
        <v>9</v>
      </c>
      <c r="C2136" s="6">
        <v>28</v>
      </c>
      <c r="D2136" s="6">
        <v>4</v>
      </c>
      <c r="E2136" s="6" t="str">
        <f t="shared" si="132"/>
        <v>Saturday</v>
      </c>
      <c r="F2136" s="6" t="str">
        <f t="shared" si="135"/>
        <v>Weekend</v>
      </c>
      <c r="G2136" s="6" t="str">
        <f>_xlfn.XLOOKUP(B2136,'[1]VLOOKUP DATA'!$A$3:$A$14,'[1]VLOOKUP DATA'!$C$3:$C$14)</f>
        <v>Low-demand</v>
      </c>
      <c r="H2136" s="6" t="str" cm="1">
        <f t="array" ref="H2136">_xlfn.XLOOKUP(1,('[1]VLOOKUP DATA'!$I$2:$I$337=[1]DATA!G2136)*('[1]VLOOKUP DATA'!$J$2:$J$337=[1]DATA!D2136)*('[1]VLOOKUP DATA'!$K$2:$K$337=[1]DATA!E2136),'[1]VLOOKUP DATA'!$L$2:$L$337)</f>
        <v>Off-Peak</v>
      </c>
      <c r="I2136" s="1" cm="1">
        <f t="array" ref="I2136">_xlfn.XLOOKUP(B2136,'[1]VLOOKUP DATA'!$A$3:$A$14,_xlfn.XLOOKUP(H2136,'[1]VLOOKUP DATA'!$D$2:$F$2,'[1]VLOOKUP DATA'!$D$3:$F$14))*100</f>
        <v>93</v>
      </c>
      <c r="J2136" s="2">
        <v>41.783100000000012</v>
      </c>
      <c r="K2136" s="3">
        <f t="shared" si="133"/>
        <v>41.783100000000012</v>
      </c>
      <c r="L2136" s="3">
        <v>41.266666666666666</v>
      </c>
      <c r="M2136" s="4">
        <v>444.0822416666669</v>
      </c>
      <c r="N2136" s="4">
        <v>0</v>
      </c>
      <c r="O2136" s="4">
        <v>465.34564166666684</v>
      </c>
      <c r="P2136" s="3">
        <f t="shared" si="134"/>
        <v>445.53515833333324</v>
      </c>
      <c r="Q2136" s="5">
        <v>0</v>
      </c>
      <c r="R2136" s="5">
        <f>VLOOKUP(D2136,'[1]DESIGN LOAD'!AC:AF,2,FALSE)</f>
        <v>295</v>
      </c>
      <c r="S2136" s="7">
        <f>VLOOKUP(D2136,'[1]DESIGN LOAD'!AC:AF,3,FALSE)</f>
        <v>190</v>
      </c>
      <c r="T2136">
        <f>VLOOKUP(D2136,'[1]DESIGN LOAD'!AC:AF,4,FALSE)</f>
        <v>485</v>
      </c>
    </row>
    <row r="2137" spans="1:20" x14ac:dyDescent="0.3">
      <c r="A2137" s="6">
        <v>2024</v>
      </c>
      <c r="B2137" s="6">
        <v>9</v>
      </c>
      <c r="C2137" s="6">
        <v>28</v>
      </c>
      <c r="D2137" s="6">
        <v>5</v>
      </c>
      <c r="E2137" s="6" t="str">
        <f t="shared" si="132"/>
        <v>Saturday</v>
      </c>
      <c r="F2137" s="6" t="str">
        <f t="shared" si="135"/>
        <v>Weekend</v>
      </c>
      <c r="G2137" s="6" t="str">
        <f>_xlfn.XLOOKUP(B2137,'[1]VLOOKUP DATA'!$A$3:$A$14,'[1]VLOOKUP DATA'!$C$3:$C$14)</f>
        <v>Low-demand</v>
      </c>
      <c r="H2137" s="6" t="str" cm="1">
        <f t="array" ref="H2137">_xlfn.XLOOKUP(1,('[1]VLOOKUP DATA'!$I$2:$I$337=[1]DATA!G2137)*('[1]VLOOKUP DATA'!$J$2:$J$337=[1]DATA!D2137)*('[1]VLOOKUP DATA'!$K$2:$K$337=[1]DATA!E2137),'[1]VLOOKUP DATA'!$L$2:$L$337)</f>
        <v>Off-Peak</v>
      </c>
      <c r="I2137" s="1" cm="1">
        <f t="array" ref="I2137">_xlfn.XLOOKUP(B2137,'[1]VLOOKUP DATA'!$A$3:$A$14,_xlfn.XLOOKUP(H2137,'[1]VLOOKUP DATA'!$D$2:$F$2,'[1]VLOOKUP DATA'!$D$3:$F$14))*100</f>
        <v>93</v>
      </c>
      <c r="J2137" s="2">
        <v>-79.237116666666651</v>
      </c>
      <c r="K2137" s="3">
        <f t="shared" si="133"/>
        <v>0</v>
      </c>
      <c r="L2137" s="3">
        <v>41.625</v>
      </c>
      <c r="M2137" s="4">
        <v>444.03091666666671</v>
      </c>
      <c r="N2137" s="4">
        <v>0</v>
      </c>
      <c r="O2137" s="4">
        <v>344.31490000000014</v>
      </c>
      <c r="P2137" s="3">
        <f t="shared" si="134"/>
        <v>445.53515833333324</v>
      </c>
      <c r="Q2137" s="5">
        <v>0</v>
      </c>
      <c r="R2137" s="5">
        <f>VLOOKUP(D2137,'[1]DESIGN LOAD'!AC:AF,2,FALSE)</f>
        <v>295</v>
      </c>
      <c r="S2137" s="7">
        <f>VLOOKUP(D2137,'[1]DESIGN LOAD'!AC:AF,3,FALSE)</f>
        <v>190</v>
      </c>
      <c r="T2137">
        <f>VLOOKUP(D2137,'[1]DESIGN LOAD'!AC:AF,4,FALSE)</f>
        <v>485</v>
      </c>
    </row>
    <row r="2138" spans="1:20" x14ac:dyDescent="0.3">
      <c r="A2138" s="6">
        <v>2024</v>
      </c>
      <c r="B2138" s="6">
        <v>9</v>
      </c>
      <c r="C2138" s="6">
        <v>28</v>
      </c>
      <c r="D2138" s="6">
        <v>6</v>
      </c>
      <c r="E2138" s="6" t="str">
        <f t="shared" si="132"/>
        <v>Saturday</v>
      </c>
      <c r="F2138" s="6" t="str">
        <f t="shared" si="135"/>
        <v>Weekend</v>
      </c>
      <c r="G2138" s="6" t="str">
        <f>_xlfn.XLOOKUP(B2138,'[1]VLOOKUP DATA'!$A$3:$A$14,'[1]VLOOKUP DATA'!$C$3:$C$14)</f>
        <v>Low-demand</v>
      </c>
      <c r="H2138" s="6" t="str" cm="1">
        <f t="array" ref="H2138">_xlfn.XLOOKUP(1,('[1]VLOOKUP DATA'!$I$2:$I$337=[1]DATA!G2138)*('[1]VLOOKUP DATA'!$J$2:$J$337=[1]DATA!D2138)*('[1]VLOOKUP DATA'!$K$2:$K$337=[1]DATA!E2138),'[1]VLOOKUP DATA'!$L$2:$L$337)</f>
        <v>Off-Peak</v>
      </c>
      <c r="I2138" s="1" cm="1">
        <f t="array" ref="I2138">_xlfn.XLOOKUP(B2138,'[1]VLOOKUP DATA'!$A$3:$A$14,_xlfn.XLOOKUP(H2138,'[1]VLOOKUP DATA'!$D$2:$F$2,'[1]VLOOKUP DATA'!$D$3:$F$14))*100</f>
        <v>93</v>
      </c>
      <c r="J2138" s="2">
        <v>-108.09679166666665</v>
      </c>
      <c r="K2138" s="3">
        <f t="shared" si="133"/>
        <v>0</v>
      </c>
      <c r="L2138" s="3">
        <v>45.424999999999997</v>
      </c>
      <c r="M2138" s="4">
        <v>443.93087500000001</v>
      </c>
      <c r="N2138" s="4">
        <v>14.329108333333332</v>
      </c>
      <c r="O2138" s="4">
        <v>329.78066666666655</v>
      </c>
      <c r="P2138" s="3">
        <f t="shared" si="134"/>
        <v>445.53515833333324</v>
      </c>
      <c r="Q2138" s="5">
        <v>0</v>
      </c>
      <c r="R2138" s="5">
        <f>VLOOKUP(D2138,'[1]DESIGN LOAD'!AC:AF,2,FALSE)</f>
        <v>295</v>
      </c>
      <c r="S2138" s="7">
        <f>VLOOKUP(D2138,'[1]DESIGN LOAD'!AC:AF,3,FALSE)</f>
        <v>190</v>
      </c>
      <c r="T2138">
        <f>VLOOKUP(D2138,'[1]DESIGN LOAD'!AC:AF,4,FALSE)</f>
        <v>485</v>
      </c>
    </row>
    <row r="2139" spans="1:20" x14ac:dyDescent="0.3">
      <c r="A2139" s="6">
        <v>2024</v>
      </c>
      <c r="B2139" s="6">
        <v>9</v>
      </c>
      <c r="C2139" s="6">
        <v>28</v>
      </c>
      <c r="D2139" s="6">
        <v>7</v>
      </c>
      <c r="E2139" s="6" t="str">
        <f t="shared" si="132"/>
        <v>Saturday</v>
      </c>
      <c r="F2139" s="6" t="str">
        <f t="shared" si="135"/>
        <v>Weekend</v>
      </c>
      <c r="G2139" s="6" t="str">
        <f>_xlfn.XLOOKUP(B2139,'[1]VLOOKUP DATA'!$A$3:$A$14,'[1]VLOOKUP DATA'!$C$3:$C$14)</f>
        <v>Low-demand</v>
      </c>
      <c r="H2139" s="6" t="str" cm="1">
        <f t="array" ref="H2139">_xlfn.XLOOKUP(1,('[1]VLOOKUP DATA'!$I$2:$I$337=[1]DATA!G2139)*('[1]VLOOKUP DATA'!$J$2:$J$337=[1]DATA!D2139)*('[1]VLOOKUP DATA'!$K$2:$K$337=[1]DATA!E2139),'[1]VLOOKUP DATA'!$L$2:$L$337)</f>
        <v>Standard</v>
      </c>
      <c r="I2139" s="1" cm="1">
        <f t="array" ref="I2139">_xlfn.XLOOKUP(B2139,'[1]VLOOKUP DATA'!$A$3:$A$14,_xlfn.XLOOKUP(H2139,'[1]VLOOKUP DATA'!$D$2:$F$2,'[1]VLOOKUP DATA'!$D$3:$F$14))*100</f>
        <v>147</v>
      </c>
      <c r="J2139" s="2">
        <v>-76.016891666666666</v>
      </c>
      <c r="K2139" s="3">
        <f t="shared" si="133"/>
        <v>0</v>
      </c>
      <c r="L2139" s="3">
        <v>50.208333333333336</v>
      </c>
      <c r="M2139" s="4">
        <v>444.09960833333326</v>
      </c>
      <c r="N2139" s="4">
        <v>207.08214999999993</v>
      </c>
      <c r="O2139" s="4">
        <v>554.60578333333353</v>
      </c>
      <c r="P2139" s="3">
        <f t="shared" si="134"/>
        <v>445.53515833333324</v>
      </c>
      <c r="Q2139" s="5">
        <v>0</v>
      </c>
      <c r="R2139" s="5">
        <f>VLOOKUP(D2139,'[1]DESIGN LOAD'!AC:AF,2,FALSE)</f>
        <v>565</v>
      </c>
      <c r="S2139" s="7">
        <f>VLOOKUP(D2139,'[1]DESIGN LOAD'!AC:AF,3,FALSE)</f>
        <v>690</v>
      </c>
      <c r="T2139">
        <f>VLOOKUP(D2139,'[1]DESIGN LOAD'!AC:AF,4,FALSE)</f>
        <v>1255</v>
      </c>
    </row>
    <row r="2140" spans="1:20" x14ac:dyDescent="0.3">
      <c r="A2140" s="6">
        <v>2024</v>
      </c>
      <c r="B2140" s="6">
        <v>9</v>
      </c>
      <c r="C2140" s="6">
        <v>28</v>
      </c>
      <c r="D2140" s="6">
        <v>8</v>
      </c>
      <c r="E2140" s="6" t="str">
        <f t="shared" si="132"/>
        <v>Saturday</v>
      </c>
      <c r="F2140" s="6" t="str">
        <f t="shared" si="135"/>
        <v>Weekend</v>
      </c>
      <c r="G2140" s="6" t="str">
        <f>_xlfn.XLOOKUP(B2140,'[1]VLOOKUP DATA'!$A$3:$A$14,'[1]VLOOKUP DATA'!$C$3:$C$14)</f>
        <v>Low-demand</v>
      </c>
      <c r="H2140" s="6" t="str" cm="1">
        <f t="array" ref="H2140">_xlfn.XLOOKUP(1,('[1]VLOOKUP DATA'!$I$2:$I$337=[1]DATA!G2140)*('[1]VLOOKUP DATA'!$J$2:$J$337=[1]DATA!D2140)*('[1]VLOOKUP DATA'!$K$2:$K$337=[1]DATA!E2140),'[1]VLOOKUP DATA'!$L$2:$L$337)</f>
        <v>Standard</v>
      </c>
      <c r="I2140" s="1" cm="1">
        <f t="array" ref="I2140">_xlfn.XLOOKUP(B2140,'[1]VLOOKUP DATA'!$A$3:$A$14,_xlfn.XLOOKUP(H2140,'[1]VLOOKUP DATA'!$D$2:$F$2,'[1]VLOOKUP DATA'!$D$3:$F$14))*100</f>
        <v>147</v>
      </c>
      <c r="J2140" s="2">
        <v>27.820066666666662</v>
      </c>
      <c r="K2140" s="3">
        <f t="shared" si="133"/>
        <v>27.820066666666662</v>
      </c>
      <c r="L2140" s="3">
        <v>49.833333333333336</v>
      </c>
      <c r="M2140" s="4">
        <v>444.10355833333307</v>
      </c>
      <c r="N2140" s="4">
        <v>192.23196666666669</v>
      </c>
      <c r="O2140" s="4">
        <v>643.58877500000017</v>
      </c>
      <c r="P2140" s="3">
        <f t="shared" si="134"/>
        <v>445.53515833333324</v>
      </c>
      <c r="Q2140" s="5">
        <v>-2.2524999999999986E-2</v>
      </c>
      <c r="R2140" s="5">
        <f>VLOOKUP(D2140,'[1]DESIGN LOAD'!AC:AF,2,FALSE)</f>
        <v>565</v>
      </c>
      <c r="S2140" s="7">
        <f>VLOOKUP(D2140,'[1]DESIGN LOAD'!AC:AF,3,FALSE)</f>
        <v>675</v>
      </c>
      <c r="T2140">
        <f>VLOOKUP(D2140,'[1]DESIGN LOAD'!AC:AF,4,FALSE)</f>
        <v>1240</v>
      </c>
    </row>
    <row r="2141" spans="1:20" x14ac:dyDescent="0.3">
      <c r="A2141" s="6">
        <v>2024</v>
      </c>
      <c r="B2141" s="6">
        <v>9</v>
      </c>
      <c r="C2141" s="6">
        <v>28</v>
      </c>
      <c r="D2141" s="6">
        <v>9</v>
      </c>
      <c r="E2141" s="6" t="str">
        <f t="shared" si="132"/>
        <v>Saturday</v>
      </c>
      <c r="F2141" s="6" t="str">
        <f t="shared" si="135"/>
        <v>Weekend</v>
      </c>
      <c r="G2141" s="6" t="str">
        <f>_xlfn.XLOOKUP(B2141,'[1]VLOOKUP DATA'!$A$3:$A$14,'[1]VLOOKUP DATA'!$C$3:$C$14)</f>
        <v>Low-demand</v>
      </c>
      <c r="H2141" s="6" t="str" cm="1">
        <f t="array" ref="H2141">_xlfn.XLOOKUP(1,('[1]VLOOKUP DATA'!$I$2:$I$337=[1]DATA!G2141)*('[1]VLOOKUP DATA'!$J$2:$J$337=[1]DATA!D2141)*('[1]VLOOKUP DATA'!$K$2:$K$337=[1]DATA!E2141),'[1]VLOOKUP DATA'!$L$2:$L$337)</f>
        <v>Standard</v>
      </c>
      <c r="I2141" s="1" cm="1">
        <f t="array" ref="I2141">_xlfn.XLOOKUP(B2141,'[1]VLOOKUP DATA'!$A$3:$A$14,_xlfn.XLOOKUP(H2141,'[1]VLOOKUP DATA'!$D$2:$F$2,'[1]VLOOKUP DATA'!$D$3:$F$14))*100</f>
        <v>147</v>
      </c>
      <c r="J2141" s="2">
        <v>-453.17880833333322</v>
      </c>
      <c r="K2141" s="3">
        <f t="shared" si="133"/>
        <v>0</v>
      </c>
      <c r="L2141" s="3">
        <v>58.45</v>
      </c>
      <c r="M2141" s="4">
        <v>399.38527499999998</v>
      </c>
      <c r="N2141" s="4">
        <v>687.61675000000002</v>
      </c>
      <c r="O2141" s="4">
        <v>615.16320833333339</v>
      </c>
      <c r="P2141" s="3">
        <f t="shared" si="134"/>
        <v>445.53515833333324</v>
      </c>
      <c r="Q2141" s="5">
        <v>-5.299999999999995E-2</v>
      </c>
      <c r="R2141" s="5">
        <f>VLOOKUP(D2141,'[1]DESIGN LOAD'!AC:AF,2,FALSE)</f>
        <v>565</v>
      </c>
      <c r="S2141" s="7">
        <f>VLOOKUP(D2141,'[1]DESIGN LOAD'!AC:AF,3,FALSE)</f>
        <v>675</v>
      </c>
      <c r="T2141">
        <f>VLOOKUP(D2141,'[1]DESIGN LOAD'!AC:AF,4,FALSE)</f>
        <v>1240</v>
      </c>
    </row>
    <row r="2142" spans="1:20" x14ac:dyDescent="0.3">
      <c r="A2142" s="6">
        <v>2024</v>
      </c>
      <c r="B2142" s="6">
        <v>9</v>
      </c>
      <c r="C2142" s="6">
        <v>28</v>
      </c>
      <c r="D2142" s="6">
        <v>10</v>
      </c>
      <c r="E2142" s="6" t="str">
        <f t="shared" si="132"/>
        <v>Saturday</v>
      </c>
      <c r="F2142" s="6" t="str">
        <f t="shared" si="135"/>
        <v>Weekend</v>
      </c>
      <c r="G2142" s="6" t="str">
        <f>_xlfn.XLOOKUP(B2142,'[1]VLOOKUP DATA'!$A$3:$A$14,'[1]VLOOKUP DATA'!$C$3:$C$14)</f>
        <v>Low-demand</v>
      </c>
      <c r="H2142" s="6" t="str" cm="1">
        <f t="array" ref="H2142">_xlfn.XLOOKUP(1,('[1]VLOOKUP DATA'!$I$2:$I$337=[1]DATA!G2142)*('[1]VLOOKUP DATA'!$J$2:$J$337=[1]DATA!D2142)*('[1]VLOOKUP DATA'!$K$2:$K$337=[1]DATA!E2142),'[1]VLOOKUP DATA'!$L$2:$L$337)</f>
        <v>Standard</v>
      </c>
      <c r="I2142" s="1" cm="1">
        <f t="array" ref="I2142">_xlfn.XLOOKUP(B2142,'[1]VLOOKUP DATA'!$A$3:$A$14,_xlfn.XLOOKUP(H2142,'[1]VLOOKUP DATA'!$D$2:$F$2,'[1]VLOOKUP DATA'!$D$3:$F$14))*100</f>
        <v>147</v>
      </c>
      <c r="J2142" s="2">
        <v>-454.36986666666655</v>
      </c>
      <c r="K2142" s="3">
        <f t="shared" si="133"/>
        <v>0</v>
      </c>
      <c r="L2142" s="3">
        <v>81.125</v>
      </c>
      <c r="M2142" s="4">
        <v>136.2389166666666</v>
      </c>
      <c r="N2142" s="4">
        <v>902.05577499999993</v>
      </c>
      <c r="O2142" s="4">
        <v>576.75889166666684</v>
      </c>
      <c r="P2142" s="3">
        <f t="shared" si="134"/>
        <v>445.53515833333324</v>
      </c>
      <c r="Q2142" s="5">
        <v>-5.299999999999995E-2</v>
      </c>
      <c r="R2142" s="5">
        <f>VLOOKUP(D2142,'[1]DESIGN LOAD'!AC:AF,2,FALSE)</f>
        <v>565</v>
      </c>
      <c r="S2142" s="7">
        <f>VLOOKUP(D2142,'[1]DESIGN LOAD'!AC:AF,3,FALSE)</f>
        <v>675</v>
      </c>
      <c r="T2142">
        <f>VLOOKUP(D2142,'[1]DESIGN LOAD'!AC:AF,4,FALSE)</f>
        <v>1240</v>
      </c>
    </row>
    <row r="2143" spans="1:20" x14ac:dyDescent="0.3">
      <c r="A2143" s="6">
        <v>2024</v>
      </c>
      <c r="B2143" s="6">
        <v>9</v>
      </c>
      <c r="C2143" s="6">
        <v>28</v>
      </c>
      <c r="D2143" s="6">
        <v>11</v>
      </c>
      <c r="E2143" s="6" t="str">
        <f t="shared" si="132"/>
        <v>Saturday</v>
      </c>
      <c r="F2143" s="6" t="str">
        <f t="shared" si="135"/>
        <v>Weekend</v>
      </c>
      <c r="G2143" s="6" t="str">
        <f>_xlfn.XLOOKUP(B2143,'[1]VLOOKUP DATA'!$A$3:$A$14,'[1]VLOOKUP DATA'!$C$3:$C$14)</f>
        <v>Low-demand</v>
      </c>
      <c r="H2143" s="6" t="str" cm="1">
        <f t="array" ref="H2143">_xlfn.XLOOKUP(1,('[1]VLOOKUP DATA'!$I$2:$I$337=[1]DATA!G2143)*('[1]VLOOKUP DATA'!$J$2:$J$337=[1]DATA!D2143)*('[1]VLOOKUP DATA'!$K$2:$K$337=[1]DATA!E2143),'[1]VLOOKUP DATA'!$L$2:$L$337)</f>
        <v>Standard</v>
      </c>
      <c r="I2143" s="1" cm="1">
        <f t="array" ref="I2143">_xlfn.XLOOKUP(B2143,'[1]VLOOKUP DATA'!$A$3:$A$14,_xlfn.XLOOKUP(H2143,'[1]VLOOKUP DATA'!$D$2:$F$2,'[1]VLOOKUP DATA'!$D$3:$F$14))*100</f>
        <v>147</v>
      </c>
      <c r="J2143" s="2">
        <v>-166.55642990654209</v>
      </c>
      <c r="K2143" s="3">
        <f t="shared" si="133"/>
        <v>0</v>
      </c>
      <c r="L2143" s="3">
        <v>97.841121495327101</v>
      </c>
      <c r="M2143" s="4">
        <v>25.730672897196271</v>
      </c>
      <c r="N2143" s="4">
        <v>682.72875700934583</v>
      </c>
      <c r="O2143" s="4">
        <v>539.30419626168225</v>
      </c>
      <c r="P2143" s="3">
        <f t="shared" si="134"/>
        <v>445.53515833333324</v>
      </c>
      <c r="Q2143" s="5">
        <v>-1.9813084112149533E-3</v>
      </c>
      <c r="R2143" s="5">
        <f>VLOOKUP(D2143,'[1]DESIGN LOAD'!AC:AF,2,FALSE)</f>
        <v>565</v>
      </c>
      <c r="S2143" s="7">
        <f>VLOOKUP(D2143,'[1]DESIGN LOAD'!AC:AF,3,FALSE)</f>
        <v>675</v>
      </c>
      <c r="T2143">
        <f>VLOOKUP(D2143,'[1]DESIGN LOAD'!AC:AF,4,FALSE)</f>
        <v>1240</v>
      </c>
    </row>
    <row r="2144" spans="1:20" x14ac:dyDescent="0.3">
      <c r="A2144" s="6">
        <v>2024</v>
      </c>
      <c r="B2144" s="6">
        <v>9</v>
      </c>
      <c r="C2144" s="6">
        <v>28</v>
      </c>
      <c r="D2144" s="6">
        <v>12</v>
      </c>
      <c r="E2144" s="6" t="str">
        <f t="shared" si="132"/>
        <v>Saturday</v>
      </c>
      <c r="F2144" s="6" t="str">
        <f t="shared" si="135"/>
        <v>Weekend</v>
      </c>
      <c r="G2144" s="6" t="str">
        <f>_xlfn.XLOOKUP(B2144,'[1]VLOOKUP DATA'!$A$3:$A$14,'[1]VLOOKUP DATA'!$C$3:$C$14)</f>
        <v>Low-demand</v>
      </c>
      <c r="H2144" s="6" t="str" cm="1">
        <f t="array" ref="H2144">_xlfn.XLOOKUP(1,('[1]VLOOKUP DATA'!$I$2:$I$337=[1]DATA!G2144)*('[1]VLOOKUP DATA'!$J$2:$J$337=[1]DATA!D2144)*('[1]VLOOKUP DATA'!$K$2:$K$337=[1]DATA!E2144),'[1]VLOOKUP DATA'!$L$2:$L$337)</f>
        <v>Off-Peak</v>
      </c>
      <c r="I2144" s="1" cm="1">
        <f t="array" ref="I2144">_xlfn.XLOOKUP(B2144,'[1]VLOOKUP DATA'!$A$3:$A$14,_xlfn.XLOOKUP(H2144,'[1]VLOOKUP DATA'!$D$2:$F$2,'[1]VLOOKUP DATA'!$D$3:$F$14))*100</f>
        <v>93</v>
      </c>
      <c r="J2144" s="2">
        <v>-14.69385833333334</v>
      </c>
      <c r="K2144" s="3">
        <f t="shared" si="133"/>
        <v>0</v>
      </c>
      <c r="L2144" s="3">
        <v>98.825000000000003</v>
      </c>
      <c r="M2144" s="4">
        <v>0.16360000000000002</v>
      </c>
      <c r="N2144" s="4">
        <v>534.57545833333347</v>
      </c>
      <c r="O2144" s="4">
        <v>519.85555000000022</v>
      </c>
      <c r="P2144" s="3">
        <f t="shared" si="134"/>
        <v>445.53515833333324</v>
      </c>
      <c r="Q2144" s="5">
        <v>-2.5074999999999976E-2</v>
      </c>
      <c r="R2144" s="5">
        <f>VLOOKUP(D2144,'[1]DESIGN LOAD'!AC:AF,2,FALSE)</f>
        <v>565</v>
      </c>
      <c r="S2144" s="7">
        <f>VLOOKUP(D2144,'[1]DESIGN LOAD'!AC:AF,3,FALSE)</f>
        <v>675</v>
      </c>
      <c r="T2144">
        <f>VLOOKUP(D2144,'[1]DESIGN LOAD'!AC:AF,4,FALSE)</f>
        <v>1240</v>
      </c>
    </row>
    <row r="2145" spans="1:20" x14ac:dyDescent="0.3">
      <c r="A2145" s="6">
        <v>2024</v>
      </c>
      <c r="B2145" s="6">
        <v>9</v>
      </c>
      <c r="C2145" s="6">
        <v>28</v>
      </c>
      <c r="D2145" s="6">
        <v>13</v>
      </c>
      <c r="E2145" s="6" t="str">
        <f t="shared" si="132"/>
        <v>Saturday</v>
      </c>
      <c r="F2145" s="6" t="str">
        <f t="shared" si="135"/>
        <v>Weekend</v>
      </c>
      <c r="G2145" s="6" t="str">
        <f>_xlfn.XLOOKUP(B2145,'[1]VLOOKUP DATA'!$A$3:$A$14,'[1]VLOOKUP DATA'!$C$3:$C$14)</f>
        <v>Low-demand</v>
      </c>
      <c r="H2145" s="6" t="str" cm="1">
        <f t="array" ref="H2145">_xlfn.XLOOKUP(1,('[1]VLOOKUP DATA'!$I$2:$I$337=[1]DATA!G2145)*('[1]VLOOKUP DATA'!$J$2:$J$337=[1]DATA!D2145)*('[1]VLOOKUP DATA'!$K$2:$K$337=[1]DATA!E2145),'[1]VLOOKUP DATA'!$L$2:$L$337)</f>
        <v>Off-Peak</v>
      </c>
      <c r="I2145" s="1" cm="1">
        <f t="array" ref="I2145">_xlfn.XLOOKUP(B2145,'[1]VLOOKUP DATA'!$A$3:$A$14,_xlfn.XLOOKUP(H2145,'[1]VLOOKUP DATA'!$D$2:$F$2,'[1]VLOOKUP DATA'!$D$3:$F$14))*100</f>
        <v>93</v>
      </c>
      <c r="J2145" s="2">
        <v>106.48489999999997</v>
      </c>
      <c r="K2145" s="3">
        <f t="shared" si="133"/>
        <v>106.48489999999997</v>
      </c>
      <c r="L2145" s="3">
        <v>97.341666666666669</v>
      </c>
      <c r="M2145" s="4">
        <v>34.96756666666667</v>
      </c>
      <c r="N2145" s="4">
        <v>416.92536666666689</v>
      </c>
      <c r="O2145" s="4">
        <v>556.04734166666663</v>
      </c>
      <c r="P2145" s="3">
        <f t="shared" si="134"/>
        <v>445.53515833333324</v>
      </c>
      <c r="Q2145" s="5">
        <v>-3.8466666666666739E-2</v>
      </c>
      <c r="R2145" s="5">
        <f>VLOOKUP(D2145,'[1]DESIGN LOAD'!AC:AF,2,FALSE)</f>
        <v>565</v>
      </c>
      <c r="S2145" s="7">
        <f>VLOOKUP(D2145,'[1]DESIGN LOAD'!AC:AF,3,FALSE)</f>
        <v>675</v>
      </c>
      <c r="T2145">
        <f>VLOOKUP(D2145,'[1]DESIGN LOAD'!AC:AF,4,FALSE)</f>
        <v>1240</v>
      </c>
    </row>
    <row r="2146" spans="1:20" x14ac:dyDescent="0.3">
      <c r="A2146" s="6">
        <v>2024</v>
      </c>
      <c r="B2146" s="6">
        <v>9</v>
      </c>
      <c r="C2146" s="6">
        <v>28</v>
      </c>
      <c r="D2146" s="6">
        <v>14</v>
      </c>
      <c r="E2146" s="6" t="str">
        <f t="shared" si="132"/>
        <v>Saturday</v>
      </c>
      <c r="F2146" s="6" t="str">
        <f t="shared" si="135"/>
        <v>Weekend</v>
      </c>
      <c r="G2146" s="6" t="str">
        <f>_xlfn.XLOOKUP(B2146,'[1]VLOOKUP DATA'!$A$3:$A$14,'[1]VLOOKUP DATA'!$C$3:$C$14)</f>
        <v>Low-demand</v>
      </c>
      <c r="H2146" s="6" t="str" cm="1">
        <f t="array" ref="H2146">_xlfn.XLOOKUP(1,('[1]VLOOKUP DATA'!$I$2:$I$337=[1]DATA!G2146)*('[1]VLOOKUP DATA'!$J$2:$J$337=[1]DATA!D2146)*('[1]VLOOKUP DATA'!$K$2:$K$337=[1]DATA!E2146),'[1]VLOOKUP DATA'!$L$2:$L$337)</f>
        <v>Off-Peak</v>
      </c>
      <c r="I2146" s="1" cm="1">
        <f t="array" ref="I2146">_xlfn.XLOOKUP(B2146,'[1]VLOOKUP DATA'!$A$3:$A$14,_xlfn.XLOOKUP(H2146,'[1]VLOOKUP DATA'!$D$2:$F$2,'[1]VLOOKUP DATA'!$D$3:$F$14))*100</f>
        <v>93</v>
      </c>
      <c r="J2146" s="2">
        <v>-48.413591666666655</v>
      </c>
      <c r="K2146" s="3">
        <f t="shared" si="133"/>
        <v>0</v>
      </c>
      <c r="L2146" s="3">
        <v>93.424999999999997</v>
      </c>
      <c r="M2146" s="4">
        <v>23.364350000000016</v>
      </c>
      <c r="N2146" s="4">
        <v>582.07945833333349</v>
      </c>
      <c r="O2146" s="4">
        <v>555.23370000000023</v>
      </c>
      <c r="P2146" s="3">
        <f t="shared" si="134"/>
        <v>445.53515833333324</v>
      </c>
      <c r="Q2146" s="5">
        <v>-1.5416666666666587E-2</v>
      </c>
      <c r="R2146" s="5">
        <f>VLOOKUP(D2146,'[1]DESIGN LOAD'!AC:AF,2,FALSE)</f>
        <v>565</v>
      </c>
      <c r="S2146" s="7">
        <f>VLOOKUP(D2146,'[1]DESIGN LOAD'!AC:AF,3,FALSE)</f>
        <v>675</v>
      </c>
      <c r="T2146">
        <f>VLOOKUP(D2146,'[1]DESIGN LOAD'!AC:AF,4,FALSE)</f>
        <v>1240</v>
      </c>
    </row>
    <row r="2147" spans="1:20" x14ac:dyDescent="0.3">
      <c r="A2147" s="6">
        <v>2024</v>
      </c>
      <c r="B2147" s="6">
        <v>9</v>
      </c>
      <c r="C2147" s="6">
        <v>28</v>
      </c>
      <c r="D2147" s="6">
        <v>15</v>
      </c>
      <c r="E2147" s="6" t="str">
        <f t="shared" si="132"/>
        <v>Saturday</v>
      </c>
      <c r="F2147" s="6" t="str">
        <f t="shared" si="135"/>
        <v>Weekend</v>
      </c>
      <c r="G2147" s="6" t="str">
        <f>_xlfn.XLOOKUP(B2147,'[1]VLOOKUP DATA'!$A$3:$A$14,'[1]VLOOKUP DATA'!$C$3:$C$14)</f>
        <v>Low-demand</v>
      </c>
      <c r="H2147" s="6" t="str" cm="1">
        <f t="array" ref="H2147">_xlfn.XLOOKUP(1,('[1]VLOOKUP DATA'!$I$2:$I$337=[1]DATA!G2147)*('[1]VLOOKUP DATA'!$J$2:$J$337=[1]DATA!D2147)*('[1]VLOOKUP DATA'!$K$2:$K$337=[1]DATA!E2147),'[1]VLOOKUP DATA'!$L$2:$L$337)</f>
        <v>Off-Peak</v>
      </c>
      <c r="I2147" s="1" cm="1">
        <f t="array" ref="I2147">_xlfn.XLOOKUP(B2147,'[1]VLOOKUP DATA'!$A$3:$A$14,_xlfn.XLOOKUP(H2147,'[1]VLOOKUP DATA'!$D$2:$F$2,'[1]VLOOKUP DATA'!$D$3:$F$14))*100</f>
        <v>93</v>
      </c>
      <c r="J2147" s="2">
        <v>101.12491666666668</v>
      </c>
      <c r="K2147" s="3">
        <f t="shared" si="133"/>
        <v>101.12491666666668</v>
      </c>
      <c r="L2147" s="3">
        <v>93.283333333333331</v>
      </c>
      <c r="M2147" s="4">
        <v>134.882375</v>
      </c>
      <c r="N2147" s="4">
        <v>301.88513333333327</v>
      </c>
      <c r="O2147" s="4">
        <v>530.27003333333312</v>
      </c>
      <c r="P2147" s="3">
        <f t="shared" si="134"/>
        <v>445.53515833333324</v>
      </c>
      <c r="Q2147" s="5">
        <v>-1.8650000000000014E-2</v>
      </c>
      <c r="R2147" s="5">
        <f>VLOOKUP(D2147,'[1]DESIGN LOAD'!AC:AF,2,FALSE)</f>
        <v>565</v>
      </c>
      <c r="S2147" s="7">
        <f>VLOOKUP(D2147,'[1]DESIGN LOAD'!AC:AF,3,FALSE)</f>
        <v>675</v>
      </c>
      <c r="T2147">
        <f>VLOOKUP(D2147,'[1]DESIGN LOAD'!AC:AF,4,FALSE)</f>
        <v>1240</v>
      </c>
    </row>
    <row r="2148" spans="1:20" x14ac:dyDescent="0.3">
      <c r="A2148" s="6">
        <v>2024</v>
      </c>
      <c r="B2148" s="6">
        <v>9</v>
      </c>
      <c r="C2148" s="6">
        <v>28</v>
      </c>
      <c r="D2148" s="6">
        <v>16</v>
      </c>
      <c r="E2148" s="6" t="str">
        <f t="shared" si="132"/>
        <v>Saturday</v>
      </c>
      <c r="F2148" s="6" t="str">
        <f t="shared" si="135"/>
        <v>Weekend</v>
      </c>
      <c r="G2148" s="6" t="str">
        <f>_xlfn.XLOOKUP(B2148,'[1]VLOOKUP DATA'!$A$3:$A$14,'[1]VLOOKUP DATA'!$C$3:$C$14)</f>
        <v>Low-demand</v>
      </c>
      <c r="H2148" s="6" t="str" cm="1">
        <f t="array" ref="H2148">_xlfn.XLOOKUP(1,('[1]VLOOKUP DATA'!$I$2:$I$337=[1]DATA!G2148)*('[1]VLOOKUP DATA'!$J$2:$J$337=[1]DATA!D2148)*('[1]VLOOKUP DATA'!$K$2:$K$337=[1]DATA!E2148),'[1]VLOOKUP DATA'!$L$2:$L$337)</f>
        <v>Off-Peak</v>
      </c>
      <c r="I2148" s="1" cm="1">
        <f t="array" ref="I2148">_xlfn.XLOOKUP(B2148,'[1]VLOOKUP DATA'!$A$3:$A$14,_xlfn.XLOOKUP(H2148,'[1]VLOOKUP DATA'!$D$2:$F$2,'[1]VLOOKUP DATA'!$D$3:$F$14))*100</f>
        <v>93</v>
      </c>
      <c r="J2148" s="2">
        <v>109.90954166666671</v>
      </c>
      <c r="K2148" s="3">
        <f t="shared" si="133"/>
        <v>109.90954166666671</v>
      </c>
      <c r="L2148" s="3">
        <v>87.325000000000003</v>
      </c>
      <c r="M2148" s="4">
        <v>298.67758333333325</v>
      </c>
      <c r="N2148" s="4">
        <v>139.88165000000006</v>
      </c>
      <c r="O2148" s="4">
        <v>534.30173333333335</v>
      </c>
      <c r="P2148" s="3">
        <f t="shared" si="134"/>
        <v>445.53515833333324</v>
      </c>
      <c r="Q2148" s="5">
        <v>-4.8000000000000036E-2</v>
      </c>
      <c r="R2148" s="5">
        <f>VLOOKUP(D2148,'[1]DESIGN LOAD'!AC:AF,2,FALSE)</f>
        <v>565</v>
      </c>
      <c r="S2148" s="7">
        <f>VLOOKUP(D2148,'[1]DESIGN LOAD'!AC:AF,3,FALSE)</f>
        <v>675</v>
      </c>
      <c r="T2148">
        <f>VLOOKUP(D2148,'[1]DESIGN LOAD'!AC:AF,4,FALSE)</f>
        <v>1240</v>
      </c>
    </row>
    <row r="2149" spans="1:20" x14ac:dyDescent="0.3">
      <c r="A2149" s="6">
        <v>2024</v>
      </c>
      <c r="B2149" s="6">
        <v>9</v>
      </c>
      <c r="C2149" s="6">
        <v>28</v>
      </c>
      <c r="D2149" s="6">
        <v>17</v>
      </c>
      <c r="E2149" s="6" t="str">
        <f t="shared" si="132"/>
        <v>Saturday</v>
      </c>
      <c r="F2149" s="6" t="str">
        <f t="shared" si="135"/>
        <v>Weekend</v>
      </c>
      <c r="G2149" s="6" t="str">
        <f>_xlfn.XLOOKUP(B2149,'[1]VLOOKUP DATA'!$A$3:$A$14,'[1]VLOOKUP DATA'!$C$3:$C$14)</f>
        <v>Low-demand</v>
      </c>
      <c r="H2149" s="6" t="str" cm="1">
        <f t="array" ref="H2149">_xlfn.XLOOKUP(1,('[1]VLOOKUP DATA'!$I$2:$I$337=[1]DATA!G2149)*('[1]VLOOKUP DATA'!$J$2:$J$337=[1]DATA!D2149)*('[1]VLOOKUP DATA'!$K$2:$K$337=[1]DATA!E2149),'[1]VLOOKUP DATA'!$L$2:$L$337)</f>
        <v>Off-Peak</v>
      </c>
      <c r="I2149" s="1" cm="1">
        <f t="array" ref="I2149">_xlfn.XLOOKUP(B2149,'[1]VLOOKUP DATA'!$A$3:$A$14,_xlfn.XLOOKUP(H2149,'[1]VLOOKUP DATA'!$D$2:$F$2,'[1]VLOOKUP DATA'!$D$3:$F$14))*100</f>
        <v>93</v>
      </c>
      <c r="J2149" s="2">
        <v>88.105908333333375</v>
      </c>
      <c r="K2149" s="3">
        <f t="shared" si="133"/>
        <v>88.105908333333375</v>
      </c>
      <c r="L2149" s="3">
        <v>82.158333333333331</v>
      </c>
      <c r="M2149" s="4">
        <v>421.2737166666667</v>
      </c>
      <c r="N2149" s="4">
        <v>31.875558333333334</v>
      </c>
      <c r="O2149" s="4">
        <v>522.07131666666669</v>
      </c>
      <c r="P2149" s="3">
        <f t="shared" si="134"/>
        <v>445.53515833333324</v>
      </c>
      <c r="Q2149" s="5">
        <v>-4.8000000000000036E-2</v>
      </c>
      <c r="R2149" s="5">
        <f>VLOOKUP(D2149,'[1]DESIGN LOAD'!AC:AF,2,FALSE)</f>
        <v>555</v>
      </c>
      <c r="S2149" s="7">
        <f>VLOOKUP(D2149,'[1]DESIGN LOAD'!AC:AF,3,FALSE)</f>
        <v>675</v>
      </c>
      <c r="T2149">
        <f>VLOOKUP(D2149,'[1]DESIGN LOAD'!AC:AF,4,FALSE)</f>
        <v>1230</v>
      </c>
    </row>
    <row r="2150" spans="1:20" x14ac:dyDescent="0.3">
      <c r="A2150" s="6">
        <v>2024</v>
      </c>
      <c r="B2150" s="6">
        <v>9</v>
      </c>
      <c r="C2150" s="6">
        <v>28</v>
      </c>
      <c r="D2150" s="6">
        <v>18</v>
      </c>
      <c r="E2150" s="6" t="str">
        <f t="shared" si="132"/>
        <v>Saturday</v>
      </c>
      <c r="F2150" s="6" t="str">
        <f t="shared" si="135"/>
        <v>Weekend</v>
      </c>
      <c r="G2150" s="6" t="str">
        <f>_xlfn.XLOOKUP(B2150,'[1]VLOOKUP DATA'!$A$3:$A$14,'[1]VLOOKUP DATA'!$C$3:$C$14)</f>
        <v>Low-demand</v>
      </c>
      <c r="H2150" s="6" t="str" cm="1">
        <f t="array" ref="H2150">_xlfn.XLOOKUP(1,('[1]VLOOKUP DATA'!$I$2:$I$337=[1]DATA!G2150)*('[1]VLOOKUP DATA'!$J$2:$J$337=[1]DATA!D2150)*('[1]VLOOKUP DATA'!$K$2:$K$337=[1]DATA!E2150),'[1]VLOOKUP DATA'!$L$2:$L$337)</f>
        <v>Standard</v>
      </c>
      <c r="I2150" s="1" cm="1">
        <f t="array" ref="I2150">_xlfn.XLOOKUP(B2150,'[1]VLOOKUP DATA'!$A$3:$A$14,_xlfn.XLOOKUP(H2150,'[1]VLOOKUP DATA'!$D$2:$F$2,'[1]VLOOKUP DATA'!$D$3:$F$14))*100</f>
        <v>147</v>
      </c>
      <c r="J2150" s="2">
        <v>347.02313333333342</v>
      </c>
      <c r="K2150" s="3">
        <f t="shared" si="133"/>
        <v>347.02313333333342</v>
      </c>
      <c r="L2150" s="3">
        <v>69.099999999999994</v>
      </c>
      <c r="M2150" s="4">
        <v>143.81944166666662</v>
      </c>
      <c r="N2150" s="4">
        <v>4.5262166666666666</v>
      </c>
      <c r="O2150" s="4">
        <v>488.85428333333329</v>
      </c>
      <c r="P2150" s="3">
        <f t="shared" si="134"/>
        <v>445.53515833333324</v>
      </c>
      <c r="Q2150" s="5">
        <v>-4.8000000000000036E-2</v>
      </c>
      <c r="R2150" s="5">
        <f>VLOOKUP(D2150,'[1]DESIGN LOAD'!AC:AF,2,FALSE)</f>
        <v>485</v>
      </c>
      <c r="S2150" s="7">
        <f>VLOOKUP(D2150,'[1]DESIGN LOAD'!AC:AF,3,FALSE)</f>
        <v>655</v>
      </c>
      <c r="T2150">
        <f>VLOOKUP(D2150,'[1]DESIGN LOAD'!AC:AF,4,FALSE)</f>
        <v>1140</v>
      </c>
    </row>
    <row r="2151" spans="1:20" x14ac:dyDescent="0.3">
      <c r="A2151" s="6">
        <v>2024</v>
      </c>
      <c r="B2151" s="6">
        <v>9</v>
      </c>
      <c r="C2151" s="6">
        <v>28</v>
      </c>
      <c r="D2151" s="6">
        <v>19</v>
      </c>
      <c r="E2151" s="6" t="str">
        <f t="shared" si="132"/>
        <v>Saturday</v>
      </c>
      <c r="F2151" s="6" t="str">
        <f t="shared" si="135"/>
        <v>Weekend</v>
      </c>
      <c r="G2151" s="6" t="str">
        <f>_xlfn.XLOOKUP(B2151,'[1]VLOOKUP DATA'!$A$3:$A$14,'[1]VLOOKUP DATA'!$C$3:$C$14)</f>
        <v>Low-demand</v>
      </c>
      <c r="H2151" s="6" t="str" cm="1">
        <f t="array" ref="H2151">_xlfn.XLOOKUP(1,('[1]VLOOKUP DATA'!$I$2:$I$337=[1]DATA!G2151)*('[1]VLOOKUP DATA'!$J$2:$J$337=[1]DATA!D2151)*('[1]VLOOKUP DATA'!$K$2:$K$337=[1]DATA!E2151),'[1]VLOOKUP DATA'!$L$2:$L$337)</f>
        <v>Standard</v>
      </c>
      <c r="I2151" s="1" cm="1">
        <f t="array" ref="I2151">_xlfn.XLOOKUP(B2151,'[1]VLOOKUP DATA'!$A$3:$A$14,_xlfn.XLOOKUP(H2151,'[1]VLOOKUP DATA'!$D$2:$F$2,'[1]VLOOKUP DATA'!$D$3:$F$14))*100</f>
        <v>147</v>
      </c>
      <c r="J2151" s="2">
        <v>92.688716666666679</v>
      </c>
      <c r="K2151" s="3">
        <f t="shared" si="133"/>
        <v>92.688716666666679</v>
      </c>
      <c r="L2151" s="3">
        <v>59.9</v>
      </c>
      <c r="M2151" s="4">
        <v>386.63444166666665</v>
      </c>
      <c r="N2151" s="4">
        <v>0</v>
      </c>
      <c r="O2151" s="4">
        <v>462.15218333333354</v>
      </c>
      <c r="P2151" s="3">
        <f t="shared" si="134"/>
        <v>445.53515833333324</v>
      </c>
      <c r="Q2151" s="5">
        <v>-4.8000000000000036E-2</v>
      </c>
      <c r="R2151" s="5">
        <f>VLOOKUP(D2151,'[1]DESIGN LOAD'!AC:AF,2,FALSE)</f>
        <v>295</v>
      </c>
      <c r="S2151" s="7">
        <f>VLOOKUP(D2151,'[1]DESIGN LOAD'!AC:AF,3,FALSE)</f>
        <v>655</v>
      </c>
      <c r="T2151">
        <f>VLOOKUP(D2151,'[1]DESIGN LOAD'!AC:AF,4,FALSE)</f>
        <v>950</v>
      </c>
    </row>
    <row r="2152" spans="1:20" x14ac:dyDescent="0.3">
      <c r="A2152" s="6">
        <v>2024</v>
      </c>
      <c r="B2152" s="6">
        <v>9</v>
      </c>
      <c r="C2152" s="6">
        <v>28</v>
      </c>
      <c r="D2152" s="6">
        <v>20</v>
      </c>
      <c r="E2152" s="6" t="str">
        <f t="shared" si="132"/>
        <v>Saturday</v>
      </c>
      <c r="F2152" s="6" t="str">
        <f t="shared" si="135"/>
        <v>Weekend</v>
      </c>
      <c r="G2152" s="6" t="str">
        <f>_xlfn.XLOOKUP(B2152,'[1]VLOOKUP DATA'!$A$3:$A$14,'[1]VLOOKUP DATA'!$C$3:$C$14)</f>
        <v>Low-demand</v>
      </c>
      <c r="H2152" s="6" t="str" cm="1">
        <f t="array" ref="H2152">_xlfn.XLOOKUP(1,('[1]VLOOKUP DATA'!$I$2:$I$337=[1]DATA!G2152)*('[1]VLOOKUP DATA'!$J$2:$J$337=[1]DATA!D2152)*('[1]VLOOKUP DATA'!$K$2:$K$337=[1]DATA!E2152),'[1]VLOOKUP DATA'!$L$2:$L$337)</f>
        <v>Off-Peak</v>
      </c>
      <c r="I2152" s="1" cm="1">
        <f t="array" ref="I2152">_xlfn.XLOOKUP(B2152,'[1]VLOOKUP DATA'!$A$3:$A$14,_xlfn.XLOOKUP(H2152,'[1]VLOOKUP DATA'!$D$2:$F$2,'[1]VLOOKUP DATA'!$D$3:$F$14))*100</f>
        <v>93</v>
      </c>
      <c r="J2152" s="2">
        <v>-38.517849999999974</v>
      </c>
      <c r="K2152" s="3">
        <f t="shared" si="133"/>
        <v>0</v>
      </c>
      <c r="L2152" s="3">
        <v>57.875</v>
      </c>
      <c r="M2152" s="4">
        <v>442.6294166666666</v>
      </c>
      <c r="N2152" s="4">
        <v>0</v>
      </c>
      <c r="O2152" s="4">
        <v>383.74110000000019</v>
      </c>
      <c r="P2152" s="3">
        <f t="shared" si="134"/>
        <v>445.53515833333324</v>
      </c>
      <c r="Q2152" s="5">
        <v>-4.0400000000000026E-2</v>
      </c>
      <c r="R2152" s="5">
        <f>VLOOKUP(D2152,'[1]DESIGN LOAD'!AC:AF,2,FALSE)</f>
        <v>295</v>
      </c>
      <c r="S2152" s="7">
        <f>VLOOKUP(D2152,'[1]DESIGN LOAD'!AC:AF,3,FALSE)</f>
        <v>190</v>
      </c>
      <c r="T2152">
        <f>VLOOKUP(D2152,'[1]DESIGN LOAD'!AC:AF,4,FALSE)</f>
        <v>485</v>
      </c>
    </row>
    <row r="2153" spans="1:20" x14ac:dyDescent="0.3">
      <c r="A2153" s="6">
        <v>2024</v>
      </c>
      <c r="B2153" s="6">
        <v>9</v>
      </c>
      <c r="C2153" s="6">
        <v>28</v>
      </c>
      <c r="D2153" s="6">
        <v>21</v>
      </c>
      <c r="E2153" s="6" t="str">
        <f t="shared" si="132"/>
        <v>Saturday</v>
      </c>
      <c r="F2153" s="6" t="str">
        <f t="shared" si="135"/>
        <v>Weekend</v>
      </c>
      <c r="G2153" s="6" t="str">
        <f>_xlfn.XLOOKUP(B2153,'[1]VLOOKUP DATA'!$A$3:$A$14,'[1]VLOOKUP DATA'!$C$3:$C$14)</f>
        <v>Low-demand</v>
      </c>
      <c r="H2153" s="6" t="str" cm="1">
        <f t="array" ref="H2153">_xlfn.XLOOKUP(1,('[1]VLOOKUP DATA'!$I$2:$I$337=[1]DATA!G2153)*('[1]VLOOKUP DATA'!$J$2:$J$337=[1]DATA!D2153)*('[1]VLOOKUP DATA'!$K$2:$K$337=[1]DATA!E2153),'[1]VLOOKUP DATA'!$L$2:$L$337)</f>
        <v>Off-Peak</v>
      </c>
      <c r="I2153" s="1" cm="1">
        <f t="array" ref="I2153">_xlfn.XLOOKUP(B2153,'[1]VLOOKUP DATA'!$A$3:$A$14,_xlfn.XLOOKUP(H2153,'[1]VLOOKUP DATA'!$D$2:$F$2,'[1]VLOOKUP DATA'!$D$3:$F$14))*100</f>
        <v>93</v>
      </c>
      <c r="J2153" s="2">
        <v>-62.419049999999999</v>
      </c>
      <c r="K2153" s="3">
        <f t="shared" si="133"/>
        <v>0</v>
      </c>
      <c r="L2153" s="3">
        <v>60.2</v>
      </c>
      <c r="M2153" s="4">
        <v>434.99409999999989</v>
      </c>
      <c r="N2153" s="4">
        <v>0</v>
      </c>
      <c r="O2153" s="4">
        <v>352.72417500000012</v>
      </c>
      <c r="P2153" s="3">
        <f t="shared" si="134"/>
        <v>445.53515833333324</v>
      </c>
      <c r="Q2153" s="5">
        <v>-3.2000000000000021E-2</v>
      </c>
      <c r="R2153" s="5">
        <f>VLOOKUP(D2153,'[1]DESIGN LOAD'!AC:AF,2,FALSE)</f>
        <v>295</v>
      </c>
      <c r="S2153" s="7">
        <f>VLOOKUP(D2153,'[1]DESIGN LOAD'!AC:AF,3,FALSE)</f>
        <v>190</v>
      </c>
      <c r="T2153">
        <f>VLOOKUP(D2153,'[1]DESIGN LOAD'!AC:AF,4,FALSE)</f>
        <v>485</v>
      </c>
    </row>
    <row r="2154" spans="1:20" x14ac:dyDescent="0.3">
      <c r="A2154" s="6">
        <v>2024</v>
      </c>
      <c r="B2154" s="6">
        <v>9</v>
      </c>
      <c r="C2154" s="6">
        <v>28</v>
      </c>
      <c r="D2154" s="6">
        <v>22</v>
      </c>
      <c r="E2154" s="6" t="str">
        <f t="shared" si="132"/>
        <v>Saturday</v>
      </c>
      <c r="F2154" s="6" t="str">
        <f t="shared" si="135"/>
        <v>Weekend</v>
      </c>
      <c r="G2154" s="6" t="str">
        <f>_xlfn.XLOOKUP(B2154,'[1]VLOOKUP DATA'!$A$3:$A$14,'[1]VLOOKUP DATA'!$C$3:$C$14)</f>
        <v>Low-demand</v>
      </c>
      <c r="H2154" s="6" t="str" cm="1">
        <f t="array" ref="H2154">_xlfn.XLOOKUP(1,('[1]VLOOKUP DATA'!$I$2:$I$337=[1]DATA!G2154)*('[1]VLOOKUP DATA'!$J$2:$J$337=[1]DATA!D2154)*('[1]VLOOKUP DATA'!$K$2:$K$337=[1]DATA!E2154),'[1]VLOOKUP DATA'!$L$2:$L$337)</f>
        <v>Off-Peak</v>
      </c>
      <c r="I2154" s="1" cm="1">
        <f t="array" ref="I2154">_xlfn.XLOOKUP(B2154,'[1]VLOOKUP DATA'!$A$3:$A$14,_xlfn.XLOOKUP(H2154,'[1]VLOOKUP DATA'!$D$2:$F$2,'[1]VLOOKUP DATA'!$D$3:$F$14))*100</f>
        <v>93</v>
      </c>
      <c r="J2154" s="2">
        <v>-41.939016666666689</v>
      </c>
      <c r="K2154" s="3">
        <f t="shared" si="133"/>
        <v>0</v>
      </c>
      <c r="L2154" s="3">
        <v>62.541666666666664</v>
      </c>
      <c r="M2154" s="4">
        <v>409.39045833333336</v>
      </c>
      <c r="N2154" s="4">
        <v>0</v>
      </c>
      <c r="O2154" s="4">
        <v>348.26574999999991</v>
      </c>
      <c r="P2154" s="3">
        <f t="shared" si="134"/>
        <v>445.53515833333324</v>
      </c>
      <c r="Q2154" s="5">
        <v>-3.2000000000000021E-2</v>
      </c>
      <c r="R2154" s="5">
        <f>VLOOKUP(D2154,'[1]DESIGN LOAD'!AC:AF,2,FALSE)</f>
        <v>200</v>
      </c>
      <c r="S2154" s="7">
        <f>VLOOKUP(D2154,'[1]DESIGN LOAD'!AC:AF,3,FALSE)</f>
        <v>190</v>
      </c>
      <c r="T2154">
        <f>VLOOKUP(D2154,'[1]DESIGN LOAD'!AC:AF,4,FALSE)</f>
        <v>390</v>
      </c>
    </row>
    <row r="2155" spans="1:20" x14ac:dyDescent="0.3">
      <c r="A2155" s="6">
        <v>2024</v>
      </c>
      <c r="B2155" s="6">
        <v>9</v>
      </c>
      <c r="C2155" s="6">
        <v>28</v>
      </c>
      <c r="D2155" s="6">
        <v>23</v>
      </c>
      <c r="E2155" s="6" t="str">
        <f t="shared" si="132"/>
        <v>Saturday</v>
      </c>
      <c r="F2155" s="6" t="str">
        <f t="shared" si="135"/>
        <v>Weekend</v>
      </c>
      <c r="G2155" s="6" t="str">
        <f>_xlfn.XLOOKUP(B2155,'[1]VLOOKUP DATA'!$A$3:$A$14,'[1]VLOOKUP DATA'!$C$3:$C$14)</f>
        <v>Low-demand</v>
      </c>
      <c r="H2155" s="6" t="str" cm="1">
        <f t="array" ref="H2155">_xlfn.XLOOKUP(1,('[1]VLOOKUP DATA'!$I$2:$I$337=[1]DATA!G2155)*('[1]VLOOKUP DATA'!$J$2:$J$337=[1]DATA!D2155)*('[1]VLOOKUP DATA'!$K$2:$K$337=[1]DATA!E2155),'[1]VLOOKUP DATA'!$L$2:$L$337)</f>
        <v>Off-Peak</v>
      </c>
      <c r="I2155" s="1" cm="1">
        <f t="array" ref="I2155">_xlfn.XLOOKUP(B2155,'[1]VLOOKUP DATA'!$A$3:$A$14,_xlfn.XLOOKUP(H2155,'[1]VLOOKUP DATA'!$D$2:$F$2,'[1]VLOOKUP DATA'!$D$3:$F$14))*100</f>
        <v>93</v>
      </c>
      <c r="J2155" s="2">
        <v>-31.027474999999985</v>
      </c>
      <c r="K2155" s="3">
        <f t="shared" si="133"/>
        <v>0</v>
      </c>
      <c r="L2155" s="3">
        <v>63.825000000000003</v>
      </c>
      <c r="M2155" s="4">
        <v>404.75660000000011</v>
      </c>
      <c r="N2155" s="4">
        <v>0</v>
      </c>
      <c r="O2155" s="4">
        <v>354.81264166666665</v>
      </c>
      <c r="P2155" s="3">
        <f t="shared" si="134"/>
        <v>445.53515833333324</v>
      </c>
      <c r="Q2155" s="5">
        <v>-3.4133333333333356E-2</v>
      </c>
      <c r="R2155" s="5">
        <f>VLOOKUP(D2155,'[1]DESIGN LOAD'!AC:AF,2,FALSE)</f>
        <v>200</v>
      </c>
      <c r="S2155" s="7">
        <f>VLOOKUP(D2155,'[1]DESIGN LOAD'!AC:AF,3,FALSE)</f>
        <v>190</v>
      </c>
      <c r="T2155">
        <f>VLOOKUP(D2155,'[1]DESIGN LOAD'!AC:AF,4,FALSE)</f>
        <v>390</v>
      </c>
    </row>
    <row r="2156" spans="1:20" x14ac:dyDescent="0.3">
      <c r="A2156" s="6">
        <v>2024</v>
      </c>
      <c r="B2156" s="6">
        <v>9</v>
      </c>
      <c r="C2156" s="6">
        <v>29</v>
      </c>
      <c r="D2156" s="6">
        <v>0</v>
      </c>
      <c r="E2156" s="6" t="str">
        <f t="shared" si="132"/>
        <v>Sunday</v>
      </c>
      <c r="F2156" s="6" t="str">
        <f t="shared" si="135"/>
        <v>Weekend</v>
      </c>
      <c r="G2156" s="6" t="str">
        <f>_xlfn.XLOOKUP(B2156,'[1]VLOOKUP DATA'!$A$3:$A$14,'[1]VLOOKUP DATA'!$C$3:$C$14)</f>
        <v>Low-demand</v>
      </c>
      <c r="H2156" s="6" t="str" cm="1">
        <f t="array" ref="H2156">_xlfn.XLOOKUP(1,('[1]VLOOKUP DATA'!$I$2:$I$337=[1]DATA!G2156)*('[1]VLOOKUP DATA'!$J$2:$J$337=[1]DATA!D2156)*('[1]VLOOKUP DATA'!$K$2:$K$337=[1]DATA!E2156),'[1]VLOOKUP DATA'!$L$2:$L$337)</f>
        <v>Off-Peak</v>
      </c>
      <c r="I2156" s="1" cm="1">
        <f t="array" ref="I2156">_xlfn.XLOOKUP(B2156,'[1]VLOOKUP DATA'!$A$3:$A$14,_xlfn.XLOOKUP(H2156,'[1]VLOOKUP DATA'!$D$2:$F$2,'[1]VLOOKUP DATA'!$D$3:$F$14))*100</f>
        <v>93</v>
      </c>
      <c r="J2156" s="2">
        <v>-21.508741666666662</v>
      </c>
      <c r="K2156" s="3">
        <f t="shared" si="133"/>
        <v>0</v>
      </c>
      <c r="L2156" s="3">
        <v>64.75</v>
      </c>
      <c r="M2156" s="4">
        <v>375.77929166666661</v>
      </c>
      <c r="N2156" s="4">
        <v>0</v>
      </c>
      <c r="O2156" s="4">
        <v>336.33113333333341</v>
      </c>
      <c r="P2156" s="3">
        <f t="shared" si="134"/>
        <v>445.53515833333324</v>
      </c>
      <c r="Q2156" s="5">
        <v>-4.8333333333333367E-2</v>
      </c>
      <c r="R2156" s="5">
        <f>VLOOKUP(D2156,'[1]DESIGN LOAD'!AC:AF,2,FALSE)</f>
        <v>200</v>
      </c>
      <c r="S2156" s="7">
        <f>VLOOKUP(D2156,'[1]DESIGN LOAD'!AC:AF,3,FALSE)</f>
        <v>190</v>
      </c>
      <c r="T2156">
        <f>VLOOKUP(D2156,'[1]DESIGN LOAD'!AC:AF,4,FALSE)</f>
        <v>390</v>
      </c>
    </row>
    <row r="2157" spans="1:20" x14ac:dyDescent="0.3">
      <c r="A2157" s="6">
        <v>2024</v>
      </c>
      <c r="B2157" s="6">
        <v>9</v>
      </c>
      <c r="C2157" s="6">
        <v>29</v>
      </c>
      <c r="D2157" s="6">
        <v>1</v>
      </c>
      <c r="E2157" s="6" t="str">
        <f t="shared" si="132"/>
        <v>Sunday</v>
      </c>
      <c r="F2157" s="6" t="str">
        <f t="shared" si="135"/>
        <v>Weekend</v>
      </c>
      <c r="G2157" s="6" t="str">
        <f>_xlfn.XLOOKUP(B2157,'[1]VLOOKUP DATA'!$A$3:$A$14,'[1]VLOOKUP DATA'!$C$3:$C$14)</f>
        <v>Low-demand</v>
      </c>
      <c r="H2157" s="6" t="str" cm="1">
        <f t="array" ref="H2157">_xlfn.XLOOKUP(1,('[1]VLOOKUP DATA'!$I$2:$I$337=[1]DATA!G2157)*('[1]VLOOKUP DATA'!$J$2:$J$337=[1]DATA!D2157)*('[1]VLOOKUP DATA'!$K$2:$K$337=[1]DATA!E2157),'[1]VLOOKUP DATA'!$L$2:$L$337)</f>
        <v>Off-Peak</v>
      </c>
      <c r="I2157" s="1" cm="1">
        <f t="array" ref="I2157">_xlfn.XLOOKUP(B2157,'[1]VLOOKUP DATA'!$A$3:$A$14,_xlfn.XLOOKUP(H2157,'[1]VLOOKUP DATA'!$D$2:$F$2,'[1]VLOOKUP DATA'!$D$3:$F$14))*100</f>
        <v>93</v>
      </c>
      <c r="J2157" s="2">
        <v>-16.336100000000005</v>
      </c>
      <c r="K2157" s="3">
        <f t="shared" si="133"/>
        <v>0</v>
      </c>
      <c r="L2157" s="3">
        <v>65</v>
      </c>
      <c r="M2157" s="4">
        <v>381.01789166666669</v>
      </c>
      <c r="N2157" s="4">
        <v>0</v>
      </c>
      <c r="O2157" s="4">
        <v>346.68105000000008</v>
      </c>
      <c r="P2157" s="3">
        <f t="shared" si="134"/>
        <v>445.53515833333324</v>
      </c>
      <c r="Q2157" s="5">
        <v>-2.4000000000000018E-2</v>
      </c>
      <c r="R2157" s="5">
        <f>VLOOKUP(D2157,'[1]DESIGN LOAD'!AC:AF,2,FALSE)</f>
        <v>200</v>
      </c>
      <c r="S2157" s="7">
        <f>VLOOKUP(D2157,'[1]DESIGN LOAD'!AC:AF,3,FALSE)</f>
        <v>190</v>
      </c>
      <c r="T2157">
        <f>VLOOKUP(D2157,'[1]DESIGN LOAD'!AC:AF,4,FALSE)</f>
        <v>390</v>
      </c>
    </row>
    <row r="2158" spans="1:20" x14ac:dyDescent="0.3">
      <c r="A2158" s="6">
        <v>2024</v>
      </c>
      <c r="B2158" s="6">
        <v>9</v>
      </c>
      <c r="C2158" s="6">
        <v>29</v>
      </c>
      <c r="D2158" s="6">
        <v>2</v>
      </c>
      <c r="E2158" s="6" t="str">
        <f t="shared" si="132"/>
        <v>Sunday</v>
      </c>
      <c r="F2158" s="6" t="str">
        <f t="shared" si="135"/>
        <v>Weekend</v>
      </c>
      <c r="G2158" s="6" t="str">
        <f>_xlfn.XLOOKUP(B2158,'[1]VLOOKUP DATA'!$A$3:$A$14,'[1]VLOOKUP DATA'!$C$3:$C$14)</f>
        <v>Low-demand</v>
      </c>
      <c r="H2158" s="6" t="str" cm="1">
        <f t="array" ref="H2158">_xlfn.XLOOKUP(1,('[1]VLOOKUP DATA'!$I$2:$I$337=[1]DATA!G2158)*('[1]VLOOKUP DATA'!$J$2:$J$337=[1]DATA!D2158)*('[1]VLOOKUP DATA'!$K$2:$K$337=[1]DATA!E2158),'[1]VLOOKUP DATA'!$L$2:$L$337)</f>
        <v>Off-Peak</v>
      </c>
      <c r="I2158" s="1" cm="1">
        <f t="array" ref="I2158">_xlfn.XLOOKUP(B2158,'[1]VLOOKUP DATA'!$A$3:$A$14,_xlfn.XLOOKUP(H2158,'[1]VLOOKUP DATA'!$D$2:$F$2,'[1]VLOOKUP DATA'!$D$3:$F$14))*100</f>
        <v>93</v>
      </c>
      <c r="J2158" s="2">
        <v>-16.487125000000002</v>
      </c>
      <c r="K2158" s="3">
        <f t="shared" si="133"/>
        <v>0</v>
      </c>
      <c r="L2158" s="3">
        <v>65.808333333333337</v>
      </c>
      <c r="M2158" s="4">
        <v>419.48853333333358</v>
      </c>
      <c r="N2158" s="4">
        <v>0</v>
      </c>
      <c r="O2158" s="4">
        <v>383.38770000000011</v>
      </c>
      <c r="P2158" s="3">
        <f t="shared" si="134"/>
        <v>445.53515833333324</v>
      </c>
      <c r="Q2158" s="5">
        <v>-2.4000000000000018E-2</v>
      </c>
      <c r="R2158" s="5">
        <f>VLOOKUP(D2158,'[1]DESIGN LOAD'!AC:AF,2,FALSE)</f>
        <v>200</v>
      </c>
      <c r="S2158" s="7">
        <f>VLOOKUP(D2158,'[1]DESIGN LOAD'!AC:AF,3,FALSE)</f>
        <v>190</v>
      </c>
      <c r="T2158">
        <f>VLOOKUP(D2158,'[1]DESIGN LOAD'!AC:AF,4,FALSE)</f>
        <v>390</v>
      </c>
    </row>
    <row r="2159" spans="1:20" x14ac:dyDescent="0.3">
      <c r="A2159" s="6">
        <v>2024</v>
      </c>
      <c r="B2159" s="6">
        <v>9</v>
      </c>
      <c r="C2159" s="6">
        <v>29</v>
      </c>
      <c r="D2159" s="6">
        <v>3</v>
      </c>
      <c r="E2159" s="6" t="str">
        <f t="shared" si="132"/>
        <v>Sunday</v>
      </c>
      <c r="F2159" s="6" t="str">
        <f t="shared" si="135"/>
        <v>Weekend</v>
      </c>
      <c r="G2159" s="6" t="str">
        <f>_xlfn.XLOOKUP(B2159,'[1]VLOOKUP DATA'!$A$3:$A$14,'[1]VLOOKUP DATA'!$C$3:$C$14)</f>
        <v>Low-demand</v>
      </c>
      <c r="H2159" s="6" t="str" cm="1">
        <f t="array" ref="H2159">_xlfn.XLOOKUP(1,('[1]VLOOKUP DATA'!$I$2:$I$337=[1]DATA!G2159)*('[1]VLOOKUP DATA'!$J$2:$J$337=[1]DATA!D2159)*('[1]VLOOKUP DATA'!$K$2:$K$337=[1]DATA!E2159),'[1]VLOOKUP DATA'!$L$2:$L$337)</f>
        <v>Off-Peak</v>
      </c>
      <c r="I2159" s="1" cm="1">
        <f t="array" ref="I2159">_xlfn.XLOOKUP(B2159,'[1]VLOOKUP DATA'!$A$3:$A$14,_xlfn.XLOOKUP(H2159,'[1]VLOOKUP DATA'!$D$2:$F$2,'[1]VLOOKUP DATA'!$D$3:$F$14))*100</f>
        <v>93</v>
      </c>
      <c r="J2159" s="2">
        <v>-14.929141666666668</v>
      </c>
      <c r="K2159" s="3">
        <f t="shared" si="133"/>
        <v>0</v>
      </c>
      <c r="L2159" s="3">
        <v>66</v>
      </c>
      <c r="M2159" s="4">
        <v>403.63966666666687</v>
      </c>
      <c r="N2159" s="4">
        <v>0</v>
      </c>
      <c r="O2159" s="4">
        <v>369.54306666666639</v>
      </c>
      <c r="P2159" s="3">
        <f t="shared" si="134"/>
        <v>445.53515833333324</v>
      </c>
      <c r="Q2159" s="5">
        <v>-2.4000000000000018E-2</v>
      </c>
      <c r="R2159" s="5">
        <f>VLOOKUP(D2159,'[1]DESIGN LOAD'!AC:AF,2,FALSE)</f>
        <v>200</v>
      </c>
      <c r="S2159" s="7">
        <f>VLOOKUP(D2159,'[1]DESIGN LOAD'!AC:AF,3,FALSE)</f>
        <v>190</v>
      </c>
      <c r="T2159">
        <f>VLOOKUP(D2159,'[1]DESIGN LOAD'!AC:AF,4,FALSE)</f>
        <v>390</v>
      </c>
    </row>
    <row r="2160" spans="1:20" x14ac:dyDescent="0.3">
      <c r="A2160" s="6">
        <v>2024</v>
      </c>
      <c r="B2160" s="6">
        <v>9</v>
      </c>
      <c r="C2160" s="6">
        <v>29</v>
      </c>
      <c r="D2160" s="6">
        <v>4</v>
      </c>
      <c r="E2160" s="6" t="str">
        <f t="shared" si="132"/>
        <v>Sunday</v>
      </c>
      <c r="F2160" s="6" t="str">
        <f t="shared" si="135"/>
        <v>Weekend</v>
      </c>
      <c r="G2160" s="6" t="str">
        <f>_xlfn.XLOOKUP(B2160,'[1]VLOOKUP DATA'!$A$3:$A$14,'[1]VLOOKUP DATA'!$C$3:$C$14)</f>
        <v>Low-demand</v>
      </c>
      <c r="H2160" s="6" t="str" cm="1">
        <f t="array" ref="H2160">_xlfn.XLOOKUP(1,('[1]VLOOKUP DATA'!$I$2:$I$337=[1]DATA!G2160)*('[1]VLOOKUP DATA'!$J$2:$J$337=[1]DATA!D2160)*('[1]VLOOKUP DATA'!$K$2:$K$337=[1]DATA!E2160),'[1]VLOOKUP DATA'!$L$2:$L$337)</f>
        <v>Off-Peak</v>
      </c>
      <c r="I2160" s="1" cm="1">
        <f t="array" ref="I2160">_xlfn.XLOOKUP(B2160,'[1]VLOOKUP DATA'!$A$3:$A$14,_xlfn.XLOOKUP(H2160,'[1]VLOOKUP DATA'!$D$2:$F$2,'[1]VLOOKUP DATA'!$D$3:$F$14))*100</f>
        <v>93</v>
      </c>
      <c r="J2160" s="2">
        <v>-13.967583333333332</v>
      </c>
      <c r="K2160" s="3">
        <f t="shared" si="133"/>
        <v>0</v>
      </c>
      <c r="L2160" s="3">
        <v>66</v>
      </c>
      <c r="M2160" s="4">
        <v>398.0635250000002</v>
      </c>
      <c r="N2160" s="4">
        <v>0</v>
      </c>
      <c r="O2160" s="4">
        <v>365.27605833333331</v>
      </c>
      <c r="P2160" s="3">
        <f t="shared" si="134"/>
        <v>445.53515833333324</v>
      </c>
      <c r="Q2160" s="5">
        <v>-2.4000000000000018E-2</v>
      </c>
      <c r="R2160" s="5">
        <f>VLOOKUP(D2160,'[1]DESIGN LOAD'!AC:AF,2,FALSE)</f>
        <v>295</v>
      </c>
      <c r="S2160" s="7">
        <f>VLOOKUP(D2160,'[1]DESIGN LOAD'!AC:AF,3,FALSE)</f>
        <v>190</v>
      </c>
      <c r="T2160">
        <f>VLOOKUP(D2160,'[1]DESIGN LOAD'!AC:AF,4,FALSE)</f>
        <v>485</v>
      </c>
    </row>
    <row r="2161" spans="1:20" x14ac:dyDescent="0.3">
      <c r="A2161" s="6">
        <v>2024</v>
      </c>
      <c r="B2161" s="6">
        <v>9</v>
      </c>
      <c r="C2161" s="6">
        <v>29</v>
      </c>
      <c r="D2161" s="6">
        <v>5</v>
      </c>
      <c r="E2161" s="6" t="str">
        <f t="shared" si="132"/>
        <v>Sunday</v>
      </c>
      <c r="F2161" s="6" t="str">
        <f t="shared" si="135"/>
        <v>Weekend</v>
      </c>
      <c r="G2161" s="6" t="str">
        <f>_xlfn.XLOOKUP(B2161,'[1]VLOOKUP DATA'!$A$3:$A$14,'[1]VLOOKUP DATA'!$C$3:$C$14)</f>
        <v>Low-demand</v>
      </c>
      <c r="H2161" s="6" t="str" cm="1">
        <f t="array" ref="H2161">_xlfn.XLOOKUP(1,('[1]VLOOKUP DATA'!$I$2:$I$337=[1]DATA!G2161)*('[1]VLOOKUP DATA'!$J$2:$J$337=[1]DATA!D2161)*('[1]VLOOKUP DATA'!$K$2:$K$337=[1]DATA!E2161),'[1]VLOOKUP DATA'!$L$2:$L$337)</f>
        <v>Off-Peak</v>
      </c>
      <c r="I2161" s="1" cm="1">
        <f t="array" ref="I2161">_xlfn.XLOOKUP(B2161,'[1]VLOOKUP DATA'!$A$3:$A$14,_xlfn.XLOOKUP(H2161,'[1]VLOOKUP DATA'!$D$2:$F$2,'[1]VLOOKUP DATA'!$D$3:$F$14))*100</f>
        <v>93</v>
      </c>
      <c r="J2161" s="2">
        <v>-11.210800000000004</v>
      </c>
      <c r="K2161" s="3">
        <f t="shared" si="133"/>
        <v>0</v>
      </c>
      <c r="L2161" s="3">
        <v>66.224999999999994</v>
      </c>
      <c r="M2161" s="4">
        <v>395.81943333333345</v>
      </c>
      <c r="N2161" s="4">
        <v>0</v>
      </c>
      <c r="O2161" s="4">
        <v>366.00200833333349</v>
      </c>
      <c r="P2161" s="3">
        <f t="shared" si="134"/>
        <v>445.53515833333324</v>
      </c>
      <c r="Q2161" s="5">
        <v>-2.4000000000000018E-2</v>
      </c>
      <c r="R2161" s="5">
        <f>VLOOKUP(D2161,'[1]DESIGN LOAD'!AC:AF,2,FALSE)</f>
        <v>295</v>
      </c>
      <c r="S2161" s="7">
        <f>VLOOKUP(D2161,'[1]DESIGN LOAD'!AC:AF,3,FALSE)</f>
        <v>190</v>
      </c>
      <c r="T2161">
        <f>VLOOKUP(D2161,'[1]DESIGN LOAD'!AC:AF,4,FALSE)</f>
        <v>485</v>
      </c>
    </row>
    <row r="2162" spans="1:20" x14ac:dyDescent="0.3">
      <c r="A2162" s="6">
        <v>2024</v>
      </c>
      <c r="B2162" s="6">
        <v>9</v>
      </c>
      <c r="C2162" s="6">
        <v>29</v>
      </c>
      <c r="D2162" s="6">
        <v>6</v>
      </c>
      <c r="E2162" s="6" t="str">
        <f t="shared" si="132"/>
        <v>Sunday</v>
      </c>
      <c r="F2162" s="6" t="str">
        <f t="shared" si="135"/>
        <v>Weekend</v>
      </c>
      <c r="G2162" s="6" t="str">
        <f>_xlfn.XLOOKUP(B2162,'[1]VLOOKUP DATA'!$A$3:$A$14,'[1]VLOOKUP DATA'!$C$3:$C$14)</f>
        <v>Low-demand</v>
      </c>
      <c r="H2162" s="6" t="str" cm="1">
        <f t="array" ref="H2162">_xlfn.XLOOKUP(1,('[1]VLOOKUP DATA'!$I$2:$I$337=[1]DATA!G2162)*('[1]VLOOKUP DATA'!$J$2:$J$337=[1]DATA!D2162)*('[1]VLOOKUP DATA'!$K$2:$K$337=[1]DATA!E2162),'[1]VLOOKUP DATA'!$L$2:$L$337)</f>
        <v>Off-Peak</v>
      </c>
      <c r="I2162" s="1" cm="1">
        <f t="array" ref="I2162">_xlfn.XLOOKUP(B2162,'[1]VLOOKUP DATA'!$A$3:$A$14,_xlfn.XLOOKUP(H2162,'[1]VLOOKUP DATA'!$D$2:$F$2,'[1]VLOOKUP DATA'!$D$3:$F$14))*100</f>
        <v>93</v>
      </c>
      <c r="J2162" s="2">
        <v>-16.667233333333332</v>
      </c>
      <c r="K2162" s="3">
        <f t="shared" si="133"/>
        <v>0</v>
      </c>
      <c r="L2162" s="3">
        <v>67</v>
      </c>
      <c r="M2162" s="4">
        <v>383.28838333333329</v>
      </c>
      <c r="N2162" s="4">
        <v>23.385816666666667</v>
      </c>
      <c r="O2162" s="4">
        <v>371.7647083333332</v>
      </c>
      <c r="P2162" s="3">
        <f t="shared" si="134"/>
        <v>445.53515833333324</v>
      </c>
      <c r="Q2162" s="5">
        <v>-2.4000000000000018E-2</v>
      </c>
      <c r="R2162" s="5">
        <f>VLOOKUP(D2162,'[1]DESIGN LOAD'!AC:AF,2,FALSE)</f>
        <v>295</v>
      </c>
      <c r="S2162" s="7">
        <f>VLOOKUP(D2162,'[1]DESIGN LOAD'!AC:AF,3,FALSE)</f>
        <v>190</v>
      </c>
      <c r="T2162">
        <f>VLOOKUP(D2162,'[1]DESIGN LOAD'!AC:AF,4,FALSE)</f>
        <v>485</v>
      </c>
    </row>
    <row r="2163" spans="1:20" x14ac:dyDescent="0.3">
      <c r="A2163" s="6">
        <v>2024</v>
      </c>
      <c r="B2163" s="6">
        <v>9</v>
      </c>
      <c r="C2163" s="6">
        <v>29</v>
      </c>
      <c r="D2163" s="6">
        <v>7</v>
      </c>
      <c r="E2163" s="6" t="str">
        <f t="shared" si="132"/>
        <v>Sunday</v>
      </c>
      <c r="F2163" s="6" t="str">
        <f t="shared" si="135"/>
        <v>Weekend</v>
      </c>
      <c r="G2163" s="6" t="str">
        <f>_xlfn.XLOOKUP(B2163,'[1]VLOOKUP DATA'!$A$3:$A$14,'[1]VLOOKUP DATA'!$C$3:$C$14)</f>
        <v>Low-demand</v>
      </c>
      <c r="H2163" s="6" t="str" cm="1">
        <f t="array" ref="H2163">_xlfn.XLOOKUP(1,('[1]VLOOKUP DATA'!$I$2:$I$337=[1]DATA!G2163)*('[1]VLOOKUP DATA'!$J$2:$J$337=[1]DATA!D2163)*('[1]VLOOKUP DATA'!$K$2:$K$337=[1]DATA!E2163),'[1]VLOOKUP DATA'!$L$2:$L$337)</f>
        <v>Off-Peak</v>
      </c>
      <c r="I2163" s="1" cm="1">
        <f t="array" ref="I2163">_xlfn.XLOOKUP(B2163,'[1]VLOOKUP DATA'!$A$3:$A$14,_xlfn.XLOOKUP(H2163,'[1]VLOOKUP DATA'!$D$2:$F$2,'[1]VLOOKUP DATA'!$D$3:$F$14))*100</f>
        <v>93</v>
      </c>
      <c r="J2163" s="2">
        <v>-12.527700000000022</v>
      </c>
      <c r="K2163" s="3">
        <f t="shared" si="133"/>
        <v>0</v>
      </c>
      <c r="L2163" s="3">
        <v>65.400000000000006</v>
      </c>
      <c r="M2163" s="4">
        <v>236.1488833333334</v>
      </c>
      <c r="N2163" s="4">
        <v>261.1087916666666</v>
      </c>
      <c r="O2163" s="4">
        <v>469.86628333333312</v>
      </c>
      <c r="P2163" s="3">
        <f t="shared" si="134"/>
        <v>445.53515833333324</v>
      </c>
      <c r="Q2163" s="5">
        <v>-2.1816666666666703E-2</v>
      </c>
      <c r="R2163" s="5">
        <f>VLOOKUP(D2163,'[1]DESIGN LOAD'!AC:AF,2,FALSE)</f>
        <v>565</v>
      </c>
      <c r="S2163" s="7">
        <f>VLOOKUP(D2163,'[1]DESIGN LOAD'!AC:AF,3,FALSE)</f>
        <v>690</v>
      </c>
      <c r="T2163">
        <f>VLOOKUP(D2163,'[1]DESIGN LOAD'!AC:AF,4,FALSE)</f>
        <v>1255</v>
      </c>
    </row>
    <row r="2164" spans="1:20" x14ac:dyDescent="0.3">
      <c r="A2164" s="6">
        <v>2024</v>
      </c>
      <c r="B2164" s="6">
        <v>9</v>
      </c>
      <c r="C2164" s="6">
        <v>29</v>
      </c>
      <c r="D2164" s="6">
        <v>8</v>
      </c>
      <c r="E2164" s="6" t="str">
        <f t="shared" si="132"/>
        <v>Sunday</v>
      </c>
      <c r="F2164" s="6" t="str">
        <f t="shared" si="135"/>
        <v>Weekend</v>
      </c>
      <c r="G2164" s="6" t="str">
        <f>_xlfn.XLOOKUP(B2164,'[1]VLOOKUP DATA'!$A$3:$A$14,'[1]VLOOKUP DATA'!$C$3:$C$14)</f>
        <v>Low-demand</v>
      </c>
      <c r="H2164" s="6" t="str" cm="1">
        <f t="array" ref="H2164">_xlfn.XLOOKUP(1,('[1]VLOOKUP DATA'!$I$2:$I$337=[1]DATA!G2164)*('[1]VLOOKUP DATA'!$J$2:$J$337=[1]DATA!D2164)*('[1]VLOOKUP DATA'!$K$2:$K$337=[1]DATA!E2164),'[1]VLOOKUP DATA'!$L$2:$L$337)</f>
        <v>Off-Peak</v>
      </c>
      <c r="I2164" s="1" cm="1">
        <f t="array" ref="I2164">_xlfn.XLOOKUP(B2164,'[1]VLOOKUP DATA'!$A$3:$A$14,_xlfn.XLOOKUP(H2164,'[1]VLOOKUP DATA'!$D$2:$F$2,'[1]VLOOKUP DATA'!$D$3:$F$14))*100</f>
        <v>93</v>
      </c>
      <c r="J2164" s="2">
        <v>-92.428191666666692</v>
      </c>
      <c r="K2164" s="3">
        <f t="shared" si="133"/>
        <v>0</v>
      </c>
      <c r="L2164" s="3">
        <v>68.150000000000006</v>
      </c>
      <c r="M2164" s="4">
        <v>3.874916666666667</v>
      </c>
      <c r="N2164" s="4">
        <v>601.78839166666637</v>
      </c>
      <c r="O2164" s="4">
        <v>512.85511666666707</v>
      </c>
      <c r="P2164" s="3">
        <f t="shared" si="134"/>
        <v>445.53515833333324</v>
      </c>
      <c r="Q2164" s="5">
        <v>-3.5999999999999997E-2</v>
      </c>
      <c r="R2164" s="5">
        <f>VLOOKUP(D2164,'[1]DESIGN LOAD'!AC:AF,2,FALSE)</f>
        <v>565</v>
      </c>
      <c r="S2164" s="7">
        <f>VLOOKUP(D2164,'[1]DESIGN LOAD'!AC:AF,3,FALSE)</f>
        <v>675</v>
      </c>
      <c r="T2164">
        <f>VLOOKUP(D2164,'[1]DESIGN LOAD'!AC:AF,4,FALSE)</f>
        <v>1240</v>
      </c>
    </row>
    <row r="2165" spans="1:20" x14ac:dyDescent="0.3">
      <c r="A2165" s="6">
        <v>2024</v>
      </c>
      <c r="B2165" s="6">
        <v>9</v>
      </c>
      <c r="C2165" s="6">
        <v>29</v>
      </c>
      <c r="D2165" s="6">
        <v>9</v>
      </c>
      <c r="E2165" s="6" t="str">
        <f t="shared" si="132"/>
        <v>Sunday</v>
      </c>
      <c r="F2165" s="6" t="str">
        <f t="shared" si="135"/>
        <v>Weekend</v>
      </c>
      <c r="G2165" s="6" t="str">
        <f>_xlfn.XLOOKUP(B2165,'[1]VLOOKUP DATA'!$A$3:$A$14,'[1]VLOOKUP DATA'!$C$3:$C$14)</f>
        <v>Low-demand</v>
      </c>
      <c r="H2165" s="6" t="str" cm="1">
        <f t="array" ref="H2165">_xlfn.XLOOKUP(1,('[1]VLOOKUP DATA'!$I$2:$I$337=[1]DATA!G2165)*('[1]VLOOKUP DATA'!$J$2:$J$337=[1]DATA!D2165)*('[1]VLOOKUP DATA'!$K$2:$K$337=[1]DATA!E2165),'[1]VLOOKUP DATA'!$L$2:$L$337)</f>
        <v>Off-Peak</v>
      </c>
      <c r="I2165" s="1" cm="1">
        <f t="array" ref="I2165">_xlfn.XLOOKUP(B2165,'[1]VLOOKUP DATA'!$A$3:$A$14,_xlfn.XLOOKUP(H2165,'[1]VLOOKUP DATA'!$D$2:$F$2,'[1]VLOOKUP DATA'!$D$3:$F$14))*100</f>
        <v>93</v>
      </c>
      <c r="J2165" s="2">
        <v>-218.89598333333339</v>
      </c>
      <c r="K2165" s="3">
        <f t="shared" si="133"/>
        <v>0</v>
      </c>
      <c r="L2165" s="3">
        <v>76.658333333333331</v>
      </c>
      <c r="M2165" s="4">
        <v>0.17191666666666669</v>
      </c>
      <c r="N2165" s="4">
        <v>772.20340833333364</v>
      </c>
      <c r="O2165" s="4">
        <v>553.26988333333304</v>
      </c>
      <c r="P2165" s="3">
        <f t="shared" si="134"/>
        <v>445.53515833333324</v>
      </c>
      <c r="Q2165" s="5">
        <v>-3.5999999999999997E-2</v>
      </c>
      <c r="R2165" s="5">
        <f>VLOOKUP(D2165,'[1]DESIGN LOAD'!AC:AF,2,FALSE)</f>
        <v>565</v>
      </c>
      <c r="S2165" s="7">
        <f>VLOOKUP(D2165,'[1]DESIGN LOAD'!AC:AF,3,FALSE)</f>
        <v>675</v>
      </c>
      <c r="T2165">
        <f>VLOOKUP(D2165,'[1]DESIGN LOAD'!AC:AF,4,FALSE)</f>
        <v>1240</v>
      </c>
    </row>
    <row r="2166" spans="1:20" x14ac:dyDescent="0.3">
      <c r="A2166" s="6">
        <v>2024</v>
      </c>
      <c r="B2166" s="6">
        <v>9</v>
      </c>
      <c r="C2166" s="6">
        <v>29</v>
      </c>
      <c r="D2166" s="6">
        <v>10</v>
      </c>
      <c r="E2166" s="6" t="str">
        <f t="shared" si="132"/>
        <v>Sunday</v>
      </c>
      <c r="F2166" s="6" t="str">
        <f t="shared" si="135"/>
        <v>Weekend</v>
      </c>
      <c r="G2166" s="6" t="str">
        <f>_xlfn.XLOOKUP(B2166,'[1]VLOOKUP DATA'!$A$3:$A$14,'[1]VLOOKUP DATA'!$C$3:$C$14)</f>
        <v>Low-demand</v>
      </c>
      <c r="H2166" s="6" t="str" cm="1">
        <f t="array" ref="H2166">_xlfn.XLOOKUP(1,('[1]VLOOKUP DATA'!$I$2:$I$337=[1]DATA!G2166)*('[1]VLOOKUP DATA'!$J$2:$J$337=[1]DATA!D2166)*('[1]VLOOKUP DATA'!$K$2:$K$337=[1]DATA!E2166),'[1]VLOOKUP DATA'!$L$2:$L$337)</f>
        <v>Off-Peak</v>
      </c>
      <c r="I2166" s="1" cm="1">
        <f t="array" ref="I2166">_xlfn.XLOOKUP(B2166,'[1]VLOOKUP DATA'!$A$3:$A$14,_xlfn.XLOOKUP(H2166,'[1]VLOOKUP DATA'!$D$2:$F$2,'[1]VLOOKUP DATA'!$D$3:$F$14))*100</f>
        <v>93</v>
      </c>
      <c r="J2166" s="2">
        <v>-180.0633</v>
      </c>
      <c r="K2166" s="3">
        <f t="shared" si="133"/>
        <v>0</v>
      </c>
      <c r="L2166" s="3">
        <v>85.6</v>
      </c>
      <c r="M2166" s="4">
        <v>169.84195833333325</v>
      </c>
      <c r="N2166" s="4">
        <v>540.51268333333314</v>
      </c>
      <c r="O2166" s="4">
        <v>523.45669166666653</v>
      </c>
      <c r="P2166" s="3">
        <f t="shared" si="134"/>
        <v>445.53515833333324</v>
      </c>
      <c r="Q2166" s="5">
        <v>-3.5999999999999997E-2</v>
      </c>
      <c r="R2166" s="5">
        <f>VLOOKUP(D2166,'[1]DESIGN LOAD'!AC:AF,2,FALSE)</f>
        <v>565</v>
      </c>
      <c r="S2166" s="7">
        <f>VLOOKUP(D2166,'[1]DESIGN LOAD'!AC:AF,3,FALSE)</f>
        <v>675</v>
      </c>
      <c r="T2166">
        <f>VLOOKUP(D2166,'[1]DESIGN LOAD'!AC:AF,4,FALSE)</f>
        <v>1240</v>
      </c>
    </row>
    <row r="2167" spans="1:20" x14ac:dyDescent="0.3">
      <c r="A2167" s="6">
        <v>2024</v>
      </c>
      <c r="B2167" s="6">
        <v>9</v>
      </c>
      <c r="C2167" s="6">
        <v>29</v>
      </c>
      <c r="D2167" s="6">
        <v>11</v>
      </c>
      <c r="E2167" s="6" t="str">
        <f t="shared" si="132"/>
        <v>Sunday</v>
      </c>
      <c r="F2167" s="6" t="str">
        <f t="shared" si="135"/>
        <v>Weekend</v>
      </c>
      <c r="G2167" s="6" t="str">
        <f>_xlfn.XLOOKUP(B2167,'[1]VLOOKUP DATA'!$A$3:$A$14,'[1]VLOOKUP DATA'!$C$3:$C$14)</f>
        <v>Low-demand</v>
      </c>
      <c r="H2167" s="6" t="str" cm="1">
        <f t="array" ref="H2167">_xlfn.XLOOKUP(1,('[1]VLOOKUP DATA'!$I$2:$I$337=[1]DATA!G2167)*('[1]VLOOKUP DATA'!$J$2:$J$337=[1]DATA!D2167)*('[1]VLOOKUP DATA'!$K$2:$K$337=[1]DATA!E2167),'[1]VLOOKUP DATA'!$L$2:$L$337)</f>
        <v>Off-Peak</v>
      </c>
      <c r="I2167" s="1" cm="1">
        <f t="array" ref="I2167">_xlfn.XLOOKUP(B2167,'[1]VLOOKUP DATA'!$A$3:$A$14,_xlfn.XLOOKUP(H2167,'[1]VLOOKUP DATA'!$D$2:$F$2,'[1]VLOOKUP DATA'!$D$3:$F$14))*100</f>
        <v>93</v>
      </c>
      <c r="J2167" s="2">
        <v>-119.78290816326535</v>
      </c>
      <c r="K2167" s="3">
        <f t="shared" si="133"/>
        <v>0</v>
      </c>
      <c r="L2167" s="3">
        <v>92.122448979591837</v>
      </c>
      <c r="M2167" s="4">
        <v>257.85742857142861</v>
      </c>
      <c r="N2167" s="4">
        <v>424.78676530612262</v>
      </c>
      <c r="O2167" s="4">
        <v>548.60720408163263</v>
      </c>
      <c r="P2167" s="3">
        <f t="shared" si="134"/>
        <v>445.53515833333324</v>
      </c>
      <c r="Q2167" s="5">
        <v>-1.43877551020408E-2</v>
      </c>
      <c r="R2167" s="5">
        <f>VLOOKUP(D2167,'[1]DESIGN LOAD'!AC:AF,2,FALSE)</f>
        <v>565</v>
      </c>
      <c r="S2167" s="7">
        <f>VLOOKUP(D2167,'[1]DESIGN LOAD'!AC:AF,3,FALSE)</f>
        <v>675</v>
      </c>
      <c r="T2167">
        <f>VLOOKUP(D2167,'[1]DESIGN LOAD'!AC:AF,4,FALSE)</f>
        <v>1240</v>
      </c>
    </row>
    <row r="2168" spans="1:20" x14ac:dyDescent="0.3">
      <c r="A2168" s="6">
        <v>2024</v>
      </c>
      <c r="B2168" s="6">
        <v>9</v>
      </c>
      <c r="C2168" s="6">
        <v>29</v>
      </c>
      <c r="D2168" s="6">
        <v>12</v>
      </c>
      <c r="E2168" s="6" t="str">
        <f t="shared" si="132"/>
        <v>Sunday</v>
      </c>
      <c r="F2168" s="6" t="str">
        <f t="shared" si="135"/>
        <v>Weekend</v>
      </c>
      <c r="G2168" s="6" t="str">
        <f>_xlfn.XLOOKUP(B2168,'[1]VLOOKUP DATA'!$A$3:$A$14,'[1]VLOOKUP DATA'!$C$3:$C$14)</f>
        <v>Low-demand</v>
      </c>
      <c r="H2168" s="6" t="str" cm="1">
        <f t="array" ref="H2168">_xlfn.XLOOKUP(1,('[1]VLOOKUP DATA'!$I$2:$I$337=[1]DATA!G2168)*('[1]VLOOKUP DATA'!$J$2:$J$337=[1]DATA!D2168)*('[1]VLOOKUP DATA'!$K$2:$K$337=[1]DATA!E2168),'[1]VLOOKUP DATA'!$L$2:$L$337)</f>
        <v>Off-Peak</v>
      </c>
      <c r="I2168" s="1" cm="1">
        <f t="array" ref="I2168">_xlfn.XLOOKUP(B2168,'[1]VLOOKUP DATA'!$A$3:$A$14,_xlfn.XLOOKUP(H2168,'[1]VLOOKUP DATA'!$D$2:$F$2,'[1]VLOOKUP DATA'!$D$3:$F$14))*100</f>
        <v>93</v>
      </c>
      <c r="J2168" s="2">
        <v>-117.75258333333328</v>
      </c>
      <c r="K2168" s="3">
        <f t="shared" si="133"/>
        <v>0</v>
      </c>
      <c r="L2168" s="3">
        <v>97.433333333333337</v>
      </c>
      <c r="M2168" s="4">
        <v>20.368291666666671</v>
      </c>
      <c r="N2168" s="4">
        <v>634.84410000000003</v>
      </c>
      <c r="O2168" s="4">
        <v>536.09661666666648</v>
      </c>
      <c r="P2168" s="3">
        <f t="shared" si="134"/>
        <v>445.53515833333324</v>
      </c>
      <c r="Q2168" s="5">
        <v>-1.8999999999999979E-2</v>
      </c>
      <c r="R2168" s="5">
        <f>VLOOKUP(D2168,'[1]DESIGN LOAD'!AC:AF,2,FALSE)</f>
        <v>565</v>
      </c>
      <c r="S2168" s="7">
        <f>VLOOKUP(D2168,'[1]DESIGN LOAD'!AC:AF,3,FALSE)</f>
        <v>675</v>
      </c>
      <c r="T2168">
        <f>VLOOKUP(D2168,'[1]DESIGN LOAD'!AC:AF,4,FALSE)</f>
        <v>1240</v>
      </c>
    </row>
    <row r="2169" spans="1:20" x14ac:dyDescent="0.3">
      <c r="A2169" s="6">
        <v>2024</v>
      </c>
      <c r="B2169" s="6">
        <v>9</v>
      </c>
      <c r="C2169" s="6">
        <v>29</v>
      </c>
      <c r="D2169" s="6">
        <v>13</v>
      </c>
      <c r="E2169" s="6" t="str">
        <f t="shared" si="132"/>
        <v>Sunday</v>
      </c>
      <c r="F2169" s="6" t="str">
        <f t="shared" si="135"/>
        <v>Weekend</v>
      </c>
      <c r="G2169" s="6" t="str">
        <f>_xlfn.XLOOKUP(B2169,'[1]VLOOKUP DATA'!$A$3:$A$14,'[1]VLOOKUP DATA'!$C$3:$C$14)</f>
        <v>Low-demand</v>
      </c>
      <c r="H2169" s="6" t="str" cm="1">
        <f t="array" ref="H2169">_xlfn.XLOOKUP(1,('[1]VLOOKUP DATA'!$I$2:$I$337=[1]DATA!G2169)*('[1]VLOOKUP DATA'!$J$2:$J$337=[1]DATA!D2169)*('[1]VLOOKUP DATA'!$K$2:$K$337=[1]DATA!E2169),'[1]VLOOKUP DATA'!$L$2:$L$337)</f>
        <v>Off-Peak</v>
      </c>
      <c r="I2169" s="1" cm="1">
        <f t="array" ref="I2169">_xlfn.XLOOKUP(B2169,'[1]VLOOKUP DATA'!$A$3:$A$14,_xlfn.XLOOKUP(H2169,'[1]VLOOKUP DATA'!$D$2:$F$2,'[1]VLOOKUP DATA'!$D$3:$F$14))*100</f>
        <v>93</v>
      </c>
      <c r="J2169" s="2">
        <v>-24.017541666666666</v>
      </c>
      <c r="K2169" s="3">
        <f t="shared" si="133"/>
        <v>0</v>
      </c>
      <c r="L2169" s="3">
        <v>99.025000000000006</v>
      </c>
      <c r="M2169" s="4">
        <v>0.1663416666666665</v>
      </c>
      <c r="N2169" s="4">
        <v>522.10701666666671</v>
      </c>
      <c r="O2169" s="4">
        <v>498.06959166666667</v>
      </c>
      <c r="P2169" s="3">
        <f t="shared" si="134"/>
        <v>445.53515833333324</v>
      </c>
      <c r="Q2169" s="5">
        <v>-1.8999999999999979E-2</v>
      </c>
      <c r="R2169" s="5">
        <f>VLOOKUP(D2169,'[1]DESIGN LOAD'!AC:AF,2,FALSE)</f>
        <v>565</v>
      </c>
      <c r="S2169" s="7">
        <f>VLOOKUP(D2169,'[1]DESIGN LOAD'!AC:AF,3,FALSE)</f>
        <v>675</v>
      </c>
      <c r="T2169">
        <f>VLOOKUP(D2169,'[1]DESIGN LOAD'!AC:AF,4,FALSE)</f>
        <v>1240</v>
      </c>
    </row>
    <row r="2170" spans="1:20" x14ac:dyDescent="0.3">
      <c r="A2170" s="6">
        <v>2024</v>
      </c>
      <c r="B2170" s="6">
        <v>9</v>
      </c>
      <c r="C2170" s="6">
        <v>29</v>
      </c>
      <c r="D2170" s="6">
        <v>14</v>
      </c>
      <c r="E2170" s="6" t="str">
        <f t="shared" si="132"/>
        <v>Sunday</v>
      </c>
      <c r="F2170" s="6" t="str">
        <f t="shared" si="135"/>
        <v>Weekend</v>
      </c>
      <c r="G2170" s="6" t="str">
        <f>_xlfn.XLOOKUP(B2170,'[1]VLOOKUP DATA'!$A$3:$A$14,'[1]VLOOKUP DATA'!$C$3:$C$14)</f>
        <v>Low-demand</v>
      </c>
      <c r="H2170" s="6" t="str" cm="1">
        <f t="array" ref="H2170">_xlfn.XLOOKUP(1,('[1]VLOOKUP DATA'!$I$2:$I$337=[1]DATA!G2170)*('[1]VLOOKUP DATA'!$J$2:$J$337=[1]DATA!D2170)*('[1]VLOOKUP DATA'!$K$2:$K$337=[1]DATA!E2170),'[1]VLOOKUP DATA'!$L$2:$L$337)</f>
        <v>Off-Peak</v>
      </c>
      <c r="I2170" s="1" cm="1">
        <f t="array" ref="I2170">_xlfn.XLOOKUP(B2170,'[1]VLOOKUP DATA'!$A$3:$A$14,_xlfn.XLOOKUP(H2170,'[1]VLOOKUP DATA'!$D$2:$F$2,'[1]VLOOKUP DATA'!$D$3:$F$14))*100</f>
        <v>93</v>
      </c>
      <c r="J2170" s="2">
        <v>3.7101750000000155</v>
      </c>
      <c r="K2170" s="3">
        <f t="shared" si="133"/>
        <v>3.7101750000000155</v>
      </c>
      <c r="L2170" s="3">
        <v>98.75833333333334</v>
      </c>
      <c r="M2170" s="4">
        <v>0.16629166666666653</v>
      </c>
      <c r="N2170" s="4">
        <v>473.20252500000026</v>
      </c>
      <c r="O2170" s="4">
        <v>476.89357499999988</v>
      </c>
      <c r="P2170" s="3">
        <f t="shared" si="134"/>
        <v>445.53515833333324</v>
      </c>
      <c r="Q2170" s="5">
        <v>-1.8449999999999973E-2</v>
      </c>
      <c r="R2170" s="5">
        <f>VLOOKUP(D2170,'[1]DESIGN LOAD'!AC:AF,2,FALSE)</f>
        <v>565</v>
      </c>
      <c r="S2170" s="7">
        <f>VLOOKUP(D2170,'[1]DESIGN LOAD'!AC:AF,3,FALSE)</f>
        <v>675</v>
      </c>
      <c r="T2170">
        <f>VLOOKUP(D2170,'[1]DESIGN LOAD'!AC:AF,4,FALSE)</f>
        <v>1240</v>
      </c>
    </row>
    <row r="2171" spans="1:20" x14ac:dyDescent="0.3">
      <c r="A2171" s="6">
        <v>2024</v>
      </c>
      <c r="B2171" s="6">
        <v>9</v>
      </c>
      <c r="C2171" s="6">
        <v>29</v>
      </c>
      <c r="D2171" s="6">
        <v>15</v>
      </c>
      <c r="E2171" s="6" t="str">
        <f t="shared" si="132"/>
        <v>Sunday</v>
      </c>
      <c r="F2171" s="6" t="str">
        <f t="shared" si="135"/>
        <v>Weekend</v>
      </c>
      <c r="G2171" s="6" t="str">
        <f>_xlfn.XLOOKUP(B2171,'[1]VLOOKUP DATA'!$A$3:$A$14,'[1]VLOOKUP DATA'!$C$3:$C$14)</f>
        <v>Low-demand</v>
      </c>
      <c r="H2171" s="6" t="str" cm="1">
        <f t="array" ref="H2171">_xlfn.XLOOKUP(1,('[1]VLOOKUP DATA'!$I$2:$I$337=[1]DATA!G2171)*('[1]VLOOKUP DATA'!$J$2:$J$337=[1]DATA!D2171)*('[1]VLOOKUP DATA'!$K$2:$K$337=[1]DATA!E2171),'[1]VLOOKUP DATA'!$L$2:$L$337)</f>
        <v>Off-Peak</v>
      </c>
      <c r="I2171" s="1" cm="1">
        <f t="array" ref="I2171">_xlfn.XLOOKUP(B2171,'[1]VLOOKUP DATA'!$A$3:$A$14,_xlfn.XLOOKUP(H2171,'[1]VLOOKUP DATA'!$D$2:$F$2,'[1]VLOOKUP DATA'!$D$3:$F$14))*100</f>
        <v>93</v>
      </c>
      <c r="J2171" s="2">
        <v>-12.109900000000007</v>
      </c>
      <c r="K2171" s="3">
        <f t="shared" si="133"/>
        <v>0</v>
      </c>
      <c r="L2171" s="3">
        <v>98.941666666666663</v>
      </c>
      <c r="M2171" s="4">
        <v>0.16682499999999997</v>
      </c>
      <c r="N2171" s="4">
        <v>516.28063333333341</v>
      </c>
      <c r="O2171" s="4">
        <v>504.15285833333331</v>
      </c>
      <c r="P2171" s="3">
        <f t="shared" si="134"/>
        <v>445.53515833333324</v>
      </c>
      <c r="Q2171" s="5">
        <v>-1.6324999999999992E-2</v>
      </c>
      <c r="R2171" s="5">
        <f>VLOOKUP(D2171,'[1]DESIGN LOAD'!AC:AF,2,FALSE)</f>
        <v>565</v>
      </c>
      <c r="S2171" s="7">
        <f>VLOOKUP(D2171,'[1]DESIGN LOAD'!AC:AF,3,FALSE)</f>
        <v>675</v>
      </c>
      <c r="T2171">
        <f>VLOOKUP(D2171,'[1]DESIGN LOAD'!AC:AF,4,FALSE)</f>
        <v>1240</v>
      </c>
    </row>
    <row r="2172" spans="1:20" x14ac:dyDescent="0.3">
      <c r="A2172" s="6">
        <v>2024</v>
      </c>
      <c r="B2172" s="6">
        <v>9</v>
      </c>
      <c r="C2172" s="6">
        <v>29</v>
      </c>
      <c r="D2172" s="6">
        <v>16</v>
      </c>
      <c r="E2172" s="6" t="str">
        <f t="shared" si="132"/>
        <v>Sunday</v>
      </c>
      <c r="F2172" s="6" t="str">
        <f t="shared" si="135"/>
        <v>Weekend</v>
      </c>
      <c r="G2172" s="6" t="str">
        <f>_xlfn.XLOOKUP(B2172,'[1]VLOOKUP DATA'!$A$3:$A$14,'[1]VLOOKUP DATA'!$C$3:$C$14)</f>
        <v>Low-demand</v>
      </c>
      <c r="H2172" s="6" t="str" cm="1">
        <f t="array" ref="H2172">_xlfn.XLOOKUP(1,('[1]VLOOKUP DATA'!$I$2:$I$337=[1]DATA!G2172)*('[1]VLOOKUP DATA'!$J$2:$J$337=[1]DATA!D2172)*('[1]VLOOKUP DATA'!$K$2:$K$337=[1]DATA!E2172),'[1]VLOOKUP DATA'!$L$2:$L$337)</f>
        <v>Off-Peak</v>
      </c>
      <c r="I2172" s="1" cm="1">
        <f t="array" ref="I2172">_xlfn.XLOOKUP(B2172,'[1]VLOOKUP DATA'!$A$3:$A$14,_xlfn.XLOOKUP(H2172,'[1]VLOOKUP DATA'!$D$2:$F$2,'[1]VLOOKUP DATA'!$D$3:$F$14))*100</f>
        <v>93</v>
      </c>
      <c r="J2172" s="2">
        <v>69.925883333333289</v>
      </c>
      <c r="K2172" s="3">
        <f t="shared" si="133"/>
        <v>69.925883333333289</v>
      </c>
      <c r="L2172" s="3">
        <v>97.13333333333334</v>
      </c>
      <c r="M2172" s="4">
        <v>100.62465000000002</v>
      </c>
      <c r="N2172" s="4">
        <v>353.65922499999999</v>
      </c>
      <c r="O2172" s="4">
        <v>525.40730833333328</v>
      </c>
      <c r="P2172" s="3">
        <f t="shared" si="134"/>
        <v>445.53515833333324</v>
      </c>
      <c r="Q2172" s="5">
        <v>-4.499999999999995E-2</v>
      </c>
      <c r="R2172" s="5">
        <f>VLOOKUP(D2172,'[1]DESIGN LOAD'!AC:AF,2,FALSE)</f>
        <v>565</v>
      </c>
      <c r="S2172" s="7">
        <f>VLOOKUP(D2172,'[1]DESIGN LOAD'!AC:AF,3,FALSE)</f>
        <v>675</v>
      </c>
      <c r="T2172">
        <f>VLOOKUP(D2172,'[1]DESIGN LOAD'!AC:AF,4,FALSE)</f>
        <v>1240</v>
      </c>
    </row>
    <row r="2173" spans="1:20" x14ac:dyDescent="0.3">
      <c r="A2173" s="6">
        <v>2024</v>
      </c>
      <c r="B2173" s="6">
        <v>9</v>
      </c>
      <c r="C2173" s="6">
        <v>29</v>
      </c>
      <c r="D2173" s="6">
        <v>17</v>
      </c>
      <c r="E2173" s="6" t="str">
        <f t="shared" si="132"/>
        <v>Sunday</v>
      </c>
      <c r="F2173" s="6" t="str">
        <f t="shared" si="135"/>
        <v>Weekend</v>
      </c>
      <c r="G2173" s="6" t="str">
        <f>_xlfn.XLOOKUP(B2173,'[1]VLOOKUP DATA'!$A$3:$A$14,'[1]VLOOKUP DATA'!$C$3:$C$14)</f>
        <v>Low-demand</v>
      </c>
      <c r="H2173" s="6" t="str" cm="1">
        <f t="array" ref="H2173">_xlfn.XLOOKUP(1,('[1]VLOOKUP DATA'!$I$2:$I$337=[1]DATA!G2173)*('[1]VLOOKUP DATA'!$J$2:$J$337=[1]DATA!D2173)*('[1]VLOOKUP DATA'!$K$2:$K$337=[1]DATA!E2173),'[1]VLOOKUP DATA'!$L$2:$L$337)</f>
        <v>Off-Peak</v>
      </c>
      <c r="I2173" s="1" cm="1">
        <f t="array" ref="I2173">_xlfn.XLOOKUP(B2173,'[1]VLOOKUP DATA'!$A$3:$A$14,_xlfn.XLOOKUP(H2173,'[1]VLOOKUP DATA'!$D$2:$F$2,'[1]VLOOKUP DATA'!$D$3:$F$14))*100</f>
        <v>93</v>
      </c>
      <c r="J2173" s="2">
        <v>15.006508333333324</v>
      </c>
      <c r="K2173" s="3">
        <f t="shared" si="133"/>
        <v>15.006508333333324</v>
      </c>
      <c r="L2173" s="3">
        <v>95.025000000000006</v>
      </c>
      <c r="M2173" s="4">
        <v>424.98387499999973</v>
      </c>
      <c r="N2173" s="4">
        <v>110.18428333333331</v>
      </c>
      <c r="O2173" s="4">
        <v>527.15093333333357</v>
      </c>
      <c r="P2173" s="3">
        <f t="shared" si="134"/>
        <v>445.53515833333324</v>
      </c>
      <c r="Q2173" s="5">
        <v>-4.499999999999995E-2</v>
      </c>
      <c r="R2173" s="5">
        <f>VLOOKUP(D2173,'[1]DESIGN LOAD'!AC:AF,2,FALSE)</f>
        <v>555</v>
      </c>
      <c r="S2173" s="7">
        <f>VLOOKUP(D2173,'[1]DESIGN LOAD'!AC:AF,3,FALSE)</f>
        <v>675</v>
      </c>
      <c r="T2173">
        <f>VLOOKUP(D2173,'[1]DESIGN LOAD'!AC:AF,4,FALSE)</f>
        <v>1230</v>
      </c>
    </row>
    <row r="2174" spans="1:20" x14ac:dyDescent="0.3">
      <c r="A2174" s="6">
        <v>2024</v>
      </c>
      <c r="B2174" s="6">
        <v>9</v>
      </c>
      <c r="C2174" s="6">
        <v>29</v>
      </c>
      <c r="D2174" s="6">
        <v>18</v>
      </c>
      <c r="E2174" s="6" t="str">
        <f t="shared" si="132"/>
        <v>Sunday</v>
      </c>
      <c r="F2174" s="6" t="str">
        <f t="shared" si="135"/>
        <v>Weekend</v>
      </c>
      <c r="G2174" s="6" t="str">
        <f>_xlfn.XLOOKUP(B2174,'[1]VLOOKUP DATA'!$A$3:$A$14,'[1]VLOOKUP DATA'!$C$3:$C$14)</f>
        <v>Low-demand</v>
      </c>
      <c r="H2174" s="6" t="str" cm="1">
        <f t="array" ref="H2174">_xlfn.XLOOKUP(1,('[1]VLOOKUP DATA'!$I$2:$I$337=[1]DATA!G2174)*('[1]VLOOKUP DATA'!$J$2:$J$337=[1]DATA!D2174)*('[1]VLOOKUP DATA'!$K$2:$K$337=[1]DATA!E2174),'[1]VLOOKUP DATA'!$L$2:$L$337)</f>
        <v>Off-Peak</v>
      </c>
      <c r="I2174" s="1" cm="1">
        <f t="array" ref="I2174">_xlfn.XLOOKUP(B2174,'[1]VLOOKUP DATA'!$A$3:$A$14,_xlfn.XLOOKUP(H2174,'[1]VLOOKUP DATA'!$D$2:$F$2,'[1]VLOOKUP DATA'!$D$3:$F$14))*100</f>
        <v>93</v>
      </c>
      <c r="J2174" s="2">
        <v>481.5289333333331</v>
      </c>
      <c r="K2174" s="3">
        <f t="shared" si="133"/>
        <v>481.5289333333331</v>
      </c>
      <c r="L2174" s="3">
        <v>81.916666666666671</v>
      </c>
      <c r="M2174" s="4">
        <v>3.8599083333333315</v>
      </c>
      <c r="N2174" s="4">
        <v>11.827591666666667</v>
      </c>
      <c r="O2174" s="4">
        <v>496.84416666666681</v>
      </c>
      <c r="P2174" s="3">
        <f t="shared" si="134"/>
        <v>445.53515833333324</v>
      </c>
      <c r="Q2174" s="5">
        <v>-4.499999999999995E-2</v>
      </c>
      <c r="R2174" s="5">
        <f>VLOOKUP(D2174,'[1]DESIGN LOAD'!AC:AF,2,FALSE)</f>
        <v>485</v>
      </c>
      <c r="S2174" s="7">
        <f>VLOOKUP(D2174,'[1]DESIGN LOAD'!AC:AF,3,FALSE)</f>
        <v>655</v>
      </c>
      <c r="T2174">
        <f>VLOOKUP(D2174,'[1]DESIGN LOAD'!AC:AF,4,FALSE)</f>
        <v>1140</v>
      </c>
    </row>
    <row r="2175" spans="1:20" x14ac:dyDescent="0.3">
      <c r="A2175" s="6">
        <v>2024</v>
      </c>
      <c r="B2175" s="6">
        <v>9</v>
      </c>
      <c r="C2175" s="6">
        <v>29</v>
      </c>
      <c r="D2175" s="6">
        <v>19</v>
      </c>
      <c r="E2175" s="6" t="str">
        <f t="shared" si="132"/>
        <v>Sunday</v>
      </c>
      <c r="F2175" s="6" t="str">
        <f t="shared" si="135"/>
        <v>Weekend</v>
      </c>
      <c r="G2175" s="6" t="str">
        <f>_xlfn.XLOOKUP(B2175,'[1]VLOOKUP DATA'!$A$3:$A$14,'[1]VLOOKUP DATA'!$C$3:$C$14)</f>
        <v>Low-demand</v>
      </c>
      <c r="H2175" s="6" t="str" cm="1">
        <f t="array" ref="H2175">_xlfn.XLOOKUP(1,('[1]VLOOKUP DATA'!$I$2:$I$337=[1]DATA!G2175)*('[1]VLOOKUP DATA'!$J$2:$J$337=[1]DATA!D2175)*('[1]VLOOKUP DATA'!$K$2:$K$337=[1]DATA!E2175),'[1]VLOOKUP DATA'!$L$2:$L$337)</f>
        <v>Off-Peak</v>
      </c>
      <c r="I2175" s="1" cm="1">
        <f t="array" ref="I2175">_xlfn.XLOOKUP(B2175,'[1]VLOOKUP DATA'!$A$3:$A$14,_xlfn.XLOOKUP(H2175,'[1]VLOOKUP DATA'!$D$2:$F$2,'[1]VLOOKUP DATA'!$D$3:$F$14))*100</f>
        <v>93</v>
      </c>
      <c r="J2175" s="2">
        <v>172.37772500000008</v>
      </c>
      <c r="K2175" s="3">
        <f t="shared" si="133"/>
        <v>172.37772500000008</v>
      </c>
      <c r="L2175" s="3">
        <v>64.400000000000006</v>
      </c>
      <c r="M2175" s="4">
        <v>246.92271666666664</v>
      </c>
      <c r="N2175" s="4">
        <v>0</v>
      </c>
      <c r="O2175" s="4">
        <v>405.73157499999996</v>
      </c>
      <c r="P2175" s="3">
        <f t="shared" si="134"/>
        <v>445.53515833333324</v>
      </c>
      <c r="Q2175" s="5">
        <v>-4.499999999999995E-2</v>
      </c>
      <c r="R2175" s="5">
        <f>VLOOKUP(D2175,'[1]DESIGN LOAD'!AC:AF,2,FALSE)</f>
        <v>295</v>
      </c>
      <c r="S2175" s="7">
        <f>VLOOKUP(D2175,'[1]DESIGN LOAD'!AC:AF,3,FALSE)</f>
        <v>655</v>
      </c>
      <c r="T2175">
        <f>VLOOKUP(D2175,'[1]DESIGN LOAD'!AC:AF,4,FALSE)</f>
        <v>950</v>
      </c>
    </row>
    <row r="2176" spans="1:20" x14ac:dyDescent="0.3">
      <c r="A2176" s="6">
        <v>2024</v>
      </c>
      <c r="B2176" s="6">
        <v>9</v>
      </c>
      <c r="C2176" s="6">
        <v>29</v>
      </c>
      <c r="D2176" s="6">
        <v>20</v>
      </c>
      <c r="E2176" s="6" t="str">
        <f t="shared" si="132"/>
        <v>Sunday</v>
      </c>
      <c r="F2176" s="6" t="str">
        <f t="shared" si="135"/>
        <v>Weekend</v>
      </c>
      <c r="G2176" s="6" t="str">
        <f>_xlfn.XLOOKUP(B2176,'[1]VLOOKUP DATA'!$A$3:$A$14,'[1]VLOOKUP DATA'!$C$3:$C$14)</f>
        <v>Low-demand</v>
      </c>
      <c r="H2176" s="6" t="str" cm="1">
        <f t="array" ref="H2176">_xlfn.XLOOKUP(1,('[1]VLOOKUP DATA'!$I$2:$I$337=[1]DATA!G2176)*('[1]VLOOKUP DATA'!$J$2:$J$337=[1]DATA!D2176)*('[1]VLOOKUP DATA'!$K$2:$K$337=[1]DATA!E2176),'[1]VLOOKUP DATA'!$L$2:$L$337)</f>
        <v>Off-Peak</v>
      </c>
      <c r="I2176" s="1" cm="1">
        <f t="array" ref="I2176">_xlfn.XLOOKUP(B2176,'[1]VLOOKUP DATA'!$A$3:$A$14,_xlfn.XLOOKUP(H2176,'[1]VLOOKUP DATA'!$D$2:$F$2,'[1]VLOOKUP DATA'!$D$3:$F$14))*100</f>
        <v>93</v>
      </c>
      <c r="J2176" s="2">
        <v>-55.361933333333354</v>
      </c>
      <c r="K2176" s="3">
        <f t="shared" si="133"/>
        <v>0</v>
      </c>
      <c r="L2176" s="3">
        <v>62.891666666666666</v>
      </c>
      <c r="M2176" s="4">
        <v>442.51420000000002</v>
      </c>
      <c r="N2176" s="4">
        <v>0</v>
      </c>
      <c r="O2176" s="4">
        <v>366.40776666666653</v>
      </c>
      <c r="P2176" s="3">
        <f t="shared" si="134"/>
        <v>445.53515833333324</v>
      </c>
      <c r="Q2176" s="5">
        <v>-4.499999999999995E-2</v>
      </c>
      <c r="R2176" s="5">
        <f>VLOOKUP(D2176,'[1]DESIGN LOAD'!AC:AF,2,FALSE)</f>
        <v>295</v>
      </c>
      <c r="S2176" s="7">
        <f>VLOOKUP(D2176,'[1]DESIGN LOAD'!AC:AF,3,FALSE)</f>
        <v>190</v>
      </c>
      <c r="T2176">
        <f>VLOOKUP(D2176,'[1]DESIGN LOAD'!AC:AF,4,FALSE)</f>
        <v>485</v>
      </c>
    </row>
    <row r="2177" spans="1:20" x14ac:dyDescent="0.3">
      <c r="A2177" s="6">
        <v>2024</v>
      </c>
      <c r="B2177" s="6">
        <v>9</v>
      </c>
      <c r="C2177" s="6">
        <v>29</v>
      </c>
      <c r="D2177" s="6">
        <v>21</v>
      </c>
      <c r="E2177" s="6" t="str">
        <f t="shared" si="132"/>
        <v>Sunday</v>
      </c>
      <c r="F2177" s="6" t="str">
        <f t="shared" si="135"/>
        <v>Weekend</v>
      </c>
      <c r="G2177" s="6" t="str">
        <f>_xlfn.XLOOKUP(B2177,'[1]VLOOKUP DATA'!$A$3:$A$14,'[1]VLOOKUP DATA'!$C$3:$C$14)</f>
        <v>Low-demand</v>
      </c>
      <c r="H2177" s="6" t="str" cm="1">
        <f t="array" ref="H2177">_xlfn.XLOOKUP(1,('[1]VLOOKUP DATA'!$I$2:$I$337=[1]DATA!G2177)*('[1]VLOOKUP DATA'!$J$2:$J$337=[1]DATA!D2177)*('[1]VLOOKUP DATA'!$K$2:$K$337=[1]DATA!E2177),'[1]VLOOKUP DATA'!$L$2:$L$337)</f>
        <v>Off-Peak</v>
      </c>
      <c r="I2177" s="1" cm="1">
        <f t="array" ref="I2177">_xlfn.XLOOKUP(B2177,'[1]VLOOKUP DATA'!$A$3:$A$14,_xlfn.XLOOKUP(H2177,'[1]VLOOKUP DATA'!$D$2:$F$2,'[1]VLOOKUP DATA'!$D$3:$F$14))*100</f>
        <v>93</v>
      </c>
      <c r="J2177" s="2">
        <v>-68.364924999999999</v>
      </c>
      <c r="K2177" s="3">
        <f t="shared" si="133"/>
        <v>0</v>
      </c>
      <c r="L2177" s="3">
        <v>65.233333333333334</v>
      </c>
      <c r="M2177" s="4">
        <v>444.78972499999981</v>
      </c>
      <c r="N2177" s="4">
        <v>0</v>
      </c>
      <c r="O2177" s="4">
        <v>355.49395833333335</v>
      </c>
      <c r="P2177" s="3">
        <f t="shared" si="134"/>
        <v>445.53515833333324</v>
      </c>
      <c r="Q2177" s="5">
        <v>-4.499999999999995E-2</v>
      </c>
      <c r="R2177" s="5">
        <f>VLOOKUP(D2177,'[1]DESIGN LOAD'!AC:AF,2,FALSE)</f>
        <v>295</v>
      </c>
      <c r="S2177" s="7">
        <f>VLOOKUP(D2177,'[1]DESIGN LOAD'!AC:AF,3,FALSE)</f>
        <v>190</v>
      </c>
      <c r="T2177">
        <f>VLOOKUP(D2177,'[1]DESIGN LOAD'!AC:AF,4,FALSE)</f>
        <v>485</v>
      </c>
    </row>
    <row r="2178" spans="1:20" x14ac:dyDescent="0.3">
      <c r="A2178" s="6">
        <v>2024</v>
      </c>
      <c r="B2178" s="6">
        <v>9</v>
      </c>
      <c r="C2178" s="6">
        <v>29</v>
      </c>
      <c r="D2178" s="6">
        <v>22</v>
      </c>
      <c r="E2178" s="6" t="str">
        <f t="shared" ref="E2178:E2241" si="136">TEXT(DATE(A2178, B2178, C2178), "dddd")</f>
        <v>Sunday</v>
      </c>
      <c r="F2178" s="6" t="str">
        <f t="shared" si="135"/>
        <v>Weekend</v>
      </c>
      <c r="G2178" s="6" t="str">
        <f>_xlfn.XLOOKUP(B2178,'[1]VLOOKUP DATA'!$A$3:$A$14,'[1]VLOOKUP DATA'!$C$3:$C$14)</f>
        <v>Low-demand</v>
      </c>
      <c r="H2178" s="6" t="str" cm="1">
        <f t="array" ref="H2178">_xlfn.XLOOKUP(1,('[1]VLOOKUP DATA'!$I$2:$I$337=[1]DATA!G2178)*('[1]VLOOKUP DATA'!$J$2:$J$337=[1]DATA!D2178)*('[1]VLOOKUP DATA'!$K$2:$K$337=[1]DATA!E2178),'[1]VLOOKUP DATA'!$L$2:$L$337)</f>
        <v>Off-Peak</v>
      </c>
      <c r="I2178" s="1" cm="1">
        <f t="array" ref="I2178">_xlfn.XLOOKUP(B2178,'[1]VLOOKUP DATA'!$A$3:$A$14,_xlfn.XLOOKUP(H2178,'[1]VLOOKUP DATA'!$D$2:$F$2,'[1]VLOOKUP DATA'!$D$3:$F$14))*100</f>
        <v>93</v>
      </c>
      <c r="J2178" s="2">
        <v>-73.649808333333354</v>
      </c>
      <c r="K2178" s="3">
        <f t="shared" ref="K2178:K2241" si="137">IF(J2178&gt;0,J2178,0)</f>
        <v>0</v>
      </c>
      <c r="L2178" s="3">
        <v>68.166666666666671</v>
      </c>
      <c r="M2178" s="4">
        <v>444.84504166666659</v>
      </c>
      <c r="N2178" s="4">
        <v>0</v>
      </c>
      <c r="O2178" s="4">
        <v>350.19304166666666</v>
      </c>
      <c r="P2178" s="3">
        <f t="shared" ref="P2178:P2241" si="138">_xlfn.MAXIFS(M:M,B:B,B2178)</f>
        <v>445.53515833333324</v>
      </c>
      <c r="Q2178" s="5">
        <v>-4.499999999999995E-2</v>
      </c>
      <c r="R2178" s="5">
        <f>VLOOKUP(D2178,'[1]DESIGN LOAD'!AC:AF,2,FALSE)</f>
        <v>200</v>
      </c>
      <c r="S2178" s="7">
        <f>VLOOKUP(D2178,'[1]DESIGN LOAD'!AC:AF,3,FALSE)</f>
        <v>190</v>
      </c>
      <c r="T2178">
        <f>VLOOKUP(D2178,'[1]DESIGN LOAD'!AC:AF,4,FALSE)</f>
        <v>390</v>
      </c>
    </row>
    <row r="2179" spans="1:20" x14ac:dyDescent="0.3">
      <c r="A2179" s="6">
        <v>2024</v>
      </c>
      <c r="B2179" s="6">
        <v>9</v>
      </c>
      <c r="C2179" s="6">
        <v>29</v>
      </c>
      <c r="D2179" s="6">
        <v>23</v>
      </c>
      <c r="E2179" s="6" t="str">
        <f t="shared" si="136"/>
        <v>Sunday</v>
      </c>
      <c r="F2179" s="6" t="str">
        <f t="shared" ref="F2179:F2242" si="139">IF(OR(E2179="Saturday",E2179="Sunday"),"Weekend","Week-day")</f>
        <v>Weekend</v>
      </c>
      <c r="G2179" s="6" t="str">
        <f>_xlfn.XLOOKUP(B2179,'[1]VLOOKUP DATA'!$A$3:$A$14,'[1]VLOOKUP DATA'!$C$3:$C$14)</f>
        <v>Low-demand</v>
      </c>
      <c r="H2179" s="6" t="str" cm="1">
        <f t="array" ref="H2179">_xlfn.XLOOKUP(1,('[1]VLOOKUP DATA'!$I$2:$I$337=[1]DATA!G2179)*('[1]VLOOKUP DATA'!$J$2:$J$337=[1]DATA!D2179)*('[1]VLOOKUP DATA'!$K$2:$K$337=[1]DATA!E2179),'[1]VLOOKUP DATA'!$L$2:$L$337)</f>
        <v>Off-Peak</v>
      </c>
      <c r="I2179" s="1" cm="1">
        <f t="array" ref="I2179">_xlfn.XLOOKUP(B2179,'[1]VLOOKUP DATA'!$A$3:$A$14,_xlfn.XLOOKUP(H2179,'[1]VLOOKUP DATA'!$D$2:$F$2,'[1]VLOOKUP DATA'!$D$3:$F$14))*100</f>
        <v>93</v>
      </c>
      <c r="J2179" s="2">
        <v>-70.777158333333318</v>
      </c>
      <c r="K2179" s="3">
        <f t="shared" si="137"/>
        <v>0</v>
      </c>
      <c r="L2179" s="3">
        <v>71.333333333333329</v>
      </c>
      <c r="M2179" s="4">
        <v>444.89085833333309</v>
      </c>
      <c r="N2179" s="4">
        <v>0</v>
      </c>
      <c r="O2179" s="4">
        <v>353.06164166666679</v>
      </c>
      <c r="P2179" s="3">
        <f t="shared" si="138"/>
        <v>445.53515833333324</v>
      </c>
      <c r="Q2179" s="5">
        <v>-4.4783333333333307E-2</v>
      </c>
      <c r="R2179" s="5">
        <f>VLOOKUP(D2179,'[1]DESIGN LOAD'!AC:AF,2,FALSE)</f>
        <v>200</v>
      </c>
      <c r="S2179" s="7">
        <f>VLOOKUP(D2179,'[1]DESIGN LOAD'!AC:AF,3,FALSE)</f>
        <v>190</v>
      </c>
      <c r="T2179">
        <f>VLOOKUP(D2179,'[1]DESIGN LOAD'!AC:AF,4,FALSE)</f>
        <v>390</v>
      </c>
    </row>
    <row r="2180" spans="1:20" x14ac:dyDescent="0.3">
      <c r="A2180" s="6">
        <v>2024</v>
      </c>
      <c r="B2180" s="6">
        <v>9</v>
      </c>
      <c r="C2180" s="6">
        <v>30</v>
      </c>
      <c r="D2180" s="6">
        <v>0</v>
      </c>
      <c r="E2180" s="6" t="str">
        <f t="shared" si="136"/>
        <v>Monday</v>
      </c>
      <c r="F2180" s="6" t="str">
        <f t="shared" si="139"/>
        <v>Week-day</v>
      </c>
      <c r="G2180" s="6" t="str">
        <f>_xlfn.XLOOKUP(B2180,'[1]VLOOKUP DATA'!$A$3:$A$14,'[1]VLOOKUP DATA'!$C$3:$C$14)</f>
        <v>Low-demand</v>
      </c>
      <c r="H2180" s="6" t="str" cm="1">
        <f t="array" ref="H2180">_xlfn.XLOOKUP(1,('[1]VLOOKUP DATA'!$I$2:$I$337=[1]DATA!G2180)*('[1]VLOOKUP DATA'!$J$2:$J$337=[1]DATA!D2180)*('[1]VLOOKUP DATA'!$K$2:$K$337=[1]DATA!E2180),'[1]VLOOKUP DATA'!$L$2:$L$337)</f>
        <v>Off-Peak</v>
      </c>
      <c r="I2180" s="1" cm="1">
        <f t="array" ref="I2180">_xlfn.XLOOKUP(B2180,'[1]VLOOKUP DATA'!$A$3:$A$14,_xlfn.XLOOKUP(H2180,'[1]VLOOKUP DATA'!$D$2:$F$2,'[1]VLOOKUP DATA'!$D$3:$F$14))*100</f>
        <v>93</v>
      </c>
      <c r="J2180" s="2">
        <v>-91.432283333333331</v>
      </c>
      <c r="K2180" s="3">
        <f t="shared" si="137"/>
        <v>0</v>
      </c>
      <c r="L2180" s="3">
        <v>74.658333333333331</v>
      </c>
      <c r="M2180" s="4">
        <v>444.98507500000028</v>
      </c>
      <c r="N2180" s="4">
        <v>0</v>
      </c>
      <c r="O2180" s="4">
        <v>332.40697500000005</v>
      </c>
      <c r="P2180" s="3">
        <f t="shared" si="138"/>
        <v>445.53515833333324</v>
      </c>
      <c r="Q2180" s="5">
        <v>-4.3000000000000073E-2</v>
      </c>
      <c r="R2180" s="5">
        <f>VLOOKUP(D2180,'[1]DESIGN LOAD'!AC:AF,2,FALSE)</f>
        <v>200</v>
      </c>
      <c r="S2180" s="7">
        <f>VLOOKUP(D2180,'[1]DESIGN LOAD'!AC:AF,3,FALSE)</f>
        <v>190</v>
      </c>
      <c r="T2180">
        <f>VLOOKUP(D2180,'[1]DESIGN LOAD'!AC:AF,4,FALSE)</f>
        <v>390</v>
      </c>
    </row>
    <row r="2181" spans="1:20" x14ac:dyDescent="0.3">
      <c r="A2181" s="6">
        <v>2024</v>
      </c>
      <c r="B2181" s="6">
        <v>9</v>
      </c>
      <c r="C2181" s="6">
        <v>30</v>
      </c>
      <c r="D2181" s="6">
        <v>1</v>
      </c>
      <c r="E2181" s="6" t="str">
        <f t="shared" si="136"/>
        <v>Monday</v>
      </c>
      <c r="F2181" s="6" t="str">
        <f t="shared" si="139"/>
        <v>Week-day</v>
      </c>
      <c r="G2181" s="6" t="str">
        <f>_xlfn.XLOOKUP(B2181,'[1]VLOOKUP DATA'!$A$3:$A$14,'[1]VLOOKUP DATA'!$C$3:$C$14)</f>
        <v>Low-demand</v>
      </c>
      <c r="H2181" s="6" t="str" cm="1">
        <f t="array" ref="H2181">_xlfn.XLOOKUP(1,('[1]VLOOKUP DATA'!$I$2:$I$337=[1]DATA!G2181)*('[1]VLOOKUP DATA'!$J$2:$J$337=[1]DATA!D2181)*('[1]VLOOKUP DATA'!$K$2:$K$337=[1]DATA!E2181),'[1]VLOOKUP DATA'!$L$2:$L$337)</f>
        <v>Off-Peak</v>
      </c>
      <c r="I2181" s="1" cm="1">
        <f t="array" ref="I2181">_xlfn.XLOOKUP(B2181,'[1]VLOOKUP DATA'!$A$3:$A$14,_xlfn.XLOOKUP(H2181,'[1]VLOOKUP DATA'!$D$2:$F$2,'[1]VLOOKUP DATA'!$D$3:$F$14))*100</f>
        <v>93</v>
      </c>
      <c r="J2181" s="2">
        <v>-106.84802500000002</v>
      </c>
      <c r="K2181" s="3">
        <f t="shared" si="137"/>
        <v>0</v>
      </c>
      <c r="L2181" s="3">
        <v>78.983333333333334</v>
      </c>
      <c r="M2181" s="4">
        <v>444.95349166666659</v>
      </c>
      <c r="N2181" s="4">
        <v>0</v>
      </c>
      <c r="O2181" s="4">
        <v>316.98535833333324</v>
      </c>
      <c r="P2181" s="3">
        <f t="shared" si="138"/>
        <v>445.53515833333324</v>
      </c>
      <c r="Q2181" s="5">
        <v>-4.3000000000000073E-2</v>
      </c>
      <c r="R2181" s="5">
        <f>VLOOKUP(D2181,'[1]DESIGN LOAD'!AC:AF,2,FALSE)</f>
        <v>200</v>
      </c>
      <c r="S2181" s="7">
        <f>VLOOKUP(D2181,'[1]DESIGN LOAD'!AC:AF,3,FALSE)</f>
        <v>190</v>
      </c>
      <c r="T2181">
        <f>VLOOKUP(D2181,'[1]DESIGN LOAD'!AC:AF,4,FALSE)</f>
        <v>390</v>
      </c>
    </row>
    <row r="2182" spans="1:20" x14ac:dyDescent="0.3">
      <c r="A2182" s="6">
        <v>2024</v>
      </c>
      <c r="B2182" s="6">
        <v>9</v>
      </c>
      <c r="C2182" s="6">
        <v>30</v>
      </c>
      <c r="D2182" s="6">
        <v>2</v>
      </c>
      <c r="E2182" s="6" t="str">
        <f t="shared" si="136"/>
        <v>Monday</v>
      </c>
      <c r="F2182" s="6" t="str">
        <f t="shared" si="139"/>
        <v>Week-day</v>
      </c>
      <c r="G2182" s="6" t="str">
        <f>_xlfn.XLOOKUP(B2182,'[1]VLOOKUP DATA'!$A$3:$A$14,'[1]VLOOKUP DATA'!$C$3:$C$14)</f>
        <v>Low-demand</v>
      </c>
      <c r="H2182" s="6" t="str" cm="1">
        <f t="array" ref="H2182">_xlfn.XLOOKUP(1,('[1]VLOOKUP DATA'!$I$2:$I$337=[1]DATA!G2182)*('[1]VLOOKUP DATA'!$J$2:$J$337=[1]DATA!D2182)*('[1]VLOOKUP DATA'!$K$2:$K$337=[1]DATA!E2182),'[1]VLOOKUP DATA'!$L$2:$L$337)</f>
        <v>Off-Peak</v>
      </c>
      <c r="I2182" s="1" cm="1">
        <f t="array" ref="I2182">_xlfn.XLOOKUP(B2182,'[1]VLOOKUP DATA'!$A$3:$A$14,_xlfn.XLOOKUP(H2182,'[1]VLOOKUP DATA'!$D$2:$F$2,'[1]VLOOKUP DATA'!$D$3:$F$14))*100</f>
        <v>93</v>
      </c>
      <c r="J2182" s="2">
        <v>-82.113074999999995</v>
      </c>
      <c r="K2182" s="3">
        <f t="shared" si="137"/>
        <v>0</v>
      </c>
      <c r="L2182" s="3">
        <v>82.766666666666666</v>
      </c>
      <c r="M2182" s="4">
        <v>437.82469166666669</v>
      </c>
      <c r="N2182" s="4">
        <v>0</v>
      </c>
      <c r="O2182" s="4">
        <v>334.98180833333339</v>
      </c>
      <c r="P2182" s="3">
        <f t="shared" si="138"/>
        <v>445.53515833333324</v>
      </c>
      <c r="Q2182" s="5">
        <v>-4.3000000000000073E-2</v>
      </c>
      <c r="R2182" s="5">
        <f>VLOOKUP(D2182,'[1]DESIGN LOAD'!AC:AF,2,FALSE)</f>
        <v>200</v>
      </c>
      <c r="S2182" s="7">
        <f>VLOOKUP(D2182,'[1]DESIGN LOAD'!AC:AF,3,FALSE)</f>
        <v>190</v>
      </c>
      <c r="T2182">
        <f>VLOOKUP(D2182,'[1]DESIGN LOAD'!AC:AF,4,FALSE)</f>
        <v>390</v>
      </c>
    </row>
    <row r="2183" spans="1:20" x14ac:dyDescent="0.3">
      <c r="A2183" s="6">
        <v>2024</v>
      </c>
      <c r="B2183" s="6">
        <v>9</v>
      </c>
      <c r="C2183" s="6">
        <v>30</v>
      </c>
      <c r="D2183" s="6">
        <v>3</v>
      </c>
      <c r="E2183" s="6" t="str">
        <f t="shared" si="136"/>
        <v>Monday</v>
      </c>
      <c r="F2183" s="6" t="str">
        <f t="shared" si="139"/>
        <v>Week-day</v>
      </c>
      <c r="G2183" s="6" t="str">
        <f>_xlfn.XLOOKUP(B2183,'[1]VLOOKUP DATA'!$A$3:$A$14,'[1]VLOOKUP DATA'!$C$3:$C$14)</f>
        <v>Low-demand</v>
      </c>
      <c r="H2183" s="6" t="str" cm="1">
        <f t="array" ref="H2183">_xlfn.XLOOKUP(1,('[1]VLOOKUP DATA'!$I$2:$I$337=[1]DATA!G2183)*('[1]VLOOKUP DATA'!$J$2:$J$337=[1]DATA!D2183)*('[1]VLOOKUP DATA'!$K$2:$K$337=[1]DATA!E2183),'[1]VLOOKUP DATA'!$L$2:$L$337)</f>
        <v>Off-Peak</v>
      </c>
      <c r="I2183" s="1" cm="1">
        <f t="array" ref="I2183">_xlfn.XLOOKUP(B2183,'[1]VLOOKUP DATA'!$A$3:$A$14,_xlfn.XLOOKUP(H2183,'[1]VLOOKUP DATA'!$D$2:$F$2,'[1]VLOOKUP DATA'!$D$3:$F$14))*100</f>
        <v>93</v>
      </c>
      <c r="J2183" s="2">
        <v>-99.36305833333337</v>
      </c>
      <c r="K2183" s="3">
        <f t="shared" si="137"/>
        <v>0</v>
      </c>
      <c r="L2183" s="3">
        <v>86.825000000000003</v>
      </c>
      <c r="M2183" s="4">
        <v>424.86598333333319</v>
      </c>
      <c r="N2183" s="4">
        <v>0</v>
      </c>
      <c r="O2183" s="4">
        <v>305.93198333333333</v>
      </c>
      <c r="P2183" s="3">
        <f t="shared" si="138"/>
        <v>445.53515833333324</v>
      </c>
      <c r="Q2183" s="5">
        <v>-4.3000000000000073E-2</v>
      </c>
      <c r="R2183" s="5">
        <f>VLOOKUP(D2183,'[1]DESIGN LOAD'!AC:AF,2,FALSE)</f>
        <v>200</v>
      </c>
      <c r="S2183" s="7">
        <f>VLOOKUP(D2183,'[1]DESIGN LOAD'!AC:AF,3,FALSE)</f>
        <v>190</v>
      </c>
      <c r="T2183">
        <f>VLOOKUP(D2183,'[1]DESIGN LOAD'!AC:AF,4,FALSE)</f>
        <v>390</v>
      </c>
    </row>
    <row r="2184" spans="1:20" x14ac:dyDescent="0.3">
      <c r="A2184" s="6">
        <v>2024</v>
      </c>
      <c r="B2184" s="6">
        <v>9</v>
      </c>
      <c r="C2184" s="6">
        <v>30</v>
      </c>
      <c r="D2184" s="6">
        <v>4</v>
      </c>
      <c r="E2184" s="6" t="str">
        <f t="shared" si="136"/>
        <v>Monday</v>
      </c>
      <c r="F2184" s="6" t="str">
        <f t="shared" si="139"/>
        <v>Week-day</v>
      </c>
      <c r="G2184" s="6" t="str">
        <f>_xlfn.XLOOKUP(B2184,'[1]VLOOKUP DATA'!$A$3:$A$14,'[1]VLOOKUP DATA'!$C$3:$C$14)</f>
        <v>Low-demand</v>
      </c>
      <c r="H2184" s="6" t="str" cm="1">
        <f t="array" ref="H2184">_xlfn.XLOOKUP(1,('[1]VLOOKUP DATA'!$I$2:$I$337=[1]DATA!G2184)*('[1]VLOOKUP DATA'!$J$2:$J$337=[1]DATA!D2184)*('[1]VLOOKUP DATA'!$K$2:$K$337=[1]DATA!E2184),'[1]VLOOKUP DATA'!$L$2:$L$337)</f>
        <v>Off-Peak</v>
      </c>
      <c r="I2184" s="1" cm="1">
        <f t="array" ref="I2184">_xlfn.XLOOKUP(B2184,'[1]VLOOKUP DATA'!$A$3:$A$14,_xlfn.XLOOKUP(H2184,'[1]VLOOKUP DATA'!$D$2:$F$2,'[1]VLOOKUP DATA'!$D$3:$F$14))*100</f>
        <v>93</v>
      </c>
      <c r="J2184" s="2">
        <v>-83.036274999999989</v>
      </c>
      <c r="K2184" s="3">
        <f t="shared" si="137"/>
        <v>0</v>
      </c>
      <c r="L2184" s="3">
        <v>90.708333333333329</v>
      </c>
      <c r="M2184" s="4">
        <v>411.87174166666671</v>
      </c>
      <c r="N2184" s="4">
        <v>0</v>
      </c>
      <c r="O2184" s="4">
        <v>309.59558333333348</v>
      </c>
      <c r="P2184" s="3">
        <f t="shared" si="138"/>
        <v>445.53515833333324</v>
      </c>
      <c r="Q2184" s="5">
        <v>-4.3000000000000073E-2</v>
      </c>
      <c r="R2184" s="5">
        <f>VLOOKUP(D2184,'[1]DESIGN LOAD'!AC:AF,2,FALSE)</f>
        <v>295</v>
      </c>
      <c r="S2184" s="7">
        <f>VLOOKUP(D2184,'[1]DESIGN LOAD'!AC:AF,3,FALSE)</f>
        <v>190</v>
      </c>
      <c r="T2184">
        <f>VLOOKUP(D2184,'[1]DESIGN LOAD'!AC:AF,4,FALSE)</f>
        <v>485</v>
      </c>
    </row>
    <row r="2185" spans="1:20" x14ac:dyDescent="0.3">
      <c r="A2185" s="6">
        <v>2024</v>
      </c>
      <c r="B2185" s="6">
        <v>9</v>
      </c>
      <c r="C2185" s="6">
        <v>30</v>
      </c>
      <c r="D2185" s="6">
        <v>5</v>
      </c>
      <c r="E2185" s="6" t="str">
        <f t="shared" si="136"/>
        <v>Monday</v>
      </c>
      <c r="F2185" s="6" t="str">
        <f t="shared" si="139"/>
        <v>Week-day</v>
      </c>
      <c r="G2185" s="6" t="str">
        <f>_xlfn.XLOOKUP(B2185,'[1]VLOOKUP DATA'!$A$3:$A$14,'[1]VLOOKUP DATA'!$C$3:$C$14)</f>
        <v>Low-demand</v>
      </c>
      <c r="H2185" s="6" t="str" cm="1">
        <f t="array" ref="H2185">_xlfn.XLOOKUP(1,('[1]VLOOKUP DATA'!$I$2:$I$337=[1]DATA!G2185)*('[1]VLOOKUP DATA'!$J$2:$J$337=[1]DATA!D2185)*('[1]VLOOKUP DATA'!$K$2:$K$337=[1]DATA!E2185),'[1]VLOOKUP DATA'!$L$2:$L$337)</f>
        <v>Off-Peak</v>
      </c>
      <c r="I2185" s="1" cm="1">
        <f t="array" ref="I2185">_xlfn.XLOOKUP(B2185,'[1]VLOOKUP DATA'!$A$3:$A$14,_xlfn.XLOOKUP(H2185,'[1]VLOOKUP DATA'!$D$2:$F$2,'[1]VLOOKUP DATA'!$D$3:$F$14))*100</f>
        <v>93</v>
      </c>
      <c r="J2185" s="2">
        <v>-61.83939166666665</v>
      </c>
      <c r="K2185" s="3">
        <f t="shared" si="137"/>
        <v>0</v>
      </c>
      <c r="L2185" s="3">
        <v>93.825000000000003</v>
      </c>
      <c r="M2185" s="4">
        <v>407.60780000000011</v>
      </c>
      <c r="N2185" s="4">
        <v>0</v>
      </c>
      <c r="O2185" s="4">
        <v>328.92787500000014</v>
      </c>
      <c r="P2185" s="3">
        <f t="shared" si="138"/>
        <v>445.53515833333324</v>
      </c>
      <c r="Q2185" s="5">
        <v>-4.3000000000000073E-2</v>
      </c>
      <c r="R2185" s="5">
        <f>VLOOKUP(D2185,'[1]DESIGN LOAD'!AC:AF,2,FALSE)</f>
        <v>295</v>
      </c>
      <c r="S2185" s="7">
        <f>VLOOKUP(D2185,'[1]DESIGN LOAD'!AC:AF,3,FALSE)</f>
        <v>190</v>
      </c>
      <c r="T2185">
        <f>VLOOKUP(D2185,'[1]DESIGN LOAD'!AC:AF,4,FALSE)</f>
        <v>485</v>
      </c>
    </row>
    <row r="2186" spans="1:20" x14ac:dyDescent="0.3">
      <c r="A2186" s="6">
        <v>2024</v>
      </c>
      <c r="B2186" s="6">
        <v>9</v>
      </c>
      <c r="C2186" s="6">
        <v>30</v>
      </c>
      <c r="D2186" s="6">
        <v>6</v>
      </c>
      <c r="E2186" s="6" t="str">
        <f t="shared" si="136"/>
        <v>Monday</v>
      </c>
      <c r="F2186" s="6" t="str">
        <f t="shared" si="139"/>
        <v>Week-day</v>
      </c>
      <c r="G2186" s="6" t="str">
        <f>_xlfn.XLOOKUP(B2186,'[1]VLOOKUP DATA'!$A$3:$A$14,'[1]VLOOKUP DATA'!$C$3:$C$14)</f>
        <v>Low-demand</v>
      </c>
      <c r="H2186" s="6" t="str" cm="1">
        <f t="array" ref="H2186">_xlfn.XLOOKUP(1,('[1]VLOOKUP DATA'!$I$2:$I$337=[1]DATA!G2186)*('[1]VLOOKUP DATA'!$J$2:$J$337=[1]DATA!D2186)*('[1]VLOOKUP DATA'!$K$2:$K$337=[1]DATA!E2186),'[1]VLOOKUP DATA'!$L$2:$L$337)</f>
        <v>Standard</v>
      </c>
      <c r="I2186" s="1" cm="1">
        <f t="array" ref="I2186">_xlfn.XLOOKUP(B2186,'[1]VLOOKUP DATA'!$A$3:$A$14,_xlfn.XLOOKUP(H2186,'[1]VLOOKUP DATA'!$D$2:$F$2,'[1]VLOOKUP DATA'!$D$3:$F$14))*100</f>
        <v>147</v>
      </c>
      <c r="J2186" s="2">
        <v>-38.771791666666672</v>
      </c>
      <c r="K2186" s="3">
        <f t="shared" si="137"/>
        <v>0</v>
      </c>
      <c r="L2186" s="3">
        <v>95.641666666666666</v>
      </c>
      <c r="M2186" s="4">
        <v>360.25029999999992</v>
      </c>
      <c r="N2186" s="4">
        <v>23.484858333333339</v>
      </c>
      <c r="O2186" s="4">
        <v>328.70184166666667</v>
      </c>
      <c r="P2186" s="3">
        <f t="shared" si="138"/>
        <v>445.53515833333324</v>
      </c>
      <c r="Q2186" s="5">
        <v>-4.3000000000000073E-2</v>
      </c>
      <c r="R2186" s="5">
        <f>VLOOKUP(D2186,'[1]DESIGN LOAD'!AC:AF,2,FALSE)</f>
        <v>295</v>
      </c>
      <c r="S2186" s="7">
        <f>VLOOKUP(D2186,'[1]DESIGN LOAD'!AC:AF,3,FALSE)</f>
        <v>190</v>
      </c>
      <c r="T2186">
        <f>VLOOKUP(D2186,'[1]DESIGN LOAD'!AC:AF,4,FALSE)</f>
        <v>485</v>
      </c>
    </row>
    <row r="2187" spans="1:20" x14ac:dyDescent="0.3">
      <c r="A2187" s="6">
        <v>2024</v>
      </c>
      <c r="B2187" s="6">
        <v>9</v>
      </c>
      <c r="C2187" s="6">
        <v>30</v>
      </c>
      <c r="D2187" s="6">
        <v>7</v>
      </c>
      <c r="E2187" s="6" t="str">
        <f t="shared" si="136"/>
        <v>Monday</v>
      </c>
      <c r="F2187" s="6" t="str">
        <f t="shared" si="139"/>
        <v>Week-day</v>
      </c>
      <c r="G2187" s="6" t="str">
        <f>_xlfn.XLOOKUP(B2187,'[1]VLOOKUP DATA'!$A$3:$A$14,'[1]VLOOKUP DATA'!$C$3:$C$14)</f>
        <v>Low-demand</v>
      </c>
      <c r="H2187" s="6" t="str" cm="1">
        <f t="array" ref="H2187">_xlfn.XLOOKUP(1,('[1]VLOOKUP DATA'!$I$2:$I$337=[1]DATA!G2187)*('[1]VLOOKUP DATA'!$J$2:$J$337=[1]DATA!D2187)*('[1]VLOOKUP DATA'!$K$2:$K$337=[1]DATA!E2187),'[1]VLOOKUP DATA'!$L$2:$L$337)</f>
        <v>Peak</v>
      </c>
      <c r="I2187" s="1" cm="1">
        <f t="array" ref="I2187">_xlfn.XLOOKUP(B2187,'[1]VLOOKUP DATA'!$A$3:$A$14,_xlfn.XLOOKUP(H2187,'[1]VLOOKUP DATA'!$D$2:$F$2,'[1]VLOOKUP DATA'!$D$3:$F$14))*100</f>
        <v>213</v>
      </c>
      <c r="J2187" s="2">
        <v>242.56392500000001</v>
      </c>
      <c r="K2187" s="3">
        <f t="shared" si="137"/>
        <v>242.56392500000001</v>
      </c>
      <c r="L2187" s="3">
        <v>89.591666666666669</v>
      </c>
      <c r="M2187" s="4">
        <v>2.4539416666666636</v>
      </c>
      <c r="N2187" s="4">
        <v>190.16862499999999</v>
      </c>
      <c r="O2187" s="4">
        <v>434.87671666666671</v>
      </c>
      <c r="P2187" s="3">
        <f t="shared" si="138"/>
        <v>445.53515833333324</v>
      </c>
      <c r="Q2187" s="5">
        <v>-4.2416666666666644E-2</v>
      </c>
      <c r="R2187" s="5">
        <f>VLOOKUP(D2187,'[1]DESIGN LOAD'!AC:AF,2,FALSE)</f>
        <v>565</v>
      </c>
      <c r="S2187" s="7">
        <f>VLOOKUP(D2187,'[1]DESIGN LOAD'!AC:AF,3,FALSE)</f>
        <v>690</v>
      </c>
      <c r="T2187">
        <f>VLOOKUP(D2187,'[1]DESIGN LOAD'!AC:AF,4,FALSE)</f>
        <v>1255</v>
      </c>
    </row>
    <row r="2188" spans="1:20" x14ac:dyDescent="0.3">
      <c r="A2188" s="6">
        <v>2024</v>
      </c>
      <c r="B2188" s="6">
        <v>9</v>
      </c>
      <c r="C2188" s="6">
        <v>30</v>
      </c>
      <c r="D2188" s="6">
        <v>8</v>
      </c>
      <c r="E2188" s="6" t="str">
        <f t="shared" si="136"/>
        <v>Monday</v>
      </c>
      <c r="F2188" s="6" t="str">
        <f t="shared" si="139"/>
        <v>Week-day</v>
      </c>
      <c r="G2188" s="6" t="str">
        <f>_xlfn.XLOOKUP(B2188,'[1]VLOOKUP DATA'!$A$3:$A$14,'[1]VLOOKUP DATA'!$C$3:$C$14)</f>
        <v>Low-demand</v>
      </c>
      <c r="H2188" s="6" t="str" cm="1">
        <f t="array" ref="H2188">_xlfn.XLOOKUP(1,('[1]VLOOKUP DATA'!$I$2:$I$337=[1]DATA!G2188)*('[1]VLOOKUP DATA'!$J$2:$J$337=[1]DATA!D2188)*('[1]VLOOKUP DATA'!$K$2:$K$337=[1]DATA!E2188),'[1]VLOOKUP DATA'!$L$2:$L$337)</f>
        <v>Peak</v>
      </c>
      <c r="I2188" s="1" cm="1">
        <f t="array" ref="I2188">_xlfn.XLOOKUP(B2188,'[1]VLOOKUP DATA'!$A$3:$A$14,_xlfn.XLOOKUP(H2188,'[1]VLOOKUP DATA'!$D$2:$F$2,'[1]VLOOKUP DATA'!$D$3:$F$14))*100</f>
        <v>213</v>
      </c>
      <c r="J2188" s="2">
        <v>84.936983333333302</v>
      </c>
      <c r="K2188" s="3">
        <f t="shared" si="137"/>
        <v>84.936983333333302</v>
      </c>
      <c r="L2188" s="3">
        <v>83.1</v>
      </c>
      <c r="M2188" s="4">
        <v>0.15963333333333332</v>
      </c>
      <c r="N2188" s="4">
        <v>434.80906666666647</v>
      </c>
      <c r="O2188" s="4">
        <v>519.72541666666677</v>
      </c>
      <c r="P2188" s="3">
        <f t="shared" si="138"/>
        <v>445.53515833333324</v>
      </c>
      <c r="Q2188" s="5">
        <v>-1.9799999999999991E-2</v>
      </c>
      <c r="R2188" s="5">
        <f>VLOOKUP(D2188,'[1]DESIGN LOAD'!AC:AF,2,FALSE)</f>
        <v>565</v>
      </c>
      <c r="S2188" s="7">
        <f>VLOOKUP(D2188,'[1]DESIGN LOAD'!AC:AF,3,FALSE)</f>
        <v>675</v>
      </c>
      <c r="T2188">
        <f>VLOOKUP(D2188,'[1]DESIGN LOAD'!AC:AF,4,FALSE)</f>
        <v>1240</v>
      </c>
    </row>
    <row r="2189" spans="1:20" x14ac:dyDescent="0.3">
      <c r="A2189" s="6">
        <v>2024</v>
      </c>
      <c r="B2189" s="6">
        <v>9</v>
      </c>
      <c r="C2189" s="6">
        <v>30</v>
      </c>
      <c r="D2189" s="6">
        <v>9</v>
      </c>
      <c r="E2189" s="6" t="str">
        <f t="shared" si="136"/>
        <v>Monday</v>
      </c>
      <c r="F2189" s="6" t="str">
        <f t="shared" si="139"/>
        <v>Week-day</v>
      </c>
      <c r="G2189" s="6" t="str">
        <f>_xlfn.XLOOKUP(B2189,'[1]VLOOKUP DATA'!$A$3:$A$14,'[1]VLOOKUP DATA'!$C$3:$C$14)</f>
        <v>Low-demand</v>
      </c>
      <c r="H2189" s="6" t="str" cm="1">
        <f t="array" ref="H2189">_xlfn.XLOOKUP(1,('[1]VLOOKUP DATA'!$I$2:$I$337=[1]DATA!G2189)*('[1]VLOOKUP DATA'!$J$2:$J$337=[1]DATA!D2189)*('[1]VLOOKUP DATA'!$K$2:$K$337=[1]DATA!E2189),'[1]VLOOKUP DATA'!$L$2:$L$337)</f>
        <v>Peak</v>
      </c>
      <c r="I2189" s="1" cm="1">
        <f t="array" ref="I2189">_xlfn.XLOOKUP(B2189,'[1]VLOOKUP DATA'!$A$3:$A$14,_xlfn.XLOOKUP(H2189,'[1]VLOOKUP DATA'!$D$2:$F$2,'[1]VLOOKUP DATA'!$D$3:$F$14))*100</f>
        <v>213</v>
      </c>
      <c r="J2189" s="2">
        <v>258.29992499999997</v>
      </c>
      <c r="K2189" s="3">
        <f t="shared" si="137"/>
        <v>258.29992499999997</v>
      </c>
      <c r="L2189" s="3">
        <v>73.474999999999994</v>
      </c>
      <c r="M2189" s="4">
        <v>0.16336666666666672</v>
      </c>
      <c r="N2189" s="4">
        <v>230.84662500000007</v>
      </c>
      <c r="O2189" s="4">
        <v>489.11940833333318</v>
      </c>
      <c r="P2189" s="3">
        <f t="shared" si="138"/>
        <v>445.53515833333324</v>
      </c>
      <c r="Q2189" s="5">
        <v>-2.6483333333333307E-2</v>
      </c>
      <c r="R2189" s="5">
        <f>VLOOKUP(D2189,'[1]DESIGN LOAD'!AC:AF,2,FALSE)</f>
        <v>565</v>
      </c>
      <c r="S2189" s="7">
        <f>VLOOKUP(D2189,'[1]DESIGN LOAD'!AC:AF,3,FALSE)</f>
        <v>675</v>
      </c>
      <c r="T2189">
        <f>VLOOKUP(D2189,'[1]DESIGN LOAD'!AC:AF,4,FALSE)</f>
        <v>1240</v>
      </c>
    </row>
    <row r="2190" spans="1:20" x14ac:dyDescent="0.3">
      <c r="A2190" s="6">
        <v>2024</v>
      </c>
      <c r="B2190" s="6">
        <v>9</v>
      </c>
      <c r="C2190" s="6">
        <v>30</v>
      </c>
      <c r="D2190" s="6">
        <v>10</v>
      </c>
      <c r="E2190" s="6" t="str">
        <f t="shared" si="136"/>
        <v>Monday</v>
      </c>
      <c r="F2190" s="6" t="str">
        <f t="shared" si="139"/>
        <v>Week-day</v>
      </c>
      <c r="G2190" s="6" t="str">
        <f>_xlfn.XLOOKUP(B2190,'[1]VLOOKUP DATA'!$A$3:$A$14,'[1]VLOOKUP DATA'!$C$3:$C$14)</f>
        <v>Low-demand</v>
      </c>
      <c r="H2190" s="6" t="str" cm="1">
        <f t="array" ref="H2190">_xlfn.XLOOKUP(1,('[1]VLOOKUP DATA'!$I$2:$I$337=[1]DATA!G2190)*('[1]VLOOKUP DATA'!$J$2:$J$337=[1]DATA!D2190)*('[1]VLOOKUP DATA'!$K$2:$K$337=[1]DATA!E2190),'[1]VLOOKUP DATA'!$L$2:$L$337)</f>
        <v>Standard</v>
      </c>
      <c r="I2190" s="1" cm="1">
        <f t="array" ref="I2190">_xlfn.XLOOKUP(B2190,'[1]VLOOKUP DATA'!$A$3:$A$14,_xlfn.XLOOKUP(H2190,'[1]VLOOKUP DATA'!$D$2:$F$2,'[1]VLOOKUP DATA'!$D$3:$F$14))*100</f>
        <v>147</v>
      </c>
      <c r="J2190" s="2">
        <v>-91.958466666666638</v>
      </c>
      <c r="K2190" s="3">
        <f t="shared" si="137"/>
        <v>0</v>
      </c>
      <c r="L2190" s="3">
        <v>68.716666666666669</v>
      </c>
      <c r="M2190" s="4">
        <v>441.11141666666674</v>
      </c>
      <c r="N2190" s="4">
        <v>182.29464166666665</v>
      </c>
      <c r="O2190" s="4">
        <v>510.67880833333328</v>
      </c>
      <c r="P2190" s="3">
        <f t="shared" si="138"/>
        <v>445.53515833333324</v>
      </c>
      <c r="Q2190" s="5">
        <v>-2.4999999999999946E-2</v>
      </c>
      <c r="R2190" s="5">
        <f>VLOOKUP(D2190,'[1]DESIGN LOAD'!AC:AF,2,FALSE)</f>
        <v>565</v>
      </c>
      <c r="S2190" s="7">
        <f>VLOOKUP(D2190,'[1]DESIGN LOAD'!AC:AF,3,FALSE)</f>
        <v>675</v>
      </c>
      <c r="T2190">
        <f>VLOOKUP(D2190,'[1]DESIGN LOAD'!AC:AF,4,FALSE)</f>
        <v>1240</v>
      </c>
    </row>
    <row r="2191" spans="1:20" x14ac:dyDescent="0.3">
      <c r="A2191" s="6">
        <v>2024</v>
      </c>
      <c r="B2191" s="6">
        <v>9</v>
      </c>
      <c r="C2191" s="6">
        <v>30</v>
      </c>
      <c r="D2191" s="6">
        <v>11</v>
      </c>
      <c r="E2191" s="6" t="str">
        <f t="shared" si="136"/>
        <v>Monday</v>
      </c>
      <c r="F2191" s="6" t="str">
        <f t="shared" si="139"/>
        <v>Week-day</v>
      </c>
      <c r="G2191" s="6" t="str">
        <f>_xlfn.XLOOKUP(B2191,'[1]VLOOKUP DATA'!$A$3:$A$14,'[1]VLOOKUP DATA'!$C$3:$C$14)</f>
        <v>Low-demand</v>
      </c>
      <c r="H2191" s="6" t="str" cm="1">
        <f t="array" ref="H2191">_xlfn.XLOOKUP(1,('[1]VLOOKUP DATA'!$I$2:$I$337=[1]DATA!G2191)*('[1]VLOOKUP DATA'!$J$2:$J$337=[1]DATA!D2191)*('[1]VLOOKUP DATA'!$K$2:$K$337=[1]DATA!E2191),'[1]VLOOKUP DATA'!$L$2:$L$337)</f>
        <v>Standard</v>
      </c>
      <c r="I2191" s="1" cm="1">
        <f t="array" ref="I2191">_xlfn.XLOOKUP(B2191,'[1]VLOOKUP DATA'!$A$3:$A$14,_xlfn.XLOOKUP(H2191,'[1]VLOOKUP DATA'!$D$2:$F$2,'[1]VLOOKUP DATA'!$D$3:$F$14))*100</f>
        <v>147</v>
      </c>
      <c r="J2191" s="2">
        <v>-152.66740659340658</v>
      </c>
      <c r="K2191" s="3">
        <f t="shared" si="137"/>
        <v>0</v>
      </c>
      <c r="L2191" s="3">
        <v>78.659340659340657</v>
      </c>
      <c r="M2191" s="4">
        <v>139.06732967032963</v>
      </c>
      <c r="N2191" s="4">
        <v>576.00484615384619</v>
      </c>
      <c r="O2191" s="4">
        <v>556.04103296703283</v>
      </c>
      <c r="P2191" s="3">
        <f t="shared" si="138"/>
        <v>445.53515833333324</v>
      </c>
      <c r="Q2191" s="5">
        <v>-5.6043956043956055E-3</v>
      </c>
      <c r="R2191" s="5">
        <f>VLOOKUP(D2191,'[1]DESIGN LOAD'!AC:AF,2,FALSE)</f>
        <v>565</v>
      </c>
      <c r="S2191" s="7">
        <f>VLOOKUP(D2191,'[1]DESIGN LOAD'!AC:AF,3,FALSE)</f>
        <v>675</v>
      </c>
      <c r="T2191">
        <f>VLOOKUP(D2191,'[1]DESIGN LOAD'!AC:AF,4,FALSE)</f>
        <v>1240</v>
      </c>
    </row>
    <row r="2192" spans="1:20" x14ac:dyDescent="0.3">
      <c r="A2192" s="6">
        <v>2024</v>
      </c>
      <c r="B2192" s="6">
        <v>9</v>
      </c>
      <c r="C2192" s="6">
        <v>30</v>
      </c>
      <c r="D2192" s="6">
        <v>12</v>
      </c>
      <c r="E2192" s="6" t="str">
        <f t="shared" si="136"/>
        <v>Monday</v>
      </c>
      <c r="F2192" s="6" t="str">
        <f t="shared" si="139"/>
        <v>Week-day</v>
      </c>
      <c r="G2192" s="6" t="str">
        <f>_xlfn.XLOOKUP(B2192,'[1]VLOOKUP DATA'!$A$3:$A$14,'[1]VLOOKUP DATA'!$C$3:$C$14)</f>
        <v>Low-demand</v>
      </c>
      <c r="H2192" s="6" t="str" cm="1">
        <f t="array" ref="H2192">_xlfn.XLOOKUP(1,('[1]VLOOKUP DATA'!$I$2:$I$337=[1]DATA!G2192)*('[1]VLOOKUP DATA'!$J$2:$J$337=[1]DATA!D2192)*('[1]VLOOKUP DATA'!$K$2:$K$337=[1]DATA!E2192),'[1]VLOOKUP DATA'!$L$2:$L$337)</f>
        <v>Standard</v>
      </c>
      <c r="I2192" s="1" cm="1">
        <f t="array" ref="I2192">_xlfn.XLOOKUP(B2192,'[1]VLOOKUP DATA'!$A$3:$A$14,_xlfn.XLOOKUP(H2192,'[1]VLOOKUP DATA'!$D$2:$F$2,'[1]VLOOKUP DATA'!$D$3:$F$14))*100</f>
        <v>147</v>
      </c>
      <c r="J2192" s="2">
        <v>-99.456033333333338</v>
      </c>
      <c r="K2192" s="3">
        <f t="shared" si="137"/>
        <v>0</v>
      </c>
      <c r="L2192" s="3">
        <v>79.641666666666666</v>
      </c>
      <c r="M2192" s="4">
        <v>0.68274166666666669</v>
      </c>
      <c r="N2192" s="4">
        <v>673.97870833333343</v>
      </c>
      <c r="O2192" s="4">
        <v>574.53744999999981</v>
      </c>
      <c r="P2192" s="3">
        <f t="shared" si="138"/>
        <v>445.53515833333324</v>
      </c>
      <c r="Q2192" s="5">
        <v>0</v>
      </c>
      <c r="R2192" s="5">
        <f>VLOOKUP(D2192,'[1]DESIGN LOAD'!AC:AF,2,FALSE)</f>
        <v>565</v>
      </c>
      <c r="S2192" s="7">
        <f>VLOOKUP(D2192,'[1]DESIGN LOAD'!AC:AF,3,FALSE)</f>
        <v>675</v>
      </c>
      <c r="T2192">
        <f>VLOOKUP(D2192,'[1]DESIGN LOAD'!AC:AF,4,FALSE)</f>
        <v>1240</v>
      </c>
    </row>
    <row r="2193" spans="1:20" x14ac:dyDescent="0.3">
      <c r="A2193" s="6">
        <v>2024</v>
      </c>
      <c r="B2193" s="6">
        <v>9</v>
      </c>
      <c r="C2193" s="6">
        <v>30</v>
      </c>
      <c r="D2193" s="6">
        <v>13</v>
      </c>
      <c r="E2193" s="6" t="str">
        <f t="shared" si="136"/>
        <v>Monday</v>
      </c>
      <c r="F2193" s="6" t="str">
        <f t="shared" si="139"/>
        <v>Week-day</v>
      </c>
      <c r="G2193" s="6" t="str">
        <f>_xlfn.XLOOKUP(B2193,'[1]VLOOKUP DATA'!$A$3:$A$14,'[1]VLOOKUP DATA'!$C$3:$C$14)</f>
        <v>Low-demand</v>
      </c>
      <c r="H2193" s="6" t="str" cm="1">
        <f t="array" ref="H2193">_xlfn.XLOOKUP(1,('[1]VLOOKUP DATA'!$I$2:$I$337=[1]DATA!G2193)*('[1]VLOOKUP DATA'!$J$2:$J$337=[1]DATA!D2193)*('[1]VLOOKUP DATA'!$K$2:$K$337=[1]DATA!E2193),'[1]VLOOKUP DATA'!$L$2:$L$337)</f>
        <v>Standard</v>
      </c>
      <c r="I2193" s="1" cm="1">
        <f t="array" ref="I2193">_xlfn.XLOOKUP(B2193,'[1]VLOOKUP DATA'!$A$3:$A$14,_xlfn.XLOOKUP(H2193,'[1]VLOOKUP DATA'!$D$2:$F$2,'[1]VLOOKUP DATA'!$D$3:$F$14))*100</f>
        <v>147</v>
      </c>
      <c r="J2193" s="2">
        <v>-254.80263302752294</v>
      </c>
      <c r="K2193" s="3">
        <f t="shared" si="137"/>
        <v>0</v>
      </c>
      <c r="L2193" s="3">
        <v>85.467889908256879</v>
      </c>
      <c r="M2193" s="4">
        <v>335.79898165137615</v>
      </c>
      <c r="N2193" s="4">
        <v>549.03517431192654</v>
      </c>
      <c r="O2193" s="4">
        <v>614.39072477064201</v>
      </c>
      <c r="P2193" s="3">
        <f t="shared" si="138"/>
        <v>445.53515833333324</v>
      </c>
      <c r="Q2193" s="5">
        <v>0</v>
      </c>
      <c r="R2193" s="5">
        <f>VLOOKUP(D2193,'[1]DESIGN LOAD'!AC:AF,2,FALSE)</f>
        <v>565</v>
      </c>
      <c r="S2193" s="7">
        <f>VLOOKUP(D2193,'[1]DESIGN LOAD'!AC:AF,3,FALSE)</f>
        <v>675</v>
      </c>
      <c r="T2193">
        <f>VLOOKUP(D2193,'[1]DESIGN LOAD'!AC:AF,4,FALSE)</f>
        <v>1240</v>
      </c>
    </row>
    <row r="2194" spans="1:20" x14ac:dyDescent="0.3">
      <c r="A2194" s="6">
        <v>2024</v>
      </c>
      <c r="B2194" s="6">
        <v>9</v>
      </c>
      <c r="C2194" s="6">
        <v>30</v>
      </c>
      <c r="D2194" s="6">
        <v>14</v>
      </c>
      <c r="E2194" s="6" t="str">
        <f t="shared" si="136"/>
        <v>Monday</v>
      </c>
      <c r="F2194" s="6" t="str">
        <f t="shared" si="139"/>
        <v>Week-day</v>
      </c>
      <c r="G2194" s="6" t="str">
        <f>_xlfn.XLOOKUP(B2194,'[1]VLOOKUP DATA'!$A$3:$A$14,'[1]VLOOKUP DATA'!$C$3:$C$14)</f>
        <v>Low-demand</v>
      </c>
      <c r="H2194" s="6" t="str" cm="1">
        <f t="array" ref="H2194">_xlfn.XLOOKUP(1,('[1]VLOOKUP DATA'!$I$2:$I$337=[1]DATA!G2194)*('[1]VLOOKUP DATA'!$J$2:$J$337=[1]DATA!D2194)*('[1]VLOOKUP DATA'!$K$2:$K$337=[1]DATA!E2194),'[1]VLOOKUP DATA'!$L$2:$L$337)</f>
        <v>Standard</v>
      </c>
      <c r="I2194" s="1" cm="1">
        <f t="array" ref="I2194">_xlfn.XLOOKUP(B2194,'[1]VLOOKUP DATA'!$A$3:$A$14,_xlfn.XLOOKUP(H2194,'[1]VLOOKUP DATA'!$D$2:$F$2,'[1]VLOOKUP DATA'!$D$3:$F$14))*100</f>
        <v>147</v>
      </c>
      <c r="J2194" s="2">
        <v>-53.124933333333303</v>
      </c>
      <c r="K2194" s="3">
        <f t="shared" si="137"/>
        <v>0</v>
      </c>
      <c r="L2194" s="3">
        <v>96.1</v>
      </c>
      <c r="M2194" s="4">
        <v>166.66724166666671</v>
      </c>
      <c r="N2194" s="4">
        <v>487.59213333333344</v>
      </c>
      <c r="O2194" s="4">
        <v>593.31665833333352</v>
      </c>
      <c r="P2194" s="3">
        <f t="shared" si="138"/>
        <v>445.53515833333324</v>
      </c>
      <c r="Q2194" s="5">
        <v>0</v>
      </c>
      <c r="R2194" s="5">
        <f>VLOOKUP(D2194,'[1]DESIGN LOAD'!AC:AF,2,FALSE)</f>
        <v>565</v>
      </c>
      <c r="S2194" s="7">
        <f>VLOOKUP(D2194,'[1]DESIGN LOAD'!AC:AF,3,FALSE)</f>
        <v>675</v>
      </c>
      <c r="T2194">
        <f>VLOOKUP(D2194,'[1]DESIGN LOAD'!AC:AF,4,FALSE)</f>
        <v>1240</v>
      </c>
    </row>
    <row r="2195" spans="1:20" x14ac:dyDescent="0.3">
      <c r="A2195" s="6">
        <v>2024</v>
      </c>
      <c r="B2195" s="6">
        <v>9</v>
      </c>
      <c r="C2195" s="6">
        <v>30</v>
      </c>
      <c r="D2195" s="6">
        <v>15</v>
      </c>
      <c r="E2195" s="6" t="str">
        <f t="shared" si="136"/>
        <v>Monday</v>
      </c>
      <c r="F2195" s="6" t="str">
        <f t="shared" si="139"/>
        <v>Week-day</v>
      </c>
      <c r="G2195" s="6" t="str">
        <f>_xlfn.XLOOKUP(B2195,'[1]VLOOKUP DATA'!$A$3:$A$14,'[1]VLOOKUP DATA'!$C$3:$C$14)</f>
        <v>Low-demand</v>
      </c>
      <c r="H2195" s="6" t="str" cm="1">
        <f t="array" ref="H2195">_xlfn.XLOOKUP(1,('[1]VLOOKUP DATA'!$I$2:$I$337=[1]DATA!G2195)*('[1]VLOOKUP DATA'!$J$2:$J$337=[1]DATA!D2195)*('[1]VLOOKUP DATA'!$K$2:$K$337=[1]DATA!E2195),'[1]VLOOKUP DATA'!$L$2:$L$337)</f>
        <v>Standard</v>
      </c>
      <c r="I2195" s="1" cm="1">
        <f t="array" ref="I2195">_xlfn.XLOOKUP(B2195,'[1]VLOOKUP DATA'!$A$3:$A$14,_xlfn.XLOOKUP(H2195,'[1]VLOOKUP DATA'!$D$2:$F$2,'[1]VLOOKUP DATA'!$D$3:$F$14))*100</f>
        <v>147</v>
      </c>
      <c r="J2195" s="2">
        <v>-17.988358333333334</v>
      </c>
      <c r="K2195" s="3">
        <f t="shared" si="137"/>
        <v>0</v>
      </c>
      <c r="L2195" s="3">
        <v>95.791666666666671</v>
      </c>
      <c r="M2195" s="4">
        <v>123.73674999999996</v>
      </c>
      <c r="N2195" s="4">
        <v>387.90019999999993</v>
      </c>
      <c r="O2195" s="4">
        <v>492.60027500000018</v>
      </c>
      <c r="P2195" s="3">
        <f t="shared" si="138"/>
        <v>445.53515833333324</v>
      </c>
      <c r="Q2195" s="5">
        <v>-2.9149999999999954E-2</v>
      </c>
      <c r="R2195" s="5">
        <f>VLOOKUP(D2195,'[1]DESIGN LOAD'!AC:AF,2,FALSE)</f>
        <v>565</v>
      </c>
      <c r="S2195" s="7">
        <f>VLOOKUP(D2195,'[1]DESIGN LOAD'!AC:AF,3,FALSE)</f>
        <v>675</v>
      </c>
      <c r="T2195">
        <f>VLOOKUP(D2195,'[1]DESIGN LOAD'!AC:AF,4,FALSE)</f>
        <v>1240</v>
      </c>
    </row>
    <row r="2196" spans="1:20" x14ac:dyDescent="0.3">
      <c r="A2196" s="6">
        <v>2024</v>
      </c>
      <c r="B2196" s="6">
        <v>9</v>
      </c>
      <c r="C2196" s="6">
        <v>30</v>
      </c>
      <c r="D2196" s="6">
        <v>16</v>
      </c>
      <c r="E2196" s="6" t="str">
        <f t="shared" si="136"/>
        <v>Monday</v>
      </c>
      <c r="F2196" s="6" t="str">
        <f t="shared" si="139"/>
        <v>Week-day</v>
      </c>
      <c r="G2196" s="6" t="str">
        <f>_xlfn.XLOOKUP(B2196,'[1]VLOOKUP DATA'!$A$3:$A$14,'[1]VLOOKUP DATA'!$C$3:$C$14)</f>
        <v>Low-demand</v>
      </c>
      <c r="H2196" s="6" t="str" cm="1">
        <f t="array" ref="H2196">_xlfn.XLOOKUP(1,('[1]VLOOKUP DATA'!$I$2:$I$337=[1]DATA!G2196)*('[1]VLOOKUP DATA'!$J$2:$J$337=[1]DATA!D2196)*('[1]VLOOKUP DATA'!$K$2:$K$337=[1]DATA!E2196),'[1]VLOOKUP DATA'!$L$2:$L$337)</f>
        <v>Standard</v>
      </c>
      <c r="I2196" s="1" cm="1">
        <f t="array" ref="I2196">_xlfn.XLOOKUP(B2196,'[1]VLOOKUP DATA'!$A$3:$A$14,_xlfn.XLOOKUP(H2196,'[1]VLOOKUP DATA'!$D$2:$F$2,'[1]VLOOKUP DATA'!$D$3:$F$14))*100</f>
        <v>147</v>
      </c>
      <c r="J2196" s="2">
        <v>41.540291666666661</v>
      </c>
      <c r="K2196" s="3">
        <f t="shared" si="137"/>
        <v>41.540291666666661</v>
      </c>
      <c r="L2196" s="3">
        <v>94.05</v>
      </c>
      <c r="M2196" s="4">
        <v>284.63190833333317</v>
      </c>
      <c r="N2196" s="4">
        <v>211.88722500000014</v>
      </c>
      <c r="O2196" s="4">
        <v>524.94267500000001</v>
      </c>
      <c r="P2196" s="3">
        <f t="shared" si="138"/>
        <v>445.53515833333324</v>
      </c>
      <c r="Q2196" s="5">
        <v>-3.2999999999999946E-2</v>
      </c>
      <c r="R2196" s="5">
        <f>VLOOKUP(D2196,'[1]DESIGN LOAD'!AC:AF,2,FALSE)</f>
        <v>565</v>
      </c>
      <c r="S2196" s="7">
        <f>VLOOKUP(D2196,'[1]DESIGN LOAD'!AC:AF,3,FALSE)</f>
        <v>675</v>
      </c>
      <c r="T2196">
        <f>VLOOKUP(D2196,'[1]DESIGN LOAD'!AC:AF,4,FALSE)</f>
        <v>1240</v>
      </c>
    </row>
    <row r="2197" spans="1:20" x14ac:dyDescent="0.3">
      <c r="A2197" s="6">
        <v>2024</v>
      </c>
      <c r="B2197" s="6">
        <v>9</v>
      </c>
      <c r="C2197" s="6">
        <v>30</v>
      </c>
      <c r="D2197" s="6">
        <v>17</v>
      </c>
      <c r="E2197" s="6" t="str">
        <f t="shared" si="136"/>
        <v>Monday</v>
      </c>
      <c r="F2197" s="6" t="str">
        <f t="shared" si="139"/>
        <v>Week-day</v>
      </c>
      <c r="G2197" s="6" t="str">
        <f>_xlfn.XLOOKUP(B2197,'[1]VLOOKUP DATA'!$A$3:$A$14,'[1]VLOOKUP DATA'!$C$3:$C$14)</f>
        <v>Low-demand</v>
      </c>
      <c r="H2197" s="6" t="str" cm="1">
        <f t="array" ref="H2197">_xlfn.XLOOKUP(1,('[1]VLOOKUP DATA'!$I$2:$I$337=[1]DATA!G2197)*('[1]VLOOKUP DATA'!$J$2:$J$337=[1]DATA!D2197)*('[1]VLOOKUP DATA'!$K$2:$K$337=[1]DATA!E2197),'[1]VLOOKUP DATA'!$L$2:$L$337)</f>
        <v>Standard</v>
      </c>
      <c r="I2197" s="1" cm="1">
        <f t="array" ref="I2197">_xlfn.XLOOKUP(B2197,'[1]VLOOKUP DATA'!$A$3:$A$14,_xlfn.XLOOKUP(H2197,'[1]VLOOKUP DATA'!$D$2:$F$2,'[1]VLOOKUP DATA'!$D$3:$F$14))*100</f>
        <v>147</v>
      </c>
      <c r="J2197" s="2">
        <v>18.730391666666659</v>
      </c>
      <c r="K2197" s="3">
        <f t="shared" si="137"/>
        <v>18.730391666666659</v>
      </c>
      <c r="L2197" s="3">
        <v>92.95</v>
      </c>
      <c r="M2197" s="4">
        <v>444.47426666666649</v>
      </c>
      <c r="N2197" s="4">
        <v>69.176825000000022</v>
      </c>
      <c r="O2197" s="4">
        <v>511.82484166666677</v>
      </c>
      <c r="P2197" s="3">
        <f t="shared" si="138"/>
        <v>445.53515833333324</v>
      </c>
      <c r="Q2197" s="5">
        <v>-3.2999999999999946E-2</v>
      </c>
      <c r="R2197" s="5">
        <f>VLOOKUP(D2197,'[1]DESIGN LOAD'!AC:AF,2,FALSE)</f>
        <v>555</v>
      </c>
      <c r="S2197" s="7">
        <f>VLOOKUP(D2197,'[1]DESIGN LOAD'!AC:AF,3,FALSE)</f>
        <v>675</v>
      </c>
      <c r="T2197">
        <f>VLOOKUP(D2197,'[1]DESIGN LOAD'!AC:AF,4,FALSE)</f>
        <v>1230</v>
      </c>
    </row>
    <row r="2198" spans="1:20" x14ac:dyDescent="0.3">
      <c r="A2198" s="6">
        <v>2024</v>
      </c>
      <c r="B2198" s="6">
        <v>9</v>
      </c>
      <c r="C2198" s="6">
        <v>30</v>
      </c>
      <c r="D2198" s="6">
        <v>18</v>
      </c>
      <c r="E2198" s="6" t="str">
        <f t="shared" si="136"/>
        <v>Monday</v>
      </c>
      <c r="F2198" s="6" t="str">
        <f t="shared" si="139"/>
        <v>Week-day</v>
      </c>
      <c r="G2198" s="6" t="str">
        <f>_xlfn.XLOOKUP(B2198,'[1]VLOOKUP DATA'!$A$3:$A$14,'[1]VLOOKUP DATA'!$C$3:$C$14)</f>
        <v>Low-demand</v>
      </c>
      <c r="H2198" s="6" t="str" cm="1">
        <f t="array" ref="H2198">_xlfn.XLOOKUP(1,('[1]VLOOKUP DATA'!$I$2:$I$337=[1]DATA!G2198)*('[1]VLOOKUP DATA'!$J$2:$J$337=[1]DATA!D2198)*('[1]VLOOKUP DATA'!$K$2:$K$337=[1]DATA!E2198),'[1]VLOOKUP DATA'!$L$2:$L$337)</f>
        <v>Peak</v>
      </c>
      <c r="I2198" s="1" cm="1">
        <f t="array" ref="I2198">_xlfn.XLOOKUP(B2198,'[1]VLOOKUP DATA'!$A$3:$A$14,_xlfn.XLOOKUP(H2198,'[1]VLOOKUP DATA'!$D$2:$F$2,'[1]VLOOKUP DATA'!$D$3:$F$14))*100</f>
        <v>213</v>
      </c>
      <c r="J2198" s="2">
        <v>437.25564166666663</v>
      </c>
      <c r="K2198" s="3">
        <f t="shared" si="137"/>
        <v>437.25564166666663</v>
      </c>
      <c r="L2198" s="3">
        <v>81.375</v>
      </c>
      <c r="M2198" s="4">
        <v>3.8645083333333345</v>
      </c>
      <c r="N2198" s="4">
        <v>13.322883333333339</v>
      </c>
      <c r="O2198" s="4">
        <v>454.0778499999999</v>
      </c>
      <c r="P2198" s="3">
        <f t="shared" si="138"/>
        <v>445.53515833333324</v>
      </c>
      <c r="Q2198" s="5">
        <v>-3.2999999999999946E-2</v>
      </c>
      <c r="R2198" s="5">
        <f>VLOOKUP(D2198,'[1]DESIGN LOAD'!AC:AF,2,FALSE)</f>
        <v>485</v>
      </c>
      <c r="S2198" s="7">
        <f>VLOOKUP(D2198,'[1]DESIGN LOAD'!AC:AF,3,FALSE)</f>
        <v>655</v>
      </c>
      <c r="T2198">
        <f>VLOOKUP(D2198,'[1]DESIGN LOAD'!AC:AF,4,FALSE)</f>
        <v>1140</v>
      </c>
    </row>
    <row r="2199" spans="1:20" x14ac:dyDescent="0.3">
      <c r="A2199" s="6">
        <v>2024</v>
      </c>
      <c r="B2199" s="6">
        <v>9</v>
      </c>
      <c r="C2199" s="6">
        <v>30</v>
      </c>
      <c r="D2199" s="6">
        <v>19</v>
      </c>
      <c r="E2199" s="6" t="str">
        <f t="shared" si="136"/>
        <v>Monday</v>
      </c>
      <c r="F2199" s="6" t="str">
        <f t="shared" si="139"/>
        <v>Week-day</v>
      </c>
      <c r="G2199" s="6" t="str">
        <f>_xlfn.XLOOKUP(B2199,'[1]VLOOKUP DATA'!$A$3:$A$14,'[1]VLOOKUP DATA'!$C$3:$C$14)</f>
        <v>Low-demand</v>
      </c>
      <c r="H2199" s="6" t="str" cm="1">
        <f t="array" ref="H2199">_xlfn.XLOOKUP(1,('[1]VLOOKUP DATA'!$I$2:$I$337=[1]DATA!G2199)*('[1]VLOOKUP DATA'!$J$2:$J$337=[1]DATA!D2199)*('[1]VLOOKUP DATA'!$K$2:$K$337=[1]DATA!E2199),'[1]VLOOKUP DATA'!$L$2:$L$337)</f>
        <v>Peak</v>
      </c>
      <c r="I2199" s="1" cm="1">
        <f t="array" ref="I2199">_xlfn.XLOOKUP(B2199,'[1]VLOOKUP DATA'!$A$3:$A$14,_xlfn.XLOOKUP(H2199,'[1]VLOOKUP DATA'!$D$2:$F$2,'[1]VLOOKUP DATA'!$D$3:$F$14))*100</f>
        <v>213</v>
      </c>
      <c r="J2199" s="2">
        <v>176.05656666666673</v>
      </c>
      <c r="K2199" s="3">
        <f t="shared" si="137"/>
        <v>176.05656666666673</v>
      </c>
      <c r="L2199" s="3">
        <v>64.38333333333334</v>
      </c>
      <c r="M2199" s="4">
        <v>244.74265833333337</v>
      </c>
      <c r="N2199" s="4">
        <v>1.6666666666666667E-5</v>
      </c>
      <c r="O2199" s="4">
        <v>410.1177000000003</v>
      </c>
      <c r="P2199" s="3">
        <f t="shared" si="138"/>
        <v>445.53515833333324</v>
      </c>
      <c r="Q2199" s="5">
        <v>-3.2999999999999946E-2</v>
      </c>
      <c r="R2199" s="5">
        <f>VLOOKUP(D2199,'[1]DESIGN LOAD'!AC:AF,2,FALSE)</f>
        <v>295</v>
      </c>
      <c r="S2199" s="7">
        <f>VLOOKUP(D2199,'[1]DESIGN LOAD'!AC:AF,3,FALSE)</f>
        <v>655</v>
      </c>
      <c r="T2199">
        <f>VLOOKUP(D2199,'[1]DESIGN LOAD'!AC:AF,4,FALSE)</f>
        <v>950</v>
      </c>
    </row>
    <row r="2200" spans="1:20" x14ac:dyDescent="0.3">
      <c r="A2200" s="6">
        <v>2024</v>
      </c>
      <c r="B2200" s="6">
        <v>9</v>
      </c>
      <c r="C2200" s="6">
        <v>30</v>
      </c>
      <c r="D2200" s="6">
        <v>20</v>
      </c>
      <c r="E2200" s="6" t="str">
        <f t="shared" si="136"/>
        <v>Monday</v>
      </c>
      <c r="F2200" s="6" t="str">
        <f t="shared" si="139"/>
        <v>Week-day</v>
      </c>
      <c r="G2200" s="6" t="str">
        <f>_xlfn.XLOOKUP(B2200,'[1]VLOOKUP DATA'!$A$3:$A$14,'[1]VLOOKUP DATA'!$C$3:$C$14)</f>
        <v>Low-demand</v>
      </c>
      <c r="H2200" s="6" t="str" cm="1">
        <f t="array" ref="H2200">_xlfn.XLOOKUP(1,('[1]VLOOKUP DATA'!$I$2:$I$337=[1]DATA!G2200)*('[1]VLOOKUP DATA'!$J$2:$J$337=[1]DATA!D2200)*('[1]VLOOKUP DATA'!$K$2:$K$337=[1]DATA!E2200),'[1]VLOOKUP DATA'!$L$2:$L$337)</f>
        <v>Standard</v>
      </c>
      <c r="I2200" s="1" cm="1">
        <f t="array" ref="I2200">_xlfn.XLOOKUP(B2200,'[1]VLOOKUP DATA'!$A$3:$A$14,_xlfn.XLOOKUP(H2200,'[1]VLOOKUP DATA'!$D$2:$F$2,'[1]VLOOKUP DATA'!$D$3:$F$14))*100</f>
        <v>147</v>
      </c>
      <c r="J2200" s="2">
        <v>-65.989825000000025</v>
      </c>
      <c r="K2200" s="3">
        <f t="shared" si="137"/>
        <v>0</v>
      </c>
      <c r="L2200" s="3">
        <v>62.883333333333333</v>
      </c>
      <c r="M2200" s="4">
        <v>441.87347500000016</v>
      </c>
      <c r="N2200" s="4">
        <v>0</v>
      </c>
      <c r="O2200" s="4">
        <v>355.10660833333355</v>
      </c>
      <c r="P2200" s="3">
        <f t="shared" si="138"/>
        <v>445.53515833333324</v>
      </c>
      <c r="Q2200" s="5">
        <v>-3.2999999999999946E-2</v>
      </c>
      <c r="R2200" s="5">
        <f>VLOOKUP(D2200,'[1]DESIGN LOAD'!AC:AF,2,FALSE)</f>
        <v>295</v>
      </c>
      <c r="S2200" s="7">
        <f>VLOOKUP(D2200,'[1]DESIGN LOAD'!AC:AF,3,FALSE)</f>
        <v>190</v>
      </c>
      <c r="T2200">
        <f>VLOOKUP(D2200,'[1]DESIGN LOAD'!AC:AF,4,FALSE)</f>
        <v>485</v>
      </c>
    </row>
    <row r="2201" spans="1:20" x14ac:dyDescent="0.3">
      <c r="A2201" s="6">
        <v>2024</v>
      </c>
      <c r="B2201" s="6">
        <v>9</v>
      </c>
      <c r="C2201" s="6">
        <v>30</v>
      </c>
      <c r="D2201" s="6">
        <v>21</v>
      </c>
      <c r="E2201" s="6" t="str">
        <f t="shared" si="136"/>
        <v>Monday</v>
      </c>
      <c r="F2201" s="6" t="str">
        <f t="shared" si="139"/>
        <v>Week-day</v>
      </c>
      <c r="G2201" s="6" t="str">
        <f>_xlfn.XLOOKUP(B2201,'[1]VLOOKUP DATA'!$A$3:$A$14,'[1]VLOOKUP DATA'!$C$3:$C$14)</f>
        <v>Low-demand</v>
      </c>
      <c r="H2201" s="6" t="str" cm="1">
        <f t="array" ref="H2201">_xlfn.XLOOKUP(1,('[1]VLOOKUP DATA'!$I$2:$I$337=[1]DATA!G2201)*('[1]VLOOKUP DATA'!$J$2:$J$337=[1]DATA!D2201)*('[1]VLOOKUP DATA'!$K$2:$K$337=[1]DATA!E2201),'[1]VLOOKUP DATA'!$L$2:$L$337)</f>
        <v>Standard</v>
      </c>
      <c r="I2201" s="1" cm="1">
        <f t="array" ref="I2201">_xlfn.XLOOKUP(B2201,'[1]VLOOKUP DATA'!$A$3:$A$14,_xlfn.XLOOKUP(H2201,'[1]VLOOKUP DATA'!$D$2:$F$2,'[1]VLOOKUP DATA'!$D$3:$F$14))*100</f>
        <v>147</v>
      </c>
      <c r="J2201" s="2">
        <v>-79.324891666666716</v>
      </c>
      <c r="K2201" s="3">
        <f t="shared" si="137"/>
        <v>0</v>
      </c>
      <c r="L2201" s="3">
        <v>65.983333333333334</v>
      </c>
      <c r="M2201" s="4">
        <v>444.88793333333325</v>
      </c>
      <c r="N2201" s="4">
        <v>0</v>
      </c>
      <c r="O2201" s="4">
        <v>344.53288333333336</v>
      </c>
      <c r="P2201" s="3">
        <f t="shared" si="138"/>
        <v>445.53515833333324</v>
      </c>
      <c r="Q2201" s="5">
        <v>-3.2999999999999946E-2</v>
      </c>
      <c r="R2201" s="5">
        <f>VLOOKUP(D2201,'[1]DESIGN LOAD'!AC:AF,2,FALSE)</f>
        <v>295</v>
      </c>
      <c r="S2201" s="7">
        <f>VLOOKUP(D2201,'[1]DESIGN LOAD'!AC:AF,3,FALSE)</f>
        <v>190</v>
      </c>
      <c r="T2201">
        <f>VLOOKUP(D2201,'[1]DESIGN LOAD'!AC:AF,4,FALSE)</f>
        <v>485</v>
      </c>
    </row>
    <row r="2202" spans="1:20" x14ac:dyDescent="0.3">
      <c r="A2202" s="6">
        <v>2024</v>
      </c>
      <c r="B2202" s="6">
        <v>9</v>
      </c>
      <c r="C2202" s="6">
        <v>30</v>
      </c>
      <c r="D2202" s="6">
        <v>22</v>
      </c>
      <c r="E2202" s="6" t="str">
        <f t="shared" si="136"/>
        <v>Monday</v>
      </c>
      <c r="F2202" s="6" t="str">
        <f t="shared" si="139"/>
        <v>Week-day</v>
      </c>
      <c r="G2202" s="6" t="str">
        <f>_xlfn.XLOOKUP(B2202,'[1]VLOOKUP DATA'!$A$3:$A$14,'[1]VLOOKUP DATA'!$C$3:$C$14)</f>
        <v>Low-demand</v>
      </c>
      <c r="H2202" s="6" t="str" cm="1">
        <f t="array" ref="H2202">_xlfn.XLOOKUP(1,('[1]VLOOKUP DATA'!$I$2:$I$337=[1]DATA!G2202)*('[1]VLOOKUP DATA'!$J$2:$J$337=[1]DATA!D2202)*('[1]VLOOKUP DATA'!$K$2:$K$337=[1]DATA!E2202),'[1]VLOOKUP DATA'!$L$2:$L$337)</f>
        <v>Off-Peak</v>
      </c>
      <c r="I2202" s="1" cm="1">
        <f t="array" ref="I2202">_xlfn.XLOOKUP(B2202,'[1]VLOOKUP DATA'!$A$3:$A$14,_xlfn.XLOOKUP(H2202,'[1]VLOOKUP DATA'!$D$2:$F$2,'[1]VLOOKUP DATA'!$D$3:$F$14))*100</f>
        <v>93</v>
      </c>
      <c r="J2202" s="2">
        <v>-118.82773333333331</v>
      </c>
      <c r="K2202" s="3">
        <f t="shared" si="137"/>
        <v>0</v>
      </c>
      <c r="L2202" s="3">
        <v>70.041666666666671</v>
      </c>
      <c r="M2202" s="4">
        <v>444.96509166666664</v>
      </c>
      <c r="N2202" s="4">
        <v>0</v>
      </c>
      <c r="O2202" s="4">
        <v>305.00920000000008</v>
      </c>
      <c r="P2202" s="3">
        <f t="shared" si="138"/>
        <v>445.53515833333324</v>
      </c>
      <c r="Q2202" s="5">
        <v>-3.2999999999999946E-2</v>
      </c>
      <c r="R2202" s="5">
        <f>VLOOKUP(D2202,'[1]DESIGN LOAD'!AC:AF,2,FALSE)</f>
        <v>200</v>
      </c>
      <c r="S2202" s="7">
        <f>VLOOKUP(D2202,'[1]DESIGN LOAD'!AC:AF,3,FALSE)</f>
        <v>190</v>
      </c>
      <c r="T2202">
        <f>VLOOKUP(D2202,'[1]DESIGN LOAD'!AC:AF,4,FALSE)</f>
        <v>390</v>
      </c>
    </row>
    <row r="2203" spans="1:20" x14ac:dyDescent="0.3">
      <c r="A2203" s="6">
        <v>2024</v>
      </c>
      <c r="B2203" s="6">
        <v>9</v>
      </c>
      <c r="C2203" s="6">
        <v>30</v>
      </c>
      <c r="D2203" s="6">
        <v>23</v>
      </c>
      <c r="E2203" s="6" t="str">
        <f t="shared" si="136"/>
        <v>Monday</v>
      </c>
      <c r="F2203" s="6" t="str">
        <f t="shared" si="139"/>
        <v>Week-day</v>
      </c>
      <c r="G2203" s="6" t="str">
        <f>_xlfn.XLOOKUP(B2203,'[1]VLOOKUP DATA'!$A$3:$A$14,'[1]VLOOKUP DATA'!$C$3:$C$14)</f>
        <v>Low-demand</v>
      </c>
      <c r="H2203" s="6" t="str" cm="1">
        <f t="array" ref="H2203">_xlfn.XLOOKUP(1,('[1]VLOOKUP DATA'!$I$2:$I$337=[1]DATA!G2203)*('[1]VLOOKUP DATA'!$J$2:$J$337=[1]DATA!D2203)*('[1]VLOOKUP DATA'!$K$2:$K$337=[1]DATA!E2203),'[1]VLOOKUP DATA'!$L$2:$L$337)</f>
        <v>Off-Peak</v>
      </c>
      <c r="I2203" s="1" cm="1">
        <f t="array" ref="I2203">_xlfn.XLOOKUP(B2203,'[1]VLOOKUP DATA'!$A$3:$A$14,_xlfn.XLOOKUP(H2203,'[1]VLOOKUP DATA'!$D$2:$F$2,'[1]VLOOKUP DATA'!$D$3:$F$14))*100</f>
        <v>93</v>
      </c>
      <c r="J2203" s="2">
        <v>-144.02136666666667</v>
      </c>
      <c r="K2203" s="3">
        <f t="shared" si="137"/>
        <v>0</v>
      </c>
      <c r="L2203" s="3">
        <v>76.125</v>
      </c>
      <c r="M2203" s="4">
        <v>444.99769999999995</v>
      </c>
      <c r="N2203" s="4">
        <v>0</v>
      </c>
      <c r="O2203" s="4">
        <v>279.80550833333348</v>
      </c>
      <c r="P2203" s="3">
        <f t="shared" si="138"/>
        <v>445.53515833333324</v>
      </c>
      <c r="Q2203" s="5">
        <v>-3.2999999999999946E-2</v>
      </c>
      <c r="R2203" s="5">
        <f>VLOOKUP(D2203,'[1]DESIGN LOAD'!AC:AF,2,FALSE)</f>
        <v>200</v>
      </c>
      <c r="S2203" s="7">
        <f>VLOOKUP(D2203,'[1]DESIGN LOAD'!AC:AF,3,FALSE)</f>
        <v>190</v>
      </c>
      <c r="T2203">
        <f>VLOOKUP(D2203,'[1]DESIGN LOAD'!AC:AF,4,FALSE)</f>
        <v>390</v>
      </c>
    </row>
    <row r="2204" spans="1:20" x14ac:dyDescent="0.3">
      <c r="A2204" s="6">
        <v>2024</v>
      </c>
      <c r="B2204" s="6">
        <v>10</v>
      </c>
      <c r="C2204" s="6">
        <v>1</v>
      </c>
      <c r="D2204" s="6">
        <v>0</v>
      </c>
      <c r="E2204" s="6" t="str">
        <f t="shared" si="136"/>
        <v>Tuesday</v>
      </c>
      <c r="F2204" s="6" t="str">
        <f t="shared" si="139"/>
        <v>Week-day</v>
      </c>
      <c r="G2204" s="6" t="str">
        <f>_xlfn.XLOOKUP(B2204,'[1]VLOOKUP DATA'!$A$3:$A$14,'[1]VLOOKUP DATA'!$C$3:$C$14)</f>
        <v>Low-demand</v>
      </c>
      <c r="H2204" s="6" t="str" cm="1">
        <f t="array" ref="H2204">_xlfn.XLOOKUP(1,('[1]VLOOKUP DATA'!$I$2:$I$337=[1]DATA!G2204)*('[1]VLOOKUP DATA'!$J$2:$J$337=[1]DATA!D2204)*('[1]VLOOKUP DATA'!$K$2:$K$337=[1]DATA!E2204),'[1]VLOOKUP DATA'!$L$2:$L$337)</f>
        <v>Off-Peak</v>
      </c>
      <c r="I2204" s="1" cm="1">
        <f t="array" ref="I2204">_xlfn.XLOOKUP(B2204,'[1]VLOOKUP DATA'!$A$3:$A$14,_xlfn.XLOOKUP(H2204,'[1]VLOOKUP DATA'!$D$2:$F$2,'[1]VLOOKUP DATA'!$D$3:$F$14))*100</f>
        <v>93</v>
      </c>
      <c r="J2204" s="2">
        <v>-161.82204166666671</v>
      </c>
      <c r="K2204" s="3">
        <f t="shared" si="137"/>
        <v>0</v>
      </c>
      <c r="L2204" s="3">
        <v>82.825000000000003</v>
      </c>
      <c r="M2204" s="4">
        <v>445.0463833333331</v>
      </c>
      <c r="N2204" s="4">
        <v>0</v>
      </c>
      <c r="O2204" s="4">
        <v>261.98685833333337</v>
      </c>
      <c r="P2204" s="3">
        <f t="shared" si="138"/>
        <v>479.85873786407785</v>
      </c>
      <c r="Q2204" s="5">
        <v>-3.2999999999999946E-2</v>
      </c>
      <c r="R2204" s="5">
        <f>VLOOKUP(D2204,'[1]DESIGN LOAD'!AC:AF,2,FALSE)</f>
        <v>200</v>
      </c>
      <c r="S2204" s="7">
        <f>VLOOKUP(D2204,'[1]DESIGN LOAD'!AC:AF,3,FALSE)</f>
        <v>190</v>
      </c>
      <c r="T2204">
        <f>VLOOKUP(D2204,'[1]DESIGN LOAD'!AC:AF,4,FALSE)</f>
        <v>390</v>
      </c>
    </row>
    <row r="2205" spans="1:20" x14ac:dyDescent="0.3">
      <c r="A2205" s="6">
        <v>2024</v>
      </c>
      <c r="B2205" s="6">
        <v>10</v>
      </c>
      <c r="C2205" s="6">
        <v>1</v>
      </c>
      <c r="D2205" s="6">
        <v>1</v>
      </c>
      <c r="E2205" s="6" t="str">
        <f t="shared" si="136"/>
        <v>Tuesday</v>
      </c>
      <c r="F2205" s="6" t="str">
        <f t="shared" si="139"/>
        <v>Week-day</v>
      </c>
      <c r="G2205" s="6" t="str">
        <f>_xlfn.XLOOKUP(B2205,'[1]VLOOKUP DATA'!$A$3:$A$14,'[1]VLOOKUP DATA'!$C$3:$C$14)</f>
        <v>Low-demand</v>
      </c>
      <c r="H2205" s="6" t="str" cm="1">
        <f t="array" ref="H2205">_xlfn.XLOOKUP(1,('[1]VLOOKUP DATA'!$I$2:$I$337=[1]DATA!G2205)*('[1]VLOOKUP DATA'!$J$2:$J$337=[1]DATA!D2205)*('[1]VLOOKUP DATA'!$K$2:$K$337=[1]DATA!E2205),'[1]VLOOKUP DATA'!$L$2:$L$337)</f>
        <v>Off-Peak</v>
      </c>
      <c r="I2205" s="1" cm="1">
        <f t="array" ref="I2205">_xlfn.XLOOKUP(B2205,'[1]VLOOKUP DATA'!$A$3:$A$14,_xlfn.XLOOKUP(H2205,'[1]VLOOKUP DATA'!$D$2:$F$2,'[1]VLOOKUP DATA'!$D$3:$F$14))*100</f>
        <v>93</v>
      </c>
      <c r="J2205" s="2">
        <v>-180.91978333333327</v>
      </c>
      <c r="K2205" s="3">
        <f t="shared" si="137"/>
        <v>0</v>
      </c>
      <c r="L2205" s="3">
        <v>90.666666666666671</v>
      </c>
      <c r="M2205" s="4">
        <v>445.06127499999997</v>
      </c>
      <c r="N2205" s="4">
        <v>0</v>
      </c>
      <c r="O2205" s="4">
        <v>242.8812749999999</v>
      </c>
      <c r="P2205" s="3">
        <f t="shared" si="138"/>
        <v>479.85873786407785</v>
      </c>
      <c r="Q2205" s="5">
        <v>-3.2999999999999946E-2</v>
      </c>
      <c r="R2205" s="5">
        <f>VLOOKUP(D2205,'[1]DESIGN LOAD'!AC:AF,2,FALSE)</f>
        <v>200</v>
      </c>
      <c r="S2205" s="7">
        <f>VLOOKUP(D2205,'[1]DESIGN LOAD'!AC:AF,3,FALSE)</f>
        <v>190</v>
      </c>
      <c r="T2205">
        <f>VLOOKUP(D2205,'[1]DESIGN LOAD'!AC:AF,4,FALSE)</f>
        <v>390</v>
      </c>
    </row>
    <row r="2206" spans="1:20" x14ac:dyDescent="0.3">
      <c r="A2206" s="6">
        <v>2024</v>
      </c>
      <c r="B2206" s="6">
        <v>10</v>
      </c>
      <c r="C2206" s="6">
        <v>1</v>
      </c>
      <c r="D2206" s="6">
        <v>2</v>
      </c>
      <c r="E2206" s="6" t="str">
        <f t="shared" si="136"/>
        <v>Tuesday</v>
      </c>
      <c r="F2206" s="6" t="str">
        <f t="shared" si="139"/>
        <v>Week-day</v>
      </c>
      <c r="G2206" s="6" t="str">
        <f>_xlfn.XLOOKUP(B2206,'[1]VLOOKUP DATA'!$A$3:$A$14,'[1]VLOOKUP DATA'!$C$3:$C$14)</f>
        <v>Low-demand</v>
      </c>
      <c r="H2206" s="6" t="str" cm="1">
        <f t="array" ref="H2206">_xlfn.XLOOKUP(1,('[1]VLOOKUP DATA'!$I$2:$I$337=[1]DATA!G2206)*('[1]VLOOKUP DATA'!$J$2:$J$337=[1]DATA!D2206)*('[1]VLOOKUP DATA'!$K$2:$K$337=[1]DATA!E2206),'[1]VLOOKUP DATA'!$L$2:$L$337)</f>
        <v>Off-Peak</v>
      </c>
      <c r="I2206" s="1" cm="1">
        <f t="array" ref="I2206">_xlfn.XLOOKUP(B2206,'[1]VLOOKUP DATA'!$A$3:$A$14,_xlfn.XLOOKUP(H2206,'[1]VLOOKUP DATA'!$D$2:$F$2,'[1]VLOOKUP DATA'!$D$3:$F$14))*100</f>
        <v>93</v>
      </c>
      <c r="J2206" s="2">
        <v>-120.02405000000002</v>
      </c>
      <c r="K2206" s="3">
        <f t="shared" si="137"/>
        <v>0</v>
      </c>
      <c r="L2206" s="3">
        <v>97.61666666666666</v>
      </c>
      <c r="M2206" s="4">
        <v>416.64119999999997</v>
      </c>
      <c r="N2206" s="4">
        <v>0</v>
      </c>
      <c r="O2206" s="4">
        <v>273.96215000000001</v>
      </c>
      <c r="P2206" s="3">
        <f t="shared" si="138"/>
        <v>479.85873786407785</v>
      </c>
      <c r="Q2206" s="5">
        <v>-3.2999999999999946E-2</v>
      </c>
      <c r="R2206" s="5">
        <f>VLOOKUP(D2206,'[1]DESIGN LOAD'!AC:AF,2,FALSE)</f>
        <v>200</v>
      </c>
      <c r="S2206" s="7">
        <f>VLOOKUP(D2206,'[1]DESIGN LOAD'!AC:AF,3,FALSE)</f>
        <v>190</v>
      </c>
      <c r="T2206">
        <f>VLOOKUP(D2206,'[1]DESIGN LOAD'!AC:AF,4,FALSE)</f>
        <v>390</v>
      </c>
    </row>
    <row r="2207" spans="1:20" x14ac:dyDescent="0.3">
      <c r="A2207" s="6">
        <v>2024</v>
      </c>
      <c r="B2207" s="6">
        <v>10</v>
      </c>
      <c r="C2207" s="6">
        <v>1</v>
      </c>
      <c r="D2207" s="6">
        <v>3</v>
      </c>
      <c r="E2207" s="6" t="str">
        <f t="shared" si="136"/>
        <v>Tuesday</v>
      </c>
      <c r="F2207" s="6" t="str">
        <f t="shared" si="139"/>
        <v>Week-day</v>
      </c>
      <c r="G2207" s="6" t="str">
        <f>_xlfn.XLOOKUP(B2207,'[1]VLOOKUP DATA'!$A$3:$A$14,'[1]VLOOKUP DATA'!$C$3:$C$14)</f>
        <v>Low-demand</v>
      </c>
      <c r="H2207" s="6" t="str" cm="1">
        <f t="array" ref="H2207">_xlfn.XLOOKUP(1,('[1]VLOOKUP DATA'!$I$2:$I$337=[1]DATA!G2207)*('[1]VLOOKUP DATA'!$J$2:$J$337=[1]DATA!D2207)*('[1]VLOOKUP DATA'!$K$2:$K$337=[1]DATA!E2207),'[1]VLOOKUP DATA'!$L$2:$L$337)</f>
        <v>Off-Peak</v>
      </c>
      <c r="I2207" s="1" cm="1">
        <f t="array" ref="I2207">_xlfn.XLOOKUP(B2207,'[1]VLOOKUP DATA'!$A$3:$A$14,_xlfn.XLOOKUP(H2207,'[1]VLOOKUP DATA'!$D$2:$F$2,'[1]VLOOKUP DATA'!$D$3:$F$14))*100</f>
        <v>93</v>
      </c>
      <c r="J2207" s="2">
        <v>-19.568108333333324</v>
      </c>
      <c r="K2207" s="3">
        <f t="shared" si="137"/>
        <v>0</v>
      </c>
      <c r="L2207" s="3">
        <v>99</v>
      </c>
      <c r="M2207" s="4">
        <v>310.61385833333338</v>
      </c>
      <c r="N2207" s="4">
        <v>0</v>
      </c>
      <c r="O2207" s="4">
        <v>275.25895833333317</v>
      </c>
      <c r="P2207" s="3">
        <f t="shared" si="138"/>
        <v>479.85873786407785</v>
      </c>
      <c r="Q2207" s="5">
        <v>-3.2999999999999946E-2</v>
      </c>
      <c r="R2207" s="5">
        <f>VLOOKUP(D2207,'[1]DESIGN LOAD'!AC:AF,2,FALSE)</f>
        <v>200</v>
      </c>
      <c r="S2207" s="7">
        <f>VLOOKUP(D2207,'[1]DESIGN LOAD'!AC:AF,3,FALSE)</f>
        <v>190</v>
      </c>
      <c r="T2207">
        <f>VLOOKUP(D2207,'[1]DESIGN LOAD'!AC:AF,4,FALSE)</f>
        <v>390</v>
      </c>
    </row>
    <row r="2208" spans="1:20" x14ac:dyDescent="0.3">
      <c r="A2208" s="6">
        <v>2024</v>
      </c>
      <c r="B2208" s="6">
        <v>10</v>
      </c>
      <c r="C2208" s="6">
        <v>1</v>
      </c>
      <c r="D2208" s="6">
        <v>4</v>
      </c>
      <c r="E2208" s="6" t="str">
        <f t="shared" si="136"/>
        <v>Tuesday</v>
      </c>
      <c r="F2208" s="6" t="str">
        <f t="shared" si="139"/>
        <v>Week-day</v>
      </c>
      <c r="G2208" s="6" t="str">
        <f>_xlfn.XLOOKUP(B2208,'[1]VLOOKUP DATA'!$A$3:$A$14,'[1]VLOOKUP DATA'!$C$3:$C$14)</f>
        <v>Low-demand</v>
      </c>
      <c r="H2208" s="6" t="str" cm="1">
        <f t="array" ref="H2208">_xlfn.XLOOKUP(1,('[1]VLOOKUP DATA'!$I$2:$I$337=[1]DATA!G2208)*('[1]VLOOKUP DATA'!$J$2:$J$337=[1]DATA!D2208)*('[1]VLOOKUP DATA'!$K$2:$K$337=[1]DATA!E2208),'[1]VLOOKUP DATA'!$L$2:$L$337)</f>
        <v>Off-Peak</v>
      </c>
      <c r="I2208" s="1" cm="1">
        <f t="array" ref="I2208">_xlfn.XLOOKUP(B2208,'[1]VLOOKUP DATA'!$A$3:$A$14,_xlfn.XLOOKUP(H2208,'[1]VLOOKUP DATA'!$D$2:$F$2,'[1]VLOOKUP DATA'!$D$3:$F$14))*100</f>
        <v>93</v>
      </c>
      <c r="J2208" s="2">
        <v>-9.9187833333333408</v>
      </c>
      <c r="K2208" s="3">
        <f t="shared" si="137"/>
        <v>0</v>
      </c>
      <c r="L2208" s="3">
        <v>99</v>
      </c>
      <c r="M2208" s="4">
        <v>298.6264833333334</v>
      </c>
      <c r="N2208" s="4">
        <v>0</v>
      </c>
      <c r="O2208" s="4">
        <v>276.55125000000004</v>
      </c>
      <c r="P2208" s="3">
        <f t="shared" si="138"/>
        <v>479.85873786407785</v>
      </c>
      <c r="Q2208" s="5">
        <v>-3.2999999999999946E-2</v>
      </c>
      <c r="R2208" s="5">
        <f>VLOOKUP(D2208,'[1]DESIGN LOAD'!AC:AF,2,FALSE)</f>
        <v>295</v>
      </c>
      <c r="S2208" s="7">
        <f>VLOOKUP(D2208,'[1]DESIGN LOAD'!AC:AF,3,FALSE)</f>
        <v>190</v>
      </c>
      <c r="T2208">
        <f>VLOOKUP(D2208,'[1]DESIGN LOAD'!AC:AF,4,FALSE)</f>
        <v>485</v>
      </c>
    </row>
    <row r="2209" spans="1:20" x14ac:dyDescent="0.3">
      <c r="A2209" s="6">
        <v>2024</v>
      </c>
      <c r="B2209" s="6">
        <v>10</v>
      </c>
      <c r="C2209" s="6">
        <v>1</v>
      </c>
      <c r="D2209" s="6">
        <v>5</v>
      </c>
      <c r="E2209" s="6" t="str">
        <f t="shared" si="136"/>
        <v>Tuesday</v>
      </c>
      <c r="F2209" s="6" t="str">
        <f t="shared" si="139"/>
        <v>Week-day</v>
      </c>
      <c r="G2209" s="6" t="str">
        <f>_xlfn.XLOOKUP(B2209,'[1]VLOOKUP DATA'!$A$3:$A$14,'[1]VLOOKUP DATA'!$C$3:$C$14)</f>
        <v>Low-demand</v>
      </c>
      <c r="H2209" s="6" t="str" cm="1">
        <f t="array" ref="H2209">_xlfn.XLOOKUP(1,('[1]VLOOKUP DATA'!$I$2:$I$337=[1]DATA!G2209)*('[1]VLOOKUP DATA'!$J$2:$J$337=[1]DATA!D2209)*('[1]VLOOKUP DATA'!$K$2:$K$337=[1]DATA!E2209),'[1]VLOOKUP DATA'!$L$2:$L$337)</f>
        <v>Off-Peak</v>
      </c>
      <c r="I2209" s="1" cm="1">
        <f t="array" ref="I2209">_xlfn.XLOOKUP(B2209,'[1]VLOOKUP DATA'!$A$3:$A$14,_xlfn.XLOOKUP(H2209,'[1]VLOOKUP DATA'!$D$2:$F$2,'[1]VLOOKUP DATA'!$D$3:$F$14))*100</f>
        <v>93</v>
      </c>
      <c r="J2209" s="2">
        <v>-13.630383333333329</v>
      </c>
      <c r="K2209" s="3">
        <f t="shared" si="137"/>
        <v>0</v>
      </c>
      <c r="L2209" s="3">
        <v>99</v>
      </c>
      <c r="M2209" s="4">
        <v>329.60611666666682</v>
      </c>
      <c r="N2209" s="4">
        <v>0</v>
      </c>
      <c r="O2209" s="4">
        <v>301.51064999999994</v>
      </c>
      <c r="P2209" s="3">
        <f t="shared" si="138"/>
        <v>479.85873786407785</v>
      </c>
      <c r="Q2209" s="5">
        <v>-3.2999999999999946E-2</v>
      </c>
      <c r="R2209" s="5">
        <f>VLOOKUP(D2209,'[1]DESIGN LOAD'!AC:AF,2,FALSE)</f>
        <v>295</v>
      </c>
      <c r="S2209" s="7">
        <f>VLOOKUP(D2209,'[1]DESIGN LOAD'!AC:AF,3,FALSE)</f>
        <v>190</v>
      </c>
      <c r="T2209">
        <f>VLOOKUP(D2209,'[1]DESIGN LOAD'!AC:AF,4,FALSE)</f>
        <v>485</v>
      </c>
    </row>
    <row r="2210" spans="1:20" x14ac:dyDescent="0.3">
      <c r="A2210" s="6">
        <v>2024</v>
      </c>
      <c r="B2210" s="6">
        <v>10</v>
      </c>
      <c r="C2210" s="6">
        <v>1</v>
      </c>
      <c r="D2210" s="6">
        <v>6</v>
      </c>
      <c r="E2210" s="6" t="str">
        <f t="shared" si="136"/>
        <v>Tuesday</v>
      </c>
      <c r="F2210" s="6" t="str">
        <f t="shared" si="139"/>
        <v>Week-day</v>
      </c>
      <c r="G2210" s="6" t="str">
        <f>_xlfn.XLOOKUP(B2210,'[1]VLOOKUP DATA'!$A$3:$A$14,'[1]VLOOKUP DATA'!$C$3:$C$14)</f>
        <v>Low-demand</v>
      </c>
      <c r="H2210" s="6" t="str" cm="1">
        <f t="array" ref="H2210">_xlfn.XLOOKUP(1,('[1]VLOOKUP DATA'!$I$2:$I$337=[1]DATA!G2210)*('[1]VLOOKUP DATA'!$J$2:$J$337=[1]DATA!D2210)*('[1]VLOOKUP DATA'!$K$2:$K$337=[1]DATA!E2210),'[1]VLOOKUP DATA'!$L$2:$L$337)</f>
        <v>Standard</v>
      </c>
      <c r="I2210" s="1" cm="1">
        <f t="array" ref="I2210">_xlfn.XLOOKUP(B2210,'[1]VLOOKUP DATA'!$A$3:$A$14,_xlfn.XLOOKUP(H2210,'[1]VLOOKUP DATA'!$D$2:$F$2,'[1]VLOOKUP DATA'!$D$3:$F$14))*100</f>
        <v>147</v>
      </c>
      <c r="J2210" s="2">
        <v>-8.0717250000000043</v>
      </c>
      <c r="K2210" s="3">
        <f t="shared" si="137"/>
        <v>0</v>
      </c>
      <c r="L2210" s="3">
        <v>99</v>
      </c>
      <c r="M2210" s="4">
        <v>314.30410833333343</v>
      </c>
      <c r="N2210" s="4">
        <v>24.259516666666663</v>
      </c>
      <c r="O2210" s="4">
        <v>316.60305833333319</v>
      </c>
      <c r="P2210" s="3">
        <f t="shared" si="138"/>
        <v>479.85873786407785</v>
      </c>
      <c r="Q2210" s="5">
        <v>-1.7133333333333344E-2</v>
      </c>
      <c r="R2210" s="5">
        <f>VLOOKUP(D2210,'[1]DESIGN LOAD'!AC:AF,2,FALSE)</f>
        <v>295</v>
      </c>
      <c r="S2210" s="7">
        <f>VLOOKUP(D2210,'[1]DESIGN LOAD'!AC:AF,3,FALSE)</f>
        <v>190</v>
      </c>
      <c r="T2210">
        <f>VLOOKUP(D2210,'[1]DESIGN LOAD'!AC:AF,4,FALSE)</f>
        <v>485</v>
      </c>
    </row>
    <row r="2211" spans="1:20" x14ac:dyDescent="0.3">
      <c r="A2211" s="6">
        <v>2024</v>
      </c>
      <c r="B2211" s="6">
        <v>10</v>
      </c>
      <c r="C2211" s="6">
        <v>1</v>
      </c>
      <c r="D2211" s="6">
        <v>7</v>
      </c>
      <c r="E2211" s="6" t="str">
        <f t="shared" si="136"/>
        <v>Tuesday</v>
      </c>
      <c r="F2211" s="6" t="str">
        <f t="shared" si="139"/>
        <v>Week-day</v>
      </c>
      <c r="G2211" s="6" t="str">
        <f>_xlfn.XLOOKUP(B2211,'[1]VLOOKUP DATA'!$A$3:$A$14,'[1]VLOOKUP DATA'!$C$3:$C$14)</f>
        <v>Low-demand</v>
      </c>
      <c r="H2211" s="6" t="str" cm="1">
        <f t="array" ref="H2211">_xlfn.XLOOKUP(1,('[1]VLOOKUP DATA'!$I$2:$I$337=[1]DATA!G2211)*('[1]VLOOKUP DATA'!$J$2:$J$337=[1]DATA!D2211)*('[1]VLOOKUP DATA'!$K$2:$K$337=[1]DATA!E2211),'[1]VLOOKUP DATA'!$L$2:$L$337)</f>
        <v>Peak</v>
      </c>
      <c r="I2211" s="1" cm="1">
        <f t="array" ref="I2211">_xlfn.XLOOKUP(B2211,'[1]VLOOKUP DATA'!$A$3:$A$14,_xlfn.XLOOKUP(H2211,'[1]VLOOKUP DATA'!$D$2:$F$2,'[1]VLOOKUP DATA'!$D$3:$F$14))*100</f>
        <v>213</v>
      </c>
      <c r="J2211" s="2">
        <v>283.75785833333327</v>
      </c>
      <c r="K2211" s="3">
        <f t="shared" si="137"/>
        <v>283.75785833333327</v>
      </c>
      <c r="L2211" s="3">
        <v>92.174999999999997</v>
      </c>
      <c r="M2211" s="4">
        <v>3.8652166666666661</v>
      </c>
      <c r="N2211" s="4">
        <v>127.80470833333335</v>
      </c>
      <c r="O2211" s="4">
        <v>415.06859999999983</v>
      </c>
      <c r="P2211" s="3">
        <f t="shared" si="138"/>
        <v>479.85873786407785</v>
      </c>
      <c r="Q2211" s="5">
        <v>-2.5999999999999978E-2</v>
      </c>
      <c r="R2211" s="5">
        <f>VLOOKUP(D2211,'[1]DESIGN LOAD'!AC:AF,2,FALSE)</f>
        <v>565</v>
      </c>
      <c r="S2211" s="7">
        <f>VLOOKUP(D2211,'[1]DESIGN LOAD'!AC:AF,3,FALSE)</f>
        <v>690</v>
      </c>
      <c r="T2211">
        <f>VLOOKUP(D2211,'[1]DESIGN LOAD'!AC:AF,4,FALSE)</f>
        <v>1255</v>
      </c>
    </row>
    <row r="2212" spans="1:20" x14ac:dyDescent="0.3">
      <c r="A2212" s="6">
        <v>2024</v>
      </c>
      <c r="B2212" s="6">
        <v>10</v>
      </c>
      <c r="C2212" s="6">
        <v>1</v>
      </c>
      <c r="D2212" s="6">
        <v>8</v>
      </c>
      <c r="E2212" s="6" t="str">
        <f t="shared" si="136"/>
        <v>Tuesday</v>
      </c>
      <c r="F2212" s="6" t="str">
        <f t="shared" si="139"/>
        <v>Week-day</v>
      </c>
      <c r="G2212" s="6" t="str">
        <f>_xlfn.XLOOKUP(B2212,'[1]VLOOKUP DATA'!$A$3:$A$14,'[1]VLOOKUP DATA'!$C$3:$C$14)</f>
        <v>Low-demand</v>
      </c>
      <c r="H2212" s="6" t="str" cm="1">
        <f t="array" ref="H2212">_xlfn.XLOOKUP(1,('[1]VLOOKUP DATA'!$I$2:$I$337=[1]DATA!G2212)*('[1]VLOOKUP DATA'!$J$2:$J$337=[1]DATA!D2212)*('[1]VLOOKUP DATA'!$K$2:$K$337=[1]DATA!E2212),'[1]VLOOKUP DATA'!$L$2:$L$337)</f>
        <v>Peak</v>
      </c>
      <c r="I2212" s="1" cm="1">
        <f t="array" ref="I2212">_xlfn.XLOOKUP(B2212,'[1]VLOOKUP DATA'!$A$3:$A$14,_xlfn.XLOOKUP(H2212,'[1]VLOOKUP DATA'!$D$2:$F$2,'[1]VLOOKUP DATA'!$D$3:$F$14))*100</f>
        <v>213</v>
      </c>
      <c r="J2212" s="2">
        <v>208.93975000000009</v>
      </c>
      <c r="K2212" s="3">
        <f t="shared" si="137"/>
        <v>208.93975000000009</v>
      </c>
      <c r="L2212" s="3">
        <v>80.583333333333329</v>
      </c>
      <c r="M2212" s="4">
        <v>0.16847500000000001</v>
      </c>
      <c r="N2212" s="4">
        <v>328.6190666666667</v>
      </c>
      <c r="O2212" s="4">
        <v>537.51012500000013</v>
      </c>
      <c r="P2212" s="3">
        <f t="shared" si="138"/>
        <v>479.85873786407785</v>
      </c>
      <c r="Q2212" s="5">
        <v>-4.7891666666666659E-2</v>
      </c>
      <c r="R2212" s="5">
        <f>VLOOKUP(D2212,'[1]DESIGN LOAD'!AC:AF,2,FALSE)</f>
        <v>565</v>
      </c>
      <c r="S2212" s="7">
        <f>VLOOKUP(D2212,'[1]DESIGN LOAD'!AC:AF,3,FALSE)</f>
        <v>675</v>
      </c>
      <c r="T2212">
        <f>VLOOKUP(D2212,'[1]DESIGN LOAD'!AC:AF,4,FALSE)</f>
        <v>1240</v>
      </c>
    </row>
    <row r="2213" spans="1:20" x14ac:dyDescent="0.3">
      <c r="A2213" s="6">
        <v>2024</v>
      </c>
      <c r="B2213" s="6">
        <v>10</v>
      </c>
      <c r="C2213" s="6">
        <v>1</v>
      </c>
      <c r="D2213" s="6">
        <v>9</v>
      </c>
      <c r="E2213" s="6" t="str">
        <f t="shared" si="136"/>
        <v>Tuesday</v>
      </c>
      <c r="F2213" s="6" t="str">
        <f t="shared" si="139"/>
        <v>Week-day</v>
      </c>
      <c r="G2213" s="6" t="str">
        <f>_xlfn.XLOOKUP(B2213,'[1]VLOOKUP DATA'!$A$3:$A$14,'[1]VLOOKUP DATA'!$C$3:$C$14)</f>
        <v>Low-demand</v>
      </c>
      <c r="H2213" s="6" t="str" cm="1">
        <f t="array" ref="H2213">_xlfn.XLOOKUP(1,('[1]VLOOKUP DATA'!$I$2:$I$337=[1]DATA!G2213)*('[1]VLOOKUP DATA'!$J$2:$J$337=[1]DATA!D2213)*('[1]VLOOKUP DATA'!$K$2:$K$337=[1]DATA!E2213),'[1]VLOOKUP DATA'!$L$2:$L$337)</f>
        <v>Peak</v>
      </c>
      <c r="I2213" s="1" cm="1">
        <f t="array" ref="I2213">_xlfn.XLOOKUP(B2213,'[1]VLOOKUP DATA'!$A$3:$A$14,_xlfn.XLOOKUP(H2213,'[1]VLOOKUP DATA'!$D$2:$F$2,'[1]VLOOKUP DATA'!$D$3:$F$14))*100</f>
        <v>213</v>
      </c>
      <c r="J2213" s="2">
        <v>-108.76641666666664</v>
      </c>
      <c r="K2213" s="3">
        <f t="shared" si="137"/>
        <v>0</v>
      </c>
      <c r="L2213" s="3">
        <v>75.441666666666663</v>
      </c>
      <c r="M2213" s="4">
        <v>0.16832500000000011</v>
      </c>
      <c r="N2213" s="4">
        <v>644.05280000000016</v>
      </c>
      <c r="O2213" s="4">
        <v>535.2637749999999</v>
      </c>
      <c r="P2213" s="3">
        <f t="shared" si="138"/>
        <v>479.85873786407785</v>
      </c>
      <c r="Q2213" s="5">
        <v>-2.1799999999999927E-2</v>
      </c>
      <c r="R2213" s="5">
        <f>VLOOKUP(D2213,'[1]DESIGN LOAD'!AC:AF,2,FALSE)</f>
        <v>565</v>
      </c>
      <c r="S2213" s="7">
        <f>VLOOKUP(D2213,'[1]DESIGN LOAD'!AC:AF,3,FALSE)</f>
        <v>675</v>
      </c>
      <c r="T2213">
        <f>VLOOKUP(D2213,'[1]DESIGN LOAD'!AC:AF,4,FALSE)</f>
        <v>1240</v>
      </c>
    </row>
    <row r="2214" spans="1:20" x14ac:dyDescent="0.3">
      <c r="A2214" s="6">
        <v>2024</v>
      </c>
      <c r="B2214" s="6">
        <v>10</v>
      </c>
      <c r="C2214" s="6">
        <v>1</v>
      </c>
      <c r="D2214" s="6">
        <v>10</v>
      </c>
      <c r="E2214" s="6" t="str">
        <f t="shared" si="136"/>
        <v>Tuesday</v>
      </c>
      <c r="F2214" s="6" t="str">
        <f t="shared" si="139"/>
        <v>Week-day</v>
      </c>
      <c r="G2214" s="6" t="str">
        <f>_xlfn.XLOOKUP(B2214,'[1]VLOOKUP DATA'!$A$3:$A$14,'[1]VLOOKUP DATA'!$C$3:$C$14)</f>
        <v>Low-demand</v>
      </c>
      <c r="H2214" s="6" t="str" cm="1">
        <f t="array" ref="H2214">_xlfn.XLOOKUP(1,('[1]VLOOKUP DATA'!$I$2:$I$337=[1]DATA!G2214)*('[1]VLOOKUP DATA'!$J$2:$J$337=[1]DATA!D2214)*('[1]VLOOKUP DATA'!$K$2:$K$337=[1]DATA!E2214),'[1]VLOOKUP DATA'!$L$2:$L$337)</f>
        <v>Standard</v>
      </c>
      <c r="I2214" s="1" cm="1">
        <f t="array" ref="I2214">_xlfn.XLOOKUP(B2214,'[1]VLOOKUP DATA'!$A$3:$A$14,_xlfn.XLOOKUP(H2214,'[1]VLOOKUP DATA'!$D$2:$F$2,'[1]VLOOKUP DATA'!$D$3:$F$14))*100</f>
        <v>147</v>
      </c>
      <c r="J2214" s="2">
        <v>-445.58190140845056</v>
      </c>
      <c r="K2214" s="3">
        <f t="shared" si="137"/>
        <v>0</v>
      </c>
      <c r="L2214" s="3">
        <v>89.126760563380287</v>
      </c>
      <c r="M2214" s="4">
        <v>329.25573239436619</v>
      </c>
      <c r="N2214" s="4">
        <v>601.26084507042242</v>
      </c>
      <c r="O2214" s="4">
        <v>524.46776056338035</v>
      </c>
      <c r="P2214" s="3">
        <f t="shared" si="138"/>
        <v>479.85873786407785</v>
      </c>
      <c r="Q2214" s="5">
        <v>-4.5492957746478902E-3</v>
      </c>
      <c r="R2214" s="5">
        <f>VLOOKUP(D2214,'[1]DESIGN LOAD'!AC:AF,2,FALSE)</f>
        <v>565</v>
      </c>
      <c r="S2214" s="7">
        <f>VLOOKUP(D2214,'[1]DESIGN LOAD'!AC:AF,3,FALSE)</f>
        <v>675</v>
      </c>
      <c r="T2214">
        <f>VLOOKUP(D2214,'[1]DESIGN LOAD'!AC:AF,4,FALSE)</f>
        <v>1240</v>
      </c>
    </row>
    <row r="2215" spans="1:20" x14ac:dyDescent="0.3">
      <c r="A2215" s="6">
        <v>2024</v>
      </c>
      <c r="B2215" s="6">
        <v>10</v>
      </c>
      <c r="C2215" s="6">
        <v>1</v>
      </c>
      <c r="D2215" s="6">
        <v>11</v>
      </c>
      <c r="E2215" s="6" t="str">
        <f t="shared" si="136"/>
        <v>Tuesday</v>
      </c>
      <c r="F2215" s="6" t="str">
        <f t="shared" si="139"/>
        <v>Week-day</v>
      </c>
      <c r="G2215" s="6" t="str">
        <f>_xlfn.XLOOKUP(B2215,'[1]VLOOKUP DATA'!$A$3:$A$14,'[1]VLOOKUP DATA'!$C$3:$C$14)</f>
        <v>Low-demand</v>
      </c>
      <c r="H2215" s="6" t="str" cm="1">
        <f t="array" ref="H2215">_xlfn.XLOOKUP(1,('[1]VLOOKUP DATA'!$I$2:$I$337=[1]DATA!G2215)*('[1]VLOOKUP DATA'!$J$2:$J$337=[1]DATA!D2215)*('[1]VLOOKUP DATA'!$K$2:$K$337=[1]DATA!E2215),'[1]VLOOKUP DATA'!$L$2:$L$337)</f>
        <v>Standard</v>
      </c>
      <c r="I2215" s="1" cm="1">
        <f t="array" ref="I2215">_xlfn.XLOOKUP(B2215,'[1]VLOOKUP DATA'!$A$3:$A$14,_xlfn.XLOOKUP(H2215,'[1]VLOOKUP DATA'!$D$2:$F$2,'[1]VLOOKUP DATA'!$D$3:$F$14))*100</f>
        <v>147</v>
      </c>
      <c r="J2215" s="2">
        <v>-97.597766666666701</v>
      </c>
      <c r="K2215" s="3">
        <f t="shared" si="137"/>
        <v>0</v>
      </c>
      <c r="L2215" s="3">
        <v>98.125</v>
      </c>
      <c r="M2215" s="4">
        <v>0.15504999999999997</v>
      </c>
      <c r="N2215" s="4">
        <v>601.80922500000031</v>
      </c>
      <c r="O2215" s="4">
        <v>511.26850000000013</v>
      </c>
      <c r="P2215" s="3">
        <f t="shared" si="138"/>
        <v>479.85873786407785</v>
      </c>
      <c r="Q2215" s="5">
        <v>0</v>
      </c>
      <c r="R2215" s="5">
        <f>VLOOKUP(D2215,'[1]DESIGN LOAD'!AC:AF,2,FALSE)</f>
        <v>565</v>
      </c>
      <c r="S2215" s="7">
        <f>VLOOKUP(D2215,'[1]DESIGN LOAD'!AC:AF,3,FALSE)</f>
        <v>675</v>
      </c>
      <c r="T2215">
        <f>VLOOKUP(D2215,'[1]DESIGN LOAD'!AC:AF,4,FALSE)</f>
        <v>1240</v>
      </c>
    </row>
    <row r="2216" spans="1:20" x14ac:dyDescent="0.3">
      <c r="A2216" s="6">
        <v>2024</v>
      </c>
      <c r="B2216" s="6">
        <v>10</v>
      </c>
      <c r="C2216" s="6">
        <v>1</v>
      </c>
      <c r="D2216" s="6">
        <v>12</v>
      </c>
      <c r="E2216" s="6" t="str">
        <f t="shared" si="136"/>
        <v>Tuesday</v>
      </c>
      <c r="F2216" s="6" t="str">
        <f t="shared" si="139"/>
        <v>Week-day</v>
      </c>
      <c r="G2216" s="6" t="str">
        <f>_xlfn.XLOOKUP(B2216,'[1]VLOOKUP DATA'!$A$3:$A$14,'[1]VLOOKUP DATA'!$C$3:$C$14)</f>
        <v>Low-demand</v>
      </c>
      <c r="H2216" s="6" t="str" cm="1">
        <f t="array" ref="H2216">_xlfn.XLOOKUP(1,('[1]VLOOKUP DATA'!$I$2:$I$337=[1]DATA!G2216)*('[1]VLOOKUP DATA'!$J$2:$J$337=[1]DATA!D2216)*('[1]VLOOKUP DATA'!$K$2:$K$337=[1]DATA!E2216),'[1]VLOOKUP DATA'!$L$2:$L$337)</f>
        <v>Standard</v>
      </c>
      <c r="I2216" s="1" cm="1">
        <f t="array" ref="I2216">_xlfn.XLOOKUP(B2216,'[1]VLOOKUP DATA'!$A$3:$A$14,_xlfn.XLOOKUP(H2216,'[1]VLOOKUP DATA'!$D$2:$F$2,'[1]VLOOKUP DATA'!$D$3:$F$14))*100</f>
        <v>147</v>
      </c>
      <c r="J2216" s="2">
        <v>-6.3002749999999983</v>
      </c>
      <c r="K2216" s="3">
        <f t="shared" si="137"/>
        <v>0</v>
      </c>
      <c r="L2216" s="3">
        <v>99</v>
      </c>
      <c r="M2216" s="4">
        <v>0.16001666666666664</v>
      </c>
      <c r="N2216" s="4">
        <v>511.79355833333341</v>
      </c>
      <c r="O2216" s="4">
        <v>505.48034999999999</v>
      </c>
      <c r="P2216" s="3">
        <f t="shared" si="138"/>
        <v>479.85873786407785</v>
      </c>
      <c r="Q2216" s="5">
        <v>-1.1641666666666663E-2</v>
      </c>
      <c r="R2216" s="5">
        <f>VLOOKUP(D2216,'[1]DESIGN LOAD'!AC:AF,2,FALSE)</f>
        <v>565</v>
      </c>
      <c r="S2216" s="7">
        <f>VLOOKUP(D2216,'[1]DESIGN LOAD'!AC:AF,3,FALSE)</f>
        <v>675</v>
      </c>
      <c r="T2216">
        <f>VLOOKUP(D2216,'[1]DESIGN LOAD'!AC:AF,4,FALSE)</f>
        <v>1240</v>
      </c>
    </row>
    <row r="2217" spans="1:20" x14ac:dyDescent="0.3">
      <c r="A2217" s="6">
        <v>2024</v>
      </c>
      <c r="B2217" s="6">
        <v>10</v>
      </c>
      <c r="C2217" s="6">
        <v>1</v>
      </c>
      <c r="D2217" s="6">
        <v>13</v>
      </c>
      <c r="E2217" s="6" t="str">
        <f t="shared" si="136"/>
        <v>Tuesday</v>
      </c>
      <c r="F2217" s="6" t="str">
        <f t="shared" si="139"/>
        <v>Week-day</v>
      </c>
      <c r="G2217" s="6" t="str">
        <f>_xlfn.XLOOKUP(B2217,'[1]VLOOKUP DATA'!$A$3:$A$14,'[1]VLOOKUP DATA'!$C$3:$C$14)</f>
        <v>Low-demand</v>
      </c>
      <c r="H2217" s="6" t="str" cm="1">
        <f t="array" ref="H2217">_xlfn.XLOOKUP(1,('[1]VLOOKUP DATA'!$I$2:$I$337=[1]DATA!G2217)*('[1]VLOOKUP DATA'!$J$2:$J$337=[1]DATA!D2217)*('[1]VLOOKUP DATA'!$K$2:$K$337=[1]DATA!E2217),'[1]VLOOKUP DATA'!$L$2:$L$337)</f>
        <v>Standard</v>
      </c>
      <c r="I2217" s="1" cm="1">
        <f t="array" ref="I2217">_xlfn.XLOOKUP(B2217,'[1]VLOOKUP DATA'!$A$3:$A$14,_xlfn.XLOOKUP(H2217,'[1]VLOOKUP DATA'!$D$2:$F$2,'[1]VLOOKUP DATA'!$D$3:$F$14))*100</f>
        <v>147</v>
      </c>
      <c r="J2217" s="2">
        <v>-8.0350249999999992</v>
      </c>
      <c r="K2217" s="3">
        <f t="shared" si="137"/>
        <v>0</v>
      </c>
      <c r="L2217" s="3">
        <v>99</v>
      </c>
      <c r="M2217" s="4">
        <v>0.15871666666666664</v>
      </c>
      <c r="N2217" s="4">
        <v>497.72185000000007</v>
      </c>
      <c r="O2217" s="4">
        <v>489.65682499999986</v>
      </c>
      <c r="P2217" s="3">
        <f t="shared" si="138"/>
        <v>479.85873786407785</v>
      </c>
      <c r="Q2217" s="5">
        <v>-2.8999999999999946E-2</v>
      </c>
      <c r="R2217" s="5">
        <f>VLOOKUP(D2217,'[1]DESIGN LOAD'!AC:AF,2,FALSE)</f>
        <v>565</v>
      </c>
      <c r="S2217" s="7">
        <f>VLOOKUP(D2217,'[1]DESIGN LOAD'!AC:AF,3,FALSE)</f>
        <v>675</v>
      </c>
      <c r="T2217">
        <f>VLOOKUP(D2217,'[1]DESIGN LOAD'!AC:AF,4,FALSE)</f>
        <v>1240</v>
      </c>
    </row>
    <row r="2218" spans="1:20" x14ac:dyDescent="0.3">
      <c r="A2218" s="6">
        <v>2024</v>
      </c>
      <c r="B2218" s="6">
        <v>10</v>
      </c>
      <c r="C2218" s="6">
        <v>1</v>
      </c>
      <c r="D2218" s="6">
        <v>14</v>
      </c>
      <c r="E2218" s="6" t="str">
        <f t="shared" si="136"/>
        <v>Tuesday</v>
      </c>
      <c r="F2218" s="6" t="str">
        <f t="shared" si="139"/>
        <v>Week-day</v>
      </c>
      <c r="G2218" s="6" t="str">
        <f>_xlfn.XLOOKUP(B2218,'[1]VLOOKUP DATA'!$A$3:$A$14,'[1]VLOOKUP DATA'!$C$3:$C$14)</f>
        <v>Low-demand</v>
      </c>
      <c r="H2218" s="6" t="str" cm="1">
        <f t="array" ref="H2218">_xlfn.XLOOKUP(1,('[1]VLOOKUP DATA'!$I$2:$I$337=[1]DATA!G2218)*('[1]VLOOKUP DATA'!$J$2:$J$337=[1]DATA!D2218)*('[1]VLOOKUP DATA'!$K$2:$K$337=[1]DATA!E2218),'[1]VLOOKUP DATA'!$L$2:$L$337)</f>
        <v>Standard</v>
      </c>
      <c r="I2218" s="1" cm="1">
        <f t="array" ref="I2218">_xlfn.XLOOKUP(B2218,'[1]VLOOKUP DATA'!$A$3:$A$14,_xlfn.XLOOKUP(H2218,'[1]VLOOKUP DATA'!$D$2:$F$2,'[1]VLOOKUP DATA'!$D$3:$F$14))*100</f>
        <v>147</v>
      </c>
      <c r="J2218" s="2">
        <v>-7.4211083333333354</v>
      </c>
      <c r="K2218" s="3">
        <f t="shared" si="137"/>
        <v>0</v>
      </c>
      <c r="L2218" s="3">
        <v>99</v>
      </c>
      <c r="M2218" s="4">
        <v>0.16153333333333336</v>
      </c>
      <c r="N2218" s="4">
        <v>511.47538333333341</v>
      </c>
      <c r="O2218" s="4">
        <v>504.03960833333338</v>
      </c>
      <c r="P2218" s="3">
        <f t="shared" si="138"/>
        <v>479.85873786407785</v>
      </c>
      <c r="Q2218" s="5">
        <v>-1.3783333333333363E-2</v>
      </c>
      <c r="R2218" s="5">
        <f>VLOOKUP(D2218,'[1]DESIGN LOAD'!AC:AF,2,FALSE)</f>
        <v>565</v>
      </c>
      <c r="S2218" s="7">
        <f>VLOOKUP(D2218,'[1]DESIGN LOAD'!AC:AF,3,FALSE)</f>
        <v>675</v>
      </c>
      <c r="T2218">
        <f>VLOOKUP(D2218,'[1]DESIGN LOAD'!AC:AF,4,FALSE)</f>
        <v>1240</v>
      </c>
    </row>
    <row r="2219" spans="1:20" x14ac:dyDescent="0.3">
      <c r="A2219" s="6">
        <v>2024</v>
      </c>
      <c r="B2219" s="6">
        <v>10</v>
      </c>
      <c r="C2219" s="6">
        <v>1</v>
      </c>
      <c r="D2219" s="6">
        <v>15</v>
      </c>
      <c r="E2219" s="6" t="str">
        <f t="shared" si="136"/>
        <v>Tuesday</v>
      </c>
      <c r="F2219" s="6" t="str">
        <f t="shared" si="139"/>
        <v>Week-day</v>
      </c>
      <c r="G2219" s="6" t="str">
        <f>_xlfn.XLOOKUP(B2219,'[1]VLOOKUP DATA'!$A$3:$A$14,'[1]VLOOKUP DATA'!$C$3:$C$14)</f>
        <v>Low-demand</v>
      </c>
      <c r="H2219" s="6" t="str" cm="1">
        <f t="array" ref="H2219">_xlfn.XLOOKUP(1,('[1]VLOOKUP DATA'!$I$2:$I$337=[1]DATA!G2219)*('[1]VLOOKUP DATA'!$J$2:$J$337=[1]DATA!D2219)*('[1]VLOOKUP DATA'!$K$2:$K$337=[1]DATA!E2219),'[1]VLOOKUP DATA'!$L$2:$L$337)</f>
        <v>Standard</v>
      </c>
      <c r="I2219" s="1" cm="1">
        <f t="array" ref="I2219">_xlfn.XLOOKUP(B2219,'[1]VLOOKUP DATA'!$A$3:$A$14,_xlfn.XLOOKUP(H2219,'[1]VLOOKUP DATA'!$D$2:$F$2,'[1]VLOOKUP DATA'!$D$3:$F$14))*100</f>
        <v>147</v>
      </c>
      <c r="J2219" s="2">
        <v>-4.4964916666666683</v>
      </c>
      <c r="K2219" s="3">
        <f t="shared" si="137"/>
        <v>0</v>
      </c>
      <c r="L2219" s="3">
        <v>99</v>
      </c>
      <c r="M2219" s="4">
        <v>0.15960000000000002</v>
      </c>
      <c r="N2219" s="4">
        <v>526.61139166666669</v>
      </c>
      <c r="O2219" s="4">
        <v>522.08754999999985</v>
      </c>
      <c r="P2219" s="3">
        <f t="shared" si="138"/>
        <v>479.85873786407785</v>
      </c>
      <c r="Q2219" s="5">
        <v>-2.6158333333333353E-2</v>
      </c>
      <c r="R2219" s="5">
        <f>VLOOKUP(D2219,'[1]DESIGN LOAD'!AC:AF,2,FALSE)</f>
        <v>565</v>
      </c>
      <c r="S2219" s="7">
        <f>VLOOKUP(D2219,'[1]DESIGN LOAD'!AC:AF,3,FALSE)</f>
        <v>675</v>
      </c>
      <c r="T2219">
        <f>VLOOKUP(D2219,'[1]DESIGN LOAD'!AC:AF,4,FALSE)</f>
        <v>1240</v>
      </c>
    </row>
    <row r="2220" spans="1:20" x14ac:dyDescent="0.3">
      <c r="A2220" s="6">
        <v>2024</v>
      </c>
      <c r="B2220" s="6">
        <v>10</v>
      </c>
      <c r="C2220" s="6">
        <v>1</v>
      </c>
      <c r="D2220" s="6">
        <v>16</v>
      </c>
      <c r="E2220" s="6" t="str">
        <f t="shared" si="136"/>
        <v>Tuesday</v>
      </c>
      <c r="F2220" s="6" t="str">
        <f t="shared" si="139"/>
        <v>Week-day</v>
      </c>
      <c r="G2220" s="6" t="str">
        <f>_xlfn.XLOOKUP(B2220,'[1]VLOOKUP DATA'!$A$3:$A$14,'[1]VLOOKUP DATA'!$C$3:$C$14)</f>
        <v>Low-demand</v>
      </c>
      <c r="H2220" s="6" t="str" cm="1">
        <f t="array" ref="H2220">_xlfn.XLOOKUP(1,('[1]VLOOKUP DATA'!$I$2:$I$337=[1]DATA!G2220)*('[1]VLOOKUP DATA'!$J$2:$J$337=[1]DATA!D2220)*('[1]VLOOKUP DATA'!$K$2:$K$337=[1]DATA!E2220),'[1]VLOOKUP DATA'!$L$2:$L$337)</f>
        <v>Standard</v>
      </c>
      <c r="I2220" s="1" cm="1">
        <f t="array" ref="I2220">_xlfn.XLOOKUP(B2220,'[1]VLOOKUP DATA'!$A$3:$A$14,_xlfn.XLOOKUP(H2220,'[1]VLOOKUP DATA'!$D$2:$F$2,'[1]VLOOKUP DATA'!$D$3:$F$14))*100</f>
        <v>147</v>
      </c>
      <c r="J2220" s="2">
        <v>97.78385833333337</v>
      </c>
      <c r="K2220" s="3">
        <f t="shared" si="137"/>
        <v>97.78385833333337</v>
      </c>
      <c r="L2220" s="3">
        <v>97.041666666666671</v>
      </c>
      <c r="M2220" s="4">
        <v>32.468341666666667</v>
      </c>
      <c r="N2220" s="4">
        <v>394.3380833333332</v>
      </c>
      <c r="O2220" s="4">
        <v>522.97659166666642</v>
      </c>
      <c r="P2220" s="3">
        <f t="shared" si="138"/>
        <v>479.85873786407785</v>
      </c>
      <c r="Q2220" s="5">
        <v>-2.9225000000000053E-2</v>
      </c>
      <c r="R2220" s="5">
        <f>VLOOKUP(D2220,'[1]DESIGN LOAD'!AC:AF,2,FALSE)</f>
        <v>565</v>
      </c>
      <c r="S2220" s="7">
        <f>VLOOKUP(D2220,'[1]DESIGN LOAD'!AC:AF,3,FALSE)</f>
        <v>675</v>
      </c>
      <c r="T2220">
        <f>VLOOKUP(D2220,'[1]DESIGN LOAD'!AC:AF,4,FALSE)</f>
        <v>1240</v>
      </c>
    </row>
    <row r="2221" spans="1:20" x14ac:dyDescent="0.3">
      <c r="A2221" s="6">
        <v>2024</v>
      </c>
      <c r="B2221" s="6">
        <v>10</v>
      </c>
      <c r="C2221" s="6">
        <v>1</v>
      </c>
      <c r="D2221" s="6">
        <v>17</v>
      </c>
      <c r="E2221" s="6" t="str">
        <f t="shared" si="136"/>
        <v>Tuesday</v>
      </c>
      <c r="F2221" s="6" t="str">
        <f t="shared" si="139"/>
        <v>Week-day</v>
      </c>
      <c r="G2221" s="6" t="str">
        <f>_xlfn.XLOOKUP(B2221,'[1]VLOOKUP DATA'!$A$3:$A$14,'[1]VLOOKUP DATA'!$C$3:$C$14)</f>
        <v>Low-demand</v>
      </c>
      <c r="H2221" s="6" t="str" cm="1">
        <f t="array" ref="H2221">_xlfn.XLOOKUP(1,('[1]VLOOKUP DATA'!$I$2:$I$337=[1]DATA!G2221)*('[1]VLOOKUP DATA'!$J$2:$J$337=[1]DATA!D2221)*('[1]VLOOKUP DATA'!$K$2:$K$337=[1]DATA!E2221),'[1]VLOOKUP DATA'!$L$2:$L$337)</f>
        <v>Standard</v>
      </c>
      <c r="I2221" s="1" cm="1">
        <f t="array" ref="I2221">_xlfn.XLOOKUP(B2221,'[1]VLOOKUP DATA'!$A$3:$A$14,_xlfn.XLOOKUP(H2221,'[1]VLOOKUP DATA'!$D$2:$F$2,'[1]VLOOKUP DATA'!$D$3:$F$14))*100</f>
        <v>147</v>
      </c>
      <c r="J2221" s="2">
        <v>-30.163999999999998</v>
      </c>
      <c r="K2221" s="3">
        <f t="shared" si="137"/>
        <v>0</v>
      </c>
      <c r="L2221" s="3">
        <v>95.15</v>
      </c>
      <c r="M2221" s="4">
        <v>414.28558333333336</v>
      </c>
      <c r="N2221" s="4">
        <v>118.27205833333332</v>
      </c>
      <c r="O2221" s="4">
        <v>484.4638833333334</v>
      </c>
      <c r="P2221" s="3">
        <f t="shared" si="138"/>
        <v>479.85873786407785</v>
      </c>
      <c r="Q2221" s="5">
        <v>-3.0625000000000065E-2</v>
      </c>
      <c r="R2221" s="5">
        <f>VLOOKUP(D2221,'[1]DESIGN LOAD'!AC:AF,2,FALSE)</f>
        <v>555</v>
      </c>
      <c r="S2221" s="7">
        <f>VLOOKUP(D2221,'[1]DESIGN LOAD'!AC:AF,3,FALSE)</f>
        <v>675</v>
      </c>
      <c r="T2221">
        <f>VLOOKUP(D2221,'[1]DESIGN LOAD'!AC:AF,4,FALSE)</f>
        <v>1230</v>
      </c>
    </row>
    <row r="2222" spans="1:20" x14ac:dyDescent="0.3">
      <c r="A2222" s="6">
        <v>2024</v>
      </c>
      <c r="B2222" s="6">
        <v>10</v>
      </c>
      <c r="C2222" s="6">
        <v>1</v>
      </c>
      <c r="D2222" s="6">
        <v>18</v>
      </c>
      <c r="E2222" s="6" t="str">
        <f t="shared" si="136"/>
        <v>Tuesday</v>
      </c>
      <c r="F2222" s="6" t="str">
        <f t="shared" si="139"/>
        <v>Week-day</v>
      </c>
      <c r="G2222" s="6" t="str">
        <f>_xlfn.XLOOKUP(B2222,'[1]VLOOKUP DATA'!$A$3:$A$14,'[1]VLOOKUP DATA'!$C$3:$C$14)</f>
        <v>Low-demand</v>
      </c>
      <c r="H2222" s="6" t="str" cm="1">
        <f t="array" ref="H2222">_xlfn.XLOOKUP(1,('[1]VLOOKUP DATA'!$I$2:$I$337=[1]DATA!G2222)*('[1]VLOOKUP DATA'!$J$2:$J$337=[1]DATA!D2222)*('[1]VLOOKUP DATA'!$K$2:$K$337=[1]DATA!E2222),'[1]VLOOKUP DATA'!$L$2:$L$337)</f>
        <v>Peak</v>
      </c>
      <c r="I2222" s="1" cm="1">
        <f t="array" ref="I2222">_xlfn.XLOOKUP(B2222,'[1]VLOOKUP DATA'!$A$3:$A$14,_xlfn.XLOOKUP(H2222,'[1]VLOOKUP DATA'!$D$2:$F$2,'[1]VLOOKUP DATA'!$D$3:$F$14))*100</f>
        <v>213</v>
      </c>
      <c r="J2222" s="2">
        <v>23.672333333333302</v>
      </c>
      <c r="K2222" s="3">
        <f t="shared" si="137"/>
        <v>23.672333333333302</v>
      </c>
      <c r="L2222" s="3">
        <v>94.308333333333337</v>
      </c>
      <c r="M2222" s="4">
        <v>444.44034166666654</v>
      </c>
      <c r="N2222" s="4">
        <v>11.169233333333329</v>
      </c>
      <c r="O2222" s="4">
        <v>458.80024166666681</v>
      </c>
      <c r="P2222" s="3">
        <f t="shared" si="138"/>
        <v>479.85873786407785</v>
      </c>
      <c r="Q2222" s="5">
        <v>-3.5000000000000059E-2</v>
      </c>
      <c r="R2222" s="5">
        <f>VLOOKUP(D2222,'[1]DESIGN LOAD'!AC:AF,2,FALSE)</f>
        <v>485</v>
      </c>
      <c r="S2222" s="7">
        <f>VLOOKUP(D2222,'[1]DESIGN LOAD'!AC:AF,3,FALSE)</f>
        <v>655</v>
      </c>
      <c r="T2222">
        <f>VLOOKUP(D2222,'[1]DESIGN LOAD'!AC:AF,4,FALSE)</f>
        <v>1140</v>
      </c>
    </row>
    <row r="2223" spans="1:20" x14ac:dyDescent="0.3">
      <c r="A2223" s="6">
        <v>2024</v>
      </c>
      <c r="B2223" s="6">
        <v>10</v>
      </c>
      <c r="C2223" s="6">
        <v>1</v>
      </c>
      <c r="D2223" s="6">
        <v>19</v>
      </c>
      <c r="E2223" s="6" t="str">
        <f t="shared" si="136"/>
        <v>Tuesday</v>
      </c>
      <c r="F2223" s="6" t="str">
        <f t="shared" si="139"/>
        <v>Week-day</v>
      </c>
      <c r="G2223" s="6" t="str">
        <f>_xlfn.XLOOKUP(B2223,'[1]VLOOKUP DATA'!$A$3:$A$14,'[1]VLOOKUP DATA'!$C$3:$C$14)</f>
        <v>Low-demand</v>
      </c>
      <c r="H2223" s="6" t="str" cm="1">
        <f t="array" ref="H2223">_xlfn.XLOOKUP(1,('[1]VLOOKUP DATA'!$I$2:$I$337=[1]DATA!G2223)*('[1]VLOOKUP DATA'!$J$2:$J$337=[1]DATA!D2223)*('[1]VLOOKUP DATA'!$K$2:$K$337=[1]DATA!E2223),'[1]VLOOKUP DATA'!$L$2:$L$337)</f>
        <v>Peak</v>
      </c>
      <c r="I2223" s="1" cm="1">
        <f t="array" ref="I2223">_xlfn.XLOOKUP(B2223,'[1]VLOOKUP DATA'!$A$3:$A$14,_xlfn.XLOOKUP(H2223,'[1]VLOOKUP DATA'!$D$2:$F$2,'[1]VLOOKUP DATA'!$D$3:$F$14))*100</f>
        <v>213</v>
      </c>
      <c r="J2223" s="2">
        <v>-16.676840909090906</v>
      </c>
      <c r="K2223" s="3">
        <f t="shared" si="137"/>
        <v>0</v>
      </c>
      <c r="L2223" s="3">
        <v>94</v>
      </c>
      <c r="M2223" s="4">
        <v>444.35752272727274</v>
      </c>
      <c r="N2223" s="4">
        <v>0</v>
      </c>
      <c r="O2223" s="4">
        <v>407.294443181818</v>
      </c>
      <c r="P2223" s="3">
        <f t="shared" si="138"/>
        <v>479.85873786407785</v>
      </c>
      <c r="Q2223" s="5">
        <v>-3.5000000000000031E-2</v>
      </c>
      <c r="R2223" s="5">
        <f>VLOOKUP(D2223,'[1]DESIGN LOAD'!AC:AF,2,FALSE)</f>
        <v>295</v>
      </c>
      <c r="S2223" s="7">
        <f>VLOOKUP(D2223,'[1]DESIGN LOAD'!AC:AF,3,FALSE)</f>
        <v>655</v>
      </c>
      <c r="T2223">
        <f>VLOOKUP(D2223,'[1]DESIGN LOAD'!AC:AF,4,FALSE)</f>
        <v>950</v>
      </c>
    </row>
    <row r="2224" spans="1:20" x14ac:dyDescent="0.3">
      <c r="A2224" s="6">
        <v>2024</v>
      </c>
      <c r="B2224" s="6">
        <v>10</v>
      </c>
      <c r="C2224" s="6">
        <v>1</v>
      </c>
      <c r="D2224" s="6">
        <v>20</v>
      </c>
      <c r="E2224" s="6" t="str">
        <f t="shared" si="136"/>
        <v>Tuesday</v>
      </c>
      <c r="F2224" s="6" t="str">
        <f t="shared" si="139"/>
        <v>Week-day</v>
      </c>
      <c r="G2224" s="6" t="str">
        <f>_xlfn.XLOOKUP(B2224,'[1]VLOOKUP DATA'!$A$3:$A$14,'[1]VLOOKUP DATA'!$C$3:$C$14)</f>
        <v>Low-demand</v>
      </c>
      <c r="H2224" s="6" t="str" cm="1">
        <f t="array" ref="H2224">_xlfn.XLOOKUP(1,('[1]VLOOKUP DATA'!$I$2:$I$337=[1]DATA!G2224)*('[1]VLOOKUP DATA'!$J$2:$J$337=[1]DATA!D2224)*('[1]VLOOKUP DATA'!$K$2:$K$337=[1]DATA!E2224),'[1]VLOOKUP DATA'!$L$2:$L$337)</f>
        <v>Standard</v>
      </c>
      <c r="I2224" s="1" cm="1">
        <f t="array" ref="I2224">_xlfn.XLOOKUP(B2224,'[1]VLOOKUP DATA'!$A$3:$A$14,_xlfn.XLOOKUP(H2224,'[1]VLOOKUP DATA'!$D$2:$F$2,'[1]VLOOKUP DATA'!$D$3:$F$14))*100</f>
        <v>147</v>
      </c>
      <c r="J2224" s="2">
        <v>42.908940170940163</v>
      </c>
      <c r="K2224" s="3">
        <f t="shared" si="137"/>
        <v>42.908940170940163</v>
      </c>
      <c r="L2224" s="3">
        <v>87.777777777777771</v>
      </c>
      <c r="M2224" s="4">
        <v>336.44698290598285</v>
      </c>
      <c r="N2224" s="4">
        <v>0</v>
      </c>
      <c r="O2224" s="4">
        <v>363.84979487179447</v>
      </c>
      <c r="P2224" s="3">
        <f t="shared" si="138"/>
        <v>479.85873786407785</v>
      </c>
      <c r="Q2224" s="5">
        <v>0</v>
      </c>
      <c r="R2224" s="5">
        <f>VLOOKUP(D2224,'[1]DESIGN LOAD'!AC:AF,2,FALSE)</f>
        <v>295</v>
      </c>
      <c r="S2224" s="7">
        <f>VLOOKUP(D2224,'[1]DESIGN LOAD'!AC:AF,3,FALSE)</f>
        <v>190</v>
      </c>
      <c r="T2224">
        <f>VLOOKUP(D2224,'[1]DESIGN LOAD'!AC:AF,4,FALSE)</f>
        <v>485</v>
      </c>
    </row>
    <row r="2225" spans="1:20" x14ac:dyDescent="0.3">
      <c r="A2225" s="6">
        <v>2024</v>
      </c>
      <c r="B2225" s="6">
        <v>10</v>
      </c>
      <c r="C2225" s="6">
        <v>1</v>
      </c>
      <c r="D2225" s="6">
        <v>21</v>
      </c>
      <c r="E2225" s="6" t="str">
        <f t="shared" si="136"/>
        <v>Tuesday</v>
      </c>
      <c r="F2225" s="6" t="str">
        <f t="shared" si="139"/>
        <v>Week-day</v>
      </c>
      <c r="G2225" s="6" t="str">
        <f>_xlfn.XLOOKUP(B2225,'[1]VLOOKUP DATA'!$A$3:$A$14,'[1]VLOOKUP DATA'!$C$3:$C$14)</f>
        <v>Low-demand</v>
      </c>
      <c r="H2225" s="6" t="str" cm="1">
        <f t="array" ref="H2225">_xlfn.XLOOKUP(1,('[1]VLOOKUP DATA'!$I$2:$I$337=[1]DATA!G2225)*('[1]VLOOKUP DATA'!$J$2:$J$337=[1]DATA!D2225)*('[1]VLOOKUP DATA'!$K$2:$K$337=[1]DATA!E2225),'[1]VLOOKUP DATA'!$L$2:$L$337)</f>
        <v>Standard</v>
      </c>
      <c r="I2225" s="1" cm="1">
        <f t="array" ref="I2225">_xlfn.XLOOKUP(B2225,'[1]VLOOKUP DATA'!$A$3:$A$14,_xlfn.XLOOKUP(H2225,'[1]VLOOKUP DATA'!$D$2:$F$2,'[1]VLOOKUP DATA'!$D$3:$F$14))*100</f>
        <v>147</v>
      </c>
      <c r="J2225" s="2">
        <v>-70.278366666666656</v>
      </c>
      <c r="K2225" s="3">
        <f t="shared" si="137"/>
        <v>0</v>
      </c>
      <c r="L2225" s="3">
        <v>89.38333333333334</v>
      </c>
      <c r="M2225" s="4">
        <v>444.30795833333315</v>
      </c>
      <c r="N2225" s="4">
        <v>0</v>
      </c>
      <c r="O2225" s="4">
        <v>353.68495833333338</v>
      </c>
      <c r="P2225" s="3">
        <f t="shared" si="138"/>
        <v>479.85873786407785</v>
      </c>
      <c r="Q2225" s="5">
        <v>0</v>
      </c>
      <c r="R2225" s="5">
        <f>VLOOKUP(D2225,'[1]DESIGN LOAD'!AC:AF,2,FALSE)</f>
        <v>295</v>
      </c>
      <c r="S2225" s="7">
        <f>VLOOKUP(D2225,'[1]DESIGN LOAD'!AC:AF,3,FALSE)</f>
        <v>190</v>
      </c>
      <c r="T2225">
        <f>VLOOKUP(D2225,'[1]DESIGN LOAD'!AC:AF,4,FALSE)</f>
        <v>485</v>
      </c>
    </row>
    <row r="2226" spans="1:20" x14ac:dyDescent="0.3">
      <c r="A2226" s="6">
        <v>2024</v>
      </c>
      <c r="B2226" s="6">
        <v>10</v>
      </c>
      <c r="C2226" s="6">
        <v>1</v>
      </c>
      <c r="D2226" s="6">
        <v>22</v>
      </c>
      <c r="E2226" s="6" t="str">
        <f t="shared" si="136"/>
        <v>Tuesday</v>
      </c>
      <c r="F2226" s="6" t="str">
        <f t="shared" si="139"/>
        <v>Week-day</v>
      </c>
      <c r="G2226" s="6" t="str">
        <f>_xlfn.XLOOKUP(B2226,'[1]VLOOKUP DATA'!$A$3:$A$14,'[1]VLOOKUP DATA'!$C$3:$C$14)</f>
        <v>Low-demand</v>
      </c>
      <c r="H2226" s="6" t="str" cm="1">
        <f t="array" ref="H2226">_xlfn.XLOOKUP(1,('[1]VLOOKUP DATA'!$I$2:$I$337=[1]DATA!G2226)*('[1]VLOOKUP DATA'!$J$2:$J$337=[1]DATA!D2226)*('[1]VLOOKUP DATA'!$K$2:$K$337=[1]DATA!E2226),'[1]VLOOKUP DATA'!$L$2:$L$337)</f>
        <v>Off-Peak</v>
      </c>
      <c r="I2226" s="1" cm="1">
        <f t="array" ref="I2226">_xlfn.XLOOKUP(B2226,'[1]VLOOKUP DATA'!$A$3:$A$14,_xlfn.XLOOKUP(H2226,'[1]VLOOKUP DATA'!$D$2:$F$2,'[1]VLOOKUP DATA'!$D$3:$F$14))*100</f>
        <v>93</v>
      </c>
      <c r="J2226" s="2">
        <v>-139.1063749999999</v>
      </c>
      <c r="K2226" s="3">
        <f t="shared" si="137"/>
        <v>0</v>
      </c>
      <c r="L2226" s="3">
        <v>91.85</v>
      </c>
      <c r="M2226" s="4">
        <v>444.38200833333218</v>
      </c>
      <c r="N2226" s="4">
        <v>0</v>
      </c>
      <c r="O2226" s="4">
        <v>284.80928333333384</v>
      </c>
      <c r="P2226" s="3">
        <f t="shared" si="138"/>
        <v>479.85873786407785</v>
      </c>
      <c r="Q2226" s="5">
        <v>0</v>
      </c>
      <c r="R2226" s="5">
        <f>VLOOKUP(D2226,'[1]DESIGN LOAD'!AC:AF,2,FALSE)</f>
        <v>200</v>
      </c>
      <c r="S2226" s="7">
        <f>VLOOKUP(D2226,'[1]DESIGN LOAD'!AC:AF,3,FALSE)</f>
        <v>190</v>
      </c>
      <c r="T2226">
        <f>VLOOKUP(D2226,'[1]DESIGN LOAD'!AC:AF,4,FALSE)</f>
        <v>390</v>
      </c>
    </row>
    <row r="2227" spans="1:20" x14ac:dyDescent="0.3">
      <c r="A2227" s="6">
        <v>2024</v>
      </c>
      <c r="B2227" s="6">
        <v>10</v>
      </c>
      <c r="C2227" s="6">
        <v>1</v>
      </c>
      <c r="D2227" s="6">
        <v>23</v>
      </c>
      <c r="E2227" s="6" t="str">
        <f t="shared" si="136"/>
        <v>Tuesday</v>
      </c>
      <c r="F2227" s="6" t="str">
        <f t="shared" si="139"/>
        <v>Week-day</v>
      </c>
      <c r="G2227" s="6" t="str">
        <f>_xlfn.XLOOKUP(B2227,'[1]VLOOKUP DATA'!$A$3:$A$14,'[1]VLOOKUP DATA'!$C$3:$C$14)</f>
        <v>Low-demand</v>
      </c>
      <c r="H2227" s="6" t="str" cm="1">
        <f t="array" ref="H2227">_xlfn.XLOOKUP(1,('[1]VLOOKUP DATA'!$I$2:$I$337=[1]DATA!G2227)*('[1]VLOOKUP DATA'!$J$2:$J$337=[1]DATA!D2227)*('[1]VLOOKUP DATA'!$K$2:$K$337=[1]DATA!E2227),'[1]VLOOKUP DATA'!$L$2:$L$337)</f>
        <v>Off-Peak</v>
      </c>
      <c r="I2227" s="1" cm="1">
        <f t="array" ref="I2227">_xlfn.XLOOKUP(B2227,'[1]VLOOKUP DATA'!$A$3:$A$14,_xlfn.XLOOKUP(H2227,'[1]VLOOKUP DATA'!$D$2:$F$2,'[1]VLOOKUP DATA'!$D$3:$F$14))*100</f>
        <v>93</v>
      </c>
      <c r="J2227" s="2">
        <v>-148.28499999999988</v>
      </c>
      <c r="K2227" s="3">
        <f t="shared" si="137"/>
        <v>0</v>
      </c>
      <c r="L2227" s="3">
        <v>92</v>
      </c>
      <c r="M2227" s="4">
        <v>444.3589999999989</v>
      </c>
      <c r="N2227" s="4">
        <v>0</v>
      </c>
      <c r="O2227" s="4">
        <v>275.63100000000048</v>
      </c>
      <c r="P2227" s="3">
        <f t="shared" si="138"/>
        <v>479.85873786407785</v>
      </c>
      <c r="Q2227" s="5">
        <v>0</v>
      </c>
      <c r="R2227" s="5">
        <f>VLOOKUP(D2227,'[1]DESIGN LOAD'!AC:AF,2,FALSE)</f>
        <v>200</v>
      </c>
      <c r="S2227" s="7">
        <f>VLOOKUP(D2227,'[1]DESIGN LOAD'!AC:AF,3,FALSE)</f>
        <v>190</v>
      </c>
      <c r="T2227">
        <f>VLOOKUP(D2227,'[1]DESIGN LOAD'!AC:AF,4,FALSE)</f>
        <v>390</v>
      </c>
    </row>
    <row r="2228" spans="1:20" x14ac:dyDescent="0.3">
      <c r="A2228" s="6">
        <v>2024</v>
      </c>
      <c r="B2228" s="6">
        <v>10</v>
      </c>
      <c r="C2228" s="6">
        <v>2</v>
      </c>
      <c r="D2228" s="6">
        <v>0</v>
      </c>
      <c r="E2228" s="6" t="str">
        <f t="shared" si="136"/>
        <v>Wednesday</v>
      </c>
      <c r="F2228" s="6" t="str">
        <f t="shared" si="139"/>
        <v>Week-day</v>
      </c>
      <c r="G2228" s="6" t="str">
        <f>_xlfn.XLOOKUP(B2228,'[1]VLOOKUP DATA'!$A$3:$A$14,'[1]VLOOKUP DATA'!$C$3:$C$14)</f>
        <v>Low-demand</v>
      </c>
      <c r="H2228" s="6" t="str" cm="1">
        <f t="array" ref="H2228">_xlfn.XLOOKUP(1,('[1]VLOOKUP DATA'!$I$2:$I$337=[1]DATA!G2228)*('[1]VLOOKUP DATA'!$J$2:$J$337=[1]DATA!D2228)*('[1]VLOOKUP DATA'!$K$2:$K$337=[1]DATA!E2228),'[1]VLOOKUP DATA'!$L$2:$L$337)</f>
        <v>Off-Peak</v>
      </c>
      <c r="I2228" s="1" cm="1">
        <f t="array" ref="I2228">_xlfn.XLOOKUP(B2228,'[1]VLOOKUP DATA'!$A$3:$A$14,_xlfn.XLOOKUP(H2228,'[1]VLOOKUP DATA'!$D$2:$F$2,'[1]VLOOKUP DATA'!$D$3:$F$14))*100</f>
        <v>93</v>
      </c>
      <c r="J2228" s="2">
        <v>-148.28499999999988</v>
      </c>
      <c r="K2228" s="3">
        <f t="shared" si="137"/>
        <v>0</v>
      </c>
      <c r="L2228" s="3">
        <v>92</v>
      </c>
      <c r="M2228" s="4">
        <v>444.3589999999989</v>
      </c>
      <c r="N2228" s="4">
        <v>0</v>
      </c>
      <c r="O2228" s="4">
        <v>275.63100000000048</v>
      </c>
      <c r="P2228" s="3">
        <f t="shared" si="138"/>
        <v>479.85873786407785</v>
      </c>
      <c r="Q2228" s="5">
        <v>0</v>
      </c>
      <c r="R2228" s="5">
        <f>VLOOKUP(D2228,'[1]DESIGN LOAD'!AC:AF,2,FALSE)</f>
        <v>200</v>
      </c>
      <c r="S2228" s="7">
        <f>VLOOKUP(D2228,'[1]DESIGN LOAD'!AC:AF,3,FALSE)</f>
        <v>190</v>
      </c>
      <c r="T2228">
        <f>VLOOKUP(D2228,'[1]DESIGN LOAD'!AC:AF,4,FALSE)</f>
        <v>390</v>
      </c>
    </row>
    <row r="2229" spans="1:20" x14ac:dyDescent="0.3">
      <c r="A2229" s="6">
        <v>2024</v>
      </c>
      <c r="B2229" s="6">
        <v>10</v>
      </c>
      <c r="C2229" s="6">
        <v>2</v>
      </c>
      <c r="D2229" s="6">
        <v>1</v>
      </c>
      <c r="E2229" s="6" t="str">
        <f t="shared" si="136"/>
        <v>Wednesday</v>
      </c>
      <c r="F2229" s="6" t="str">
        <f t="shared" si="139"/>
        <v>Week-day</v>
      </c>
      <c r="G2229" s="6" t="str">
        <f>_xlfn.XLOOKUP(B2229,'[1]VLOOKUP DATA'!$A$3:$A$14,'[1]VLOOKUP DATA'!$C$3:$C$14)</f>
        <v>Low-demand</v>
      </c>
      <c r="H2229" s="6" t="str" cm="1">
        <f t="array" ref="H2229">_xlfn.XLOOKUP(1,('[1]VLOOKUP DATA'!$I$2:$I$337=[1]DATA!G2229)*('[1]VLOOKUP DATA'!$J$2:$J$337=[1]DATA!D2229)*('[1]VLOOKUP DATA'!$K$2:$K$337=[1]DATA!E2229),'[1]VLOOKUP DATA'!$L$2:$L$337)</f>
        <v>Off-Peak</v>
      </c>
      <c r="I2229" s="1" cm="1">
        <f t="array" ref="I2229">_xlfn.XLOOKUP(B2229,'[1]VLOOKUP DATA'!$A$3:$A$14,_xlfn.XLOOKUP(H2229,'[1]VLOOKUP DATA'!$D$2:$F$2,'[1]VLOOKUP DATA'!$D$3:$F$14))*100</f>
        <v>93</v>
      </c>
      <c r="J2229" s="2">
        <v>-148.28499999999988</v>
      </c>
      <c r="K2229" s="3">
        <f t="shared" si="137"/>
        <v>0</v>
      </c>
      <c r="L2229" s="3">
        <v>92</v>
      </c>
      <c r="M2229" s="4">
        <v>444.3589999999989</v>
      </c>
      <c r="N2229" s="4">
        <v>0</v>
      </c>
      <c r="O2229" s="4">
        <v>275.63100000000048</v>
      </c>
      <c r="P2229" s="3">
        <f t="shared" si="138"/>
        <v>479.85873786407785</v>
      </c>
      <c r="Q2229" s="5">
        <v>0</v>
      </c>
      <c r="R2229" s="5">
        <f>VLOOKUP(D2229,'[1]DESIGN LOAD'!AC:AF,2,FALSE)</f>
        <v>200</v>
      </c>
      <c r="S2229" s="7">
        <f>VLOOKUP(D2229,'[1]DESIGN LOAD'!AC:AF,3,FALSE)</f>
        <v>190</v>
      </c>
      <c r="T2229">
        <f>VLOOKUP(D2229,'[1]DESIGN LOAD'!AC:AF,4,FALSE)</f>
        <v>390</v>
      </c>
    </row>
    <row r="2230" spans="1:20" x14ac:dyDescent="0.3">
      <c r="A2230" s="6">
        <v>2024</v>
      </c>
      <c r="B2230" s="6">
        <v>10</v>
      </c>
      <c r="C2230" s="6">
        <v>2</v>
      </c>
      <c r="D2230" s="6">
        <v>2</v>
      </c>
      <c r="E2230" s="6" t="str">
        <f t="shared" si="136"/>
        <v>Wednesday</v>
      </c>
      <c r="F2230" s="6" t="str">
        <f t="shared" si="139"/>
        <v>Week-day</v>
      </c>
      <c r="G2230" s="6" t="str">
        <f>_xlfn.XLOOKUP(B2230,'[1]VLOOKUP DATA'!$A$3:$A$14,'[1]VLOOKUP DATA'!$C$3:$C$14)</f>
        <v>Low-demand</v>
      </c>
      <c r="H2230" s="6" t="str" cm="1">
        <f t="array" ref="H2230">_xlfn.XLOOKUP(1,('[1]VLOOKUP DATA'!$I$2:$I$337=[1]DATA!G2230)*('[1]VLOOKUP DATA'!$J$2:$J$337=[1]DATA!D2230)*('[1]VLOOKUP DATA'!$K$2:$K$337=[1]DATA!E2230),'[1]VLOOKUP DATA'!$L$2:$L$337)</f>
        <v>Off-Peak</v>
      </c>
      <c r="I2230" s="1" cm="1">
        <f t="array" ref="I2230">_xlfn.XLOOKUP(B2230,'[1]VLOOKUP DATA'!$A$3:$A$14,_xlfn.XLOOKUP(H2230,'[1]VLOOKUP DATA'!$D$2:$F$2,'[1]VLOOKUP DATA'!$D$3:$F$14))*100</f>
        <v>93</v>
      </c>
      <c r="J2230" s="2">
        <v>-148.28499999999988</v>
      </c>
      <c r="K2230" s="3">
        <f t="shared" si="137"/>
        <v>0</v>
      </c>
      <c r="L2230" s="3">
        <v>92</v>
      </c>
      <c r="M2230" s="4">
        <v>444.3589999999989</v>
      </c>
      <c r="N2230" s="4">
        <v>0</v>
      </c>
      <c r="O2230" s="4">
        <v>275.63100000000048</v>
      </c>
      <c r="P2230" s="3">
        <f t="shared" si="138"/>
        <v>479.85873786407785</v>
      </c>
      <c r="Q2230" s="5">
        <v>0</v>
      </c>
      <c r="R2230" s="5">
        <f>VLOOKUP(D2230,'[1]DESIGN LOAD'!AC:AF,2,FALSE)</f>
        <v>200</v>
      </c>
      <c r="S2230" s="7">
        <f>VLOOKUP(D2230,'[1]DESIGN LOAD'!AC:AF,3,FALSE)</f>
        <v>190</v>
      </c>
      <c r="T2230">
        <f>VLOOKUP(D2230,'[1]DESIGN LOAD'!AC:AF,4,FALSE)</f>
        <v>390</v>
      </c>
    </row>
    <row r="2231" spans="1:20" x14ac:dyDescent="0.3">
      <c r="A2231" s="6">
        <v>2024</v>
      </c>
      <c r="B2231" s="6">
        <v>10</v>
      </c>
      <c r="C2231" s="6">
        <v>2</v>
      </c>
      <c r="D2231" s="6">
        <v>3</v>
      </c>
      <c r="E2231" s="6" t="str">
        <f t="shared" si="136"/>
        <v>Wednesday</v>
      </c>
      <c r="F2231" s="6" t="str">
        <f t="shared" si="139"/>
        <v>Week-day</v>
      </c>
      <c r="G2231" s="6" t="str">
        <f>_xlfn.XLOOKUP(B2231,'[1]VLOOKUP DATA'!$A$3:$A$14,'[1]VLOOKUP DATA'!$C$3:$C$14)</f>
        <v>Low-demand</v>
      </c>
      <c r="H2231" s="6" t="str" cm="1">
        <f t="array" ref="H2231">_xlfn.XLOOKUP(1,('[1]VLOOKUP DATA'!$I$2:$I$337=[1]DATA!G2231)*('[1]VLOOKUP DATA'!$J$2:$J$337=[1]DATA!D2231)*('[1]VLOOKUP DATA'!$K$2:$K$337=[1]DATA!E2231),'[1]VLOOKUP DATA'!$L$2:$L$337)</f>
        <v>Off-Peak</v>
      </c>
      <c r="I2231" s="1" cm="1">
        <f t="array" ref="I2231">_xlfn.XLOOKUP(B2231,'[1]VLOOKUP DATA'!$A$3:$A$14,_xlfn.XLOOKUP(H2231,'[1]VLOOKUP DATA'!$D$2:$F$2,'[1]VLOOKUP DATA'!$D$3:$F$14))*100</f>
        <v>93</v>
      </c>
      <c r="J2231" s="2">
        <v>-148.28499999999988</v>
      </c>
      <c r="K2231" s="3">
        <f t="shared" si="137"/>
        <v>0</v>
      </c>
      <c r="L2231" s="3">
        <v>92</v>
      </c>
      <c r="M2231" s="4">
        <v>444.3589999999989</v>
      </c>
      <c r="N2231" s="4">
        <v>0</v>
      </c>
      <c r="O2231" s="4">
        <v>275.63100000000048</v>
      </c>
      <c r="P2231" s="3">
        <f t="shared" si="138"/>
        <v>479.85873786407785</v>
      </c>
      <c r="Q2231" s="5">
        <v>0</v>
      </c>
      <c r="R2231" s="5">
        <f>VLOOKUP(D2231,'[1]DESIGN LOAD'!AC:AF,2,FALSE)</f>
        <v>200</v>
      </c>
      <c r="S2231" s="7">
        <f>VLOOKUP(D2231,'[1]DESIGN LOAD'!AC:AF,3,FALSE)</f>
        <v>190</v>
      </c>
      <c r="T2231">
        <f>VLOOKUP(D2231,'[1]DESIGN LOAD'!AC:AF,4,FALSE)</f>
        <v>390</v>
      </c>
    </row>
    <row r="2232" spans="1:20" x14ac:dyDescent="0.3">
      <c r="A2232" s="6">
        <v>2024</v>
      </c>
      <c r="B2232" s="6">
        <v>10</v>
      </c>
      <c r="C2232" s="6">
        <v>2</v>
      </c>
      <c r="D2232" s="6">
        <v>4</v>
      </c>
      <c r="E2232" s="6" t="str">
        <f t="shared" si="136"/>
        <v>Wednesday</v>
      </c>
      <c r="F2232" s="6" t="str">
        <f t="shared" si="139"/>
        <v>Week-day</v>
      </c>
      <c r="G2232" s="6" t="str">
        <f>_xlfn.XLOOKUP(B2232,'[1]VLOOKUP DATA'!$A$3:$A$14,'[1]VLOOKUP DATA'!$C$3:$C$14)</f>
        <v>Low-demand</v>
      </c>
      <c r="H2232" s="6" t="str" cm="1">
        <f t="array" ref="H2232">_xlfn.XLOOKUP(1,('[1]VLOOKUP DATA'!$I$2:$I$337=[1]DATA!G2232)*('[1]VLOOKUP DATA'!$J$2:$J$337=[1]DATA!D2232)*('[1]VLOOKUP DATA'!$K$2:$K$337=[1]DATA!E2232),'[1]VLOOKUP DATA'!$L$2:$L$337)</f>
        <v>Off-Peak</v>
      </c>
      <c r="I2232" s="1" cm="1">
        <f t="array" ref="I2232">_xlfn.XLOOKUP(B2232,'[1]VLOOKUP DATA'!$A$3:$A$14,_xlfn.XLOOKUP(H2232,'[1]VLOOKUP DATA'!$D$2:$F$2,'[1]VLOOKUP DATA'!$D$3:$F$14))*100</f>
        <v>93</v>
      </c>
      <c r="J2232" s="2">
        <v>-148.28499999999988</v>
      </c>
      <c r="K2232" s="3">
        <f t="shared" si="137"/>
        <v>0</v>
      </c>
      <c r="L2232" s="3">
        <v>92</v>
      </c>
      <c r="M2232" s="4">
        <v>444.3589999999989</v>
      </c>
      <c r="N2232" s="4">
        <v>0</v>
      </c>
      <c r="O2232" s="4">
        <v>275.63100000000048</v>
      </c>
      <c r="P2232" s="3">
        <f t="shared" si="138"/>
        <v>479.85873786407785</v>
      </c>
      <c r="Q2232" s="5">
        <v>0</v>
      </c>
      <c r="R2232" s="5">
        <f>VLOOKUP(D2232,'[1]DESIGN LOAD'!AC:AF,2,FALSE)</f>
        <v>295</v>
      </c>
      <c r="S2232" s="7">
        <f>VLOOKUP(D2232,'[1]DESIGN LOAD'!AC:AF,3,FALSE)</f>
        <v>190</v>
      </c>
      <c r="T2232">
        <f>VLOOKUP(D2232,'[1]DESIGN LOAD'!AC:AF,4,FALSE)</f>
        <v>485</v>
      </c>
    </row>
    <row r="2233" spans="1:20" x14ac:dyDescent="0.3">
      <c r="A2233" s="6">
        <v>2024</v>
      </c>
      <c r="B2233" s="6">
        <v>10</v>
      </c>
      <c r="C2233" s="6">
        <v>2</v>
      </c>
      <c r="D2233" s="6">
        <v>5</v>
      </c>
      <c r="E2233" s="6" t="str">
        <f t="shared" si="136"/>
        <v>Wednesday</v>
      </c>
      <c r="F2233" s="6" t="str">
        <f t="shared" si="139"/>
        <v>Week-day</v>
      </c>
      <c r="G2233" s="6" t="str">
        <f>_xlfn.XLOOKUP(B2233,'[1]VLOOKUP DATA'!$A$3:$A$14,'[1]VLOOKUP DATA'!$C$3:$C$14)</f>
        <v>Low-demand</v>
      </c>
      <c r="H2233" s="6" t="str" cm="1">
        <f t="array" ref="H2233">_xlfn.XLOOKUP(1,('[1]VLOOKUP DATA'!$I$2:$I$337=[1]DATA!G2233)*('[1]VLOOKUP DATA'!$J$2:$J$337=[1]DATA!D2233)*('[1]VLOOKUP DATA'!$K$2:$K$337=[1]DATA!E2233),'[1]VLOOKUP DATA'!$L$2:$L$337)</f>
        <v>Off-Peak</v>
      </c>
      <c r="I2233" s="1" cm="1">
        <f t="array" ref="I2233">_xlfn.XLOOKUP(B2233,'[1]VLOOKUP DATA'!$A$3:$A$14,_xlfn.XLOOKUP(H2233,'[1]VLOOKUP DATA'!$D$2:$F$2,'[1]VLOOKUP DATA'!$D$3:$F$14))*100</f>
        <v>93</v>
      </c>
      <c r="J2233" s="2">
        <v>4.5680000000000351</v>
      </c>
      <c r="K2233" s="3">
        <f t="shared" si="137"/>
        <v>4.5680000000000351</v>
      </c>
      <c r="L2233" s="3">
        <v>94.733333333333334</v>
      </c>
      <c r="M2233" s="4">
        <v>339.37166666666695</v>
      </c>
      <c r="N2233" s="4">
        <v>0</v>
      </c>
      <c r="O2233" s="4">
        <v>328.16428571428571</v>
      </c>
      <c r="P2233" s="3">
        <f t="shared" si="138"/>
        <v>479.85873786407785</v>
      </c>
      <c r="Q2233" s="5">
        <v>0</v>
      </c>
      <c r="R2233" s="5">
        <f>VLOOKUP(D2233,'[1]DESIGN LOAD'!AC:AF,2,FALSE)</f>
        <v>295</v>
      </c>
      <c r="S2233" s="7">
        <f>VLOOKUP(D2233,'[1]DESIGN LOAD'!AC:AF,3,FALSE)</f>
        <v>190</v>
      </c>
      <c r="T2233">
        <f>VLOOKUP(D2233,'[1]DESIGN LOAD'!AC:AF,4,FALSE)</f>
        <v>485</v>
      </c>
    </row>
    <row r="2234" spans="1:20" x14ac:dyDescent="0.3">
      <c r="A2234" s="6">
        <v>2024</v>
      </c>
      <c r="B2234" s="6">
        <v>10</v>
      </c>
      <c r="C2234" s="6">
        <v>2</v>
      </c>
      <c r="D2234" s="6">
        <v>6</v>
      </c>
      <c r="E2234" s="6" t="str">
        <f t="shared" si="136"/>
        <v>Wednesday</v>
      </c>
      <c r="F2234" s="6" t="str">
        <f t="shared" si="139"/>
        <v>Week-day</v>
      </c>
      <c r="G2234" s="6" t="str">
        <f>_xlfn.XLOOKUP(B2234,'[1]VLOOKUP DATA'!$A$3:$A$14,'[1]VLOOKUP DATA'!$C$3:$C$14)</f>
        <v>Low-demand</v>
      </c>
      <c r="H2234" s="6" t="str" cm="1">
        <f t="array" ref="H2234">_xlfn.XLOOKUP(1,('[1]VLOOKUP DATA'!$I$2:$I$337=[1]DATA!G2234)*('[1]VLOOKUP DATA'!$J$2:$J$337=[1]DATA!D2234)*('[1]VLOOKUP DATA'!$K$2:$K$337=[1]DATA!E2234),'[1]VLOOKUP DATA'!$L$2:$L$337)</f>
        <v>Standard</v>
      </c>
      <c r="I2234" s="1" cm="1">
        <f t="array" ref="I2234">_xlfn.XLOOKUP(B2234,'[1]VLOOKUP DATA'!$A$3:$A$14,_xlfn.XLOOKUP(H2234,'[1]VLOOKUP DATA'!$D$2:$F$2,'[1]VLOOKUP DATA'!$D$3:$F$14))*100</f>
        <v>147</v>
      </c>
      <c r="J2234" s="2">
        <v>-61.550866666666643</v>
      </c>
      <c r="K2234" s="3">
        <f t="shared" si="137"/>
        <v>0</v>
      </c>
      <c r="L2234" s="3">
        <v>98.125</v>
      </c>
      <c r="M2234" s="4">
        <v>387.21212500000001</v>
      </c>
      <c r="N2234" s="4">
        <v>42.783541666666665</v>
      </c>
      <c r="O2234" s="4">
        <v>348.96698333333342</v>
      </c>
      <c r="P2234" s="3">
        <f t="shared" si="138"/>
        <v>479.85873786407785</v>
      </c>
      <c r="Q2234" s="5">
        <v>0</v>
      </c>
      <c r="R2234" s="5">
        <f>VLOOKUP(D2234,'[1]DESIGN LOAD'!AC:AF,2,FALSE)</f>
        <v>295</v>
      </c>
      <c r="S2234" s="7">
        <f>VLOOKUP(D2234,'[1]DESIGN LOAD'!AC:AF,3,FALSE)</f>
        <v>190</v>
      </c>
      <c r="T2234">
        <f>VLOOKUP(D2234,'[1]DESIGN LOAD'!AC:AF,4,FALSE)</f>
        <v>485</v>
      </c>
    </row>
    <row r="2235" spans="1:20" x14ac:dyDescent="0.3">
      <c r="A2235" s="6">
        <v>2024</v>
      </c>
      <c r="B2235" s="6">
        <v>10</v>
      </c>
      <c r="C2235" s="6">
        <v>2</v>
      </c>
      <c r="D2235" s="6">
        <v>7</v>
      </c>
      <c r="E2235" s="6" t="str">
        <f t="shared" si="136"/>
        <v>Wednesday</v>
      </c>
      <c r="F2235" s="6" t="str">
        <f t="shared" si="139"/>
        <v>Week-day</v>
      </c>
      <c r="G2235" s="6" t="str">
        <f>_xlfn.XLOOKUP(B2235,'[1]VLOOKUP DATA'!$A$3:$A$14,'[1]VLOOKUP DATA'!$C$3:$C$14)</f>
        <v>Low-demand</v>
      </c>
      <c r="H2235" s="6" t="str" cm="1">
        <f t="array" ref="H2235">_xlfn.XLOOKUP(1,('[1]VLOOKUP DATA'!$I$2:$I$337=[1]DATA!G2235)*('[1]VLOOKUP DATA'!$J$2:$J$337=[1]DATA!D2235)*('[1]VLOOKUP DATA'!$K$2:$K$337=[1]DATA!E2235),'[1]VLOOKUP DATA'!$L$2:$L$337)</f>
        <v>Peak</v>
      </c>
      <c r="I2235" s="1" cm="1">
        <f t="array" ref="I2235">_xlfn.XLOOKUP(B2235,'[1]VLOOKUP DATA'!$A$3:$A$14,_xlfn.XLOOKUP(H2235,'[1]VLOOKUP DATA'!$D$2:$F$2,'[1]VLOOKUP DATA'!$D$3:$F$14))*100</f>
        <v>213</v>
      </c>
      <c r="J2235" s="2">
        <v>175.73062499999995</v>
      </c>
      <c r="K2235" s="3">
        <f t="shared" si="137"/>
        <v>175.73062499999995</v>
      </c>
      <c r="L2235" s="3">
        <v>93.516666666666666</v>
      </c>
      <c r="M2235" s="4">
        <v>0.16226666666666656</v>
      </c>
      <c r="N2235" s="4">
        <v>267.17736666666667</v>
      </c>
      <c r="O2235" s="4">
        <v>442.91157500000014</v>
      </c>
      <c r="P2235" s="3">
        <f t="shared" si="138"/>
        <v>479.85873786407785</v>
      </c>
      <c r="Q2235" s="5">
        <v>3.0833333333333351E-3</v>
      </c>
      <c r="R2235" s="5">
        <f>VLOOKUP(D2235,'[1]DESIGN LOAD'!AC:AF,2,FALSE)</f>
        <v>565</v>
      </c>
      <c r="S2235" s="7">
        <f>VLOOKUP(D2235,'[1]DESIGN LOAD'!AC:AF,3,FALSE)</f>
        <v>690</v>
      </c>
      <c r="T2235">
        <f>VLOOKUP(D2235,'[1]DESIGN LOAD'!AC:AF,4,FALSE)</f>
        <v>1255</v>
      </c>
    </row>
    <row r="2236" spans="1:20" x14ac:dyDescent="0.3">
      <c r="A2236" s="6">
        <v>2024</v>
      </c>
      <c r="B2236" s="6">
        <v>10</v>
      </c>
      <c r="C2236" s="6">
        <v>2</v>
      </c>
      <c r="D2236" s="6">
        <v>8</v>
      </c>
      <c r="E2236" s="6" t="str">
        <f t="shared" si="136"/>
        <v>Wednesday</v>
      </c>
      <c r="F2236" s="6" t="str">
        <f t="shared" si="139"/>
        <v>Week-day</v>
      </c>
      <c r="G2236" s="6" t="str">
        <f>_xlfn.XLOOKUP(B2236,'[1]VLOOKUP DATA'!$A$3:$A$14,'[1]VLOOKUP DATA'!$C$3:$C$14)</f>
        <v>Low-demand</v>
      </c>
      <c r="H2236" s="6" t="str" cm="1">
        <f t="array" ref="H2236">_xlfn.XLOOKUP(1,('[1]VLOOKUP DATA'!$I$2:$I$337=[1]DATA!G2236)*('[1]VLOOKUP DATA'!$J$2:$J$337=[1]DATA!D2236)*('[1]VLOOKUP DATA'!$K$2:$K$337=[1]DATA!E2236),'[1]VLOOKUP DATA'!$L$2:$L$337)</f>
        <v>Peak</v>
      </c>
      <c r="I2236" s="1" cm="1">
        <f t="array" ref="I2236">_xlfn.XLOOKUP(B2236,'[1]VLOOKUP DATA'!$A$3:$A$14,_xlfn.XLOOKUP(H2236,'[1]VLOOKUP DATA'!$D$2:$F$2,'[1]VLOOKUP DATA'!$D$3:$F$14))*100</f>
        <v>213</v>
      </c>
      <c r="J2236" s="2">
        <v>-30.167292452830189</v>
      </c>
      <c r="K2236" s="3">
        <f t="shared" si="137"/>
        <v>0</v>
      </c>
      <c r="L2236" s="3">
        <v>89.622641509433961</v>
      </c>
      <c r="M2236" s="4">
        <v>81.188839622641453</v>
      </c>
      <c r="N2236" s="4">
        <v>472.07377358490572</v>
      </c>
      <c r="O2236" s="4">
        <v>481.85166037735843</v>
      </c>
      <c r="P2236" s="3">
        <f t="shared" si="138"/>
        <v>479.85873786407785</v>
      </c>
      <c r="Q2236" s="5">
        <v>-8.5660377358490625E-3</v>
      </c>
      <c r="R2236" s="5">
        <f>VLOOKUP(D2236,'[1]DESIGN LOAD'!AC:AF,2,FALSE)</f>
        <v>565</v>
      </c>
      <c r="S2236" s="7">
        <f>VLOOKUP(D2236,'[1]DESIGN LOAD'!AC:AF,3,FALSE)</f>
        <v>675</v>
      </c>
      <c r="T2236">
        <f>VLOOKUP(D2236,'[1]DESIGN LOAD'!AC:AF,4,FALSE)</f>
        <v>1240</v>
      </c>
    </row>
    <row r="2237" spans="1:20" x14ac:dyDescent="0.3">
      <c r="A2237" s="6">
        <v>2024</v>
      </c>
      <c r="B2237" s="6">
        <v>10</v>
      </c>
      <c r="C2237" s="6">
        <v>2</v>
      </c>
      <c r="D2237" s="6">
        <v>9</v>
      </c>
      <c r="E2237" s="6" t="str">
        <f t="shared" si="136"/>
        <v>Wednesday</v>
      </c>
      <c r="F2237" s="6" t="str">
        <f t="shared" si="139"/>
        <v>Week-day</v>
      </c>
      <c r="G2237" s="6" t="str">
        <f>_xlfn.XLOOKUP(B2237,'[1]VLOOKUP DATA'!$A$3:$A$14,'[1]VLOOKUP DATA'!$C$3:$C$14)</f>
        <v>Low-demand</v>
      </c>
      <c r="H2237" s="6" t="str" cm="1">
        <f t="array" ref="H2237">_xlfn.XLOOKUP(1,('[1]VLOOKUP DATA'!$I$2:$I$337=[1]DATA!G2237)*('[1]VLOOKUP DATA'!$J$2:$J$337=[1]DATA!D2237)*('[1]VLOOKUP DATA'!$K$2:$K$337=[1]DATA!E2237),'[1]VLOOKUP DATA'!$L$2:$L$337)</f>
        <v>Peak</v>
      </c>
      <c r="I2237" s="1" cm="1">
        <f t="array" ref="I2237">_xlfn.XLOOKUP(B2237,'[1]VLOOKUP DATA'!$A$3:$A$14,_xlfn.XLOOKUP(H2237,'[1]VLOOKUP DATA'!$D$2:$F$2,'[1]VLOOKUP DATA'!$D$3:$F$14))*100</f>
        <v>213</v>
      </c>
      <c r="J2237" s="2">
        <v>-183.92360833333342</v>
      </c>
      <c r="K2237" s="3">
        <f t="shared" si="137"/>
        <v>0</v>
      </c>
      <c r="L2237" s="3">
        <v>95.36666666666666</v>
      </c>
      <c r="M2237" s="4">
        <v>0.33996666666666669</v>
      </c>
      <c r="N2237" s="4">
        <v>592.53207499999996</v>
      </c>
      <c r="O2237" s="4">
        <v>408.58723333333324</v>
      </c>
      <c r="P2237" s="3">
        <f t="shared" si="138"/>
        <v>479.85873786407785</v>
      </c>
      <c r="Q2237" s="5">
        <v>-1.9791666666666631E-2</v>
      </c>
      <c r="R2237" s="5">
        <f>VLOOKUP(D2237,'[1]DESIGN LOAD'!AC:AF,2,FALSE)</f>
        <v>565</v>
      </c>
      <c r="S2237" s="7">
        <f>VLOOKUP(D2237,'[1]DESIGN LOAD'!AC:AF,3,FALSE)</f>
        <v>675</v>
      </c>
      <c r="T2237">
        <f>VLOOKUP(D2237,'[1]DESIGN LOAD'!AC:AF,4,FALSE)</f>
        <v>1240</v>
      </c>
    </row>
    <row r="2238" spans="1:20" x14ac:dyDescent="0.3">
      <c r="A2238" s="6">
        <v>2024</v>
      </c>
      <c r="B2238" s="6">
        <v>10</v>
      </c>
      <c r="C2238" s="6">
        <v>2</v>
      </c>
      <c r="D2238" s="6">
        <v>10</v>
      </c>
      <c r="E2238" s="6" t="str">
        <f t="shared" si="136"/>
        <v>Wednesday</v>
      </c>
      <c r="F2238" s="6" t="str">
        <f t="shared" si="139"/>
        <v>Week-day</v>
      </c>
      <c r="G2238" s="6" t="str">
        <f>_xlfn.XLOOKUP(B2238,'[1]VLOOKUP DATA'!$A$3:$A$14,'[1]VLOOKUP DATA'!$C$3:$C$14)</f>
        <v>Low-demand</v>
      </c>
      <c r="H2238" s="6" t="str" cm="1">
        <f t="array" ref="H2238">_xlfn.XLOOKUP(1,('[1]VLOOKUP DATA'!$I$2:$I$337=[1]DATA!G2238)*('[1]VLOOKUP DATA'!$J$2:$J$337=[1]DATA!D2238)*('[1]VLOOKUP DATA'!$K$2:$K$337=[1]DATA!E2238),'[1]VLOOKUP DATA'!$L$2:$L$337)</f>
        <v>Standard</v>
      </c>
      <c r="I2238" s="1" cm="1">
        <f t="array" ref="I2238">_xlfn.XLOOKUP(B2238,'[1]VLOOKUP DATA'!$A$3:$A$14,_xlfn.XLOOKUP(H2238,'[1]VLOOKUP DATA'!$D$2:$F$2,'[1]VLOOKUP DATA'!$D$3:$F$14))*100</f>
        <v>147</v>
      </c>
      <c r="J2238" s="2">
        <v>-6.7682916666666681</v>
      </c>
      <c r="K2238" s="3">
        <f t="shared" si="137"/>
        <v>0</v>
      </c>
      <c r="L2238" s="3">
        <v>99</v>
      </c>
      <c r="M2238" s="4">
        <v>0.28250833333333336</v>
      </c>
      <c r="N2238" s="4">
        <v>475.26942500000001</v>
      </c>
      <c r="O2238" s="4">
        <v>468.48553333333359</v>
      </c>
      <c r="P2238" s="3">
        <f t="shared" si="138"/>
        <v>479.85873786407785</v>
      </c>
      <c r="Q2238" s="5">
        <v>-1.4533333333333343E-2</v>
      </c>
      <c r="R2238" s="5">
        <f>VLOOKUP(D2238,'[1]DESIGN LOAD'!AC:AF,2,FALSE)</f>
        <v>565</v>
      </c>
      <c r="S2238" s="7">
        <f>VLOOKUP(D2238,'[1]DESIGN LOAD'!AC:AF,3,FALSE)</f>
        <v>675</v>
      </c>
      <c r="T2238">
        <f>VLOOKUP(D2238,'[1]DESIGN LOAD'!AC:AF,4,FALSE)</f>
        <v>1240</v>
      </c>
    </row>
    <row r="2239" spans="1:20" x14ac:dyDescent="0.3">
      <c r="A2239" s="6">
        <v>2024</v>
      </c>
      <c r="B2239" s="6">
        <v>10</v>
      </c>
      <c r="C2239" s="6">
        <v>2</v>
      </c>
      <c r="D2239" s="6">
        <v>11</v>
      </c>
      <c r="E2239" s="6" t="str">
        <f t="shared" si="136"/>
        <v>Wednesday</v>
      </c>
      <c r="F2239" s="6" t="str">
        <f t="shared" si="139"/>
        <v>Week-day</v>
      </c>
      <c r="G2239" s="6" t="str">
        <f>_xlfn.XLOOKUP(B2239,'[1]VLOOKUP DATA'!$A$3:$A$14,'[1]VLOOKUP DATA'!$C$3:$C$14)</f>
        <v>Low-demand</v>
      </c>
      <c r="H2239" s="6" t="str" cm="1">
        <f t="array" ref="H2239">_xlfn.XLOOKUP(1,('[1]VLOOKUP DATA'!$I$2:$I$337=[1]DATA!G2239)*('[1]VLOOKUP DATA'!$J$2:$J$337=[1]DATA!D2239)*('[1]VLOOKUP DATA'!$K$2:$K$337=[1]DATA!E2239),'[1]VLOOKUP DATA'!$L$2:$L$337)</f>
        <v>Standard</v>
      </c>
      <c r="I2239" s="1" cm="1">
        <f t="array" ref="I2239">_xlfn.XLOOKUP(B2239,'[1]VLOOKUP DATA'!$A$3:$A$14,_xlfn.XLOOKUP(H2239,'[1]VLOOKUP DATA'!$D$2:$F$2,'[1]VLOOKUP DATA'!$D$3:$F$14))*100</f>
        <v>147</v>
      </c>
      <c r="J2239" s="2">
        <v>-6.5581416666666614</v>
      </c>
      <c r="K2239" s="3">
        <f t="shared" si="137"/>
        <v>0</v>
      </c>
      <c r="L2239" s="3">
        <v>99</v>
      </c>
      <c r="M2239" s="4">
        <v>0.1659583333333334</v>
      </c>
      <c r="N2239" s="4">
        <v>526.16691666666657</v>
      </c>
      <c r="O2239" s="4">
        <v>519.58592500000009</v>
      </c>
      <c r="P2239" s="3">
        <f t="shared" si="138"/>
        <v>479.85873786407785</v>
      </c>
      <c r="Q2239" s="5">
        <v>-2.1999999999999961E-2</v>
      </c>
      <c r="R2239" s="5">
        <f>VLOOKUP(D2239,'[1]DESIGN LOAD'!AC:AF,2,FALSE)</f>
        <v>565</v>
      </c>
      <c r="S2239" s="7">
        <f>VLOOKUP(D2239,'[1]DESIGN LOAD'!AC:AF,3,FALSE)</f>
        <v>675</v>
      </c>
      <c r="T2239">
        <f>VLOOKUP(D2239,'[1]DESIGN LOAD'!AC:AF,4,FALSE)</f>
        <v>1240</v>
      </c>
    </row>
    <row r="2240" spans="1:20" x14ac:dyDescent="0.3">
      <c r="A2240" s="6">
        <v>2024</v>
      </c>
      <c r="B2240" s="6">
        <v>10</v>
      </c>
      <c r="C2240" s="6">
        <v>2</v>
      </c>
      <c r="D2240" s="6">
        <v>12</v>
      </c>
      <c r="E2240" s="6" t="str">
        <f t="shared" si="136"/>
        <v>Wednesday</v>
      </c>
      <c r="F2240" s="6" t="str">
        <f t="shared" si="139"/>
        <v>Week-day</v>
      </c>
      <c r="G2240" s="6" t="str">
        <f>_xlfn.XLOOKUP(B2240,'[1]VLOOKUP DATA'!$A$3:$A$14,'[1]VLOOKUP DATA'!$C$3:$C$14)</f>
        <v>Low-demand</v>
      </c>
      <c r="H2240" s="6" t="str" cm="1">
        <f t="array" ref="H2240">_xlfn.XLOOKUP(1,('[1]VLOOKUP DATA'!$I$2:$I$337=[1]DATA!G2240)*('[1]VLOOKUP DATA'!$J$2:$J$337=[1]DATA!D2240)*('[1]VLOOKUP DATA'!$K$2:$K$337=[1]DATA!E2240),'[1]VLOOKUP DATA'!$L$2:$L$337)</f>
        <v>Standard</v>
      </c>
      <c r="I2240" s="1" cm="1">
        <f t="array" ref="I2240">_xlfn.XLOOKUP(B2240,'[1]VLOOKUP DATA'!$A$3:$A$14,_xlfn.XLOOKUP(H2240,'[1]VLOOKUP DATA'!$D$2:$F$2,'[1]VLOOKUP DATA'!$D$3:$F$14))*100</f>
        <v>147</v>
      </c>
      <c r="J2240" s="2">
        <v>-7.3477416666666651</v>
      </c>
      <c r="K2240" s="3">
        <f t="shared" si="137"/>
        <v>0</v>
      </c>
      <c r="L2240" s="3">
        <v>99</v>
      </c>
      <c r="M2240" s="4">
        <v>0.16844999999999993</v>
      </c>
      <c r="N2240" s="4">
        <v>504.72819166666653</v>
      </c>
      <c r="O2240" s="4">
        <v>497.35751666666681</v>
      </c>
      <c r="P2240" s="3">
        <f t="shared" si="138"/>
        <v>479.85873786407785</v>
      </c>
      <c r="Q2240" s="5">
        <v>-2.1999999999999961E-2</v>
      </c>
      <c r="R2240" s="5">
        <f>VLOOKUP(D2240,'[1]DESIGN LOAD'!AC:AF,2,FALSE)</f>
        <v>565</v>
      </c>
      <c r="S2240" s="7">
        <f>VLOOKUP(D2240,'[1]DESIGN LOAD'!AC:AF,3,FALSE)</f>
        <v>675</v>
      </c>
      <c r="T2240">
        <f>VLOOKUP(D2240,'[1]DESIGN LOAD'!AC:AF,4,FALSE)</f>
        <v>1240</v>
      </c>
    </row>
    <row r="2241" spans="1:20" x14ac:dyDescent="0.3">
      <c r="A2241" s="6">
        <v>2024</v>
      </c>
      <c r="B2241" s="6">
        <v>10</v>
      </c>
      <c r="C2241" s="6">
        <v>2</v>
      </c>
      <c r="D2241" s="6">
        <v>13</v>
      </c>
      <c r="E2241" s="6" t="str">
        <f t="shared" si="136"/>
        <v>Wednesday</v>
      </c>
      <c r="F2241" s="6" t="str">
        <f t="shared" si="139"/>
        <v>Week-day</v>
      </c>
      <c r="G2241" s="6" t="str">
        <f>_xlfn.XLOOKUP(B2241,'[1]VLOOKUP DATA'!$A$3:$A$14,'[1]VLOOKUP DATA'!$C$3:$C$14)</f>
        <v>Low-demand</v>
      </c>
      <c r="H2241" s="6" t="str" cm="1">
        <f t="array" ref="H2241">_xlfn.XLOOKUP(1,('[1]VLOOKUP DATA'!$I$2:$I$337=[1]DATA!G2241)*('[1]VLOOKUP DATA'!$J$2:$J$337=[1]DATA!D2241)*('[1]VLOOKUP DATA'!$K$2:$K$337=[1]DATA!E2241),'[1]VLOOKUP DATA'!$L$2:$L$337)</f>
        <v>Standard</v>
      </c>
      <c r="I2241" s="1" cm="1">
        <f t="array" ref="I2241">_xlfn.XLOOKUP(B2241,'[1]VLOOKUP DATA'!$A$3:$A$14,_xlfn.XLOOKUP(H2241,'[1]VLOOKUP DATA'!$D$2:$F$2,'[1]VLOOKUP DATA'!$D$3:$F$14))*100</f>
        <v>147</v>
      </c>
      <c r="J2241" s="2">
        <v>-8.2390333333333317</v>
      </c>
      <c r="K2241" s="3">
        <f t="shared" si="137"/>
        <v>0</v>
      </c>
      <c r="L2241" s="3">
        <v>99</v>
      </c>
      <c r="M2241" s="4">
        <v>0.1676833333333333</v>
      </c>
      <c r="N2241" s="4">
        <v>433.75088333333315</v>
      </c>
      <c r="O2241" s="4">
        <v>425.4718666666667</v>
      </c>
      <c r="P2241" s="3">
        <f t="shared" si="138"/>
        <v>479.85873786407785</v>
      </c>
      <c r="Q2241" s="5">
        <v>-3.8749999999999916E-2</v>
      </c>
      <c r="R2241" s="5">
        <f>VLOOKUP(D2241,'[1]DESIGN LOAD'!AC:AF,2,FALSE)</f>
        <v>565</v>
      </c>
      <c r="S2241" s="7">
        <f>VLOOKUP(D2241,'[1]DESIGN LOAD'!AC:AF,3,FALSE)</f>
        <v>675</v>
      </c>
      <c r="T2241">
        <f>VLOOKUP(D2241,'[1]DESIGN LOAD'!AC:AF,4,FALSE)</f>
        <v>1240</v>
      </c>
    </row>
    <row r="2242" spans="1:20" x14ac:dyDescent="0.3">
      <c r="A2242" s="6">
        <v>2024</v>
      </c>
      <c r="B2242" s="6">
        <v>10</v>
      </c>
      <c r="C2242" s="6">
        <v>2</v>
      </c>
      <c r="D2242" s="6">
        <v>14</v>
      </c>
      <c r="E2242" s="6" t="str">
        <f t="shared" ref="E2242:E2305" si="140">TEXT(DATE(A2242, B2242, C2242), "dddd")</f>
        <v>Wednesday</v>
      </c>
      <c r="F2242" s="6" t="str">
        <f t="shared" si="139"/>
        <v>Week-day</v>
      </c>
      <c r="G2242" s="6" t="str">
        <f>_xlfn.XLOOKUP(B2242,'[1]VLOOKUP DATA'!$A$3:$A$14,'[1]VLOOKUP DATA'!$C$3:$C$14)</f>
        <v>Low-demand</v>
      </c>
      <c r="H2242" s="6" t="str" cm="1">
        <f t="array" ref="H2242">_xlfn.XLOOKUP(1,('[1]VLOOKUP DATA'!$I$2:$I$337=[1]DATA!G2242)*('[1]VLOOKUP DATA'!$J$2:$J$337=[1]DATA!D2242)*('[1]VLOOKUP DATA'!$K$2:$K$337=[1]DATA!E2242),'[1]VLOOKUP DATA'!$L$2:$L$337)</f>
        <v>Standard</v>
      </c>
      <c r="I2242" s="1" cm="1">
        <f t="array" ref="I2242">_xlfn.XLOOKUP(B2242,'[1]VLOOKUP DATA'!$A$3:$A$14,_xlfn.XLOOKUP(H2242,'[1]VLOOKUP DATA'!$D$2:$F$2,'[1]VLOOKUP DATA'!$D$3:$F$14))*100</f>
        <v>147</v>
      </c>
      <c r="J2242" s="2">
        <v>-8.0992333333333324</v>
      </c>
      <c r="K2242" s="3">
        <f t="shared" ref="K2242:K2305" si="141">IF(J2242&gt;0,J2242,0)</f>
        <v>0</v>
      </c>
      <c r="L2242" s="3">
        <v>99</v>
      </c>
      <c r="M2242" s="4">
        <v>0.16955000000000006</v>
      </c>
      <c r="N2242" s="4">
        <v>545.22019999999998</v>
      </c>
      <c r="O2242" s="4">
        <v>537.09638333333282</v>
      </c>
      <c r="P2242" s="3">
        <f t="shared" ref="P2242:P2305" si="142">_xlfn.MAXIFS(M:M,B:B,B2242)</f>
        <v>479.85873786407785</v>
      </c>
      <c r="Q2242" s="5">
        <v>-2.3624999999999927E-2</v>
      </c>
      <c r="R2242" s="5">
        <f>VLOOKUP(D2242,'[1]DESIGN LOAD'!AC:AF,2,FALSE)</f>
        <v>565</v>
      </c>
      <c r="S2242" s="7">
        <f>VLOOKUP(D2242,'[1]DESIGN LOAD'!AC:AF,3,FALSE)</f>
        <v>675</v>
      </c>
      <c r="T2242">
        <f>VLOOKUP(D2242,'[1]DESIGN LOAD'!AC:AF,4,FALSE)</f>
        <v>1240</v>
      </c>
    </row>
    <row r="2243" spans="1:20" x14ac:dyDescent="0.3">
      <c r="A2243" s="6">
        <v>2024</v>
      </c>
      <c r="B2243" s="6">
        <v>10</v>
      </c>
      <c r="C2243" s="6">
        <v>2</v>
      </c>
      <c r="D2243" s="6">
        <v>15</v>
      </c>
      <c r="E2243" s="6" t="str">
        <f t="shared" si="140"/>
        <v>Wednesday</v>
      </c>
      <c r="F2243" s="6" t="str">
        <f t="shared" ref="F2243:F2306" si="143">IF(OR(E2243="Saturday",E2243="Sunday"),"Weekend","Week-day")</f>
        <v>Week-day</v>
      </c>
      <c r="G2243" s="6" t="str">
        <f>_xlfn.XLOOKUP(B2243,'[1]VLOOKUP DATA'!$A$3:$A$14,'[1]VLOOKUP DATA'!$C$3:$C$14)</f>
        <v>Low-demand</v>
      </c>
      <c r="H2243" s="6" t="str" cm="1">
        <f t="array" ref="H2243">_xlfn.XLOOKUP(1,('[1]VLOOKUP DATA'!$I$2:$I$337=[1]DATA!G2243)*('[1]VLOOKUP DATA'!$J$2:$J$337=[1]DATA!D2243)*('[1]VLOOKUP DATA'!$K$2:$K$337=[1]DATA!E2243),'[1]VLOOKUP DATA'!$L$2:$L$337)</f>
        <v>Standard</v>
      </c>
      <c r="I2243" s="1" cm="1">
        <f t="array" ref="I2243">_xlfn.XLOOKUP(B2243,'[1]VLOOKUP DATA'!$A$3:$A$14,_xlfn.XLOOKUP(H2243,'[1]VLOOKUP DATA'!$D$2:$F$2,'[1]VLOOKUP DATA'!$D$3:$F$14))*100</f>
        <v>147</v>
      </c>
      <c r="J2243" s="2">
        <v>20.993283333333331</v>
      </c>
      <c r="K2243" s="3">
        <f t="shared" si="141"/>
        <v>20.993283333333331</v>
      </c>
      <c r="L2243" s="3">
        <v>98.924999999999997</v>
      </c>
      <c r="M2243" s="4">
        <v>0.16979166666666665</v>
      </c>
      <c r="N2243" s="4">
        <v>449.29426666666654</v>
      </c>
      <c r="O2243" s="4">
        <v>470.26580833333304</v>
      </c>
      <c r="P2243" s="3">
        <f t="shared" si="142"/>
        <v>479.85873786407785</v>
      </c>
      <c r="Q2243" s="5">
        <v>-2.0649999999999967E-2</v>
      </c>
      <c r="R2243" s="5">
        <f>VLOOKUP(D2243,'[1]DESIGN LOAD'!AC:AF,2,FALSE)</f>
        <v>565</v>
      </c>
      <c r="S2243" s="7">
        <f>VLOOKUP(D2243,'[1]DESIGN LOAD'!AC:AF,3,FALSE)</f>
        <v>675</v>
      </c>
      <c r="T2243">
        <f>VLOOKUP(D2243,'[1]DESIGN LOAD'!AC:AF,4,FALSE)</f>
        <v>1240</v>
      </c>
    </row>
    <row r="2244" spans="1:20" x14ac:dyDescent="0.3">
      <c r="A2244" s="6">
        <v>2024</v>
      </c>
      <c r="B2244" s="6">
        <v>10</v>
      </c>
      <c r="C2244" s="6">
        <v>2</v>
      </c>
      <c r="D2244" s="6">
        <v>16</v>
      </c>
      <c r="E2244" s="6" t="str">
        <f t="shared" si="140"/>
        <v>Wednesday</v>
      </c>
      <c r="F2244" s="6" t="str">
        <f t="shared" si="143"/>
        <v>Week-day</v>
      </c>
      <c r="G2244" s="6" t="str">
        <f>_xlfn.XLOOKUP(B2244,'[1]VLOOKUP DATA'!$A$3:$A$14,'[1]VLOOKUP DATA'!$C$3:$C$14)</f>
        <v>Low-demand</v>
      </c>
      <c r="H2244" s="6" t="str" cm="1">
        <f t="array" ref="H2244">_xlfn.XLOOKUP(1,('[1]VLOOKUP DATA'!$I$2:$I$337=[1]DATA!G2244)*('[1]VLOOKUP DATA'!$J$2:$J$337=[1]DATA!D2244)*('[1]VLOOKUP DATA'!$K$2:$K$337=[1]DATA!E2244),'[1]VLOOKUP DATA'!$L$2:$L$337)</f>
        <v>Standard</v>
      </c>
      <c r="I2244" s="1" cm="1">
        <f t="array" ref="I2244">_xlfn.XLOOKUP(B2244,'[1]VLOOKUP DATA'!$A$3:$A$14,_xlfn.XLOOKUP(H2244,'[1]VLOOKUP DATA'!$D$2:$F$2,'[1]VLOOKUP DATA'!$D$3:$F$14))*100</f>
        <v>147</v>
      </c>
      <c r="J2244" s="2">
        <v>41.108100000000022</v>
      </c>
      <c r="K2244" s="3">
        <f t="shared" si="141"/>
        <v>41.108100000000022</v>
      </c>
      <c r="L2244" s="3">
        <v>96.108333333333334</v>
      </c>
      <c r="M2244" s="4">
        <v>191.45470833333331</v>
      </c>
      <c r="N2244" s="4">
        <v>283.45959166666665</v>
      </c>
      <c r="O2244" s="4">
        <v>511.76559166666664</v>
      </c>
      <c r="P2244" s="3">
        <f t="shared" si="142"/>
        <v>479.85873786407785</v>
      </c>
      <c r="Q2244" s="5">
        <v>-1.6491666666666658E-2</v>
      </c>
      <c r="R2244" s="5">
        <f>VLOOKUP(D2244,'[1]DESIGN LOAD'!AC:AF,2,FALSE)</f>
        <v>565</v>
      </c>
      <c r="S2244" s="7">
        <f>VLOOKUP(D2244,'[1]DESIGN LOAD'!AC:AF,3,FALSE)</f>
        <v>675</v>
      </c>
      <c r="T2244">
        <f>VLOOKUP(D2244,'[1]DESIGN LOAD'!AC:AF,4,FALSE)</f>
        <v>1240</v>
      </c>
    </row>
    <row r="2245" spans="1:20" x14ac:dyDescent="0.3">
      <c r="A2245" s="6">
        <v>2024</v>
      </c>
      <c r="B2245" s="6">
        <v>10</v>
      </c>
      <c r="C2245" s="6">
        <v>2</v>
      </c>
      <c r="D2245" s="6">
        <v>17</v>
      </c>
      <c r="E2245" s="6" t="str">
        <f t="shared" si="140"/>
        <v>Wednesday</v>
      </c>
      <c r="F2245" s="6" t="str">
        <f t="shared" si="143"/>
        <v>Week-day</v>
      </c>
      <c r="G2245" s="6" t="str">
        <f>_xlfn.XLOOKUP(B2245,'[1]VLOOKUP DATA'!$A$3:$A$14,'[1]VLOOKUP DATA'!$C$3:$C$14)</f>
        <v>Low-demand</v>
      </c>
      <c r="H2245" s="6" t="str" cm="1">
        <f t="array" ref="H2245">_xlfn.XLOOKUP(1,('[1]VLOOKUP DATA'!$I$2:$I$337=[1]DATA!G2245)*('[1]VLOOKUP DATA'!$J$2:$J$337=[1]DATA!D2245)*('[1]VLOOKUP DATA'!$K$2:$K$337=[1]DATA!E2245),'[1]VLOOKUP DATA'!$L$2:$L$337)</f>
        <v>Standard</v>
      </c>
      <c r="I2245" s="1" cm="1">
        <f t="array" ref="I2245">_xlfn.XLOOKUP(B2245,'[1]VLOOKUP DATA'!$A$3:$A$14,_xlfn.XLOOKUP(H2245,'[1]VLOOKUP DATA'!$D$2:$F$2,'[1]VLOOKUP DATA'!$D$3:$F$14))*100</f>
        <v>147</v>
      </c>
      <c r="J2245" s="2">
        <v>-4.9720833333333347</v>
      </c>
      <c r="K2245" s="3">
        <f t="shared" si="141"/>
        <v>0</v>
      </c>
      <c r="L2245" s="3">
        <v>95.183333333333337</v>
      </c>
      <c r="M2245" s="4">
        <v>402.02439166666682</v>
      </c>
      <c r="N2245" s="4">
        <v>112.79537500000006</v>
      </c>
      <c r="O2245" s="4">
        <v>492.21466666666657</v>
      </c>
      <c r="P2245" s="3">
        <f t="shared" si="142"/>
        <v>479.85873786407785</v>
      </c>
      <c r="Q2245" s="5">
        <v>-5.1000000000000094E-2</v>
      </c>
      <c r="R2245" s="5">
        <f>VLOOKUP(D2245,'[1]DESIGN LOAD'!AC:AF,2,FALSE)</f>
        <v>555</v>
      </c>
      <c r="S2245" s="7">
        <f>VLOOKUP(D2245,'[1]DESIGN LOAD'!AC:AF,3,FALSE)</f>
        <v>675</v>
      </c>
      <c r="T2245">
        <f>VLOOKUP(D2245,'[1]DESIGN LOAD'!AC:AF,4,FALSE)</f>
        <v>1230</v>
      </c>
    </row>
    <row r="2246" spans="1:20" x14ac:dyDescent="0.3">
      <c r="A2246" s="6">
        <v>2024</v>
      </c>
      <c r="B2246" s="6">
        <v>10</v>
      </c>
      <c r="C2246" s="6">
        <v>2</v>
      </c>
      <c r="D2246" s="6">
        <v>18</v>
      </c>
      <c r="E2246" s="6" t="str">
        <f t="shared" si="140"/>
        <v>Wednesday</v>
      </c>
      <c r="F2246" s="6" t="str">
        <f t="shared" si="143"/>
        <v>Week-day</v>
      </c>
      <c r="G2246" s="6" t="str">
        <f>_xlfn.XLOOKUP(B2246,'[1]VLOOKUP DATA'!$A$3:$A$14,'[1]VLOOKUP DATA'!$C$3:$C$14)</f>
        <v>Low-demand</v>
      </c>
      <c r="H2246" s="6" t="str" cm="1">
        <f t="array" ref="H2246">_xlfn.XLOOKUP(1,('[1]VLOOKUP DATA'!$I$2:$I$337=[1]DATA!G2246)*('[1]VLOOKUP DATA'!$J$2:$J$337=[1]DATA!D2246)*('[1]VLOOKUP DATA'!$K$2:$K$337=[1]DATA!E2246),'[1]VLOOKUP DATA'!$L$2:$L$337)</f>
        <v>Peak</v>
      </c>
      <c r="I2246" s="1" cm="1">
        <f t="array" ref="I2246">_xlfn.XLOOKUP(B2246,'[1]VLOOKUP DATA'!$A$3:$A$14,_xlfn.XLOOKUP(H2246,'[1]VLOOKUP DATA'!$D$2:$F$2,'[1]VLOOKUP DATA'!$D$3:$F$14))*100</f>
        <v>213</v>
      </c>
      <c r="J2246" s="2">
        <v>391.64836666666633</v>
      </c>
      <c r="K2246" s="3">
        <f t="shared" si="141"/>
        <v>391.64836666666633</v>
      </c>
      <c r="L2246" s="3">
        <v>86.316666666666663</v>
      </c>
      <c r="M2246" s="4">
        <v>40.861491666666709</v>
      </c>
      <c r="N2246" s="4">
        <v>17.047783333333332</v>
      </c>
      <c r="O2246" s="4">
        <v>447.48047500000001</v>
      </c>
      <c r="P2246" s="3">
        <f t="shared" si="142"/>
        <v>479.85873786407785</v>
      </c>
      <c r="Q2246" s="5">
        <v>-3.7524999999999933E-2</v>
      </c>
      <c r="R2246" s="5">
        <f>VLOOKUP(D2246,'[1]DESIGN LOAD'!AC:AF,2,FALSE)</f>
        <v>485</v>
      </c>
      <c r="S2246" s="7">
        <f>VLOOKUP(D2246,'[1]DESIGN LOAD'!AC:AF,3,FALSE)</f>
        <v>655</v>
      </c>
      <c r="T2246">
        <f>VLOOKUP(D2246,'[1]DESIGN LOAD'!AC:AF,4,FALSE)</f>
        <v>1140</v>
      </c>
    </row>
    <row r="2247" spans="1:20" x14ac:dyDescent="0.3">
      <c r="A2247" s="6">
        <v>2024</v>
      </c>
      <c r="B2247" s="6">
        <v>10</v>
      </c>
      <c r="C2247" s="6">
        <v>2</v>
      </c>
      <c r="D2247" s="6">
        <v>19</v>
      </c>
      <c r="E2247" s="6" t="str">
        <f t="shared" si="140"/>
        <v>Wednesday</v>
      </c>
      <c r="F2247" s="6" t="str">
        <f t="shared" si="143"/>
        <v>Week-day</v>
      </c>
      <c r="G2247" s="6" t="str">
        <f>_xlfn.XLOOKUP(B2247,'[1]VLOOKUP DATA'!$A$3:$A$14,'[1]VLOOKUP DATA'!$C$3:$C$14)</f>
        <v>Low-demand</v>
      </c>
      <c r="H2247" s="6" t="str" cm="1">
        <f t="array" ref="H2247">_xlfn.XLOOKUP(1,('[1]VLOOKUP DATA'!$I$2:$I$337=[1]DATA!G2247)*('[1]VLOOKUP DATA'!$J$2:$J$337=[1]DATA!D2247)*('[1]VLOOKUP DATA'!$K$2:$K$337=[1]DATA!E2247),'[1]VLOOKUP DATA'!$L$2:$L$337)</f>
        <v>Peak</v>
      </c>
      <c r="I2247" s="1" cm="1">
        <f t="array" ref="I2247">_xlfn.XLOOKUP(B2247,'[1]VLOOKUP DATA'!$A$3:$A$14,_xlfn.XLOOKUP(H2247,'[1]VLOOKUP DATA'!$D$2:$F$2,'[1]VLOOKUP DATA'!$D$3:$F$14))*100</f>
        <v>213</v>
      </c>
      <c r="J2247" s="2">
        <v>211.07199166666678</v>
      </c>
      <c r="K2247" s="3">
        <f t="shared" si="141"/>
        <v>211.07199166666678</v>
      </c>
      <c r="L2247" s="3">
        <v>67.908333333333331</v>
      </c>
      <c r="M2247" s="4">
        <v>211.16584166666664</v>
      </c>
      <c r="N2247" s="4">
        <v>0</v>
      </c>
      <c r="O2247" s="4">
        <v>419.29759166666656</v>
      </c>
      <c r="P2247" s="3">
        <f t="shared" si="142"/>
        <v>479.85873786407785</v>
      </c>
      <c r="Q2247" s="5">
        <v>-3.2199999999999944E-2</v>
      </c>
      <c r="R2247" s="5">
        <f>VLOOKUP(D2247,'[1]DESIGN LOAD'!AC:AF,2,FALSE)</f>
        <v>295</v>
      </c>
      <c r="S2247" s="7">
        <f>VLOOKUP(D2247,'[1]DESIGN LOAD'!AC:AF,3,FALSE)</f>
        <v>655</v>
      </c>
      <c r="T2247">
        <f>VLOOKUP(D2247,'[1]DESIGN LOAD'!AC:AF,4,FALSE)</f>
        <v>950</v>
      </c>
    </row>
    <row r="2248" spans="1:20" x14ac:dyDescent="0.3">
      <c r="A2248" s="6">
        <v>2024</v>
      </c>
      <c r="B2248" s="6">
        <v>10</v>
      </c>
      <c r="C2248" s="6">
        <v>2</v>
      </c>
      <c r="D2248" s="6">
        <v>20</v>
      </c>
      <c r="E2248" s="6" t="str">
        <f t="shared" si="140"/>
        <v>Wednesday</v>
      </c>
      <c r="F2248" s="6" t="str">
        <f t="shared" si="143"/>
        <v>Week-day</v>
      </c>
      <c r="G2248" s="6" t="str">
        <f>_xlfn.XLOOKUP(B2248,'[1]VLOOKUP DATA'!$A$3:$A$14,'[1]VLOOKUP DATA'!$C$3:$C$14)</f>
        <v>Low-demand</v>
      </c>
      <c r="H2248" s="6" t="str" cm="1">
        <f t="array" ref="H2248">_xlfn.XLOOKUP(1,('[1]VLOOKUP DATA'!$I$2:$I$337=[1]DATA!G2248)*('[1]VLOOKUP DATA'!$J$2:$J$337=[1]DATA!D2248)*('[1]VLOOKUP DATA'!$K$2:$K$337=[1]DATA!E2248),'[1]VLOOKUP DATA'!$L$2:$L$337)</f>
        <v>Standard</v>
      </c>
      <c r="I2248" s="1" cm="1">
        <f t="array" ref="I2248">_xlfn.XLOOKUP(B2248,'[1]VLOOKUP DATA'!$A$3:$A$14,_xlfn.XLOOKUP(H2248,'[1]VLOOKUP DATA'!$D$2:$F$2,'[1]VLOOKUP DATA'!$D$3:$F$14))*100</f>
        <v>147</v>
      </c>
      <c r="J2248" s="2">
        <v>-63.571008333333367</v>
      </c>
      <c r="K2248" s="3">
        <f t="shared" si="141"/>
        <v>0</v>
      </c>
      <c r="L2248" s="3">
        <v>66.125</v>
      </c>
      <c r="M2248" s="4">
        <v>443.93224999999995</v>
      </c>
      <c r="N2248" s="4">
        <v>0</v>
      </c>
      <c r="O2248" s="4">
        <v>359.94782500000008</v>
      </c>
      <c r="P2248" s="3">
        <f t="shared" si="142"/>
        <v>479.85873786407785</v>
      </c>
      <c r="Q2248" s="5">
        <v>-3.2999999999999946E-2</v>
      </c>
      <c r="R2248" s="5">
        <f>VLOOKUP(D2248,'[1]DESIGN LOAD'!AC:AF,2,FALSE)</f>
        <v>295</v>
      </c>
      <c r="S2248" s="7">
        <f>VLOOKUP(D2248,'[1]DESIGN LOAD'!AC:AF,3,FALSE)</f>
        <v>190</v>
      </c>
      <c r="T2248">
        <f>VLOOKUP(D2248,'[1]DESIGN LOAD'!AC:AF,4,FALSE)</f>
        <v>485</v>
      </c>
    </row>
    <row r="2249" spans="1:20" x14ac:dyDescent="0.3">
      <c r="A2249" s="6">
        <v>2024</v>
      </c>
      <c r="B2249" s="6">
        <v>10</v>
      </c>
      <c r="C2249" s="6">
        <v>2</v>
      </c>
      <c r="D2249" s="6">
        <v>21</v>
      </c>
      <c r="E2249" s="6" t="str">
        <f t="shared" si="140"/>
        <v>Wednesday</v>
      </c>
      <c r="F2249" s="6" t="str">
        <f t="shared" si="143"/>
        <v>Week-day</v>
      </c>
      <c r="G2249" s="6" t="str">
        <f>_xlfn.XLOOKUP(B2249,'[1]VLOOKUP DATA'!$A$3:$A$14,'[1]VLOOKUP DATA'!$C$3:$C$14)</f>
        <v>Low-demand</v>
      </c>
      <c r="H2249" s="6" t="str" cm="1">
        <f t="array" ref="H2249">_xlfn.XLOOKUP(1,('[1]VLOOKUP DATA'!$I$2:$I$337=[1]DATA!G2249)*('[1]VLOOKUP DATA'!$J$2:$J$337=[1]DATA!D2249)*('[1]VLOOKUP DATA'!$K$2:$K$337=[1]DATA!E2249),'[1]VLOOKUP DATA'!$L$2:$L$337)</f>
        <v>Standard</v>
      </c>
      <c r="I2249" s="1" cm="1">
        <f t="array" ref="I2249">_xlfn.XLOOKUP(B2249,'[1]VLOOKUP DATA'!$A$3:$A$14,_xlfn.XLOOKUP(H2249,'[1]VLOOKUP DATA'!$D$2:$F$2,'[1]VLOOKUP DATA'!$D$3:$F$14))*100</f>
        <v>147</v>
      </c>
      <c r="J2249" s="2">
        <v>-85.59308333333334</v>
      </c>
      <c r="K2249" s="3">
        <f t="shared" si="141"/>
        <v>0</v>
      </c>
      <c r="L2249" s="3">
        <v>69.325000000000003</v>
      </c>
      <c r="M2249" s="4">
        <v>443.9487083333334</v>
      </c>
      <c r="N2249" s="4">
        <v>0</v>
      </c>
      <c r="O2249" s="4">
        <v>337.89410833333329</v>
      </c>
      <c r="P2249" s="3">
        <f t="shared" si="142"/>
        <v>479.85873786407785</v>
      </c>
      <c r="Q2249" s="5">
        <v>-3.2999999999999946E-2</v>
      </c>
      <c r="R2249" s="5">
        <f>VLOOKUP(D2249,'[1]DESIGN LOAD'!AC:AF,2,FALSE)</f>
        <v>295</v>
      </c>
      <c r="S2249" s="7">
        <f>VLOOKUP(D2249,'[1]DESIGN LOAD'!AC:AF,3,FALSE)</f>
        <v>190</v>
      </c>
      <c r="T2249">
        <f>VLOOKUP(D2249,'[1]DESIGN LOAD'!AC:AF,4,FALSE)</f>
        <v>485</v>
      </c>
    </row>
    <row r="2250" spans="1:20" x14ac:dyDescent="0.3">
      <c r="A2250" s="6">
        <v>2024</v>
      </c>
      <c r="B2250" s="6">
        <v>10</v>
      </c>
      <c r="C2250" s="6">
        <v>2</v>
      </c>
      <c r="D2250" s="6">
        <v>22</v>
      </c>
      <c r="E2250" s="6" t="str">
        <f t="shared" si="140"/>
        <v>Wednesday</v>
      </c>
      <c r="F2250" s="6" t="str">
        <f t="shared" si="143"/>
        <v>Week-day</v>
      </c>
      <c r="G2250" s="6" t="str">
        <f>_xlfn.XLOOKUP(B2250,'[1]VLOOKUP DATA'!$A$3:$A$14,'[1]VLOOKUP DATA'!$C$3:$C$14)</f>
        <v>Low-demand</v>
      </c>
      <c r="H2250" s="6" t="str" cm="1">
        <f t="array" ref="H2250">_xlfn.XLOOKUP(1,('[1]VLOOKUP DATA'!$I$2:$I$337=[1]DATA!G2250)*('[1]VLOOKUP DATA'!$J$2:$J$337=[1]DATA!D2250)*('[1]VLOOKUP DATA'!$K$2:$K$337=[1]DATA!E2250),'[1]VLOOKUP DATA'!$L$2:$L$337)</f>
        <v>Off-Peak</v>
      </c>
      <c r="I2250" s="1" cm="1">
        <f t="array" ref="I2250">_xlfn.XLOOKUP(B2250,'[1]VLOOKUP DATA'!$A$3:$A$14,_xlfn.XLOOKUP(H2250,'[1]VLOOKUP DATA'!$D$2:$F$2,'[1]VLOOKUP DATA'!$D$3:$F$14))*100</f>
        <v>93</v>
      </c>
      <c r="J2250" s="2">
        <v>-104.57131666666666</v>
      </c>
      <c r="K2250" s="3">
        <f t="shared" si="141"/>
        <v>0</v>
      </c>
      <c r="L2250" s="3">
        <v>73.416666666666671</v>
      </c>
      <c r="M2250" s="4">
        <v>443.98369999999989</v>
      </c>
      <c r="N2250" s="4">
        <v>0</v>
      </c>
      <c r="O2250" s="4">
        <v>318.95340833333336</v>
      </c>
      <c r="P2250" s="3">
        <f t="shared" si="142"/>
        <v>479.85873786407785</v>
      </c>
      <c r="Q2250" s="5">
        <v>-3.2999999999999946E-2</v>
      </c>
      <c r="R2250" s="5">
        <f>VLOOKUP(D2250,'[1]DESIGN LOAD'!AC:AF,2,FALSE)</f>
        <v>200</v>
      </c>
      <c r="S2250" s="7">
        <f>VLOOKUP(D2250,'[1]DESIGN LOAD'!AC:AF,3,FALSE)</f>
        <v>190</v>
      </c>
      <c r="T2250">
        <f>VLOOKUP(D2250,'[1]DESIGN LOAD'!AC:AF,4,FALSE)</f>
        <v>390</v>
      </c>
    </row>
    <row r="2251" spans="1:20" x14ac:dyDescent="0.3">
      <c r="A2251" s="6">
        <v>2024</v>
      </c>
      <c r="B2251" s="6">
        <v>10</v>
      </c>
      <c r="C2251" s="6">
        <v>2</v>
      </c>
      <c r="D2251" s="6">
        <v>23</v>
      </c>
      <c r="E2251" s="6" t="str">
        <f t="shared" si="140"/>
        <v>Wednesday</v>
      </c>
      <c r="F2251" s="6" t="str">
        <f t="shared" si="143"/>
        <v>Week-day</v>
      </c>
      <c r="G2251" s="6" t="str">
        <f>_xlfn.XLOOKUP(B2251,'[1]VLOOKUP DATA'!$A$3:$A$14,'[1]VLOOKUP DATA'!$C$3:$C$14)</f>
        <v>Low-demand</v>
      </c>
      <c r="H2251" s="6" t="str" cm="1">
        <f t="array" ref="H2251">_xlfn.XLOOKUP(1,('[1]VLOOKUP DATA'!$I$2:$I$337=[1]DATA!G2251)*('[1]VLOOKUP DATA'!$J$2:$J$337=[1]DATA!D2251)*('[1]VLOOKUP DATA'!$K$2:$K$337=[1]DATA!E2251),'[1]VLOOKUP DATA'!$L$2:$L$337)</f>
        <v>Off-Peak</v>
      </c>
      <c r="I2251" s="1" cm="1">
        <f t="array" ref="I2251">_xlfn.XLOOKUP(B2251,'[1]VLOOKUP DATA'!$A$3:$A$14,_xlfn.XLOOKUP(H2251,'[1]VLOOKUP DATA'!$D$2:$F$2,'[1]VLOOKUP DATA'!$D$3:$F$14))*100</f>
        <v>93</v>
      </c>
      <c r="J2251" s="2">
        <v>-108.23453333333335</v>
      </c>
      <c r="K2251" s="3">
        <f t="shared" si="141"/>
        <v>0</v>
      </c>
      <c r="L2251" s="3">
        <v>78.033333333333331</v>
      </c>
      <c r="M2251" s="4">
        <v>443.97213333333337</v>
      </c>
      <c r="N2251" s="4">
        <v>0</v>
      </c>
      <c r="O2251" s="4">
        <v>315.27959999999996</v>
      </c>
      <c r="P2251" s="3">
        <f t="shared" si="142"/>
        <v>479.85873786407785</v>
      </c>
      <c r="Q2251" s="5">
        <v>-3.2999999999999946E-2</v>
      </c>
      <c r="R2251" s="5">
        <f>VLOOKUP(D2251,'[1]DESIGN LOAD'!AC:AF,2,FALSE)</f>
        <v>200</v>
      </c>
      <c r="S2251" s="7">
        <f>VLOOKUP(D2251,'[1]DESIGN LOAD'!AC:AF,3,FALSE)</f>
        <v>190</v>
      </c>
      <c r="T2251">
        <f>VLOOKUP(D2251,'[1]DESIGN LOAD'!AC:AF,4,FALSE)</f>
        <v>390</v>
      </c>
    </row>
    <row r="2252" spans="1:20" x14ac:dyDescent="0.3">
      <c r="A2252" s="6">
        <v>2024</v>
      </c>
      <c r="B2252" s="6">
        <v>10</v>
      </c>
      <c r="C2252" s="6">
        <v>3</v>
      </c>
      <c r="D2252" s="6">
        <v>0</v>
      </c>
      <c r="E2252" s="6" t="str">
        <f t="shared" si="140"/>
        <v>Thursday</v>
      </c>
      <c r="F2252" s="6" t="str">
        <f t="shared" si="143"/>
        <v>Week-day</v>
      </c>
      <c r="G2252" s="6" t="str">
        <f>_xlfn.XLOOKUP(B2252,'[1]VLOOKUP DATA'!$A$3:$A$14,'[1]VLOOKUP DATA'!$C$3:$C$14)</f>
        <v>Low-demand</v>
      </c>
      <c r="H2252" s="6" t="str" cm="1">
        <f t="array" ref="H2252">_xlfn.XLOOKUP(1,('[1]VLOOKUP DATA'!$I$2:$I$337=[1]DATA!G2252)*('[1]VLOOKUP DATA'!$J$2:$J$337=[1]DATA!D2252)*('[1]VLOOKUP DATA'!$K$2:$K$337=[1]DATA!E2252),'[1]VLOOKUP DATA'!$L$2:$L$337)</f>
        <v>Off-Peak</v>
      </c>
      <c r="I2252" s="1" cm="1">
        <f t="array" ref="I2252">_xlfn.XLOOKUP(B2252,'[1]VLOOKUP DATA'!$A$3:$A$14,_xlfn.XLOOKUP(H2252,'[1]VLOOKUP DATA'!$D$2:$F$2,'[1]VLOOKUP DATA'!$D$3:$F$14))*100</f>
        <v>93</v>
      </c>
      <c r="J2252" s="2">
        <v>-115.85858333333334</v>
      </c>
      <c r="K2252" s="3">
        <f t="shared" si="141"/>
        <v>0</v>
      </c>
      <c r="L2252" s="3">
        <v>82.983333333333334</v>
      </c>
      <c r="M2252" s="4">
        <v>444.02907499999998</v>
      </c>
      <c r="N2252" s="4">
        <v>0</v>
      </c>
      <c r="O2252" s="4">
        <v>307.65359166666656</v>
      </c>
      <c r="P2252" s="3">
        <f t="shared" si="142"/>
        <v>479.85873786407785</v>
      </c>
      <c r="Q2252" s="5">
        <v>-3.2999999999999946E-2</v>
      </c>
      <c r="R2252" s="5">
        <f>VLOOKUP(D2252,'[1]DESIGN LOAD'!AC:AF,2,FALSE)</f>
        <v>200</v>
      </c>
      <c r="S2252" s="7">
        <f>VLOOKUP(D2252,'[1]DESIGN LOAD'!AC:AF,3,FALSE)</f>
        <v>190</v>
      </c>
      <c r="T2252">
        <f>VLOOKUP(D2252,'[1]DESIGN LOAD'!AC:AF,4,FALSE)</f>
        <v>390</v>
      </c>
    </row>
    <row r="2253" spans="1:20" x14ac:dyDescent="0.3">
      <c r="A2253" s="6">
        <v>2024</v>
      </c>
      <c r="B2253" s="6">
        <v>10</v>
      </c>
      <c r="C2253" s="6">
        <v>3</v>
      </c>
      <c r="D2253" s="6">
        <v>1</v>
      </c>
      <c r="E2253" s="6" t="str">
        <f t="shared" si="140"/>
        <v>Thursday</v>
      </c>
      <c r="F2253" s="6" t="str">
        <f t="shared" si="143"/>
        <v>Week-day</v>
      </c>
      <c r="G2253" s="6" t="str">
        <f>_xlfn.XLOOKUP(B2253,'[1]VLOOKUP DATA'!$A$3:$A$14,'[1]VLOOKUP DATA'!$C$3:$C$14)</f>
        <v>Low-demand</v>
      </c>
      <c r="H2253" s="6" t="str" cm="1">
        <f t="array" ref="H2253">_xlfn.XLOOKUP(1,('[1]VLOOKUP DATA'!$I$2:$I$337=[1]DATA!G2253)*('[1]VLOOKUP DATA'!$J$2:$J$337=[1]DATA!D2253)*('[1]VLOOKUP DATA'!$K$2:$K$337=[1]DATA!E2253),'[1]VLOOKUP DATA'!$L$2:$L$337)</f>
        <v>Off-Peak</v>
      </c>
      <c r="I2253" s="1" cm="1">
        <f t="array" ref="I2253">_xlfn.XLOOKUP(B2253,'[1]VLOOKUP DATA'!$A$3:$A$14,_xlfn.XLOOKUP(H2253,'[1]VLOOKUP DATA'!$D$2:$F$2,'[1]VLOOKUP DATA'!$D$3:$F$14))*100</f>
        <v>93</v>
      </c>
      <c r="J2253" s="2">
        <v>-118.1041833333333</v>
      </c>
      <c r="K2253" s="3">
        <f t="shared" si="141"/>
        <v>0</v>
      </c>
      <c r="L2253" s="3">
        <v>88.183333333333337</v>
      </c>
      <c r="M2253" s="4">
        <v>444.12054166666655</v>
      </c>
      <c r="N2253" s="4">
        <v>0</v>
      </c>
      <c r="O2253" s="4">
        <v>305.40444999999994</v>
      </c>
      <c r="P2253" s="3">
        <f t="shared" si="142"/>
        <v>479.85873786407785</v>
      </c>
      <c r="Q2253" s="5">
        <v>-3.2999999999999946E-2</v>
      </c>
      <c r="R2253" s="5">
        <f>VLOOKUP(D2253,'[1]DESIGN LOAD'!AC:AF,2,FALSE)</f>
        <v>200</v>
      </c>
      <c r="S2253" s="7">
        <f>VLOOKUP(D2253,'[1]DESIGN LOAD'!AC:AF,3,FALSE)</f>
        <v>190</v>
      </c>
      <c r="T2253">
        <f>VLOOKUP(D2253,'[1]DESIGN LOAD'!AC:AF,4,FALSE)</f>
        <v>390</v>
      </c>
    </row>
    <row r="2254" spans="1:20" x14ac:dyDescent="0.3">
      <c r="A2254" s="6">
        <v>2024</v>
      </c>
      <c r="B2254" s="6">
        <v>10</v>
      </c>
      <c r="C2254" s="6">
        <v>3</v>
      </c>
      <c r="D2254" s="6">
        <v>2</v>
      </c>
      <c r="E2254" s="6" t="str">
        <f t="shared" si="140"/>
        <v>Thursday</v>
      </c>
      <c r="F2254" s="6" t="str">
        <f t="shared" si="143"/>
        <v>Week-day</v>
      </c>
      <c r="G2254" s="6" t="str">
        <f>_xlfn.XLOOKUP(B2254,'[1]VLOOKUP DATA'!$A$3:$A$14,'[1]VLOOKUP DATA'!$C$3:$C$14)</f>
        <v>Low-demand</v>
      </c>
      <c r="H2254" s="6" t="str" cm="1">
        <f t="array" ref="H2254">_xlfn.XLOOKUP(1,('[1]VLOOKUP DATA'!$I$2:$I$337=[1]DATA!G2254)*('[1]VLOOKUP DATA'!$J$2:$J$337=[1]DATA!D2254)*('[1]VLOOKUP DATA'!$K$2:$K$337=[1]DATA!E2254),'[1]VLOOKUP DATA'!$L$2:$L$337)</f>
        <v>Off-Peak</v>
      </c>
      <c r="I2254" s="1" cm="1">
        <f t="array" ref="I2254">_xlfn.XLOOKUP(B2254,'[1]VLOOKUP DATA'!$A$3:$A$14,_xlfn.XLOOKUP(H2254,'[1]VLOOKUP DATA'!$D$2:$F$2,'[1]VLOOKUP DATA'!$D$3:$F$14))*100</f>
        <v>93</v>
      </c>
      <c r="J2254" s="2">
        <v>-89.537541666666655</v>
      </c>
      <c r="K2254" s="3">
        <f t="shared" si="141"/>
        <v>0</v>
      </c>
      <c r="L2254" s="3">
        <v>92.608333333333334</v>
      </c>
      <c r="M2254" s="4">
        <v>444.11630833333351</v>
      </c>
      <c r="N2254" s="4">
        <v>0</v>
      </c>
      <c r="O2254" s="4">
        <v>333.9664166666667</v>
      </c>
      <c r="P2254" s="3">
        <f t="shared" si="142"/>
        <v>479.85873786407785</v>
      </c>
      <c r="Q2254" s="5">
        <v>-3.2999999999999946E-2</v>
      </c>
      <c r="R2254" s="5">
        <f>VLOOKUP(D2254,'[1]DESIGN LOAD'!AC:AF,2,FALSE)</f>
        <v>200</v>
      </c>
      <c r="S2254" s="7">
        <f>VLOOKUP(D2254,'[1]DESIGN LOAD'!AC:AF,3,FALSE)</f>
        <v>190</v>
      </c>
      <c r="T2254">
        <f>VLOOKUP(D2254,'[1]DESIGN LOAD'!AC:AF,4,FALSE)</f>
        <v>390</v>
      </c>
    </row>
    <row r="2255" spans="1:20" x14ac:dyDescent="0.3">
      <c r="A2255" s="6">
        <v>2024</v>
      </c>
      <c r="B2255" s="6">
        <v>10</v>
      </c>
      <c r="C2255" s="6">
        <v>3</v>
      </c>
      <c r="D2255" s="6">
        <v>3</v>
      </c>
      <c r="E2255" s="6" t="str">
        <f t="shared" si="140"/>
        <v>Thursday</v>
      </c>
      <c r="F2255" s="6" t="str">
        <f t="shared" si="143"/>
        <v>Week-day</v>
      </c>
      <c r="G2255" s="6" t="str">
        <f>_xlfn.XLOOKUP(B2255,'[1]VLOOKUP DATA'!$A$3:$A$14,'[1]VLOOKUP DATA'!$C$3:$C$14)</f>
        <v>Low-demand</v>
      </c>
      <c r="H2255" s="6" t="str" cm="1">
        <f t="array" ref="H2255">_xlfn.XLOOKUP(1,('[1]VLOOKUP DATA'!$I$2:$I$337=[1]DATA!G2255)*('[1]VLOOKUP DATA'!$J$2:$J$337=[1]DATA!D2255)*('[1]VLOOKUP DATA'!$K$2:$K$337=[1]DATA!E2255),'[1]VLOOKUP DATA'!$L$2:$L$337)</f>
        <v>Off-Peak</v>
      </c>
      <c r="I2255" s="1" cm="1">
        <f t="array" ref="I2255">_xlfn.XLOOKUP(B2255,'[1]VLOOKUP DATA'!$A$3:$A$14,_xlfn.XLOOKUP(H2255,'[1]VLOOKUP DATA'!$D$2:$F$2,'[1]VLOOKUP DATA'!$D$3:$F$14))*100</f>
        <v>93</v>
      </c>
      <c r="J2255" s="2">
        <v>2.8115666666666672</v>
      </c>
      <c r="K2255" s="3">
        <f t="shared" si="141"/>
        <v>2.8115666666666672</v>
      </c>
      <c r="L2255" s="3">
        <v>95.00833333333334</v>
      </c>
      <c r="M2255" s="4">
        <v>349.0028833333335</v>
      </c>
      <c r="N2255" s="4">
        <v>0</v>
      </c>
      <c r="O2255" s="4">
        <v>335.23030000000006</v>
      </c>
      <c r="P2255" s="3">
        <f t="shared" si="142"/>
        <v>479.85873786407785</v>
      </c>
      <c r="Q2255" s="5">
        <v>-3.2999999999999946E-2</v>
      </c>
      <c r="R2255" s="5">
        <f>VLOOKUP(D2255,'[1]DESIGN LOAD'!AC:AF,2,FALSE)</f>
        <v>200</v>
      </c>
      <c r="S2255" s="7">
        <f>VLOOKUP(D2255,'[1]DESIGN LOAD'!AC:AF,3,FALSE)</f>
        <v>190</v>
      </c>
      <c r="T2255">
        <f>VLOOKUP(D2255,'[1]DESIGN LOAD'!AC:AF,4,FALSE)</f>
        <v>390</v>
      </c>
    </row>
    <row r="2256" spans="1:20" x14ac:dyDescent="0.3">
      <c r="A2256" s="6">
        <v>2024</v>
      </c>
      <c r="B2256" s="6">
        <v>10</v>
      </c>
      <c r="C2256" s="6">
        <v>3</v>
      </c>
      <c r="D2256" s="6">
        <v>4</v>
      </c>
      <c r="E2256" s="6" t="str">
        <f t="shared" si="140"/>
        <v>Thursday</v>
      </c>
      <c r="F2256" s="6" t="str">
        <f t="shared" si="143"/>
        <v>Week-day</v>
      </c>
      <c r="G2256" s="6" t="str">
        <f>_xlfn.XLOOKUP(B2256,'[1]VLOOKUP DATA'!$A$3:$A$14,'[1]VLOOKUP DATA'!$C$3:$C$14)</f>
        <v>Low-demand</v>
      </c>
      <c r="H2256" s="6" t="str" cm="1">
        <f t="array" ref="H2256">_xlfn.XLOOKUP(1,('[1]VLOOKUP DATA'!$I$2:$I$337=[1]DATA!G2256)*('[1]VLOOKUP DATA'!$J$2:$J$337=[1]DATA!D2256)*('[1]VLOOKUP DATA'!$K$2:$K$337=[1]DATA!E2256),'[1]VLOOKUP DATA'!$L$2:$L$337)</f>
        <v>Off-Peak</v>
      </c>
      <c r="I2256" s="1" cm="1">
        <f t="array" ref="I2256">_xlfn.XLOOKUP(B2256,'[1]VLOOKUP DATA'!$A$3:$A$14,_xlfn.XLOOKUP(H2256,'[1]VLOOKUP DATA'!$D$2:$F$2,'[1]VLOOKUP DATA'!$D$3:$F$14))*100</f>
        <v>93</v>
      </c>
      <c r="J2256" s="2">
        <v>7.338208333333343</v>
      </c>
      <c r="K2256" s="3">
        <f t="shared" si="141"/>
        <v>7.338208333333343</v>
      </c>
      <c r="L2256" s="3">
        <v>94.7</v>
      </c>
      <c r="M2256" s="4">
        <v>349.23579999999998</v>
      </c>
      <c r="N2256" s="4">
        <v>0</v>
      </c>
      <c r="O2256" s="4">
        <v>341.70484166666671</v>
      </c>
      <c r="P2256" s="3">
        <f t="shared" si="142"/>
        <v>479.85873786407785</v>
      </c>
      <c r="Q2256" s="5">
        <v>-1.6733333333333263E-2</v>
      </c>
      <c r="R2256" s="5">
        <f>VLOOKUP(D2256,'[1]DESIGN LOAD'!AC:AF,2,FALSE)</f>
        <v>295</v>
      </c>
      <c r="S2256" s="7">
        <f>VLOOKUP(D2256,'[1]DESIGN LOAD'!AC:AF,3,FALSE)</f>
        <v>190</v>
      </c>
      <c r="T2256">
        <f>VLOOKUP(D2256,'[1]DESIGN LOAD'!AC:AF,4,FALSE)</f>
        <v>485</v>
      </c>
    </row>
    <row r="2257" spans="1:20" x14ac:dyDescent="0.3">
      <c r="A2257" s="6">
        <v>2024</v>
      </c>
      <c r="B2257" s="6">
        <v>10</v>
      </c>
      <c r="C2257" s="6">
        <v>3</v>
      </c>
      <c r="D2257" s="6">
        <v>5</v>
      </c>
      <c r="E2257" s="6" t="str">
        <f t="shared" si="140"/>
        <v>Thursday</v>
      </c>
      <c r="F2257" s="6" t="str">
        <f t="shared" si="143"/>
        <v>Week-day</v>
      </c>
      <c r="G2257" s="6" t="str">
        <f>_xlfn.XLOOKUP(B2257,'[1]VLOOKUP DATA'!$A$3:$A$14,'[1]VLOOKUP DATA'!$C$3:$C$14)</f>
        <v>Low-demand</v>
      </c>
      <c r="H2257" s="6" t="str" cm="1">
        <f t="array" ref="H2257">_xlfn.XLOOKUP(1,('[1]VLOOKUP DATA'!$I$2:$I$337=[1]DATA!G2257)*('[1]VLOOKUP DATA'!$J$2:$J$337=[1]DATA!D2257)*('[1]VLOOKUP DATA'!$K$2:$K$337=[1]DATA!E2257),'[1]VLOOKUP DATA'!$L$2:$L$337)</f>
        <v>Off-Peak</v>
      </c>
      <c r="I2257" s="1" cm="1">
        <f t="array" ref="I2257">_xlfn.XLOOKUP(B2257,'[1]VLOOKUP DATA'!$A$3:$A$14,_xlfn.XLOOKUP(H2257,'[1]VLOOKUP DATA'!$D$2:$F$2,'[1]VLOOKUP DATA'!$D$3:$F$14))*100</f>
        <v>93</v>
      </c>
      <c r="J2257" s="2">
        <v>-61.022366666666656</v>
      </c>
      <c r="K2257" s="3">
        <f t="shared" si="141"/>
        <v>0</v>
      </c>
      <c r="L2257" s="3">
        <v>94.308333333333337</v>
      </c>
      <c r="M2257" s="4">
        <v>432.70783333333327</v>
      </c>
      <c r="N2257" s="4">
        <v>0</v>
      </c>
      <c r="O2257" s="4">
        <v>350.64875833333332</v>
      </c>
      <c r="P2257" s="3">
        <f t="shared" si="142"/>
        <v>479.85873786407785</v>
      </c>
      <c r="Q2257" s="5">
        <v>-3.4166666666666693E-4</v>
      </c>
      <c r="R2257" s="5">
        <f>VLOOKUP(D2257,'[1]DESIGN LOAD'!AC:AF,2,FALSE)</f>
        <v>295</v>
      </c>
      <c r="S2257" s="7">
        <f>VLOOKUP(D2257,'[1]DESIGN LOAD'!AC:AF,3,FALSE)</f>
        <v>190</v>
      </c>
      <c r="T2257">
        <f>VLOOKUP(D2257,'[1]DESIGN LOAD'!AC:AF,4,FALSE)</f>
        <v>485</v>
      </c>
    </row>
    <row r="2258" spans="1:20" x14ac:dyDescent="0.3">
      <c r="A2258" s="6">
        <v>2024</v>
      </c>
      <c r="B2258" s="6">
        <v>10</v>
      </c>
      <c r="C2258" s="6">
        <v>3</v>
      </c>
      <c r="D2258" s="6">
        <v>6</v>
      </c>
      <c r="E2258" s="6" t="str">
        <f t="shared" si="140"/>
        <v>Thursday</v>
      </c>
      <c r="F2258" s="6" t="str">
        <f t="shared" si="143"/>
        <v>Week-day</v>
      </c>
      <c r="G2258" s="6" t="str">
        <f>_xlfn.XLOOKUP(B2258,'[1]VLOOKUP DATA'!$A$3:$A$14,'[1]VLOOKUP DATA'!$C$3:$C$14)</f>
        <v>Low-demand</v>
      </c>
      <c r="H2258" s="6" t="str" cm="1">
        <f t="array" ref="H2258">_xlfn.XLOOKUP(1,('[1]VLOOKUP DATA'!$I$2:$I$337=[1]DATA!G2258)*('[1]VLOOKUP DATA'!$J$2:$J$337=[1]DATA!D2258)*('[1]VLOOKUP DATA'!$K$2:$K$337=[1]DATA!E2258),'[1]VLOOKUP DATA'!$L$2:$L$337)</f>
        <v>Standard</v>
      </c>
      <c r="I2258" s="1" cm="1">
        <f t="array" ref="I2258">_xlfn.XLOOKUP(B2258,'[1]VLOOKUP DATA'!$A$3:$A$14,_xlfn.XLOOKUP(H2258,'[1]VLOOKUP DATA'!$D$2:$F$2,'[1]VLOOKUP DATA'!$D$3:$F$14))*100</f>
        <v>147</v>
      </c>
      <c r="J2258" s="2">
        <v>49.365841666666668</v>
      </c>
      <c r="K2258" s="3">
        <f t="shared" si="141"/>
        <v>49.365841666666668</v>
      </c>
      <c r="L2258" s="3">
        <v>92.474999999999994</v>
      </c>
      <c r="M2258" s="4">
        <v>312.68890833333359</v>
      </c>
      <c r="N2258" s="4">
        <v>43.919558333333349</v>
      </c>
      <c r="O2258" s="4">
        <v>390.85788333333335</v>
      </c>
      <c r="P2258" s="3">
        <f t="shared" si="142"/>
        <v>479.85873786407785</v>
      </c>
      <c r="Q2258" s="5">
        <v>0</v>
      </c>
      <c r="R2258" s="5">
        <f>VLOOKUP(D2258,'[1]DESIGN LOAD'!AC:AF,2,FALSE)</f>
        <v>295</v>
      </c>
      <c r="S2258" s="7">
        <f>VLOOKUP(D2258,'[1]DESIGN LOAD'!AC:AF,3,FALSE)</f>
        <v>190</v>
      </c>
      <c r="T2258">
        <f>VLOOKUP(D2258,'[1]DESIGN LOAD'!AC:AF,4,FALSE)</f>
        <v>485</v>
      </c>
    </row>
    <row r="2259" spans="1:20" x14ac:dyDescent="0.3">
      <c r="A2259" s="6">
        <v>2024</v>
      </c>
      <c r="B2259" s="6">
        <v>10</v>
      </c>
      <c r="C2259" s="6">
        <v>3</v>
      </c>
      <c r="D2259" s="6">
        <v>7</v>
      </c>
      <c r="E2259" s="6" t="str">
        <f t="shared" si="140"/>
        <v>Thursday</v>
      </c>
      <c r="F2259" s="6" t="str">
        <f t="shared" si="143"/>
        <v>Week-day</v>
      </c>
      <c r="G2259" s="6" t="str">
        <f>_xlfn.XLOOKUP(B2259,'[1]VLOOKUP DATA'!$A$3:$A$14,'[1]VLOOKUP DATA'!$C$3:$C$14)</f>
        <v>Low-demand</v>
      </c>
      <c r="H2259" s="6" t="str" cm="1">
        <f t="array" ref="H2259">_xlfn.XLOOKUP(1,('[1]VLOOKUP DATA'!$I$2:$I$337=[1]DATA!G2259)*('[1]VLOOKUP DATA'!$J$2:$J$337=[1]DATA!D2259)*('[1]VLOOKUP DATA'!$K$2:$K$337=[1]DATA!E2259),'[1]VLOOKUP DATA'!$L$2:$L$337)</f>
        <v>Peak</v>
      </c>
      <c r="I2259" s="1" cm="1">
        <f t="array" ref="I2259">_xlfn.XLOOKUP(B2259,'[1]VLOOKUP DATA'!$A$3:$A$14,_xlfn.XLOOKUP(H2259,'[1]VLOOKUP DATA'!$D$2:$F$2,'[1]VLOOKUP DATA'!$D$3:$F$14))*100</f>
        <v>213</v>
      </c>
      <c r="J2259" s="2">
        <v>163.68847500000004</v>
      </c>
      <c r="K2259" s="3">
        <f t="shared" si="141"/>
        <v>163.68847500000004</v>
      </c>
      <c r="L2259" s="3">
        <v>87.783333333333331</v>
      </c>
      <c r="M2259" s="4">
        <v>0.16514999999999996</v>
      </c>
      <c r="N2259" s="4">
        <v>307.22461666666663</v>
      </c>
      <c r="O2259" s="4">
        <v>470.91346666666664</v>
      </c>
      <c r="P2259" s="3">
        <f t="shared" si="142"/>
        <v>479.85873786407785</v>
      </c>
      <c r="Q2259" s="5">
        <v>6.3333333333333373E-4</v>
      </c>
      <c r="R2259" s="5">
        <f>VLOOKUP(D2259,'[1]DESIGN LOAD'!AC:AF,2,FALSE)</f>
        <v>565</v>
      </c>
      <c r="S2259" s="7">
        <f>VLOOKUP(D2259,'[1]DESIGN LOAD'!AC:AF,3,FALSE)</f>
        <v>690</v>
      </c>
      <c r="T2259">
        <f>VLOOKUP(D2259,'[1]DESIGN LOAD'!AC:AF,4,FALSE)</f>
        <v>1255</v>
      </c>
    </row>
    <row r="2260" spans="1:20" x14ac:dyDescent="0.3">
      <c r="A2260" s="6">
        <v>2024</v>
      </c>
      <c r="B2260" s="6">
        <v>10</v>
      </c>
      <c r="C2260" s="6">
        <v>3</v>
      </c>
      <c r="D2260" s="6">
        <v>8</v>
      </c>
      <c r="E2260" s="6" t="str">
        <f t="shared" si="140"/>
        <v>Thursday</v>
      </c>
      <c r="F2260" s="6" t="str">
        <f t="shared" si="143"/>
        <v>Week-day</v>
      </c>
      <c r="G2260" s="6" t="str">
        <f>_xlfn.XLOOKUP(B2260,'[1]VLOOKUP DATA'!$A$3:$A$14,'[1]VLOOKUP DATA'!$C$3:$C$14)</f>
        <v>Low-demand</v>
      </c>
      <c r="H2260" s="6" t="str" cm="1">
        <f t="array" ref="H2260">_xlfn.XLOOKUP(1,('[1]VLOOKUP DATA'!$I$2:$I$337=[1]DATA!G2260)*('[1]VLOOKUP DATA'!$J$2:$J$337=[1]DATA!D2260)*('[1]VLOOKUP DATA'!$K$2:$K$337=[1]DATA!E2260),'[1]VLOOKUP DATA'!$L$2:$L$337)</f>
        <v>Peak</v>
      </c>
      <c r="I2260" s="1" cm="1">
        <f t="array" ref="I2260">_xlfn.XLOOKUP(B2260,'[1]VLOOKUP DATA'!$A$3:$A$14,_xlfn.XLOOKUP(H2260,'[1]VLOOKUP DATA'!$D$2:$F$2,'[1]VLOOKUP DATA'!$D$3:$F$14))*100</f>
        <v>213</v>
      </c>
      <c r="J2260" s="2">
        <v>-39.006545454545467</v>
      </c>
      <c r="K2260" s="3">
        <f t="shared" si="141"/>
        <v>0</v>
      </c>
      <c r="L2260" s="3">
        <v>83.949494949494948</v>
      </c>
      <c r="M2260" s="4">
        <v>45.022454545454565</v>
      </c>
      <c r="N2260" s="4">
        <v>575.5065454545454</v>
      </c>
      <c r="O2260" s="4">
        <v>579.26534343434332</v>
      </c>
      <c r="P2260" s="3">
        <f t="shared" si="142"/>
        <v>479.85873786407785</v>
      </c>
      <c r="Q2260" s="5">
        <v>-1.5666666666666669E-2</v>
      </c>
      <c r="R2260" s="5">
        <f>VLOOKUP(D2260,'[1]DESIGN LOAD'!AC:AF,2,FALSE)</f>
        <v>565</v>
      </c>
      <c r="S2260" s="7">
        <f>VLOOKUP(D2260,'[1]DESIGN LOAD'!AC:AF,3,FALSE)</f>
        <v>675</v>
      </c>
      <c r="T2260">
        <f>VLOOKUP(D2260,'[1]DESIGN LOAD'!AC:AF,4,FALSE)</f>
        <v>1240</v>
      </c>
    </row>
    <row r="2261" spans="1:20" x14ac:dyDescent="0.3">
      <c r="A2261" s="6">
        <v>2024</v>
      </c>
      <c r="B2261" s="6">
        <v>10</v>
      </c>
      <c r="C2261" s="6">
        <v>3</v>
      </c>
      <c r="D2261" s="6">
        <v>9</v>
      </c>
      <c r="E2261" s="6" t="str">
        <f t="shared" si="140"/>
        <v>Thursday</v>
      </c>
      <c r="F2261" s="6" t="str">
        <f t="shared" si="143"/>
        <v>Week-day</v>
      </c>
      <c r="G2261" s="6" t="str">
        <f>_xlfn.XLOOKUP(B2261,'[1]VLOOKUP DATA'!$A$3:$A$14,'[1]VLOOKUP DATA'!$C$3:$C$14)</f>
        <v>Low-demand</v>
      </c>
      <c r="H2261" s="6" t="str" cm="1">
        <f t="array" ref="H2261">_xlfn.XLOOKUP(1,('[1]VLOOKUP DATA'!$I$2:$I$337=[1]DATA!G2261)*('[1]VLOOKUP DATA'!$J$2:$J$337=[1]DATA!D2261)*('[1]VLOOKUP DATA'!$K$2:$K$337=[1]DATA!E2261),'[1]VLOOKUP DATA'!$L$2:$L$337)</f>
        <v>Peak</v>
      </c>
      <c r="I2261" s="1" cm="1">
        <f t="array" ref="I2261">_xlfn.XLOOKUP(B2261,'[1]VLOOKUP DATA'!$A$3:$A$14,_xlfn.XLOOKUP(H2261,'[1]VLOOKUP DATA'!$D$2:$F$2,'[1]VLOOKUP DATA'!$D$3:$F$14))*100</f>
        <v>213</v>
      </c>
      <c r="J2261" s="2">
        <v>-165.59540833333341</v>
      </c>
      <c r="K2261" s="3">
        <f t="shared" si="141"/>
        <v>0</v>
      </c>
      <c r="L2261" s="3">
        <v>88.483333333333334</v>
      </c>
      <c r="M2261" s="4">
        <v>0.16762500000000002</v>
      </c>
      <c r="N2261" s="4">
        <v>795.26009166666654</v>
      </c>
      <c r="O2261" s="4">
        <v>629.64880833333302</v>
      </c>
      <c r="P2261" s="3">
        <f t="shared" si="142"/>
        <v>479.85873786407785</v>
      </c>
      <c r="Q2261" s="5">
        <v>-1.4308333333333305E-2</v>
      </c>
      <c r="R2261" s="5">
        <f>VLOOKUP(D2261,'[1]DESIGN LOAD'!AC:AF,2,FALSE)</f>
        <v>565</v>
      </c>
      <c r="S2261" s="7">
        <f>VLOOKUP(D2261,'[1]DESIGN LOAD'!AC:AF,3,FALSE)</f>
        <v>675</v>
      </c>
      <c r="T2261">
        <f>VLOOKUP(D2261,'[1]DESIGN LOAD'!AC:AF,4,FALSE)</f>
        <v>1240</v>
      </c>
    </row>
    <row r="2262" spans="1:20" x14ac:dyDescent="0.3">
      <c r="A2262" s="6">
        <v>2024</v>
      </c>
      <c r="B2262" s="6">
        <v>10</v>
      </c>
      <c r="C2262" s="6">
        <v>3</v>
      </c>
      <c r="D2262" s="6">
        <v>10</v>
      </c>
      <c r="E2262" s="6" t="str">
        <f t="shared" si="140"/>
        <v>Thursday</v>
      </c>
      <c r="F2262" s="6" t="str">
        <f t="shared" si="143"/>
        <v>Week-day</v>
      </c>
      <c r="G2262" s="6" t="str">
        <f>_xlfn.XLOOKUP(B2262,'[1]VLOOKUP DATA'!$A$3:$A$14,'[1]VLOOKUP DATA'!$C$3:$C$14)</f>
        <v>Low-demand</v>
      </c>
      <c r="H2262" s="6" t="str" cm="1">
        <f t="array" ref="H2262">_xlfn.XLOOKUP(1,('[1]VLOOKUP DATA'!$I$2:$I$337=[1]DATA!G2262)*('[1]VLOOKUP DATA'!$J$2:$J$337=[1]DATA!D2262)*('[1]VLOOKUP DATA'!$K$2:$K$337=[1]DATA!E2262),'[1]VLOOKUP DATA'!$L$2:$L$337)</f>
        <v>Standard</v>
      </c>
      <c r="I2262" s="1" cm="1">
        <f t="array" ref="I2262">_xlfn.XLOOKUP(B2262,'[1]VLOOKUP DATA'!$A$3:$A$14,_xlfn.XLOOKUP(H2262,'[1]VLOOKUP DATA'!$D$2:$F$2,'[1]VLOOKUP DATA'!$D$3:$F$14))*100</f>
        <v>147</v>
      </c>
      <c r="J2262" s="2">
        <v>-167.18833913043474</v>
      </c>
      <c r="K2262" s="3">
        <f t="shared" si="141"/>
        <v>0</v>
      </c>
      <c r="L2262" s="3">
        <v>98.121739130434776</v>
      </c>
      <c r="M2262" s="4">
        <v>33.814573913043482</v>
      </c>
      <c r="N2262" s="4">
        <v>741.35448695652155</v>
      </c>
      <c r="O2262" s="4">
        <v>606.24492173913006</v>
      </c>
      <c r="P2262" s="3">
        <f t="shared" si="142"/>
        <v>479.85873786407785</v>
      </c>
      <c r="Q2262" s="5">
        <v>-2.0356521739130402E-2</v>
      </c>
      <c r="R2262" s="5">
        <f>VLOOKUP(D2262,'[1]DESIGN LOAD'!AC:AF,2,FALSE)</f>
        <v>565</v>
      </c>
      <c r="S2262" s="7">
        <f>VLOOKUP(D2262,'[1]DESIGN LOAD'!AC:AF,3,FALSE)</f>
        <v>675</v>
      </c>
      <c r="T2262">
        <f>VLOOKUP(D2262,'[1]DESIGN LOAD'!AC:AF,4,FALSE)</f>
        <v>1240</v>
      </c>
    </row>
    <row r="2263" spans="1:20" x14ac:dyDescent="0.3">
      <c r="A2263" s="6">
        <v>2024</v>
      </c>
      <c r="B2263" s="6">
        <v>10</v>
      </c>
      <c r="C2263" s="6">
        <v>3</v>
      </c>
      <c r="D2263" s="6">
        <v>11</v>
      </c>
      <c r="E2263" s="6" t="str">
        <f t="shared" si="140"/>
        <v>Thursday</v>
      </c>
      <c r="F2263" s="6" t="str">
        <f t="shared" si="143"/>
        <v>Week-day</v>
      </c>
      <c r="G2263" s="6" t="str">
        <f>_xlfn.XLOOKUP(B2263,'[1]VLOOKUP DATA'!$A$3:$A$14,'[1]VLOOKUP DATA'!$C$3:$C$14)</f>
        <v>Low-demand</v>
      </c>
      <c r="H2263" s="6" t="str" cm="1">
        <f t="array" ref="H2263">_xlfn.XLOOKUP(1,('[1]VLOOKUP DATA'!$I$2:$I$337=[1]DATA!G2263)*('[1]VLOOKUP DATA'!$J$2:$J$337=[1]DATA!D2263)*('[1]VLOOKUP DATA'!$K$2:$K$337=[1]DATA!E2263),'[1]VLOOKUP DATA'!$L$2:$L$337)</f>
        <v>Standard</v>
      </c>
      <c r="I2263" s="1" cm="1">
        <f t="array" ref="I2263">_xlfn.XLOOKUP(B2263,'[1]VLOOKUP DATA'!$A$3:$A$14,_xlfn.XLOOKUP(H2263,'[1]VLOOKUP DATA'!$D$2:$F$2,'[1]VLOOKUP DATA'!$D$3:$F$14))*100</f>
        <v>147</v>
      </c>
      <c r="J2263" s="2">
        <v>-6.6290416666666676</v>
      </c>
      <c r="K2263" s="3">
        <f t="shared" si="141"/>
        <v>0</v>
      </c>
      <c r="L2263" s="3">
        <v>99</v>
      </c>
      <c r="M2263" s="4">
        <v>0.17219166666666663</v>
      </c>
      <c r="N2263" s="4">
        <v>662.25098333333312</v>
      </c>
      <c r="O2263" s="4">
        <v>655.60014166666645</v>
      </c>
      <c r="P2263" s="3">
        <f t="shared" si="142"/>
        <v>479.85873786407785</v>
      </c>
      <c r="Q2263" s="5">
        <v>-2.0433333333333348E-2</v>
      </c>
      <c r="R2263" s="5">
        <f>VLOOKUP(D2263,'[1]DESIGN LOAD'!AC:AF,2,FALSE)</f>
        <v>565</v>
      </c>
      <c r="S2263" s="7">
        <f>VLOOKUP(D2263,'[1]DESIGN LOAD'!AC:AF,3,FALSE)</f>
        <v>675</v>
      </c>
      <c r="T2263">
        <f>VLOOKUP(D2263,'[1]DESIGN LOAD'!AC:AF,4,FALSE)</f>
        <v>1240</v>
      </c>
    </row>
    <row r="2264" spans="1:20" x14ac:dyDescent="0.3">
      <c r="A2264" s="6">
        <v>2024</v>
      </c>
      <c r="B2264" s="6">
        <v>10</v>
      </c>
      <c r="C2264" s="6">
        <v>3</v>
      </c>
      <c r="D2264" s="6">
        <v>12</v>
      </c>
      <c r="E2264" s="6" t="str">
        <f t="shared" si="140"/>
        <v>Thursday</v>
      </c>
      <c r="F2264" s="6" t="str">
        <f t="shared" si="143"/>
        <v>Week-day</v>
      </c>
      <c r="G2264" s="6" t="str">
        <f>_xlfn.XLOOKUP(B2264,'[1]VLOOKUP DATA'!$A$3:$A$14,'[1]VLOOKUP DATA'!$C$3:$C$14)</f>
        <v>Low-demand</v>
      </c>
      <c r="H2264" s="6" t="str" cm="1">
        <f t="array" ref="H2264">_xlfn.XLOOKUP(1,('[1]VLOOKUP DATA'!$I$2:$I$337=[1]DATA!G2264)*('[1]VLOOKUP DATA'!$J$2:$J$337=[1]DATA!D2264)*('[1]VLOOKUP DATA'!$K$2:$K$337=[1]DATA!E2264),'[1]VLOOKUP DATA'!$L$2:$L$337)</f>
        <v>Standard</v>
      </c>
      <c r="I2264" s="1" cm="1">
        <f t="array" ref="I2264">_xlfn.XLOOKUP(B2264,'[1]VLOOKUP DATA'!$A$3:$A$14,_xlfn.XLOOKUP(H2264,'[1]VLOOKUP DATA'!$D$2:$F$2,'[1]VLOOKUP DATA'!$D$3:$F$14))*100</f>
        <v>147</v>
      </c>
      <c r="J2264" s="2">
        <v>-7.388908333333335</v>
      </c>
      <c r="K2264" s="3">
        <f t="shared" si="141"/>
        <v>0</v>
      </c>
      <c r="L2264" s="3">
        <v>99</v>
      </c>
      <c r="M2264" s="4">
        <v>0.16996666666666671</v>
      </c>
      <c r="N2264" s="4">
        <v>664.97715833333348</v>
      </c>
      <c r="O2264" s="4">
        <v>657.54898333333324</v>
      </c>
      <c r="P2264" s="3">
        <f t="shared" si="142"/>
        <v>479.85873786407785</v>
      </c>
      <c r="Q2264" s="5">
        <v>-3.7683333333333284E-2</v>
      </c>
      <c r="R2264" s="5">
        <f>VLOOKUP(D2264,'[1]DESIGN LOAD'!AC:AF,2,FALSE)</f>
        <v>565</v>
      </c>
      <c r="S2264" s="7">
        <f>VLOOKUP(D2264,'[1]DESIGN LOAD'!AC:AF,3,FALSE)</f>
        <v>675</v>
      </c>
      <c r="T2264">
        <f>VLOOKUP(D2264,'[1]DESIGN LOAD'!AC:AF,4,FALSE)</f>
        <v>1240</v>
      </c>
    </row>
    <row r="2265" spans="1:20" x14ac:dyDescent="0.3">
      <c r="A2265" s="6">
        <v>2024</v>
      </c>
      <c r="B2265" s="6">
        <v>10</v>
      </c>
      <c r="C2265" s="6">
        <v>3</v>
      </c>
      <c r="D2265" s="6">
        <v>13</v>
      </c>
      <c r="E2265" s="6" t="str">
        <f t="shared" si="140"/>
        <v>Thursday</v>
      </c>
      <c r="F2265" s="6" t="str">
        <f t="shared" si="143"/>
        <v>Week-day</v>
      </c>
      <c r="G2265" s="6" t="str">
        <f>_xlfn.XLOOKUP(B2265,'[1]VLOOKUP DATA'!$A$3:$A$14,'[1]VLOOKUP DATA'!$C$3:$C$14)</f>
        <v>Low-demand</v>
      </c>
      <c r="H2265" s="6" t="str" cm="1">
        <f t="array" ref="H2265">_xlfn.XLOOKUP(1,('[1]VLOOKUP DATA'!$I$2:$I$337=[1]DATA!G2265)*('[1]VLOOKUP DATA'!$J$2:$J$337=[1]DATA!D2265)*('[1]VLOOKUP DATA'!$K$2:$K$337=[1]DATA!E2265),'[1]VLOOKUP DATA'!$L$2:$L$337)</f>
        <v>Standard</v>
      </c>
      <c r="I2265" s="1" cm="1">
        <f t="array" ref="I2265">_xlfn.XLOOKUP(B2265,'[1]VLOOKUP DATA'!$A$3:$A$14,_xlfn.XLOOKUP(H2265,'[1]VLOOKUP DATA'!$D$2:$F$2,'[1]VLOOKUP DATA'!$D$3:$F$14))*100</f>
        <v>147</v>
      </c>
      <c r="J2265" s="2">
        <v>-8.0604083333333314</v>
      </c>
      <c r="K2265" s="3">
        <f t="shared" si="141"/>
        <v>0</v>
      </c>
      <c r="L2265" s="3">
        <v>99</v>
      </c>
      <c r="M2265" s="4">
        <v>0.1691833333333333</v>
      </c>
      <c r="N2265" s="4">
        <v>663.75419166666677</v>
      </c>
      <c r="O2265" s="4">
        <v>655.66464166666685</v>
      </c>
      <c r="P2265" s="3">
        <f t="shared" si="142"/>
        <v>479.85873786407785</v>
      </c>
      <c r="Q2265" s="5">
        <v>-2.7041666666666707E-2</v>
      </c>
      <c r="R2265" s="5">
        <f>VLOOKUP(D2265,'[1]DESIGN LOAD'!AC:AF,2,FALSE)</f>
        <v>565</v>
      </c>
      <c r="S2265" s="7">
        <f>VLOOKUP(D2265,'[1]DESIGN LOAD'!AC:AF,3,FALSE)</f>
        <v>675</v>
      </c>
      <c r="T2265">
        <f>VLOOKUP(D2265,'[1]DESIGN LOAD'!AC:AF,4,FALSE)</f>
        <v>1240</v>
      </c>
    </row>
    <row r="2266" spans="1:20" x14ac:dyDescent="0.3">
      <c r="A2266" s="6">
        <v>2024</v>
      </c>
      <c r="B2266" s="6">
        <v>10</v>
      </c>
      <c r="C2266" s="6">
        <v>3</v>
      </c>
      <c r="D2266" s="6">
        <v>14</v>
      </c>
      <c r="E2266" s="6" t="str">
        <f t="shared" si="140"/>
        <v>Thursday</v>
      </c>
      <c r="F2266" s="6" t="str">
        <f t="shared" si="143"/>
        <v>Week-day</v>
      </c>
      <c r="G2266" s="6" t="str">
        <f>_xlfn.XLOOKUP(B2266,'[1]VLOOKUP DATA'!$A$3:$A$14,'[1]VLOOKUP DATA'!$C$3:$C$14)</f>
        <v>Low-demand</v>
      </c>
      <c r="H2266" s="6" t="str" cm="1">
        <f t="array" ref="H2266">_xlfn.XLOOKUP(1,('[1]VLOOKUP DATA'!$I$2:$I$337=[1]DATA!G2266)*('[1]VLOOKUP DATA'!$J$2:$J$337=[1]DATA!D2266)*('[1]VLOOKUP DATA'!$K$2:$K$337=[1]DATA!E2266),'[1]VLOOKUP DATA'!$L$2:$L$337)</f>
        <v>Standard</v>
      </c>
      <c r="I2266" s="1" cm="1">
        <f t="array" ref="I2266">_xlfn.XLOOKUP(B2266,'[1]VLOOKUP DATA'!$A$3:$A$14,_xlfn.XLOOKUP(H2266,'[1]VLOOKUP DATA'!$D$2:$F$2,'[1]VLOOKUP DATA'!$D$3:$F$14))*100</f>
        <v>147</v>
      </c>
      <c r="J2266" s="2">
        <v>-8.210641666666664</v>
      </c>
      <c r="K2266" s="3">
        <f t="shared" si="141"/>
        <v>0</v>
      </c>
      <c r="L2266" s="3">
        <v>99</v>
      </c>
      <c r="M2266" s="4">
        <v>0.16680833333333348</v>
      </c>
      <c r="N2266" s="4">
        <v>678.89504999999974</v>
      </c>
      <c r="O2266" s="4">
        <v>670.65362500000037</v>
      </c>
      <c r="P2266" s="3">
        <f t="shared" si="142"/>
        <v>479.85873786407785</v>
      </c>
      <c r="Q2266" s="5">
        <v>-2.9508333333333307E-2</v>
      </c>
      <c r="R2266" s="5">
        <f>VLOOKUP(D2266,'[1]DESIGN LOAD'!AC:AF,2,FALSE)</f>
        <v>565</v>
      </c>
      <c r="S2266" s="7">
        <f>VLOOKUP(D2266,'[1]DESIGN LOAD'!AC:AF,3,FALSE)</f>
        <v>675</v>
      </c>
      <c r="T2266">
        <f>VLOOKUP(D2266,'[1]DESIGN LOAD'!AC:AF,4,FALSE)</f>
        <v>1240</v>
      </c>
    </row>
    <row r="2267" spans="1:20" x14ac:dyDescent="0.3">
      <c r="A2267" s="6">
        <v>2024</v>
      </c>
      <c r="B2267" s="6">
        <v>10</v>
      </c>
      <c r="C2267" s="6">
        <v>3</v>
      </c>
      <c r="D2267" s="6">
        <v>15</v>
      </c>
      <c r="E2267" s="6" t="str">
        <f t="shared" si="140"/>
        <v>Thursday</v>
      </c>
      <c r="F2267" s="6" t="str">
        <f t="shared" si="143"/>
        <v>Week-day</v>
      </c>
      <c r="G2267" s="6" t="str">
        <f>_xlfn.XLOOKUP(B2267,'[1]VLOOKUP DATA'!$A$3:$A$14,'[1]VLOOKUP DATA'!$C$3:$C$14)</f>
        <v>Low-demand</v>
      </c>
      <c r="H2267" s="6" t="str" cm="1">
        <f t="array" ref="H2267">_xlfn.XLOOKUP(1,('[1]VLOOKUP DATA'!$I$2:$I$337=[1]DATA!G2267)*('[1]VLOOKUP DATA'!$J$2:$J$337=[1]DATA!D2267)*('[1]VLOOKUP DATA'!$K$2:$K$337=[1]DATA!E2267),'[1]VLOOKUP DATA'!$L$2:$L$337)</f>
        <v>Standard</v>
      </c>
      <c r="I2267" s="1" cm="1">
        <f t="array" ref="I2267">_xlfn.XLOOKUP(B2267,'[1]VLOOKUP DATA'!$A$3:$A$14,_xlfn.XLOOKUP(H2267,'[1]VLOOKUP DATA'!$D$2:$F$2,'[1]VLOOKUP DATA'!$D$3:$F$14))*100</f>
        <v>147</v>
      </c>
      <c r="J2267" s="2">
        <v>77.648525000000021</v>
      </c>
      <c r="K2267" s="3">
        <f t="shared" si="141"/>
        <v>77.648525000000021</v>
      </c>
      <c r="L2267" s="3">
        <v>98.066666666666663</v>
      </c>
      <c r="M2267" s="4">
        <v>0.16898333333333326</v>
      </c>
      <c r="N2267" s="4">
        <v>617.34499166666671</v>
      </c>
      <c r="O2267" s="4">
        <v>694.96450833333324</v>
      </c>
      <c r="P2267" s="3">
        <f t="shared" si="142"/>
        <v>479.85873786407785</v>
      </c>
      <c r="Q2267" s="5">
        <v>-2.8150000000000005E-2</v>
      </c>
      <c r="R2267" s="5">
        <f>VLOOKUP(D2267,'[1]DESIGN LOAD'!AC:AF,2,FALSE)</f>
        <v>565</v>
      </c>
      <c r="S2267" s="7">
        <f>VLOOKUP(D2267,'[1]DESIGN LOAD'!AC:AF,3,FALSE)</f>
        <v>675</v>
      </c>
      <c r="T2267">
        <f>VLOOKUP(D2267,'[1]DESIGN LOAD'!AC:AF,4,FALSE)</f>
        <v>1240</v>
      </c>
    </row>
    <row r="2268" spans="1:20" x14ac:dyDescent="0.3">
      <c r="A2268" s="6">
        <v>2024</v>
      </c>
      <c r="B2268" s="6">
        <v>10</v>
      </c>
      <c r="C2268" s="6">
        <v>3</v>
      </c>
      <c r="D2268" s="6">
        <v>16</v>
      </c>
      <c r="E2268" s="6" t="str">
        <f t="shared" si="140"/>
        <v>Thursday</v>
      </c>
      <c r="F2268" s="6" t="str">
        <f t="shared" si="143"/>
        <v>Week-day</v>
      </c>
      <c r="G2268" s="6" t="str">
        <f>_xlfn.XLOOKUP(B2268,'[1]VLOOKUP DATA'!$A$3:$A$14,'[1]VLOOKUP DATA'!$C$3:$C$14)</f>
        <v>Low-demand</v>
      </c>
      <c r="H2268" s="6" t="str" cm="1">
        <f t="array" ref="H2268">_xlfn.XLOOKUP(1,('[1]VLOOKUP DATA'!$I$2:$I$337=[1]DATA!G2268)*('[1]VLOOKUP DATA'!$J$2:$J$337=[1]DATA!D2268)*('[1]VLOOKUP DATA'!$K$2:$K$337=[1]DATA!E2268),'[1]VLOOKUP DATA'!$L$2:$L$337)</f>
        <v>Standard</v>
      </c>
      <c r="I2268" s="1" cm="1">
        <f t="array" ref="I2268">_xlfn.XLOOKUP(B2268,'[1]VLOOKUP DATA'!$A$3:$A$14,_xlfn.XLOOKUP(H2268,'[1]VLOOKUP DATA'!$D$2:$F$2,'[1]VLOOKUP DATA'!$D$3:$F$14))*100</f>
        <v>147</v>
      </c>
      <c r="J2268" s="2">
        <v>-0.7650499999999979</v>
      </c>
      <c r="K2268" s="3">
        <f t="shared" si="141"/>
        <v>0</v>
      </c>
      <c r="L2268" s="3">
        <v>95.541666666666671</v>
      </c>
      <c r="M2268" s="4">
        <v>316.89438333333351</v>
      </c>
      <c r="N2268" s="4">
        <v>370.50222500000001</v>
      </c>
      <c r="O2268" s="4">
        <v>666.85039166666638</v>
      </c>
      <c r="P2268" s="3">
        <f t="shared" si="142"/>
        <v>479.85873786407785</v>
      </c>
      <c r="Q2268" s="5">
        <v>-2.9433333333333311E-2</v>
      </c>
      <c r="R2268" s="5">
        <f>VLOOKUP(D2268,'[1]DESIGN LOAD'!AC:AF,2,FALSE)</f>
        <v>565</v>
      </c>
      <c r="S2268" s="7">
        <f>VLOOKUP(D2268,'[1]DESIGN LOAD'!AC:AF,3,FALSE)</f>
        <v>675</v>
      </c>
      <c r="T2268">
        <f>VLOOKUP(D2268,'[1]DESIGN LOAD'!AC:AF,4,FALSE)</f>
        <v>1240</v>
      </c>
    </row>
    <row r="2269" spans="1:20" x14ac:dyDescent="0.3">
      <c r="A2269" s="6">
        <v>2024</v>
      </c>
      <c r="B2269" s="6">
        <v>10</v>
      </c>
      <c r="C2269" s="6">
        <v>3</v>
      </c>
      <c r="D2269" s="6">
        <v>17</v>
      </c>
      <c r="E2269" s="6" t="str">
        <f t="shared" si="140"/>
        <v>Thursday</v>
      </c>
      <c r="F2269" s="6" t="str">
        <f t="shared" si="143"/>
        <v>Week-day</v>
      </c>
      <c r="G2269" s="6" t="str">
        <f>_xlfn.XLOOKUP(B2269,'[1]VLOOKUP DATA'!$A$3:$A$14,'[1]VLOOKUP DATA'!$C$3:$C$14)</f>
        <v>Low-demand</v>
      </c>
      <c r="H2269" s="6" t="str" cm="1">
        <f t="array" ref="H2269">_xlfn.XLOOKUP(1,('[1]VLOOKUP DATA'!$I$2:$I$337=[1]DATA!G2269)*('[1]VLOOKUP DATA'!$J$2:$J$337=[1]DATA!D2269)*('[1]VLOOKUP DATA'!$K$2:$K$337=[1]DATA!E2269),'[1]VLOOKUP DATA'!$L$2:$L$337)</f>
        <v>Standard</v>
      </c>
      <c r="I2269" s="1" cm="1">
        <f t="array" ref="I2269">_xlfn.XLOOKUP(B2269,'[1]VLOOKUP DATA'!$A$3:$A$14,_xlfn.XLOOKUP(H2269,'[1]VLOOKUP DATA'!$D$2:$F$2,'[1]VLOOKUP DATA'!$D$3:$F$14))*100</f>
        <v>147</v>
      </c>
      <c r="J2269" s="2">
        <v>65.726741666666683</v>
      </c>
      <c r="K2269" s="3">
        <f t="shared" si="141"/>
        <v>65.726741666666683</v>
      </c>
      <c r="L2269" s="3">
        <v>93.808333333333337</v>
      </c>
      <c r="M2269" s="4">
        <v>443.98401666666672</v>
      </c>
      <c r="N2269" s="4">
        <v>115.31700833333335</v>
      </c>
      <c r="O2269" s="4">
        <v>603.54898333333358</v>
      </c>
      <c r="P2269" s="3">
        <f t="shared" si="142"/>
        <v>479.85873786407785</v>
      </c>
      <c r="Q2269" s="5">
        <v>-2.7299999999999942E-2</v>
      </c>
      <c r="R2269" s="5">
        <f>VLOOKUP(D2269,'[1]DESIGN LOAD'!AC:AF,2,FALSE)</f>
        <v>555</v>
      </c>
      <c r="S2269" s="7">
        <f>VLOOKUP(D2269,'[1]DESIGN LOAD'!AC:AF,3,FALSE)</f>
        <v>675</v>
      </c>
      <c r="T2269">
        <f>VLOOKUP(D2269,'[1]DESIGN LOAD'!AC:AF,4,FALSE)</f>
        <v>1230</v>
      </c>
    </row>
    <row r="2270" spans="1:20" x14ac:dyDescent="0.3">
      <c r="A2270" s="6">
        <v>2024</v>
      </c>
      <c r="B2270" s="6">
        <v>10</v>
      </c>
      <c r="C2270" s="6">
        <v>3</v>
      </c>
      <c r="D2270" s="6">
        <v>18</v>
      </c>
      <c r="E2270" s="6" t="str">
        <f t="shared" si="140"/>
        <v>Thursday</v>
      </c>
      <c r="F2270" s="6" t="str">
        <f t="shared" si="143"/>
        <v>Week-day</v>
      </c>
      <c r="G2270" s="6" t="str">
        <f>_xlfn.XLOOKUP(B2270,'[1]VLOOKUP DATA'!$A$3:$A$14,'[1]VLOOKUP DATA'!$C$3:$C$14)</f>
        <v>Low-demand</v>
      </c>
      <c r="H2270" s="6" t="str" cm="1">
        <f t="array" ref="H2270">_xlfn.XLOOKUP(1,('[1]VLOOKUP DATA'!$I$2:$I$337=[1]DATA!G2270)*('[1]VLOOKUP DATA'!$J$2:$J$337=[1]DATA!D2270)*('[1]VLOOKUP DATA'!$K$2:$K$337=[1]DATA!E2270),'[1]VLOOKUP DATA'!$L$2:$L$337)</f>
        <v>Peak</v>
      </c>
      <c r="I2270" s="1" cm="1">
        <f t="array" ref="I2270">_xlfn.XLOOKUP(B2270,'[1]VLOOKUP DATA'!$A$3:$A$14,_xlfn.XLOOKUP(H2270,'[1]VLOOKUP DATA'!$D$2:$F$2,'[1]VLOOKUP DATA'!$D$3:$F$14))*100</f>
        <v>213</v>
      </c>
      <c r="J2270" s="2">
        <v>484.3499583333334</v>
      </c>
      <c r="K2270" s="3">
        <f t="shared" si="141"/>
        <v>484.3499583333334</v>
      </c>
      <c r="L2270" s="3">
        <v>80.150000000000006</v>
      </c>
      <c r="M2270" s="4">
        <v>40.950608333333321</v>
      </c>
      <c r="N2270" s="4">
        <v>12.297700000000003</v>
      </c>
      <c r="O2270" s="4">
        <v>535.43958333333342</v>
      </c>
      <c r="P2270" s="3">
        <f t="shared" si="142"/>
        <v>479.85873786407785</v>
      </c>
      <c r="Q2270" s="5">
        <v>-2.8308333333333366E-2</v>
      </c>
      <c r="R2270" s="5">
        <f>VLOOKUP(D2270,'[1]DESIGN LOAD'!AC:AF,2,FALSE)</f>
        <v>485</v>
      </c>
      <c r="S2270" s="7">
        <f>VLOOKUP(D2270,'[1]DESIGN LOAD'!AC:AF,3,FALSE)</f>
        <v>655</v>
      </c>
      <c r="T2270">
        <f>VLOOKUP(D2270,'[1]DESIGN LOAD'!AC:AF,4,FALSE)</f>
        <v>1140</v>
      </c>
    </row>
    <row r="2271" spans="1:20" x14ac:dyDescent="0.3">
      <c r="A2271" s="6">
        <v>2024</v>
      </c>
      <c r="B2271" s="6">
        <v>10</v>
      </c>
      <c r="C2271" s="6">
        <v>3</v>
      </c>
      <c r="D2271" s="6">
        <v>19</v>
      </c>
      <c r="E2271" s="6" t="str">
        <f t="shared" si="140"/>
        <v>Thursday</v>
      </c>
      <c r="F2271" s="6" t="str">
        <f t="shared" si="143"/>
        <v>Week-day</v>
      </c>
      <c r="G2271" s="6" t="str">
        <f>_xlfn.XLOOKUP(B2271,'[1]VLOOKUP DATA'!$A$3:$A$14,'[1]VLOOKUP DATA'!$C$3:$C$14)</f>
        <v>Low-demand</v>
      </c>
      <c r="H2271" s="6" t="str" cm="1">
        <f t="array" ref="H2271">_xlfn.XLOOKUP(1,('[1]VLOOKUP DATA'!$I$2:$I$337=[1]DATA!G2271)*('[1]VLOOKUP DATA'!$J$2:$J$337=[1]DATA!D2271)*('[1]VLOOKUP DATA'!$K$2:$K$337=[1]DATA!E2271),'[1]VLOOKUP DATA'!$L$2:$L$337)</f>
        <v>Peak</v>
      </c>
      <c r="I2271" s="1" cm="1">
        <f t="array" ref="I2271">_xlfn.XLOOKUP(B2271,'[1]VLOOKUP DATA'!$A$3:$A$14,_xlfn.XLOOKUP(H2271,'[1]VLOOKUP DATA'!$D$2:$F$2,'[1]VLOOKUP DATA'!$D$3:$F$14))*100</f>
        <v>213</v>
      </c>
      <c r="J2271" s="2">
        <v>388.25927500000006</v>
      </c>
      <c r="K2271" s="3">
        <f t="shared" si="141"/>
        <v>388.25927500000006</v>
      </c>
      <c r="L2271" s="3">
        <v>56.975000000000001</v>
      </c>
      <c r="M2271" s="4">
        <v>122.33366666666663</v>
      </c>
      <c r="N2271" s="4">
        <v>0</v>
      </c>
      <c r="O2271" s="4">
        <v>504.79068333333322</v>
      </c>
      <c r="P2271" s="3">
        <f t="shared" si="142"/>
        <v>479.85873786407785</v>
      </c>
      <c r="Q2271" s="5">
        <v>-3.1000000000000045E-2</v>
      </c>
      <c r="R2271" s="5">
        <f>VLOOKUP(D2271,'[1]DESIGN LOAD'!AC:AF,2,FALSE)</f>
        <v>295</v>
      </c>
      <c r="S2271" s="7">
        <f>VLOOKUP(D2271,'[1]DESIGN LOAD'!AC:AF,3,FALSE)</f>
        <v>655</v>
      </c>
      <c r="T2271">
        <f>VLOOKUP(D2271,'[1]DESIGN LOAD'!AC:AF,4,FALSE)</f>
        <v>950</v>
      </c>
    </row>
    <row r="2272" spans="1:20" x14ac:dyDescent="0.3">
      <c r="A2272" s="6">
        <v>2024</v>
      </c>
      <c r="B2272" s="6">
        <v>10</v>
      </c>
      <c r="C2272" s="6">
        <v>3</v>
      </c>
      <c r="D2272" s="6">
        <v>20</v>
      </c>
      <c r="E2272" s="6" t="str">
        <f t="shared" si="140"/>
        <v>Thursday</v>
      </c>
      <c r="F2272" s="6" t="str">
        <f t="shared" si="143"/>
        <v>Week-day</v>
      </c>
      <c r="G2272" s="6" t="str">
        <f>_xlfn.XLOOKUP(B2272,'[1]VLOOKUP DATA'!$A$3:$A$14,'[1]VLOOKUP DATA'!$C$3:$C$14)</f>
        <v>Low-demand</v>
      </c>
      <c r="H2272" s="6" t="str" cm="1">
        <f t="array" ref="H2272">_xlfn.XLOOKUP(1,('[1]VLOOKUP DATA'!$I$2:$I$337=[1]DATA!G2272)*('[1]VLOOKUP DATA'!$J$2:$J$337=[1]DATA!D2272)*('[1]VLOOKUP DATA'!$K$2:$K$337=[1]DATA!E2272),'[1]VLOOKUP DATA'!$L$2:$L$337)</f>
        <v>Standard</v>
      </c>
      <c r="I2272" s="1" cm="1">
        <f t="array" ref="I2272">_xlfn.XLOOKUP(B2272,'[1]VLOOKUP DATA'!$A$3:$A$14,_xlfn.XLOOKUP(H2272,'[1]VLOOKUP DATA'!$D$2:$F$2,'[1]VLOOKUP DATA'!$D$3:$F$14))*100</f>
        <v>147</v>
      </c>
      <c r="J2272" s="2">
        <v>-9.6471583333333299</v>
      </c>
      <c r="K2272" s="3">
        <f t="shared" si="141"/>
        <v>0</v>
      </c>
      <c r="L2272" s="3">
        <v>48</v>
      </c>
      <c r="M2272" s="4">
        <v>442.40104166666634</v>
      </c>
      <c r="N2272" s="4">
        <v>0</v>
      </c>
      <c r="O2272" s="4">
        <v>411.97289166666661</v>
      </c>
      <c r="P2272" s="3">
        <f t="shared" si="142"/>
        <v>479.85873786407785</v>
      </c>
      <c r="Q2272" s="5">
        <v>-3.1000000000000045E-2</v>
      </c>
      <c r="R2272" s="5">
        <f>VLOOKUP(D2272,'[1]DESIGN LOAD'!AC:AF,2,FALSE)</f>
        <v>295</v>
      </c>
      <c r="S2272" s="7">
        <f>VLOOKUP(D2272,'[1]DESIGN LOAD'!AC:AF,3,FALSE)</f>
        <v>190</v>
      </c>
      <c r="T2272">
        <f>VLOOKUP(D2272,'[1]DESIGN LOAD'!AC:AF,4,FALSE)</f>
        <v>485</v>
      </c>
    </row>
    <row r="2273" spans="1:20" x14ac:dyDescent="0.3">
      <c r="A2273" s="6">
        <v>2024</v>
      </c>
      <c r="B2273" s="6">
        <v>10</v>
      </c>
      <c r="C2273" s="6">
        <v>3</v>
      </c>
      <c r="D2273" s="6">
        <v>21</v>
      </c>
      <c r="E2273" s="6" t="str">
        <f t="shared" si="140"/>
        <v>Thursday</v>
      </c>
      <c r="F2273" s="6" t="str">
        <f t="shared" si="143"/>
        <v>Week-day</v>
      </c>
      <c r="G2273" s="6" t="str">
        <f>_xlfn.XLOOKUP(B2273,'[1]VLOOKUP DATA'!$A$3:$A$14,'[1]VLOOKUP DATA'!$C$3:$C$14)</f>
        <v>Low-demand</v>
      </c>
      <c r="H2273" s="6" t="str" cm="1">
        <f t="array" ref="H2273">_xlfn.XLOOKUP(1,('[1]VLOOKUP DATA'!$I$2:$I$337=[1]DATA!G2273)*('[1]VLOOKUP DATA'!$J$2:$J$337=[1]DATA!D2273)*('[1]VLOOKUP DATA'!$K$2:$K$337=[1]DATA!E2273),'[1]VLOOKUP DATA'!$L$2:$L$337)</f>
        <v>Standard</v>
      </c>
      <c r="I2273" s="1" cm="1">
        <f t="array" ref="I2273">_xlfn.XLOOKUP(B2273,'[1]VLOOKUP DATA'!$A$3:$A$14,_xlfn.XLOOKUP(H2273,'[1]VLOOKUP DATA'!$D$2:$F$2,'[1]VLOOKUP DATA'!$D$3:$F$14))*100</f>
        <v>147</v>
      </c>
      <c r="J2273" s="2">
        <v>-46.586999999999982</v>
      </c>
      <c r="K2273" s="3">
        <f t="shared" si="141"/>
        <v>0</v>
      </c>
      <c r="L2273" s="3">
        <v>48.858333333333334</v>
      </c>
      <c r="M2273" s="4">
        <v>444.22373333333348</v>
      </c>
      <c r="N2273" s="4">
        <v>0</v>
      </c>
      <c r="O2273" s="4">
        <v>376.92390000000006</v>
      </c>
      <c r="P2273" s="3">
        <f t="shared" si="142"/>
        <v>479.85873786407785</v>
      </c>
      <c r="Q2273" s="5">
        <v>-3.1000000000000045E-2</v>
      </c>
      <c r="R2273" s="5">
        <f>VLOOKUP(D2273,'[1]DESIGN LOAD'!AC:AF,2,FALSE)</f>
        <v>295</v>
      </c>
      <c r="S2273" s="7">
        <f>VLOOKUP(D2273,'[1]DESIGN LOAD'!AC:AF,3,FALSE)</f>
        <v>190</v>
      </c>
      <c r="T2273">
        <f>VLOOKUP(D2273,'[1]DESIGN LOAD'!AC:AF,4,FALSE)</f>
        <v>485</v>
      </c>
    </row>
    <row r="2274" spans="1:20" x14ac:dyDescent="0.3">
      <c r="A2274" s="6">
        <v>2024</v>
      </c>
      <c r="B2274" s="6">
        <v>10</v>
      </c>
      <c r="C2274" s="6">
        <v>3</v>
      </c>
      <c r="D2274" s="6">
        <v>22</v>
      </c>
      <c r="E2274" s="6" t="str">
        <f t="shared" si="140"/>
        <v>Thursday</v>
      </c>
      <c r="F2274" s="6" t="str">
        <f t="shared" si="143"/>
        <v>Week-day</v>
      </c>
      <c r="G2274" s="6" t="str">
        <f>_xlfn.XLOOKUP(B2274,'[1]VLOOKUP DATA'!$A$3:$A$14,'[1]VLOOKUP DATA'!$C$3:$C$14)</f>
        <v>Low-demand</v>
      </c>
      <c r="H2274" s="6" t="str" cm="1">
        <f t="array" ref="H2274">_xlfn.XLOOKUP(1,('[1]VLOOKUP DATA'!$I$2:$I$337=[1]DATA!G2274)*('[1]VLOOKUP DATA'!$J$2:$J$337=[1]DATA!D2274)*('[1]VLOOKUP DATA'!$K$2:$K$337=[1]DATA!E2274),'[1]VLOOKUP DATA'!$L$2:$L$337)</f>
        <v>Off-Peak</v>
      </c>
      <c r="I2274" s="1" cm="1">
        <f t="array" ref="I2274">_xlfn.XLOOKUP(B2274,'[1]VLOOKUP DATA'!$A$3:$A$14,_xlfn.XLOOKUP(H2274,'[1]VLOOKUP DATA'!$D$2:$F$2,'[1]VLOOKUP DATA'!$D$3:$F$14))*100</f>
        <v>93</v>
      </c>
      <c r="J2274" s="2">
        <v>-31.173425000000002</v>
      </c>
      <c r="K2274" s="3">
        <f t="shared" si="141"/>
        <v>0</v>
      </c>
      <c r="L2274" s="3">
        <v>50.30833333333333</v>
      </c>
      <c r="M2274" s="4">
        <v>444.18169166666667</v>
      </c>
      <c r="N2274" s="4">
        <v>0</v>
      </c>
      <c r="O2274" s="4">
        <v>392.34578333333349</v>
      </c>
      <c r="P2274" s="3">
        <f t="shared" si="142"/>
        <v>479.85873786407785</v>
      </c>
      <c r="Q2274" s="5">
        <v>-3.1000000000000045E-2</v>
      </c>
      <c r="R2274" s="5">
        <f>VLOOKUP(D2274,'[1]DESIGN LOAD'!AC:AF,2,FALSE)</f>
        <v>200</v>
      </c>
      <c r="S2274" s="7">
        <f>VLOOKUP(D2274,'[1]DESIGN LOAD'!AC:AF,3,FALSE)</f>
        <v>190</v>
      </c>
      <c r="T2274">
        <f>VLOOKUP(D2274,'[1]DESIGN LOAD'!AC:AF,4,FALSE)</f>
        <v>390</v>
      </c>
    </row>
    <row r="2275" spans="1:20" x14ac:dyDescent="0.3">
      <c r="A2275" s="6">
        <v>2024</v>
      </c>
      <c r="B2275" s="6">
        <v>10</v>
      </c>
      <c r="C2275" s="6">
        <v>3</v>
      </c>
      <c r="D2275" s="6">
        <v>23</v>
      </c>
      <c r="E2275" s="6" t="str">
        <f t="shared" si="140"/>
        <v>Thursday</v>
      </c>
      <c r="F2275" s="6" t="str">
        <f t="shared" si="143"/>
        <v>Week-day</v>
      </c>
      <c r="G2275" s="6" t="str">
        <f>_xlfn.XLOOKUP(B2275,'[1]VLOOKUP DATA'!$A$3:$A$14,'[1]VLOOKUP DATA'!$C$3:$C$14)</f>
        <v>Low-demand</v>
      </c>
      <c r="H2275" s="6" t="str" cm="1">
        <f t="array" ref="H2275">_xlfn.XLOOKUP(1,('[1]VLOOKUP DATA'!$I$2:$I$337=[1]DATA!G2275)*('[1]VLOOKUP DATA'!$J$2:$J$337=[1]DATA!D2275)*('[1]VLOOKUP DATA'!$K$2:$K$337=[1]DATA!E2275),'[1]VLOOKUP DATA'!$L$2:$L$337)</f>
        <v>Off-Peak</v>
      </c>
      <c r="I2275" s="1" cm="1">
        <f t="array" ref="I2275">_xlfn.XLOOKUP(B2275,'[1]VLOOKUP DATA'!$A$3:$A$14,_xlfn.XLOOKUP(H2275,'[1]VLOOKUP DATA'!$D$2:$F$2,'[1]VLOOKUP DATA'!$D$3:$F$14))*100</f>
        <v>93</v>
      </c>
      <c r="J2275" s="2">
        <v>-48.928633333333337</v>
      </c>
      <c r="K2275" s="3">
        <f t="shared" si="141"/>
        <v>0</v>
      </c>
      <c r="L2275" s="3">
        <v>51.81666666666667</v>
      </c>
      <c r="M2275" s="4">
        <v>444.06813333333326</v>
      </c>
      <c r="N2275" s="4">
        <v>0</v>
      </c>
      <c r="O2275" s="4">
        <v>374.57211666666689</v>
      </c>
      <c r="P2275" s="3">
        <f t="shared" si="142"/>
        <v>479.85873786407785</v>
      </c>
      <c r="Q2275" s="5">
        <v>-3.1000000000000045E-2</v>
      </c>
      <c r="R2275" s="5">
        <f>VLOOKUP(D2275,'[1]DESIGN LOAD'!AC:AF,2,FALSE)</f>
        <v>200</v>
      </c>
      <c r="S2275" s="7">
        <f>VLOOKUP(D2275,'[1]DESIGN LOAD'!AC:AF,3,FALSE)</f>
        <v>190</v>
      </c>
      <c r="T2275">
        <f>VLOOKUP(D2275,'[1]DESIGN LOAD'!AC:AF,4,FALSE)</f>
        <v>390</v>
      </c>
    </row>
    <row r="2276" spans="1:20" x14ac:dyDescent="0.3">
      <c r="A2276" s="6">
        <v>2024</v>
      </c>
      <c r="B2276" s="6">
        <v>10</v>
      </c>
      <c r="C2276" s="6">
        <v>4</v>
      </c>
      <c r="D2276" s="6">
        <v>0</v>
      </c>
      <c r="E2276" s="6" t="str">
        <f t="shared" si="140"/>
        <v>Friday</v>
      </c>
      <c r="F2276" s="6" t="str">
        <f t="shared" si="143"/>
        <v>Week-day</v>
      </c>
      <c r="G2276" s="6" t="str">
        <f>_xlfn.XLOOKUP(B2276,'[1]VLOOKUP DATA'!$A$3:$A$14,'[1]VLOOKUP DATA'!$C$3:$C$14)</f>
        <v>Low-demand</v>
      </c>
      <c r="H2276" s="6" t="str" cm="1">
        <f t="array" ref="H2276">_xlfn.XLOOKUP(1,('[1]VLOOKUP DATA'!$I$2:$I$337=[1]DATA!G2276)*('[1]VLOOKUP DATA'!$J$2:$J$337=[1]DATA!D2276)*('[1]VLOOKUP DATA'!$K$2:$K$337=[1]DATA!E2276),'[1]VLOOKUP DATA'!$L$2:$L$337)</f>
        <v>Off-Peak</v>
      </c>
      <c r="I2276" s="1" cm="1">
        <f t="array" ref="I2276">_xlfn.XLOOKUP(B2276,'[1]VLOOKUP DATA'!$A$3:$A$14,_xlfn.XLOOKUP(H2276,'[1]VLOOKUP DATA'!$D$2:$F$2,'[1]VLOOKUP DATA'!$D$3:$F$14))*100</f>
        <v>93</v>
      </c>
      <c r="J2276" s="2">
        <v>-34.459099999999999</v>
      </c>
      <c r="K2276" s="3">
        <f t="shared" si="141"/>
        <v>0</v>
      </c>
      <c r="L2276" s="3">
        <v>53.524999999999999</v>
      </c>
      <c r="M2276" s="4">
        <v>444.1007833333332</v>
      </c>
      <c r="N2276" s="4">
        <v>0</v>
      </c>
      <c r="O2276" s="4">
        <v>389.05237499999993</v>
      </c>
      <c r="P2276" s="3">
        <f t="shared" si="142"/>
        <v>479.85873786407785</v>
      </c>
      <c r="Q2276" s="5">
        <v>-3.1924999999999946E-2</v>
      </c>
      <c r="R2276" s="5">
        <f>VLOOKUP(D2276,'[1]DESIGN LOAD'!AC:AF,2,FALSE)</f>
        <v>200</v>
      </c>
      <c r="S2276" s="7">
        <f>VLOOKUP(D2276,'[1]DESIGN LOAD'!AC:AF,3,FALSE)</f>
        <v>190</v>
      </c>
      <c r="T2276">
        <f>VLOOKUP(D2276,'[1]DESIGN LOAD'!AC:AF,4,FALSE)</f>
        <v>390</v>
      </c>
    </row>
    <row r="2277" spans="1:20" x14ac:dyDescent="0.3">
      <c r="A2277" s="6">
        <v>2024</v>
      </c>
      <c r="B2277" s="6">
        <v>10</v>
      </c>
      <c r="C2277" s="6">
        <v>4</v>
      </c>
      <c r="D2277" s="6">
        <v>1</v>
      </c>
      <c r="E2277" s="6" t="str">
        <f t="shared" si="140"/>
        <v>Friday</v>
      </c>
      <c r="F2277" s="6" t="str">
        <f t="shared" si="143"/>
        <v>Week-day</v>
      </c>
      <c r="G2277" s="6" t="str">
        <f>_xlfn.XLOOKUP(B2277,'[1]VLOOKUP DATA'!$A$3:$A$14,'[1]VLOOKUP DATA'!$C$3:$C$14)</f>
        <v>Low-demand</v>
      </c>
      <c r="H2277" s="6" t="str" cm="1">
        <f t="array" ref="H2277">_xlfn.XLOOKUP(1,('[1]VLOOKUP DATA'!$I$2:$I$337=[1]DATA!G2277)*('[1]VLOOKUP DATA'!$J$2:$J$337=[1]DATA!D2277)*('[1]VLOOKUP DATA'!$K$2:$K$337=[1]DATA!E2277),'[1]VLOOKUP DATA'!$L$2:$L$337)</f>
        <v>Off-Peak</v>
      </c>
      <c r="I2277" s="1" cm="1">
        <f t="array" ref="I2277">_xlfn.XLOOKUP(B2277,'[1]VLOOKUP DATA'!$A$3:$A$14,_xlfn.XLOOKUP(H2277,'[1]VLOOKUP DATA'!$D$2:$F$2,'[1]VLOOKUP DATA'!$D$3:$F$14))*100</f>
        <v>93</v>
      </c>
      <c r="J2277" s="2">
        <v>-45.749858333333336</v>
      </c>
      <c r="K2277" s="3">
        <f t="shared" si="141"/>
        <v>0</v>
      </c>
      <c r="L2277" s="3">
        <v>55.291666666666664</v>
      </c>
      <c r="M2277" s="4">
        <v>444.03634166666666</v>
      </c>
      <c r="N2277" s="4">
        <v>0</v>
      </c>
      <c r="O2277" s="4">
        <v>377.78117500000008</v>
      </c>
      <c r="P2277" s="3">
        <f t="shared" si="142"/>
        <v>479.85873786407785</v>
      </c>
      <c r="Q2277" s="5">
        <v>-3.3999999999999919E-2</v>
      </c>
      <c r="R2277" s="5">
        <f>VLOOKUP(D2277,'[1]DESIGN LOAD'!AC:AF,2,FALSE)</f>
        <v>200</v>
      </c>
      <c r="S2277" s="7">
        <f>VLOOKUP(D2277,'[1]DESIGN LOAD'!AC:AF,3,FALSE)</f>
        <v>190</v>
      </c>
      <c r="T2277">
        <f>VLOOKUP(D2277,'[1]DESIGN LOAD'!AC:AF,4,FALSE)</f>
        <v>390</v>
      </c>
    </row>
    <row r="2278" spans="1:20" x14ac:dyDescent="0.3">
      <c r="A2278" s="6">
        <v>2024</v>
      </c>
      <c r="B2278" s="6">
        <v>10</v>
      </c>
      <c r="C2278" s="6">
        <v>4</v>
      </c>
      <c r="D2278" s="6">
        <v>2</v>
      </c>
      <c r="E2278" s="6" t="str">
        <f t="shared" si="140"/>
        <v>Friday</v>
      </c>
      <c r="F2278" s="6" t="str">
        <f t="shared" si="143"/>
        <v>Week-day</v>
      </c>
      <c r="G2278" s="6" t="str">
        <f>_xlfn.XLOOKUP(B2278,'[1]VLOOKUP DATA'!$A$3:$A$14,'[1]VLOOKUP DATA'!$C$3:$C$14)</f>
        <v>Low-demand</v>
      </c>
      <c r="H2278" s="6" t="str" cm="1">
        <f t="array" ref="H2278">_xlfn.XLOOKUP(1,('[1]VLOOKUP DATA'!$I$2:$I$337=[1]DATA!G2278)*('[1]VLOOKUP DATA'!$J$2:$J$337=[1]DATA!D2278)*('[1]VLOOKUP DATA'!$K$2:$K$337=[1]DATA!E2278),'[1]VLOOKUP DATA'!$L$2:$L$337)</f>
        <v>Off-Peak</v>
      </c>
      <c r="I2278" s="1" cm="1">
        <f t="array" ref="I2278">_xlfn.XLOOKUP(B2278,'[1]VLOOKUP DATA'!$A$3:$A$14,_xlfn.XLOOKUP(H2278,'[1]VLOOKUP DATA'!$D$2:$F$2,'[1]VLOOKUP DATA'!$D$3:$F$14))*100</f>
        <v>93</v>
      </c>
      <c r="J2278" s="2">
        <v>7.9026749999999968</v>
      </c>
      <c r="K2278" s="3">
        <f t="shared" si="141"/>
        <v>7.9026749999999968</v>
      </c>
      <c r="L2278" s="3">
        <v>55.4</v>
      </c>
      <c r="M2278" s="4">
        <v>444.05744166666676</v>
      </c>
      <c r="N2278" s="4">
        <v>0</v>
      </c>
      <c r="O2278" s="4">
        <v>431.41714166666702</v>
      </c>
      <c r="P2278" s="3">
        <f t="shared" si="142"/>
        <v>479.85873786407785</v>
      </c>
      <c r="Q2278" s="5">
        <v>-3.1724999999999934E-2</v>
      </c>
      <c r="R2278" s="5">
        <f>VLOOKUP(D2278,'[1]DESIGN LOAD'!AC:AF,2,FALSE)</f>
        <v>200</v>
      </c>
      <c r="S2278" s="7">
        <f>VLOOKUP(D2278,'[1]DESIGN LOAD'!AC:AF,3,FALSE)</f>
        <v>190</v>
      </c>
      <c r="T2278">
        <f>VLOOKUP(D2278,'[1]DESIGN LOAD'!AC:AF,4,FALSE)</f>
        <v>390</v>
      </c>
    </row>
    <row r="2279" spans="1:20" x14ac:dyDescent="0.3">
      <c r="A2279" s="6">
        <v>2024</v>
      </c>
      <c r="B2279" s="6">
        <v>10</v>
      </c>
      <c r="C2279" s="6">
        <v>4</v>
      </c>
      <c r="D2279" s="6">
        <v>3</v>
      </c>
      <c r="E2279" s="6" t="str">
        <f t="shared" si="140"/>
        <v>Friday</v>
      </c>
      <c r="F2279" s="6" t="str">
        <f t="shared" si="143"/>
        <v>Week-day</v>
      </c>
      <c r="G2279" s="6" t="str">
        <f>_xlfn.XLOOKUP(B2279,'[1]VLOOKUP DATA'!$A$3:$A$14,'[1]VLOOKUP DATA'!$C$3:$C$14)</f>
        <v>Low-demand</v>
      </c>
      <c r="H2279" s="6" t="str" cm="1">
        <f t="array" ref="H2279">_xlfn.XLOOKUP(1,('[1]VLOOKUP DATA'!$I$2:$I$337=[1]DATA!G2279)*('[1]VLOOKUP DATA'!$J$2:$J$337=[1]DATA!D2279)*('[1]VLOOKUP DATA'!$K$2:$K$337=[1]DATA!E2279),'[1]VLOOKUP DATA'!$L$2:$L$337)</f>
        <v>Off-Peak</v>
      </c>
      <c r="I2279" s="1" cm="1">
        <f t="array" ref="I2279">_xlfn.XLOOKUP(B2279,'[1]VLOOKUP DATA'!$A$3:$A$14,_xlfn.XLOOKUP(H2279,'[1]VLOOKUP DATA'!$D$2:$F$2,'[1]VLOOKUP DATA'!$D$3:$F$14))*100</f>
        <v>93</v>
      </c>
      <c r="J2279" s="2">
        <v>15.977749999999999</v>
      </c>
      <c r="K2279" s="3">
        <f t="shared" si="141"/>
        <v>15.977749999999999</v>
      </c>
      <c r="L2279" s="3">
        <v>54.69166666666667</v>
      </c>
      <c r="M2279" s="4">
        <v>444.10428333333329</v>
      </c>
      <c r="N2279" s="4">
        <v>0</v>
      </c>
      <c r="O2279" s="4">
        <v>439.51344999999981</v>
      </c>
      <c r="P2279" s="3">
        <f t="shared" si="142"/>
        <v>479.85873786407785</v>
      </c>
      <c r="Q2279" s="5">
        <v>-2.0999999999999949E-2</v>
      </c>
      <c r="R2279" s="5">
        <f>VLOOKUP(D2279,'[1]DESIGN LOAD'!AC:AF,2,FALSE)</f>
        <v>200</v>
      </c>
      <c r="S2279" s="7">
        <f>VLOOKUP(D2279,'[1]DESIGN LOAD'!AC:AF,3,FALSE)</f>
        <v>190</v>
      </c>
      <c r="T2279">
        <f>VLOOKUP(D2279,'[1]DESIGN LOAD'!AC:AF,4,FALSE)</f>
        <v>390</v>
      </c>
    </row>
    <row r="2280" spans="1:20" x14ac:dyDescent="0.3">
      <c r="A2280" s="6">
        <v>2024</v>
      </c>
      <c r="B2280" s="6">
        <v>10</v>
      </c>
      <c r="C2280" s="6">
        <v>4</v>
      </c>
      <c r="D2280" s="6">
        <v>4</v>
      </c>
      <c r="E2280" s="6" t="str">
        <f t="shared" si="140"/>
        <v>Friday</v>
      </c>
      <c r="F2280" s="6" t="str">
        <f t="shared" si="143"/>
        <v>Week-day</v>
      </c>
      <c r="G2280" s="6" t="str">
        <f>_xlfn.XLOOKUP(B2280,'[1]VLOOKUP DATA'!$A$3:$A$14,'[1]VLOOKUP DATA'!$C$3:$C$14)</f>
        <v>Low-demand</v>
      </c>
      <c r="H2280" s="6" t="str" cm="1">
        <f t="array" ref="H2280">_xlfn.XLOOKUP(1,('[1]VLOOKUP DATA'!$I$2:$I$337=[1]DATA!G2280)*('[1]VLOOKUP DATA'!$J$2:$J$337=[1]DATA!D2280)*('[1]VLOOKUP DATA'!$K$2:$K$337=[1]DATA!E2280),'[1]VLOOKUP DATA'!$L$2:$L$337)</f>
        <v>Off-Peak</v>
      </c>
      <c r="I2280" s="1" cm="1">
        <f t="array" ref="I2280">_xlfn.XLOOKUP(B2280,'[1]VLOOKUP DATA'!$A$3:$A$14,_xlfn.XLOOKUP(H2280,'[1]VLOOKUP DATA'!$D$2:$F$2,'[1]VLOOKUP DATA'!$D$3:$F$14))*100</f>
        <v>93</v>
      </c>
      <c r="J2280" s="2">
        <v>4.9612333333333352</v>
      </c>
      <c r="K2280" s="3">
        <f t="shared" si="141"/>
        <v>4.9612333333333352</v>
      </c>
      <c r="L2280" s="3">
        <v>53.391666666666666</v>
      </c>
      <c r="M2280" s="4">
        <v>444.09838333333329</v>
      </c>
      <c r="N2280" s="4">
        <v>0</v>
      </c>
      <c r="O2280" s="4">
        <v>428.49309999999991</v>
      </c>
      <c r="P2280" s="3">
        <f t="shared" si="142"/>
        <v>479.85873786407785</v>
      </c>
      <c r="Q2280" s="5">
        <v>-2.0999999999999949E-2</v>
      </c>
      <c r="R2280" s="5">
        <f>VLOOKUP(D2280,'[1]DESIGN LOAD'!AC:AF,2,FALSE)</f>
        <v>295</v>
      </c>
      <c r="S2280" s="7">
        <f>VLOOKUP(D2280,'[1]DESIGN LOAD'!AC:AF,3,FALSE)</f>
        <v>190</v>
      </c>
      <c r="T2280">
        <f>VLOOKUP(D2280,'[1]DESIGN LOAD'!AC:AF,4,FALSE)</f>
        <v>485</v>
      </c>
    </row>
    <row r="2281" spans="1:20" x14ac:dyDescent="0.3">
      <c r="A2281" s="6">
        <v>2024</v>
      </c>
      <c r="B2281" s="6">
        <v>10</v>
      </c>
      <c r="C2281" s="6">
        <v>4</v>
      </c>
      <c r="D2281" s="6">
        <v>5</v>
      </c>
      <c r="E2281" s="6" t="str">
        <f t="shared" si="140"/>
        <v>Friday</v>
      </c>
      <c r="F2281" s="6" t="str">
        <f t="shared" si="143"/>
        <v>Week-day</v>
      </c>
      <c r="G2281" s="6" t="str">
        <f>_xlfn.XLOOKUP(B2281,'[1]VLOOKUP DATA'!$A$3:$A$14,'[1]VLOOKUP DATA'!$C$3:$C$14)</f>
        <v>Low-demand</v>
      </c>
      <c r="H2281" s="6" t="str" cm="1">
        <f t="array" ref="H2281">_xlfn.XLOOKUP(1,('[1]VLOOKUP DATA'!$I$2:$I$337=[1]DATA!G2281)*('[1]VLOOKUP DATA'!$J$2:$J$337=[1]DATA!D2281)*('[1]VLOOKUP DATA'!$K$2:$K$337=[1]DATA!E2281),'[1]VLOOKUP DATA'!$L$2:$L$337)</f>
        <v>Off-Peak</v>
      </c>
      <c r="I2281" s="1" cm="1">
        <f t="array" ref="I2281">_xlfn.XLOOKUP(B2281,'[1]VLOOKUP DATA'!$A$3:$A$14,_xlfn.XLOOKUP(H2281,'[1]VLOOKUP DATA'!$D$2:$F$2,'[1]VLOOKUP DATA'!$D$3:$F$14))*100</f>
        <v>93</v>
      </c>
      <c r="J2281" s="2">
        <v>27.986291666666666</v>
      </c>
      <c r="K2281" s="3">
        <f t="shared" si="141"/>
        <v>27.986291666666666</v>
      </c>
      <c r="L2281" s="3">
        <v>52.2</v>
      </c>
      <c r="M2281" s="4">
        <v>444.08867500000008</v>
      </c>
      <c r="N2281" s="4">
        <v>0</v>
      </c>
      <c r="O2281" s="4">
        <v>451.51379166666652</v>
      </c>
      <c r="P2281" s="3">
        <f t="shared" si="142"/>
        <v>479.85873786407785</v>
      </c>
      <c r="Q2281" s="5">
        <v>-2.0999999999999949E-2</v>
      </c>
      <c r="R2281" s="5">
        <f>VLOOKUP(D2281,'[1]DESIGN LOAD'!AC:AF,2,FALSE)</f>
        <v>295</v>
      </c>
      <c r="S2281" s="7">
        <f>VLOOKUP(D2281,'[1]DESIGN LOAD'!AC:AF,3,FALSE)</f>
        <v>190</v>
      </c>
      <c r="T2281">
        <f>VLOOKUP(D2281,'[1]DESIGN LOAD'!AC:AF,4,FALSE)</f>
        <v>485</v>
      </c>
    </row>
    <row r="2282" spans="1:20" x14ac:dyDescent="0.3">
      <c r="A2282" s="6">
        <v>2024</v>
      </c>
      <c r="B2282" s="6">
        <v>10</v>
      </c>
      <c r="C2282" s="6">
        <v>4</v>
      </c>
      <c r="D2282" s="6">
        <v>6</v>
      </c>
      <c r="E2282" s="6" t="str">
        <f t="shared" si="140"/>
        <v>Friday</v>
      </c>
      <c r="F2282" s="6" t="str">
        <f t="shared" si="143"/>
        <v>Week-day</v>
      </c>
      <c r="G2282" s="6" t="str">
        <f>_xlfn.XLOOKUP(B2282,'[1]VLOOKUP DATA'!$A$3:$A$14,'[1]VLOOKUP DATA'!$C$3:$C$14)</f>
        <v>Low-demand</v>
      </c>
      <c r="H2282" s="6" t="str" cm="1">
        <f t="array" ref="H2282">_xlfn.XLOOKUP(1,('[1]VLOOKUP DATA'!$I$2:$I$337=[1]DATA!G2282)*('[1]VLOOKUP DATA'!$J$2:$J$337=[1]DATA!D2282)*('[1]VLOOKUP DATA'!$K$2:$K$337=[1]DATA!E2282),'[1]VLOOKUP DATA'!$L$2:$L$337)</f>
        <v>Standard</v>
      </c>
      <c r="I2282" s="1" cm="1">
        <f t="array" ref="I2282">_xlfn.XLOOKUP(B2282,'[1]VLOOKUP DATA'!$A$3:$A$14,_xlfn.XLOOKUP(H2282,'[1]VLOOKUP DATA'!$D$2:$F$2,'[1]VLOOKUP DATA'!$D$3:$F$14))*100</f>
        <v>147</v>
      </c>
      <c r="J2282" s="2">
        <v>15.952374999999993</v>
      </c>
      <c r="K2282" s="3">
        <f t="shared" si="141"/>
        <v>15.952374999999993</v>
      </c>
      <c r="L2282" s="3">
        <v>50</v>
      </c>
      <c r="M2282" s="4">
        <v>444.10506666666674</v>
      </c>
      <c r="N2282" s="4">
        <v>41.268291666666649</v>
      </c>
      <c r="O2282" s="4">
        <v>480.77584166666668</v>
      </c>
      <c r="P2282" s="3">
        <f t="shared" si="142"/>
        <v>479.85873786407785</v>
      </c>
      <c r="Q2282" s="5">
        <v>-2.0999999999999949E-2</v>
      </c>
      <c r="R2282" s="5">
        <f>VLOOKUP(D2282,'[1]DESIGN LOAD'!AC:AF,2,FALSE)</f>
        <v>295</v>
      </c>
      <c r="S2282" s="7">
        <f>VLOOKUP(D2282,'[1]DESIGN LOAD'!AC:AF,3,FALSE)</f>
        <v>190</v>
      </c>
      <c r="T2282">
        <f>VLOOKUP(D2282,'[1]DESIGN LOAD'!AC:AF,4,FALSE)</f>
        <v>485</v>
      </c>
    </row>
    <row r="2283" spans="1:20" x14ac:dyDescent="0.3">
      <c r="A2283" s="6">
        <v>2024</v>
      </c>
      <c r="B2283" s="6">
        <v>10</v>
      </c>
      <c r="C2283" s="6">
        <v>4</v>
      </c>
      <c r="D2283" s="6">
        <v>7</v>
      </c>
      <c r="E2283" s="6" t="str">
        <f t="shared" si="140"/>
        <v>Friday</v>
      </c>
      <c r="F2283" s="6" t="str">
        <f t="shared" si="143"/>
        <v>Week-day</v>
      </c>
      <c r="G2283" s="6" t="str">
        <f>_xlfn.XLOOKUP(B2283,'[1]VLOOKUP DATA'!$A$3:$A$14,'[1]VLOOKUP DATA'!$C$3:$C$14)</f>
        <v>Low-demand</v>
      </c>
      <c r="H2283" s="6" t="str" cm="1">
        <f t="array" ref="H2283">_xlfn.XLOOKUP(1,('[1]VLOOKUP DATA'!$I$2:$I$337=[1]DATA!G2283)*('[1]VLOOKUP DATA'!$J$2:$J$337=[1]DATA!D2283)*('[1]VLOOKUP DATA'!$K$2:$K$337=[1]DATA!E2283),'[1]VLOOKUP DATA'!$L$2:$L$337)</f>
        <v>Peak</v>
      </c>
      <c r="I2283" s="1" cm="1">
        <f t="array" ref="I2283">_xlfn.XLOOKUP(B2283,'[1]VLOOKUP DATA'!$A$3:$A$14,_xlfn.XLOOKUP(H2283,'[1]VLOOKUP DATA'!$D$2:$F$2,'[1]VLOOKUP DATA'!$D$3:$F$14))*100</f>
        <v>213</v>
      </c>
      <c r="J2283" s="2">
        <v>-161.36566666666661</v>
      </c>
      <c r="K2283" s="3">
        <f t="shared" si="141"/>
        <v>0</v>
      </c>
      <c r="L2283" s="3">
        <v>53.008333333333333</v>
      </c>
      <c r="M2283" s="4">
        <v>444.37029166666667</v>
      </c>
      <c r="N2283" s="4">
        <v>268.52430000000004</v>
      </c>
      <c r="O2283" s="4">
        <v>530.66679999999963</v>
      </c>
      <c r="P2283" s="3">
        <f t="shared" si="142"/>
        <v>479.85873786407785</v>
      </c>
      <c r="Q2283" s="5">
        <v>-2.0999999999999949E-2</v>
      </c>
      <c r="R2283" s="5">
        <f>VLOOKUP(D2283,'[1]DESIGN LOAD'!AC:AF,2,FALSE)</f>
        <v>565</v>
      </c>
      <c r="S2283" s="7">
        <f>VLOOKUP(D2283,'[1]DESIGN LOAD'!AC:AF,3,FALSE)</f>
        <v>690</v>
      </c>
      <c r="T2283">
        <f>VLOOKUP(D2283,'[1]DESIGN LOAD'!AC:AF,4,FALSE)</f>
        <v>1255</v>
      </c>
    </row>
    <row r="2284" spans="1:20" x14ac:dyDescent="0.3">
      <c r="A2284" s="6">
        <v>2024</v>
      </c>
      <c r="B2284" s="6">
        <v>10</v>
      </c>
      <c r="C2284" s="6">
        <v>4</v>
      </c>
      <c r="D2284" s="6">
        <v>8</v>
      </c>
      <c r="E2284" s="6" t="str">
        <f t="shared" si="140"/>
        <v>Friday</v>
      </c>
      <c r="F2284" s="6" t="str">
        <f t="shared" si="143"/>
        <v>Week-day</v>
      </c>
      <c r="G2284" s="6" t="str">
        <f>_xlfn.XLOOKUP(B2284,'[1]VLOOKUP DATA'!$A$3:$A$14,'[1]VLOOKUP DATA'!$C$3:$C$14)</f>
        <v>Low-demand</v>
      </c>
      <c r="H2284" s="6" t="str" cm="1">
        <f t="array" ref="H2284">_xlfn.XLOOKUP(1,('[1]VLOOKUP DATA'!$I$2:$I$337=[1]DATA!G2284)*('[1]VLOOKUP DATA'!$J$2:$J$337=[1]DATA!D2284)*('[1]VLOOKUP DATA'!$K$2:$K$337=[1]DATA!E2284),'[1]VLOOKUP DATA'!$L$2:$L$337)</f>
        <v>Peak</v>
      </c>
      <c r="I2284" s="1" cm="1">
        <f t="array" ref="I2284">_xlfn.XLOOKUP(B2284,'[1]VLOOKUP DATA'!$A$3:$A$14,_xlfn.XLOOKUP(H2284,'[1]VLOOKUP DATA'!$D$2:$F$2,'[1]VLOOKUP DATA'!$D$3:$F$14))*100</f>
        <v>213</v>
      </c>
      <c r="J2284" s="2">
        <v>-206.60156666666677</v>
      </c>
      <c r="K2284" s="3">
        <f t="shared" si="141"/>
        <v>0</v>
      </c>
      <c r="L2284" s="3">
        <v>63.408333333333331</v>
      </c>
      <c r="M2284" s="4">
        <v>318.64274999999981</v>
      </c>
      <c r="N2284" s="4">
        <v>489.84780833333326</v>
      </c>
      <c r="O2284" s="4">
        <v>583.35299166666664</v>
      </c>
      <c r="P2284" s="3">
        <f t="shared" si="142"/>
        <v>479.85873786407785</v>
      </c>
      <c r="Q2284" s="5">
        <v>-3.1641666666666603E-2</v>
      </c>
      <c r="R2284" s="5">
        <f>VLOOKUP(D2284,'[1]DESIGN LOAD'!AC:AF,2,FALSE)</f>
        <v>565</v>
      </c>
      <c r="S2284" s="7">
        <f>VLOOKUP(D2284,'[1]DESIGN LOAD'!AC:AF,3,FALSE)</f>
        <v>675</v>
      </c>
      <c r="T2284">
        <f>VLOOKUP(D2284,'[1]DESIGN LOAD'!AC:AF,4,FALSE)</f>
        <v>1240</v>
      </c>
    </row>
    <row r="2285" spans="1:20" x14ac:dyDescent="0.3">
      <c r="A2285" s="6">
        <v>2024</v>
      </c>
      <c r="B2285" s="6">
        <v>10</v>
      </c>
      <c r="C2285" s="6">
        <v>4</v>
      </c>
      <c r="D2285" s="6">
        <v>9</v>
      </c>
      <c r="E2285" s="6" t="str">
        <f t="shared" si="140"/>
        <v>Friday</v>
      </c>
      <c r="F2285" s="6" t="str">
        <f t="shared" si="143"/>
        <v>Week-day</v>
      </c>
      <c r="G2285" s="6" t="str">
        <f>_xlfn.XLOOKUP(B2285,'[1]VLOOKUP DATA'!$A$3:$A$14,'[1]VLOOKUP DATA'!$C$3:$C$14)</f>
        <v>Low-demand</v>
      </c>
      <c r="H2285" s="6" t="str" cm="1">
        <f t="array" ref="H2285">_xlfn.XLOOKUP(1,('[1]VLOOKUP DATA'!$I$2:$I$337=[1]DATA!G2285)*('[1]VLOOKUP DATA'!$J$2:$J$337=[1]DATA!D2285)*('[1]VLOOKUP DATA'!$K$2:$K$337=[1]DATA!E2285),'[1]VLOOKUP DATA'!$L$2:$L$337)</f>
        <v>Peak</v>
      </c>
      <c r="I2285" s="1" cm="1">
        <f t="array" ref="I2285">_xlfn.XLOOKUP(B2285,'[1]VLOOKUP DATA'!$A$3:$A$14,_xlfn.XLOOKUP(H2285,'[1]VLOOKUP DATA'!$D$2:$F$2,'[1]VLOOKUP DATA'!$D$3:$F$14))*100</f>
        <v>213</v>
      </c>
      <c r="J2285" s="2">
        <v>-140.71598333333336</v>
      </c>
      <c r="K2285" s="3">
        <f t="shared" si="141"/>
        <v>0</v>
      </c>
      <c r="L2285" s="3">
        <v>69.3</v>
      </c>
      <c r="M2285" s="4">
        <v>0.15409166666666665</v>
      </c>
      <c r="N2285" s="4">
        <v>759.71768333333364</v>
      </c>
      <c r="O2285" s="4">
        <v>618.96649166666634</v>
      </c>
      <c r="P2285" s="3">
        <f t="shared" si="142"/>
        <v>479.85873786407785</v>
      </c>
      <c r="Q2285" s="5">
        <v>-3.3999999999999919E-2</v>
      </c>
      <c r="R2285" s="5">
        <f>VLOOKUP(D2285,'[1]DESIGN LOAD'!AC:AF,2,FALSE)</f>
        <v>565</v>
      </c>
      <c r="S2285" s="7">
        <f>VLOOKUP(D2285,'[1]DESIGN LOAD'!AC:AF,3,FALSE)</f>
        <v>675</v>
      </c>
      <c r="T2285">
        <f>VLOOKUP(D2285,'[1]DESIGN LOAD'!AC:AF,4,FALSE)</f>
        <v>1240</v>
      </c>
    </row>
    <row r="2286" spans="1:20" x14ac:dyDescent="0.3">
      <c r="A2286" s="6">
        <v>2024</v>
      </c>
      <c r="B2286" s="6">
        <v>10</v>
      </c>
      <c r="C2286" s="6">
        <v>4</v>
      </c>
      <c r="D2286" s="6">
        <v>10</v>
      </c>
      <c r="E2286" s="6" t="str">
        <f t="shared" si="140"/>
        <v>Friday</v>
      </c>
      <c r="F2286" s="6" t="str">
        <f t="shared" si="143"/>
        <v>Week-day</v>
      </c>
      <c r="G2286" s="6" t="str">
        <f>_xlfn.XLOOKUP(B2286,'[1]VLOOKUP DATA'!$A$3:$A$14,'[1]VLOOKUP DATA'!$C$3:$C$14)</f>
        <v>Low-demand</v>
      </c>
      <c r="H2286" s="6" t="str" cm="1">
        <f t="array" ref="H2286">_xlfn.XLOOKUP(1,('[1]VLOOKUP DATA'!$I$2:$I$337=[1]DATA!G2286)*('[1]VLOOKUP DATA'!$J$2:$J$337=[1]DATA!D2286)*('[1]VLOOKUP DATA'!$K$2:$K$337=[1]DATA!E2286),'[1]VLOOKUP DATA'!$L$2:$L$337)</f>
        <v>Standard</v>
      </c>
      <c r="I2286" s="1" cm="1">
        <f t="array" ref="I2286">_xlfn.XLOOKUP(B2286,'[1]VLOOKUP DATA'!$A$3:$A$14,_xlfn.XLOOKUP(H2286,'[1]VLOOKUP DATA'!$D$2:$F$2,'[1]VLOOKUP DATA'!$D$3:$F$14))*100</f>
        <v>147</v>
      </c>
      <c r="J2286" s="2">
        <v>-616.59225510204112</v>
      </c>
      <c r="K2286" s="3">
        <f t="shared" si="141"/>
        <v>0</v>
      </c>
      <c r="L2286" s="3">
        <v>84.632653061224488</v>
      </c>
      <c r="M2286" s="4">
        <v>412.87735714285708</v>
      </c>
      <c r="N2286" s="4">
        <v>865.45197959183724</v>
      </c>
      <c r="O2286" s="4">
        <v>641.57184693877559</v>
      </c>
      <c r="P2286" s="3">
        <f t="shared" si="142"/>
        <v>479.85873786407785</v>
      </c>
      <c r="Q2286" s="5">
        <v>-3.903061224489799E-2</v>
      </c>
      <c r="R2286" s="5">
        <f>VLOOKUP(D2286,'[1]DESIGN LOAD'!AC:AF,2,FALSE)</f>
        <v>565</v>
      </c>
      <c r="S2286" s="7">
        <f>VLOOKUP(D2286,'[1]DESIGN LOAD'!AC:AF,3,FALSE)</f>
        <v>675</v>
      </c>
      <c r="T2286">
        <f>VLOOKUP(D2286,'[1]DESIGN LOAD'!AC:AF,4,FALSE)</f>
        <v>1240</v>
      </c>
    </row>
    <row r="2287" spans="1:20" x14ac:dyDescent="0.3">
      <c r="A2287" s="6">
        <v>2024</v>
      </c>
      <c r="B2287" s="6">
        <v>10</v>
      </c>
      <c r="C2287" s="6">
        <v>4</v>
      </c>
      <c r="D2287" s="6">
        <v>11</v>
      </c>
      <c r="E2287" s="6" t="str">
        <f t="shared" si="140"/>
        <v>Friday</v>
      </c>
      <c r="F2287" s="6" t="str">
        <f t="shared" si="143"/>
        <v>Week-day</v>
      </c>
      <c r="G2287" s="6" t="str">
        <f>_xlfn.XLOOKUP(B2287,'[1]VLOOKUP DATA'!$A$3:$A$14,'[1]VLOOKUP DATA'!$C$3:$C$14)</f>
        <v>Low-demand</v>
      </c>
      <c r="H2287" s="6" t="str" cm="1">
        <f t="array" ref="H2287">_xlfn.XLOOKUP(1,('[1]VLOOKUP DATA'!$I$2:$I$337=[1]DATA!G2287)*('[1]VLOOKUP DATA'!$J$2:$J$337=[1]DATA!D2287)*('[1]VLOOKUP DATA'!$K$2:$K$337=[1]DATA!E2287),'[1]VLOOKUP DATA'!$L$2:$L$337)</f>
        <v>Standard</v>
      </c>
      <c r="I2287" s="1" cm="1">
        <f t="array" ref="I2287">_xlfn.XLOOKUP(B2287,'[1]VLOOKUP DATA'!$A$3:$A$14,_xlfn.XLOOKUP(H2287,'[1]VLOOKUP DATA'!$D$2:$F$2,'[1]VLOOKUP DATA'!$D$3:$F$14))*100</f>
        <v>147</v>
      </c>
      <c r="J2287" s="2">
        <v>-42.705725000000008</v>
      </c>
      <c r="K2287" s="3">
        <f t="shared" si="141"/>
        <v>0</v>
      </c>
      <c r="L2287" s="3">
        <v>98.691666666666663</v>
      </c>
      <c r="M2287" s="4">
        <v>1.4260583333333323</v>
      </c>
      <c r="N2287" s="4">
        <v>714.51644166666631</v>
      </c>
      <c r="O2287" s="4">
        <v>675.07354166666653</v>
      </c>
      <c r="P2287" s="3">
        <f t="shared" si="142"/>
        <v>479.85873786407785</v>
      </c>
      <c r="Q2287" s="5">
        <v>-1.3441666666666659E-2</v>
      </c>
      <c r="R2287" s="5">
        <f>VLOOKUP(D2287,'[1]DESIGN LOAD'!AC:AF,2,FALSE)</f>
        <v>565</v>
      </c>
      <c r="S2287" s="7">
        <f>VLOOKUP(D2287,'[1]DESIGN LOAD'!AC:AF,3,FALSE)</f>
        <v>675</v>
      </c>
      <c r="T2287">
        <f>VLOOKUP(D2287,'[1]DESIGN LOAD'!AC:AF,4,FALSE)</f>
        <v>1240</v>
      </c>
    </row>
    <row r="2288" spans="1:20" x14ac:dyDescent="0.3">
      <c r="A2288" s="6">
        <v>2024</v>
      </c>
      <c r="B2288" s="6">
        <v>10</v>
      </c>
      <c r="C2288" s="6">
        <v>4</v>
      </c>
      <c r="D2288" s="6">
        <v>12</v>
      </c>
      <c r="E2288" s="6" t="str">
        <f t="shared" si="140"/>
        <v>Friday</v>
      </c>
      <c r="F2288" s="6" t="str">
        <f t="shared" si="143"/>
        <v>Week-day</v>
      </c>
      <c r="G2288" s="6" t="str">
        <f>_xlfn.XLOOKUP(B2288,'[1]VLOOKUP DATA'!$A$3:$A$14,'[1]VLOOKUP DATA'!$C$3:$C$14)</f>
        <v>Low-demand</v>
      </c>
      <c r="H2288" s="6" t="str" cm="1">
        <f t="array" ref="H2288">_xlfn.XLOOKUP(1,('[1]VLOOKUP DATA'!$I$2:$I$337=[1]DATA!G2288)*('[1]VLOOKUP DATA'!$J$2:$J$337=[1]DATA!D2288)*('[1]VLOOKUP DATA'!$K$2:$K$337=[1]DATA!E2288),'[1]VLOOKUP DATA'!$L$2:$L$337)</f>
        <v>Standard</v>
      </c>
      <c r="I2288" s="1" cm="1">
        <f t="array" ref="I2288">_xlfn.XLOOKUP(B2288,'[1]VLOOKUP DATA'!$A$3:$A$14,_xlfn.XLOOKUP(H2288,'[1]VLOOKUP DATA'!$D$2:$F$2,'[1]VLOOKUP DATA'!$D$3:$F$14))*100</f>
        <v>147</v>
      </c>
      <c r="J2288" s="2">
        <v>-12.717549999999999</v>
      </c>
      <c r="K2288" s="3">
        <f t="shared" si="141"/>
        <v>0</v>
      </c>
      <c r="L2288" s="3">
        <v>99</v>
      </c>
      <c r="M2288" s="4">
        <v>0.14961666666666665</v>
      </c>
      <c r="N2288" s="4">
        <v>648.3850666666666</v>
      </c>
      <c r="O2288" s="4">
        <v>635.64769999999965</v>
      </c>
      <c r="P2288" s="3">
        <f t="shared" si="142"/>
        <v>479.85873786407785</v>
      </c>
      <c r="Q2288" s="5">
        <v>-1.8649999999999996E-2</v>
      </c>
      <c r="R2288" s="5">
        <f>VLOOKUP(D2288,'[1]DESIGN LOAD'!AC:AF,2,FALSE)</f>
        <v>565</v>
      </c>
      <c r="S2288" s="7">
        <f>VLOOKUP(D2288,'[1]DESIGN LOAD'!AC:AF,3,FALSE)</f>
        <v>675</v>
      </c>
      <c r="T2288">
        <f>VLOOKUP(D2288,'[1]DESIGN LOAD'!AC:AF,4,FALSE)</f>
        <v>1240</v>
      </c>
    </row>
    <row r="2289" spans="1:20" x14ac:dyDescent="0.3">
      <c r="A2289" s="6">
        <v>2024</v>
      </c>
      <c r="B2289" s="6">
        <v>10</v>
      </c>
      <c r="C2289" s="6">
        <v>4</v>
      </c>
      <c r="D2289" s="6">
        <v>13</v>
      </c>
      <c r="E2289" s="6" t="str">
        <f t="shared" si="140"/>
        <v>Friday</v>
      </c>
      <c r="F2289" s="6" t="str">
        <f t="shared" si="143"/>
        <v>Week-day</v>
      </c>
      <c r="G2289" s="6" t="str">
        <f>_xlfn.XLOOKUP(B2289,'[1]VLOOKUP DATA'!$A$3:$A$14,'[1]VLOOKUP DATA'!$C$3:$C$14)</f>
        <v>Low-demand</v>
      </c>
      <c r="H2289" s="6" t="str" cm="1">
        <f t="array" ref="H2289">_xlfn.XLOOKUP(1,('[1]VLOOKUP DATA'!$I$2:$I$337=[1]DATA!G2289)*('[1]VLOOKUP DATA'!$J$2:$J$337=[1]DATA!D2289)*('[1]VLOOKUP DATA'!$K$2:$K$337=[1]DATA!E2289),'[1]VLOOKUP DATA'!$L$2:$L$337)</f>
        <v>Standard</v>
      </c>
      <c r="I2289" s="1" cm="1">
        <f t="array" ref="I2289">_xlfn.XLOOKUP(B2289,'[1]VLOOKUP DATA'!$A$3:$A$14,_xlfn.XLOOKUP(H2289,'[1]VLOOKUP DATA'!$D$2:$F$2,'[1]VLOOKUP DATA'!$D$3:$F$14))*100</f>
        <v>147</v>
      </c>
      <c r="J2289" s="2">
        <v>-10.518974999999994</v>
      </c>
      <c r="K2289" s="3">
        <f t="shared" si="141"/>
        <v>0</v>
      </c>
      <c r="L2289" s="3">
        <v>99</v>
      </c>
      <c r="M2289" s="4">
        <v>0.14640833333333322</v>
      </c>
      <c r="N2289" s="4">
        <v>647.66696666666689</v>
      </c>
      <c r="O2289" s="4">
        <v>637.10900833333301</v>
      </c>
      <c r="P2289" s="3">
        <f t="shared" si="142"/>
        <v>479.85873786407785</v>
      </c>
      <c r="Q2289" s="5">
        <v>-3.7783333333333315E-2</v>
      </c>
      <c r="R2289" s="5">
        <f>VLOOKUP(D2289,'[1]DESIGN LOAD'!AC:AF,2,FALSE)</f>
        <v>565</v>
      </c>
      <c r="S2289" s="7">
        <f>VLOOKUP(D2289,'[1]DESIGN LOAD'!AC:AF,3,FALSE)</f>
        <v>675</v>
      </c>
      <c r="T2289">
        <f>VLOOKUP(D2289,'[1]DESIGN LOAD'!AC:AF,4,FALSE)</f>
        <v>1240</v>
      </c>
    </row>
    <row r="2290" spans="1:20" x14ac:dyDescent="0.3">
      <c r="A2290" s="6">
        <v>2024</v>
      </c>
      <c r="B2290" s="6">
        <v>10</v>
      </c>
      <c r="C2290" s="6">
        <v>4</v>
      </c>
      <c r="D2290" s="6">
        <v>14</v>
      </c>
      <c r="E2290" s="6" t="str">
        <f t="shared" si="140"/>
        <v>Friday</v>
      </c>
      <c r="F2290" s="6" t="str">
        <f t="shared" si="143"/>
        <v>Week-day</v>
      </c>
      <c r="G2290" s="6" t="str">
        <f>_xlfn.XLOOKUP(B2290,'[1]VLOOKUP DATA'!$A$3:$A$14,'[1]VLOOKUP DATA'!$C$3:$C$14)</f>
        <v>Low-demand</v>
      </c>
      <c r="H2290" s="6" t="str" cm="1">
        <f t="array" ref="H2290">_xlfn.XLOOKUP(1,('[1]VLOOKUP DATA'!$I$2:$I$337=[1]DATA!G2290)*('[1]VLOOKUP DATA'!$J$2:$J$337=[1]DATA!D2290)*('[1]VLOOKUP DATA'!$K$2:$K$337=[1]DATA!E2290),'[1]VLOOKUP DATA'!$L$2:$L$337)</f>
        <v>Standard</v>
      </c>
      <c r="I2290" s="1" cm="1">
        <f t="array" ref="I2290">_xlfn.XLOOKUP(B2290,'[1]VLOOKUP DATA'!$A$3:$A$14,_xlfn.XLOOKUP(H2290,'[1]VLOOKUP DATA'!$D$2:$F$2,'[1]VLOOKUP DATA'!$D$3:$F$14))*100</f>
        <v>147</v>
      </c>
      <c r="J2290" s="2">
        <v>22.927841666666669</v>
      </c>
      <c r="K2290" s="3">
        <f t="shared" si="141"/>
        <v>22.927841666666669</v>
      </c>
      <c r="L2290" s="3">
        <v>96.958333333333329</v>
      </c>
      <c r="M2290" s="4">
        <v>0.14497499999999999</v>
      </c>
      <c r="N2290" s="4">
        <v>618.62924999999996</v>
      </c>
      <c r="O2290" s="4">
        <v>641.50741666666659</v>
      </c>
      <c r="P2290" s="3">
        <f t="shared" si="142"/>
        <v>479.85873786407785</v>
      </c>
      <c r="Q2290" s="5">
        <v>-4.881666666666664E-2</v>
      </c>
      <c r="R2290" s="5">
        <f>VLOOKUP(D2290,'[1]DESIGN LOAD'!AC:AF,2,FALSE)</f>
        <v>565</v>
      </c>
      <c r="S2290" s="7">
        <f>VLOOKUP(D2290,'[1]DESIGN LOAD'!AC:AF,3,FALSE)</f>
        <v>675</v>
      </c>
      <c r="T2290">
        <f>VLOOKUP(D2290,'[1]DESIGN LOAD'!AC:AF,4,FALSE)</f>
        <v>1240</v>
      </c>
    </row>
    <row r="2291" spans="1:20" x14ac:dyDescent="0.3">
      <c r="A2291" s="6">
        <v>2024</v>
      </c>
      <c r="B2291" s="6">
        <v>10</v>
      </c>
      <c r="C2291" s="6">
        <v>4</v>
      </c>
      <c r="D2291" s="6">
        <v>15</v>
      </c>
      <c r="E2291" s="6" t="str">
        <f t="shared" si="140"/>
        <v>Friday</v>
      </c>
      <c r="F2291" s="6" t="str">
        <f t="shared" si="143"/>
        <v>Week-day</v>
      </c>
      <c r="G2291" s="6" t="str">
        <f>_xlfn.XLOOKUP(B2291,'[1]VLOOKUP DATA'!$A$3:$A$14,'[1]VLOOKUP DATA'!$C$3:$C$14)</f>
        <v>Low-demand</v>
      </c>
      <c r="H2291" s="6" t="str" cm="1">
        <f t="array" ref="H2291">_xlfn.XLOOKUP(1,('[1]VLOOKUP DATA'!$I$2:$I$337=[1]DATA!G2291)*('[1]VLOOKUP DATA'!$J$2:$J$337=[1]DATA!D2291)*('[1]VLOOKUP DATA'!$K$2:$K$337=[1]DATA!E2291),'[1]VLOOKUP DATA'!$L$2:$L$337)</f>
        <v>Standard</v>
      </c>
      <c r="I2291" s="1" cm="1">
        <f t="array" ref="I2291">_xlfn.XLOOKUP(B2291,'[1]VLOOKUP DATA'!$A$3:$A$14,_xlfn.XLOOKUP(H2291,'[1]VLOOKUP DATA'!$D$2:$F$2,'[1]VLOOKUP DATA'!$D$3:$F$14))*100</f>
        <v>147</v>
      </c>
      <c r="J2291" s="2">
        <v>33.55200833333334</v>
      </c>
      <c r="K2291" s="3">
        <f t="shared" si="141"/>
        <v>33.55200833333334</v>
      </c>
      <c r="L2291" s="3">
        <v>95.958333333333329</v>
      </c>
      <c r="M2291" s="4">
        <v>192.42983333333342</v>
      </c>
      <c r="N2291" s="4">
        <v>460.79325000000006</v>
      </c>
      <c r="O2291" s="4">
        <v>680.14634166666644</v>
      </c>
      <c r="P2291" s="3">
        <f t="shared" si="142"/>
        <v>479.85873786407785</v>
      </c>
      <c r="Q2291" s="5">
        <v>-2.1250000000000029E-2</v>
      </c>
      <c r="R2291" s="5">
        <f>VLOOKUP(D2291,'[1]DESIGN LOAD'!AC:AF,2,FALSE)</f>
        <v>565</v>
      </c>
      <c r="S2291" s="7">
        <f>VLOOKUP(D2291,'[1]DESIGN LOAD'!AC:AF,3,FALSE)</f>
        <v>675</v>
      </c>
      <c r="T2291">
        <f>VLOOKUP(D2291,'[1]DESIGN LOAD'!AC:AF,4,FALSE)</f>
        <v>1240</v>
      </c>
    </row>
    <row r="2292" spans="1:20" x14ac:dyDescent="0.3">
      <c r="A2292" s="6">
        <v>2024</v>
      </c>
      <c r="B2292" s="6">
        <v>10</v>
      </c>
      <c r="C2292" s="6">
        <v>4</v>
      </c>
      <c r="D2292" s="6">
        <v>16</v>
      </c>
      <c r="E2292" s="6" t="str">
        <f t="shared" si="140"/>
        <v>Friday</v>
      </c>
      <c r="F2292" s="6" t="str">
        <f t="shared" si="143"/>
        <v>Week-day</v>
      </c>
      <c r="G2292" s="6" t="str">
        <f>_xlfn.XLOOKUP(B2292,'[1]VLOOKUP DATA'!$A$3:$A$14,'[1]VLOOKUP DATA'!$C$3:$C$14)</f>
        <v>Low-demand</v>
      </c>
      <c r="H2292" s="6" t="str" cm="1">
        <f t="array" ref="H2292">_xlfn.XLOOKUP(1,('[1]VLOOKUP DATA'!$I$2:$I$337=[1]DATA!G2292)*('[1]VLOOKUP DATA'!$J$2:$J$337=[1]DATA!D2292)*('[1]VLOOKUP DATA'!$K$2:$K$337=[1]DATA!E2292),'[1]VLOOKUP DATA'!$L$2:$L$337)</f>
        <v>Standard</v>
      </c>
      <c r="I2292" s="1" cm="1">
        <f t="array" ref="I2292">_xlfn.XLOOKUP(B2292,'[1]VLOOKUP DATA'!$A$3:$A$14,_xlfn.XLOOKUP(H2292,'[1]VLOOKUP DATA'!$D$2:$F$2,'[1]VLOOKUP DATA'!$D$3:$F$14))*100</f>
        <v>147</v>
      </c>
      <c r="J2292" s="2">
        <v>-11.904308333333335</v>
      </c>
      <c r="K2292" s="3">
        <f t="shared" si="141"/>
        <v>0</v>
      </c>
      <c r="L2292" s="3">
        <v>95.391666666666666</v>
      </c>
      <c r="M2292" s="4">
        <v>321.89351666666659</v>
      </c>
      <c r="N2292" s="4">
        <v>301.24652500000008</v>
      </c>
      <c r="O2292" s="4">
        <v>591.91372499999977</v>
      </c>
      <c r="P2292" s="3">
        <f t="shared" si="142"/>
        <v>479.85873786407785</v>
      </c>
      <c r="Q2292" s="5">
        <v>-3.1258333333333312E-2</v>
      </c>
      <c r="R2292" s="5">
        <f>VLOOKUP(D2292,'[1]DESIGN LOAD'!AC:AF,2,FALSE)</f>
        <v>565</v>
      </c>
      <c r="S2292" s="7">
        <f>VLOOKUP(D2292,'[1]DESIGN LOAD'!AC:AF,3,FALSE)</f>
        <v>675</v>
      </c>
      <c r="T2292">
        <f>VLOOKUP(D2292,'[1]DESIGN LOAD'!AC:AF,4,FALSE)</f>
        <v>1240</v>
      </c>
    </row>
    <row r="2293" spans="1:20" x14ac:dyDescent="0.3">
      <c r="A2293" s="6">
        <v>2024</v>
      </c>
      <c r="B2293" s="6">
        <v>10</v>
      </c>
      <c r="C2293" s="6">
        <v>4</v>
      </c>
      <c r="D2293" s="6">
        <v>17</v>
      </c>
      <c r="E2293" s="6" t="str">
        <f t="shared" si="140"/>
        <v>Friday</v>
      </c>
      <c r="F2293" s="6" t="str">
        <f t="shared" si="143"/>
        <v>Week-day</v>
      </c>
      <c r="G2293" s="6" t="str">
        <f>_xlfn.XLOOKUP(B2293,'[1]VLOOKUP DATA'!$A$3:$A$14,'[1]VLOOKUP DATA'!$C$3:$C$14)</f>
        <v>Low-demand</v>
      </c>
      <c r="H2293" s="6" t="str" cm="1">
        <f t="array" ref="H2293">_xlfn.XLOOKUP(1,('[1]VLOOKUP DATA'!$I$2:$I$337=[1]DATA!G2293)*('[1]VLOOKUP DATA'!$J$2:$J$337=[1]DATA!D2293)*('[1]VLOOKUP DATA'!$K$2:$K$337=[1]DATA!E2293),'[1]VLOOKUP DATA'!$L$2:$L$337)</f>
        <v>Standard</v>
      </c>
      <c r="I2293" s="1" cm="1">
        <f t="array" ref="I2293">_xlfn.XLOOKUP(B2293,'[1]VLOOKUP DATA'!$A$3:$A$14,_xlfn.XLOOKUP(H2293,'[1]VLOOKUP DATA'!$D$2:$F$2,'[1]VLOOKUP DATA'!$D$3:$F$14))*100</f>
        <v>147</v>
      </c>
      <c r="J2293" s="2">
        <v>10.883691666666667</v>
      </c>
      <c r="K2293" s="3">
        <f t="shared" si="141"/>
        <v>10.883691666666667</v>
      </c>
      <c r="L2293" s="3">
        <v>95.11666666666666</v>
      </c>
      <c r="M2293" s="4">
        <v>423.47384999999963</v>
      </c>
      <c r="N2293" s="4">
        <v>129.86291666666668</v>
      </c>
      <c r="O2293" s="4">
        <v>543.73618333333332</v>
      </c>
      <c r="P2293" s="3">
        <f t="shared" si="142"/>
        <v>479.85873786407785</v>
      </c>
      <c r="Q2293" s="5">
        <v>-2.5141666666666673E-2</v>
      </c>
      <c r="R2293" s="5">
        <f>VLOOKUP(D2293,'[1]DESIGN LOAD'!AC:AF,2,FALSE)</f>
        <v>555</v>
      </c>
      <c r="S2293" s="7">
        <f>VLOOKUP(D2293,'[1]DESIGN LOAD'!AC:AF,3,FALSE)</f>
        <v>675</v>
      </c>
      <c r="T2293">
        <f>VLOOKUP(D2293,'[1]DESIGN LOAD'!AC:AF,4,FALSE)</f>
        <v>1230</v>
      </c>
    </row>
    <row r="2294" spans="1:20" x14ac:dyDescent="0.3">
      <c r="A2294" s="6">
        <v>2024</v>
      </c>
      <c r="B2294" s="6">
        <v>10</v>
      </c>
      <c r="C2294" s="6">
        <v>4</v>
      </c>
      <c r="D2294" s="6">
        <v>18</v>
      </c>
      <c r="E2294" s="6" t="str">
        <f t="shared" si="140"/>
        <v>Friday</v>
      </c>
      <c r="F2294" s="6" t="str">
        <f t="shared" si="143"/>
        <v>Week-day</v>
      </c>
      <c r="G2294" s="6" t="str">
        <f>_xlfn.XLOOKUP(B2294,'[1]VLOOKUP DATA'!$A$3:$A$14,'[1]VLOOKUP DATA'!$C$3:$C$14)</f>
        <v>Low-demand</v>
      </c>
      <c r="H2294" s="6" t="str" cm="1">
        <f t="array" ref="H2294">_xlfn.XLOOKUP(1,('[1]VLOOKUP DATA'!$I$2:$I$337=[1]DATA!G2294)*('[1]VLOOKUP DATA'!$J$2:$J$337=[1]DATA!D2294)*('[1]VLOOKUP DATA'!$K$2:$K$337=[1]DATA!E2294),'[1]VLOOKUP DATA'!$L$2:$L$337)</f>
        <v>Peak</v>
      </c>
      <c r="I2294" s="1" cm="1">
        <f t="array" ref="I2294">_xlfn.XLOOKUP(B2294,'[1]VLOOKUP DATA'!$A$3:$A$14,_xlfn.XLOOKUP(H2294,'[1]VLOOKUP DATA'!$D$2:$F$2,'[1]VLOOKUP DATA'!$D$3:$F$14))*100</f>
        <v>213</v>
      </c>
      <c r="J2294" s="2">
        <v>441.50340833333337</v>
      </c>
      <c r="K2294" s="3">
        <f t="shared" si="141"/>
        <v>441.50340833333337</v>
      </c>
      <c r="L2294" s="3">
        <v>84.091666666666669</v>
      </c>
      <c r="M2294" s="4">
        <v>43.481266666666698</v>
      </c>
      <c r="N2294" s="4">
        <v>16.374850000000002</v>
      </c>
      <c r="O2294" s="4">
        <v>499.04928333333334</v>
      </c>
      <c r="P2294" s="3">
        <f t="shared" si="142"/>
        <v>479.85873786407785</v>
      </c>
      <c r="Q2294" s="5">
        <v>-3.5233333333333304E-2</v>
      </c>
      <c r="R2294" s="5">
        <f>VLOOKUP(D2294,'[1]DESIGN LOAD'!AC:AF,2,FALSE)</f>
        <v>485</v>
      </c>
      <c r="S2294" s="7">
        <f>VLOOKUP(D2294,'[1]DESIGN LOAD'!AC:AF,3,FALSE)</f>
        <v>655</v>
      </c>
      <c r="T2294">
        <f>VLOOKUP(D2294,'[1]DESIGN LOAD'!AC:AF,4,FALSE)</f>
        <v>1140</v>
      </c>
    </row>
    <row r="2295" spans="1:20" x14ac:dyDescent="0.3">
      <c r="A2295" s="6">
        <v>2024</v>
      </c>
      <c r="B2295" s="6">
        <v>10</v>
      </c>
      <c r="C2295" s="6">
        <v>4</v>
      </c>
      <c r="D2295" s="6">
        <v>19</v>
      </c>
      <c r="E2295" s="6" t="str">
        <f t="shared" si="140"/>
        <v>Friday</v>
      </c>
      <c r="F2295" s="6" t="str">
        <f t="shared" si="143"/>
        <v>Week-day</v>
      </c>
      <c r="G2295" s="6" t="str">
        <f>_xlfn.XLOOKUP(B2295,'[1]VLOOKUP DATA'!$A$3:$A$14,'[1]VLOOKUP DATA'!$C$3:$C$14)</f>
        <v>Low-demand</v>
      </c>
      <c r="H2295" s="6" t="str" cm="1">
        <f t="array" ref="H2295">_xlfn.XLOOKUP(1,('[1]VLOOKUP DATA'!$I$2:$I$337=[1]DATA!G2295)*('[1]VLOOKUP DATA'!$J$2:$J$337=[1]DATA!D2295)*('[1]VLOOKUP DATA'!$K$2:$K$337=[1]DATA!E2295),'[1]VLOOKUP DATA'!$L$2:$L$337)</f>
        <v>Peak</v>
      </c>
      <c r="I2295" s="1" cm="1">
        <f t="array" ref="I2295">_xlfn.XLOOKUP(B2295,'[1]VLOOKUP DATA'!$A$3:$A$14,_xlfn.XLOOKUP(H2295,'[1]VLOOKUP DATA'!$D$2:$F$2,'[1]VLOOKUP DATA'!$D$3:$F$14))*100</f>
        <v>213</v>
      </c>
      <c r="J2295" s="2">
        <v>135.32923333333343</v>
      </c>
      <c r="K2295" s="3">
        <f t="shared" si="141"/>
        <v>135.32923333333343</v>
      </c>
      <c r="L2295" s="3">
        <v>66.924999999999997</v>
      </c>
      <c r="M2295" s="4">
        <v>270.17307499999998</v>
      </c>
      <c r="N2295" s="4">
        <v>0</v>
      </c>
      <c r="O2295" s="4">
        <v>396.83671666666646</v>
      </c>
      <c r="P2295" s="3">
        <f t="shared" si="142"/>
        <v>479.85873786407785</v>
      </c>
      <c r="Q2295" s="5">
        <v>-3.5608333333333304E-2</v>
      </c>
      <c r="R2295" s="5">
        <f>VLOOKUP(D2295,'[1]DESIGN LOAD'!AC:AF,2,FALSE)</f>
        <v>295</v>
      </c>
      <c r="S2295" s="7">
        <f>VLOOKUP(D2295,'[1]DESIGN LOAD'!AC:AF,3,FALSE)</f>
        <v>655</v>
      </c>
      <c r="T2295">
        <f>VLOOKUP(D2295,'[1]DESIGN LOAD'!AC:AF,4,FALSE)</f>
        <v>950</v>
      </c>
    </row>
    <row r="2296" spans="1:20" x14ac:dyDescent="0.3">
      <c r="A2296" s="6">
        <v>2024</v>
      </c>
      <c r="B2296" s="6">
        <v>10</v>
      </c>
      <c r="C2296" s="6">
        <v>4</v>
      </c>
      <c r="D2296" s="6">
        <v>20</v>
      </c>
      <c r="E2296" s="6" t="str">
        <f t="shared" si="140"/>
        <v>Friday</v>
      </c>
      <c r="F2296" s="6" t="str">
        <f t="shared" si="143"/>
        <v>Week-day</v>
      </c>
      <c r="G2296" s="6" t="str">
        <f>_xlfn.XLOOKUP(B2296,'[1]VLOOKUP DATA'!$A$3:$A$14,'[1]VLOOKUP DATA'!$C$3:$C$14)</f>
        <v>Low-demand</v>
      </c>
      <c r="H2296" s="6" t="str" cm="1">
        <f t="array" ref="H2296">_xlfn.XLOOKUP(1,('[1]VLOOKUP DATA'!$I$2:$I$337=[1]DATA!G2296)*('[1]VLOOKUP DATA'!$J$2:$J$337=[1]DATA!D2296)*('[1]VLOOKUP DATA'!$K$2:$K$337=[1]DATA!E2296),'[1]VLOOKUP DATA'!$L$2:$L$337)</f>
        <v>Standard</v>
      </c>
      <c r="I2296" s="1" cm="1">
        <f t="array" ref="I2296">_xlfn.XLOOKUP(B2296,'[1]VLOOKUP DATA'!$A$3:$A$14,_xlfn.XLOOKUP(H2296,'[1]VLOOKUP DATA'!$D$2:$F$2,'[1]VLOOKUP DATA'!$D$3:$F$14))*100</f>
        <v>147</v>
      </c>
      <c r="J2296" s="2">
        <v>-124.60709999999997</v>
      </c>
      <c r="K2296" s="3">
        <f t="shared" si="141"/>
        <v>0</v>
      </c>
      <c r="L2296" s="3">
        <v>68.3</v>
      </c>
      <c r="M2296" s="4">
        <v>472.19278333333324</v>
      </c>
      <c r="N2296" s="4">
        <v>0</v>
      </c>
      <c r="O2296" s="4">
        <v>325.21016666666657</v>
      </c>
      <c r="P2296" s="3">
        <f t="shared" si="142"/>
        <v>479.85873786407785</v>
      </c>
      <c r="Q2296" s="5">
        <v>-2.8999999999999946E-2</v>
      </c>
      <c r="R2296" s="5">
        <f>VLOOKUP(D2296,'[1]DESIGN LOAD'!AC:AF,2,FALSE)</f>
        <v>295</v>
      </c>
      <c r="S2296" s="7">
        <f>VLOOKUP(D2296,'[1]DESIGN LOAD'!AC:AF,3,FALSE)</f>
        <v>190</v>
      </c>
      <c r="T2296">
        <f>VLOOKUP(D2296,'[1]DESIGN LOAD'!AC:AF,4,FALSE)</f>
        <v>485</v>
      </c>
    </row>
    <row r="2297" spans="1:20" x14ac:dyDescent="0.3">
      <c r="A2297" s="6">
        <v>2024</v>
      </c>
      <c r="B2297" s="6">
        <v>10</v>
      </c>
      <c r="C2297" s="6">
        <v>4</v>
      </c>
      <c r="D2297" s="6">
        <v>21</v>
      </c>
      <c r="E2297" s="6" t="str">
        <f t="shared" si="140"/>
        <v>Friday</v>
      </c>
      <c r="F2297" s="6" t="str">
        <f t="shared" si="143"/>
        <v>Week-day</v>
      </c>
      <c r="G2297" s="6" t="str">
        <f>_xlfn.XLOOKUP(B2297,'[1]VLOOKUP DATA'!$A$3:$A$14,'[1]VLOOKUP DATA'!$C$3:$C$14)</f>
        <v>Low-demand</v>
      </c>
      <c r="H2297" s="6" t="str" cm="1">
        <f t="array" ref="H2297">_xlfn.XLOOKUP(1,('[1]VLOOKUP DATA'!$I$2:$I$337=[1]DATA!G2297)*('[1]VLOOKUP DATA'!$J$2:$J$337=[1]DATA!D2297)*('[1]VLOOKUP DATA'!$K$2:$K$337=[1]DATA!E2297),'[1]VLOOKUP DATA'!$L$2:$L$337)</f>
        <v>Standard</v>
      </c>
      <c r="I2297" s="1" cm="1">
        <f t="array" ref="I2297">_xlfn.XLOOKUP(B2297,'[1]VLOOKUP DATA'!$A$3:$A$14,_xlfn.XLOOKUP(H2297,'[1]VLOOKUP DATA'!$D$2:$F$2,'[1]VLOOKUP DATA'!$D$3:$F$14))*100</f>
        <v>147</v>
      </c>
      <c r="J2297" s="2">
        <v>-130.96702500000009</v>
      </c>
      <c r="K2297" s="3">
        <f t="shared" si="141"/>
        <v>0</v>
      </c>
      <c r="L2297" s="3">
        <v>73.86666666666666</v>
      </c>
      <c r="M2297" s="4">
        <v>472.07694166666681</v>
      </c>
      <c r="N2297" s="4">
        <v>0</v>
      </c>
      <c r="O2297" s="4">
        <v>318.98962499999993</v>
      </c>
      <c r="P2297" s="3">
        <f t="shared" si="142"/>
        <v>479.85873786407785</v>
      </c>
      <c r="Q2297" s="5">
        <v>-2.8999999999999946E-2</v>
      </c>
      <c r="R2297" s="5">
        <f>VLOOKUP(D2297,'[1]DESIGN LOAD'!AC:AF,2,FALSE)</f>
        <v>295</v>
      </c>
      <c r="S2297" s="7">
        <f>VLOOKUP(D2297,'[1]DESIGN LOAD'!AC:AF,3,FALSE)</f>
        <v>190</v>
      </c>
      <c r="T2297">
        <f>VLOOKUP(D2297,'[1]DESIGN LOAD'!AC:AF,4,FALSE)</f>
        <v>485</v>
      </c>
    </row>
    <row r="2298" spans="1:20" x14ac:dyDescent="0.3">
      <c r="A2298" s="6">
        <v>2024</v>
      </c>
      <c r="B2298" s="6">
        <v>10</v>
      </c>
      <c r="C2298" s="6">
        <v>4</v>
      </c>
      <c r="D2298" s="6">
        <v>22</v>
      </c>
      <c r="E2298" s="6" t="str">
        <f t="shared" si="140"/>
        <v>Friday</v>
      </c>
      <c r="F2298" s="6" t="str">
        <f t="shared" si="143"/>
        <v>Week-day</v>
      </c>
      <c r="G2298" s="6" t="str">
        <f>_xlfn.XLOOKUP(B2298,'[1]VLOOKUP DATA'!$A$3:$A$14,'[1]VLOOKUP DATA'!$C$3:$C$14)</f>
        <v>Low-demand</v>
      </c>
      <c r="H2298" s="6" t="str" cm="1">
        <f t="array" ref="H2298">_xlfn.XLOOKUP(1,('[1]VLOOKUP DATA'!$I$2:$I$337=[1]DATA!G2298)*('[1]VLOOKUP DATA'!$J$2:$J$337=[1]DATA!D2298)*('[1]VLOOKUP DATA'!$K$2:$K$337=[1]DATA!E2298),'[1]VLOOKUP DATA'!$L$2:$L$337)</f>
        <v>Off-Peak</v>
      </c>
      <c r="I2298" s="1" cm="1">
        <f t="array" ref="I2298">_xlfn.XLOOKUP(B2298,'[1]VLOOKUP DATA'!$A$3:$A$14,_xlfn.XLOOKUP(H2298,'[1]VLOOKUP DATA'!$D$2:$F$2,'[1]VLOOKUP DATA'!$D$3:$F$14))*100</f>
        <v>93</v>
      </c>
      <c r="J2298" s="2">
        <v>-148.02480833333328</v>
      </c>
      <c r="K2298" s="3">
        <f t="shared" si="141"/>
        <v>0</v>
      </c>
      <c r="L2298" s="3">
        <v>80.058333333333337</v>
      </c>
      <c r="M2298" s="4">
        <v>472.00203333333343</v>
      </c>
      <c r="N2298" s="4">
        <v>0</v>
      </c>
      <c r="O2298" s="4">
        <v>301.94198333333344</v>
      </c>
      <c r="P2298" s="3">
        <f t="shared" si="142"/>
        <v>479.85873786407785</v>
      </c>
      <c r="Q2298" s="5">
        <v>-2.8999999999999946E-2</v>
      </c>
      <c r="R2298" s="5">
        <f>VLOOKUP(D2298,'[1]DESIGN LOAD'!AC:AF,2,FALSE)</f>
        <v>200</v>
      </c>
      <c r="S2298" s="7">
        <f>VLOOKUP(D2298,'[1]DESIGN LOAD'!AC:AF,3,FALSE)</f>
        <v>190</v>
      </c>
      <c r="T2298">
        <f>VLOOKUP(D2298,'[1]DESIGN LOAD'!AC:AF,4,FALSE)</f>
        <v>390</v>
      </c>
    </row>
    <row r="2299" spans="1:20" x14ac:dyDescent="0.3">
      <c r="A2299" s="6">
        <v>2024</v>
      </c>
      <c r="B2299" s="6">
        <v>10</v>
      </c>
      <c r="C2299" s="6">
        <v>4</v>
      </c>
      <c r="D2299" s="6">
        <v>23</v>
      </c>
      <c r="E2299" s="6" t="str">
        <f t="shared" si="140"/>
        <v>Friday</v>
      </c>
      <c r="F2299" s="6" t="str">
        <f t="shared" si="143"/>
        <v>Week-day</v>
      </c>
      <c r="G2299" s="6" t="str">
        <f>_xlfn.XLOOKUP(B2299,'[1]VLOOKUP DATA'!$A$3:$A$14,'[1]VLOOKUP DATA'!$C$3:$C$14)</f>
        <v>Low-demand</v>
      </c>
      <c r="H2299" s="6" t="str" cm="1">
        <f t="array" ref="H2299">_xlfn.XLOOKUP(1,('[1]VLOOKUP DATA'!$I$2:$I$337=[1]DATA!G2299)*('[1]VLOOKUP DATA'!$J$2:$J$337=[1]DATA!D2299)*('[1]VLOOKUP DATA'!$K$2:$K$337=[1]DATA!E2299),'[1]VLOOKUP DATA'!$L$2:$L$337)</f>
        <v>Off-Peak</v>
      </c>
      <c r="I2299" s="1" cm="1">
        <f t="array" ref="I2299">_xlfn.XLOOKUP(B2299,'[1]VLOOKUP DATA'!$A$3:$A$14,_xlfn.XLOOKUP(H2299,'[1]VLOOKUP DATA'!$D$2:$F$2,'[1]VLOOKUP DATA'!$D$3:$F$14))*100</f>
        <v>93</v>
      </c>
      <c r="J2299" s="2">
        <v>-166.04927499999997</v>
      </c>
      <c r="K2299" s="3">
        <f t="shared" si="141"/>
        <v>0</v>
      </c>
      <c r="L2299" s="3">
        <v>87.166666666666671</v>
      </c>
      <c r="M2299" s="4">
        <v>471.98357500000014</v>
      </c>
      <c r="N2299" s="4">
        <v>0</v>
      </c>
      <c r="O2299" s="4">
        <v>283.9236416666667</v>
      </c>
      <c r="P2299" s="3">
        <f t="shared" si="142"/>
        <v>479.85873786407785</v>
      </c>
      <c r="Q2299" s="5">
        <v>-2.8999999999999946E-2</v>
      </c>
      <c r="R2299" s="5">
        <f>VLOOKUP(D2299,'[1]DESIGN LOAD'!AC:AF,2,FALSE)</f>
        <v>200</v>
      </c>
      <c r="S2299" s="7">
        <f>VLOOKUP(D2299,'[1]DESIGN LOAD'!AC:AF,3,FALSE)</f>
        <v>190</v>
      </c>
      <c r="T2299">
        <f>VLOOKUP(D2299,'[1]DESIGN LOAD'!AC:AF,4,FALSE)</f>
        <v>390</v>
      </c>
    </row>
    <row r="2300" spans="1:20" x14ac:dyDescent="0.3">
      <c r="A2300" s="6">
        <v>2024</v>
      </c>
      <c r="B2300" s="6">
        <v>10</v>
      </c>
      <c r="C2300" s="6">
        <v>5</v>
      </c>
      <c r="D2300" s="6">
        <v>0</v>
      </c>
      <c r="E2300" s="6" t="str">
        <f t="shared" si="140"/>
        <v>Saturday</v>
      </c>
      <c r="F2300" s="6" t="str">
        <f t="shared" si="143"/>
        <v>Weekend</v>
      </c>
      <c r="G2300" s="6" t="str">
        <f>_xlfn.XLOOKUP(B2300,'[1]VLOOKUP DATA'!$A$3:$A$14,'[1]VLOOKUP DATA'!$C$3:$C$14)</f>
        <v>Low-demand</v>
      </c>
      <c r="H2300" s="6" t="str" cm="1">
        <f t="array" ref="H2300">_xlfn.XLOOKUP(1,('[1]VLOOKUP DATA'!$I$2:$I$337=[1]DATA!G2300)*('[1]VLOOKUP DATA'!$J$2:$J$337=[1]DATA!D2300)*('[1]VLOOKUP DATA'!$K$2:$K$337=[1]DATA!E2300),'[1]VLOOKUP DATA'!$L$2:$L$337)</f>
        <v>Off-Peak</v>
      </c>
      <c r="I2300" s="1" cm="1">
        <f t="array" ref="I2300">_xlfn.XLOOKUP(B2300,'[1]VLOOKUP DATA'!$A$3:$A$14,_xlfn.XLOOKUP(H2300,'[1]VLOOKUP DATA'!$D$2:$F$2,'[1]VLOOKUP DATA'!$D$3:$F$14))*100</f>
        <v>93</v>
      </c>
      <c r="J2300" s="2">
        <v>-167.67684166666672</v>
      </c>
      <c r="K2300" s="3">
        <f t="shared" si="141"/>
        <v>0</v>
      </c>
      <c r="L2300" s="3">
        <v>94.541666666666671</v>
      </c>
      <c r="M2300" s="4">
        <v>471.95454166666661</v>
      </c>
      <c r="N2300" s="4">
        <v>0</v>
      </c>
      <c r="O2300" s="4">
        <v>282.37712500000004</v>
      </c>
      <c r="P2300" s="3">
        <f t="shared" si="142"/>
        <v>479.85873786407785</v>
      </c>
      <c r="Q2300" s="5">
        <v>-2.8999999999999946E-2</v>
      </c>
      <c r="R2300" s="5">
        <f>VLOOKUP(D2300,'[1]DESIGN LOAD'!AC:AF,2,FALSE)</f>
        <v>200</v>
      </c>
      <c r="S2300" s="7">
        <f>VLOOKUP(D2300,'[1]DESIGN LOAD'!AC:AF,3,FALSE)</f>
        <v>190</v>
      </c>
      <c r="T2300">
        <f>VLOOKUP(D2300,'[1]DESIGN LOAD'!AC:AF,4,FALSE)</f>
        <v>390</v>
      </c>
    </row>
    <row r="2301" spans="1:20" x14ac:dyDescent="0.3">
      <c r="A2301" s="6">
        <v>2024</v>
      </c>
      <c r="B2301" s="6">
        <v>10</v>
      </c>
      <c r="C2301" s="6">
        <v>5</v>
      </c>
      <c r="D2301" s="6">
        <v>1</v>
      </c>
      <c r="E2301" s="6" t="str">
        <f t="shared" si="140"/>
        <v>Saturday</v>
      </c>
      <c r="F2301" s="6" t="str">
        <f t="shared" si="143"/>
        <v>Weekend</v>
      </c>
      <c r="G2301" s="6" t="str">
        <f>_xlfn.XLOOKUP(B2301,'[1]VLOOKUP DATA'!$A$3:$A$14,'[1]VLOOKUP DATA'!$C$3:$C$14)</f>
        <v>Low-demand</v>
      </c>
      <c r="H2301" s="6" t="str" cm="1">
        <f t="array" ref="H2301">_xlfn.XLOOKUP(1,('[1]VLOOKUP DATA'!$I$2:$I$337=[1]DATA!G2301)*('[1]VLOOKUP DATA'!$J$2:$J$337=[1]DATA!D2301)*('[1]VLOOKUP DATA'!$K$2:$K$337=[1]DATA!E2301),'[1]VLOOKUP DATA'!$L$2:$L$337)</f>
        <v>Off-Peak</v>
      </c>
      <c r="I2301" s="1" cm="1">
        <f t="array" ref="I2301">_xlfn.XLOOKUP(B2301,'[1]VLOOKUP DATA'!$A$3:$A$14,_xlfn.XLOOKUP(H2301,'[1]VLOOKUP DATA'!$D$2:$F$2,'[1]VLOOKUP DATA'!$D$3:$F$14))*100</f>
        <v>93</v>
      </c>
      <c r="J2301" s="2">
        <v>-35.147933333333327</v>
      </c>
      <c r="K2301" s="3">
        <f t="shared" si="141"/>
        <v>0</v>
      </c>
      <c r="L2301" s="3">
        <v>98.966666666666669</v>
      </c>
      <c r="M2301" s="4">
        <v>353.50241666666665</v>
      </c>
      <c r="N2301" s="4">
        <v>0</v>
      </c>
      <c r="O2301" s="4">
        <v>302.26865833333335</v>
      </c>
      <c r="P2301" s="3">
        <f t="shared" si="142"/>
        <v>479.85873786407785</v>
      </c>
      <c r="Q2301" s="5">
        <v>-2.8999999999999946E-2</v>
      </c>
      <c r="R2301" s="5">
        <f>VLOOKUP(D2301,'[1]DESIGN LOAD'!AC:AF,2,FALSE)</f>
        <v>200</v>
      </c>
      <c r="S2301" s="7">
        <f>VLOOKUP(D2301,'[1]DESIGN LOAD'!AC:AF,3,FALSE)</f>
        <v>190</v>
      </c>
      <c r="T2301">
        <f>VLOOKUP(D2301,'[1]DESIGN LOAD'!AC:AF,4,FALSE)</f>
        <v>390</v>
      </c>
    </row>
    <row r="2302" spans="1:20" x14ac:dyDescent="0.3">
      <c r="A2302" s="6">
        <v>2024</v>
      </c>
      <c r="B2302" s="6">
        <v>10</v>
      </c>
      <c r="C2302" s="6">
        <v>5</v>
      </c>
      <c r="D2302" s="6">
        <v>2</v>
      </c>
      <c r="E2302" s="6" t="str">
        <f t="shared" si="140"/>
        <v>Saturday</v>
      </c>
      <c r="F2302" s="6" t="str">
        <f t="shared" si="143"/>
        <v>Weekend</v>
      </c>
      <c r="G2302" s="6" t="str">
        <f>_xlfn.XLOOKUP(B2302,'[1]VLOOKUP DATA'!$A$3:$A$14,'[1]VLOOKUP DATA'!$C$3:$C$14)</f>
        <v>Low-demand</v>
      </c>
      <c r="H2302" s="6" t="str" cm="1">
        <f t="array" ref="H2302">_xlfn.XLOOKUP(1,('[1]VLOOKUP DATA'!$I$2:$I$337=[1]DATA!G2302)*('[1]VLOOKUP DATA'!$J$2:$J$337=[1]DATA!D2302)*('[1]VLOOKUP DATA'!$K$2:$K$337=[1]DATA!E2302),'[1]VLOOKUP DATA'!$L$2:$L$337)</f>
        <v>Off-Peak</v>
      </c>
      <c r="I2302" s="1" cm="1">
        <f t="array" ref="I2302">_xlfn.XLOOKUP(B2302,'[1]VLOOKUP DATA'!$A$3:$A$14,_xlfn.XLOOKUP(H2302,'[1]VLOOKUP DATA'!$D$2:$F$2,'[1]VLOOKUP DATA'!$D$3:$F$14))*100</f>
        <v>93</v>
      </c>
      <c r="J2302" s="2">
        <v>-7.3671416666666625</v>
      </c>
      <c r="K2302" s="3">
        <f t="shared" si="141"/>
        <v>0</v>
      </c>
      <c r="L2302" s="3">
        <v>99</v>
      </c>
      <c r="M2302" s="4">
        <v>335.80058333333329</v>
      </c>
      <c r="N2302" s="4">
        <v>0</v>
      </c>
      <c r="O2302" s="4">
        <v>310.58159166666672</v>
      </c>
      <c r="P2302" s="3">
        <f t="shared" si="142"/>
        <v>479.85873786407785</v>
      </c>
      <c r="Q2302" s="5">
        <v>-2.8999999999999946E-2</v>
      </c>
      <c r="R2302" s="5">
        <f>VLOOKUP(D2302,'[1]DESIGN LOAD'!AC:AF,2,FALSE)</f>
        <v>200</v>
      </c>
      <c r="S2302" s="7">
        <f>VLOOKUP(D2302,'[1]DESIGN LOAD'!AC:AF,3,FALSE)</f>
        <v>190</v>
      </c>
      <c r="T2302">
        <f>VLOOKUP(D2302,'[1]DESIGN LOAD'!AC:AF,4,FALSE)</f>
        <v>390</v>
      </c>
    </row>
    <row r="2303" spans="1:20" x14ac:dyDescent="0.3">
      <c r="A2303" s="6">
        <v>2024</v>
      </c>
      <c r="B2303" s="6">
        <v>10</v>
      </c>
      <c r="C2303" s="6">
        <v>5</v>
      </c>
      <c r="D2303" s="6">
        <v>3</v>
      </c>
      <c r="E2303" s="6" t="str">
        <f t="shared" si="140"/>
        <v>Saturday</v>
      </c>
      <c r="F2303" s="6" t="str">
        <f t="shared" si="143"/>
        <v>Weekend</v>
      </c>
      <c r="G2303" s="6" t="str">
        <f>_xlfn.XLOOKUP(B2303,'[1]VLOOKUP DATA'!$A$3:$A$14,'[1]VLOOKUP DATA'!$C$3:$C$14)</f>
        <v>Low-demand</v>
      </c>
      <c r="H2303" s="6" t="str" cm="1">
        <f t="array" ref="H2303">_xlfn.XLOOKUP(1,('[1]VLOOKUP DATA'!$I$2:$I$337=[1]DATA!G2303)*('[1]VLOOKUP DATA'!$J$2:$J$337=[1]DATA!D2303)*('[1]VLOOKUP DATA'!$K$2:$K$337=[1]DATA!E2303),'[1]VLOOKUP DATA'!$L$2:$L$337)</f>
        <v>Off-Peak</v>
      </c>
      <c r="I2303" s="1" cm="1">
        <f t="array" ref="I2303">_xlfn.XLOOKUP(B2303,'[1]VLOOKUP DATA'!$A$3:$A$14,_xlfn.XLOOKUP(H2303,'[1]VLOOKUP DATA'!$D$2:$F$2,'[1]VLOOKUP DATA'!$D$3:$F$14))*100</f>
        <v>93</v>
      </c>
      <c r="J2303" s="2">
        <v>-14.641983333333338</v>
      </c>
      <c r="K2303" s="3">
        <f t="shared" si="141"/>
        <v>0</v>
      </c>
      <c r="L2303" s="3">
        <v>99</v>
      </c>
      <c r="M2303" s="4">
        <v>337.96332499999971</v>
      </c>
      <c r="N2303" s="4">
        <v>0</v>
      </c>
      <c r="O2303" s="4">
        <v>310.57610833333337</v>
      </c>
      <c r="P2303" s="3">
        <f t="shared" si="142"/>
        <v>479.85873786407785</v>
      </c>
      <c r="Q2303" s="5">
        <v>-2.8999999999999946E-2</v>
      </c>
      <c r="R2303" s="5">
        <f>VLOOKUP(D2303,'[1]DESIGN LOAD'!AC:AF,2,FALSE)</f>
        <v>200</v>
      </c>
      <c r="S2303" s="7">
        <f>VLOOKUP(D2303,'[1]DESIGN LOAD'!AC:AF,3,FALSE)</f>
        <v>190</v>
      </c>
      <c r="T2303">
        <f>VLOOKUP(D2303,'[1]DESIGN LOAD'!AC:AF,4,FALSE)</f>
        <v>390</v>
      </c>
    </row>
    <row r="2304" spans="1:20" x14ac:dyDescent="0.3">
      <c r="A2304" s="6">
        <v>2024</v>
      </c>
      <c r="B2304" s="6">
        <v>10</v>
      </c>
      <c r="C2304" s="6">
        <v>5</v>
      </c>
      <c r="D2304" s="6">
        <v>4</v>
      </c>
      <c r="E2304" s="6" t="str">
        <f t="shared" si="140"/>
        <v>Saturday</v>
      </c>
      <c r="F2304" s="6" t="str">
        <f t="shared" si="143"/>
        <v>Weekend</v>
      </c>
      <c r="G2304" s="6" t="str">
        <f>_xlfn.XLOOKUP(B2304,'[1]VLOOKUP DATA'!$A$3:$A$14,'[1]VLOOKUP DATA'!$C$3:$C$14)</f>
        <v>Low-demand</v>
      </c>
      <c r="H2304" s="6" t="str" cm="1">
        <f t="array" ref="H2304">_xlfn.XLOOKUP(1,('[1]VLOOKUP DATA'!$I$2:$I$337=[1]DATA!G2304)*('[1]VLOOKUP DATA'!$J$2:$J$337=[1]DATA!D2304)*('[1]VLOOKUP DATA'!$K$2:$K$337=[1]DATA!E2304),'[1]VLOOKUP DATA'!$L$2:$L$337)</f>
        <v>Off-Peak</v>
      </c>
      <c r="I2304" s="1" cm="1">
        <f t="array" ref="I2304">_xlfn.XLOOKUP(B2304,'[1]VLOOKUP DATA'!$A$3:$A$14,_xlfn.XLOOKUP(H2304,'[1]VLOOKUP DATA'!$D$2:$F$2,'[1]VLOOKUP DATA'!$D$3:$F$14))*100</f>
        <v>93</v>
      </c>
      <c r="J2304" s="2">
        <v>-12.203149999999999</v>
      </c>
      <c r="K2304" s="3">
        <f t="shared" si="141"/>
        <v>0</v>
      </c>
      <c r="L2304" s="3">
        <v>99</v>
      </c>
      <c r="M2304" s="4">
        <v>358.57801666666654</v>
      </c>
      <c r="N2304" s="4">
        <v>0</v>
      </c>
      <c r="O2304" s="4">
        <v>330.63829999999996</v>
      </c>
      <c r="P2304" s="3">
        <f t="shared" si="142"/>
        <v>479.85873786407785</v>
      </c>
      <c r="Q2304" s="5">
        <v>-6.2541666666666718E-2</v>
      </c>
      <c r="R2304" s="5">
        <f>VLOOKUP(D2304,'[1]DESIGN LOAD'!AC:AF,2,FALSE)</f>
        <v>295</v>
      </c>
      <c r="S2304" s="7">
        <f>VLOOKUP(D2304,'[1]DESIGN LOAD'!AC:AF,3,FALSE)</f>
        <v>190</v>
      </c>
      <c r="T2304">
        <f>VLOOKUP(D2304,'[1]DESIGN LOAD'!AC:AF,4,FALSE)</f>
        <v>485</v>
      </c>
    </row>
    <row r="2305" spans="1:20" x14ac:dyDescent="0.3">
      <c r="A2305" s="6">
        <v>2024</v>
      </c>
      <c r="B2305" s="6">
        <v>10</v>
      </c>
      <c r="C2305" s="6">
        <v>5</v>
      </c>
      <c r="D2305" s="6">
        <v>5</v>
      </c>
      <c r="E2305" s="6" t="str">
        <f t="shared" si="140"/>
        <v>Saturday</v>
      </c>
      <c r="F2305" s="6" t="str">
        <f t="shared" si="143"/>
        <v>Weekend</v>
      </c>
      <c r="G2305" s="6" t="str">
        <f>_xlfn.XLOOKUP(B2305,'[1]VLOOKUP DATA'!$A$3:$A$14,'[1]VLOOKUP DATA'!$C$3:$C$14)</f>
        <v>Low-demand</v>
      </c>
      <c r="H2305" s="6" t="str" cm="1">
        <f t="array" ref="H2305">_xlfn.XLOOKUP(1,('[1]VLOOKUP DATA'!$I$2:$I$337=[1]DATA!G2305)*('[1]VLOOKUP DATA'!$J$2:$J$337=[1]DATA!D2305)*('[1]VLOOKUP DATA'!$K$2:$K$337=[1]DATA!E2305),'[1]VLOOKUP DATA'!$L$2:$L$337)</f>
        <v>Off-Peak</v>
      </c>
      <c r="I2305" s="1" cm="1">
        <f t="array" ref="I2305">_xlfn.XLOOKUP(B2305,'[1]VLOOKUP DATA'!$A$3:$A$14,_xlfn.XLOOKUP(H2305,'[1]VLOOKUP DATA'!$D$2:$F$2,'[1]VLOOKUP DATA'!$D$3:$F$14))*100</f>
        <v>93</v>
      </c>
      <c r="J2305" s="2">
        <v>-7.5179333333333327</v>
      </c>
      <c r="K2305" s="3">
        <f t="shared" si="141"/>
        <v>0</v>
      </c>
      <c r="L2305" s="3">
        <v>99</v>
      </c>
      <c r="M2305" s="4">
        <v>345.64235833333333</v>
      </c>
      <c r="N2305" s="4">
        <v>0</v>
      </c>
      <c r="O2305" s="4">
        <v>320.13119999999986</v>
      </c>
      <c r="P2305" s="3">
        <f t="shared" si="142"/>
        <v>479.85873786407785</v>
      </c>
      <c r="Q2305" s="5">
        <v>-6.4000000000000043E-2</v>
      </c>
      <c r="R2305" s="5">
        <f>VLOOKUP(D2305,'[1]DESIGN LOAD'!AC:AF,2,FALSE)</f>
        <v>295</v>
      </c>
      <c r="S2305" s="7">
        <f>VLOOKUP(D2305,'[1]DESIGN LOAD'!AC:AF,3,FALSE)</f>
        <v>190</v>
      </c>
      <c r="T2305">
        <f>VLOOKUP(D2305,'[1]DESIGN LOAD'!AC:AF,4,FALSE)</f>
        <v>485</v>
      </c>
    </row>
    <row r="2306" spans="1:20" x14ac:dyDescent="0.3">
      <c r="A2306" s="6">
        <v>2024</v>
      </c>
      <c r="B2306" s="6">
        <v>10</v>
      </c>
      <c r="C2306" s="6">
        <v>5</v>
      </c>
      <c r="D2306" s="6">
        <v>6</v>
      </c>
      <c r="E2306" s="6" t="str">
        <f t="shared" ref="E2306:E2369" si="144">TEXT(DATE(A2306, B2306, C2306), "dddd")</f>
        <v>Saturday</v>
      </c>
      <c r="F2306" s="6" t="str">
        <f t="shared" si="143"/>
        <v>Weekend</v>
      </c>
      <c r="G2306" s="6" t="str">
        <f>_xlfn.XLOOKUP(B2306,'[1]VLOOKUP DATA'!$A$3:$A$14,'[1]VLOOKUP DATA'!$C$3:$C$14)</f>
        <v>Low-demand</v>
      </c>
      <c r="H2306" s="6" t="str" cm="1">
        <f t="array" ref="H2306">_xlfn.XLOOKUP(1,('[1]VLOOKUP DATA'!$I$2:$I$337=[1]DATA!G2306)*('[1]VLOOKUP DATA'!$J$2:$J$337=[1]DATA!D2306)*('[1]VLOOKUP DATA'!$K$2:$K$337=[1]DATA!E2306),'[1]VLOOKUP DATA'!$L$2:$L$337)</f>
        <v>Off-Peak</v>
      </c>
      <c r="I2306" s="1" cm="1">
        <f t="array" ref="I2306">_xlfn.XLOOKUP(B2306,'[1]VLOOKUP DATA'!$A$3:$A$14,_xlfn.XLOOKUP(H2306,'[1]VLOOKUP DATA'!$D$2:$F$2,'[1]VLOOKUP DATA'!$D$3:$F$14))*100</f>
        <v>93</v>
      </c>
      <c r="J2306" s="2">
        <v>2.0308666666666673</v>
      </c>
      <c r="K2306" s="3">
        <f t="shared" ref="K2306:K2369" si="145">IF(J2306&gt;0,J2306,0)</f>
        <v>2.0308666666666673</v>
      </c>
      <c r="L2306" s="3">
        <v>99</v>
      </c>
      <c r="M2306" s="4">
        <v>335.89503333333329</v>
      </c>
      <c r="N2306" s="4">
        <v>52.717575000000004</v>
      </c>
      <c r="O2306" s="4">
        <v>372.13470833333326</v>
      </c>
      <c r="P2306" s="3">
        <f t="shared" ref="P2306:P2369" si="146">_xlfn.MAXIFS(M:M,B:B,B2306)</f>
        <v>479.85873786407785</v>
      </c>
      <c r="Q2306" s="5">
        <v>-6.4000000000000043E-2</v>
      </c>
      <c r="R2306" s="5">
        <f>VLOOKUP(D2306,'[1]DESIGN LOAD'!AC:AF,2,FALSE)</f>
        <v>295</v>
      </c>
      <c r="S2306" s="7">
        <f>VLOOKUP(D2306,'[1]DESIGN LOAD'!AC:AF,3,FALSE)</f>
        <v>190</v>
      </c>
      <c r="T2306">
        <f>VLOOKUP(D2306,'[1]DESIGN LOAD'!AC:AF,4,FALSE)</f>
        <v>485</v>
      </c>
    </row>
    <row r="2307" spans="1:20" x14ac:dyDescent="0.3">
      <c r="A2307" s="6">
        <v>2024</v>
      </c>
      <c r="B2307" s="6">
        <v>10</v>
      </c>
      <c r="C2307" s="6">
        <v>5</v>
      </c>
      <c r="D2307" s="6">
        <v>7</v>
      </c>
      <c r="E2307" s="6" t="str">
        <f t="shared" si="144"/>
        <v>Saturday</v>
      </c>
      <c r="F2307" s="6" t="str">
        <f t="shared" ref="F2307:F2370" si="147">IF(OR(E2307="Saturday",E2307="Sunday"),"Weekend","Week-day")</f>
        <v>Weekend</v>
      </c>
      <c r="G2307" s="6" t="str">
        <f>_xlfn.XLOOKUP(B2307,'[1]VLOOKUP DATA'!$A$3:$A$14,'[1]VLOOKUP DATA'!$C$3:$C$14)</f>
        <v>Low-demand</v>
      </c>
      <c r="H2307" s="6" t="str" cm="1">
        <f t="array" ref="H2307">_xlfn.XLOOKUP(1,('[1]VLOOKUP DATA'!$I$2:$I$337=[1]DATA!G2307)*('[1]VLOOKUP DATA'!$J$2:$J$337=[1]DATA!D2307)*('[1]VLOOKUP DATA'!$K$2:$K$337=[1]DATA!E2307),'[1]VLOOKUP DATA'!$L$2:$L$337)</f>
        <v>Standard</v>
      </c>
      <c r="I2307" s="1" cm="1">
        <f t="array" ref="I2307">_xlfn.XLOOKUP(B2307,'[1]VLOOKUP DATA'!$A$3:$A$14,_xlfn.XLOOKUP(H2307,'[1]VLOOKUP DATA'!$D$2:$F$2,'[1]VLOOKUP DATA'!$D$3:$F$14))*100</f>
        <v>147</v>
      </c>
      <c r="J2307" s="2">
        <v>230.56557499999994</v>
      </c>
      <c r="K2307" s="3">
        <f t="shared" si="145"/>
        <v>230.56557499999994</v>
      </c>
      <c r="L2307" s="3">
        <v>93.88333333333334</v>
      </c>
      <c r="M2307" s="4">
        <v>0.23940000000000003</v>
      </c>
      <c r="N2307" s="4">
        <v>246.17280833333334</v>
      </c>
      <c r="O2307" s="4">
        <v>476.68442499999981</v>
      </c>
      <c r="P2307" s="3">
        <f t="shared" si="146"/>
        <v>479.85873786407785</v>
      </c>
      <c r="Q2307" s="5">
        <v>-5.4933333333333431E-2</v>
      </c>
      <c r="R2307" s="5">
        <f>VLOOKUP(D2307,'[1]DESIGN LOAD'!AC:AF,2,FALSE)</f>
        <v>565</v>
      </c>
      <c r="S2307" s="7">
        <f>VLOOKUP(D2307,'[1]DESIGN LOAD'!AC:AF,3,FALSE)</f>
        <v>690</v>
      </c>
      <c r="T2307">
        <f>VLOOKUP(D2307,'[1]DESIGN LOAD'!AC:AF,4,FALSE)</f>
        <v>1255</v>
      </c>
    </row>
    <row r="2308" spans="1:20" x14ac:dyDescent="0.3">
      <c r="A2308" s="6">
        <v>2024</v>
      </c>
      <c r="B2308" s="6">
        <v>10</v>
      </c>
      <c r="C2308" s="6">
        <v>5</v>
      </c>
      <c r="D2308" s="6">
        <v>8</v>
      </c>
      <c r="E2308" s="6" t="str">
        <f t="shared" si="144"/>
        <v>Saturday</v>
      </c>
      <c r="F2308" s="6" t="str">
        <f t="shared" si="147"/>
        <v>Weekend</v>
      </c>
      <c r="G2308" s="6" t="str">
        <f>_xlfn.XLOOKUP(B2308,'[1]VLOOKUP DATA'!$A$3:$A$14,'[1]VLOOKUP DATA'!$C$3:$C$14)</f>
        <v>Low-demand</v>
      </c>
      <c r="H2308" s="6" t="str" cm="1">
        <f t="array" ref="H2308">_xlfn.XLOOKUP(1,('[1]VLOOKUP DATA'!$I$2:$I$337=[1]DATA!G2308)*('[1]VLOOKUP DATA'!$J$2:$J$337=[1]DATA!D2308)*('[1]VLOOKUP DATA'!$K$2:$K$337=[1]DATA!E2308),'[1]VLOOKUP DATA'!$L$2:$L$337)</f>
        <v>Standard</v>
      </c>
      <c r="I2308" s="1" cm="1">
        <f t="array" ref="I2308">_xlfn.XLOOKUP(B2308,'[1]VLOOKUP DATA'!$A$3:$A$14,_xlfn.XLOOKUP(H2308,'[1]VLOOKUP DATA'!$D$2:$F$2,'[1]VLOOKUP DATA'!$D$3:$F$14))*100</f>
        <v>147</v>
      </c>
      <c r="J2308" s="2">
        <v>86.645066666666636</v>
      </c>
      <c r="K2308" s="3">
        <f t="shared" si="145"/>
        <v>86.645066666666636</v>
      </c>
      <c r="L2308" s="3">
        <v>84.441666666666663</v>
      </c>
      <c r="M2308" s="4">
        <v>0.15145833333333333</v>
      </c>
      <c r="N2308" s="4">
        <v>492.56196666666648</v>
      </c>
      <c r="O2308" s="4">
        <v>579.17652499999963</v>
      </c>
      <c r="P2308" s="3">
        <f t="shared" si="146"/>
        <v>479.85873786407785</v>
      </c>
      <c r="Q2308" s="5">
        <v>-3.0349999999999953E-2</v>
      </c>
      <c r="R2308" s="5">
        <f>VLOOKUP(D2308,'[1]DESIGN LOAD'!AC:AF,2,FALSE)</f>
        <v>565</v>
      </c>
      <c r="S2308" s="7">
        <f>VLOOKUP(D2308,'[1]DESIGN LOAD'!AC:AF,3,FALSE)</f>
        <v>675</v>
      </c>
      <c r="T2308">
        <f>VLOOKUP(D2308,'[1]DESIGN LOAD'!AC:AF,4,FALSE)</f>
        <v>1240</v>
      </c>
    </row>
    <row r="2309" spans="1:20" x14ac:dyDescent="0.3">
      <c r="A2309" s="6">
        <v>2024</v>
      </c>
      <c r="B2309" s="6">
        <v>10</v>
      </c>
      <c r="C2309" s="6">
        <v>5</v>
      </c>
      <c r="D2309" s="6">
        <v>9</v>
      </c>
      <c r="E2309" s="6" t="str">
        <f t="shared" si="144"/>
        <v>Saturday</v>
      </c>
      <c r="F2309" s="6" t="str">
        <f t="shared" si="147"/>
        <v>Weekend</v>
      </c>
      <c r="G2309" s="6" t="str">
        <f>_xlfn.XLOOKUP(B2309,'[1]VLOOKUP DATA'!$A$3:$A$14,'[1]VLOOKUP DATA'!$C$3:$C$14)</f>
        <v>Low-demand</v>
      </c>
      <c r="H2309" s="6" t="str" cm="1">
        <f t="array" ref="H2309">_xlfn.XLOOKUP(1,('[1]VLOOKUP DATA'!$I$2:$I$337=[1]DATA!G2309)*('[1]VLOOKUP DATA'!$J$2:$J$337=[1]DATA!D2309)*('[1]VLOOKUP DATA'!$K$2:$K$337=[1]DATA!E2309),'[1]VLOOKUP DATA'!$L$2:$L$337)</f>
        <v>Standard</v>
      </c>
      <c r="I2309" s="1" cm="1">
        <f t="array" ref="I2309">_xlfn.XLOOKUP(B2309,'[1]VLOOKUP DATA'!$A$3:$A$14,_xlfn.XLOOKUP(H2309,'[1]VLOOKUP DATA'!$D$2:$F$2,'[1]VLOOKUP DATA'!$D$3:$F$14))*100</f>
        <v>147</v>
      </c>
      <c r="J2309" s="2">
        <v>-79.097908333333336</v>
      </c>
      <c r="K2309" s="3">
        <f t="shared" si="145"/>
        <v>0</v>
      </c>
      <c r="L2309" s="3">
        <v>83.9</v>
      </c>
      <c r="M2309" s="4">
        <v>0.14801666666666663</v>
      </c>
      <c r="N2309" s="4">
        <v>716.67273333333344</v>
      </c>
      <c r="O2309" s="4">
        <v>637.53639166666608</v>
      </c>
      <c r="P2309" s="3">
        <f t="shared" si="146"/>
        <v>479.85873786407785</v>
      </c>
      <c r="Q2309" s="5">
        <v>-3.6941666666666741E-2</v>
      </c>
      <c r="R2309" s="5">
        <f>VLOOKUP(D2309,'[1]DESIGN LOAD'!AC:AF,2,FALSE)</f>
        <v>565</v>
      </c>
      <c r="S2309" s="7">
        <f>VLOOKUP(D2309,'[1]DESIGN LOAD'!AC:AF,3,FALSE)</f>
        <v>675</v>
      </c>
      <c r="T2309">
        <f>VLOOKUP(D2309,'[1]DESIGN LOAD'!AC:AF,4,FALSE)</f>
        <v>1240</v>
      </c>
    </row>
    <row r="2310" spans="1:20" x14ac:dyDescent="0.3">
      <c r="A2310" s="6">
        <v>2024</v>
      </c>
      <c r="B2310" s="6">
        <v>10</v>
      </c>
      <c r="C2310" s="6">
        <v>5</v>
      </c>
      <c r="D2310" s="6">
        <v>10</v>
      </c>
      <c r="E2310" s="6" t="str">
        <f t="shared" si="144"/>
        <v>Saturday</v>
      </c>
      <c r="F2310" s="6" t="str">
        <f t="shared" si="147"/>
        <v>Weekend</v>
      </c>
      <c r="G2310" s="6" t="str">
        <f>_xlfn.XLOOKUP(B2310,'[1]VLOOKUP DATA'!$A$3:$A$14,'[1]VLOOKUP DATA'!$C$3:$C$14)</f>
        <v>Low-demand</v>
      </c>
      <c r="H2310" s="6" t="str" cm="1">
        <f t="array" ref="H2310">_xlfn.XLOOKUP(1,('[1]VLOOKUP DATA'!$I$2:$I$337=[1]DATA!G2310)*('[1]VLOOKUP DATA'!$J$2:$J$337=[1]DATA!D2310)*('[1]VLOOKUP DATA'!$K$2:$K$337=[1]DATA!E2310),'[1]VLOOKUP DATA'!$L$2:$L$337)</f>
        <v>Standard</v>
      </c>
      <c r="I2310" s="1" cm="1">
        <f t="array" ref="I2310">_xlfn.XLOOKUP(B2310,'[1]VLOOKUP DATA'!$A$3:$A$14,_xlfn.XLOOKUP(H2310,'[1]VLOOKUP DATA'!$D$2:$F$2,'[1]VLOOKUP DATA'!$D$3:$F$14))*100</f>
        <v>147</v>
      </c>
      <c r="J2310" s="2">
        <v>-344.19485000000014</v>
      </c>
      <c r="K2310" s="3">
        <f t="shared" si="145"/>
        <v>0</v>
      </c>
      <c r="L2310" s="3">
        <v>94.56</v>
      </c>
      <c r="M2310" s="4">
        <v>188.42886999999996</v>
      </c>
      <c r="N2310" s="4">
        <v>818.67160000000001</v>
      </c>
      <c r="O2310" s="4">
        <v>654.18751999999984</v>
      </c>
      <c r="P2310" s="3">
        <f t="shared" si="146"/>
        <v>479.85873786407785</v>
      </c>
      <c r="Q2310" s="5">
        <v>-1.5260000000000004E-2</v>
      </c>
      <c r="R2310" s="5">
        <f>VLOOKUP(D2310,'[1]DESIGN LOAD'!AC:AF,2,FALSE)</f>
        <v>565</v>
      </c>
      <c r="S2310" s="7">
        <f>VLOOKUP(D2310,'[1]DESIGN LOAD'!AC:AF,3,FALSE)</f>
        <v>675</v>
      </c>
      <c r="T2310">
        <f>VLOOKUP(D2310,'[1]DESIGN LOAD'!AC:AF,4,FALSE)</f>
        <v>1240</v>
      </c>
    </row>
    <row r="2311" spans="1:20" x14ac:dyDescent="0.3">
      <c r="A2311" s="6">
        <v>2024</v>
      </c>
      <c r="B2311" s="6">
        <v>10</v>
      </c>
      <c r="C2311" s="6">
        <v>5</v>
      </c>
      <c r="D2311" s="6">
        <v>11</v>
      </c>
      <c r="E2311" s="6" t="str">
        <f t="shared" si="144"/>
        <v>Saturday</v>
      </c>
      <c r="F2311" s="6" t="str">
        <f t="shared" si="147"/>
        <v>Weekend</v>
      </c>
      <c r="G2311" s="6" t="str">
        <f>_xlfn.XLOOKUP(B2311,'[1]VLOOKUP DATA'!$A$3:$A$14,'[1]VLOOKUP DATA'!$C$3:$C$14)</f>
        <v>Low-demand</v>
      </c>
      <c r="H2311" s="6" t="str" cm="1">
        <f t="array" ref="H2311">_xlfn.XLOOKUP(1,('[1]VLOOKUP DATA'!$I$2:$I$337=[1]DATA!G2311)*('[1]VLOOKUP DATA'!$J$2:$J$337=[1]DATA!D2311)*('[1]VLOOKUP DATA'!$K$2:$K$337=[1]DATA!E2311),'[1]VLOOKUP DATA'!$L$2:$L$337)</f>
        <v>Standard</v>
      </c>
      <c r="I2311" s="1" cm="1">
        <f t="array" ref="I2311">_xlfn.XLOOKUP(B2311,'[1]VLOOKUP DATA'!$A$3:$A$14,_xlfn.XLOOKUP(H2311,'[1]VLOOKUP DATA'!$D$2:$F$2,'[1]VLOOKUP DATA'!$D$3:$F$14))*100</f>
        <v>147</v>
      </c>
      <c r="J2311" s="2">
        <v>644.70557983193271</v>
      </c>
      <c r="K2311" s="3">
        <f t="shared" si="145"/>
        <v>644.70557983193271</v>
      </c>
      <c r="L2311" s="3">
        <v>99</v>
      </c>
      <c r="M2311" s="4">
        <v>0.14954621848739486</v>
      </c>
      <c r="N2311" s="4">
        <v>62.506252100840356</v>
      </c>
      <c r="O2311" s="4">
        <v>701.35489915966343</v>
      </c>
      <c r="P2311" s="3">
        <f t="shared" si="146"/>
        <v>479.85873786407785</v>
      </c>
      <c r="Q2311" s="5">
        <v>-3.0873949579831909E-2</v>
      </c>
      <c r="R2311" s="5">
        <f>VLOOKUP(D2311,'[1]DESIGN LOAD'!AC:AF,2,FALSE)</f>
        <v>565</v>
      </c>
      <c r="S2311" s="7">
        <f>VLOOKUP(D2311,'[1]DESIGN LOAD'!AC:AF,3,FALSE)</f>
        <v>675</v>
      </c>
      <c r="T2311">
        <f>VLOOKUP(D2311,'[1]DESIGN LOAD'!AC:AF,4,FALSE)</f>
        <v>1240</v>
      </c>
    </row>
    <row r="2312" spans="1:20" x14ac:dyDescent="0.3">
      <c r="A2312" s="6">
        <v>2024</v>
      </c>
      <c r="B2312" s="6">
        <v>10</v>
      </c>
      <c r="C2312" s="6">
        <v>5</v>
      </c>
      <c r="D2312" s="6">
        <v>12</v>
      </c>
      <c r="E2312" s="6" t="str">
        <f t="shared" si="144"/>
        <v>Saturday</v>
      </c>
      <c r="F2312" s="6" t="str">
        <f t="shared" si="147"/>
        <v>Weekend</v>
      </c>
      <c r="G2312" s="6" t="str">
        <f>_xlfn.XLOOKUP(B2312,'[1]VLOOKUP DATA'!$A$3:$A$14,'[1]VLOOKUP DATA'!$C$3:$C$14)</f>
        <v>Low-demand</v>
      </c>
      <c r="H2312" s="6" t="str" cm="1">
        <f t="array" ref="H2312">_xlfn.XLOOKUP(1,('[1]VLOOKUP DATA'!$I$2:$I$337=[1]DATA!G2312)*('[1]VLOOKUP DATA'!$J$2:$J$337=[1]DATA!D2312)*('[1]VLOOKUP DATA'!$K$2:$K$337=[1]DATA!E2312),'[1]VLOOKUP DATA'!$L$2:$L$337)</f>
        <v>Off-Peak</v>
      </c>
      <c r="I2312" s="1" cm="1">
        <f t="array" ref="I2312">_xlfn.XLOOKUP(B2312,'[1]VLOOKUP DATA'!$A$3:$A$14,_xlfn.XLOOKUP(H2312,'[1]VLOOKUP DATA'!$D$2:$F$2,'[1]VLOOKUP DATA'!$D$3:$F$14))*100</f>
        <v>93</v>
      </c>
      <c r="J2312" s="2">
        <v>498.38127358490578</v>
      </c>
      <c r="K2312" s="3">
        <f t="shared" si="145"/>
        <v>498.38127358490578</v>
      </c>
      <c r="L2312" s="3">
        <v>84.764150943396231</v>
      </c>
      <c r="M2312" s="4">
        <v>105.10995283018869</v>
      </c>
      <c r="N2312" s="4">
        <v>134.70565094339622</v>
      </c>
      <c r="O2312" s="4">
        <v>732.73461320754711</v>
      </c>
      <c r="P2312" s="3">
        <f t="shared" si="146"/>
        <v>479.85873786407785</v>
      </c>
      <c r="Q2312" s="5">
        <v>-2.6943396226415089E-2</v>
      </c>
      <c r="R2312" s="5">
        <f>VLOOKUP(D2312,'[1]DESIGN LOAD'!AC:AF,2,FALSE)</f>
        <v>565</v>
      </c>
      <c r="S2312" s="7">
        <f>VLOOKUP(D2312,'[1]DESIGN LOAD'!AC:AF,3,FALSE)</f>
        <v>675</v>
      </c>
      <c r="T2312">
        <f>VLOOKUP(D2312,'[1]DESIGN LOAD'!AC:AF,4,FALSE)</f>
        <v>1240</v>
      </c>
    </row>
    <row r="2313" spans="1:20" x14ac:dyDescent="0.3">
      <c r="A2313" s="6">
        <v>2024</v>
      </c>
      <c r="B2313" s="6">
        <v>10</v>
      </c>
      <c r="C2313" s="6">
        <v>5</v>
      </c>
      <c r="D2313" s="6">
        <v>13</v>
      </c>
      <c r="E2313" s="6" t="str">
        <f t="shared" si="144"/>
        <v>Saturday</v>
      </c>
      <c r="F2313" s="6" t="str">
        <f t="shared" si="147"/>
        <v>Weekend</v>
      </c>
      <c r="G2313" s="6" t="str">
        <f>_xlfn.XLOOKUP(B2313,'[1]VLOOKUP DATA'!$A$3:$A$14,'[1]VLOOKUP DATA'!$C$3:$C$14)</f>
        <v>Low-demand</v>
      </c>
      <c r="H2313" s="6" t="str" cm="1">
        <f t="array" ref="H2313">_xlfn.XLOOKUP(1,('[1]VLOOKUP DATA'!$I$2:$I$337=[1]DATA!G2313)*('[1]VLOOKUP DATA'!$J$2:$J$337=[1]DATA!D2313)*('[1]VLOOKUP DATA'!$K$2:$K$337=[1]DATA!E2313),'[1]VLOOKUP DATA'!$L$2:$L$337)</f>
        <v>Off-Peak</v>
      </c>
      <c r="I2313" s="1" cm="1">
        <f t="array" ref="I2313">_xlfn.XLOOKUP(B2313,'[1]VLOOKUP DATA'!$A$3:$A$14,_xlfn.XLOOKUP(H2313,'[1]VLOOKUP DATA'!$D$2:$F$2,'[1]VLOOKUP DATA'!$D$3:$F$14))*100</f>
        <v>93</v>
      </c>
      <c r="J2313" s="2">
        <v>-552.70676666666645</v>
      </c>
      <c r="K2313" s="3">
        <f t="shared" si="145"/>
        <v>0</v>
      </c>
      <c r="L2313" s="3">
        <v>54.524999999999999</v>
      </c>
      <c r="M2313" s="4">
        <v>440.13479166666667</v>
      </c>
      <c r="N2313" s="4">
        <v>867.19233333333352</v>
      </c>
      <c r="O2313" s="4">
        <v>766.94391666666684</v>
      </c>
      <c r="P2313" s="3">
        <f t="shared" si="146"/>
        <v>479.85873786407785</v>
      </c>
      <c r="Q2313" s="5">
        <v>34.526024999999969</v>
      </c>
      <c r="R2313" s="5">
        <f>VLOOKUP(D2313,'[1]DESIGN LOAD'!AC:AF,2,FALSE)</f>
        <v>565</v>
      </c>
      <c r="S2313" s="7">
        <f>VLOOKUP(D2313,'[1]DESIGN LOAD'!AC:AF,3,FALSE)</f>
        <v>675</v>
      </c>
      <c r="T2313">
        <f>VLOOKUP(D2313,'[1]DESIGN LOAD'!AC:AF,4,FALSE)</f>
        <v>1240</v>
      </c>
    </row>
    <row r="2314" spans="1:20" x14ac:dyDescent="0.3">
      <c r="A2314" s="6">
        <v>2024</v>
      </c>
      <c r="B2314" s="6">
        <v>10</v>
      </c>
      <c r="C2314" s="6">
        <v>5</v>
      </c>
      <c r="D2314" s="6">
        <v>14</v>
      </c>
      <c r="E2314" s="6" t="str">
        <f t="shared" si="144"/>
        <v>Saturday</v>
      </c>
      <c r="F2314" s="6" t="str">
        <f t="shared" si="147"/>
        <v>Weekend</v>
      </c>
      <c r="G2314" s="6" t="str">
        <f>_xlfn.XLOOKUP(B2314,'[1]VLOOKUP DATA'!$A$3:$A$14,'[1]VLOOKUP DATA'!$C$3:$C$14)</f>
        <v>Low-demand</v>
      </c>
      <c r="H2314" s="6" t="str" cm="1">
        <f t="array" ref="H2314">_xlfn.XLOOKUP(1,('[1]VLOOKUP DATA'!$I$2:$I$337=[1]DATA!G2314)*('[1]VLOOKUP DATA'!$J$2:$J$337=[1]DATA!D2314)*('[1]VLOOKUP DATA'!$K$2:$K$337=[1]DATA!E2314),'[1]VLOOKUP DATA'!$L$2:$L$337)</f>
        <v>Off-Peak</v>
      </c>
      <c r="I2314" s="1" cm="1">
        <f t="array" ref="I2314">_xlfn.XLOOKUP(B2314,'[1]VLOOKUP DATA'!$A$3:$A$14,_xlfn.XLOOKUP(H2314,'[1]VLOOKUP DATA'!$D$2:$F$2,'[1]VLOOKUP DATA'!$D$3:$F$14))*100</f>
        <v>93</v>
      </c>
      <c r="J2314" s="2">
        <v>-441.40148333333337</v>
      </c>
      <c r="K2314" s="3">
        <f t="shared" si="145"/>
        <v>0</v>
      </c>
      <c r="L2314" s="3">
        <v>77.408333333333331</v>
      </c>
      <c r="M2314" s="4">
        <v>446.3933833333333</v>
      </c>
      <c r="N2314" s="4">
        <v>747.97873333333348</v>
      </c>
      <c r="O2314" s="4">
        <v>730.35857500000031</v>
      </c>
      <c r="P2314" s="3">
        <f t="shared" si="146"/>
        <v>479.85873786407785</v>
      </c>
      <c r="Q2314" s="5">
        <v>-3.0724999999999995E-2</v>
      </c>
      <c r="R2314" s="5">
        <f>VLOOKUP(D2314,'[1]DESIGN LOAD'!AC:AF,2,FALSE)</f>
        <v>565</v>
      </c>
      <c r="S2314" s="7">
        <f>VLOOKUP(D2314,'[1]DESIGN LOAD'!AC:AF,3,FALSE)</f>
        <v>675</v>
      </c>
      <c r="T2314">
        <f>VLOOKUP(D2314,'[1]DESIGN LOAD'!AC:AF,4,FALSE)</f>
        <v>1240</v>
      </c>
    </row>
    <row r="2315" spans="1:20" x14ac:dyDescent="0.3">
      <c r="A2315" s="6">
        <v>2024</v>
      </c>
      <c r="B2315" s="6">
        <v>10</v>
      </c>
      <c r="C2315" s="6">
        <v>5</v>
      </c>
      <c r="D2315" s="6">
        <v>15</v>
      </c>
      <c r="E2315" s="6" t="str">
        <f t="shared" si="144"/>
        <v>Saturday</v>
      </c>
      <c r="F2315" s="6" t="str">
        <f t="shared" si="147"/>
        <v>Weekend</v>
      </c>
      <c r="G2315" s="6" t="str">
        <f>_xlfn.XLOOKUP(B2315,'[1]VLOOKUP DATA'!$A$3:$A$14,'[1]VLOOKUP DATA'!$C$3:$C$14)</f>
        <v>Low-demand</v>
      </c>
      <c r="H2315" s="6" t="str" cm="1">
        <f t="array" ref="H2315">_xlfn.XLOOKUP(1,('[1]VLOOKUP DATA'!$I$2:$I$337=[1]DATA!G2315)*('[1]VLOOKUP DATA'!$J$2:$J$337=[1]DATA!D2315)*('[1]VLOOKUP DATA'!$K$2:$K$337=[1]DATA!E2315),'[1]VLOOKUP DATA'!$L$2:$L$337)</f>
        <v>Off-Peak</v>
      </c>
      <c r="I2315" s="1" cm="1">
        <f t="array" ref="I2315">_xlfn.XLOOKUP(B2315,'[1]VLOOKUP DATA'!$A$3:$A$14,_xlfn.XLOOKUP(H2315,'[1]VLOOKUP DATA'!$D$2:$F$2,'[1]VLOOKUP DATA'!$D$3:$F$14))*100</f>
        <v>93</v>
      </c>
      <c r="J2315" s="2">
        <v>-186.68016666666665</v>
      </c>
      <c r="K2315" s="3">
        <f t="shared" si="145"/>
        <v>0</v>
      </c>
      <c r="L2315" s="3">
        <v>92.483333333333334</v>
      </c>
      <c r="M2315" s="4">
        <v>388.34247500000004</v>
      </c>
      <c r="N2315" s="4">
        <v>562.55141666666646</v>
      </c>
      <c r="O2315" s="4">
        <v>744.19913333333329</v>
      </c>
      <c r="P2315" s="3">
        <f t="shared" si="146"/>
        <v>479.85873786407785</v>
      </c>
      <c r="Q2315" s="5">
        <v>-3.3599999999999935E-2</v>
      </c>
      <c r="R2315" s="5">
        <f>VLOOKUP(D2315,'[1]DESIGN LOAD'!AC:AF,2,FALSE)</f>
        <v>565</v>
      </c>
      <c r="S2315" s="7">
        <f>VLOOKUP(D2315,'[1]DESIGN LOAD'!AC:AF,3,FALSE)</f>
        <v>675</v>
      </c>
      <c r="T2315">
        <f>VLOOKUP(D2315,'[1]DESIGN LOAD'!AC:AF,4,FALSE)</f>
        <v>1240</v>
      </c>
    </row>
    <row r="2316" spans="1:20" x14ac:dyDescent="0.3">
      <c r="A2316" s="6">
        <v>2024</v>
      </c>
      <c r="B2316" s="6">
        <v>10</v>
      </c>
      <c r="C2316" s="6">
        <v>5</v>
      </c>
      <c r="D2316" s="6">
        <v>16</v>
      </c>
      <c r="E2316" s="6" t="str">
        <f t="shared" si="144"/>
        <v>Saturday</v>
      </c>
      <c r="F2316" s="6" t="str">
        <f t="shared" si="147"/>
        <v>Weekend</v>
      </c>
      <c r="G2316" s="6" t="str">
        <f>_xlfn.XLOOKUP(B2316,'[1]VLOOKUP DATA'!$A$3:$A$14,'[1]VLOOKUP DATA'!$C$3:$C$14)</f>
        <v>Low-demand</v>
      </c>
      <c r="H2316" s="6" t="str" cm="1">
        <f t="array" ref="H2316">_xlfn.XLOOKUP(1,('[1]VLOOKUP DATA'!$I$2:$I$337=[1]DATA!G2316)*('[1]VLOOKUP DATA'!$J$2:$J$337=[1]DATA!D2316)*('[1]VLOOKUP DATA'!$K$2:$K$337=[1]DATA!E2316),'[1]VLOOKUP DATA'!$L$2:$L$337)</f>
        <v>Off-Peak</v>
      </c>
      <c r="I2316" s="1" cm="1">
        <f t="array" ref="I2316">_xlfn.XLOOKUP(B2316,'[1]VLOOKUP DATA'!$A$3:$A$14,_xlfn.XLOOKUP(H2316,'[1]VLOOKUP DATA'!$D$2:$F$2,'[1]VLOOKUP DATA'!$D$3:$F$14))*100</f>
        <v>93</v>
      </c>
      <c r="J2316" s="2">
        <v>36.453708333333331</v>
      </c>
      <c r="K2316" s="3">
        <f t="shared" si="145"/>
        <v>36.453708333333331</v>
      </c>
      <c r="L2316" s="3">
        <v>94.716666666666669</v>
      </c>
      <c r="M2316" s="4">
        <v>409.90155833333358</v>
      </c>
      <c r="N2316" s="4">
        <v>322.77875833333326</v>
      </c>
      <c r="O2316" s="4">
        <v>745.89574166666659</v>
      </c>
      <c r="P2316" s="3">
        <f t="shared" si="146"/>
        <v>479.85873786407785</v>
      </c>
      <c r="Q2316" s="5">
        <v>-3.7391666666666643E-2</v>
      </c>
      <c r="R2316" s="5">
        <f>VLOOKUP(D2316,'[1]DESIGN LOAD'!AC:AF,2,FALSE)</f>
        <v>565</v>
      </c>
      <c r="S2316" s="7">
        <f>VLOOKUP(D2316,'[1]DESIGN LOAD'!AC:AF,3,FALSE)</f>
        <v>675</v>
      </c>
      <c r="T2316">
        <f>VLOOKUP(D2316,'[1]DESIGN LOAD'!AC:AF,4,FALSE)</f>
        <v>1240</v>
      </c>
    </row>
    <row r="2317" spans="1:20" x14ac:dyDescent="0.3">
      <c r="A2317" s="6">
        <v>2024</v>
      </c>
      <c r="B2317" s="6">
        <v>10</v>
      </c>
      <c r="C2317" s="6">
        <v>5</v>
      </c>
      <c r="D2317" s="6">
        <v>17</v>
      </c>
      <c r="E2317" s="6" t="str">
        <f t="shared" si="144"/>
        <v>Saturday</v>
      </c>
      <c r="F2317" s="6" t="str">
        <f t="shared" si="147"/>
        <v>Weekend</v>
      </c>
      <c r="G2317" s="6" t="str">
        <f>_xlfn.XLOOKUP(B2317,'[1]VLOOKUP DATA'!$A$3:$A$14,'[1]VLOOKUP DATA'!$C$3:$C$14)</f>
        <v>Low-demand</v>
      </c>
      <c r="H2317" s="6" t="str" cm="1">
        <f t="array" ref="H2317">_xlfn.XLOOKUP(1,('[1]VLOOKUP DATA'!$I$2:$I$337=[1]DATA!G2317)*('[1]VLOOKUP DATA'!$J$2:$J$337=[1]DATA!D2317)*('[1]VLOOKUP DATA'!$K$2:$K$337=[1]DATA!E2317),'[1]VLOOKUP DATA'!$L$2:$L$337)</f>
        <v>Off-Peak</v>
      </c>
      <c r="I2317" s="1" cm="1">
        <f t="array" ref="I2317">_xlfn.XLOOKUP(B2317,'[1]VLOOKUP DATA'!$A$3:$A$14,_xlfn.XLOOKUP(H2317,'[1]VLOOKUP DATA'!$D$2:$F$2,'[1]VLOOKUP DATA'!$D$3:$F$14))*100</f>
        <v>93</v>
      </c>
      <c r="J2317" s="2">
        <v>106.12987499999996</v>
      </c>
      <c r="K2317" s="3">
        <f t="shared" si="145"/>
        <v>106.12987499999996</v>
      </c>
      <c r="L2317" s="3">
        <v>90.75833333333334</v>
      </c>
      <c r="M2317" s="4">
        <v>446.16460000000001</v>
      </c>
      <c r="N2317" s="4">
        <v>132.96239999999997</v>
      </c>
      <c r="O2317" s="4">
        <v>662.92167499999982</v>
      </c>
      <c r="P2317" s="3">
        <f t="shared" si="146"/>
        <v>479.85873786407785</v>
      </c>
      <c r="Q2317" s="5">
        <v>-3.2766666666666659E-2</v>
      </c>
      <c r="R2317" s="5">
        <f>VLOOKUP(D2317,'[1]DESIGN LOAD'!AC:AF,2,FALSE)</f>
        <v>555</v>
      </c>
      <c r="S2317" s="7">
        <f>VLOOKUP(D2317,'[1]DESIGN LOAD'!AC:AF,3,FALSE)</f>
        <v>675</v>
      </c>
      <c r="T2317">
        <f>VLOOKUP(D2317,'[1]DESIGN LOAD'!AC:AF,4,FALSE)</f>
        <v>1230</v>
      </c>
    </row>
    <row r="2318" spans="1:20" x14ac:dyDescent="0.3">
      <c r="A2318" s="6">
        <v>2024</v>
      </c>
      <c r="B2318" s="6">
        <v>10</v>
      </c>
      <c r="C2318" s="6">
        <v>5</v>
      </c>
      <c r="D2318" s="6">
        <v>18</v>
      </c>
      <c r="E2318" s="6" t="str">
        <f t="shared" si="144"/>
        <v>Saturday</v>
      </c>
      <c r="F2318" s="6" t="str">
        <f t="shared" si="147"/>
        <v>Weekend</v>
      </c>
      <c r="G2318" s="6" t="str">
        <f>_xlfn.XLOOKUP(B2318,'[1]VLOOKUP DATA'!$A$3:$A$14,'[1]VLOOKUP DATA'!$C$3:$C$14)</f>
        <v>Low-demand</v>
      </c>
      <c r="H2318" s="6" t="str" cm="1">
        <f t="array" ref="H2318">_xlfn.XLOOKUP(1,('[1]VLOOKUP DATA'!$I$2:$I$337=[1]DATA!G2318)*('[1]VLOOKUP DATA'!$J$2:$J$337=[1]DATA!D2318)*('[1]VLOOKUP DATA'!$K$2:$K$337=[1]DATA!E2318),'[1]VLOOKUP DATA'!$L$2:$L$337)</f>
        <v>Standard</v>
      </c>
      <c r="I2318" s="1" cm="1">
        <f t="array" ref="I2318">_xlfn.XLOOKUP(B2318,'[1]VLOOKUP DATA'!$A$3:$A$14,_xlfn.XLOOKUP(H2318,'[1]VLOOKUP DATA'!$D$2:$F$2,'[1]VLOOKUP DATA'!$D$3:$F$14))*100</f>
        <v>147</v>
      </c>
      <c r="J2318" s="2">
        <v>461.72776666666664</v>
      </c>
      <c r="K2318" s="3">
        <f t="shared" si="145"/>
        <v>461.72776666666664</v>
      </c>
      <c r="L2318" s="3">
        <v>75.483333333333334</v>
      </c>
      <c r="M2318" s="4">
        <v>79.743500000000026</v>
      </c>
      <c r="N2318" s="4">
        <v>14.454533333333336</v>
      </c>
      <c r="O2318" s="4">
        <v>551.88452499999994</v>
      </c>
      <c r="P2318" s="3">
        <f t="shared" si="146"/>
        <v>479.85873786407785</v>
      </c>
      <c r="Q2318" s="5">
        <v>-3.6050000000000013E-2</v>
      </c>
      <c r="R2318" s="5">
        <f>VLOOKUP(D2318,'[1]DESIGN LOAD'!AC:AF,2,FALSE)</f>
        <v>485</v>
      </c>
      <c r="S2318" s="7">
        <f>VLOOKUP(D2318,'[1]DESIGN LOAD'!AC:AF,3,FALSE)</f>
        <v>655</v>
      </c>
      <c r="T2318">
        <f>VLOOKUP(D2318,'[1]DESIGN LOAD'!AC:AF,4,FALSE)</f>
        <v>1140</v>
      </c>
    </row>
    <row r="2319" spans="1:20" x14ac:dyDescent="0.3">
      <c r="A2319" s="6">
        <v>2024</v>
      </c>
      <c r="B2319" s="6">
        <v>10</v>
      </c>
      <c r="C2319" s="6">
        <v>5</v>
      </c>
      <c r="D2319" s="6">
        <v>19</v>
      </c>
      <c r="E2319" s="6" t="str">
        <f t="shared" si="144"/>
        <v>Saturday</v>
      </c>
      <c r="F2319" s="6" t="str">
        <f t="shared" si="147"/>
        <v>Weekend</v>
      </c>
      <c r="G2319" s="6" t="str">
        <f>_xlfn.XLOOKUP(B2319,'[1]VLOOKUP DATA'!$A$3:$A$14,'[1]VLOOKUP DATA'!$C$3:$C$14)</f>
        <v>Low-demand</v>
      </c>
      <c r="H2319" s="6" t="str" cm="1">
        <f t="array" ref="H2319">_xlfn.XLOOKUP(1,('[1]VLOOKUP DATA'!$I$2:$I$337=[1]DATA!G2319)*('[1]VLOOKUP DATA'!$J$2:$J$337=[1]DATA!D2319)*('[1]VLOOKUP DATA'!$K$2:$K$337=[1]DATA!E2319),'[1]VLOOKUP DATA'!$L$2:$L$337)</f>
        <v>Standard</v>
      </c>
      <c r="I2319" s="1" cm="1">
        <f t="array" ref="I2319">_xlfn.XLOOKUP(B2319,'[1]VLOOKUP DATA'!$A$3:$A$14,_xlfn.XLOOKUP(H2319,'[1]VLOOKUP DATA'!$D$2:$F$2,'[1]VLOOKUP DATA'!$D$3:$F$14))*100</f>
        <v>147</v>
      </c>
      <c r="J2319" s="2">
        <v>86.390900000000002</v>
      </c>
      <c r="K2319" s="3">
        <f t="shared" si="145"/>
        <v>86.390900000000002</v>
      </c>
      <c r="L2319" s="3">
        <v>61.94166666666667</v>
      </c>
      <c r="M2319" s="4">
        <v>385.24390833333331</v>
      </c>
      <c r="N2319" s="4">
        <v>0</v>
      </c>
      <c r="O2319" s="4">
        <v>452.86682499999995</v>
      </c>
      <c r="P2319" s="3">
        <f t="shared" si="146"/>
        <v>479.85873786407785</v>
      </c>
      <c r="Q2319" s="5">
        <v>-4.2024999999999986E-2</v>
      </c>
      <c r="R2319" s="5">
        <f>VLOOKUP(D2319,'[1]DESIGN LOAD'!AC:AF,2,FALSE)</f>
        <v>295</v>
      </c>
      <c r="S2319" s="7">
        <f>VLOOKUP(D2319,'[1]DESIGN LOAD'!AC:AF,3,FALSE)</f>
        <v>655</v>
      </c>
      <c r="T2319">
        <f>VLOOKUP(D2319,'[1]DESIGN LOAD'!AC:AF,4,FALSE)</f>
        <v>950</v>
      </c>
    </row>
    <row r="2320" spans="1:20" x14ac:dyDescent="0.3">
      <c r="A2320" s="6">
        <v>2024</v>
      </c>
      <c r="B2320" s="6">
        <v>10</v>
      </c>
      <c r="C2320" s="6">
        <v>5</v>
      </c>
      <c r="D2320" s="6">
        <v>20</v>
      </c>
      <c r="E2320" s="6" t="str">
        <f t="shared" si="144"/>
        <v>Saturday</v>
      </c>
      <c r="F2320" s="6" t="str">
        <f t="shared" si="147"/>
        <v>Weekend</v>
      </c>
      <c r="G2320" s="6" t="str">
        <f>_xlfn.XLOOKUP(B2320,'[1]VLOOKUP DATA'!$A$3:$A$14,'[1]VLOOKUP DATA'!$C$3:$C$14)</f>
        <v>Low-demand</v>
      </c>
      <c r="H2320" s="6" t="str" cm="1">
        <f t="array" ref="H2320">_xlfn.XLOOKUP(1,('[1]VLOOKUP DATA'!$I$2:$I$337=[1]DATA!G2320)*('[1]VLOOKUP DATA'!$J$2:$J$337=[1]DATA!D2320)*('[1]VLOOKUP DATA'!$K$2:$K$337=[1]DATA!E2320),'[1]VLOOKUP DATA'!$L$2:$L$337)</f>
        <v>Off-Peak</v>
      </c>
      <c r="I2320" s="1" cm="1">
        <f t="array" ref="I2320">_xlfn.XLOOKUP(B2320,'[1]VLOOKUP DATA'!$A$3:$A$14,_xlfn.XLOOKUP(H2320,'[1]VLOOKUP DATA'!$D$2:$F$2,'[1]VLOOKUP DATA'!$D$3:$F$14))*100</f>
        <v>93</v>
      </c>
      <c r="J2320" s="2">
        <v>-118.90695833333339</v>
      </c>
      <c r="K2320" s="3">
        <f t="shared" si="145"/>
        <v>0</v>
      </c>
      <c r="L2320" s="3">
        <v>62.166666666666664</v>
      </c>
      <c r="M2320" s="4">
        <v>442.57509999999985</v>
      </c>
      <c r="N2320" s="4">
        <v>0</v>
      </c>
      <c r="O2320" s="4">
        <v>302.18627500000002</v>
      </c>
      <c r="P2320" s="3">
        <f t="shared" si="146"/>
        <v>479.85873786407785</v>
      </c>
      <c r="Q2320" s="5">
        <v>-3.0699999999999943E-2</v>
      </c>
      <c r="R2320" s="5">
        <f>VLOOKUP(D2320,'[1]DESIGN LOAD'!AC:AF,2,FALSE)</f>
        <v>295</v>
      </c>
      <c r="S2320" s="7">
        <f>VLOOKUP(D2320,'[1]DESIGN LOAD'!AC:AF,3,FALSE)</f>
        <v>190</v>
      </c>
      <c r="T2320">
        <f>VLOOKUP(D2320,'[1]DESIGN LOAD'!AC:AF,4,FALSE)</f>
        <v>485</v>
      </c>
    </row>
    <row r="2321" spans="1:20" x14ac:dyDescent="0.3">
      <c r="A2321" s="6">
        <v>2024</v>
      </c>
      <c r="B2321" s="6">
        <v>10</v>
      </c>
      <c r="C2321" s="6">
        <v>5</v>
      </c>
      <c r="D2321" s="6">
        <v>21</v>
      </c>
      <c r="E2321" s="6" t="str">
        <f t="shared" si="144"/>
        <v>Saturday</v>
      </c>
      <c r="F2321" s="6" t="str">
        <f t="shared" si="147"/>
        <v>Weekend</v>
      </c>
      <c r="G2321" s="6" t="str">
        <f>_xlfn.XLOOKUP(B2321,'[1]VLOOKUP DATA'!$A$3:$A$14,'[1]VLOOKUP DATA'!$C$3:$C$14)</f>
        <v>Low-demand</v>
      </c>
      <c r="H2321" s="6" t="str" cm="1">
        <f t="array" ref="H2321">_xlfn.XLOOKUP(1,('[1]VLOOKUP DATA'!$I$2:$I$337=[1]DATA!G2321)*('[1]VLOOKUP DATA'!$J$2:$J$337=[1]DATA!D2321)*('[1]VLOOKUP DATA'!$K$2:$K$337=[1]DATA!E2321),'[1]VLOOKUP DATA'!$L$2:$L$337)</f>
        <v>Off-Peak</v>
      </c>
      <c r="I2321" s="1" cm="1">
        <f t="array" ref="I2321">_xlfn.XLOOKUP(B2321,'[1]VLOOKUP DATA'!$A$3:$A$14,_xlfn.XLOOKUP(H2321,'[1]VLOOKUP DATA'!$D$2:$F$2,'[1]VLOOKUP DATA'!$D$3:$F$14))*100</f>
        <v>93</v>
      </c>
      <c r="J2321" s="2">
        <v>-118.63236666666658</v>
      </c>
      <c r="K2321" s="3">
        <f t="shared" si="145"/>
        <v>0</v>
      </c>
      <c r="L2321" s="3">
        <v>67.841666666666669</v>
      </c>
      <c r="M2321" s="4">
        <v>445.15796666666671</v>
      </c>
      <c r="N2321" s="4">
        <v>0</v>
      </c>
      <c r="O2321" s="4">
        <v>305.25808333333367</v>
      </c>
      <c r="P2321" s="3">
        <f t="shared" si="146"/>
        <v>479.85873786407785</v>
      </c>
      <c r="Q2321" s="5">
        <v>-4.1133333333333404E-2</v>
      </c>
      <c r="R2321" s="5">
        <f>VLOOKUP(D2321,'[1]DESIGN LOAD'!AC:AF,2,FALSE)</f>
        <v>295</v>
      </c>
      <c r="S2321" s="7">
        <f>VLOOKUP(D2321,'[1]DESIGN LOAD'!AC:AF,3,FALSE)</f>
        <v>190</v>
      </c>
      <c r="T2321">
        <f>VLOOKUP(D2321,'[1]DESIGN LOAD'!AC:AF,4,FALSE)</f>
        <v>485</v>
      </c>
    </row>
    <row r="2322" spans="1:20" x14ac:dyDescent="0.3">
      <c r="A2322" s="6">
        <v>2024</v>
      </c>
      <c r="B2322" s="6">
        <v>10</v>
      </c>
      <c r="C2322" s="6">
        <v>5</v>
      </c>
      <c r="D2322" s="6">
        <v>22</v>
      </c>
      <c r="E2322" s="6" t="str">
        <f t="shared" si="144"/>
        <v>Saturday</v>
      </c>
      <c r="F2322" s="6" t="str">
        <f t="shared" si="147"/>
        <v>Weekend</v>
      </c>
      <c r="G2322" s="6" t="str">
        <f>_xlfn.XLOOKUP(B2322,'[1]VLOOKUP DATA'!$A$3:$A$14,'[1]VLOOKUP DATA'!$C$3:$C$14)</f>
        <v>Low-demand</v>
      </c>
      <c r="H2322" s="6" t="str" cm="1">
        <f t="array" ref="H2322">_xlfn.XLOOKUP(1,('[1]VLOOKUP DATA'!$I$2:$I$337=[1]DATA!G2322)*('[1]VLOOKUP DATA'!$J$2:$J$337=[1]DATA!D2322)*('[1]VLOOKUP DATA'!$K$2:$K$337=[1]DATA!E2322),'[1]VLOOKUP DATA'!$L$2:$L$337)</f>
        <v>Off-Peak</v>
      </c>
      <c r="I2322" s="1" cm="1">
        <f t="array" ref="I2322">_xlfn.XLOOKUP(B2322,'[1]VLOOKUP DATA'!$A$3:$A$14,_xlfn.XLOOKUP(H2322,'[1]VLOOKUP DATA'!$D$2:$F$2,'[1]VLOOKUP DATA'!$D$3:$F$14))*100</f>
        <v>93</v>
      </c>
      <c r="J2322" s="2">
        <v>-118.74607500000003</v>
      </c>
      <c r="K2322" s="3">
        <f t="shared" si="145"/>
        <v>0</v>
      </c>
      <c r="L2322" s="3">
        <v>72.95</v>
      </c>
      <c r="M2322" s="4">
        <v>444.96316666666672</v>
      </c>
      <c r="N2322" s="4">
        <v>0</v>
      </c>
      <c r="O2322" s="4">
        <v>305.15374166666663</v>
      </c>
      <c r="P2322" s="3">
        <f t="shared" si="146"/>
        <v>479.85873786407785</v>
      </c>
      <c r="Q2322" s="5">
        <v>-4.3000000000000073E-2</v>
      </c>
      <c r="R2322" s="5">
        <f>VLOOKUP(D2322,'[1]DESIGN LOAD'!AC:AF,2,FALSE)</f>
        <v>200</v>
      </c>
      <c r="S2322" s="7">
        <f>VLOOKUP(D2322,'[1]DESIGN LOAD'!AC:AF,3,FALSE)</f>
        <v>190</v>
      </c>
      <c r="T2322">
        <f>VLOOKUP(D2322,'[1]DESIGN LOAD'!AC:AF,4,FALSE)</f>
        <v>390</v>
      </c>
    </row>
    <row r="2323" spans="1:20" x14ac:dyDescent="0.3">
      <c r="A2323" s="6">
        <v>2024</v>
      </c>
      <c r="B2323" s="6">
        <v>10</v>
      </c>
      <c r="C2323" s="6">
        <v>5</v>
      </c>
      <c r="D2323" s="6">
        <v>23</v>
      </c>
      <c r="E2323" s="6" t="str">
        <f t="shared" si="144"/>
        <v>Saturday</v>
      </c>
      <c r="F2323" s="6" t="str">
        <f t="shared" si="147"/>
        <v>Weekend</v>
      </c>
      <c r="G2323" s="6" t="str">
        <f>_xlfn.XLOOKUP(B2323,'[1]VLOOKUP DATA'!$A$3:$A$14,'[1]VLOOKUP DATA'!$C$3:$C$14)</f>
        <v>Low-demand</v>
      </c>
      <c r="H2323" s="6" t="str" cm="1">
        <f t="array" ref="H2323">_xlfn.XLOOKUP(1,('[1]VLOOKUP DATA'!$I$2:$I$337=[1]DATA!G2323)*('[1]VLOOKUP DATA'!$J$2:$J$337=[1]DATA!D2323)*('[1]VLOOKUP DATA'!$K$2:$K$337=[1]DATA!E2323),'[1]VLOOKUP DATA'!$L$2:$L$337)</f>
        <v>Off-Peak</v>
      </c>
      <c r="I2323" s="1" cm="1">
        <f t="array" ref="I2323">_xlfn.XLOOKUP(B2323,'[1]VLOOKUP DATA'!$A$3:$A$14,_xlfn.XLOOKUP(H2323,'[1]VLOOKUP DATA'!$D$2:$F$2,'[1]VLOOKUP DATA'!$D$3:$F$14))*100</f>
        <v>93</v>
      </c>
      <c r="J2323" s="2">
        <v>-116.02975833333331</v>
      </c>
      <c r="K2323" s="3">
        <f t="shared" si="145"/>
        <v>0</v>
      </c>
      <c r="L2323" s="3">
        <v>77.966666666666669</v>
      </c>
      <c r="M2323" s="4">
        <v>444.80466666666661</v>
      </c>
      <c r="N2323" s="4">
        <v>0</v>
      </c>
      <c r="O2323" s="4">
        <v>307.88651666666658</v>
      </c>
      <c r="P2323" s="3">
        <f t="shared" si="146"/>
        <v>479.85873786407785</v>
      </c>
      <c r="Q2323" s="5">
        <v>-4.3000000000000073E-2</v>
      </c>
      <c r="R2323" s="5">
        <f>VLOOKUP(D2323,'[1]DESIGN LOAD'!AC:AF,2,FALSE)</f>
        <v>200</v>
      </c>
      <c r="S2323" s="7">
        <f>VLOOKUP(D2323,'[1]DESIGN LOAD'!AC:AF,3,FALSE)</f>
        <v>190</v>
      </c>
      <c r="T2323">
        <f>VLOOKUP(D2323,'[1]DESIGN LOAD'!AC:AF,4,FALSE)</f>
        <v>390</v>
      </c>
    </row>
    <row r="2324" spans="1:20" x14ac:dyDescent="0.3">
      <c r="A2324" s="6">
        <v>2024</v>
      </c>
      <c r="B2324" s="6">
        <v>10</v>
      </c>
      <c r="C2324" s="6">
        <v>6</v>
      </c>
      <c r="D2324" s="6">
        <v>0</v>
      </c>
      <c r="E2324" s="6" t="str">
        <f t="shared" si="144"/>
        <v>Sunday</v>
      </c>
      <c r="F2324" s="6" t="str">
        <f t="shared" si="147"/>
        <v>Weekend</v>
      </c>
      <c r="G2324" s="6" t="str">
        <f>_xlfn.XLOOKUP(B2324,'[1]VLOOKUP DATA'!$A$3:$A$14,'[1]VLOOKUP DATA'!$C$3:$C$14)</f>
        <v>Low-demand</v>
      </c>
      <c r="H2324" s="6" t="str" cm="1">
        <f t="array" ref="H2324">_xlfn.XLOOKUP(1,('[1]VLOOKUP DATA'!$I$2:$I$337=[1]DATA!G2324)*('[1]VLOOKUP DATA'!$J$2:$J$337=[1]DATA!D2324)*('[1]VLOOKUP DATA'!$K$2:$K$337=[1]DATA!E2324),'[1]VLOOKUP DATA'!$L$2:$L$337)</f>
        <v>Off-Peak</v>
      </c>
      <c r="I2324" s="1" cm="1">
        <f t="array" ref="I2324">_xlfn.XLOOKUP(B2324,'[1]VLOOKUP DATA'!$A$3:$A$14,_xlfn.XLOOKUP(H2324,'[1]VLOOKUP DATA'!$D$2:$F$2,'[1]VLOOKUP DATA'!$D$3:$F$14))*100</f>
        <v>93</v>
      </c>
      <c r="J2324" s="2">
        <v>-119.52394166666669</v>
      </c>
      <c r="K2324" s="3">
        <f t="shared" si="145"/>
        <v>0</v>
      </c>
      <c r="L2324" s="3">
        <v>83.041666666666671</v>
      </c>
      <c r="M2324" s="4">
        <v>444.75310833333333</v>
      </c>
      <c r="N2324" s="4">
        <v>0</v>
      </c>
      <c r="O2324" s="4">
        <v>304.3838833333333</v>
      </c>
      <c r="P2324" s="3">
        <f t="shared" si="146"/>
        <v>479.85873786407785</v>
      </c>
      <c r="Q2324" s="5">
        <v>-4.3000000000000073E-2</v>
      </c>
      <c r="R2324" s="5">
        <f>VLOOKUP(D2324,'[1]DESIGN LOAD'!AC:AF,2,FALSE)</f>
        <v>200</v>
      </c>
      <c r="S2324" s="7">
        <f>VLOOKUP(D2324,'[1]DESIGN LOAD'!AC:AF,3,FALSE)</f>
        <v>190</v>
      </c>
      <c r="T2324">
        <f>VLOOKUP(D2324,'[1]DESIGN LOAD'!AC:AF,4,FALSE)</f>
        <v>390</v>
      </c>
    </row>
    <row r="2325" spans="1:20" x14ac:dyDescent="0.3">
      <c r="A2325" s="6">
        <v>2024</v>
      </c>
      <c r="B2325" s="6">
        <v>10</v>
      </c>
      <c r="C2325" s="6">
        <v>6</v>
      </c>
      <c r="D2325" s="6">
        <v>1</v>
      </c>
      <c r="E2325" s="6" t="str">
        <f t="shared" si="144"/>
        <v>Sunday</v>
      </c>
      <c r="F2325" s="6" t="str">
        <f t="shared" si="147"/>
        <v>Weekend</v>
      </c>
      <c r="G2325" s="6" t="str">
        <f>_xlfn.XLOOKUP(B2325,'[1]VLOOKUP DATA'!$A$3:$A$14,'[1]VLOOKUP DATA'!$C$3:$C$14)</f>
        <v>Low-demand</v>
      </c>
      <c r="H2325" s="6" t="str" cm="1">
        <f t="array" ref="H2325">_xlfn.XLOOKUP(1,('[1]VLOOKUP DATA'!$I$2:$I$337=[1]DATA!G2325)*('[1]VLOOKUP DATA'!$J$2:$J$337=[1]DATA!D2325)*('[1]VLOOKUP DATA'!$K$2:$K$337=[1]DATA!E2325),'[1]VLOOKUP DATA'!$L$2:$L$337)</f>
        <v>Off-Peak</v>
      </c>
      <c r="I2325" s="1" cm="1">
        <f t="array" ref="I2325">_xlfn.XLOOKUP(B2325,'[1]VLOOKUP DATA'!$A$3:$A$14,_xlfn.XLOOKUP(H2325,'[1]VLOOKUP DATA'!$D$2:$F$2,'[1]VLOOKUP DATA'!$D$3:$F$14))*100</f>
        <v>93</v>
      </c>
      <c r="J2325" s="2">
        <v>-121.980475</v>
      </c>
      <c r="K2325" s="3">
        <f t="shared" si="145"/>
        <v>0</v>
      </c>
      <c r="L2325" s="3">
        <v>88.15</v>
      </c>
      <c r="M2325" s="4">
        <v>444.6303666666667</v>
      </c>
      <c r="N2325" s="4">
        <v>0</v>
      </c>
      <c r="O2325" s="4">
        <v>301.94024166666645</v>
      </c>
      <c r="P2325" s="3">
        <f t="shared" si="146"/>
        <v>479.85873786407785</v>
      </c>
      <c r="Q2325" s="5">
        <v>-4.3000000000000073E-2</v>
      </c>
      <c r="R2325" s="5">
        <f>VLOOKUP(D2325,'[1]DESIGN LOAD'!AC:AF,2,FALSE)</f>
        <v>200</v>
      </c>
      <c r="S2325" s="7">
        <f>VLOOKUP(D2325,'[1]DESIGN LOAD'!AC:AF,3,FALSE)</f>
        <v>190</v>
      </c>
      <c r="T2325">
        <f>VLOOKUP(D2325,'[1]DESIGN LOAD'!AC:AF,4,FALSE)</f>
        <v>390</v>
      </c>
    </row>
    <row r="2326" spans="1:20" x14ac:dyDescent="0.3">
      <c r="A2326" s="6">
        <v>2024</v>
      </c>
      <c r="B2326" s="6">
        <v>10</v>
      </c>
      <c r="C2326" s="6">
        <v>6</v>
      </c>
      <c r="D2326" s="6">
        <v>2</v>
      </c>
      <c r="E2326" s="6" t="str">
        <f t="shared" si="144"/>
        <v>Sunday</v>
      </c>
      <c r="F2326" s="6" t="str">
        <f t="shared" si="147"/>
        <v>Weekend</v>
      </c>
      <c r="G2326" s="6" t="str">
        <f>_xlfn.XLOOKUP(B2326,'[1]VLOOKUP DATA'!$A$3:$A$14,'[1]VLOOKUP DATA'!$C$3:$C$14)</f>
        <v>Low-demand</v>
      </c>
      <c r="H2326" s="6" t="str" cm="1">
        <f t="array" ref="H2326">_xlfn.XLOOKUP(1,('[1]VLOOKUP DATA'!$I$2:$I$337=[1]DATA!G2326)*('[1]VLOOKUP DATA'!$J$2:$J$337=[1]DATA!D2326)*('[1]VLOOKUP DATA'!$K$2:$K$337=[1]DATA!E2326),'[1]VLOOKUP DATA'!$L$2:$L$337)</f>
        <v>Off-Peak</v>
      </c>
      <c r="I2326" s="1" cm="1">
        <f t="array" ref="I2326">_xlfn.XLOOKUP(B2326,'[1]VLOOKUP DATA'!$A$3:$A$14,_xlfn.XLOOKUP(H2326,'[1]VLOOKUP DATA'!$D$2:$F$2,'[1]VLOOKUP DATA'!$D$3:$F$14))*100</f>
        <v>93</v>
      </c>
      <c r="J2326" s="2">
        <v>-61.245325000000015</v>
      </c>
      <c r="K2326" s="3">
        <f t="shared" si="145"/>
        <v>0</v>
      </c>
      <c r="L2326" s="3">
        <v>92.24166666666666</v>
      </c>
      <c r="M2326" s="4">
        <v>444.64854166666663</v>
      </c>
      <c r="N2326" s="4">
        <v>0</v>
      </c>
      <c r="O2326" s="4">
        <v>362.6768583333332</v>
      </c>
      <c r="P2326" s="3">
        <f t="shared" si="146"/>
        <v>479.85873786407785</v>
      </c>
      <c r="Q2326" s="5">
        <v>-4.3000000000000073E-2</v>
      </c>
      <c r="R2326" s="5">
        <f>VLOOKUP(D2326,'[1]DESIGN LOAD'!AC:AF,2,FALSE)</f>
        <v>200</v>
      </c>
      <c r="S2326" s="7">
        <f>VLOOKUP(D2326,'[1]DESIGN LOAD'!AC:AF,3,FALSE)</f>
        <v>190</v>
      </c>
      <c r="T2326">
        <f>VLOOKUP(D2326,'[1]DESIGN LOAD'!AC:AF,4,FALSE)</f>
        <v>390</v>
      </c>
    </row>
    <row r="2327" spans="1:20" x14ac:dyDescent="0.3">
      <c r="A2327" s="6">
        <v>2024</v>
      </c>
      <c r="B2327" s="6">
        <v>10</v>
      </c>
      <c r="C2327" s="6">
        <v>6</v>
      </c>
      <c r="D2327" s="6">
        <v>3</v>
      </c>
      <c r="E2327" s="6" t="str">
        <f t="shared" si="144"/>
        <v>Sunday</v>
      </c>
      <c r="F2327" s="6" t="str">
        <f t="shared" si="147"/>
        <v>Weekend</v>
      </c>
      <c r="G2327" s="6" t="str">
        <f>_xlfn.XLOOKUP(B2327,'[1]VLOOKUP DATA'!$A$3:$A$14,'[1]VLOOKUP DATA'!$C$3:$C$14)</f>
        <v>Low-demand</v>
      </c>
      <c r="H2327" s="6" t="str" cm="1">
        <f t="array" ref="H2327">_xlfn.XLOOKUP(1,('[1]VLOOKUP DATA'!$I$2:$I$337=[1]DATA!G2327)*('[1]VLOOKUP DATA'!$J$2:$J$337=[1]DATA!D2327)*('[1]VLOOKUP DATA'!$K$2:$K$337=[1]DATA!E2327),'[1]VLOOKUP DATA'!$L$2:$L$337)</f>
        <v>Off-Peak</v>
      </c>
      <c r="I2327" s="1" cm="1">
        <f t="array" ref="I2327">_xlfn.XLOOKUP(B2327,'[1]VLOOKUP DATA'!$A$3:$A$14,_xlfn.XLOOKUP(H2327,'[1]VLOOKUP DATA'!$D$2:$F$2,'[1]VLOOKUP DATA'!$D$3:$F$14))*100</f>
        <v>93</v>
      </c>
      <c r="J2327" s="2">
        <v>-46.171991666666678</v>
      </c>
      <c r="K2327" s="3">
        <f t="shared" si="145"/>
        <v>0</v>
      </c>
      <c r="L2327" s="3">
        <v>94.1</v>
      </c>
      <c r="M2327" s="4">
        <v>416.46503333333311</v>
      </c>
      <c r="N2327" s="4">
        <v>0</v>
      </c>
      <c r="O2327" s="4">
        <v>353.02295833333352</v>
      </c>
      <c r="P2327" s="3">
        <f t="shared" si="146"/>
        <v>479.85873786407785</v>
      </c>
      <c r="Q2327" s="5">
        <v>-4.3000000000000073E-2</v>
      </c>
      <c r="R2327" s="5">
        <f>VLOOKUP(D2327,'[1]DESIGN LOAD'!AC:AF,2,FALSE)</f>
        <v>200</v>
      </c>
      <c r="S2327" s="7">
        <f>VLOOKUP(D2327,'[1]DESIGN LOAD'!AC:AF,3,FALSE)</f>
        <v>190</v>
      </c>
      <c r="T2327">
        <f>VLOOKUP(D2327,'[1]DESIGN LOAD'!AC:AF,4,FALSE)</f>
        <v>390</v>
      </c>
    </row>
    <row r="2328" spans="1:20" x14ac:dyDescent="0.3">
      <c r="A2328" s="6">
        <v>2024</v>
      </c>
      <c r="B2328" s="6">
        <v>10</v>
      </c>
      <c r="C2328" s="6">
        <v>6</v>
      </c>
      <c r="D2328" s="6">
        <v>4</v>
      </c>
      <c r="E2328" s="6" t="str">
        <f t="shared" si="144"/>
        <v>Sunday</v>
      </c>
      <c r="F2328" s="6" t="str">
        <f t="shared" si="147"/>
        <v>Weekend</v>
      </c>
      <c r="G2328" s="6" t="str">
        <f>_xlfn.XLOOKUP(B2328,'[1]VLOOKUP DATA'!$A$3:$A$14,'[1]VLOOKUP DATA'!$C$3:$C$14)</f>
        <v>Low-demand</v>
      </c>
      <c r="H2328" s="6" t="str" cm="1">
        <f t="array" ref="H2328">_xlfn.XLOOKUP(1,('[1]VLOOKUP DATA'!$I$2:$I$337=[1]DATA!G2328)*('[1]VLOOKUP DATA'!$J$2:$J$337=[1]DATA!D2328)*('[1]VLOOKUP DATA'!$K$2:$K$337=[1]DATA!E2328),'[1]VLOOKUP DATA'!$L$2:$L$337)</f>
        <v>Off-Peak</v>
      </c>
      <c r="I2328" s="1" cm="1">
        <f t="array" ref="I2328">_xlfn.XLOOKUP(B2328,'[1]VLOOKUP DATA'!$A$3:$A$14,_xlfn.XLOOKUP(H2328,'[1]VLOOKUP DATA'!$D$2:$F$2,'[1]VLOOKUP DATA'!$D$3:$F$14))*100</f>
        <v>93</v>
      </c>
      <c r="J2328" s="2">
        <v>-26.643291666666673</v>
      </c>
      <c r="K2328" s="3">
        <f t="shared" si="145"/>
        <v>0</v>
      </c>
      <c r="L2328" s="3">
        <v>95.474999999999994</v>
      </c>
      <c r="M2328" s="4">
        <v>408.69449166666635</v>
      </c>
      <c r="N2328" s="4">
        <v>0</v>
      </c>
      <c r="O2328" s="4">
        <v>364.45665833333334</v>
      </c>
      <c r="P2328" s="3">
        <f t="shared" si="146"/>
        <v>479.85873786407785</v>
      </c>
      <c r="Q2328" s="5">
        <v>-4.3000000000000073E-2</v>
      </c>
      <c r="R2328" s="5">
        <f>VLOOKUP(D2328,'[1]DESIGN LOAD'!AC:AF,2,FALSE)</f>
        <v>295</v>
      </c>
      <c r="S2328" s="7">
        <f>VLOOKUP(D2328,'[1]DESIGN LOAD'!AC:AF,3,FALSE)</f>
        <v>190</v>
      </c>
      <c r="T2328">
        <f>VLOOKUP(D2328,'[1]DESIGN LOAD'!AC:AF,4,FALSE)</f>
        <v>485</v>
      </c>
    </row>
    <row r="2329" spans="1:20" x14ac:dyDescent="0.3">
      <c r="A2329" s="6">
        <v>2024</v>
      </c>
      <c r="B2329" s="6">
        <v>10</v>
      </c>
      <c r="C2329" s="6">
        <v>6</v>
      </c>
      <c r="D2329" s="6">
        <v>5</v>
      </c>
      <c r="E2329" s="6" t="str">
        <f t="shared" si="144"/>
        <v>Sunday</v>
      </c>
      <c r="F2329" s="6" t="str">
        <f t="shared" si="147"/>
        <v>Weekend</v>
      </c>
      <c r="G2329" s="6" t="str">
        <f>_xlfn.XLOOKUP(B2329,'[1]VLOOKUP DATA'!$A$3:$A$14,'[1]VLOOKUP DATA'!$C$3:$C$14)</f>
        <v>Low-demand</v>
      </c>
      <c r="H2329" s="6" t="str" cm="1">
        <f t="array" ref="H2329">_xlfn.XLOOKUP(1,('[1]VLOOKUP DATA'!$I$2:$I$337=[1]DATA!G2329)*('[1]VLOOKUP DATA'!$J$2:$J$337=[1]DATA!D2329)*('[1]VLOOKUP DATA'!$K$2:$K$337=[1]DATA!E2329),'[1]VLOOKUP DATA'!$L$2:$L$337)</f>
        <v>Off-Peak</v>
      </c>
      <c r="I2329" s="1" cm="1">
        <f t="array" ref="I2329">_xlfn.XLOOKUP(B2329,'[1]VLOOKUP DATA'!$A$3:$A$14,_xlfn.XLOOKUP(H2329,'[1]VLOOKUP DATA'!$D$2:$F$2,'[1]VLOOKUP DATA'!$D$3:$F$14))*100</f>
        <v>93</v>
      </c>
      <c r="J2329" s="2">
        <v>-36.007275000000007</v>
      </c>
      <c r="K2329" s="3">
        <f t="shared" si="145"/>
        <v>0</v>
      </c>
      <c r="L2329" s="3">
        <v>96.833333333333329</v>
      </c>
      <c r="M2329" s="4">
        <v>404.76929166666656</v>
      </c>
      <c r="N2329" s="4">
        <v>0</v>
      </c>
      <c r="O2329" s="4">
        <v>350.1136166666667</v>
      </c>
      <c r="P2329" s="3">
        <f t="shared" si="146"/>
        <v>479.85873786407785</v>
      </c>
      <c r="Q2329" s="5">
        <v>-4.3000000000000073E-2</v>
      </c>
      <c r="R2329" s="5">
        <f>VLOOKUP(D2329,'[1]DESIGN LOAD'!AC:AF,2,FALSE)</f>
        <v>295</v>
      </c>
      <c r="S2329" s="7">
        <f>VLOOKUP(D2329,'[1]DESIGN LOAD'!AC:AF,3,FALSE)</f>
        <v>190</v>
      </c>
      <c r="T2329">
        <f>VLOOKUP(D2329,'[1]DESIGN LOAD'!AC:AF,4,FALSE)</f>
        <v>485</v>
      </c>
    </row>
    <row r="2330" spans="1:20" x14ac:dyDescent="0.3">
      <c r="A2330" s="6">
        <v>2024</v>
      </c>
      <c r="B2330" s="6">
        <v>10</v>
      </c>
      <c r="C2330" s="6">
        <v>6</v>
      </c>
      <c r="D2330" s="6">
        <v>6</v>
      </c>
      <c r="E2330" s="6" t="str">
        <f t="shared" si="144"/>
        <v>Sunday</v>
      </c>
      <c r="F2330" s="6" t="str">
        <f t="shared" si="147"/>
        <v>Weekend</v>
      </c>
      <c r="G2330" s="6" t="str">
        <f>_xlfn.XLOOKUP(B2330,'[1]VLOOKUP DATA'!$A$3:$A$14,'[1]VLOOKUP DATA'!$C$3:$C$14)</f>
        <v>Low-demand</v>
      </c>
      <c r="H2330" s="6" t="str" cm="1">
        <f t="array" ref="H2330">_xlfn.XLOOKUP(1,('[1]VLOOKUP DATA'!$I$2:$I$337=[1]DATA!G2330)*('[1]VLOOKUP DATA'!$J$2:$J$337=[1]DATA!D2330)*('[1]VLOOKUP DATA'!$K$2:$K$337=[1]DATA!E2330),'[1]VLOOKUP DATA'!$L$2:$L$337)</f>
        <v>Off-Peak</v>
      </c>
      <c r="I2330" s="1" cm="1">
        <f t="array" ref="I2330">_xlfn.XLOOKUP(B2330,'[1]VLOOKUP DATA'!$A$3:$A$14,_xlfn.XLOOKUP(H2330,'[1]VLOOKUP DATA'!$D$2:$F$2,'[1]VLOOKUP DATA'!$D$3:$F$14))*100</f>
        <v>93</v>
      </c>
      <c r="J2330" s="2">
        <v>-16.65690833333333</v>
      </c>
      <c r="K2330" s="3">
        <f t="shared" si="145"/>
        <v>0</v>
      </c>
      <c r="L2330" s="3">
        <v>97.674999999999997</v>
      </c>
      <c r="M2330" s="4">
        <v>372.78637499999985</v>
      </c>
      <c r="N2330" s="4">
        <v>44.330550000000024</v>
      </c>
      <c r="O2330" s="4">
        <v>383.2249166666669</v>
      </c>
      <c r="P2330" s="3">
        <f t="shared" si="146"/>
        <v>479.85873786407785</v>
      </c>
      <c r="Q2330" s="5">
        <v>-4.3000000000000073E-2</v>
      </c>
      <c r="R2330" s="5">
        <f>VLOOKUP(D2330,'[1]DESIGN LOAD'!AC:AF,2,FALSE)</f>
        <v>295</v>
      </c>
      <c r="S2330" s="7">
        <f>VLOOKUP(D2330,'[1]DESIGN LOAD'!AC:AF,3,FALSE)</f>
        <v>190</v>
      </c>
      <c r="T2330">
        <f>VLOOKUP(D2330,'[1]DESIGN LOAD'!AC:AF,4,FALSE)</f>
        <v>485</v>
      </c>
    </row>
    <row r="2331" spans="1:20" x14ac:dyDescent="0.3">
      <c r="A2331" s="6">
        <v>2024</v>
      </c>
      <c r="B2331" s="6">
        <v>10</v>
      </c>
      <c r="C2331" s="6">
        <v>6</v>
      </c>
      <c r="D2331" s="6">
        <v>7</v>
      </c>
      <c r="E2331" s="6" t="str">
        <f t="shared" si="144"/>
        <v>Sunday</v>
      </c>
      <c r="F2331" s="6" t="str">
        <f t="shared" si="147"/>
        <v>Weekend</v>
      </c>
      <c r="G2331" s="6" t="str">
        <f>_xlfn.XLOOKUP(B2331,'[1]VLOOKUP DATA'!$A$3:$A$14,'[1]VLOOKUP DATA'!$C$3:$C$14)</f>
        <v>Low-demand</v>
      </c>
      <c r="H2331" s="6" t="str" cm="1">
        <f t="array" ref="H2331">_xlfn.XLOOKUP(1,('[1]VLOOKUP DATA'!$I$2:$I$337=[1]DATA!G2331)*('[1]VLOOKUP DATA'!$J$2:$J$337=[1]DATA!D2331)*('[1]VLOOKUP DATA'!$K$2:$K$337=[1]DATA!E2331),'[1]VLOOKUP DATA'!$L$2:$L$337)</f>
        <v>Off-Peak</v>
      </c>
      <c r="I2331" s="1" cm="1">
        <f t="array" ref="I2331">_xlfn.XLOOKUP(B2331,'[1]VLOOKUP DATA'!$A$3:$A$14,_xlfn.XLOOKUP(H2331,'[1]VLOOKUP DATA'!$D$2:$F$2,'[1]VLOOKUP DATA'!$D$3:$F$14))*100</f>
        <v>93</v>
      </c>
      <c r="J2331" s="2">
        <v>213.39387500000004</v>
      </c>
      <c r="K2331" s="3">
        <f t="shared" si="145"/>
        <v>213.39387500000004</v>
      </c>
      <c r="L2331" s="3">
        <v>91.924999999999997</v>
      </c>
      <c r="M2331" s="4">
        <v>0.16028333333333325</v>
      </c>
      <c r="N2331" s="4">
        <v>239.46831666666668</v>
      </c>
      <c r="O2331" s="4">
        <v>452.81894166666672</v>
      </c>
      <c r="P2331" s="3">
        <f t="shared" si="146"/>
        <v>479.85873786407785</v>
      </c>
      <c r="Q2331" s="5">
        <v>-4.3000000000000073E-2</v>
      </c>
      <c r="R2331" s="5">
        <f>VLOOKUP(D2331,'[1]DESIGN LOAD'!AC:AF,2,FALSE)</f>
        <v>565</v>
      </c>
      <c r="S2331" s="7">
        <f>VLOOKUP(D2331,'[1]DESIGN LOAD'!AC:AF,3,FALSE)</f>
        <v>690</v>
      </c>
      <c r="T2331">
        <f>VLOOKUP(D2331,'[1]DESIGN LOAD'!AC:AF,4,FALSE)</f>
        <v>1255</v>
      </c>
    </row>
    <row r="2332" spans="1:20" x14ac:dyDescent="0.3">
      <c r="A2332" s="6">
        <v>2024</v>
      </c>
      <c r="B2332" s="6">
        <v>10</v>
      </c>
      <c r="C2332" s="6">
        <v>6</v>
      </c>
      <c r="D2332" s="6">
        <v>8</v>
      </c>
      <c r="E2332" s="6" t="str">
        <f t="shared" si="144"/>
        <v>Sunday</v>
      </c>
      <c r="F2332" s="6" t="str">
        <f t="shared" si="147"/>
        <v>Weekend</v>
      </c>
      <c r="G2332" s="6" t="str">
        <f>_xlfn.XLOOKUP(B2332,'[1]VLOOKUP DATA'!$A$3:$A$14,'[1]VLOOKUP DATA'!$C$3:$C$14)</f>
        <v>Low-demand</v>
      </c>
      <c r="H2332" s="6" t="str" cm="1">
        <f t="array" ref="H2332">_xlfn.XLOOKUP(1,('[1]VLOOKUP DATA'!$I$2:$I$337=[1]DATA!G2332)*('[1]VLOOKUP DATA'!$J$2:$J$337=[1]DATA!D2332)*('[1]VLOOKUP DATA'!$K$2:$K$337=[1]DATA!E2332),'[1]VLOOKUP DATA'!$L$2:$L$337)</f>
        <v>Off-Peak</v>
      </c>
      <c r="I2332" s="1" cm="1">
        <f t="array" ref="I2332">_xlfn.XLOOKUP(B2332,'[1]VLOOKUP DATA'!$A$3:$A$14,_xlfn.XLOOKUP(H2332,'[1]VLOOKUP DATA'!$D$2:$F$2,'[1]VLOOKUP DATA'!$D$3:$F$14))*100</f>
        <v>93</v>
      </c>
      <c r="J2332" s="2">
        <v>327.2185750000001</v>
      </c>
      <c r="K2332" s="3">
        <f t="shared" si="145"/>
        <v>327.2185750000001</v>
      </c>
      <c r="L2332" s="3">
        <v>79.358333333333334</v>
      </c>
      <c r="M2332" s="4">
        <v>0.15888333333333329</v>
      </c>
      <c r="N2332" s="4">
        <v>306.32038333333333</v>
      </c>
      <c r="O2332" s="4">
        <v>633.49463333333335</v>
      </c>
      <c r="P2332" s="3">
        <f t="shared" si="146"/>
        <v>479.85873786407785</v>
      </c>
      <c r="Q2332" s="5">
        <v>-4.3524999999999932E-2</v>
      </c>
      <c r="R2332" s="5">
        <f>VLOOKUP(D2332,'[1]DESIGN LOAD'!AC:AF,2,FALSE)</f>
        <v>565</v>
      </c>
      <c r="S2332" s="7">
        <f>VLOOKUP(D2332,'[1]DESIGN LOAD'!AC:AF,3,FALSE)</f>
        <v>675</v>
      </c>
      <c r="T2332">
        <f>VLOOKUP(D2332,'[1]DESIGN LOAD'!AC:AF,4,FALSE)</f>
        <v>1240</v>
      </c>
    </row>
    <row r="2333" spans="1:20" x14ac:dyDescent="0.3">
      <c r="A2333" s="6">
        <v>2024</v>
      </c>
      <c r="B2333" s="6">
        <v>10</v>
      </c>
      <c r="C2333" s="6">
        <v>6</v>
      </c>
      <c r="D2333" s="6">
        <v>9</v>
      </c>
      <c r="E2333" s="6" t="str">
        <f t="shared" si="144"/>
        <v>Sunday</v>
      </c>
      <c r="F2333" s="6" t="str">
        <f t="shared" si="147"/>
        <v>Weekend</v>
      </c>
      <c r="G2333" s="6" t="str">
        <f>_xlfn.XLOOKUP(B2333,'[1]VLOOKUP DATA'!$A$3:$A$14,'[1]VLOOKUP DATA'!$C$3:$C$14)</f>
        <v>Low-demand</v>
      </c>
      <c r="H2333" s="6" t="str" cm="1">
        <f t="array" ref="H2333">_xlfn.XLOOKUP(1,('[1]VLOOKUP DATA'!$I$2:$I$337=[1]DATA!G2333)*('[1]VLOOKUP DATA'!$J$2:$J$337=[1]DATA!D2333)*('[1]VLOOKUP DATA'!$K$2:$K$337=[1]DATA!E2333),'[1]VLOOKUP DATA'!$L$2:$L$337)</f>
        <v>Off-Peak</v>
      </c>
      <c r="I2333" s="1" cm="1">
        <f t="array" ref="I2333">_xlfn.XLOOKUP(B2333,'[1]VLOOKUP DATA'!$A$3:$A$14,_xlfn.XLOOKUP(H2333,'[1]VLOOKUP DATA'!$D$2:$F$2,'[1]VLOOKUP DATA'!$D$3:$F$14))*100</f>
        <v>93</v>
      </c>
      <c r="J2333" s="2">
        <v>-125.91712499999998</v>
      </c>
      <c r="K2333" s="3">
        <f t="shared" si="145"/>
        <v>0</v>
      </c>
      <c r="L2333" s="3">
        <v>72.033333333333331</v>
      </c>
      <c r="M2333" s="4">
        <v>0.15820000000000004</v>
      </c>
      <c r="N2333" s="4">
        <v>682.54407500000013</v>
      </c>
      <c r="O2333" s="4">
        <v>556.58117499999992</v>
      </c>
      <c r="P2333" s="3">
        <f t="shared" si="146"/>
        <v>479.85873786407785</v>
      </c>
      <c r="Q2333" s="5">
        <v>-4.3999999999999921E-2</v>
      </c>
      <c r="R2333" s="5">
        <f>VLOOKUP(D2333,'[1]DESIGN LOAD'!AC:AF,2,FALSE)</f>
        <v>565</v>
      </c>
      <c r="S2333" s="7">
        <f>VLOOKUP(D2333,'[1]DESIGN LOAD'!AC:AF,3,FALSE)</f>
        <v>675</v>
      </c>
      <c r="T2333">
        <f>VLOOKUP(D2333,'[1]DESIGN LOAD'!AC:AF,4,FALSE)</f>
        <v>1240</v>
      </c>
    </row>
    <row r="2334" spans="1:20" x14ac:dyDescent="0.3">
      <c r="A2334" s="6">
        <v>2024</v>
      </c>
      <c r="B2334" s="6">
        <v>10</v>
      </c>
      <c r="C2334" s="6">
        <v>6</v>
      </c>
      <c r="D2334" s="6">
        <v>10</v>
      </c>
      <c r="E2334" s="6" t="str">
        <f t="shared" si="144"/>
        <v>Sunday</v>
      </c>
      <c r="F2334" s="6" t="str">
        <f t="shared" si="147"/>
        <v>Weekend</v>
      </c>
      <c r="G2334" s="6" t="str">
        <f>_xlfn.XLOOKUP(B2334,'[1]VLOOKUP DATA'!$A$3:$A$14,'[1]VLOOKUP DATA'!$C$3:$C$14)</f>
        <v>Low-demand</v>
      </c>
      <c r="H2334" s="6" t="str" cm="1">
        <f t="array" ref="H2334">_xlfn.XLOOKUP(1,('[1]VLOOKUP DATA'!$I$2:$I$337=[1]DATA!G2334)*('[1]VLOOKUP DATA'!$J$2:$J$337=[1]DATA!D2334)*('[1]VLOOKUP DATA'!$K$2:$K$337=[1]DATA!E2334),'[1]VLOOKUP DATA'!$L$2:$L$337)</f>
        <v>Off-Peak</v>
      </c>
      <c r="I2334" s="1" cm="1">
        <f t="array" ref="I2334">_xlfn.XLOOKUP(B2334,'[1]VLOOKUP DATA'!$A$3:$A$14,_xlfn.XLOOKUP(H2334,'[1]VLOOKUP DATA'!$D$2:$F$2,'[1]VLOOKUP DATA'!$D$3:$F$14))*100</f>
        <v>93</v>
      </c>
      <c r="J2334" s="2">
        <v>-421.11909999999995</v>
      </c>
      <c r="K2334" s="3">
        <f t="shared" si="145"/>
        <v>0</v>
      </c>
      <c r="L2334" s="3">
        <v>86.25</v>
      </c>
      <c r="M2334" s="4">
        <v>440.22280833333338</v>
      </c>
      <c r="N2334" s="4">
        <v>673.86559166666711</v>
      </c>
      <c r="O2334" s="4">
        <v>672.1387500000003</v>
      </c>
      <c r="P2334" s="3">
        <f t="shared" si="146"/>
        <v>479.85873786407785</v>
      </c>
      <c r="Q2334" s="5">
        <v>-2.2266666666666678E-2</v>
      </c>
      <c r="R2334" s="5">
        <f>VLOOKUP(D2334,'[1]DESIGN LOAD'!AC:AF,2,FALSE)</f>
        <v>565</v>
      </c>
      <c r="S2334" s="7">
        <f>VLOOKUP(D2334,'[1]DESIGN LOAD'!AC:AF,3,FALSE)</f>
        <v>675</v>
      </c>
      <c r="T2334">
        <f>VLOOKUP(D2334,'[1]DESIGN LOAD'!AC:AF,4,FALSE)</f>
        <v>1240</v>
      </c>
    </row>
    <row r="2335" spans="1:20" x14ac:dyDescent="0.3">
      <c r="A2335" s="6">
        <v>2024</v>
      </c>
      <c r="B2335" s="6">
        <v>10</v>
      </c>
      <c r="C2335" s="6">
        <v>6</v>
      </c>
      <c r="D2335" s="6">
        <v>11</v>
      </c>
      <c r="E2335" s="6" t="str">
        <f t="shared" si="144"/>
        <v>Sunday</v>
      </c>
      <c r="F2335" s="6" t="str">
        <f t="shared" si="147"/>
        <v>Weekend</v>
      </c>
      <c r="G2335" s="6" t="str">
        <f>_xlfn.XLOOKUP(B2335,'[1]VLOOKUP DATA'!$A$3:$A$14,'[1]VLOOKUP DATA'!$C$3:$C$14)</f>
        <v>Low-demand</v>
      </c>
      <c r="H2335" s="6" t="str" cm="1">
        <f t="array" ref="H2335">_xlfn.XLOOKUP(1,('[1]VLOOKUP DATA'!$I$2:$I$337=[1]DATA!G2335)*('[1]VLOOKUP DATA'!$J$2:$J$337=[1]DATA!D2335)*('[1]VLOOKUP DATA'!$K$2:$K$337=[1]DATA!E2335),'[1]VLOOKUP DATA'!$L$2:$L$337)</f>
        <v>Off-Peak</v>
      </c>
      <c r="I2335" s="1" cm="1">
        <f t="array" ref="I2335">_xlfn.XLOOKUP(B2335,'[1]VLOOKUP DATA'!$A$3:$A$14,_xlfn.XLOOKUP(H2335,'[1]VLOOKUP DATA'!$D$2:$F$2,'[1]VLOOKUP DATA'!$D$3:$F$14))*100</f>
        <v>93</v>
      </c>
      <c r="J2335" s="2">
        <v>-7.617816666666668</v>
      </c>
      <c r="K2335" s="3">
        <f t="shared" si="145"/>
        <v>0</v>
      </c>
      <c r="L2335" s="3">
        <v>95.88333333333334</v>
      </c>
      <c r="M2335" s="4">
        <v>66.384958333333287</v>
      </c>
      <c r="N2335" s="4">
        <v>617.30778333333319</v>
      </c>
      <c r="O2335" s="4">
        <v>676.03523333333351</v>
      </c>
      <c r="P2335" s="3">
        <f t="shared" si="146"/>
        <v>479.85873786407785</v>
      </c>
      <c r="Q2335" s="5">
        <v>-2.2666666666666689E-2</v>
      </c>
      <c r="R2335" s="5">
        <f>VLOOKUP(D2335,'[1]DESIGN LOAD'!AC:AF,2,FALSE)</f>
        <v>565</v>
      </c>
      <c r="S2335" s="7">
        <f>VLOOKUP(D2335,'[1]DESIGN LOAD'!AC:AF,3,FALSE)</f>
        <v>675</v>
      </c>
      <c r="T2335">
        <f>VLOOKUP(D2335,'[1]DESIGN LOAD'!AC:AF,4,FALSE)</f>
        <v>1240</v>
      </c>
    </row>
    <row r="2336" spans="1:20" x14ac:dyDescent="0.3">
      <c r="A2336" s="6">
        <v>2024</v>
      </c>
      <c r="B2336" s="6">
        <v>10</v>
      </c>
      <c r="C2336" s="6">
        <v>6</v>
      </c>
      <c r="D2336" s="6">
        <v>12</v>
      </c>
      <c r="E2336" s="6" t="str">
        <f t="shared" si="144"/>
        <v>Sunday</v>
      </c>
      <c r="F2336" s="6" t="str">
        <f t="shared" si="147"/>
        <v>Weekend</v>
      </c>
      <c r="G2336" s="6" t="str">
        <f>_xlfn.XLOOKUP(B2336,'[1]VLOOKUP DATA'!$A$3:$A$14,'[1]VLOOKUP DATA'!$C$3:$C$14)</f>
        <v>Low-demand</v>
      </c>
      <c r="H2336" s="6" t="str" cm="1">
        <f t="array" ref="H2336">_xlfn.XLOOKUP(1,('[1]VLOOKUP DATA'!$I$2:$I$337=[1]DATA!G2336)*('[1]VLOOKUP DATA'!$J$2:$J$337=[1]DATA!D2336)*('[1]VLOOKUP DATA'!$K$2:$K$337=[1]DATA!E2336),'[1]VLOOKUP DATA'!$L$2:$L$337)</f>
        <v>Off-Peak</v>
      </c>
      <c r="I2336" s="1" cm="1">
        <f t="array" ref="I2336">_xlfn.XLOOKUP(B2336,'[1]VLOOKUP DATA'!$A$3:$A$14,_xlfn.XLOOKUP(H2336,'[1]VLOOKUP DATA'!$D$2:$F$2,'[1]VLOOKUP DATA'!$D$3:$F$14))*100</f>
        <v>93</v>
      </c>
      <c r="J2336" s="2">
        <v>-9.7570404040404046</v>
      </c>
      <c r="K2336" s="3">
        <f t="shared" si="145"/>
        <v>0</v>
      </c>
      <c r="L2336" s="3">
        <v>94.979797979797979</v>
      </c>
      <c r="M2336" s="4">
        <v>339.10725252525265</v>
      </c>
      <c r="N2336" s="4">
        <v>374.32926262626262</v>
      </c>
      <c r="O2336" s="4">
        <v>687.56366666666679</v>
      </c>
      <c r="P2336" s="3">
        <f t="shared" si="146"/>
        <v>479.85873786407785</v>
      </c>
      <c r="Q2336" s="5">
        <v>-1.8585858585858549E-2</v>
      </c>
      <c r="R2336" s="5">
        <f>VLOOKUP(D2336,'[1]DESIGN LOAD'!AC:AF,2,FALSE)</f>
        <v>565</v>
      </c>
      <c r="S2336" s="7">
        <f>VLOOKUP(D2336,'[1]DESIGN LOAD'!AC:AF,3,FALSE)</f>
        <v>675</v>
      </c>
      <c r="T2336">
        <f>VLOOKUP(D2336,'[1]DESIGN LOAD'!AC:AF,4,FALSE)</f>
        <v>1240</v>
      </c>
    </row>
    <row r="2337" spans="1:20" x14ac:dyDescent="0.3">
      <c r="A2337" s="6">
        <v>2024</v>
      </c>
      <c r="B2337" s="6">
        <v>10</v>
      </c>
      <c r="C2337" s="6">
        <v>6</v>
      </c>
      <c r="D2337" s="6">
        <v>13</v>
      </c>
      <c r="E2337" s="6" t="str">
        <f t="shared" si="144"/>
        <v>Sunday</v>
      </c>
      <c r="F2337" s="6" t="str">
        <f t="shared" si="147"/>
        <v>Weekend</v>
      </c>
      <c r="G2337" s="6" t="str">
        <f>_xlfn.XLOOKUP(B2337,'[1]VLOOKUP DATA'!$A$3:$A$14,'[1]VLOOKUP DATA'!$C$3:$C$14)</f>
        <v>Low-demand</v>
      </c>
      <c r="H2337" s="6" t="str" cm="1">
        <f t="array" ref="H2337">_xlfn.XLOOKUP(1,('[1]VLOOKUP DATA'!$I$2:$I$337=[1]DATA!G2337)*('[1]VLOOKUP DATA'!$J$2:$J$337=[1]DATA!D2337)*('[1]VLOOKUP DATA'!$K$2:$K$337=[1]DATA!E2337),'[1]VLOOKUP DATA'!$L$2:$L$337)</f>
        <v>Off-Peak</v>
      </c>
      <c r="I2337" s="1" cm="1">
        <f t="array" ref="I2337">_xlfn.XLOOKUP(B2337,'[1]VLOOKUP DATA'!$A$3:$A$14,_xlfn.XLOOKUP(H2337,'[1]VLOOKUP DATA'!$D$2:$F$2,'[1]VLOOKUP DATA'!$D$3:$F$14))*100</f>
        <v>93</v>
      </c>
      <c r="J2337" s="2">
        <v>-19.623808333333319</v>
      </c>
      <c r="K2337" s="3">
        <f t="shared" si="145"/>
        <v>0</v>
      </c>
      <c r="L2337" s="3">
        <v>95.708333333333329</v>
      </c>
      <c r="M2337" s="4">
        <v>140.82243333333344</v>
      </c>
      <c r="N2337" s="4">
        <v>613.69479166666667</v>
      </c>
      <c r="O2337" s="4">
        <v>727.67602499999998</v>
      </c>
      <c r="P2337" s="3">
        <f t="shared" si="146"/>
        <v>479.85873786407785</v>
      </c>
      <c r="Q2337" s="5">
        <v>-2.5516666666666642E-2</v>
      </c>
      <c r="R2337" s="5">
        <f>VLOOKUP(D2337,'[1]DESIGN LOAD'!AC:AF,2,FALSE)</f>
        <v>565</v>
      </c>
      <c r="S2337" s="7">
        <f>VLOOKUP(D2337,'[1]DESIGN LOAD'!AC:AF,3,FALSE)</f>
        <v>675</v>
      </c>
      <c r="T2337">
        <f>VLOOKUP(D2337,'[1]DESIGN LOAD'!AC:AF,4,FALSE)</f>
        <v>1240</v>
      </c>
    </row>
    <row r="2338" spans="1:20" x14ac:dyDescent="0.3">
      <c r="A2338" s="6">
        <v>2024</v>
      </c>
      <c r="B2338" s="6">
        <v>10</v>
      </c>
      <c r="C2338" s="6">
        <v>6</v>
      </c>
      <c r="D2338" s="6">
        <v>14</v>
      </c>
      <c r="E2338" s="6" t="str">
        <f t="shared" si="144"/>
        <v>Sunday</v>
      </c>
      <c r="F2338" s="6" t="str">
        <f t="shared" si="147"/>
        <v>Weekend</v>
      </c>
      <c r="G2338" s="6" t="str">
        <f>_xlfn.XLOOKUP(B2338,'[1]VLOOKUP DATA'!$A$3:$A$14,'[1]VLOOKUP DATA'!$C$3:$C$14)</f>
        <v>Low-demand</v>
      </c>
      <c r="H2338" s="6" t="str" cm="1">
        <f t="array" ref="H2338">_xlfn.XLOOKUP(1,('[1]VLOOKUP DATA'!$I$2:$I$337=[1]DATA!G2338)*('[1]VLOOKUP DATA'!$J$2:$J$337=[1]DATA!D2338)*('[1]VLOOKUP DATA'!$K$2:$K$337=[1]DATA!E2338),'[1]VLOOKUP DATA'!$L$2:$L$337)</f>
        <v>Off-Peak</v>
      </c>
      <c r="I2338" s="1" cm="1">
        <f t="array" ref="I2338">_xlfn.XLOOKUP(B2338,'[1]VLOOKUP DATA'!$A$3:$A$14,_xlfn.XLOOKUP(H2338,'[1]VLOOKUP DATA'!$D$2:$F$2,'[1]VLOOKUP DATA'!$D$3:$F$14))*100</f>
        <v>93</v>
      </c>
      <c r="J2338" s="2">
        <v>-8.5482583333333277</v>
      </c>
      <c r="K2338" s="3">
        <f t="shared" si="145"/>
        <v>0</v>
      </c>
      <c r="L2338" s="3">
        <v>95.966666666666669</v>
      </c>
      <c r="M2338" s="4">
        <v>23.2104</v>
      </c>
      <c r="N2338" s="4">
        <v>738.08666666666659</v>
      </c>
      <c r="O2338" s="4">
        <v>751.84625833333291</v>
      </c>
      <c r="P2338" s="3">
        <f t="shared" si="146"/>
        <v>479.85873786407785</v>
      </c>
      <c r="Q2338" s="5">
        <v>-2.9416666666666671E-2</v>
      </c>
      <c r="R2338" s="5">
        <f>VLOOKUP(D2338,'[1]DESIGN LOAD'!AC:AF,2,FALSE)</f>
        <v>565</v>
      </c>
      <c r="S2338" s="7">
        <f>VLOOKUP(D2338,'[1]DESIGN LOAD'!AC:AF,3,FALSE)</f>
        <v>675</v>
      </c>
      <c r="T2338">
        <f>VLOOKUP(D2338,'[1]DESIGN LOAD'!AC:AF,4,FALSE)</f>
        <v>1240</v>
      </c>
    </row>
    <row r="2339" spans="1:20" x14ac:dyDescent="0.3">
      <c r="A2339" s="6">
        <v>2024</v>
      </c>
      <c r="B2339" s="6">
        <v>10</v>
      </c>
      <c r="C2339" s="6">
        <v>6</v>
      </c>
      <c r="D2339" s="6">
        <v>15</v>
      </c>
      <c r="E2339" s="6" t="str">
        <f t="shared" si="144"/>
        <v>Sunday</v>
      </c>
      <c r="F2339" s="6" t="str">
        <f t="shared" si="147"/>
        <v>Weekend</v>
      </c>
      <c r="G2339" s="6" t="str">
        <f>_xlfn.XLOOKUP(B2339,'[1]VLOOKUP DATA'!$A$3:$A$14,'[1]VLOOKUP DATA'!$C$3:$C$14)</f>
        <v>Low-demand</v>
      </c>
      <c r="H2339" s="6" t="str" cm="1">
        <f t="array" ref="H2339">_xlfn.XLOOKUP(1,('[1]VLOOKUP DATA'!$I$2:$I$337=[1]DATA!G2339)*('[1]VLOOKUP DATA'!$J$2:$J$337=[1]DATA!D2339)*('[1]VLOOKUP DATA'!$K$2:$K$337=[1]DATA!E2339),'[1]VLOOKUP DATA'!$L$2:$L$337)</f>
        <v>Off-Peak</v>
      </c>
      <c r="I2339" s="1" cm="1">
        <f t="array" ref="I2339">_xlfn.XLOOKUP(B2339,'[1]VLOOKUP DATA'!$A$3:$A$14,_xlfn.XLOOKUP(H2339,'[1]VLOOKUP DATA'!$D$2:$F$2,'[1]VLOOKUP DATA'!$D$3:$F$14))*100</f>
        <v>93</v>
      </c>
      <c r="J2339" s="2">
        <v>9.7006333333333323</v>
      </c>
      <c r="K2339" s="3">
        <f t="shared" si="145"/>
        <v>9.7006333333333323</v>
      </c>
      <c r="L2339" s="3">
        <v>95.674999999999997</v>
      </c>
      <c r="M2339" s="4">
        <v>208.39428333333336</v>
      </c>
      <c r="N2339" s="4">
        <v>577.4598666666667</v>
      </c>
      <c r="O2339" s="4">
        <v>780.35631666666677</v>
      </c>
      <c r="P2339" s="3">
        <f t="shared" si="146"/>
        <v>479.85873786407785</v>
      </c>
      <c r="Q2339" s="5">
        <v>-3.7316666666666644E-2</v>
      </c>
      <c r="R2339" s="5">
        <f>VLOOKUP(D2339,'[1]DESIGN LOAD'!AC:AF,2,FALSE)</f>
        <v>565</v>
      </c>
      <c r="S2339" s="7">
        <f>VLOOKUP(D2339,'[1]DESIGN LOAD'!AC:AF,3,FALSE)</f>
        <v>675</v>
      </c>
      <c r="T2339">
        <f>VLOOKUP(D2339,'[1]DESIGN LOAD'!AC:AF,4,FALSE)</f>
        <v>1240</v>
      </c>
    </row>
    <row r="2340" spans="1:20" x14ac:dyDescent="0.3">
      <c r="A2340" s="6">
        <v>2024</v>
      </c>
      <c r="B2340" s="6">
        <v>10</v>
      </c>
      <c r="C2340" s="6">
        <v>6</v>
      </c>
      <c r="D2340" s="6">
        <v>16</v>
      </c>
      <c r="E2340" s="6" t="str">
        <f t="shared" si="144"/>
        <v>Sunday</v>
      </c>
      <c r="F2340" s="6" t="str">
        <f t="shared" si="147"/>
        <v>Weekend</v>
      </c>
      <c r="G2340" s="6" t="str">
        <f>_xlfn.XLOOKUP(B2340,'[1]VLOOKUP DATA'!$A$3:$A$14,'[1]VLOOKUP DATA'!$C$3:$C$14)</f>
        <v>Low-demand</v>
      </c>
      <c r="H2340" s="6" t="str" cm="1">
        <f t="array" ref="H2340">_xlfn.XLOOKUP(1,('[1]VLOOKUP DATA'!$I$2:$I$337=[1]DATA!G2340)*('[1]VLOOKUP DATA'!$J$2:$J$337=[1]DATA!D2340)*('[1]VLOOKUP DATA'!$K$2:$K$337=[1]DATA!E2340),'[1]VLOOKUP DATA'!$L$2:$L$337)</f>
        <v>Off-Peak</v>
      </c>
      <c r="I2340" s="1" cm="1">
        <f t="array" ref="I2340">_xlfn.XLOOKUP(B2340,'[1]VLOOKUP DATA'!$A$3:$A$14,_xlfn.XLOOKUP(H2340,'[1]VLOOKUP DATA'!$D$2:$F$2,'[1]VLOOKUP DATA'!$D$3:$F$14))*100</f>
        <v>93</v>
      </c>
      <c r="J2340" s="2">
        <v>42.595100000000009</v>
      </c>
      <c r="K2340" s="3">
        <f t="shared" si="145"/>
        <v>42.595100000000009</v>
      </c>
      <c r="L2340" s="3">
        <v>94.791666666666671</v>
      </c>
      <c r="M2340" s="4">
        <v>428.50805833333328</v>
      </c>
      <c r="N2340" s="4">
        <v>334.53000000000014</v>
      </c>
      <c r="O2340" s="4">
        <v>782.19984166666654</v>
      </c>
      <c r="P2340" s="3">
        <f t="shared" si="146"/>
        <v>479.85873786407785</v>
      </c>
      <c r="Q2340" s="5">
        <v>-3.19333333333333E-2</v>
      </c>
      <c r="R2340" s="5">
        <f>VLOOKUP(D2340,'[1]DESIGN LOAD'!AC:AF,2,FALSE)</f>
        <v>565</v>
      </c>
      <c r="S2340" s="7">
        <f>VLOOKUP(D2340,'[1]DESIGN LOAD'!AC:AF,3,FALSE)</f>
        <v>675</v>
      </c>
      <c r="T2340">
        <f>VLOOKUP(D2340,'[1]DESIGN LOAD'!AC:AF,4,FALSE)</f>
        <v>1240</v>
      </c>
    </row>
    <row r="2341" spans="1:20" x14ac:dyDescent="0.3">
      <c r="A2341" s="6">
        <v>2024</v>
      </c>
      <c r="B2341" s="6">
        <v>10</v>
      </c>
      <c r="C2341" s="6">
        <v>6</v>
      </c>
      <c r="D2341" s="6">
        <v>17</v>
      </c>
      <c r="E2341" s="6" t="str">
        <f t="shared" si="144"/>
        <v>Sunday</v>
      </c>
      <c r="F2341" s="6" t="str">
        <f t="shared" si="147"/>
        <v>Weekend</v>
      </c>
      <c r="G2341" s="6" t="str">
        <f>_xlfn.XLOOKUP(B2341,'[1]VLOOKUP DATA'!$A$3:$A$14,'[1]VLOOKUP DATA'!$C$3:$C$14)</f>
        <v>Low-demand</v>
      </c>
      <c r="H2341" s="6" t="str" cm="1">
        <f t="array" ref="H2341">_xlfn.XLOOKUP(1,('[1]VLOOKUP DATA'!$I$2:$I$337=[1]DATA!G2341)*('[1]VLOOKUP DATA'!$J$2:$J$337=[1]DATA!D2341)*('[1]VLOOKUP DATA'!$K$2:$K$337=[1]DATA!E2341),'[1]VLOOKUP DATA'!$L$2:$L$337)</f>
        <v>Off-Peak</v>
      </c>
      <c r="I2341" s="1" cm="1">
        <f t="array" ref="I2341">_xlfn.XLOOKUP(B2341,'[1]VLOOKUP DATA'!$A$3:$A$14,_xlfn.XLOOKUP(H2341,'[1]VLOOKUP DATA'!$D$2:$F$2,'[1]VLOOKUP DATA'!$D$3:$F$14))*100</f>
        <v>93</v>
      </c>
      <c r="J2341" s="2">
        <v>101.58682500000002</v>
      </c>
      <c r="K2341" s="3">
        <f t="shared" si="145"/>
        <v>101.58682500000002</v>
      </c>
      <c r="L2341" s="3">
        <v>90.016666666666666</v>
      </c>
      <c r="M2341" s="4">
        <v>446.07085000000012</v>
      </c>
      <c r="N2341" s="4">
        <v>101.335925</v>
      </c>
      <c r="O2341" s="4">
        <v>626.76250833333347</v>
      </c>
      <c r="P2341" s="3">
        <f t="shared" si="146"/>
        <v>479.85873786407785</v>
      </c>
      <c r="Q2341" s="5">
        <v>-3.1483333333333266E-2</v>
      </c>
      <c r="R2341" s="5">
        <f>VLOOKUP(D2341,'[1]DESIGN LOAD'!AC:AF,2,FALSE)</f>
        <v>555</v>
      </c>
      <c r="S2341" s="7">
        <f>VLOOKUP(D2341,'[1]DESIGN LOAD'!AC:AF,3,FALSE)</f>
        <v>675</v>
      </c>
      <c r="T2341">
        <f>VLOOKUP(D2341,'[1]DESIGN LOAD'!AC:AF,4,FALSE)</f>
        <v>1230</v>
      </c>
    </row>
    <row r="2342" spans="1:20" x14ac:dyDescent="0.3">
      <c r="A2342" s="6">
        <v>2024</v>
      </c>
      <c r="B2342" s="6">
        <v>10</v>
      </c>
      <c r="C2342" s="6">
        <v>6</v>
      </c>
      <c r="D2342" s="6">
        <v>18</v>
      </c>
      <c r="E2342" s="6" t="str">
        <f t="shared" si="144"/>
        <v>Sunday</v>
      </c>
      <c r="F2342" s="6" t="str">
        <f t="shared" si="147"/>
        <v>Weekend</v>
      </c>
      <c r="G2342" s="6" t="str">
        <f>_xlfn.XLOOKUP(B2342,'[1]VLOOKUP DATA'!$A$3:$A$14,'[1]VLOOKUP DATA'!$C$3:$C$14)</f>
        <v>Low-demand</v>
      </c>
      <c r="H2342" s="6" t="str" cm="1">
        <f t="array" ref="H2342">_xlfn.XLOOKUP(1,('[1]VLOOKUP DATA'!$I$2:$I$337=[1]DATA!G2342)*('[1]VLOOKUP DATA'!$J$2:$J$337=[1]DATA!D2342)*('[1]VLOOKUP DATA'!$K$2:$K$337=[1]DATA!E2342),'[1]VLOOKUP DATA'!$L$2:$L$337)</f>
        <v>Off-Peak</v>
      </c>
      <c r="I2342" s="1" cm="1">
        <f t="array" ref="I2342">_xlfn.XLOOKUP(B2342,'[1]VLOOKUP DATA'!$A$3:$A$14,_xlfn.XLOOKUP(H2342,'[1]VLOOKUP DATA'!$D$2:$F$2,'[1]VLOOKUP DATA'!$D$3:$F$14))*100</f>
        <v>93</v>
      </c>
      <c r="J2342" s="2">
        <v>69.321625000000012</v>
      </c>
      <c r="K2342" s="3">
        <f t="shared" si="145"/>
        <v>69.321625000000012</v>
      </c>
      <c r="L2342" s="3">
        <v>84.733333333333334</v>
      </c>
      <c r="M2342" s="4">
        <v>445.68218333333346</v>
      </c>
      <c r="N2342" s="4">
        <v>16.320158333333328</v>
      </c>
      <c r="O2342" s="4">
        <v>509.49659166666675</v>
      </c>
      <c r="P2342" s="3">
        <f t="shared" si="146"/>
        <v>479.85873786407785</v>
      </c>
      <c r="Q2342" s="5">
        <v>-3.863333333333329E-2</v>
      </c>
      <c r="R2342" s="5">
        <f>VLOOKUP(D2342,'[1]DESIGN LOAD'!AC:AF,2,FALSE)</f>
        <v>485</v>
      </c>
      <c r="S2342" s="7">
        <f>VLOOKUP(D2342,'[1]DESIGN LOAD'!AC:AF,3,FALSE)</f>
        <v>655</v>
      </c>
      <c r="T2342">
        <f>VLOOKUP(D2342,'[1]DESIGN LOAD'!AC:AF,4,FALSE)</f>
        <v>1140</v>
      </c>
    </row>
    <row r="2343" spans="1:20" x14ac:dyDescent="0.3">
      <c r="A2343" s="6">
        <v>2024</v>
      </c>
      <c r="B2343" s="6">
        <v>10</v>
      </c>
      <c r="C2343" s="6">
        <v>6</v>
      </c>
      <c r="D2343" s="6">
        <v>19</v>
      </c>
      <c r="E2343" s="6" t="str">
        <f t="shared" si="144"/>
        <v>Sunday</v>
      </c>
      <c r="F2343" s="6" t="str">
        <f t="shared" si="147"/>
        <v>Weekend</v>
      </c>
      <c r="G2343" s="6" t="str">
        <f>_xlfn.XLOOKUP(B2343,'[1]VLOOKUP DATA'!$A$3:$A$14,'[1]VLOOKUP DATA'!$C$3:$C$14)</f>
        <v>Low-demand</v>
      </c>
      <c r="H2343" s="6" t="str" cm="1">
        <f t="array" ref="H2343">_xlfn.XLOOKUP(1,('[1]VLOOKUP DATA'!$I$2:$I$337=[1]DATA!G2343)*('[1]VLOOKUP DATA'!$J$2:$J$337=[1]DATA!D2343)*('[1]VLOOKUP DATA'!$K$2:$K$337=[1]DATA!E2343),'[1]VLOOKUP DATA'!$L$2:$L$337)</f>
        <v>Off-Peak</v>
      </c>
      <c r="I2343" s="1" cm="1">
        <f t="array" ref="I2343">_xlfn.XLOOKUP(B2343,'[1]VLOOKUP DATA'!$A$3:$A$14,_xlfn.XLOOKUP(H2343,'[1]VLOOKUP DATA'!$D$2:$F$2,'[1]VLOOKUP DATA'!$D$3:$F$14))*100</f>
        <v>93</v>
      </c>
      <c r="J2343" s="2">
        <v>-40.604241666666667</v>
      </c>
      <c r="K2343" s="3">
        <f t="shared" si="145"/>
        <v>0</v>
      </c>
      <c r="L2343" s="3">
        <v>84.483333333333334</v>
      </c>
      <c r="M2343" s="4">
        <v>445.30937499999987</v>
      </c>
      <c r="N2343" s="4">
        <v>4.1666666666666665E-5</v>
      </c>
      <c r="O2343" s="4">
        <v>383.2492749999999</v>
      </c>
      <c r="P2343" s="3">
        <f t="shared" si="146"/>
        <v>479.85873786407785</v>
      </c>
      <c r="Q2343" s="5">
        <v>-5.2599999999999952E-2</v>
      </c>
      <c r="R2343" s="5">
        <f>VLOOKUP(D2343,'[1]DESIGN LOAD'!AC:AF,2,FALSE)</f>
        <v>295</v>
      </c>
      <c r="S2343" s="7">
        <f>VLOOKUP(D2343,'[1]DESIGN LOAD'!AC:AF,3,FALSE)</f>
        <v>655</v>
      </c>
      <c r="T2343">
        <f>VLOOKUP(D2343,'[1]DESIGN LOAD'!AC:AF,4,FALSE)</f>
        <v>950</v>
      </c>
    </row>
    <row r="2344" spans="1:20" x14ac:dyDescent="0.3">
      <c r="A2344" s="6">
        <v>2024</v>
      </c>
      <c r="B2344" s="6">
        <v>10</v>
      </c>
      <c r="C2344" s="6">
        <v>6</v>
      </c>
      <c r="D2344" s="6">
        <v>20</v>
      </c>
      <c r="E2344" s="6" t="str">
        <f t="shared" si="144"/>
        <v>Sunday</v>
      </c>
      <c r="F2344" s="6" t="str">
        <f t="shared" si="147"/>
        <v>Weekend</v>
      </c>
      <c r="G2344" s="6" t="str">
        <f>_xlfn.XLOOKUP(B2344,'[1]VLOOKUP DATA'!$A$3:$A$14,'[1]VLOOKUP DATA'!$C$3:$C$14)</f>
        <v>Low-demand</v>
      </c>
      <c r="H2344" s="6" t="str" cm="1">
        <f t="array" ref="H2344">_xlfn.XLOOKUP(1,('[1]VLOOKUP DATA'!$I$2:$I$337=[1]DATA!G2344)*('[1]VLOOKUP DATA'!$J$2:$J$337=[1]DATA!D2344)*('[1]VLOOKUP DATA'!$K$2:$K$337=[1]DATA!E2344),'[1]VLOOKUP DATA'!$L$2:$L$337)</f>
        <v>Off-Peak</v>
      </c>
      <c r="I2344" s="1" cm="1">
        <f t="array" ref="I2344">_xlfn.XLOOKUP(B2344,'[1]VLOOKUP DATA'!$A$3:$A$14,_xlfn.XLOOKUP(H2344,'[1]VLOOKUP DATA'!$D$2:$F$2,'[1]VLOOKUP DATA'!$D$3:$F$14))*100</f>
        <v>93</v>
      </c>
      <c r="J2344" s="2">
        <v>-98.445224999999965</v>
      </c>
      <c r="K2344" s="3">
        <f t="shared" si="145"/>
        <v>0</v>
      </c>
      <c r="L2344" s="3">
        <v>86.941666666666663</v>
      </c>
      <c r="M2344" s="4">
        <v>444.99852499999997</v>
      </c>
      <c r="N2344" s="4">
        <v>0</v>
      </c>
      <c r="O2344" s="4">
        <v>325.46848333333321</v>
      </c>
      <c r="P2344" s="3">
        <f t="shared" si="146"/>
        <v>479.85873786407785</v>
      </c>
      <c r="Q2344" s="5">
        <v>-1.695000000000001E-2</v>
      </c>
      <c r="R2344" s="5">
        <f>VLOOKUP(D2344,'[1]DESIGN LOAD'!AC:AF,2,FALSE)</f>
        <v>295</v>
      </c>
      <c r="S2344" s="7">
        <f>VLOOKUP(D2344,'[1]DESIGN LOAD'!AC:AF,3,FALSE)</f>
        <v>190</v>
      </c>
      <c r="T2344">
        <f>VLOOKUP(D2344,'[1]DESIGN LOAD'!AC:AF,4,FALSE)</f>
        <v>485</v>
      </c>
    </row>
    <row r="2345" spans="1:20" x14ac:dyDescent="0.3">
      <c r="A2345" s="6">
        <v>2024</v>
      </c>
      <c r="B2345" s="6">
        <v>10</v>
      </c>
      <c r="C2345" s="6">
        <v>6</v>
      </c>
      <c r="D2345" s="6">
        <v>21</v>
      </c>
      <c r="E2345" s="6" t="str">
        <f t="shared" si="144"/>
        <v>Sunday</v>
      </c>
      <c r="F2345" s="6" t="str">
        <f t="shared" si="147"/>
        <v>Weekend</v>
      </c>
      <c r="G2345" s="6" t="str">
        <f>_xlfn.XLOOKUP(B2345,'[1]VLOOKUP DATA'!$A$3:$A$14,'[1]VLOOKUP DATA'!$C$3:$C$14)</f>
        <v>Low-demand</v>
      </c>
      <c r="H2345" s="6" t="str" cm="1">
        <f t="array" ref="H2345">_xlfn.XLOOKUP(1,('[1]VLOOKUP DATA'!$I$2:$I$337=[1]DATA!G2345)*('[1]VLOOKUP DATA'!$J$2:$J$337=[1]DATA!D2345)*('[1]VLOOKUP DATA'!$K$2:$K$337=[1]DATA!E2345),'[1]VLOOKUP DATA'!$L$2:$L$337)</f>
        <v>Off-Peak</v>
      </c>
      <c r="I2345" s="1" cm="1">
        <f t="array" ref="I2345">_xlfn.XLOOKUP(B2345,'[1]VLOOKUP DATA'!$A$3:$A$14,_xlfn.XLOOKUP(H2345,'[1]VLOOKUP DATA'!$D$2:$F$2,'[1]VLOOKUP DATA'!$D$3:$F$14))*100</f>
        <v>93</v>
      </c>
      <c r="J2345" s="2">
        <v>-97.55050833333334</v>
      </c>
      <c r="K2345" s="3">
        <f t="shared" si="145"/>
        <v>0</v>
      </c>
      <c r="L2345" s="3">
        <v>91.55</v>
      </c>
      <c r="M2345" s="4">
        <v>444.74191666666644</v>
      </c>
      <c r="N2345" s="4">
        <v>0</v>
      </c>
      <c r="O2345" s="4">
        <v>326.37988333333328</v>
      </c>
      <c r="P2345" s="3">
        <f t="shared" si="146"/>
        <v>479.85873786407785</v>
      </c>
      <c r="Q2345" s="5">
        <v>-2.0000000000000014E-2</v>
      </c>
      <c r="R2345" s="5">
        <f>VLOOKUP(D2345,'[1]DESIGN LOAD'!AC:AF,2,FALSE)</f>
        <v>295</v>
      </c>
      <c r="S2345" s="7">
        <f>VLOOKUP(D2345,'[1]DESIGN LOAD'!AC:AF,3,FALSE)</f>
        <v>190</v>
      </c>
      <c r="T2345">
        <f>VLOOKUP(D2345,'[1]DESIGN LOAD'!AC:AF,4,FALSE)</f>
        <v>485</v>
      </c>
    </row>
    <row r="2346" spans="1:20" x14ac:dyDescent="0.3">
      <c r="A2346" s="6">
        <v>2024</v>
      </c>
      <c r="B2346" s="6">
        <v>10</v>
      </c>
      <c r="C2346" s="6">
        <v>6</v>
      </c>
      <c r="D2346" s="6">
        <v>22</v>
      </c>
      <c r="E2346" s="6" t="str">
        <f t="shared" si="144"/>
        <v>Sunday</v>
      </c>
      <c r="F2346" s="6" t="str">
        <f t="shared" si="147"/>
        <v>Weekend</v>
      </c>
      <c r="G2346" s="6" t="str">
        <f>_xlfn.XLOOKUP(B2346,'[1]VLOOKUP DATA'!$A$3:$A$14,'[1]VLOOKUP DATA'!$C$3:$C$14)</f>
        <v>Low-demand</v>
      </c>
      <c r="H2346" s="6" t="str" cm="1">
        <f t="array" ref="H2346">_xlfn.XLOOKUP(1,('[1]VLOOKUP DATA'!$I$2:$I$337=[1]DATA!G2346)*('[1]VLOOKUP DATA'!$J$2:$J$337=[1]DATA!D2346)*('[1]VLOOKUP DATA'!$K$2:$K$337=[1]DATA!E2346),'[1]VLOOKUP DATA'!$L$2:$L$337)</f>
        <v>Off-Peak</v>
      </c>
      <c r="I2346" s="1" cm="1">
        <f t="array" ref="I2346">_xlfn.XLOOKUP(B2346,'[1]VLOOKUP DATA'!$A$3:$A$14,_xlfn.XLOOKUP(H2346,'[1]VLOOKUP DATA'!$D$2:$F$2,'[1]VLOOKUP DATA'!$D$3:$F$14))*100</f>
        <v>93</v>
      </c>
      <c r="J2346" s="2">
        <v>-77.890633333333327</v>
      </c>
      <c r="K2346" s="3">
        <f t="shared" si="145"/>
        <v>0</v>
      </c>
      <c r="L2346" s="3">
        <v>95.066666666666663</v>
      </c>
      <c r="M2346" s="4">
        <v>431.41035833333319</v>
      </c>
      <c r="N2346" s="4">
        <v>0</v>
      </c>
      <c r="O2346" s="4">
        <v>333.43780833333324</v>
      </c>
      <c r="P2346" s="3">
        <f t="shared" si="146"/>
        <v>479.85873786407785</v>
      </c>
      <c r="Q2346" s="5">
        <v>-2.0000000000000014E-2</v>
      </c>
      <c r="R2346" s="5">
        <f>VLOOKUP(D2346,'[1]DESIGN LOAD'!AC:AF,2,FALSE)</f>
        <v>200</v>
      </c>
      <c r="S2346" s="7">
        <f>VLOOKUP(D2346,'[1]DESIGN LOAD'!AC:AF,3,FALSE)</f>
        <v>190</v>
      </c>
      <c r="T2346">
        <f>VLOOKUP(D2346,'[1]DESIGN LOAD'!AC:AF,4,FALSE)</f>
        <v>390</v>
      </c>
    </row>
    <row r="2347" spans="1:20" x14ac:dyDescent="0.3">
      <c r="A2347" s="6">
        <v>2024</v>
      </c>
      <c r="B2347" s="6">
        <v>10</v>
      </c>
      <c r="C2347" s="6">
        <v>6</v>
      </c>
      <c r="D2347" s="6">
        <v>23</v>
      </c>
      <c r="E2347" s="6" t="str">
        <f t="shared" si="144"/>
        <v>Sunday</v>
      </c>
      <c r="F2347" s="6" t="str">
        <f t="shared" si="147"/>
        <v>Weekend</v>
      </c>
      <c r="G2347" s="6" t="str">
        <f>_xlfn.XLOOKUP(B2347,'[1]VLOOKUP DATA'!$A$3:$A$14,'[1]VLOOKUP DATA'!$C$3:$C$14)</f>
        <v>Low-demand</v>
      </c>
      <c r="H2347" s="6" t="str" cm="1">
        <f t="array" ref="H2347">_xlfn.XLOOKUP(1,('[1]VLOOKUP DATA'!$I$2:$I$337=[1]DATA!G2347)*('[1]VLOOKUP DATA'!$J$2:$J$337=[1]DATA!D2347)*('[1]VLOOKUP DATA'!$K$2:$K$337=[1]DATA!E2347),'[1]VLOOKUP DATA'!$L$2:$L$337)</f>
        <v>Off-Peak</v>
      </c>
      <c r="I2347" s="1" cm="1">
        <f t="array" ref="I2347">_xlfn.XLOOKUP(B2347,'[1]VLOOKUP DATA'!$A$3:$A$14,_xlfn.XLOOKUP(H2347,'[1]VLOOKUP DATA'!$D$2:$F$2,'[1]VLOOKUP DATA'!$D$3:$F$14))*100</f>
        <v>93</v>
      </c>
      <c r="J2347" s="2">
        <v>-41.164658333333342</v>
      </c>
      <c r="K2347" s="3">
        <f t="shared" si="145"/>
        <v>0</v>
      </c>
      <c r="L2347" s="3">
        <v>97.45</v>
      </c>
      <c r="M2347" s="4">
        <v>404.94677500000012</v>
      </c>
      <c r="N2347" s="4">
        <v>0</v>
      </c>
      <c r="O2347" s="4">
        <v>345.58962500000013</v>
      </c>
      <c r="P2347" s="3">
        <f t="shared" si="146"/>
        <v>479.85873786407785</v>
      </c>
      <c r="Q2347" s="5">
        <v>-2.0000000000000014E-2</v>
      </c>
      <c r="R2347" s="5">
        <f>VLOOKUP(D2347,'[1]DESIGN LOAD'!AC:AF,2,FALSE)</f>
        <v>200</v>
      </c>
      <c r="S2347" s="7">
        <f>VLOOKUP(D2347,'[1]DESIGN LOAD'!AC:AF,3,FALSE)</f>
        <v>190</v>
      </c>
      <c r="T2347">
        <f>VLOOKUP(D2347,'[1]DESIGN LOAD'!AC:AF,4,FALSE)</f>
        <v>390</v>
      </c>
    </row>
    <row r="2348" spans="1:20" x14ac:dyDescent="0.3">
      <c r="A2348" s="6">
        <v>2024</v>
      </c>
      <c r="B2348" s="6">
        <v>10</v>
      </c>
      <c r="C2348" s="6">
        <v>7</v>
      </c>
      <c r="D2348" s="6">
        <v>0</v>
      </c>
      <c r="E2348" s="6" t="str">
        <f t="shared" si="144"/>
        <v>Monday</v>
      </c>
      <c r="F2348" s="6" t="str">
        <f t="shared" si="147"/>
        <v>Week-day</v>
      </c>
      <c r="G2348" s="6" t="str">
        <f>_xlfn.XLOOKUP(B2348,'[1]VLOOKUP DATA'!$A$3:$A$14,'[1]VLOOKUP DATA'!$C$3:$C$14)</f>
        <v>Low-demand</v>
      </c>
      <c r="H2348" s="6" t="str" cm="1">
        <f t="array" ref="H2348">_xlfn.XLOOKUP(1,('[1]VLOOKUP DATA'!$I$2:$I$337=[1]DATA!G2348)*('[1]VLOOKUP DATA'!$J$2:$J$337=[1]DATA!D2348)*('[1]VLOOKUP DATA'!$K$2:$K$337=[1]DATA!E2348),'[1]VLOOKUP DATA'!$L$2:$L$337)</f>
        <v>Off-Peak</v>
      </c>
      <c r="I2348" s="1" cm="1">
        <f t="array" ref="I2348">_xlfn.XLOOKUP(B2348,'[1]VLOOKUP DATA'!$A$3:$A$14,_xlfn.XLOOKUP(H2348,'[1]VLOOKUP DATA'!$D$2:$F$2,'[1]VLOOKUP DATA'!$D$3:$F$14))*100</f>
        <v>93</v>
      </c>
      <c r="J2348" s="2">
        <v>-21.404483333333342</v>
      </c>
      <c r="K2348" s="3">
        <f t="shared" si="145"/>
        <v>0</v>
      </c>
      <c r="L2348" s="3">
        <v>98.375</v>
      </c>
      <c r="M2348" s="4">
        <v>429.89797500000014</v>
      </c>
      <c r="N2348" s="4">
        <v>0</v>
      </c>
      <c r="O2348" s="4">
        <v>389.95272499999999</v>
      </c>
      <c r="P2348" s="3">
        <f t="shared" si="146"/>
        <v>479.85873786407785</v>
      </c>
      <c r="Q2348" s="5">
        <v>-2.0000000000000014E-2</v>
      </c>
      <c r="R2348" s="5">
        <f>VLOOKUP(D2348,'[1]DESIGN LOAD'!AC:AF,2,FALSE)</f>
        <v>200</v>
      </c>
      <c r="S2348" s="7">
        <f>VLOOKUP(D2348,'[1]DESIGN LOAD'!AC:AF,3,FALSE)</f>
        <v>190</v>
      </c>
      <c r="T2348">
        <f>VLOOKUP(D2348,'[1]DESIGN LOAD'!AC:AF,4,FALSE)</f>
        <v>390</v>
      </c>
    </row>
    <row r="2349" spans="1:20" x14ac:dyDescent="0.3">
      <c r="A2349" s="6">
        <v>2024</v>
      </c>
      <c r="B2349" s="6">
        <v>10</v>
      </c>
      <c r="C2349" s="6">
        <v>7</v>
      </c>
      <c r="D2349" s="6">
        <v>1</v>
      </c>
      <c r="E2349" s="6" t="str">
        <f t="shared" si="144"/>
        <v>Monday</v>
      </c>
      <c r="F2349" s="6" t="str">
        <f t="shared" si="147"/>
        <v>Week-day</v>
      </c>
      <c r="G2349" s="6" t="str">
        <f>_xlfn.XLOOKUP(B2349,'[1]VLOOKUP DATA'!$A$3:$A$14,'[1]VLOOKUP DATA'!$C$3:$C$14)</f>
        <v>Low-demand</v>
      </c>
      <c r="H2349" s="6" t="str" cm="1">
        <f t="array" ref="H2349">_xlfn.XLOOKUP(1,('[1]VLOOKUP DATA'!$I$2:$I$337=[1]DATA!G2349)*('[1]VLOOKUP DATA'!$J$2:$J$337=[1]DATA!D2349)*('[1]VLOOKUP DATA'!$K$2:$K$337=[1]DATA!E2349),'[1]VLOOKUP DATA'!$L$2:$L$337)</f>
        <v>Off-Peak</v>
      </c>
      <c r="I2349" s="1" cm="1">
        <f t="array" ref="I2349">_xlfn.XLOOKUP(B2349,'[1]VLOOKUP DATA'!$A$3:$A$14,_xlfn.XLOOKUP(H2349,'[1]VLOOKUP DATA'!$D$2:$F$2,'[1]VLOOKUP DATA'!$D$3:$F$14))*100</f>
        <v>93</v>
      </c>
      <c r="J2349" s="2">
        <v>-23.083858333333328</v>
      </c>
      <c r="K2349" s="3">
        <f t="shared" si="145"/>
        <v>0</v>
      </c>
      <c r="L2349" s="3">
        <v>99</v>
      </c>
      <c r="M2349" s="4">
        <v>398.02233333333334</v>
      </c>
      <c r="N2349" s="4">
        <v>0</v>
      </c>
      <c r="O2349" s="4">
        <v>356.75456666666662</v>
      </c>
      <c r="P2349" s="3">
        <f t="shared" si="146"/>
        <v>479.85873786407785</v>
      </c>
      <c r="Q2349" s="5">
        <v>-2.0000000000000014E-2</v>
      </c>
      <c r="R2349" s="5">
        <f>VLOOKUP(D2349,'[1]DESIGN LOAD'!AC:AF,2,FALSE)</f>
        <v>200</v>
      </c>
      <c r="S2349" s="7">
        <f>VLOOKUP(D2349,'[1]DESIGN LOAD'!AC:AF,3,FALSE)</f>
        <v>190</v>
      </c>
      <c r="T2349">
        <f>VLOOKUP(D2349,'[1]DESIGN LOAD'!AC:AF,4,FALSE)</f>
        <v>390</v>
      </c>
    </row>
    <row r="2350" spans="1:20" x14ac:dyDescent="0.3">
      <c r="A2350" s="6">
        <v>2024</v>
      </c>
      <c r="B2350" s="6">
        <v>10</v>
      </c>
      <c r="C2350" s="6">
        <v>7</v>
      </c>
      <c r="D2350" s="6">
        <v>2</v>
      </c>
      <c r="E2350" s="6" t="str">
        <f t="shared" si="144"/>
        <v>Monday</v>
      </c>
      <c r="F2350" s="6" t="str">
        <f t="shared" si="147"/>
        <v>Week-day</v>
      </c>
      <c r="G2350" s="6" t="str">
        <f>_xlfn.XLOOKUP(B2350,'[1]VLOOKUP DATA'!$A$3:$A$14,'[1]VLOOKUP DATA'!$C$3:$C$14)</f>
        <v>Low-demand</v>
      </c>
      <c r="H2350" s="6" t="str" cm="1">
        <f t="array" ref="H2350">_xlfn.XLOOKUP(1,('[1]VLOOKUP DATA'!$I$2:$I$337=[1]DATA!G2350)*('[1]VLOOKUP DATA'!$J$2:$J$337=[1]DATA!D2350)*('[1]VLOOKUP DATA'!$K$2:$K$337=[1]DATA!E2350),'[1]VLOOKUP DATA'!$L$2:$L$337)</f>
        <v>Off-Peak</v>
      </c>
      <c r="I2350" s="1" cm="1">
        <f t="array" ref="I2350">_xlfn.XLOOKUP(B2350,'[1]VLOOKUP DATA'!$A$3:$A$14,_xlfn.XLOOKUP(H2350,'[1]VLOOKUP DATA'!$D$2:$F$2,'[1]VLOOKUP DATA'!$D$3:$F$14))*100</f>
        <v>93</v>
      </c>
      <c r="J2350" s="2">
        <v>-20.715791666666671</v>
      </c>
      <c r="K2350" s="3">
        <f t="shared" si="145"/>
        <v>0</v>
      </c>
      <c r="L2350" s="3">
        <v>99</v>
      </c>
      <c r="M2350" s="4">
        <v>417.09992499999993</v>
      </c>
      <c r="N2350" s="4">
        <v>0</v>
      </c>
      <c r="O2350" s="4">
        <v>377.16943333333342</v>
      </c>
      <c r="P2350" s="3">
        <f t="shared" si="146"/>
        <v>479.85873786407785</v>
      </c>
      <c r="Q2350" s="5">
        <v>-4.0899999999999909E-2</v>
      </c>
      <c r="R2350" s="5">
        <f>VLOOKUP(D2350,'[1]DESIGN LOAD'!AC:AF,2,FALSE)</f>
        <v>200</v>
      </c>
      <c r="S2350" s="7">
        <f>VLOOKUP(D2350,'[1]DESIGN LOAD'!AC:AF,3,FALSE)</f>
        <v>190</v>
      </c>
      <c r="T2350">
        <f>VLOOKUP(D2350,'[1]DESIGN LOAD'!AC:AF,4,FALSE)</f>
        <v>390</v>
      </c>
    </row>
    <row r="2351" spans="1:20" x14ac:dyDescent="0.3">
      <c r="A2351" s="6">
        <v>2024</v>
      </c>
      <c r="B2351" s="6">
        <v>10</v>
      </c>
      <c r="C2351" s="6">
        <v>7</v>
      </c>
      <c r="D2351" s="6">
        <v>3</v>
      </c>
      <c r="E2351" s="6" t="str">
        <f t="shared" si="144"/>
        <v>Monday</v>
      </c>
      <c r="F2351" s="6" t="str">
        <f t="shared" si="147"/>
        <v>Week-day</v>
      </c>
      <c r="G2351" s="6" t="str">
        <f>_xlfn.XLOOKUP(B2351,'[1]VLOOKUP DATA'!$A$3:$A$14,'[1]VLOOKUP DATA'!$C$3:$C$14)</f>
        <v>Low-demand</v>
      </c>
      <c r="H2351" s="6" t="str" cm="1">
        <f t="array" ref="H2351">_xlfn.XLOOKUP(1,('[1]VLOOKUP DATA'!$I$2:$I$337=[1]DATA!G2351)*('[1]VLOOKUP DATA'!$J$2:$J$337=[1]DATA!D2351)*('[1]VLOOKUP DATA'!$K$2:$K$337=[1]DATA!E2351),'[1]VLOOKUP DATA'!$L$2:$L$337)</f>
        <v>Off-Peak</v>
      </c>
      <c r="I2351" s="1" cm="1">
        <f t="array" ref="I2351">_xlfn.XLOOKUP(B2351,'[1]VLOOKUP DATA'!$A$3:$A$14,_xlfn.XLOOKUP(H2351,'[1]VLOOKUP DATA'!$D$2:$F$2,'[1]VLOOKUP DATA'!$D$3:$F$14))*100</f>
        <v>93</v>
      </c>
      <c r="J2351" s="2">
        <v>12.372516666666668</v>
      </c>
      <c r="K2351" s="3">
        <f t="shared" si="145"/>
        <v>12.372516666666668</v>
      </c>
      <c r="L2351" s="3">
        <v>98.966666666666669</v>
      </c>
      <c r="M2351" s="4">
        <v>444.52638333333311</v>
      </c>
      <c r="N2351" s="4">
        <v>0</v>
      </c>
      <c r="O2351" s="4">
        <v>436.31105833333328</v>
      </c>
      <c r="P2351" s="3">
        <f t="shared" si="146"/>
        <v>479.85873786407785</v>
      </c>
      <c r="Q2351" s="5">
        <v>-4.1999999999999899E-2</v>
      </c>
      <c r="R2351" s="5">
        <f>VLOOKUP(D2351,'[1]DESIGN LOAD'!AC:AF,2,FALSE)</f>
        <v>200</v>
      </c>
      <c r="S2351" s="7">
        <f>VLOOKUP(D2351,'[1]DESIGN LOAD'!AC:AF,3,FALSE)</f>
        <v>190</v>
      </c>
      <c r="T2351">
        <f>VLOOKUP(D2351,'[1]DESIGN LOAD'!AC:AF,4,FALSE)</f>
        <v>390</v>
      </c>
    </row>
    <row r="2352" spans="1:20" x14ac:dyDescent="0.3">
      <c r="A2352" s="6">
        <v>2024</v>
      </c>
      <c r="B2352" s="6">
        <v>10</v>
      </c>
      <c r="C2352" s="6">
        <v>7</v>
      </c>
      <c r="D2352" s="6">
        <v>4</v>
      </c>
      <c r="E2352" s="6" t="str">
        <f t="shared" si="144"/>
        <v>Monday</v>
      </c>
      <c r="F2352" s="6" t="str">
        <f t="shared" si="147"/>
        <v>Week-day</v>
      </c>
      <c r="G2352" s="6" t="str">
        <f>_xlfn.XLOOKUP(B2352,'[1]VLOOKUP DATA'!$A$3:$A$14,'[1]VLOOKUP DATA'!$C$3:$C$14)</f>
        <v>Low-demand</v>
      </c>
      <c r="H2352" s="6" t="str" cm="1">
        <f t="array" ref="H2352">_xlfn.XLOOKUP(1,('[1]VLOOKUP DATA'!$I$2:$I$337=[1]DATA!G2352)*('[1]VLOOKUP DATA'!$J$2:$J$337=[1]DATA!D2352)*('[1]VLOOKUP DATA'!$K$2:$K$337=[1]DATA!E2352),'[1]VLOOKUP DATA'!$L$2:$L$337)</f>
        <v>Off-Peak</v>
      </c>
      <c r="I2352" s="1" cm="1">
        <f t="array" ref="I2352">_xlfn.XLOOKUP(B2352,'[1]VLOOKUP DATA'!$A$3:$A$14,_xlfn.XLOOKUP(H2352,'[1]VLOOKUP DATA'!$D$2:$F$2,'[1]VLOOKUP DATA'!$D$3:$F$14))*100</f>
        <v>93</v>
      </c>
      <c r="J2352" s="2">
        <v>25.085041666666676</v>
      </c>
      <c r="K2352" s="3">
        <f t="shared" si="145"/>
        <v>25.085041666666676</v>
      </c>
      <c r="L2352" s="3">
        <v>97.424999999999997</v>
      </c>
      <c r="M2352" s="4">
        <v>444.5829500000001</v>
      </c>
      <c r="N2352" s="4">
        <v>0</v>
      </c>
      <c r="O2352" s="4">
        <v>449.02457500000014</v>
      </c>
      <c r="P2352" s="3">
        <f t="shared" si="146"/>
        <v>479.85873786407785</v>
      </c>
      <c r="Q2352" s="5">
        <v>-4.1999999999999899E-2</v>
      </c>
      <c r="R2352" s="5">
        <f>VLOOKUP(D2352,'[1]DESIGN LOAD'!AC:AF,2,FALSE)</f>
        <v>295</v>
      </c>
      <c r="S2352" s="7">
        <f>VLOOKUP(D2352,'[1]DESIGN LOAD'!AC:AF,3,FALSE)</f>
        <v>190</v>
      </c>
      <c r="T2352">
        <f>VLOOKUP(D2352,'[1]DESIGN LOAD'!AC:AF,4,FALSE)</f>
        <v>485</v>
      </c>
    </row>
    <row r="2353" spans="1:20" x14ac:dyDescent="0.3">
      <c r="A2353" s="6">
        <v>2024</v>
      </c>
      <c r="B2353" s="6">
        <v>10</v>
      </c>
      <c r="C2353" s="6">
        <v>7</v>
      </c>
      <c r="D2353" s="6">
        <v>5</v>
      </c>
      <c r="E2353" s="6" t="str">
        <f t="shared" si="144"/>
        <v>Monday</v>
      </c>
      <c r="F2353" s="6" t="str">
        <f t="shared" si="147"/>
        <v>Week-day</v>
      </c>
      <c r="G2353" s="6" t="str">
        <f>_xlfn.XLOOKUP(B2353,'[1]VLOOKUP DATA'!$A$3:$A$14,'[1]VLOOKUP DATA'!$C$3:$C$14)</f>
        <v>Low-demand</v>
      </c>
      <c r="H2353" s="6" t="str" cm="1">
        <f t="array" ref="H2353">_xlfn.XLOOKUP(1,('[1]VLOOKUP DATA'!$I$2:$I$337=[1]DATA!G2353)*('[1]VLOOKUP DATA'!$J$2:$J$337=[1]DATA!D2353)*('[1]VLOOKUP DATA'!$K$2:$K$337=[1]DATA!E2353),'[1]VLOOKUP DATA'!$L$2:$L$337)</f>
        <v>Off-Peak</v>
      </c>
      <c r="I2353" s="1" cm="1">
        <f t="array" ref="I2353">_xlfn.XLOOKUP(B2353,'[1]VLOOKUP DATA'!$A$3:$A$14,_xlfn.XLOOKUP(H2353,'[1]VLOOKUP DATA'!$D$2:$F$2,'[1]VLOOKUP DATA'!$D$3:$F$14))*100</f>
        <v>93</v>
      </c>
      <c r="J2353" s="2">
        <v>20.982533333333336</v>
      </c>
      <c r="K2353" s="3">
        <f t="shared" si="145"/>
        <v>20.982533333333336</v>
      </c>
      <c r="L2353" s="3">
        <v>96.05</v>
      </c>
      <c r="M2353" s="4">
        <v>444.59036666666657</v>
      </c>
      <c r="N2353" s="4">
        <v>0</v>
      </c>
      <c r="O2353" s="4">
        <v>444.91722500000009</v>
      </c>
      <c r="P2353" s="3">
        <f t="shared" si="146"/>
        <v>479.85873786407785</v>
      </c>
      <c r="Q2353" s="5">
        <v>-4.1999999999999899E-2</v>
      </c>
      <c r="R2353" s="5">
        <f>VLOOKUP(D2353,'[1]DESIGN LOAD'!AC:AF,2,FALSE)</f>
        <v>295</v>
      </c>
      <c r="S2353" s="7">
        <f>VLOOKUP(D2353,'[1]DESIGN LOAD'!AC:AF,3,FALSE)</f>
        <v>190</v>
      </c>
      <c r="T2353">
        <f>VLOOKUP(D2353,'[1]DESIGN LOAD'!AC:AF,4,FALSE)</f>
        <v>485</v>
      </c>
    </row>
    <row r="2354" spans="1:20" x14ac:dyDescent="0.3">
      <c r="A2354" s="6">
        <v>2024</v>
      </c>
      <c r="B2354" s="6">
        <v>10</v>
      </c>
      <c r="C2354" s="6">
        <v>7</v>
      </c>
      <c r="D2354" s="6">
        <v>6</v>
      </c>
      <c r="E2354" s="6" t="str">
        <f t="shared" si="144"/>
        <v>Monday</v>
      </c>
      <c r="F2354" s="6" t="str">
        <f t="shared" si="147"/>
        <v>Week-day</v>
      </c>
      <c r="G2354" s="6" t="str">
        <f>_xlfn.XLOOKUP(B2354,'[1]VLOOKUP DATA'!$A$3:$A$14,'[1]VLOOKUP DATA'!$C$3:$C$14)</f>
        <v>Low-demand</v>
      </c>
      <c r="H2354" s="6" t="str" cm="1">
        <f t="array" ref="H2354">_xlfn.XLOOKUP(1,('[1]VLOOKUP DATA'!$I$2:$I$337=[1]DATA!G2354)*('[1]VLOOKUP DATA'!$J$2:$J$337=[1]DATA!D2354)*('[1]VLOOKUP DATA'!$K$2:$K$337=[1]DATA!E2354),'[1]VLOOKUP DATA'!$L$2:$L$337)</f>
        <v>Standard</v>
      </c>
      <c r="I2354" s="1" cm="1">
        <f t="array" ref="I2354">_xlfn.XLOOKUP(B2354,'[1]VLOOKUP DATA'!$A$3:$A$14,_xlfn.XLOOKUP(H2354,'[1]VLOOKUP DATA'!$D$2:$F$2,'[1]VLOOKUP DATA'!$D$3:$F$14))*100</f>
        <v>147</v>
      </c>
      <c r="J2354" s="2">
        <v>51.36</v>
      </c>
      <c r="K2354" s="3">
        <f t="shared" si="145"/>
        <v>51.36</v>
      </c>
      <c r="L2354" s="3">
        <v>94.416666666666671</v>
      </c>
      <c r="M2354" s="4">
        <v>411.24847500000016</v>
      </c>
      <c r="N2354" s="4">
        <v>22.785658333333334</v>
      </c>
      <c r="O2354" s="4">
        <v>466.27959166666653</v>
      </c>
      <c r="P2354" s="3">
        <f t="shared" si="146"/>
        <v>479.85873786407785</v>
      </c>
      <c r="Q2354" s="5">
        <v>-4.1999999999999899E-2</v>
      </c>
      <c r="R2354" s="5">
        <f>VLOOKUP(D2354,'[1]DESIGN LOAD'!AC:AF,2,FALSE)</f>
        <v>295</v>
      </c>
      <c r="S2354" s="7">
        <f>VLOOKUP(D2354,'[1]DESIGN LOAD'!AC:AF,3,FALSE)</f>
        <v>190</v>
      </c>
      <c r="T2354">
        <f>VLOOKUP(D2354,'[1]DESIGN LOAD'!AC:AF,4,FALSE)</f>
        <v>485</v>
      </c>
    </row>
    <row r="2355" spans="1:20" x14ac:dyDescent="0.3">
      <c r="A2355" s="6">
        <v>2024</v>
      </c>
      <c r="B2355" s="6">
        <v>10</v>
      </c>
      <c r="C2355" s="6">
        <v>7</v>
      </c>
      <c r="D2355" s="6">
        <v>7</v>
      </c>
      <c r="E2355" s="6" t="str">
        <f t="shared" si="144"/>
        <v>Monday</v>
      </c>
      <c r="F2355" s="6" t="str">
        <f t="shared" si="147"/>
        <v>Week-day</v>
      </c>
      <c r="G2355" s="6" t="str">
        <f>_xlfn.XLOOKUP(B2355,'[1]VLOOKUP DATA'!$A$3:$A$14,'[1]VLOOKUP DATA'!$C$3:$C$14)</f>
        <v>Low-demand</v>
      </c>
      <c r="H2355" s="6" t="str" cm="1">
        <f t="array" ref="H2355">_xlfn.XLOOKUP(1,('[1]VLOOKUP DATA'!$I$2:$I$337=[1]DATA!G2355)*('[1]VLOOKUP DATA'!$J$2:$J$337=[1]DATA!D2355)*('[1]VLOOKUP DATA'!$K$2:$K$337=[1]DATA!E2355),'[1]VLOOKUP DATA'!$L$2:$L$337)</f>
        <v>Peak</v>
      </c>
      <c r="I2355" s="1" cm="1">
        <f t="array" ref="I2355">_xlfn.XLOOKUP(B2355,'[1]VLOOKUP DATA'!$A$3:$A$14,_xlfn.XLOOKUP(H2355,'[1]VLOOKUP DATA'!$D$2:$F$2,'[1]VLOOKUP DATA'!$D$3:$F$14))*100</f>
        <v>213</v>
      </c>
      <c r="J2355" s="2">
        <v>400.04486666666674</v>
      </c>
      <c r="K2355" s="3">
        <f t="shared" si="145"/>
        <v>400.04486666666674</v>
      </c>
      <c r="L2355" s="3">
        <v>82.075000000000003</v>
      </c>
      <c r="M2355" s="4">
        <v>0.16918333333333327</v>
      </c>
      <c r="N2355" s="4">
        <v>146.3679166666667</v>
      </c>
      <c r="O2355" s="4">
        <v>546.37021666666658</v>
      </c>
      <c r="P2355" s="3">
        <f t="shared" si="146"/>
        <v>479.85873786407785</v>
      </c>
      <c r="Q2355" s="5">
        <v>-4.1999999999999899E-2</v>
      </c>
      <c r="R2355" s="5">
        <f>VLOOKUP(D2355,'[1]DESIGN LOAD'!AC:AF,2,FALSE)</f>
        <v>565</v>
      </c>
      <c r="S2355" s="7">
        <f>VLOOKUP(D2355,'[1]DESIGN LOAD'!AC:AF,3,FALSE)</f>
        <v>690</v>
      </c>
      <c r="T2355">
        <f>VLOOKUP(D2355,'[1]DESIGN LOAD'!AC:AF,4,FALSE)</f>
        <v>1255</v>
      </c>
    </row>
    <row r="2356" spans="1:20" x14ac:dyDescent="0.3">
      <c r="A2356" s="6">
        <v>2024</v>
      </c>
      <c r="B2356" s="6">
        <v>10</v>
      </c>
      <c r="C2356" s="6">
        <v>7</v>
      </c>
      <c r="D2356" s="6">
        <v>8</v>
      </c>
      <c r="E2356" s="6" t="str">
        <f t="shared" si="144"/>
        <v>Monday</v>
      </c>
      <c r="F2356" s="6" t="str">
        <f t="shared" si="147"/>
        <v>Week-day</v>
      </c>
      <c r="G2356" s="6" t="str">
        <f>_xlfn.XLOOKUP(B2356,'[1]VLOOKUP DATA'!$A$3:$A$14,'[1]VLOOKUP DATA'!$C$3:$C$14)</f>
        <v>Low-demand</v>
      </c>
      <c r="H2356" s="6" t="str" cm="1">
        <f t="array" ref="H2356">_xlfn.XLOOKUP(1,('[1]VLOOKUP DATA'!$I$2:$I$337=[1]DATA!G2356)*('[1]VLOOKUP DATA'!$J$2:$J$337=[1]DATA!D2356)*('[1]VLOOKUP DATA'!$K$2:$K$337=[1]DATA!E2356),'[1]VLOOKUP DATA'!$L$2:$L$337)</f>
        <v>Peak</v>
      </c>
      <c r="I2356" s="1" cm="1">
        <f t="array" ref="I2356">_xlfn.XLOOKUP(B2356,'[1]VLOOKUP DATA'!$A$3:$A$14,_xlfn.XLOOKUP(H2356,'[1]VLOOKUP DATA'!$D$2:$F$2,'[1]VLOOKUP DATA'!$D$3:$F$14))*100</f>
        <v>213</v>
      </c>
      <c r="J2356" s="2">
        <v>136.43616666666674</v>
      </c>
      <c r="K2356" s="3">
        <f t="shared" si="145"/>
        <v>136.43616666666674</v>
      </c>
      <c r="L2356" s="3">
        <v>67.974999999999994</v>
      </c>
      <c r="M2356" s="4">
        <v>18.700825000000002</v>
      </c>
      <c r="N2356" s="4">
        <v>440.62397499999986</v>
      </c>
      <c r="O2356" s="4">
        <v>594.68777499999987</v>
      </c>
      <c r="P2356" s="3">
        <f t="shared" si="146"/>
        <v>479.85873786407785</v>
      </c>
      <c r="Q2356" s="5">
        <v>-3.6125000000000025E-2</v>
      </c>
      <c r="R2356" s="5">
        <f>VLOOKUP(D2356,'[1]DESIGN LOAD'!AC:AF,2,FALSE)</f>
        <v>565</v>
      </c>
      <c r="S2356" s="7">
        <f>VLOOKUP(D2356,'[1]DESIGN LOAD'!AC:AF,3,FALSE)</f>
        <v>675</v>
      </c>
      <c r="T2356">
        <f>VLOOKUP(D2356,'[1]DESIGN LOAD'!AC:AF,4,FALSE)</f>
        <v>1240</v>
      </c>
    </row>
    <row r="2357" spans="1:20" x14ac:dyDescent="0.3">
      <c r="A2357" s="6">
        <v>2024</v>
      </c>
      <c r="B2357" s="6">
        <v>10</v>
      </c>
      <c r="C2357" s="6">
        <v>7</v>
      </c>
      <c r="D2357" s="6">
        <v>9</v>
      </c>
      <c r="E2357" s="6" t="str">
        <f t="shared" si="144"/>
        <v>Monday</v>
      </c>
      <c r="F2357" s="6" t="str">
        <f t="shared" si="147"/>
        <v>Week-day</v>
      </c>
      <c r="G2357" s="6" t="str">
        <f>_xlfn.XLOOKUP(B2357,'[1]VLOOKUP DATA'!$A$3:$A$14,'[1]VLOOKUP DATA'!$C$3:$C$14)</f>
        <v>Low-demand</v>
      </c>
      <c r="H2357" s="6" t="str" cm="1">
        <f t="array" ref="H2357">_xlfn.XLOOKUP(1,('[1]VLOOKUP DATA'!$I$2:$I$337=[1]DATA!G2357)*('[1]VLOOKUP DATA'!$J$2:$J$337=[1]DATA!D2357)*('[1]VLOOKUP DATA'!$K$2:$K$337=[1]DATA!E2357),'[1]VLOOKUP DATA'!$L$2:$L$337)</f>
        <v>Peak</v>
      </c>
      <c r="I2357" s="1" cm="1">
        <f t="array" ref="I2357">_xlfn.XLOOKUP(B2357,'[1]VLOOKUP DATA'!$A$3:$A$14,_xlfn.XLOOKUP(H2357,'[1]VLOOKUP DATA'!$D$2:$F$2,'[1]VLOOKUP DATA'!$D$3:$F$14))*100</f>
        <v>213</v>
      </c>
      <c r="J2357" s="2">
        <v>-137.85065</v>
      </c>
      <c r="K2357" s="3">
        <f t="shared" si="145"/>
        <v>0</v>
      </c>
      <c r="L2357" s="3">
        <v>68.691666666666663</v>
      </c>
      <c r="M2357" s="4">
        <v>29.843800000000009</v>
      </c>
      <c r="N2357" s="4">
        <v>745.3706833333332</v>
      </c>
      <c r="O2357" s="4">
        <v>635.74186666666674</v>
      </c>
      <c r="P2357" s="3">
        <f t="shared" si="146"/>
        <v>479.85873786407785</v>
      </c>
      <c r="Q2357" s="5">
        <v>-4.0000000000000029E-2</v>
      </c>
      <c r="R2357" s="5">
        <f>VLOOKUP(D2357,'[1]DESIGN LOAD'!AC:AF,2,FALSE)</f>
        <v>565</v>
      </c>
      <c r="S2357" s="7">
        <f>VLOOKUP(D2357,'[1]DESIGN LOAD'!AC:AF,3,FALSE)</f>
        <v>675</v>
      </c>
      <c r="T2357">
        <f>VLOOKUP(D2357,'[1]DESIGN LOAD'!AC:AF,4,FALSE)</f>
        <v>1240</v>
      </c>
    </row>
    <row r="2358" spans="1:20" x14ac:dyDescent="0.3">
      <c r="A2358" s="6">
        <v>2024</v>
      </c>
      <c r="B2358" s="6">
        <v>10</v>
      </c>
      <c r="C2358" s="6">
        <v>7</v>
      </c>
      <c r="D2358" s="6">
        <v>10</v>
      </c>
      <c r="E2358" s="6" t="str">
        <f t="shared" si="144"/>
        <v>Monday</v>
      </c>
      <c r="F2358" s="6" t="str">
        <f t="shared" si="147"/>
        <v>Week-day</v>
      </c>
      <c r="G2358" s="6" t="str">
        <f>_xlfn.XLOOKUP(B2358,'[1]VLOOKUP DATA'!$A$3:$A$14,'[1]VLOOKUP DATA'!$C$3:$C$14)</f>
        <v>Low-demand</v>
      </c>
      <c r="H2358" s="6" t="str" cm="1">
        <f t="array" ref="H2358">_xlfn.XLOOKUP(1,('[1]VLOOKUP DATA'!$I$2:$I$337=[1]DATA!G2358)*('[1]VLOOKUP DATA'!$J$2:$J$337=[1]DATA!D2358)*('[1]VLOOKUP DATA'!$K$2:$K$337=[1]DATA!E2358),'[1]VLOOKUP DATA'!$L$2:$L$337)</f>
        <v>Standard</v>
      </c>
      <c r="I2358" s="1" cm="1">
        <f t="array" ref="I2358">_xlfn.XLOOKUP(B2358,'[1]VLOOKUP DATA'!$A$3:$A$14,_xlfn.XLOOKUP(H2358,'[1]VLOOKUP DATA'!$D$2:$F$2,'[1]VLOOKUP DATA'!$D$3:$F$14))*100</f>
        <v>147</v>
      </c>
      <c r="J2358" s="2">
        <v>-443.15387341772163</v>
      </c>
      <c r="K2358" s="3">
        <f t="shared" si="145"/>
        <v>0</v>
      </c>
      <c r="L2358" s="3">
        <v>82.683544303797461</v>
      </c>
      <c r="M2358" s="4">
        <v>200.73779746835439</v>
      </c>
      <c r="N2358" s="4">
        <v>852.89620253164583</v>
      </c>
      <c r="O2358" s="4">
        <v>596.49549367088605</v>
      </c>
      <c r="P2358" s="3">
        <f t="shared" si="146"/>
        <v>479.85873786407785</v>
      </c>
      <c r="Q2358" s="5">
        <v>-1.822784810126583E-2</v>
      </c>
      <c r="R2358" s="5">
        <f>VLOOKUP(D2358,'[1]DESIGN LOAD'!AC:AF,2,FALSE)</f>
        <v>565</v>
      </c>
      <c r="S2358" s="7">
        <f>VLOOKUP(D2358,'[1]DESIGN LOAD'!AC:AF,3,FALSE)</f>
        <v>675</v>
      </c>
      <c r="T2358">
        <f>VLOOKUP(D2358,'[1]DESIGN LOAD'!AC:AF,4,FALSE)</f>
        <v>1240</v>
      </c>
    </row>
    <row r="2359" spans="1:20" x14ac:dyDescent="0.3">
      <c r="A2359" s="6">
        <v>2024</v>
      </c>
      <c r="B2359" s="6">
        <v>10</v>
      </c>
      <c r="C2359" s="6">
        <v>7</v>
      </c>
      <c r="D2359" s="6">
        <v>11</v>
      </c>
      <c r="E2359" s="6" t="str">
        <f t="shared" si="144"/>
        <v>Monday</v>
      </c>
      <c r="F2359" s="6" t="str">
        <f t="shared" si="147"/>
        <v>Week-day</v>
      </c>
      <c r="G2359" s="6" t="str">
        <f>_xlfn.XLOOKUP(B2359,'[1]VLOOKUP DATA'!$A$3:$A$14,'[1]VLOOKUP DATA'!$C$3:$C$14)</f>
        <v>Low-demand</v>
      </c>
      <c r="H2359" s="6" t="str" cm="1">
        <f t="array" ref="H2359">_xlfn.XLOOKUP(1,('[1]VLOOKUP DATA'!$I$2:$I$337=[1]DATA!G2359)*('[1]VLOOKUP DATA'!$J$2:$J$337=[1]DATA!D2359)*('[1]VLOOKUP DATA'!$K$2:$K$337=[1]DATA!E2359),'[1]VLOOKUP DATA'!$L$2:$L$337)</f>
        <v>Standard</v>
      </c>
      <c r="I2359" s="1" cm="1">
        <f t="array" ref="I2359">_xlfn.XLOOKUP(B2359,'[1]VLOOKUP DATA'!$A$3:$A$14,_xlfn.XLOOKUP(H2359,'[1]VLOOKUP DATA'!$D$2:$F$2,'[1]VLOOKUP DATA'!$D$3:$F$14))*100</f>
        <v>147</v>
      </c>
      <c r="J2359" s="2">
        <v>-146.51196666666655</v>
      </c>
      <c r="K2359" s="3">
        <f t="shared" si="145"/>
        <v>0</v>
      </c>
      <c r="L2359" s="3">
        <v>98.11666666666666</v>
      </c>
      <c r="M2359" s="4">
        <v>0.15929166666666664</v>
      </c>
      <c r="N2359" s="4">
        <v>701.77274999999997</v>
      </c>
      <c r="O2359" s="4">
        <v>555.25786666666659</v>
      </c>
      <c r="P2359" s="3">
        <f t="shared" si="146"/>
        <v>479.85873786407785</v>
      </c>
      <c r="Q2359" s="5">
        <v>-1.9000000000000004E-3</v>
      </c>
      <c r="R2359" s="5">
        <f>VLOOKUP(D2359,'[1]DESIGN LOAD'!AC:AF,2,FALSE)</f>
        <v>565</v>
      </c>
      <c r="S2359" s="7">
        <f>VLOOKUP(D2359,'[1]DESIGN LOAD'!AC:AF,3,FALSE)</f>
        <v>675</v>
      </c>
      <c r="T2359">
        <f>VLOOKUP(D2359,'[1]DESIGN LOAD'!AC:AF,4,FALSE)</f>
        <v>1240</v>
      </c>
    </row>
    <row r="2360" spans="1:20" x14ac:dyDescent="0.3">
      <c r="A2360" s="6">
        <v>2024</v>
      </c>
      <c r="B2360" s="6">
        <v>10</v>
      </c>
      <c r="C2360" s="6">
        <v>7</v>
      </c>
      <c r="D2360" s="6">
        <v>12</v>
      </c>
      <c r="E2360" s="6" t="str">
        <f t="shared" si="144"/>
        <v>Monday</v>
      </c>
      <c r="F2360" s="6" t="str">
        <f t="shared" si="147"/>
        <v>Week-day</v>
      </c>
      <c r="G2360" s="6" t="str">
        <f>_xlfn.XLOOKUP(B2360,'[1]VLOOKUP DATA'!$A$3:$A$14,'[1]VLOOKUP DATA'!$C$3:$C$14)</f>
        <v>Low-demand</v>
      </c>
      <c r="H2360" s="6" t="str" cm="1">
        <f t="array" ref="H2360">_xlfn.XLOOKUP(1,('[1]VLOOKUP DATA'!$I$2:$I$337=[1]DATA!G2360)*('[1]VLOOKUP DATA'!$J$2:$J$337=[1]DATA!D2360)*('[1]VLOOKUP DATA'!$K$2:$K$337=[1]DATA!E2360),'[1]VLOOKUP DATA'!$L$2:$L$337)</f>
        <v>Standard</v>
      </c>
      <c r="I2360" s="1" cm="1">
        <f t="array" ref="I2360">_xlfn.XLOOKUP(B2360,'[1]VLOOKUP DATA'!$A$3:$A$14,_xlfn.XLOOKUP(H2360,'[1]VLOOKUP DATA'!$D$2:$F$2,'[1]VLOOKUP DATA'!$D$3:$F$14))*100</f>
        <v>147</v>
      </c>
      <c r="J2360" s="2">
        <v>-9.0176000000000034</v>
      </c>
      <c r="K2360" s="3">
        <f t="shared" si="145"/>
        <v>0</v>
      </c>
      <c r="L2360" s="3">
        <v>99</v>
      </c>
      <c r="M2360" s="4">
        <v>0.15583333333333335</v>
      </c>
      <c r="N2360" s="4">
        <v>549.20056666666676</v>
      </c>
      <c r="O2360" s="4">
        <v>540.17123333333313</v>
      </c>
      <c r="P2360" s="3">
        <f t="shared" si="146"/>
        <v>479.85873786407785</v>
      </c>
      <c r="Q2360" s="5">
        <v>-1.0450000000000008E-2</v>
      </c>
      <c r="R2360" s="5">
        <f>VLOOKUP(D2360,'[1]DESIGN LOAD'!AC:AF,2,FALSE)</f>
        <v>565</v>
      </c>
      <c r="S2360" s="7">
        <f>VLOOKUP(D2360,'[1]DESIGN LOAD'!AC:AF,3,FALSE)</f>
        <v>675</v>
      </c>
      <c r="T2360">
        <f>VLOOKUP(D2360,'[1]DESIGN LOAD'!AC:AF,4,FALSE)</f>
        <v>1240</v>
      </c>
    </row>
    <row r="2361" spans="1:20" x14ac:dyDescent="0.3">
      <c r="A2361" s="6">
        <v>2024</v>
      </c>
      <c r="B2361" s="6">
        <v>10</v>
      </c>
      <c r="C2361" s="6">
        <v>7</v>
      </c>
      <c r="D2361" s="6">
        <v>13</v>
      </c>
      <c r="E2361" s="6" t="str">
        <f t="shared" si="144"/>
        <v>Monday</v>
      </c>
      <c r="F2361" s="6" t="str">
        <f t="shared" si="147"/>
        <v>Week-day</v>
      </c>
      <c r="G2361" s="6" t="str">
        <f>_xlfn.XLOOKUP(B2361,'[1]VLOOKUP DATA'!$A$3:$A$14,'[1]VLOOKUP DATA'!$C$3:$C$14)</f>
        <v>Low-demand</v>
      </c>
      <c r="H2361" s="6" t="str" cm="1">
        <f t="array" ref="H2361">_xlfn.XLOOKUP(1,('[1]VLOOKUP DATA'!$I$2:$I$337=[1]DATA!G2361)*('[1]VLOOKUP DATA'!$J$2:$J$337=[1]DATA!D2361)*('[1]VLOOKUP DATA'!$K$2:$K$337=[1]DATA!E2361),'[1]VLOOKUP DATA'!$L$2:$L$337)</f>
        <v>Standard</v>
      </c>
      <c r="I2361" s="1" cm="1">
        <f t="array" ref="I2361">_xlfn.XLOOKUP(B2361,'[1]VLOOKUP DATA'!$A$3:$A$14,_xlfn.XLOOKUP(H2361,'[1]VLOOKUP DATA'!$D$2:$F$2,'[1]VLOOKUP DATA'!$D$3:$F$14))*100</f>
        <v>147</v>
      </c>
      <c r="J2361" s="2">
        <v>-6.9753949579831973</v>
      </c>
      <c r="K2361" s="3">
        <f t="shared" si="145"/>
        <v>0</v>
      </c>
      <c r="L2361" s="3">
        <v>99</v>
      </c>
      <c r="M2361" s="4">
        <v>0.15488235294117644</v>
      </c>
      <c r="N2361" s="4">
        <v>551.78871428571415</v>
      </c>
      <c r="O2361" s="4">
        <v>526.93910924369743</v>
      </c>
      <c r="P2361" s="3">
        <f t="shared" si="146"/>
        <v>479.85873786407785</v>
      </c>
      <c r="Q2361" s="5">
        <v>-8.40336134453782E-3</v>
      </c>
      <c r="R2361" s="5">
        <f>VLOOKUP(D2361,'[1]DESIGN LOAD'!AC:AF,2,FALSE)</f>
        <v>565</v>
      </c>
      <c r="S2361" s="7">
        <f>VLOOKUP(D2361,'[1]DESIGN LOAD'!AC:AF,3,FALSE)</f>
        <v>675</v>
      </c>
      <c r="T2361">
        <f>VLOOKUP(D2361,'[1]DESIGN LOAD'!AC:AF,4,FALSE)</f>
        <v>1240</v>
      </c>
    </row>
    <row r="2362" spans="1:20" x14ac:dyDescent="0.3">
      <c r="A2362" s="6">
        <v>2024</v>
      </c>
      <c r="B2362" s="6">
        <v>10</v>
      </c>
      <c r="C2362" s="6">
        <v>7</v>
      </c>
      <c r="D2362" s="6">
        <v>14</v>
      </c>
      <c r="E2362" s="6" t="str">
        <f t="shared" si="144"/>
        <v>Monday</v>
      </c>
      <c r="F2362" s="6" t="str">
        <f t="shared" si="147"/>
        <v>Week-day</v>
      </c>
      <c r="G2362" s="6" t="str">
        <f>_xlfn.XLOOKUP(B2362,'[1]VLOOKUP DATA'!$A$3:$A$14,'[1]VLOOKUP DATA'!$C$3:$C$14)</f>
        <v>Low-demand</v>
      </c>
      <c r="H2362" s="6" t="str" cm="1">
        <f t="array" ref="H2362">_xlfn.XLOOKUP(1,('[1]VLOOKUP DATA'!$I$2:$I$337=[1]DATA!G2362)*('[1]VLOOKUP DATA'!$J$2:$J$337=[1]DATA!D2362)*('[1]VLOOKUP DATA'!$K$2:$K$337=[1]DATA!E2362),'[1]VLOOKUP DATA'!$L$2:$L$337)</f>
        <v>Standard</v>
      </c>
      <c r="I2362" s="1" cm="1">
        <f t="array" ref="I2362">_xlfn.XLOOKUP(B2362,'[1]VLOOKUP DATA'!$A$3:$A$14,_xlfn.XLOOKUP(H2362,'[1]VLOOKUP DATA'!$D$2:$F$2,'[1]VLOOKUP DATA'!$D$3:$F$14))*100</f>
        <v>147</v>
      </c>
      <c r="J2362" s="2">
        <v>-8.527691666666664</v>
      </c>
      <c r="K2362" s="3">
        <f t="shared" si="145"/>
        <v>0</v>
      </c>
      <c r="L2362" s="3">
        <v>99</v>
      </c>
      <c r="M2362" s="4">
        <v>0.16204166666666669</v>
      </c>
      <c r="N2362" s="4">
        <v>568.991175</v>
      </c>
      <c r="O2362" s="4">
        <v>560.4377750000001</v>
      </c>
      <c r="P2362" s="3">
        <f t="shared" si="146"/>
        <v>479.85873786407785</v>
      </c>
      <c r="Q2362" s="5">
        <v>-2.4608333333333357E-2</v>
      </c>
      <c r="R2362" s="5">
        <f>VLOOKUP(D2362,'[1]DESIGN LOAD'!AC:AF,2,FALSE)</f>
        <v>565</v>
      </c>
      <c r="S2362" s="7">
        <f>VLOOKUP(D2362,'[1]DESIGN LOAD'!AC:AF,3,FALSE)</f>
        <v>675</v>
      </c>
      <c r="T2362">
        <f>VLOOKUP(D2362,'[1]DESIGN LOAD'!AC:AF,4,FALSE)</f>
        <v>1240</v>
      </c>
    </row>
    <row r="2363" spans="1:20" x14ac:dyDescent="0.3">
      <c r="A2363" s="6">
        <v>2024</v>
      </c>
      <c r="B2363" s="6">
        <v>10</v>
      </c>
      <c r="C2363" s="6">
        <v>7</v>
      </c>
      <c r="D2363" s="6">
        <v>15</v>
      </c>
      <c r="E2363" s="6" t="str">
        <f t="shared" si="144"/>
        <v>Monday</v>
      </c>
      <c r="F2363" s="6" t="str">
        <f t="shared" si="147"/>
        <v>Week-day</v>
      </c>
      <c r="G2363" s="6" t="str">
        <f>_xlfn.XLOOKUP(B2363,'[1]VLOOKUP DATA'!$A$3:$A$14,'[1]VLOOKUP DATA'!$C$3:$C$14)</f>
        <v>Low-demand</v>
      </c>
      <c r="H2363" s="6" t="str" cm="1">
        <f t="array" ref="H2363">_xlfn.XLOOKUP(1,('[1]VLOOKUP DATA'!$I$2:$I$337=[1]DATA!G2363)*('[1]VLOOKUP DATA'!$J$2:$J$337=[1]DATA!D2363)*('[1]VLOOKUP DATA'!$K$2:$K$337=[1]DATA!E2363),'[1]VLOOKUP DATA'!$L$2:$L$337)</f>
        <v>Standard</v>
      </c>
      <c r="I2363" s="1" cm="1">
        <f t="array" ref="I2363">_xlfn.XLOOKUP(B2363,'[1]VLOOKUP DATA'!$A$3:$A$14,_xlfn.XLOOKUP(H2363,'[1]VLOOKUP DATA'!$D$2:$F$2,'[1]VLOOKUP DATA'!$D$3:$F$14))*100</f>
        <v>147</v>
      </c>
      <c r="J2363" s="2">
        <v>18.793491666666668</v>
      </c>
      <c r="K2363" s="3">
        <f t="shared" si="145"/>
        <v>18.793491666666668</v>
      </c>
      <c r="L2363" s="3">
        <v>98.933333333333337</v>
      </c>
      <c r="M2363" s="4">
        <v>0.16454166666666667</v>
      </c>
      <c r="N2363" s="4">
        <v>544.23824999999999</v>
      </c>
      <c r="O2363" s="4">
        <v>562.99654166666687</v>
      </c>
      <c r="P2363" s="3">
        <f t="shared" si="146"/>
        <v>479.85873786407785</v>
      </c>
      <c r="Q2363" s="5">
        <v>-3.4424999999999914E-2</v>
      </c>
      <c r="R2363" s="5">
        <f>VLOOKUP(D2363,'[1]DESIGN LOAD'!AC:AF,2,FALSE)</f>
        <v>565</v>
      </c>
      <c r="S2363" s="7">
        <f>VLOOKUP(D2363,'[1]DESIGN LOAD'!AC:AF,3,FALSE)</f>
        <v>675</v>
      </c>
      <c r="T2363">
        <f>VLOOKUP(D2363,'[1]DESIGN LOAD'!AC:AF,4,FALSE)</f>
        <v>1240</v>
      </c>
    </row>
    <row r="2364" spans="1:20" x14ac:dyDescent="0.3">
      <c r="A2364" s="6">
        <v>2024</v>
      </c>
      <c r="B2364" s="6">
        <v>10</v>
      </c>
      <c r="C2364" s="6">
        <v>7</v>
      </c>
      <c r="D2364" s="6">
        <v>16</v>
      </c>
      <c r="E2364" s="6" t="str">
        <f t="shared" si="144"/>
        <v>Monday</v>
      </c>
      <c r="F2364" s="6" t="str">
        <f t="shared" si="147"/>
        <v>Week-day</v>
      </c>
      <c r="G2364" s="6" t="str">
        <f>_xlfn.XLOOKUP(B2364,'[1]VLOOKUP DATA'!$A$3:$A$14,'[1]VLOOKUP DATA'!$C$3:$C$14)</f>
        <v>Low-demand</v>
      </c>
      <c r="H2364" s="6" t="str" cm="1">
        <f t="array" ref="H2364">_xlfn.XLOOKUP(1,('[1]VLOOKUP DATA'!$I$2:$I$337=[1]DATA!G2364)*('[1]VLOOKUP DATA'!$J$2:$J$337=[1]DATA!D2364)*('[1]VLOOKUP DATA'!$K$2:$K$337=[1]DATA!E2364),'[1]VLOOKUP DATA'!$L$2:$L$337)</f>
        <v>Standard</v>
      </c>
      <c r="I2364" s="1" cm="1">
        <f t="array" ref="I2364">_xlfn.XLOOKUP(B2364,'[1]VLOOKUP DATA'!$A$3:$A$14,_xlfn.XLOOKUP(H2364,'[1]VLOOKUP DATA'!$D$2:$F$2,'[1]VLOOKUP DATA'!$D$3:$F$14))*100</f>
        <v>147</v>
      </c>
      <c r="J2364" s="2">
        <v>50.032325</v>
      </c>
      <c r="K2364" s="3">
        <f t="shared" si="145"/>
        <v>50.032325</v>
      </c>
      <c r="L2364" s="3">
        <v>95.825000000000003</v>
      </c>
      <c r="M2364" s="4">
        <v>245.22864166666662</v>
      </c>
      <c r="N2364" s="4">
        <v>353.47325000000012</v>
      </c>
      <c r="O2364" s="4">
        <v>627.22004166666659</v>
      </c>
      <c r="P2364" s="3">
        <f t="shared" si="146"/>
        <v>479.85873786407785</v>
      </c>
      <c r="Q2364" s="5">
        <v>-2.9041666666666702E-2</v>
      </c>
      <c r="R2364" s="5">
        <f>VLOOKUP(D2364,'[1]DESIGN LOAD'!AC:AF,2,FALSE)</f>
        <v>565</v>
      </c>
      <c r="S2364" s="7">
        <f>VLOOKUP(D2364,'[1]DESIGN LOAD'!AC:AF,3,FALSE)</f>
        <v>675</v>
      </c>
      <c r="T2364">
        <f>VLOOKUP(D2364,'[1]DESIGN LOAD'!AC:AF,4,FALSE)</f>
        <v>1240</v>
      </c>
    </row>
    <row r="2365" spans="1:20" x14ac:dyDescent="0.3">
      <c r="A2365" s="6">
        <v>2024</v>
      </c>
      <c r="B2365" s="6">
        <v>10</v>
      </c>
      <c r="C2365" s="6">
        <v>7</v>
      </c>
      <c r="D2365" s="6">
        <v>17</v>
      </c>
      <c r="E2365" s="6" t="str">
        <f t="shared" si="144"/>
        <v>Monday</v>
      </c>
      <c r="F2365" s="6" t="str">
        <f t="shared" si="147"/>
        <v>Week-day</v>
      </c>
      <c r="G2365" s="6" t="str">
        <f>_xlfn.XLOOKUP(B2365,'[1]VLOOKUP DATA'!$A$3:$A$14,'[1]VLOOKUP DATA'!$C$3:$C$14)</f>
        <v>Low-demand</v>
      </c>
      <c r="H2365" s="6" t="str" cm="1">
        <f t="array" ref="H2365">_xlfn.XLOOKUP(1,('[1]VLOOKUP DATA'!$I$2:$I$337=[1]DATA!G2365)*('[1]VLOOKUP DATA'!$J$2:$J$337=[1]DATA!D2365)*('[1]VLOOKUP DATA'!$K$2:$K$337=[1]DATA!E2365),'[1]VLOOKUP DATA'!$L$2:$L$337)</f>
        <v>Standard</v>
      </c>
      <c r="I2365" s="1" cm="1">
        <f t="array" ref="I2365">_xlfn.XLOOKUP(B2365,'[1]VLOOKUP DATA'!$A$3:$A$14,_xlfn.XLOOKUP(H2365,'[1]VLOOKUP DATA'!$D$2:$F$2,'[1]VLOOKUP DATA'!$D$3:$F$14))*100</f>
        <v>147</v>
      </c>
      <c r="J2365" s="2">
        <v>129.25630833333327</v>
      </c>
      <c r="K2365" s="3">
        <f t="shared" si="145"/>
        <v>129.25630833333327</v>
      </c>
      <c r="L2365" s="3">
        <v>92.908333333333331</v>
      </c>
      <c r="M2365" s="4">
        <v>445.77607500000005</v>
      </c>
      <c r="N2365" s="4">
        <v>114.40462499999997</v>
      </c>
      <c r="O2365" s="4">
        <v>667.53122499999949</v>
      </c>
      <c r="P2365" s="3">
        <f t="shared" si="146"/>
        <v>479.85873786407785</v>
      </c>
      <c r="Q2365" s="5">
        <v>-3.5191666666666628E-2</v>
      </c>
      <c r="R2365" s="5">
        <f>VLOOKUP(D2365,'[1]DESIGN LOAD'!AC:AF,2,FALSE)</f>
        <v>555</v>
      </c>
      <c r="S2365" s="7">
        <f>VLOOKUP(D2365,'[1]DESIGN LOAD'!AC:AF,3,FALSE)</f>
        <v>675</v>
      </c>
      <c r="T2365">
        <f>VLOOKUP(D2365,'[1]DESIGN LOAD'!AC:AF,4,FALSE)</f>
        <v>1230</v>
      </c>
    </row>
    <row r="2366" spans="1:20" x14ac:dyDescent="0.3">
      <c r="A2366" s="6">
        <v>2024</v>
      </c>
      <c r="B2366" s="6">
        <v>10</v>
      </c>
      <c r="C2366" s="6">
        <v>7</v>
      </c>
      <c r="D2366" s="6">
        <v>18</v>
      </c>
      <c r="E2366" s="6" t="str">
        <f t="shared" si="144"/>
        <v>Monday</v>
      </c>
      <c r="F2366" s="6" t="str">
        <f t="shared" si="147"/>
        <v>Week-day</v>
      </c>
      <c r="G2366" s="6" t="str">
        <f>_xlfn.XLOOKUP(B2366,'[1]VLOOKUP DATA'!$A$3:$A$14,'[1]VLOOKUP DATA'!$C$3:$C$14)</f>
        <v>Low-demand</v>
      </c>
      <c r="H2366" s="6" t="str" cm="1">
        <f t="array" ref="H2366">_xlfn.XLOOKUP(1,('[1]VLOOKUP DATA'!$I$2:$I$337=[1]DATA!G2366)*('[1]VLOOKUP DATA'!$J$2:$J$337=[1]DATA!D2366)*('[1]VLOOKUP DATA'!$K$2:$K$337=[1]DATA!E2366),'[1]VLOOKUP DATA'!$L$2:$L$337)</f>
        <v>Peak</v>
      </c>
      <c r="I2366" s="1" cm="1">
        <f t="array" ref="I2366">_xlfn.XLOOKUP(B2366,'[1]VLOOKUP DATA'!$A$3:$A$14,_xlfn.XLOOKUP(H2366,'[1]VLOOKUP DATA'!$D$2:$F$2,'[1]VLOOKUP DATA'!$D$3:$F$14))*100</f>
        <v>213</v>
      </c>
      <c r="J2366" s="2">
        <v>481.99125000000015</v>
      </c>
      <c r="K2366" s="3">
        <f t="shared" si="145"/>
        <v>481.99125000000015</v>
      </c>
      <c r="L2366" s="3">
        <v>75.724999999999994</v>
      </c>
      <c r="M2366" s="4">
        <v>96.341041666666698</v>
      </c>
      <c r="N2366" s="4">
        <v>15.620708333333338</v>
      </c>
      <c r="O2366" s="4">
        <v>589.11606666666637</v>
      </c>
      <c r="P2366" s="3">
        <f t="shared" si="146"/>
        <v>479.85873786407785</v>
      </c>
      <c r="Q2366" s="5">
        <v>-5.5941666666666584E-2</v>
      </c>
      <c r="R2366" s="5">
        <f>VLOOKUP(D2366,'[1]DESIGN LOAD'!AC:AF,2,FALSE)</f>
        <v>485</v>
      </c>
      <c r="S2366" s="7">
        <f>VLOOKUP(D2366,'[1]DESIGN LOAD'!AC:AF,3,FALSE)</f>
        <v>655</v>
      </c>
      <c r="T2366">
        <f>VLOOKUP(D2366,'[1]DESIGN LOAD'!AC:AF,4,FALSE)</f>
        <v>1140</v>
      </c>
    </row>
    <row r="2367" spans="1:20" x14ac:dyDescent="0.3">
      <c r="A2367" s="6">
        <v>2024</v>
      </c>
      <c r="B2367" s="6">
        <v>10</v>
      </c>
      <c r="C2367" s="6">
        <v>7</v>
      </c>
      <c r="D2367" s="6">
        <v>19</v>
      </c>
      <c r="E2367" s="6" t="str">
        <f t="shared" si="144"/>
        <v>Monday</v>
      </c>
      <c r="F2367" s="6" t="str">
        <f t="shared" si="147"/>
        <v>Week-day</v>
      </c>
      <c r="G2367" s="6" t="str">
        <f>_xlfn.XLOOKUP(B2367,'[1]VLOOKUP DATA'!$A$3:$A$14,'[1]VLOOKUP DATA'!$C$3:$C$14)</f>
        <v>Low-demand</v>
      </c>
      <c r="H2367" s="6" t="str" cm="1">
        <f t="array" ref="H2367">_xlfn.XLOOKUP(1,('[1]VLOOKUP DATA'!$I$2:$I$337=[1]DATA!G2367)*('[1]VLOOKUP DATA'!$J$2:$J$337=[1]DATA!D2367)*('[1]VLOOKUP DATA'!$K$2:$K$337=[1]DATA!E2367),'[1]VLOOKUP DATA'!$L$2:$L$337)</f>
        <v>Peak</v>
      </c>
      <c r="I2367" s="1" cm="1">
        <f t="array" ref="I2367">_xlfn.XLOOKUP(B2367,'[1]VLOOKUP DATA'!$A$3:$A$14,_xlfn.XLOOKUP(H2367,'[1]VLOOKUP DATA'!$D$2:$F$2,'[1]VLOOKUP DATA'!$D$3:$F$14))*100</f>
        <v>213</v>
      </c>
      <c r="J2367" s="2">
        <v>93.116233333333312</v>
      </c>
      <c r="K2367" s="3">
        <f t="shared" si="145"/>
        <v>93.116233333333312</v>
      </c>
      <c r="L2367" s="3">
        <v>62.033333333333331</v>
      </c>
      <c r="M2367" s="4">
        <v>445.29403333333329</v>
      </c>
      <c r="N2367" s="4">
        <v>3.3333333333333335E-5</v>
      </c>
      <c r="O2367" s="4">
        <v>517.02344999999991</v>
      </c>
      <c r="P2367" s="3">
        <f t="shared" si="146"/>
        <v>479.85873786407785</v>
      </c>
      <c r="Q2367" s="5">
        <v>-5.7225000000000144E-2</v>
      </c>
      <c r="R2367" s="5">
        <f>VLOOKUP(D2367,'[1]DESIGN LOAD'!AC:AF,2,FALSE)</f>
        <v>295</v>
      </c>
      <c r="S2367" s="7">
        <f>VLOOKUP(D2367,'[1]DESIGN LOAD'!AC:AF,3,FALSE)</f>
        <v>655</v>
      </c>
      <c r="T2367">
        <f>VLOOKUP(D2367,'[1]DESIGN LOAD'!AC:AF,4,FALSE)</f>
        <v>950</v>
      </c>
    </row>
    <row r="2368" spans="1:20" x14ac:dyDescent="0.3">
      <c r="A2368" s="6">
        <v>2024</v>
      </c>
      <c r="B2368" s="6">
        <v>10</v>
      </c>
      <c r="C2368" s="6">
        <v>7</v>
      </c>
      <c r="D2368" s="6">
        <v>20</v>
      </c>
      <c r="E2368" s="6" t="str">
        <f t="shared" si="144"/>
        <v>Monday</v>
      </c>
      <c r="F2368" s="6" t="str">
        <f t="shared" si="147"/>
        <v>Week-day</v>
      </c>
      <c r="G2368" s="6" t="str">
        <f>_xlfn.XLOOKUP(B2368,'[1]VLOOKUP DATA'!$A$3:$A$14,'[1]VLOOKUP DATA'!$C$3:$C$14)</f>
        <v>Low-demand</v>
      </c>
      <c r="H2368" s="6" t="str" cm="1">
        <f t="array" ref="H2368">_xlfn.XLOOKUP(1,('[1]VLOOKUP DATA'!$I$2:$I$337=[1]DATA!G2368)*('[1]VLOOKUP DATA'!$J$2:$J$337=[1]DATA!D2368)*('[1]VLOOKUP DATA'!$K$2:$K$337=[1]DATA!E2368),'[1]VLOOKUP DATA'!$L$2:$L$337)</f>
        <v>Standard</v>
      </c>
      <c r="I2368" s="1" cm="1">
        <f t="array" ref="I2368">_xlfn.XLOOKUP(B2368,'[1]VLOOKUP DATA'!$A$3:$A$14,_xlfn.XLOOKUP(H2368,'[1]VLOOKUP DATA'!$D$2:$F$2,'[1]VLOOKUP DATA'!$D$3:$F$14))*100</f>
        <v>147</v>
      </c>
      <c r="J2368" s="2">
        <v>10.232816666666659</v>
      </c>
      <c r="K2368" s="3">
        <f t="shared" si="145"/>
        <v>10.232816666666659</v>
      </c>
      <c r="L2368" s="3">
        <v>59</v>
      </c>
      <c r="M2368" s="4">
        <v>445.05883333333338</v>
      </c>
      <c r="N2368" s="4">
        <v>0</v>
      </c>
      <c r="O2368" s="4">
        <v>434.13370833333335</v>
      </c>
      <c r="P2368" s="3">
        <f t="shared" si="146"/>
        <v>479.85873786407785</v>
      </c>
      <c r="Q2368" s="5">
        <v>-5.7000000000000141E-2</v>
      </c>
      <c r="R2368" s="5">
        <f>VLOOKUP(D2368,'[1]DESIGN LOAD'!AC:AF,2,FALSE)</f>
        <v>295</v>
      </c>
      <c r="S2368" s="7">
        <f>VLOOKUP(D2368,'[1]DESIGN LOAD'!AC:AF,3,FALSE)</f>
        <v>190</v>
      </c>
      <c r="T2368">
        <f>VLOOKUP(D2368,'[1]DESIGN LOAD'!AC:AF,4,FALSE)</f>
        <v>485</v>
      </c>
    </row>
    <row r="2369" spans="1:20" x14ac:dyDescent="0.3">
      <c r="A2369" s="6">
        <v>2024</v>
      </c>
      <c r="B2369" s="6">
        <v>10</v>
      </c>
      <c r="C2369" s="6">
        <v>7</v>
      </c>
      <c r="D2369" s="6">
        <v>21</v>
      </c>
      <c r="E2369" s="6" t="str">
        <f t="shared" si="144"/>
        <v>Monday</v>
      </c>
      <c r="F2369" s="6" t="str">
        <f t="shared" si="147"/>
        <v>Week-day</v>
      </c>
      <c r="G2369" s="6" t="str">
        <f>_xlfn.XLOOKUP(B2369,'[1]VLOOKUP DATA'!$A$3:$A$14,'[1]VLOOKUP DATA'!$C$3:$C$14)</f>
        <v>Low-demand</v>
      </c>
      <c r="H2369" s="6" t="str" cm="1">
        <f t="array" ref="H2369">_xlfn.XLOOKUP(1,('[1]VLOOKUP DATA'!$I$2:$I$337=[1]DATA!G2369)*('[1]VLOOKUP DATA'!$J$2:$J$337=[1]DATA!D2369)*('[1]VLOOKUP DATA'!$K$2:$K$337=[1]DATA!E2369),'[1]VLOOKUP DATA'!$L$2:$L$337)</f>
        <v>Standard</v>
      </c>
      <c r="I2369" s="1" cm="1">
        <f t="array" ref="I2369">_xlfn.XLOOKUP(B2369,'[1]VLOOKUP DATA'!$A$3:$A$14,_xlfn.XLOOKUP(H2369,'[1]VLOOKUP DATA'!$D$2:$F$2,'[1]VLOOKUP DATA'!$D$3:$F$14))*100</f>
        <v>147</v>
      </c>
      <c r="J2369" s="2">
        <v>-58.838041666666648</v>
      </c>
      <c r="K2369" s="3">
        <f t="shared" si="145"/>
        <v>0</v>
      </c>
      <c r="L2369" s="3">
        <v>59.541666666666664</v>
      </c>
      <c r="M2369" s="4">
        <v>444.83637499999998</v>
      </c>
      <c r="N2369" s="4">
        <v>0</v>
      </c>
      <c r="O2369" s="4">
        <v>365.07025833333341</v>
      </c>
      <c r="P2369" s="3">
        <f t="shared" si="146"/>
        <v>479.85873786407785</v>
      </c>
      <c r="Q2369" s="5">
        <v>-5.7000000000000141E-2</v>
      </c>
      <c r="R2369" s="5">
        <f>VLOOKUP(D2369,'[1]DESIGN LOAD'!AC:AF,2,FALSE)</f>
        <v>295</v>
      </c>
      <c r="S2369" s="7">
        <f>VLOOKUP(D2369,'[1]DESIGN LOAD'!AC:AF,3,FALSE)</f>
        <v>190</v>
      </c>
      <c r="T2369">
        <f>VLOOKUP(D2369,'[1]DESIGN LOAD'!AC:AF,4,FALSE)</f>
        <v>485</v>
      </c>
    </row>
    <row r="2370" spans="1:20" x14ac:dyDescent="0.3">
      <c r="A2370" s="6">
        <v>2024</v>
      </c>
      <c r="B2370" s="6">
        <v>10</v>
      </c>
      <c r="C2370" s="6">
        <v>7</v>
      </c>
      <c r="D2370" s="6">
        <v>22</v>
      </c>
      <c r="E2370" s="6" t="str">
        <f t="shared" ref="E2370:E2433" si="148">TEXT(DATE(A2370, B2370, C2370), "dddd")</f>
        <v>Monday</v>
      </c>
      <c r="F2370" s="6" t="str">
        <f t="shared" si="147"/>
        <v>Week-day</v>
      </c>
      <c r="G2370" s="6" t="str">
        <f>_xlfn.XLOOKUP(B2370,'[1]VLOOKUP DATA'!$A$3:$A$14,'[1]VLOOKUP DATA'!$C$3:$C$14)</f>
        <v>Low-demand</v>
      </c>
      <c r="H2370" s="6" t="str" cm="1">
        <f t="array" ref="H2370">_xlfn.XLOOKUP(1,('[1]VLOOKUP DATA'!$I$2:$I$337=[1]DATA!G2370)*('[1]VLOOKUP DATA'!$J$2:$J$337=[1]DATA!D2370)*('[1]VLOOKUP DATA'!$K$2:$K$337=[1]DATA!E2370),'[1]VLOOKUP DATA'!$L$2:$L$337)</f>
        <v>Off-Peak</v>
      </c>
      <c r="I2370" s="1" cm="1">
        <f t="array" ref="I2370">_xlfn.XLOOKUP(B2370,'[1]VLOOKUP DATA'!$A$3:$A$14,_xlfn.XLOOKUP(H2370,'[1]VLOOKUP DATA'!$D$2:$F$2,'[1]VLOOKUP DATA'!$D$3:$F$14))*100</f>
        <v>93</v>
      </c>
      <c r="J2370" s="2">
        <v>-63.893225000000015</v>
      </c>
      <c r="K2370" s="3">
        <f t="shared" ref="K2370:K2433" si="149">IF(J2370&gt;0,J2370,0)</f>
        <v>0</v>
      </c>
      <c r="L2370" s="3">
        <v>62.31666666666667</v>
      </c>
      <c r="M2370" s="4">
        <v>444.71860833333335</v>
      </c>
      <c r="N2370" s="4">
        <v>0</v>
      </c>
      <c r="O2370" s="4">
        <v>360.02647499999978</v>
      </c>
      <c r="P2370" s="3">
        <f t="shared" ref="P2370:P2433" si="150">_xlfn.MAXIFS(M:M,B:B,B2370)</f>
        <v>479.85873786407785</v>
      </c>
      <c r="Q2370" s="5">
        <v>-5.7000000000000141E-2</v>
      </c>
      <c r="R2370" s="5">
        <f>VLOOKUP(D2370,'[1]DESIGN LOAD'!AC:AF,2,FALSE)</f>
        <v>200</v>
      </c>
      <c r="S2370" s="7">
        <f>VLOOKUP(D2370,'[1]DESIGN LOAD'!AC:AF,3,FALSE)</f>
        <v>190</v>
      </c>
      <c r="T2370">
        <f>VLOOKUP(D2370,'[1]DESIGN LOAD'!AC:AF,4,FALSE)</f>
        <v>390</v>
      </c>
    </row>
    <row r="2371" spans="1:20" x14ac:dyDescent="0.3">
      <c r="A2371" s="6">
        <v>2024</v>
      </c>
      <c r="B2371" s="6">
        <v>10</v>
      </c>
      <c r="C2371" s="6">
        <v>7</v>
      </c>
      <c r="D2371" s="6">
        <v>23</v>
      </c>
      <c r="E2371" s="6" t="str">
        <f t="shared" si="148"/>
        <v>Monday</v>
      </c>
      <c r="F2371" s="6" t="str">
        <f t="shared" ref="F2371:F2434" si="151">IF(OR(E2371="Saturday",E2371="Sunday"),"Weekend","Week-day")</f>
        <v>Week-day</v>
      </c>
      <c r="G2371" s="6" t="str">
        <f>_xlfn.XLOOKUP(B2371,'[1]VLOOKUP DATA'!$A$3:$A$14,'[1]VLOOKUP DATA'!$C$3:$C$14)</f>
        <v>Low-demand</v>
      </c>
      <c r="H2371" s="6" t="str" cm="1">
        <f t="array" ref="H2371">_xlfn.XLOOKUP(1,('[1]VLOOKUP DATA'!$I$2:$I$337=[1]DATA!G2371)*('[1]VLOOKUP DATA'!$J$2:$J$337=[1]DATA!D2371)*('[1]VLOOKUP DATA'!$K$2:$K$337=[1]DATA!E2371),'[1]VLOOKUP DATA'!$L$2:$L$337)</f>
        <v>Off-Peak</v>
      </c>
      <c r="I2371" s="1" cm="1">
        <f t="array" ref="I2371">_xlfn.XLOOKUP(B2371,'[1]VLOOKUP DATA'!$A$3:$A$14,_xlfn.XLOOKUP(H2371,'[1]VLOOKUP DATA'!$D$2:$F$2,'[1]VLOOKUP DATA'!$D$3:$F$14))*100</f>
        <v>93</v>
      </c>
      <c r="J2371" s="2">
        <v>-74.593549999999951</v>
      </c>
      <c r="K2371" s="3">
        <f t="shared" si="149"/>
        <v>0</v>
      </c>
      <c r="L2371" s="3">
        <v>65.400000000000006</v>
      </c>
      <c r="M2371" s="4">
        <v>444.60145833333326</v>
      </c>
      <c r="N2371" s="4">
        <v>0</v>
      </c>
      <c r="O2371" s="4">
        <v>349.33420000000001</v>
      </c>
      <c r="P2371" s="3">
        <f t="shared" si="150"/>
        <v>479.85873786407785</v>
      </c>
      <c r="Q2371" s="5">
        <v>-5.7000000000000141E-2</v>
      </c>
      <c r="R2371" s="5">
        <f>VLOOKUP(D2371,'[1]DESIGN LOAD'!AC:AF,2,FALSE)</f>
        <v>200</v>
      </c>
      <c r="S2371" s="7">
        <f>VLOOKUP(D2371,'[1]DESIGN LOAD'!AC:AF,3,FALSE)</f>
        <v>190</v>
      </c>
      <c r="T2371">
        <f>VLOOKUP(D2371,'[1]DESIGN LOAD'!AC:AF,4,FALSE)</f>
        <v>390</v>
      </c>
    </row>
    <row r="2372" spans="1:20" x14ac:dyDescent="0.3">
      <c r="A2372" s="6">
        <v>2024</v>
      </c>
      <c r="B2372" s="6">
        <v>10</v>
      </c>
      <c r="C2372" s="6">
        <v>8</v>
      </c>
      <c r="D2372" s="6">
        <v>0</v>
      </c>
      <c r="E2372" s="6" t="str">
        <f t="shared" si="148"/>
        <v>Tuesday</v>
      </c>
      <c r="F2372" s="6" t="str">
        <f t="shared" si="151"/>
        <v>Week-day</v>
      </c>
      <c r="G2372" s="6" t="str">
        <f>_xlfn.XLOOKUP(B2372,'[1]VLOOKUP DATA'!$A$3:$A$14,'[1]VLOOKUP DATA'!$C$3:$C$14)</f>
        <v>Low-demand</v>
      </c>
      <c r="H2372" s="6" t="str" cm="1">
        <f t="array" ref="H2372">_xlfn.XLOOKUP(1,('[1]VLOOKUP DATA'!$I$2:$I$337=[1]DATA!G2372)*('[1]VLOOKUP DATA'!$J$2:$J$337=[1]DATA!D2372)*('[1]VLOOKUP DATA'!$K$2:$K$337=[1]DATA!E2372),'[1]VLOOKUP DATA'!$L$2:$L$337)</f>
        <v>Off-Peak</v>
      </c>
      <c r="I2372" s="1" cm="1">
        <f t="array" ref="I2372">_xlfn.XLOOKUP(B2372,'[1]VLOOKUP DATA'!$A$3:$A$14,_xlfn.XLOOKUP(H2372,'[1]VLOOKUP DATA'!$D$2:$F$2,'[1]VLOOKUP DATA'!$D$3:$F$14))*100</f>
        <v>93</v>
      </c>
      <c r="J2372" s="2">
        <v>-82.020116666666667</v>
      </c>
      <c r="K2372" s="3">
        <f t="shared" si="149"/>
        <v>0</v>
      </c>
      <c r="L2372" s="3">
        <v>68.683333333333337</v>
      </c>
      <c r="M2372" s="4">
        <v>444.55982499999988</v>
      </c>
      <c r="N2372" s="4">
        <v>0</v>
      </c>
      <c r="O2372" s="4">
        <v>341.90607500000004</v>
      </c>
      <c r="P2372" s="3">
        <f t="shared" si="150"/>
        <v>479.85873786407785</v>
      </c>
      <c r="Q2372" s="5">
        <v>-5.7000000000000141E-2</v>
      </c>
      <c r="R2372" s="5">
        <f>VLOOKUP(D2372,'[1]DESIGN LOAD'!AC:AF,2,FALSE)</f>
        <v>200</v>
      </c>
      <c r="S2372" s="7">
        <f>VLOOKUP(D2372,'[1]DESIGN LOAD'!AC:AF,3,FALSE)</f>
        <v>190</v>
      </c>
      <c r="T2372">
        <f>VLOOKUP(D2372,'[1]DESIGN LOAD'!AC:AF,4,FALSE)</f>
        <v>390</v>
      </c>
    </row>
    <row r="2373" spans="1:20" x14ac:dyDescent="0.3">
      <c r="A2373" s="6">
        <v>2024</v>
      </c>
      <c r="B2373" s="6">
        <v>10</v>
      </c>
      <c r="C2373" s="6">
        <v>8</v>
      </c>
      <c r="D2373" s="6">
        <v>1</v>
      </c>
      <c r="E2373" s="6" t="str">
        <f t="shared" si="148"/>
        <v>Tuesday</v>
      </c>
      <c r="F2373" s="6" t="str">
        <f t="shared" si="151"/>
        <v>Week-day</v>
      </c>
      <c r="G2373" s="6" t="str">
        <f>_xlfn.XLOOKUP(B2373,'[1]VLOOKUP DATA'!$A$3:$A$14,'[1]VLOOKUP DATA'!$C$3:$C$14)</f>
        <v>Low-demand</v>
      </c>
      <c r="H2373" s="6" t="str" cm="1">
        <f t="array" ref="H2373">_xlfn.XLOOKUP(1,('[1]VLOOKUP DATA'!$I$2:$I$337=[1]DATA!G2373)*('[1]VLOOKUP DATA'!$J$2:$J$337=[1]DATA!D2373)*('[1]VLOOKUP DATA'!$K$2:$K$337=[1]DATA!E2373),'[1]VLOOKUP DATA'!$L$2:$L$337)</f>
        <v>Off-Peak</v>
      </c>
      <c r="I2373" s="1" cm="1">
        <f t="array" ref="I2373">_xlfn.XLOOKUP(B2373,'[1]VLOOKUP DATA'!$A$3:$A$14,_xlfn.XLOOKUP(H2373,'[1]VLOOKUP DATA'!$D$2:$F$2,'[1]VLOOKUP DATA'!$D$3:$F$14))*100</f>
        <v>93</v>
      </c>
      <c r="J2373" s="2">
        <v>-83.158324999999977</v>
      </c>
      <c r="K2373" s="3">
        <f t="shared" si="149"/>
        <v>0</v>
      </c>
      <c r="L2373" s="3">
        <v>72.266666666666666</v>
      </c>
      <c r="M2373" s="4">
        <v>444.48624166666673</v>
      </c>
      <c r="N2373" s="4">
        <v>0</v>
      </c>
      <c r="O2373" s="4">
        <v>340.77037499999972</v>
      </c>
      <c r="P2373" s="3">
        <f t="shared" si="150"/>
        <v>479.85873786407785</v>
      </c>
      <c r="Q2373" s="5">
        <v>-5.7000000000000141E-2</v>
      </c>
      <c r="R2373" s="5">
        <f>VLOOKUP(D2373,'[1]DESIGN LOAD'!AC:AF,2,FALSE)</f>
        <v>200</v>
      </c>
      <c r="S2373" s="7">
        <f>VLOOKUP(D2373,'[1]DESIGN LOAD'!AC:AF,3,FALSE)</f>
        <v>190</v>
      </c>
      <c r="T2373">
        <f>VLOOKUP(D2373,'[1]DESIGN LOAD'!AC:AF,4,FALSE)</f>
        <v>390</v>
      </c>
    </row>
    <row r="2374" spans="1:20" x14ac:dyDescent="0.3">
      <c r="A2374" s="6">
        <v>2024</v>
      </c>
      <c r="B2374" s="6">
        <v>10</v>
      </c>
      <c r="C2374" s="6">
        <v>8</v>
      </c>
      <c r="D2374" s="6">
        <v>2</v>
      </c>
      <c r="E2374" s="6" t="str">
        <f t="shared" si="148"/>
        <v>Tuesday</v>
      </c>
      <c r="F2374" s="6" t="str">
        <f t="shared" si="151"/>
        <v>Week-day</v>
      </c>
      <c r="G2374" s="6" t="str">
        <f>_xlfn.XLOOKUP(B2374,'[1]VLOOKUP DATA'!$A$3:$A$14,'[1]VLOOKUP DATA'!$C$3:$C$14)</f>
        <v>Low-demand</v>
      </c>
      <c r="H2374" s="6" t="str" cm="1">
        <f t="array" ref="H2374">_xlfn.XLOOKUP(1,('[1]VLOOKUP DATA'!$I$2:$I$337=[1]DATA!G2374)*('[1]VLOOKUP DATA'!$J$2:$J$337=[1]DATA!D2374)*('[1]VLOOKUP DATA'!$K$2:$K$337=[1]DATA!E2374),'[1]VLOOKUP DATA'!$L$2:$L$337)</f>
        <v>Off-Peak</v>
      </c>
      <c r="I2374" s="1" cm="1">
        <f t="array" ref="I2374">_xlfn.XLOOKUP(B2374,'[1]VLOOKUP DATA'!$A$3:$A$14,_xlfn.XLOOKUP(H2374,'[1]VLOOKUP DATA'!$D$2:$F$2,'[1]VLOOKUP DATA'!$D$3:$F$14))*100</f>
        <v>93</v>
      </c>
      <c r="J2374" s="2">
        <v>-21.665474999999997</v>
      </c>
      <c r="K2374" s="3">
        <f t="shared" si="149"/>
        <v>0</v>
      </c>
      <c r="L2374" s="3">
        <v>74.041666666666671</v>
      </c>
      <c r="M2374" s="4">
        <v>444.52074166666654</v>
      </c>
      <c r="N2374" s="4">
        <v>0</v>
      </c>
      <c r="O2374" s="4">
        <v>402.26605833333355</v>
      </c>
      <c r="P2374" s="3">
        <f t="shared" si="150"/>
        <v>479.85873786407785</v>
      </c>
      <c r="Q2374" s="5">
        <v>-5.7000000000000141E-2</v>
      </c>
      <c r="R2374" s="5">
        <f>VLOOKUP(D2374,'[1]DESIGN LOAD'!AC:AF,2,FALSE)</f>
        <v>200</v>
      </c>
      <c r="S2374" s="7">
        <f>VLOOKUP(D2374,'[1]DESIGN LOAD'!AC:AF,3,FALSE)</f>
        <v>190</v>
      </c>
      <c r="T2374">
        <f>VLOOKUP(D2374,'[1]DESIGN LOAD'!AC:AF,4,FALSE)</f>
        <v>390</v>
      </c>
    </row>
    <row r="2375" spans="1:20" x14ac:dyDescent="0.3">
      <c r="A2375" s="6">
        <v>2024</v>
      </c>
      <c r="B2375" s="6">
        <v>10</v>
      </c>
      <c r="C2375" s="6">
        <v>8</v>
      </c>
      <c r="D2375" s="6">
        <v>3</v>
      </c>
      <c r="E2375" s="6" t="str">
        <f t="shared" si="148"/>
        <v>Tuesday</v>
      </c>
      <c r="F2375" s="6" t="str">
        <f t="shared" si="151"/>
        <v>Week-day</v>
      </c>
      <c r="G2375" s="6" t="str">
        <f>_xlfn.XLOOKUP(B2375,'[1]VLOOKUP DATA'!$A$3:$A$14,'[1]VLOOKUP DATA'!$C$3:$C$14)</f>
        <v>Low-demand</v>
      </c>
      <c r="H2375" s="6" t="str" cm="1">
        <f t="array" ref="H2375">_xlfn.XLOOKUP(1,('[1]VLOOKUP DATA'!$I$2:$I$337=[1]DATA!G2375)*('[1]VLOOKUP DATA'!$J$2:$J$337=[1]DATA!D2375)*('[1]VLOOKUP DATA'!$K$2:$K$337=[1]DATA!E2375),'[1]VLOOKUP DATA'!$L$2:$L$337)</f>
        <v>Off-Peak</v>
      </c>
      <c r="I2375" s="1" cm="1">
        <f t="array" ref="I2375">_xlfn.XLOOKUP(B2375,'[1]VLOOKUP DATA'!$A$3:$A$14,_xlfn.XLOOKUP(H2375,'[1]VLOOKUP DATA'!$D$2:$F$2,'[1]VLOOKUP DATA'!$D$3:$F$14))*100</f>
        <v>93</v>
      </c>
      <c r="J2375" s="2">
        <v>-22.786099999999994</v>
      </c>
      <c r="K2375" s="3">
        <f t="shared" si="149"/>
        <v>0</v>
      </c>
      <c r="L2375" s="3">
        <v>75</v>
      </c>
      <c r="M2375" s="4">
        <v>444.49595833333331</v>
      </c>
      <c r="N2375" s="4">
        <v>0</v>
      </c>
      <c r="O2375" s="4">
        <v>401.1421499999999</v>
      </c>
      <c r="P2375" s="3">
        <f t="shared" si="150"/>
        <v>479.85873786407785</v>
      </c>
      <c r="Q2375" s="5">
        <v>-5.7000000000000141E-2</v>
      </c>
      <c r="R2375" s="5">
        <f>VLOOKUP(D2375,'[1]DESIGN LOAD'!AC:AF,2,FALSE)</f>
        <v>200</v>
      </c>
      <c r="S2375" s="7">
        <f>VLOOKUP(D2375,'[1]DESIGN LOAD'!AC:AF,3,FALSE)</f>
        <v>190</v>
      </c>
      <c r="T2375">
        <f>VLOOKUP(D2375,'[1]DESIGN LOAD'!AC:AF,4,FALSE)</f>
        <v>390</v>
      </c>
    </row>
    <row r="2376" spans="1:20" x14ac:dyDescent="0.3">
      <c r="A2376" s="6">
        <v>2024</v>
      </c>
      <c r="B2376" s="6">
        <v>10</v>
      </c>
      <c r="C2376" s="6">
        <v>8</v>
      </c>
      <c r="D2376" s="6">
        <v>4</v>
      </c>
      <c r="E2376" s="6" t="str">
        <f t="shared" si="148"/>
        <v>Tuesday</v>
      </c>
      <c r="F2376" s="6" t="str">
        <f t="shared" si="151"/>
        <v>Week-day</v>
      </c>
      <c r="G2376" s="6" t="str">
        <f>_xlfn.XLOOKUP(B2376,'[1]VLOOKUP DATA'!$A$3:$A$14,'[1]VLOOKUP DATA'!$C$3:$C$14)</f>
        <v>Low-demand</v>
      </c>
      <c r="H2376" s="6" t="str" cm="1">
        <f t="array" ref="H2376">_xlfn.XLOOKUP(1,('[1]VLOOKUP DATA'!$I$2:$I$337=[1]DATA!G2376)*('[1]VLOOKUP DATA'!$J$2:$J$337=[1]DATA!D2376)*('[1]VLOOKUP DATA'!$K$2:$K$337=[1]DATA!E2376),'[1]VLOOKUP DATA'!$L$2:$L$337)</f>
        <v>Off-Peak</v>
      </c>
      <c r="I2376" s="1" cm="1">
        <f t="array" ref="I2376">_xlfn.XLOOKUP(B2376,'[1]VLOOKUP DATA'!$A$3:$A$14,_xlfn.XLOOKUP(H2376,'[1]VLOOKUP DATA'!$D$2:$F$2,'[1]VLOOKUP DATA'!$D$3:$F$14))*100</f>
        <v>93</v>
      </c>
      <c r="J2376" s="2">
        <v>-16.070200000000003</v>
      </c>
      <c r="K2376" s="3">
        <f t="shared" si="149"/>
        <v>0</v>
      </c>
      <c r="L2376" s="3">
        <v>75.50833333333334</v>
      </c>
      <c r="M2376" s="4">
        <v>444.55285833333346</v>
      </c>
      <c r="N2376" s="4">
        <v>0</v>
      </c>
      <c r="O2376" s="4">
        <v>407.86259166666662</v>
      </c>
      <c r="P2376" s="3">
        <f t="shared" si="150"/>
        <v>479.85873786407785</v>
      </c>
      <c r="Q2376" s="5">
        <v>-5.7000000000000141E-2</v>
      </c>
      <c r="R2376" s="5">
        <f>VLOOKUP(D2376,'[1]DESIGN LOAD'!AC:AF,2,FALSE)</f>
        <v>295</v>
      </c>
      <c r="S2376" s="7">
        <f>VLOOKUP(D2376,'[1]DESIGN LOAD'!AC:AF,3,FALSE)</f>
        <v>190</v>
      </c>
      <c r="T2376">
        <f>VLOOKUP(D2376,'[1]DESIGN LOAD'!AC:AF,4,FALSE)</f>
        <v>485</v>
      </c>
    </row>
    <row r="2377" spans="1:20" x14ac:dyDescent="0.3">
      <c r="A2377" s="6">
        <v>2024</v>
      </c>
      <c r="B2377" s="6">
        <v>10</v>
      </c>
      <c r="C2377" s="6">
        <v>8</v>
      </c>
      <c r="D2377" s="6">
        <v>5</v>
      </c>
      <c r="E2377" s="6" t="str">
        <f t="shared" si="148"/>
        <v>Tuesday</v>
      </c>
      <c r="F2377" s="6" t="str">
        <f t="shared" si="151"/>
        <v>Week-day</v>
      </c>
      <c r="G2377" s="6" t="str">
        <f>_xlfn.XLOOKUP(B2377,'[1]VLOOKUP DATA'!$A$3:$A$14,'[1]VLOOKUP DATA'!$C$3:$C$14)</f>
        <v>Low-demand</v>
      </c>
      <c r="H2377" s="6" t="str" cm="1">
        <f t="array" ref="H2377">_xlfn.XLOOKUP(1,('[1]VLOOKUP DATA'!$I$2:$I$337=[1]DATA!G2377)*('[1]VLOOKUP DATA'!$J$2:$J$337=[1]DATA!D2377)*('[1]VLOOKUP DATA'!$K$2:$K$337=[1]DATA!E2377),'[1]VLOOKUP DATA'!$L$2:$L$337)</f>
        <v>Off-Peak</v>
      </c>
      <c r="I2377" s="1" cm="1">
        <f t="array" ref="I2377">_xlfn.XLOOKUP(B2377,'[1]VLOOKUP DATA'!$A$3:$A$14,_xlfn.XLOOKUP(H2377,'[1]VLOOKUP DATA'!$D$2:$F$2,'[1]VLOOKUP DATA'!$D$3:$F$14))*100</f>
        <v>93</v>
      </c>
      <c r="J2377" s="2">
        <v>-2.7714666666666679</v>
      </c>
      <c r="K2377" s="3">
        <f t="shared" si="149"/>
        <v>0</v>
      </c>
      <c r="L2377" s="3">
        <v>75.708333333333329</v>
      </c>
      <c r="M2377" s="4">
        <v>444.49313333333333</v>
      </c>
      <c r="N2377" s="4">
        <v>0</v>
      </c>
      <c r="O2377" s="4">
        <v>421.16818333333339</v>
      </c>
      <c r="P2377" s="3">
        <f t="shared" si="150"/>
        <v>479.85873786407785</v>
      </c>
      <c r="Q2377" s="5">
        <v>-5.7000000000000141E-2</v>
      </c>
      <c r="R2377" s="5">
        <f>VLOOKUP(D2377,'[1]DESIGN LOAD'!AC:AF,2,FALSE)</f>
        <v>295</v>
      </c>
      <c r="S2377" s="7">
        <f>VLOOKUP(D2377,'[1]DESIGN LOAD'!AC:AF,3,FALSE)</f>
        <v>190</v>
      </c>
      <c r="T2377">
        <f>VLOOKUP(D2377,'[1]DESIGN LOAD'!AC:AF,4,FALSE)</f>
        <v>485</v>
      </c>
    </row>
    <row r="2378" spans="1:20" x14ac:dyDescent="0.3">
      <c r="A2378" s="6">
        <v>2024</v>
      </c>
      <c r="B2378" s="6">
        <v>10</v>
      </c>
      <c r="C2378" s="6">
        <v>8</v>
      </c>
      <c r="D2378" s="6">
        <v>6</v>
      </c>
      <c r="E2378" s="6" t="str">
        <f t="shared" si="148"/>
        <v>Tuesday</v>
      </c>
      <c r="F2378" s="6" t="str">
        <f t="shared" si="151"/>
        <v>Week-day</v>
      </c>
      <c r="G2378" s="6" t="str">
        <f>_xlfn.XLOOKUP(B2378,'[1]VLOOKUP DATA'!$A$3:$A$14,'[1]VLOOKUP DATA'!$C$3:$C$14)</f>
        <v>Low-demand</v>
      </c>
      <c r="H2378" s="6" t="str" cm="1">
        <f t="array" ref="H2378">_xlfn.XLOOKUP(1,('[1]VLOOKUP DATA'!$I$2:$I$337=[1]DATA!G2378)*('[1]VLOOKUP DATA'!$J$2:$J$337=[1]DATA!D2378)*('[1]VLOOKUP DATA'!$K$2:$K$337=[1]DATA!E2378),'[1]VLOOKUP DATA'!$L$2:$L$337)</f>
        <v>Standard</v>
      </c>
      <c r="I2378" s="1" cm="1">
        <f t="array" ref="I2378">_xlfn.XLOOKUP(B2378,'[1]VLOOKUP DATA'!$A$3:$A$14,_xlfn.XLOOKUP(H2378,'[1]VLOOKUP DATA'!$D$2:$F$2,'[1]VLOOKUP DATA'!$D$3:$F$14))*100</f>
        <v>147</v>
      </c>
      <c r="J2378" s="2">
        <v>2.595574999999998</v>
      </c>
      <c r="K2378" s="3">
        <f t="shared" si="149"/>
        <v>2.595574999999998</v>
      </c>
      <c r="L2378" s="3">
        <v>75.033333333333331</v>
      </c>
      <c r="M2378" s="4">
        <v>411.16764166666684</v>
      </c>
      <c r="N2378" s="4">
        <v>46.815775000000009</v>
      </c>
      <c r="O2378" s="4">
        <v>441.55713333333313</v>
      </c>
      <c r="P2378" s="3">
        <f t="shared" si="150"/>
        <v>479.85873786407785</v>
      </c>
      <c r="Q2378" s="5">
        <v>-4.5999999999999944E-2</v>
      </c>
      <c r="R2378" s="5">
        <f>VLOOKUP(D2378,'[1]DESIGN LOAD'!AC:AF,2,FALSE)</f>
        <v>295</v>
      </c>
      <c r="S2378" s="7">
        <f>VLOOKUP(D2378,'[1]DESIGN LOAD'!AC:AF,3,FALSE)</f>
        <v>190</v>
      </c>
      <c r="T2378">
        <f>VLOOKUP(D2378,'[1]DESIGN LOAD'!AC:AF,4,FALSE)</f>
        <v>485</v>
      </c>
    </row>
    <row r="2379" spans="1:20" x14ac:dyDescent="0.3">
      <c r="A2379" s="6">
        <v>2024</v>
      </c>
      <c r="B2379" s="6">
        <v>10</v>
      </c>
      <c r="C2379" s="6">
        <v>8</v>
      </c>
      <c r="D2379" s="6">
        <v>7</v>
      </c>
      <c r="E2379" s="6" t="str">
        <f t="shared" si="148"/>
        <v>Tuesday</v>
      </c>
      <c r="F2379" s="6" t="str">
        <f t="shared" si="151"/>
        <v>Week-day</v>
      </c>
      <c r="G2379" s="6" t="str">
        <f>_xlfn.XLOOKUP(B2379,'[1]VLOOKUP DATA'!$A$3:$A$14,'[1]VLOOKUP DATA'!$C$3:$C$14)</f>
        <v>Low-demand</v>
      </c>
      <c r="H2379" s="6" t="str" cm="1">
        <f t="array" ref="H2379">_xlfn.XLOOKUP(1,('[1]VLOOKUP DATA'!$I$2:$I$337=[1]DATA!G2379)*('[1]VLOOKUP DATA'!$J$2:$J$337=[1]DATA!D2379)*('[1]VLOOKUP DATA'!$K$2:$K$337=[1]DATA!E2379),'[1]VLOOKUP DATA'!$L$2:$L$337)</f>
        <v>Peak</v>
      </c>
      <c r="I2379" s="1" cm="1">
        <f t="array" ref="I2379">_xlfn.XLOOKUP(B2379,'[1]VLOOKUP DATA'!$A$3:$A$14,_xlfn.XLOOKUP(H2379,'[1]VLOOKUP DATA'!$D$2:$F$2,'[1]VLOOKUP DATA'!$D$3:$F$14))*100</f>
        <v>213</v>
      </c>
      <c r="J2379" s="2">
        <v>165.69612499999988</v>
      </c>
      <c r="K2379" s="3">
        <f t="shared" si="149"/>
        <v>165.69612499999988</v>
      </c>
      <c r="L2379" s="3">
        <v>68.933333333333337</v>
      </c>
      <c r="M2379" s="4">
        <v>59.777374999999992</v>
      </c>
      <c r="N2379" s="4">
        <v>286.15610833333341</v>
      </c>
      <c r="O2379" s="4">
        <v>509.47114166666665</v>
      </c>
      <c r="P2379" s="3">
        <f t="shared" si="150"/>
        <v>479.85873786407785</v>
      </c>
      <c r="Q2379" s="5">
        <v>-4.8850000000000046E-2</v>
      </c>
      <c r="R2379" s="5">
        <f>VLOOKUP(D2379,'[1]DESIGN LOAD'!AC:AF,2,FALSE)</f>
        <v>565</v>
      </c>
      <c r="S2379" s="7">
        <f>VLOOKUP(D2379,'[1]DESIGN LOAD'!AC:AF,3,FALSE)</f>
        <v>690</v>
      </c>
      <c r="T2379">
        <f>VLOOKUP(D2379,'[1]DESIGN LOAD'!AC:AF,4,FALSE)</f>
        <v>1255</v>
      </c>
    </row>
    <row r="2380" spans="1:20" x14ac:dyDescent="0.3">
      <c r="A2380" s="6">
        <v>2024</v>
      </c>
      <c r="B2380" s="6">
        <v>10</v>
      </c>
      <c r="C2380" s="6">
        <v>8</v>
      </c>
      <c r="D2380" s="6">
        <v>8</v>
      </c>
      <c r="E2380" s="6" t="str">
        <f t="shared" si="148"/>
        <v>Tuesday</v>
      </c>
      <c r="F2380" s="6" t="str">
        <f t="shared" si="151"/>
        <v>Week-day</v>
      </c>
      <c r="G2380" s="6" t="str">
        <f>_xlfn.XLOOKUP(B2380,'[1]VLOOKUP DATA'!$A$3:$A$14,'[1]VLOOKUP DATA'!$C$3:$C$14)</f>
        <v>Low-demand</v>
      </c>
      <c r="H2380" s="6" t="str" cm="1">
        <f t="array" ref="H2380">_xlfn.XLOOKUP(1,('[1]VLOOKUP DATA'!$I$2:$I$337=[1]DATA!G2380)*('[1]VLOOKUP DATA'!$J$2:$J$337=[1]DATA!D2380)*('[1]VLOOKUP DATA'!$K$2:$K$337=[1]DATA!E2380),'[1]VLOOKUP DATA'!$L$2:$L$337)</f>
        <v>Peak</v>
      </c>
      <c r="I2380" s="1" cm="1">
        <f t="array" ref="I2380">_xlfn.XLOOKUP(B2380,'[1]VLOOKUP DATA'!$A$3:$A$14,_xlfn.XLOOKUP(H2380,'[1]VLOOKUP DATA'!$D$2:$F$2,'[1]VLOOKUP DATA'!$D$3:$F$14))*100</f>
        <v>213</v>
      </c>
      <c r="J2380" s="2">
        <v>28.533490384615394</v>
      </c>
      <c r="K2380" s="3">
        <f t="shared" si="149"/>
        <v>28.533490384615394</v>
      </c>
      <c r="L2380" s="3">
        <v>65.740384615384613</v>
      </c>
      <c r="M2380" s="4">
        <v>55.786730769230743</v>
      </c>
      <c r="N2380" s="4">
        <v>555.36439423076934</v>
      </c>
      <c r="O2380" s="4">
        <v>636.87854807692304</v>
      </c>
      <c r="P2380" s="3">
        <f t="shared" si="150"/>
        <v>479.85873786407785</v>
      </c>
      <c r="Q2380" s="5">
        <v>-1.3750000000000009E-2</v>
      </c>
      <c r="R2380" s="5">
        <f>VLOOKUP(D2380,'[1]DESIGN LOAD'!AC:AF,2,FALSE)</f>
        <v>565</v>
      </c>
      <c r="S2380" s="7">
        <f>VLOOKUP(D2380,'[1]DESIGN LOAD'!AC:AF,3,FALSE)</f>
        <v>675</v>
      </c>
      <c r="T2380">
        <f>VLOOKUP(D2380,'[1]DESIGN LOAD'!AC:AF,4,FALSE)</f>
        <v>1240</v>
      </c>
    </row>
    <row r="2381" spans="1:20" x14ac:dyDescent="0.3">
      <c r="A2381" s="6">
        <v>2024</v>
      </c>
      <c r="B2381" s="6">
        <v>10</v>
      </c>
      <c r="C2381" s="6">
        <v>8</v>
      </c>
      <c r="D2381" s="6">
        <v>9</v>
      </c>
      <c r="E2381" s="6" t="str">
        <f t="shared" si="148"/>
        <v>Tuesday</v>
      </c>
      <c r="F2381" s="6" t="str">
        <f t="shared" si="151"/>
        <v>Week-day</v>
      </c>
      <c r="G2381" s="6" t="str">
        <f>_xlfn.XLOOKUP(B2381,'[1]VLOOKUP DATA'!$A$3:$A$14,'[1]VLOOKUP DATA'!$C$3:$C$14)</f>
        <v>Low-demand</v>
      </c>
      <c r="H2381" s="6" t="str" cm="1">
        <f t="array" ref="H2381">_xlfn.XLOOKUP(1,('[1]VLOOKUP DATA'!$I$2:$I$337=[1]DATA!G2381)*('[1]VLOOKUP DATA'!$J$2:$J$337=[1]DATA!D2381)*('[1]VLOOKUP DATA'!$K$2:$K$337=[1]DATA!E2381),'[1]VLOOKUP DATA'!$L$2:$L$337)</f>
        <v>Peak</v>
      </c>
      <c r="I2381" s="1" cm="1">
        <f t="array" ref="I2381">_xlfn.XLOOKUP(B2381,'[1]VLOOKUP DATA'!$A$3:$A$14,_xlfn.XLOOKUP(H2381,'[1]VLOOKUP DATA'!$D$2:$F$2,'[1]VLOOKUP DATA'!$D$3:$F$14))*100</f>
        <v>213</v>
      </c>
      <c r="J2381" s="2">
        <v>-135.47055833333334</v>
      </c>
      <c r="K2381" s="3">
        <f t="shared" si="149"/>
        <v>0</v>
      </c>
      <c r="L2381" s="3">
        <v>67.349999999999994</v>
      </c>
      <c r="M2381" s="4">
        <v>66.917308333333338</v>
      </c>
      <c r="N2381" s="4">
        <v>739.57114166666656</v>
      </c>
      <c r="O2381" s="4">
        <v>667.67754166666646</v>
      </c>
      <c r="P2381" s="3">
        <f t="shared" si="150"/>
        <v>479.85873786407785</v>
      </c>
      <c r="Q2381" s="5">
        <v>-1.4316666666666642E-2</v>
      </c>
      <c r="R2381" s="5">
        <f>VLOOKUP(D2381,'[1]DESIGN LOAD'!AC:AF,2,FALSE)</f>
        <v>565</v>
      </c>
      <c r="S2381" s="7">
        <f>VLOOKUP(D2381,'[1]DESIGN LOAD'!AC:AF,3,FALSE)</f>
        <v>675</v>
      </c>
      <c r="T2381">
        <f>VLOOKUP(D2381,'[1]DESIGN LOAD'!AC:AF,4,FALSE)</f>
        <v>1240</v>
      </c>
    </row>
    <row r="2382" spans="1:20" x14ac:dyDescent="0.3">
      <c r="A2382" s="6">
        <v>2024</v>
      </c>
      <c r="B2382" s="6">
        <v>10</v>
      </c>
      <c r="C2382" s="6">
        <v>8</v>
      </c>
      <c r="D2382" s="6">
        <v>10</v>
      </c>
      <c r="E2382" s="6" t="str">
        <f t="shared" si="148"/>
        <v>Tuesday</v>
      </c>
      <c r="F2382" s="6" t="str">
        <f t="shared" si="151"/>
        <v>Week-day</v>
      </c>
      <c r="G2382" s="6" t="str">
        <f>_xlfn.XLOOKUP(B2382,'[1]VLOOKUP DATA'!$A$3:$A$14,'[1]VLOOKUP DATA'!$C$3:$C$14)</f>
        <v>Low-demand</v>
      </c>
      <c r="H2382" s="6" t="str" cm="1">
        <f t="array" ref="H2382">_xlfn.XLOOKUP(1,('[1]VLOOKUP DATA'!$I$2:$I$337=[1]DATA!G2382)*('[1]VLOOKUP DATA'!$J$2:$J$337=[1]DATA!D2382)*('[1]VLOOKUP DATA'!$K$2:$K$337=[1]DATA!E2382),'[1]VLOOKUP DATA'!$L$2:$L$337)</f>
        <v>Standard</v>
      </c>
      <c r="I2382" s="1" cm="1">
        <f t="array" ref="I2382">_xlfn.XLOOKUP(B2382,'[1]VLOOKUP DATA'!$A$3:$A$14,_xlfn.XLOOKUP(H2382,'[1]VLOOKUP DATA'!$D$2:$F$2,'[1]VLOOKUP DATA'!$D$3:$F$14))*100</f>
        <v>147</v>
      </c>
      <c r="J2382" s="2">
        <v>-227.84015238095242</v>
      </c>
      <c r="K2382" s="3">
        <f t="shared" si="149"/>
        <v>0</v>
      </c>
      <c r="L2382" s="3">
        <v>74.733333333333334</v>
      </c>
      <c r="M2382" s="4">
        <v>0.16027619047619049</v>
      </c>
      <c r="N2382" s="4">
        <v>858.9495999999998</v>
      </c>
      <c r="O2382" s="4">
        <v>631.07557142857138</v>
      </c>
      <c r="P2382" s="3">
        <f t="shared" si="150"/>
        <v>479.85873786407785</v>
      </c>
      <c r="Q2382" s="5">
        <v>-3.2199999999999958E-2</v>
      </c>
      <c r="R2382" s="5">
        <f>VLOOKUP(D2382,'[1]DESIGN LOAD'!AC:AF,2,FALSE)</f>
        <v>565</v>
      </c>
      <c r="S2382" s="7">
        <f>VLOOKUP(D2382,'[1]DESIGN LOAD'!AC:AF,3,FALSE)</f>
        <v>675</v>
      </c>
      <c r="T2382">
        <f>VLOOKUP(D2382,'[1]DESIGN LOAD'!AC:AF,4,FALSE)</f>
        <v>1240</v>
      </c>
    </row>
    <row r="2383" spans="1:20" x14ac:dyDescent="0.3">
      <c r="A2383" s="6">
        <v>2024</v>
      </c>
      <c r="B2383" s="6">
        <v>10</v>
      </c>
      <c r="C2383" s="6">
        <v>8</v>
      </c>
      <c r="D2383" s="6">
        <v>11</v>
      </c>
      <c r="E2383" s="6" t="str">
        <f t="shared" si="148"/>
        <v>Tuesday</v>
      </c>
      <c r="F2383" s="6" t="str">
        <f t="shared" si="151"/>
        <v>Week-day</v>
      </c>
      <c r="G2383" s="6" t="str">
        <f>_xlfn.XLOOKUP(B2383,'[1]VLOOKUP DATA'!$A$3:$A$14,'[1]VLOOKUP DATA'!$C$3:$C$14)</f>
        <v>Low-demand</v>
      </c>
      <c r="H2383" s="6" t="str" cm="1">
        <f t="array" ref="H2383">_xlfn.XLOOKUP(1,('[1]VLOOKUP DATA'!$I$2:$I$337=[1]DATA!G2383)*('[1]VLOOKUP DATA'!$J$2:$J$337=[1]DATA!D2383)*('[1]VLOOKUP DATA'!$K$2:$K$337=[1]DATA!E2383),'[1]VLOOKUP DATA'!$L$2:$L$337)</f>
        <v>Standard</v>
      </c>
      <c r="I2383" s="1" cm="1">
        <f t="array" ref="I2383">_xlfn.XLOOKUP(B2383,'[1]VLOOKUP DATA'!$A$3:$A$14,_xlfn.XLOOKUP(H2383,'[1]VLOOKUP DATA'!$D$2:$F$2,'[1]VLOOKUP DATA'!$D$3:$F$14))*100</f>
        <v>147</v>
      </c>
      <c r="J2383" s="2">
        <v>-260.34275833333345</v>
      </c>
      <c r="K2383" s="3">
        <f t="shared" si="149"/>
        <v>0</v>
      </c>
      <c r="L2383" s="3">
        <v>87.208333333333329</v>
      </c>
      <c r="M2383" s="4">
        <v>0.16441666666666668</v>
      </c>
      <c r="N2383" s="4">
        <v>921.38188333333312</v>
      </c>
      <c r="O2383" s="4">
        <v>661.00640833333341</v>
      </c>
      <c r="P2383" s="3">
        <f t="shared" si="150"/>
        <v>479.85873786407785</v>
      </c>
      <c r="Q2383" s="5">
        <v>-3.1150000000000035E-2</v>
      </c>
      <c r="R2383" s="5">
        <f>VLOOKUP(D2383,'[1]DESIGN LOAD'!AC:AF,2,FALSE)</f>
        <v>565</v>
      </c>
      <c r="S2383" s="7">
        <f>VLOOKUP(D2383,'[1]DESIGN LOAD'!AC:AF,3,FALSE)</f>
        <v>675</v>
      </c>
      <c r="T2383">
        <f>VLOOKUP(D2383,'[1]DESIGN LOAD'!AC:AF,4,FALSE)</f>
        <v>1240</v>
      </c>
    </row>
    <row r="2384" spans="1:20" x14ac:dyDescent="0.3">
      <c r="A2384" s="6">
        <v>2024</v>
      </c>
      <c r="B2384" s="6">
        <v>10</v>
      </c>
      <c r="C2384" s="6">
        <v>8</v>
      </c>
      <c r="D2384" s="6">
        <v>12</v>
      </c>
      <c r="E2384" s="6" t="str">
        <f t="shared" si="148"/>
        <v>Tuesday</v>
      </c>
      <c r="F2384" s="6" t="str">
        <f t="shared" si="151"/>
        <v>Week-day</v>
      </c>
      <c r="G2384" s="6" t="str">
        <f>_xlfn.XLOOKUP(B2384,'[1]VLOOKUP DATA'!$A$3:$A$14,'[1]VLOOKUP DATA'!$C$3:$C$14)</f>
        <v>Low-demand</v>
      </c>
      <c r="H2384" s="6" t="str" cm="1">
        <f t="array" ref="H2384">_xlfn.XLOOKUP(1,('[1]VLOOKUP DATA'!$I$2:$I$337=[1]DATA!G2384)*('[1]VLOOKUP DATA'!$J$2:$J$337=[1]DATA!D2384)*('[1]VLOOKUP DATA'!$K$2:$K$337=[1]DATA!E2384),'[1]VLOOKUP DATA'!$L$2:$L$337)</f>
        <v>Standard</v>
      </c>
      <c r="I2384" s="1" cm="1">
        <f t="array" ref="I2384">_xlfn.XLOOKUP(B2384,'[1]VLOOKUP DATA'!$A$3:$A$14,_xlfn.XLOOKUP(H2384,'[1]VLOOKUP DATA'!$D$2:$F$2,'[1]VLOOKUP DATA'!$D$3:$F$14))*100</f>
        <v>147</v>
      </c>
      <c r="J2384" s="2">
        <v>-151.96787499999999</v>
      </c>
      <c r="K2384" s="3">
        <f t="shared" si="149"/>
        <v>0</v>
      </c>
      <c r="L2384" s="3">
        <v>96.733333333333334</v>
      </c>
      <c r="M2384" s="4">
        <v>0.16099166666666673</v>
      </c>
      <c r="N2384" s="4">
        <v>882.34088333333307</v>
      </c>
      <c r="O2384" s="4">
        <v>730.32802500000025</v>
      </c>
      <c r="P2384" s="3">
        <f t="shared" si="150"/>
        <v>479.85873786407785</v>
      </c>
      <c r="Q2384" s="5">
        <v>-4.3408333333333313E-2</v>
      </c>
      <c r="R2384" s="5">
        <f>VLOOKUP(D2384,'[1]DESIGN LOAD'!AC:AF,2,FALSE)</f>
        <v>565</v>
      </c>
      <c r="S2384" s="7">
        <f>VLOOKUP(D2384,'[1]DESIGN LOAD'!AC:AF,3,FALSE)</f>
        <v>675</v>
      </c>
      <c r="T2384">
        <f>VLOOKUP(D2384,'[1]DESIGN LOAD'!AC:AF,4,FALSE)</f>
        <v>1240</v>
      </c>
    </row>
    <row r="2385" spans="1:20" x14ac:dyDescent="0.3">
      <c r="A2385" s="6">
        <v>2024</v>
      </c>
      <c r="B2385" s="6">
        <v>10</v>
      </c>
      <c r="C2385" s="6">
        <v>8</v>
      </c>
      <c r="D2385" s="6">
        <v>13</v>
      </c>
      <c r="E2385" s="6" t="str">
        <f t="shared" si="148"/>
        <v>Tuesday</v>
      </c>
      <c r="F2385" s="6" t="str">
        <f t="shared" si="151"/>
        <v>Week-day</v>
      </c>
      <c r="G2385" s="6" t="str">
        <f>_xlfn.XLOOKUP(B2385,'[1]VLOOKUP DATA'!$A$3:$A$14,'[1]VLOOKUP DATA'!$C$3:$C$14)</f>
        <v>Low-demand</v>
      </c>
      <c r="H2385" s="6" t="str" cm="1">
        <f t="array" ref="H2385">_xlfn.XLOOKUP(1,('[1]VLOOKUP DATA'!$I$2:$I$337=[1]DATA!G2385)*('[1]VLOOKUP DATA'!$J$2:$J$337=[1]DATA!D2385)*('[1]VLOOKUP DATA'!$K$2:$K$337=[1]DATA!E2385),'[1]VLOOKUP DATA'!$L$2:$L$337)</f>
        <v>Standard</v>
      </c>
      <c r="I2385" s="1" cm="1">
        <f t="array" ref="I2385">_xlfn.XLOOKUP(B2385,'[1]VLOOKUP DATA'!$A$3:$A$14,_xlfn.XLOOKUP(H2385,'[1]VLOOKUP DATA'!$D$2:$F$2,'[1]VLOOKUP DATA'!$D$3:$F$14))*100</f>
        <v>147</v>
      </c>
      <c r="J2385" s="2">
        <v>-23.27334999999999</v>
      </c>
      <c r="K2385" s="3">
        <f t="shared" si="149"/>
        <v>0</v>
      </c>
      <c r="L2385" s="3">
        <v>99</v>
      </c>
      <c r="M2385" s="4">
        <v>0.15871666666666664</v>
      </c>
      <c r="N2385" s="4">
        <v>762.78466666666634</v>
      </c>
      <c r="O2385" s="4">
        <v>739.46900833333348</v>
      </c>
      <c r="P2385" s="3">
        <f t="shared" si="150"/>
        <v>479.85873786407785</v>
      </c>
      <c r="Q2385" s="5">
        <v>-4.1091666666666707E-2</v>
      </c>
      <c r="R2385" s="5">
        <f>VLOOKUP(D2385,'[1]DESIGN LOAD'!AC:AF,2,FALSE)</f>
        <v>565</v>
      </c>
      <c r="S2385" s="7">
        <f>VLOOKUP(D2385,'[1]DESIGN LOAD'!AC:AF,3,FALSE)</f>
        <v>675</v>
      </c>
      <c r="T2385">
        <f>VLOOKUP(D2385,'[1]DESIGN LOAD'!AC:AF,4,FALSE)</f>
        <v>1240</v>
      </c>
    </row>
    <row r="2386" spans="1:20" x14ac:dyDescent="0.3">
      <c r="A2386" s="6">
        <v>2024</v>
      </c>
      <c r="B2386" s="6">
        <v>10</v>
      </c>
      <c r="C2386" s="6">
        <v>8</v>
      </c>
      <c r="D2386" s="6">
        <v>14</v>
      </c>
      <c r="E2386" s="6" t="str">
        <f t="shared" si="148"/>
        <v>Tuesday</v>
      </c>
      <c r="F2386" s="6" t="str">
        <f t="shared" si="151"/>
        <v>Week-day</v>
      </c>
      <c r="G2386" s="6" t="str">
        <f>_xlfn.XLOOKUP(B2386,'[1]VLOOKUP DATA'!$A$3:$A$14,'[1]VLOOKUP DATA'!$C$3:$C$14)</f>
        <v>Low-demand</v>
      </c>
      <c r="H2386" s="6" t="str" cm="1">
        <f t="array" ref="H2386">_xlfn.XLOOKUP(1,('[1]VLOOKUP DATA'!$I$2:$I$337=[1]DATA!G2386)*('[1]VLOOKUP DATA'!$J$2:$J$337=[1]DATA!D2386)*('[1]VLOOKUP DATA'!$K$2:$K$337=[1]DATA!E2386),'[1]VLOOKUP DATA'!$L$2:$L$337)</f>
        <v>Standard</v>
      </c>
      <c r="I2386" s="1" cm="1">
        <f t="array" ref="I2386">_xlfn.XLOOKUP(B2386,'[1]VLOOKUP DATA'!$A$3:$A$14,_xlfn.XLOOKUP(H2386,'[1]VLOOKUP DATA'!$D$2:$F$2,'[1]VLOOKUP DATA'!$D$3:$F$14))*100</f>
        <v>147</v>
      </c>
      <c r="J2386" s="2">
        <v>11.753899999999998</v>
      </c>
      <c r="K2386" s="3">
        <f t="shared" si="149"/>
        <v>11.753899999999998</v>
      </c>
      <c r="L2386" s="3">
        <v>99</v>
      </c>
      <c r="M2386" s="4">
        <v>0.16356666666666669</v>
      </c>
      <c r="N2386" s="4">
        <v>741.39500833333364</v>
      </c>
      <c r="O2386" s="4">
        <v>753.13434999999981</v>
      </c>
      <c r="P2386" s="3">
        <f t="shared" si="150"/>
        <v>479.85873786407785</v>
      </c>
      <c r="Q2386" s="5">
        <v>-1.4050000000000003E-2</v>
      </c>
      <c r="R2386" s="5">
        <f>VLOOKUP(D2386,'[1]DESIGN LOAD'!AC:AF,2,FALSE)</f>
        <v>565</v>
      </c>
      <c r="S2386" s="7">
        <f>VLOOKUP(D2386,'[1]DESIGN LOAD'!AC:AF,3,FALSE)</f>
        <v>675</v>
      </c>
      <c r="T2386">
        <f>VLOOKUP(D2386,'[1]DESIGN LOAD'!AC:AF,4,FALSE)</f>
        <v>1240</v>
      </c>
    </row>
    <row r="2387" spans="1:20" x14ac:dyDescent="0.3">
      <c r="A2387" s="6">
        <v>2024</v>
      </c>
      <c r="B2387" s="6">
        <v>10</v>
      </c>
      <c r="C2387" s="6">
        <v>8</v>
      </c>
      <c r="D2387" s="6">
        <v>15</v>
      </c>
      <c r="E2387" s="6" t="str">
        <f t="shared" si="148"/>
        <v>Tuesday</v>
      </c>
      <c r="F2387" s="6" t="str">
        <f t="shared" si="151"/>
        <v>Week-day</v>
      </c>
      <c r="G2387" s="6" t="str">
        <f>_xlfn.XLOOKUP(B2387,'[1]VLOOKUP DATA'!$A$3:$A$14,'[1]VLOOKUP DATA'!$C$3:$C$14)</f>
        <v>Low-demand</v>
      </c>
      <c r="H2387" s="6" t="str" cm="1">
        <f t="array" ref="H2387">_xlfn.XLOOKUP(1,('[1]VLOOKUP DATA'!$I$2:$I$337=[1]DATA!G2387)*('[1]VLOOKUP DATA'!$J$2:$J$337=[1]DATA!D2387)*('[1]VLOOKUP DATA'!$K$2:$K$337=[1]DATA!E2387),'[1]VLOOKUP DATA'!$L$2:$L$337)</f>
        <v>Standard</v>
      </c>
      <c r="I2387" s="1" cm="1">
        <f t="array" ref="I2387">_xlfn.XLOOKUP(B2387,'[1]VLOOKUP DATA'!$A$3:$A$14,_xlfn.XLOOKUP(H2387,'[1]VLOOKUP DATA'!$D$2:$F$2,'[1]VLOOKUP DATA'!$D$3:$F$14))*100</f>
        <v>147</v>
      </c>
      <c r="J2387" s="2">
        <v>29.078933333333321</v>
      </c>
      <c r="K2387" s="3">
        <f t="shared" si="149"/>
        <v>29.078933333333321</v>
      </c>
      <c r="L2387" s="3">
        <v>96.24166666666666</v>
      </c>
      <c r="M2387" s="4">
        <v>170.5813666666667</v>
      </c>
      <c r="N2387" s="4">
        <v>584.75631666666675</v>
      </c>
      <c r="O2387" s="4">
        <v>757.87031666666633</v>
      </c>
      <c r="P2387" s="3">
        <f t="shared" si="150"/>
        <v>479.85873786407785</v>
      </c>
      <c r="Q2387" s="5">
        <v>-4.6666666666666666E-4</v>
      </c>
      <c r="R2387" s="5">
        <f>VLOOKUP(D2387,'[1]DESIGN LOAD'!AC:AF,2,FALSE)</f>
        <v>565</v>
      </c>
      <c r="S2387" s="7">
        <f>VLOOKUP(D2387,'[1]DESIGN LOAD'!AC:AF,3,FALSE)</f>
        <v>675</v>
      </c>
      <c r="T2387">
        <f>VLOOKUP(D2387,'[1]DESIGN LOAD'!AC:AF,4,FALSE)</f>
        <v>1240</v>
      </c>
    </row>
    <row r="2388" spans="1:20" x14ac:dyDescent="0.3">
      <c r="A2388" s="6">
        <v>2024</v>
      </c>
      <c r="B2388" s="6">
        <v>10</v>
      </c>
      <c r="C2388" s="6">
        <v>8</v>
      </c>
      <c r="D2388" s="6">
        <v>16</v>
      </c>
      <c r="E2388" s="6" t="str">
        <f t="shared" si="148"/>
        <v>Tuesday</v>
      </c>
      <c r="F2388" s="6" t="str">
        <f t="shared" si="151"/>
        <v>Week-day</v>
      </c>
      <c r="G2388" s="6" t="str">
        <f>_xlfn.XLOOKUP(B2388,'[1]VLOOKUP DATA'!$A$3:$A$14,'[1]VLOOKUP DATA'!$C$3:$C$14)</f>
        <v>Low-demand</v>
      </c>
      <c r="H2388" s="6" t="str" cm="1">
        <f t="array" ref="H2388">_xlfn.XLOOKUP(1,('[1]VLOOKUP DATA'!$I$2:$I$337=[1]DATA!G2388)*('[1]VLOOKUP DATA'!$J$2:$J$337=[1]DATA!D2388)*('[1]VLOOKUP DATA'!$K$2:$K$337=[1]DATA!E2388),'[1]VLOOKUP DATA'!$L$2:$L$337)</f>
        <v>Standard</v>
      </c>
      <c r="I2388" s="1" cm="1">
        <f t="array" ref="I2388">_xlfn.XLOOKUP(B2388,'[1]VLOOKUP DATA'!$A$3:$A$14,_xlfn.XLOOKUP(H2388,'[1]VLOOKUP DATA'!$D$2:$F$2,'[1]VLOOKUP DATA'!$D$3:$F$14))*100</f>
        <v>147</v>
      </c>
      <c r="J2388" s="2">
        <v>4.6211249999999984</v>
      </c>
      <c r="K2388" s="3">
        <f t="shared" si="149"/>
        <v>4.6211249999999984</v>
      </c>
      <c r="L2388" s="3">
        <v>95.058333333333337</v>
      </c>
      <c r="M2388" s="4">
        <v>389.18536666666654</v>
      </c>
      <c r="N2388" s="4">
        <v>349.90359166666661</v>
      </c>
      <c r="O2388" s="4">
        <v>726.41244166666661</v>
      </c>
      <c r="P2388" s="3">
        <f t="shared" si="150"/>
        <v>479.85873786407785</v>
      </c>
      <c r="Q2388" s="5">
        <v>0</v>
      </c>
      <c r="R2388" s="5">
        <f>VLOOKUP(D2388,'[1]DESIGN LOAD'!AC:AF,2,FALSE)</f>
        <v>565</v>
      </c>
      <c r="S2388" s="7">
        <f>VLOOKUP(D2388,'[1]DESIGN LOAD'!AC:AF,3,FALSE)</f>
        <v>675</v>
      </c>
      <c r="T2388">
        <f>VLOOKUP(D2388,'[1]DESIGN LOAD'!AC:AF,4,FALSE)</f>
        <v>1240</v>
      </c>
    </row>
    <row r="2389" spans="1:20" x14ac:dyDescent="0.3">
      <c r="A2389" s="6">
        <v>2024</v>
      </c>
      <c r="B2389" s="6">
        <v>10</v>
      </c>
      <c r="C2389" s="6">
        <v>8</v>
      </c>
      <c r="D2389" s="6">
        <v>17</v>
      </c>
      <c r="E2389" s="6" t="str">
        <f t="shared" si="148"/>
        <v>Tuesday</v>
      </c>
      <c r="F2389" s="6" t="str">
        <f t="shared" si="151"/>
        <v>Week-day</v>
      </c>
      <c r="G2389" s="6" t="str">
        <f>_xlfn.XLOOKUP(B2389,'[1]VLOOKUP DATA'!$A$3:$A$14,'[1]VLOOKUP DATA'!$C$3:$C$14)</f>
        <v>Low-demand</v>
      </c>
      <c r="H2389" s="6" t="str" cm="1">
        <f t="array" ref="H2389">_xlfn.XLOOKUP(1,('[1]VLOOKUP DATA'!$I$2:$I$337=[1]DATA!G2389)*('[1]VLOOKUP DATA'!$J$2:$J$337=[1]DATA!D2389)*('[1]VLOOKUP DATA'!$K$2:$K$337=[1]DATA!E2389),'[1]VLOOKUP DATA'!$L$2:$L$337)</f>
        <v>Standard</v>
      </c>
      <c r="I2389" s="1" cm="1">
        <f t="array" ref="I2389">_xlfn.XLOOKUP(B2389,'[1]VLOOKUP DATA'!$A$3:$A$14,_xlfn.XLOOKUP(H2389,'[1]VLOOKUP DATA'!$D$2:$F$2,'[1]VLOOKUP DATA'!$D$3:$F$14))*100</f>
        <v>147</v>
      </c>
      <c r="J2389" s="2">
        <v>160.95267499999997</v>
      </c>
      <c r="K2389" s="3">
        <f t="shared" si="149"/>
        <v>160.95267499999997</v>
      </c>
      <c r="L2389" s="3">
        <v>90.766666666666666</v>
      </c>
      <c r="M2389" s="4">
        <v>446.21992499999999</v>
      </c>
      <c r="N2389" s="4">
        <v>114.49692500000002</v>
      </c>
      <c r="O2389" s="4">
        <v>699.31887499999971</v>
      </c>
      <c r="P2389" s="3">
        <f t="shared" si="150"/>
        <v>479.85873786407785</v>
      </c>
      <c r="Q2389" s="5">
        <v>0</v>
      </c>
      <c r="R2389" s="5">
        <f>VLOOKUP(D2389,'[1]DESIGN LOAD'!AC:AF,2,FALSE)</f>
        <v>555</v>
      </c>
      <c r="S2389" s="7">
        <f>VLOOKUP(D2389,'[1]DESIGN LOAD'!AC:AF,3,FALSE)</f>
        <v>675</v>
      </c>
      <c r="T2389">
        <f>VLOOKUP(D2389,'[1]DESIGN LOAD'!AC:AF,4,FALSE)</f>
        <v>1230</v>
      </c>
    </row>
    <row r="2390" spans="1:20" x14ac:dyDescent="0.3">
      <c r="A2390" s="6">
        <v>2024</v>
      </c>
      <c r="B2390" s="6">
        <v>10</v>
      </c>
      <c r="C2390" s="6">
        <v>8</v>
      </c>
      <c r="D2390" s="6">
        <v>18</v>
      </c>
      <c r="E2390" s="6" t="str">
        <f t="shared" si="148"/>
        <v>Tuesday</v>
      </c>
      <c r="F2390" s="6" t="str">
        <f t="shared" si="151"/>
        <v>Week-day</v>
      </c>
      <c r="G2390" s="6" t="str">
        <f>_xlfn.XLOOKUP(B2390,'[1]VLOOKUP DATA'!$A$3:$A$14,'[1]VLOOKUP DATA'!$C$3:$C$14)</f>
        <v>Low-demand</v>
      </c>
      <c r="H2390" s="6" t="str" cm="1">
        <f t="array" ref="H2390">_xlfn.XLOOKUP(1,('[1]VLOOKUP DATA'!$I$2:$I$337=[1]DATA!G2390)*('[1]VLOOKUP DATA'!$J$2:$J$337=[1]DATA!D2390)*('[1]VLOOKUP DATA'!$K$2:$K$337=[1]DATA!E2390),'[1]VLOOKUP DATA'!$L$2:$L$337)</f>
        <v>Peak</v>
      </c>
      <c r="I2390" s="1" cm="1">
        <f t="array" ref="I2390">_xlfn.XLOOKUP(B2390,'[1]VLOOKUP DATA'!$A$3:$A$14,_xlfn.XLOOKUP(H2390,'[1]VLOOKUP DATA'!$D$2:$F$2,'[1]VLOOKUP DATA'!$D$3:$F$14))*100</f>
        <v>213</v>
      </c>
      <c r="J2390" s="2">
        <v>444.92292499999996</v>
      </c>
      <c r="K2390" s="3">
        <f t="shared" si="149"/>
        <v>444.92292499999996</v>
      </c>
      <c r="L2390" s="3">
        <v>73.13333333333334</v>
      </c>
      <c r="M2390" s="4">
        <v>161.32262499999999</v>
      </c>
      <c r="N2390" s="4">
        <v>14.075791666666669</v>
      </c>
      <c r="O2390" s="4">
        <v>612.70770000000005</v>
      </c>
      <c r="P2390" s="3">
        <f t="shared" si="150"/>
        <v>479.85873786407785</v>
      </c>
      <c r="Q2390" s="5">
        <v>-9.7499999999999996E-4</v>
      </c>
      <c r="R2390" s="5">
        <f>VLOOKUP(D2390,'[1]DESIGN LOAD'!AC:AF,2,FALSE)</f>
        <v>485</v>
      </c>
      <c r="S2390" s="7">
        <f>VLOOKUP(D2390,'[1]DESIGN LOAD'!AC:AF,3,FALSE)</f>
        <v>655</v>
      </c>
      <c r="T2390">
        <f>VLOOKUP(D2390,'[1]DESIGN LOAD'!AC:AF,4,FALSE)</f>
        <v>1140</v>
      </c>
    </row>
    <row r="2391" spans="1:20" x14ac:dyDescent="0.3">
      <c r="A2391" s="6">
        <v>2024</v>
      </c>
      <c r="B2391" s="6">
        <v>10</v>
      </c>
      <c r="C2391" s="6">
        <v>8</v>
      </c>
      <c r="D2391" s="6">
        <v>19</v>
      </c>
      <c r="E2391" s="6" t="str">
        <f t="shared" si="148"/>
        <v>Tuesday</v>
      </c>
      <c r="F2391" s="6" t="str">
        <f t="shared" si="151"/>
        <v>Week-day</v>
      </c>
      <c r="G2391" s="6" t="str">
        <f>_xlfn.XLOOKUP(B2391,'[1]VLOOKUP DATA'!$A$3:$A$14,'[1]VLOOKUP DATA'!$C$3:$C$14)</f>
        <v>Low-demand</v>
      </c>
      <c r="H2391" s="6" t="str" cm="1">
        <f t="array" ref="H2391">_xlfn.XLOOKUP(1,('[1]VLOOKUP DATA'!$I$2:$I$337=[1]DATA!G2391)*('[1]VLOOKUP DATA'!$J$2:$J$337=[1]DATA!D2391)*('[1]VLOOKUP DATA'!$K$2:$K$337=[1]DATA!E2391),'[1]VLOOKUP DATA'!$L$2:$L$337)</f>
        <v>Peak</v>
      </c>
      <c r="I2391" s="1" cm="1">
        <f t="array" ref="I2391">_xlfn.XLOOKUP(B2391,'[1]VLOOKUP DATA'!$A$3:$A$14,_xlfn.XLOOKUP(H2391,'[1]VLOOKUP DATA'!$D$2:$F$2,'[1]VLOOKUP DATA'!$D$3:$F$14))*100</f>
        <v>213</v>
      </c>
      <c r="J2391" s="2">
        <v>65.96242500000001</v>
      </c>
      <c r="K2391" s="3">
        <f t="shared" si="149"/>
        <v>65.96242500000001</v>
      </c>
      <c r="L2391" s="3">
        <v>61.708333333333336</v>
      </c>
      <c r="M2391" s="4">
        <v>445.61494166666682</v>
      </c>
      <c r="N2391" s="4">
        <v>1.7499999999999997E-4</v>
      </c>
      <c r="O2391" s="4">
        <v>489.89092500000004</v>
      </c>
      <c r="P2391" s="3">
        <f t="shared" si="150"/>
        <v>479.85873786407785</v>
      </c>
      <c r="Q2391" s="5">
        <v>0</v>
      </c>
      <c r="R2391" s="5">
        <f>VLOOKUP(D2391,'[1]DESIGN LOAD'!AC:AF,2,FALSE)</f>
        <v>295</v>
      </c>
      <c r="S2391" s="7">
        <f>VLOOKUP(D2391,'[1]DESIGN LOAD'!AC:AF,3,FALSE)</f>
        <v>655</v>
      </c>
      <c r="T2391">
        <f>VLOOKUP(D2391,'[1]DESIGN LOAD'!AC:AF,4,FALSE)</f>
        <v>950</v>
      </c>
    </row>
    <row r="2392" spans="1:20" x14ac:dyDescent="0.3">
      <c r="A2392" s="6">
        <v>2024</v>
      </c>
      <c r="B2392" s="6">
        <v>10</v>
      </c>
      <c r="C2392" s="6">
        <v>8</v>
      </c>
      <c r="D2392" s="6">
        <v>20</v>
      </c>
      <c r="E2392" s="6" t="str">
        <f t="shared" si="148"/>
        <v>Tuesday</v>
      </c>
      <c r="F2392" s="6" t="str">
        <f t="shared" si="151"/>
        <v>Week-day</v>
      </c>
      <c r="G2392" s="6" t="str">
        <f>_xlfn.XLOOKUP(B2392,'[1]VLOOKUP DATA'!$A$3:$A$14,'[1]VLOOKUP DATA'!$C$3:$C$14)</f>
        <v>Low-demand</v>
      </c>
      <c r="H2392" s="6" t="str" cm="1">
        <f t="array" ref="H2392">_xlfn.XLOOKUP(1,('[1]VLOOKUP DATA'!$I$2:$I$337=[1]DATA!G2392)*('[1]VLOOKUP DATA'!$J$2:$J$337=[1]DATA!D2392)*('[1]VLOOKUP DATA'!$K$2:$K$337=[1]DATA!E2392),'[1]VLOOKUP DATA'!$L$2:$L$337)</f>
        <v>Standard</v>
      </c>
      <c r="I2392" s="1" cm="1">
        <f t="array" ref="I2392">_xlfn.XLOOKUP(B2392,'[1]VLOOKUP DATA'!$A$3:$A$14,_xlfn.XLOOKUP(H2392,'[1]VLOOKUP DATA'!$D$2:$F$2,'[1]VLOOKUP DATA'!$D$3:$F$14))*100</f>
        <v>147</v>
      </c>
      <c r="J2392" s="2">
        <v>-11.80944166666667</v>
      </c>
      <c r="K2392" s="3">
        <f t="shared" si="149"/>
        <v>0</v>
      </c>
      <c r="L2392" s="3">
        <v>60</v>
      </c>
      <c r="M2392" s="4">
        <v>445.36256666666685</v>
      </c>
      <c r="N2392" s="4">
        <v>0</v>
      </c>
      <c r="O2392" s="4">
        <v>412.11355833333329</v>
      </c>
      <c r="P2392" s="3">
        <f t="shared" si="150"/>
        <v>479.85873786407785</v>
      </c>
      <c r="Q2392" s="5">
        <v>0</v>
      </c>
      <c r="R2392" s="5">
        <f>VLOOKUP(D2392,'[1]DESIGN LOAD'!AC:AF,2,FALSE)</f>
        <v>295</v>
      </c>
      <c r="S2392" s="7">
        <f>VLOOKUP(D2392,'[1]DESIGN LOAD'!AC:AF,3,FALSE)</f>
        <v>190</v>
      </c>
      <c r="T2392">
        <f>VLOOKUP(D2392,'[1]DESIGN LOAD'!AC:AF,4,FALSE)</f>
        <v>485</v>
      </c>
    </row>
    <row r="2393" spans="1:20" x14ac:dyDescent="0.3">
      <c r="A2393" s="6">
        <v>2024</v>
      </c>
      <c r="B2393" s="6">
        <v>10</v>
      </c>
      <c r="C2393" s="6">
        <v>8</v>
      </c>
      <c r="D2393" s="6">
        <v>21</v>
      </c>
      <c r="E2393" s="6" t="str">
        <f t="shared" si="148"/>
        <v>Tuesday</v>
      </c>
      <c r="F2393" s="6" t="str">
        <f t="shared" si="151"/>
        <v>Week-day</v>
      </c>
      <c r="G2393" s="6" t="str">
        <f>_xlfn.XLOOKUP(B2393,'[1]VLOOKUP DATA'!$A$3:$A$14,'[1]VLOOKUP DATA'!$C$3:$C$14)</f>
        <v>Low-demand</v>
      </c>
      <c r="H2393" s="6" t="str" cm="1">
        <f t="array" ref="H2393">_xlfn.XLOOKUP(1,('[1]VLOOKUP DATA'!$I$2:$I$337=[1]DATA!G2393)*('[1]VLOOKUP DATA'!$J$2:$J$337=[1]DATA!D2393)*('[1]VLOOKUP DATA'!$K$2:$K$337=[1]DATA!E2393),'[1]VLOOKUP DATA'!$L$2:$L$337)</f>
        <v>Standard</v>
      </c>
      <c r="I2393" s="1" cm="1">
        <f t="array" ref="I2393">_xlfn.XLOOKUP(B2393,'[1]VLOOKUP DATA'!$A$3:$A$14,_xlfn.XLOOKUP(H2393,'[1]VLOOKUP DATA'!$D$2:$F$2,'[1]VLOOKUP DATA'!$D$3:$F$14))*100</f>
        <v>147</v>
      </c>
      <c r="J2393" s="2">
        <v>-44.761725000000006</v>
      </c>
      <c r="K2393" s="3">
        <f t="shared" si="149"/>
        <v>0</v>
      </c>
      <c r="L2393" s="3">
        <v>60.783333333333331</v>
      </c>
      <c r="M2393" s="4">
        <v>445.27259166666664</v>
      </c>
      <c r="N2393" s="4">
        <v>0</v>
      </c>
      <c r="O2393" s="4">
        <v>379.18518333333333</v>
      </c>
      <c r="P2393" s="3">
        <f t="shared" si="150"/>
        <v>479.85873786407785</v>
      </c>
      <c r="Q2393" s="5">
        <v>0</v>
      </c>
      <c r="R2393" s="5">
        <f>VLOOKUP(D2393,'[1]DESIGN LOAD'!AC:AF,2,FALSE)</f>
        <v>295</v>
      </c>
      <c r="S2393" s="7">
        <f>VLOOKUP(D2393,'[1]DESIGN LOAD'!AC:AF,3,FALSE)</f>
        <v>190</v>
      </c>
      <c r="T2393">
        <f>VLOOKUP(D2393,'[1]DESIGN LOAD'!AC:AF,4,FALSE)</f>
        <v>485</v>
      </c>
    </row>
    <row r="2394" spans="1:20" x14ac:dyDescent="0.3">
      <c r="A2394" s="6">
        <v>2024</v>
      </c>
      <c r="B2394" s="6">
        <v>10</v>
      </c>
      <c r="C2394" s="6">
        <v>8</v>
      </c>
      <c r="D2394" s="6">
        <v>22</v>
      </c>
      <c r="E2394" s="6" t="str">
        <f t="shared" si="148"/>
        <v>Tuesday</v>
      </c>
      <c r="F2394" s="6" t="str">
        <f t="shared" si="151"/>
        <v>Week-day</v>
      </c>
      <c r="G2394" s="6" t="str">
        <f>_xlfn.XLOOKUP(B2394,'[1]VLOOKUP DATA'!$A$3:$A$14,'[1]VLOOKUP DATA'!$C$3:$C$14)</f>
        <v>Low-demand</v>
      </c>
      <c r="H2394" s="6" t="str" cm="1">
        <f t="array" ref="H2394">_xlfn.XLOOKUP(1,('[1]VLOOKUP DATA'!$I$2:$I$337=[1]DATA!G2394)*('[1]VLOOKUP DATA'!$J$2:$J$337=[1]DATA!D2394)*('[1]VLOOKUP DATA'!$K$2:$K$337=[1]DATA!E2394),'[1]VLOOKUP DATA'!$L$2:$L$337)</f>
        <v>Off-Peak</v>
      </c>
      <c r="I2394" s="1" cm="1">
        <f t="array" ref="I2394">_xlfn.XLOOKUP(B2394,'[1]VLOOKUP DATA'!$A$3:$A$14,_xlfn.XLOOKUP(H2394,'[1]VLOOKUP DATA'!$D$2:$F$2,'[1]VLOOKUP DATA'!$D$3:$F$14))*100</f>
        <v>93</v>
      </c>
      <c r="J2394" s="2">
        <v>-44.922908333333311</v>
      </c>
      <c r="K2394" s="3">
        <f t="shared" si="149"/>
        <v>0</v>
      </c>
      <c r="L2394" s="3">
        <v>62.516666666666666</v>
      </c>
      <c r="M2394" s="4">
        <v>445.14742500000011</v>
      </c>
      <c r="N2394" s="4">
        <v>0</v>
      </c>
      <c r="O2394" s="4">
        <v>379.03603333333348</v>
      </c>
      <c r="P2394" s="3">
        <f t="shared" si="150"/>
        <v>479.85873786407785</v>
      </c>
      <c r="Q2394" s="5">
        <v>0</v>
      </c>
      <c r="R2394" s="5">
        <f>VLOOKUP(D2394,'[1]DESIGN LOAD'!AC:AF,2,FALSE)</f>
        <v>200</v>
      </c>
      <c r="S2394" s="7">
        <f>VLOOKUP(D2394,'[1]DESIGN LOAD'!AC:AF,3,FALSE)</f>
        <v>190</v>
      </c>
      <c r="T2394">
        <f>VLOOKUP(D2394,'[1]DESIGN LOAD'!AC:AF,4,FALSE)</f>
        <v>390</v>
      </c>
    </row>
    <row r="2395" spans="1:20" x14ac:dyDescent="0.3">
      <c r="A2395" s="6">
        <v>2024</v>
      </c>
      <c r="B2395" s="6">
        <v>10</v>
      </c>
      <c r="C2395" s="6">
        <v>8</v>
      </c>
      <c r="D2395" s="6">
        <v>23</v>
      </c>
      <c r="E2395" s="6" t="str">
        <f t="shared" si="148"/>
        <v>Tuesday</v>
      </c>
      <c r="F2395" s="6" t="str">
        <f t="shared" si="151"/>
        <v>Week-day</v>
      </c>
      <c r="G2395" s="6" t="str">
        <f>_xlfn.XLOOKUP(B2395,'[1]VLOOKUP DATA'!$A$3:$A$14,'[1]VLOOKUP DATA'!$C$3:$C$14)</f>
        <v>Low-demand</v>
      </c>
      <c r="H2395" s="6" t="str" cm="1">
        <f t="array" ref="H2395">_xlfn.XLOOKUP(1,('[1]VLOOKUP DATA'!$I$2:$I$337=[1]DATA!G2395)*('[1]VLOOKUP DATA'!$J$2:$J$337=[1]DATA!D2395)*('[1]VLOOKUP DATA'!$K$2:$K$337=[1]DATA!E2395),'[1]VLOOKUP DATA'!$L$2:$L$337)</f>
        <v>Off-Peak</v>
      </c>
      <c r="I2395" s="1" cm="1">
        <f t="array" ref="I2395">_xlfn.XLOOKUP(B2395,'[1]VLOOKUP DATA'!$A$3:$A$14,_xlfn.XLOOKUP(H2395,'[1]VLOOKUP DATA'!$D$2:$F$2,'[1]VLOOKUP DATA'!$D$3:$F$14))*100</f>
        <v>93</v>
      </c>
      <c r="J2395" s="2">
        <v>-50.610816666666651</v>
      </c>
      <c r="K2395" s="3">
        <f t="shared" si="149"/>
        <v>0</v>
      </c>
      <c r="L2395" s="3">
        <v>64.183333333333337</v>
      </c>
      <c r="M2395" s="4">
        <v>445.08205833333341</v>
      </c>
      <c r="N2395" s="4">
        <v>0</v>
      </c>
      <c r="O2395" s="4">
        <v>373.34953333333328</v>
      </c>
      <c r="P2395" s="3">
        <f t="shared" si="150"/>
        <v>479.85873786407785</v>
      </c>
      <c r="Q2395" s="5">
        <v>0</v>
      </c>
      <c r="R2395" s="5">
        <f>VLOOKUP(D2395,'[1]DESIGN LOAD'!AC:AF,2,FALSE)</f>
        <v>200</v>
      </c>
      <c r="S2395" s="7">
        <f>VLOOKUP(D2395,'[1]DESIGN LOAD'!AC:AF,3,FALSE)</f>
        <v>190</v>
      </c>
      <c r="T2395">
        <f>VLOOKUP(D2395,'[1]DESIGN LOAD'!AC:AF,4,FALSE)</f>
        <v>390</v>
      </c>
    </row>
    <row r="2396" spans="1:20" x14ac:dyDescent="0.3">
      <c r="A2396" s="6">
        <v>2024</v>
      </c>
      <c r="B2396" s="6">
        <v>10</v>
      </c>
      <c r="C2396" s="6">
        <v>9</v>
      </c>
      <c r="D2396" s="6">
        <v>0</v>
      </c>
      <c r="E2396" s="6" t="str">
        <f t="shared" si="148"/>
        <v>Wednesday</v>
      </c>
      <c r="F2396" s="6" t="str">
        <f t="shared" si="151"/>
        <v>Week-day</v>
      </c>
      <c r="G2396" s="6" t="str">
        <f>_xlfn.XLOOKUP(B2396,'[1]VLOOKUP DATA'!$A$3:$A$14,'[1]VLOOKUP DATA'!$C$3:$C$14)</f>
        <v>Low-demand</v>
      </c>
      <c r="H2396" s="6" t="str" cm="1">
        <f t="array" ref="H2396">_xlfn.XLOOKUP(1,('[1]VLOOKUP DATA'!$I$2:$I$337=[1]DATA!G2396)*('[1]VLOOKUP DATA'!$J$2:$J$337=[1]DATA!D2396)*('[1]VLOOKUP DATA'!$K$2:$K$337=[1]DATA!E2396),'[1]VLOOKUP DATA'!$L$2:$L$337)</f>
        <v>Off-Peak</v>
      </c>
      <c r="I2396" s="1" cm="1">
        <f t="array" ref="I2396">_xlfn.XLOOKUP(B2396,'[1]VLOOKUP DATA'!$A$3:$A$14,_xlfn.XLOOKUP(H2396,'[1]VLOOKUP DATA'!$D$2:$F$2,'[1]VLOOKUP DATA'!$D$3:$F$14))*100</f>
        <v>93</v>
      </c>
      <c r="J2396" s="2">
        <v>-59.324058333333326</v>
      </c>
      <c r="K2396" s="3">
        <f t="shared" si="149"/>
        <v>0</v>
      </c>
      <c r="L2396" s="3">
        <v>66.233333333333334</v>
      </c>
      <c r="M2396" s="4">
        <v>444.98777500000017</v>
      </c>
      <c r="N2396" s="4">
        <v>0</v>
      </c>
      <c r="O2396" s="4">
        <v>364.63778333333329</v>
      </c>
      <c r="P2396" s="3">
        <f t="shared" si="150"/>
        <v>479.85873786407785</v>
      </c>
      <c r="Q2396" s="5">
        <v>0</v>
      </c>
      <c r="R2396" s="5">
        <f>VLOOKUP(D2396,'[1]DESIGN LOAD'!AC:AF,2,FALSE)</f>
        <v>200</v>
      </c>
      <c r="S2396" s="7">
        <f>VLOOKUP(D2396,'[1]DESIGN LOAD'!AC:AF,3,FALSE)</f>
        <v>190</v>
      </c>
      <c r="T2396">
        <f>VLOOKUP(D2396,'[1]DESIGN LOAD'!AC:AF,4,FALSE)</f>
        <v>390</v>
      </c>
    </row>
    <row r="2397" spans="1:20" x14ac:dyDescent="0.3">
      <c r="A2397" s="6">
        <v>2024</v>
      </c>
      <c r="B2397" s="6">
        <v>10</v>
      </c>
      <c r="C2397" s="6">
        <v>9</v>
      </c>
      <c r="D2397" s="6">
        <v>1</v>
      </c>
      <c r="E2397" s="6" t="str">
        <f t="shared" si="148"/>
        <v>Wednesday</v>
      </c>
      <c r="F2397" s="6" t="str">
        <f t="shared" si="151"/>
        <v>Week-day</v>
      </c>
      <c r="G2397" s="6" t="str">
        <f>_xlfn.XLOOKUP(B2397,'[1]VLOOKUP DATA'!$A$3:$A$14,'[1]VLOOKUP DATA'!$C$3:$C$14)</f>
        <v>Low-demand</v>
      </c>
      <c r="H2397" s="6" t="str" cm="1">
        <f t="array" ref="H2397">_xlfn.XLOOKUP(1,('[1]VLOOKUP DATA'!$I$2:$I$337=[1]DATA!G2397)*('[1]VLOOKUP DATA'!$J$2:$J$337=[1]DATA!D2397)*('[1]VLOOKUP DATA'!$K$2:$K$337=[1]DATA!E2397),'[1]VLOOKUP DATA'!$L$2:$L$337)</f>
        <v>Off-Peak</v>
      </c>
      <c r="I2397" s="1" cm="1">
        <f t="array" ref="I2397">_xlfn.XLOOKUP(B2397,'[1]VLOOKUP DATA'!$A$3:$A$14,_xlfn.XLOOKUP(H2397,'[1]VLOOKUP DATA'!$D$2:$F$2,'[1]VLOOKUP DATA'!$D$3:$F$14))*100</f>
        <v>93</v>
      </c>
      <c r="J2397" s="2">
        <v>-82.657999999999973</v>
      </c>
      <c r="K2397" s="3">
        <f t="shared" si="149"/>
        <v>0</v>
      </c>
      <c r="L2397" s="3">
        <v>69.375</v>
      </c>
      <c r="M2397" s="4">
        <v>444.75253333333336</v>
      </c>
      <c r="N2397" s="4">
        <v>0</v>
      </c>
      <c r="O2397" s="4">
        <v>341.30583333333328</v>
      </c>
      <c r="P2397" s="3">
        <f t="shared" si="150"/>
        <v>479.85873786407785</v>
      </c>
      <c r="Q2397" s="5">
        <v>0</v>
      </c>
      <c r="R2397" s="5">
        <f>VLOOKUP(D2397,'[1]DESIGN LOAD'!AC:AF,2,FALSE)</f>
        <v>200</v>
      </c>
      <c r="S2397" s="7">
        <f>VLOOKUP(D2397,'[1]DESIGN LOAD'!AC:AF,3,FALSE)</f>
        <v>190</v>
      </c>
      <c r="T2397">
        <f>VLOOKUP(D2397,'[1]DESIGN LOAD'!AC:AF,4,FALSE)</f>
        <v>390</v>
      </c>
    </row>
    <row r="2398" spans="1:20" x14ac:dyDescent="0.3">
      <c r="A2398" s="6">
        <v>2024</v>
      </c>
      <c r="B2398" s="6">
        <v>10</v>
      </c>
      <c r="C2398" s="6">
        <v>9</v>
      </c>
      <c r="D2398" s="6">
        <v>2</v>
      </c>
      <c r="E2398" s="6" t="str">
        <f t="shared" si="148"/>
        <v>Wednesday</v>
      </c>
      <c r="F2398" s="6" t="str">
        <f t="shared" si="151"/>
        <v>Week-day</v>
      </c>
      <c r="G2398" s="6" t="str">
        <f>_xlfn.XLOOKUP(B2398,'[1]VLOOKUP DATA'!$A$3:$A$14,'[1]VLOOKUP DATA'!$C$3:$C$14)</f>
        <v>Low-demand</v>
      </c>
      <c r="H2398" s="6" t="str" cm="1">
        <f t="array" ref="H2398">_xlfn.XLOOKUP(1,('[1]VLOOKUP DATA'!$I$2:$I$337=[1]DATA!G2398)*('[1]VLOOKUP DATA'!$J$2:$J$337=[1]DATA!D2398)*('[1]VLOOKUP DATA'!$K$2:$K$337=[1]DATA!E2398),'[1]VLOOKUP DATA'!$L$2:$L$337)</f>
        <v>Off-Peak</v>
      </c>
      <c r="I2398" s="1" cm="1">
        <f t="array" ref="I2398">_xlfn.XLOOKUP(B2398,'[1]VLOOKUP DATA'!$A$3:$A$14,_xlfn.XLOOKUP(H2398,'[1]VLOOKUP DATA'!$D$2:$F$2,'[1]VLOOKUP DATA'!$D$3:$F$14))*100</f>
        <v>93</v>
      </c>
      <c r="J2398" s="2">
        <v>-31.664700000000003</v>
      </c>
      <c r="K2398" s="3">
        <f t="shared" si="149"/>
        <v>0</v>
      </c>
      <c r="L2398" s="3">
        <v>71.391666666666666</v>
      </c>
      <c r="M2398" s="4">
        <v>444.73383333333339</v>
      </c>
      <c r="N2398" s="4">
        <v>0</v>
      </c>
      <c r="O2398" s="4">
        <v>392.30835833333356</v>
      </c>
      <c r="P2398" s="3">
        <f t="shared" si="150"/>
        <v>479.85873786407785</v>
      </c>
      <c r="Q2398" s="5">
        <v>0</v>
      </c>
      <c r="R2398" s="5">
        <f>VLOOKUP(D2398,'[1]DESIGN LOAD'!AC:AF,2,FALSE)</f>
        <v>200</v>
      </c>
      <c r="S2398" s="7">
        <f>VLOOKUP(D2398,'[1]DESIGN LOAD'!AC:AF,3,FALSE)</f>
        <v>190</v>
      </c>
      <c r="T2398">
        <f>VLOOKUP(D2398,'[1]DESIGN LOAD'!AC:AF,4,FALSE)</f>
        <v>390</v>
      </c>
    </row>
    <row r="2399" spans="1:20" x14ac:dyDescent="0.3">
      <c r="A2399" s="6">
        <v>2024</v>
      </c>
      <c r="B2399" s="6">
        <v>10</v>
      </c>
      <c r="C2399" s="6">
        <v>9</v>
      </c>
      <c r="D2399" s="6">
        <v>3</v>
      </c>
      <c r="E2399" s="6" t="str">
        <f t="shared" si="148"/>
        <v>Wednesday</v>
      </c>
      <c r="F2399" s="6" t="str">
        <f t="shared" si="151"/>
        <v>Week-day</v>
      </c>
      <c r="G2399" s="6" t="str">
        <f>_xlfn.XLOOKUP(B2399,'[1]VLOOKUP DATA'!$A$3:$A$14,'[1]VLOOKUP DATA'!$C$3:$C$14)</f>
        <v>Low-demand</v>
      </c>
      <c r="H2399" s="6" t="str" cm="1">
        <f t="array" ref="H2399">_xlfn.XLOOKUP(1,('[1]VLOOKUP DATA'!$I$2:$I$337=[1]DATA!G2399)*('[1]VLOOKUP DATA'!$J$2:$J$337=[1]DATA!D2399)*('[1]VLOOKUP DATA'!$K$2:$K$337=[1]DATA!E2399),'[1]VLOOKUP DATA'!$L$2:$L$337)</f>
        <v>Off-Peak</v>
      </c>
      <c r="I2399" s="1" cm="1">
        <f t="array" ref="I2399">_xlfn.XLOOKUP(B2399,'[1]VLOOKUP DATA'!$A$3:$A$14,_xlfn.XLOOKUP(H2399,'[1]VLOOKUP DATA'!$D$2:$F$2,'[1]VLOOKUP DATA'!$D$3:$F$14))*100</f>
        <v>93</v>
      </c>
      <c r="J2399" s="2">
        <v>-33.125499999999995</v>
      </c>
      <c r="K2399" s="3">
        <f t="shared" si="149"/>
        <v>0</v>
      </c>
      <c r="L2399" s="3">
        <v>72.674999999999997</v>
      </c>
      <c r="M2399" s="4">
        <v>444.72098333333327</v>
      </c>
      <c r="N2399" s="4">
        <v>0</v>
      </c>
      <c r="O2399" s="4">
        <v>390.85602499999993</v>
      </c>
      <c r="P2399" s="3">
        <f t="shared" si="150"/>
        <v>479.85873786407785</v>
      </c>
      <c r="Q2399" s="5">
        <v>0</v>
      </c>
      <c r="R2399" s="5">
        <f>VLOOKUP(D2399,'[1]DESIGN LOAD'!AC:AF,2,FALSE)</f>
        <v>200</v>
      </c>
      <c r="S2399" s="7">
        <f>VLOOKUP(D2399,'[1]DESIGN LOAD'!AC:AF,3,FALSE)</f>
        <v>190</v>
      </c>
      <c r="T2399">
        <f>VLOOKUP(D2399,'[1]DESIGN LOAD'!AC:AF,4,FALSE)</f>
        <v>390</v>
      </c>
    </row>
    <row r="2400" spans="1:20" x14ac:dyDescent="0.3">
      <c r="A2400" s="6">
        <v>2024</v>
      </c>
      <c r="B2400" s="6">
        <v>10</v>
      </c>
      <c r="C2400" s="6">
        <v>9</v>
      </c>
      <c r="D2400" s="6">
        <v>4</v>
      </c>
      <c r="E2400" s="6" t="str">
        <f t="shared" si="148"/>
        <v>Wednesday</v>
      </c>
      <c r="F2400" s="6" t="str">
        <f t="shared" si="151"/>
        <v>Week-day</v>
      </c>
      <c r="G2400" s="6" t="str">
        <f>_xlfn.XLOOKUP(B2400,'[1]VLOOKUP DATA'!$A$3:$A$14,'[1]VLOOKUP DATA'!$C$3:$C$14)</f>
        <v>Low-demand</v>
      </c>
      <c r="H2400" s="6" t="str" cm="1">
        <f t="array" ref="H2400">_xlfn.XLOOKUP(1,('[1]VLOOKUP DATA'!$I$2:$I$337=[1]DATA!G2400)*('[1]VLOOKUP DATA'!$J$2:$J$337=[1]DATA!D2400)*('[1]VLOOKUP DATA'!$K$2:$K$337=[1]DATA!E2400),'[1]VLOOKUP DATA'!$L$2:$L$337)</f>
        <v>Off-Peak</v>
      </c>
      <c r="I2400" s="1" cm="1">
        <f t="array" ref="I2400">_xlfn.XLOOKUP(B2400,'[1]VLOOKUP DATA'!$A$3:$A$14,_xlfn.XLOOKUP(H2400,'[1]VLOOKUP DATA'!$D$2:$F$2,'[1]VLOOKUP DATA'!$D$3:$F$14))*100</f>
        <v>93</v>
      </c>
      <c r="J2400" s="2">
        <v>-38.713949999999983</v>
      </c>
      <c r="K2400" s="3">
        <f t="shared" si="149"/>
        <v>0</v>
      </c>
      <c r="L2400" s="3">
        <v>73.666666666666671</v>
      </c>
      <c r="M2400" s="4">
        <v>444.70300833333323</v>
      </c>
      <c r="N2400" s="4">
        <v>0</v>
      </c>
      <c r="O2400" s="4">
        <v>385.26123333333334</v>
      </c>
      <c r="P2400" s="3">
        <f t="shared" si="150"/>
        <v>479.85873786407785</v>
      </c>
      <c r="Q2400" s="5">
        <v>0</v>
      </c>
      <c r="R2400" s="5">
        <f>VLOOKUP(D2400,'[1]DESIGN LOAD'!AC:AF,2,FALSE)</f>
        <v>295</v>
      </c>
      <c r="S2400" s="7">
        <f>VLOOKUP(D2400,'[1]DESIGN LOAD'!AC:AF,3,FALSE)</f>
        <v>190</v>
      </c>
      <c r="T2400">
        <f>VLOOKUP(D2400,'[1]DESIGN LOAD'!AC:AF,4,FALSE)</f>
        <v>485</v>
      </c>
    </row>
    <row r="2401" spans="1:20" x14ac:dyDescent="0.3">
      <c r="A2401" s="6">
        <v>2024</v>
      </c>
      <c r="B2401" s="6">
        <v>10</v>
      </c>
      <c r="C2401" s="6">
        <v>9</v>
      </c>
      <c r="D2401" s="6">
        <v>5</v>
      </c>
      <c r="E2401" s="6" t="str">
        <f t="shared" si="148"/>
        <v>Wednesday</v>
      </c>
      <c r="F2401" s="6" t="str">
        <f t="shared" si="151"/>
        <v>Week-day</v>
      </c>
      <c r="G2401" s="6" t="str">
        <f>_xlfn.XLOOKUP(B2401,'[1]VLOOKUP DATA'!$A$3:$A$14,'[1]VLOOKUP DATA'!$C$3:$C$14)</f>
        <v>Low-demand</v>
      </c>
      <c r="H2401" s="6" t="str" cm="1">
        <f t="array" ref="H2401">_xlfn.XLOOKUP(1,('[1]VLOOKUP DATA'!$I$2:$I$337=[1]DATA!G2401)*('[1]VLOOKUP DATA'!$J$2:$J$337=[1]DATA!D2401)*('[1]VLOOKUP DATA'!$K$2:$K$337=[1]DATA!E2401),'[1]VLOOKUP DATA'!$L$2:$L$337)</f>
        <v>Off-Peak</v>
      </c>
      <c r="I2401" s="1" cm="1">
        <f t="array" ref="I2401">_xlfn.XLOOKUP(B2401,'[1]VLOOKUP DATA'!$A$3:$A$14,_xlfn.XLOOKUP(H2401,'[1]VLOOKUP DATA'!$D$2:$F$2,'[1]VLOOKUP DATA'!$D$3:$F$14))*100</f>
        <v>93</v>
      </c>
      <c r="J2401" s="2">
        <v>-24.705516666666689</v>
      </c>
      <c r="K2401" s="3">
        <f t="shared" si="149"/>
        <v>0</v>
      </c>
      <c r="L2401" s="3">
        <v>74.941666666666663</v>
      </c>
      <c r="M2401" s="4">
        <v>444.72060833333336</v>
      </c>
      <c r="N2401" s="4">
        <v>0</v>
      </c>
      <c r="O2401" s="4">
        <v>399.27159999999998</v>
      </c>
      <c r="P2401" s="3">
        <f t="shared" si="150"/>
        <v>479.85873786407785</v>
      </c>
      <c r="Q2401" s="5">
        <v>0</v>
      </c>
      <c r="R2401" s="5">
        <f>VLOOKUP(D2401,'[1]DESIGN LOAD'!AC:AF,2,FALSE)</f>
        <v>295</v>
      </c>
      <c r="S2401" s="7">
        <f>VLOOKUP(D2401,'[1]DESIGN LOAD'!AC:AF,3,FALSE)</f>
        <v>190</v>
      </c>
      <c r="T2401">
        <f>VLOOKUP(D2401,'[1]DESIGN LOAD'!AC:AF,4,FALSE)</f>
        <v>485</v>
      </c>
    </row>
    <row r="2402" spans="1:20" x14ac:dyDescent="0.3">
      <c r="A2402" s="6">
        <v>2024</v>
      </c>
      <c r="B2402" s="6">
        <v>10</v>
      </c>
      <c r="C2402" s="6">
        <v>9</v>
      </c>
      <c r="D2402" s="6">
        <v>6</v>
      </c>
      <c r="E2402" s="6" t="str">
        <f t="shared" si="148"/>
        <v>Wednesday</v>
      </c>
      <c r="F2402" s="6" t="str">
        <f t="shared" si="151"/>
        <v>Week-day</v>
      </c>
      <c r="G2402" s="6" t="str">
        <f>_xlfn.XLOOKUP(B2402,'[1]VLOOKUP DATA'!$A$3:$A$14,'[1]VLOOKUP DATA'!$C$3:$C$14)</f>
        <v>Low-demand</v>
      </c>
      <c r="H2402" s="6" t="str" cm="1">
        <f t="array" ref="H2402">_xlfn.XLOOKUP(1,('[1]VLOOKUP DATA'!$I$2:$I$337=[1]DATA!G2402)*('[1]VLOOKUP DATA'!$J$2:$J$337=[1]DATA!D2402)*('[1]VLOOKUP DATA'!$K$2:$K$337=[1]DATA!E2402),'[1]VLOOKUP DATA'!$L$2:$L$337)</f>
        <v>Standard</v>
      </c>
      <c r="I2402" s="1" cm="1">
        <f t="array" ref="I2402">_xlfn.XLOOKUP(B2402,'[1]VLOOKUP DATA'!$A$3:$A$14,_xlfn.XLOOKUP(H2402,'[1]VLOOKUP DATA'!$D$2:$F$2,'[1]VLOOKUP DATA'!$D$3:$F$14))*100</f>
        <v>147</v>
      </c>
      <c r="J2402" s="2">
        <v>-23.10676422764228</v>
      </c>
      <c r="K2402" s="3">
        <f t="shared" si="149"/>
        <v>0</v>
      </c>
      <c r="L2402" s="3">
        <v>75.560975609756099</v>
      </c>
      <c r="M2402" s="4">
        <v>401.20723577235754</v>
      </c>
      <c r="N2402" s="4">
        <v>48.35021138211382</v>
      </c>
      <c r="O2402" s="4">
        <v>414.70428455284565</v>
      </c>
      <c r="P2402" s="3">
        <f t="shared" si="150"/>
        <v>479.85873786407785</v>
      </c>
      <c r="Q2402" s="5">
        <v>6.8353252032520322</v>
      </c>
      <c r="R2402" s="5">
        <f>VLOOKUP(D2402,'[1]DESIGN LOAD'!AC:AF,2,FALSE)</f>
        <v>295</v>
      </c>
      <c r="S2402" s="7">
        <f>VLOOKUP(D2402,'[1]DESIGN LOAD'!AC:AF,3,FALSE)</f>
        <v>190</v>
      </c>
      <c r="T2402">
        <f>VLOOKUP(D2402,'[1]DESIGN LOAD'!AC:AF,4,FALSE)</f>
        <v>485</v>
      </c>
    </row>
    <row r="2403" spans="1:20" x14ac:dyDescent="0.3">
      <c r="A2403" s="6">
        <v>2024</v>
      </c>
      <c r="B2403" s="6">
        <v>10</v>
      </c>
      <c r="C2403" s="6">
        <v>9</v>
      </c>
      <c r="D2403" s="6">
        <v>7</v>
      </c>
      <c r="E2403" s="6" t="str">
        <f t="shared" si="148"/>
        <v>Wednesday</v>
      </c>
      <c r="F2403" s="6" t="str">
        <f t="shared" si="151"/>
        <v>Week-day</v>
      </c>
      <c r="G2403" s="6" t="str">
        <f>_xlfn.XLOOKUP(B2403,'[1]VLOOKUP DATA'!$A$3:$A$14,'[1]VLOOKUP DATA'!$C$3:$C$14)</f>
        <v>Low-demand</v>
      </c>
      <c r="H2403" s="6" t="str" cm="1">
        <f t="array" ref="H2403">_xlfn.XLOOKUP(1,('[1]VLOOKUP DATA'!$I$2:$I$337=[1]DATA!G2403)*('[1]VLOOKUP DATA'!$J$2:$J$337=[1]DATA!D2403)*('[1]VLOOKUP DATA'!$K$2:$K$337=[1]DATA!E2403),'[1]VLOOKUP DATA'!$L$2:$L$337)</f>
        <v>Peak</v>
      </c>
      <c r="I2403" s="1" cm="1">
        <f t="array" ref="I2403">_xlfn.XLOOKUP(B2403,'[1]VLOOKUP DATA'!$A$3:$A$14,_xlfn.XLOOKUP(H2403,'[1]VLOOKUP DATA'!$D$2:$F$2,'[1]VLOOKUP DATA'!$D$3:$F$14))*100</f>
        <v>213</v>
      </c>
      <c r="J2403" s="2">
        <v>57.877649484536015</v>
      </c>
      <c r="K2403" s="3">
        <f t="shared" si="149"/>
        <v>57.877649484536015</v>
      </c>
      <c r="L2403" s="3">
        <v>73.298969072164951</v>
      </c>
      <c r="M2403" s="4">
        <v>0.11843298969072166</v>
      </c>
      <c r="N2403" s="4">
        <v>38.997175257731961</v>
      </c>
      <c r="O2403" s="4">
        <v>337.50426804123708</v>
      </c>
      <c r="P2403" s="3">
        <f t="shared" si="150"/>
        <v>479.85873786407785</v>
      </c>
      <c r="Q2403" s="5">
        <v>240.62945360824753</v>
      </c>
      <c r="R2403" s="5">
        <f>VLOOKUP(D2403,'[1]DESIGN LOAD'!AC:AF,2,FALSE)</f>
        <v>565</v>
      </c>
      <c r="S2403" s="7">
        <f>VLOOKUP(D2403,'[1]DESIGN LOAD'!AC:AF,3,FALSE)</f>
        <v>690</v>
      </c>
      <c r="T2403">
        <f>VLOOKUP(D2403,'[1]DESIGN LOAD'!AC:AF,4,FALSE)</f>
        <v>1255</v>
      </c>
    </row>
    <row r="2404" spans="1:20" x14ac:dyDescent="0.3">
      <c r="A2404" s="6">
        <v>2024</v>
      </c>
      <c r="B2404" s="6">
        <v>10</v>
      </c>
      <c r="C2404" s="6">
        <v>9</v>
      </c>
      <c r="D2404" s="6">
        <v>8</v>
      </c>
      <c r="E2404" s="6" t="str">
        <f t="shared" si="148"/>
        <v>Wednesday</v>
      </c>
      <c r="F2404" s="6" t="str">
        <f t="shared" si="151"/>
        <v>Week-day</v>
      </c>
      <c r="G2404" s="6" t="str">
        <f>_xlfn.XLOOKUP(B2404,'[1]VLOOKUP DATA'!$A$3:$A$14,'[1]VLOOKUP DATA'!$C$3:$C$14)</f>
        <v>Low-demand</v>
      </c>
      <c r="H2404" s="6" t="str" cm="1">
        <f t="array" ref="H2404">_xlfn.XLOOKUP(1,('[1]VLOOKUP DATA'!$I$2:$I$337=[1]DATA!G2404)*('[1]VLOOKUP DATA'!$J$2:$J$337=[1]DATA!D2404)*('[1]VLOOKUP DATA'!$K$2:$K$337=[1]DATA!E2404),'[1]VLOOKUP DATA'!$L$2:$L$337)</f>
        <v>Peak</v>
      </c>
      <c r="I2404" s="1" cm="1">
        <f t="array" ref="I2404">_xlfn.XLOOKUP(B2404,'[1]VLOOKUP DATA'!$A$3:$A$14,_xlfn.XLOOKUP(H2404,'[1]VLOOKUP DATA'!$D$2:$F$2,'[1]VLOOKUP DATA'!$D$3:$F$14))*100</f>
        <v>213</v>
      </c>
      <c r="J2404" s="2">
        <v>31.465745833333319</v>
      </c>
      <c r="K2404" s="3">
        <f t="shared" si="149"/>
        <v>31.465745833333319</v>
      </c>
      <c r="L2404" s="3">
        <v>72.63333333333334</v>
      </c>
      <c r="M2404" s="4">
        <v>6.6016666666666668E-2</v>
      </c>
      <c r="N2404" s="4">
        <v>220.62322916666668</v>
      </c>
      <c r="O2404" s="4">
        <v>437.56716666666642</v>
      </c>
      <c r="P2404" s="3">
        <f t="shared" si="150"/>
        <v>479.85873786407785</v>
      </c>
      <c r="Q2404" s="5">
        <v>185.47843333333327</v>
      </c>
      <c r="R2404" s="5">
        <f>VLOOKUP(D2404,'[1]DESIGN LOAD'!AC:AF,2,FALSE)</f>
        <v>565</v>
      </c>
      <c r="S2404" s="7">
        <f>VLOOKUP(D2404,'[1]DESIGN LOAD'!AC:AF,3,FALSE)</f>
        <v>675</v>
      </c>
      <c r="T2404">
        <f>VLOOKUP(D2404,'[1]DESIGN LOAD'!AC:AF,4,FALSE)</f>
        <v>1240</v>
      </c>
    </row>
    <row r="2405" spans="1:20" x14ac:dyDescent="0.3">
      <c r="A2405" s="6">
        <v>2024</v>
      </c>
      <c r="B2405" s="6">
        <v>10</v>
      </c>
      <c r="C2405" s="6">
        <v>9</v>
      </c>
      <c r="D2405" s="6">
        <v>9</v>
      </c>
      <c r="E2405" s="6" t="str">
        <f t="shared" si="148"/>
        <v>Wednesday</v>
      </c>
      <c r="F2405" s="6" t="str">
        <f t="shared" si="151"/>
        <v>Week-day</v>
      </c>
      <c r="G2405" s="6" t="str">
        <f>_xlfn.XLOOKUP(B2405,'[1]VLOOKUP DATA'!$A$3:$A$14,'[1]VLOOKUP DATA'!$C$3:$C$14)</f>
        <v>Low-demand</v>
      </c>
      <c r="H2405" s="6" t="str" cm="1">
        <f t="array" ref="H2405">_xlfn.XLOOKUP(1,('[1]VLOOKUP DATA'!$I$2:$I$337=[1]DATA!G2405)*('[1]VLOOKUP DATA'!$J$2:$J$337=[1]DATA!D2405)*('[1]VLOOKUP DATA'!$K$2:$K$337=[1]DATA!E2405),'[1]VLOOKUP DATA'!$L$2:$L$337)</f>
        <v>Peak</v>
      </c>
      <c r="I2405" s="1" cm="1">
        <f t="array" ref="I2405">_xlfn.XLOOKUP(B2405,'[1]VLOOKUP DATA'!$A$3:$A$14,_xlfn.XLOOKUP(H2405,'[1]VLOOKUP DATA'!$D$2:$F$2,'[1]VLOOKUP DATA'!$D$3:$F$14))*100</f>
        <v>213</v>
      </c>
      <c r="J2405" s="2">
        <v>-12.644477272727272</v>
      </c>
      <c r="K2405" s="3">
        <f t="shared" si="149"/>
        <v>0</v>
      </c>
      <c r="L2405" s="3">
        <v>69.329545454545453</v>
      </c>
      <c r="M2405" s="4">
        <v>86.811704545454546</v>
      </c>
      <c r="N2405" s="4">
        <v>615.22890909090927</v>
      </c>
      <c r="O2405" s="4">
        <v>718.35835227272742</v>
      </c>
      <c r="P2405" s="3">
        <f t="shared" si="150"/>
        <v>479.85873786407785</v>
      </c>
      <c r="Q2405" s="5">
        <v>33.18794318181817</v>
      </c>
      <c r="R2405" s="5">
        <f>VLOOKUP(D2405,'[1]DESIGN LOAD'!AC:AF,2,FALSE)</f>
        <v>565</v>
      </c>
      <c r="S2405" s="7">
        <f>VLOOKUP(D2405,'[1]DESIGN LOAD'!AC:AF,3,FALSE)</f>
        <v>675</v>
      </c>
      <c r="T2405">
        <f>VLOOKUP(D2405,'[1]DESIGN LOAD'!AC:AF,4,FALSE)</f>
        <v>1240</v>
      </c>
    </row>
    <row r="2406" spans="1:20" x14ac:dyDescent="0.3">
      <c r="A2406" s="6">
        <v>2024</v>
      </c>
      <c r="B2406" s="6">
        <v>10</v>
      </c>
      <c r="C2406" s="6">
        <v>9</v>
      </c>
      <c r="D2406" s="6">
        <v>10</v>
      </c>
      <c r="E2406" s="6" t="str">
        <f t="shared" si="148"/>
        <v>Wednesday</v>
      </c>
      <c r="F2406" s="6" t="str">
        <f t="shared" si="151"/>
        <v>Week-day</v>
      </c>
      <c r="G2406" s="6" t="str">
        <f>_xlfn.XLOOKUP(B2406,'[1]VLOOKUP DATA'!$A$3:$A$14,'[1]VLOOKUP DATA'!$C$3:$C$14)</f>
        <v>Low-demand</v>
      </c>
      <c r="H2406" s="6" t="str" cm="1">
        <f t="array" ref="H2406">_xlfn.XLOOKUP(1,('[1]VLOOKUP DATA'!$I$2:$I$337=[1]DATA!G2406)*('[1]VLOOKUP DATA'!$J$2:$J$337=[1]DATA!D2406)*('[1]VLOOKUP DATA'!$K$2:$K$337=[1]DATA!E2406),'[1]VLOOKUP DATA'!$L$2:$L$337)</f>
        <v>Standard</v>
      </c>
      <c r="I2406" s="1" cm="1">
        <f t="array" ref="I2406">_xlfn.XLOOKUP(B2406,'[1]VLOOKUP DATA'!$A$3:$A$14,_xlfn.XLOOKUP(H2406,'[1]VLOOKUP DATA'!$D$2:$F$2,'[1]VLOOKUP DATA'!$D$3:$F$14))*100</f>
        <v>147</v>
      </c>
      <c r="J2406" s="2">
        <v>-135.73716666666667</v>
      </c>
      <c r="K2406" s="3">
        <f t="shared" si="149"/>
        <v>0</v>
      </c>
      <c r="L2406" s="3">
        <v>72.083333333333329</v>
      </c>
      <c r="M2406" s="4">
        <v>19.879750000000005</v>
      </c>
      <c r="N2406" s="4">
        <v>870.36866666666697</v>
      </c>
      <c r="O2406" s="4">
        <v>752.71480000000042</v>
      </c>
      <c r="P2406" s="3">
        <f t="shared" si="150"/>
        <v>479.85873786407785</v>
      </c>
      <c r="Q2406" s="5">
        <v>-3.506666666666667E-2</v>
      </c>
      <c r="R2406" s="5">
        <f>VLOOKUP(D2406,'[1]DESIGN LOAD'!AC:AF,2,FALSE)</f>
        <v>565</v>
      </c>
      <c r="S2406" s="7">
        <f>VLOOKUP(D2406,'[1]DESIGN LOAD'!AC:AF,3,FALSE)</f>
        <v>675</v>
      </c>
      <c r="T2406">
        <f>VLOOKUP(D2406,'[1]DESIGN LOAD'!AC:AF,4,FALSE)</f>
        <v>1240</v>
      </c>
    </row>
    <row r="2407" spans="1:20" x14ac:dyDescent="0.3">
      <c r="A2407" s="6">
        <v>2024</v>
      </c>
      <c r="B2407" s="6">
        <v>10</v>
      </c>
      <c r="C2407" s="6">
        <v>9</v>
      </c>
      <c r="D2407" s="6">
        <v>11</v>
      </c>
      <c r="E2407" s="6" t="str">
        <f t="shared" si="148"/>
        <v>Wednesday</v>
      </c>
      <c r="F2407" s="6" t="str">
        <f t="shared" si="151"/>
        <v>Week-day</v>
      </c>
      <c r="G2407" s="6" t="str">
        <f>_xlfn.XLOOKUP(B2407,'[1]VLOOKUP DATA'!$A$3:$A$14,'[1]VLOOKUP DATA'!$C$3:$C$14)</f>
        <v>Low-demand</v>
      </c>
      <c r="H2407" s="6" t="str" cm="1">
        <f t="array" ref="H2407">_xlfn.XLOOKUP(1,('[1]VLOOKUP DATA'!$I$2:$I$337=[1]DATA!G2407)*('[1]VLOOKUP DATA'!$J$2:$J$337=[1]DATA!D2407)*('[1]VLOOKUP DATA'!$K$2:$K$337=[1]DATA!E2407),'[1]VLOOKUP DATA'!$L$2:$L$337)</f>
        <v>Standard</v>
      </c>
      <c r="I2407" s="1" cm="1">
        <f t="array" ref="I2407">_xlfn.XLOOKUP(B2407,'[1]VLOOKUP DATA'!$A$3:$A$14,_xlfn.XLOOKUP(H2407,'[1]VLOOKUP DATA'!$D$2:$F$2,'[1]VLOOKUP DATA'!$D$3:$F$14))*100</f>
        <v>147</v>
      </c>
      <c r="J2407" s="2">
        <v>-160.03273333333334</v>
      </c>
      <c r="K2407" s="3">
        <f t="shared" si="149"/>
        <v>0</v>
      </c>
      <c r="L2407" s="3">
        <v>79.533333333333331</v>
      </c>
      <c r="M2407" s="4">
        <v>19.056358333333328</v>
      </c>
      <c r="N2407" s="4">
        <v>925.71257500000002</v>
      </c>
      <c r="O2407" s="4">
        <v>782.72620833333326</v>
      </c>
      <c r="P2407" s="3">
        <f t="shared" si="150"/>
        <v>479.85873786407785</v>
      </c>
      <c r="Q2407" s="5">
        <v>-1.0316666666666667E-2</v>
      </c>
      <c r="R2407" s="5">
        <f>VLOOKUP(D2407,'[1]DESIGN LOAD'!AC:AF,2,FALSE)</f>
        <v>565</v>
      </c>
      <c r="S2407" s="7">
        <f>VLOOKUP(D2407,'[1]DESIGN LOAD'!AC:AF,3,FALSE)</f>
        <v>675</v>
      </c>
      <c r="T2407">
        <f>VLOOKUP(D2407,'[1]DESIGN LOAD'!AC:AF,4,FALSE)</f>
        <v>1240</v>
      </c>
    </row>
    <row r="2408" spans="1:20" x14ac:dyDescent="0.3">
      <c r="A2408" s="6">
        <v>2024</v>
      </c>
      <c r="B2408" s="6">
        <v>10</v>
      </c>
      <c r="C2408" s="6">
        <v>9</v>
      </c>
      <c r="D2408" s="6">
        <v>12</v>
      </c>
      <c r="E2408" s="6" t="str">
        <f t="shared" si="148"/>
        <v>Wednesday</v>
      </c>
      <c r="F2408" s="6" t="str">
        <f t="shared" si="151"/>
        <v>Week-day</v>
      </c>
      <c r="G2408" s="6" t="str">
        <f>_xlfn.XLOOKUP(B2408,'[1]VLOOKUP DATA'!$A$3:$A$14,'[1]VLOOKUP DATA'!$C$3:$C$14)</f>
        <v>Low-demand</v>
      </c>
      <c r="H2408" s="6" t="str" cm="1">
        <f t="array" ref="H2408">_xlfn.XLOOKUP(1,('[1]VLOOKUP DATA'!$I$2:$I$337=[1]DATA!G2408)*('[1]VLOOKUP DATA'!$J$2:$J$337=[1]DATA!D2408)*('[1]VLOOKUP DATA'!$K$2:$K$337=[1]DATA!E2408),'[1]VLOOKUP DATA'!$L$2:$L$337)</f>
        <v>Standard</v>
      </c>
      <c r="I2408" s="1" cm="1">
        <f t="array" ref="I2408">_xlfn.XLOOKUP(B2408,'[1]VLOOKUP DATA'!$A$3:$A$14,_xlfn.XLOOKUP(H2408,'[1]VLOOKUP DATA'!$D$2:$F$2,'[1]VLOOKUP DATA'!$D$3:$F$14))*100</f>
        <v>147</v>
      </c>
      <c r="J2408" s="2">
        <v>-159.198125</v>
      </c>
      <c r="K2408" s="3">
        <f t="shared" si="149"/>
        <v>0</v>
      </c>
      <c r="L2408" s="3">
        <v>87.166666666666671</v>
      </c>
      <c r="M2408" s="4">
        <v>1.3083333333333334E-3</v>
      </c>
      <c r="N2408" s="4">
        <v>926.67510833333313</v>
      </c>
      <c r="O2408" s="4">
        <v>767.46264166666708</v>
      </c>
      <c r="P2408" s="3">
        <f t="shared" si="150"/>
        <v>479.85873786407785</v>
      </c>
      <c r="Q2408" s="5">
        <v>-1.3266666666666668E-2</v>
      </c>
      <c r="R2408" s="5">
        <f>VLOOKUP(D2408,'[1]DESIGN LOAD'!AC:AF,2,FALSE)</f>
        <v>565</v>
      </c>
      <c r="S2408" s="7">
        <f>VLOOKUP(D2408,'[1]DESIGN LOAD'!AC:AF,3,FALSE)</f>
        <v>675</v>
      </c>
      <c r="T2408">
        <f>VLOOKUP(D2408,'[1]DESIGN LOAD'!AC:AF,4,FALSE)</f>
        <v>1240</v>
      </c>
    </row>
    <row r="2409" spans="1:20" x14ac:dyDescent="0.3">
      <c r="A2409" s="6">
        <v>2024</v>
      </c>
      <c r="B2409" s="6">
        <v>10</v>
      </c>
      <c r="C2409" s="6">
        <v>9</v>
      </c>
      <c r="D2409" s="6">
        <v>13</v>
      </c>
      <c r="E2409" s="6" t="str">
        <f t="shared" si="148"/>
        <v>Wednesday</v>
      </c>
      <c r="F2409" s="6" t="str">
        <f t="shared" si="151"/>
        <v>Week-day</v>
      </c>
      <c r="G2409" s="6" t="str">
        <f>_xlfn.XLOOKUP(B2409,'[1]VLOOKUP DATA'!$A$3:$A$14,'[1]VLOOKUP DATA'!$C$3:$C$14)</f>
        <v>Low-demand</v>
      </c>
      <c r="H2409" s="6" t="str" cm="1">
        <f t="array" ref="H2409">_xlfn.XLOOKUP(1,('[1]VLOOKUP DATA'!$I$2:$I$337=[1]DATA!G2409)*('[1]VLOOKUP DATA'!$J$2:$J$337=[1]DATA!D2409)*('[1]VLOOKUP DATA'!$K$2:$K$337=[1]DATA!E2409),'[1]VLOOKUP DATA'!$L$2:$L$337)</f>
        <v>Standard</v>
      </c>
      <c r="I2409" s="1" cm="1">
        <f t="array" ref="I2409">_xlfn.XLOOKUP(B2409,'[1]VLOOKUP DATA'!$A$3:$A$14,_xlfn.XLOOKUP(H2409,'[1]VLOOKUP DATA'!$D$2:$F$2,'[1]VLOOKUP DATA'!$D$3:$F$14))*100</f>
        <v>147</v>
      </c>
      <c r="J2409" s="2">
        <v>-12.303316666666648</v>
      </c>
      <c r="K2409" s="3">
        <f t="shared" si="149"/>
        <v>0</v>
      </c>
      <c r="L2409" s="3">
        <v>92.183333333333337</v>
      </c>
      <c r="M2409" s="4">
        <v>40.559083333333334</v>
      </c>
      <c r="N2409" s="4">
        <v>732.40995833333341</v>
      </c>
      <c r="O2409" s="4">
        <v>760.66432500000019</v>
      </c>
      <c r="P2409" s="3">
        <f t="shared" si="150"/>
        <v>479.85873786407785</v>
      </c>
      <c r="Q2409" s="5">
        <v>-8.0000000000000004E-4</v>
      </c>
      <c r="R2409" s="5">
        <f>VLOOKUP(D2409,'[1]DESIGN LOAD'!AC:AF,2,FALSE)</f>
        <v>565</v>
      </c>
      <c r="S2409" s="7">
        <f>VLOOKUP(D2409,'[1]DESIGN LOAD'!AC:AF,3,FALSE)</f>
        <v>675</v>
      </c>
      <c r="T2409">
        <f>VLOOKUP(D2409,'[1]DESIGN LOAD'!AC:AF,4,FALSE)</f>
        <v>1240</v>
      </c>
    </row>
    <row r="2410" spans="1:20" x14ac:dyDescent="0.3">
      <c r="A2410" s="6">
        <v>2024</v>
      </c>
      <c r="B2410" s="6">
        <v>10</v>
      </c>
      <c r="C2410" s="6">
        <v>9</v>
      </c>
      <c r="D2410" s="6">
        <v>14</v>
      </c>
      <c r="E2410" s="6" t="str">
        <f t="shared" si="148"/>
        <v>Wednesday</v>
      </c>
      <c r="F2410" s="6" t="str">
        <f t="shared" si="151"/>
        <v>Week-day</v>
      </c>
      <c r="G2410" s="6" t="str">
        <f>_xlfn.XLOOKUP(B2410,'[1]VLOOKUP DATA'!$A$3:$A$14,'[1]VLOOKUP DATA'!$C$3:$C$14)</f>
        <v>Low-demand</v>
      </c>
      <c r="H2410" s="6" t="str" cm="1">
        <f t="array" ref="H2410">_xlfn.XLOOKUP(1,('[1]VLOOKUP DATA'!$I$2:$I$337=[1]DATA!G2410)*('[1]VLOOKUP DATA'!$J$2:$J$337=[1]DATA!D2410)*('[1]VLOOKUP DATA'!$K$2:$K$337=[1]DATA!E2410),'[1]VLOOKUP DATA'!$L$2:$L$337)</f>
        <v>Standard</v>
      </c>
      <c r="I2410" s="1" cm="1">
        <f t="array" ref="I2410">_xlfn.XLOOKUP(B2410,'[1]VLOOKUP DATA'!$A$3:$A$14,_xlfn.XLOOKUP(H2410,'[1]VLOOKUP DATA'!$D$2:$F$2,'[1]VLOOKUP DATA'!$D$3:$F$14))*100</f>
        <v>147</v>
      </c>
      <c r="J2410" s="2">
        <v>-97.568116666666668</v>
      </c>
      <c r="K2410" s="3">
        <f t="shared" si="149"/>
        <v>0</v>
      </c>
      <c r="L2410" s="3">
        <v>94.191666666666663</v>
      </c>
      <c r="M2410" s="4">
        <v>165.98206666666661</v>
      </c>
      <c r="N2410" s="4">
        <v>719.50165833333347</v>
      </c>
      <c r="O2410" s="4">
        <v>787.91139999999973</v>
      </c>
      <c r="P2410" s="3">
        <f t="shared" si="150"/>
        <v>479.85873786407785</v>
      </c>
      <c r="Q2410" s="5">
        <v>-3.2666666666666664E-3</v>
      </c>
      <c r="R2410" s="5">
        <f>VLOOKUP(D2410,'[1]DESIGN LOAD'!AC:AF,2,FALSE)</f>
        <v>565</v>
      </c>
      <c r="S2410" s="7">
        <f>VLOOKUP(D2410,'[1]DESIGN LOAD'!AC:AF,3,FALSE)</f>
        <v>675</v>
      </c>
      <c r="T2410">
        <f>VLOOKUP(D2410,'[1]DESIGN LOAD'!AC:AF,4,FALSE)</f>
        <v>1240</v>
      </c>
    </row>
    <row r="2411" spans="1:20" x14ac:dyDescent="0.3">
      <c r="A2411" s="6">
        <v>2024</v>
      </c>
      <c r="B2411" s="6">
        <v>10</v>
      </c>
      <c r="C2411" s="6">
        <v>9</v>
      </c>
      <c r="D2411" s="6">
        <v>15</v>
      </c>
      <c r="E2411" s="6" t="str">
        <f t="shared" si="148"/>
        <v>Wednesday</v>
      </c>
      <c r="F2411" s="6" t="str">
        <f t="shared" si="151"/>
        <v>Week-day</v>
      </c>
      <c r="G2411" s="6" t="str">
        <f>_xlfn.XLOOKUP(B2411,'[1]VLOOKUP DATA'!$A$3:$A$14,'[1]VLOOKUP DATA'!$C$3:$C$14)</f>
        <v>Low-demand</v>
      </c>
      <c r="H2411" s="6" t="str" cm="1">
        <f t="array" ref="H2411">_xlfn.XLOOKUP(1,('[1]VLOOKUP DATA'!$I$2:$I$337=[1]DATA!G2411)*('[1]VLOOKUP DATA'!$J$2:$J$337=[1]DATA!D2411)*('[1]VLOOKUP DATA'!$K$2:$K$337=[1]DATA!E2411),'[1]VLOOKUP DATA'!$L$2:$L$337)</f>
        <v>Standard</v>
      </c>
      <c r="I2411" s="1" cm="1">
        <f t="array" ref="I2411">_xlfn.XLOOKUP(B2411,'[1]VLOOKUP DATA'!$A$3:$A$14,_xlfn.XLOOKUP(H2411,'[1]VLOOKUP DATA'!$D$2:$F$2,'[1]VLOOKUP DATA'!$D$3:$F$14))*100</f>
        <v>147</v>
      </c>
      <c r="J2411" s="2">
        <v>23.544824999999989</v>
      </c>
      <c r="K2411" s="3">
        <f t="shared" si="149"/>
        <v>23.544824999999989</v>
      </c>
      <c r="L2411" s="3">
        <v>95.808333333333337</v>
      </c>
      <c r="M2411" s="4">
        <v>178.81919166666677</v>
      </c>
      <c r="N2411" s="4">
        <v>586.17251666666664</v>
      </c>
      <c r="O2411" s="4">
        <v>788.53277500000013</v>
      </c>
      <c r="P2411" s="3">
        <f t="shared" si="150"/>
        <v>479.85873786407785</v>
      </c>
      <c r="Q2411" s="5">
        <v>-3.5416666666666665E-3</v>
      </c>
      <c r="R2411" s="5">
        <f>VLOOKUP(D2411,'[1]DESIGN LOAD'!AC:AF,2,FALSE)</f>
        <v>565</v>
      </c>
      <c r="S2411" s="7">
        <f>VLOOKUP(D2411,'[1]DESIGN LOAD'!AC:AF,3,FALSE)</f>
        <v>675</v>
      </c>
      <c r="T2411">
        <f>VLOOKUP(D2411,'[1]DESIGN LOAD'!AC:AF,4,FALSE)</f>
        <v>1240</v>
      </c>
    </row>
    <row r="2412" spans="1:20" x14ac:dyDescent="0.3">
      <c r="A2412" s="6">
        <v>2024</v>
      </c>
      <c r="B2412" s="6">
        <v>10</v>
      </c>
      <c r="C2412" s="6">
        <v>9</v>
      </c>
      <c r="D2412" s="6">
        <v>16</v>
      </c>
      <c r="E2412" s="6" t="str">
        <f t="shared" si="148"/>
        <v>Wednesday</v>
      </c>
      <c r="F2412" s="6" t="str">
        <f t="shared" si="151"/>
        <v>Week-day</v>
      </c>
      <c r="G2412" s="6" t="str">
        <f>_xlfn.XLOOKUP(B2412,'[1]VLOOKUP DATA'!$A$3:$A$14,'[1]VLOOKUP DATA'!$C$3:$C$14)</f>
        <v>Low-demand</v>
      </c>
      <c r="H2412" s="6" t="str" cm="1">
        <f t="array" ref="H2412">_xlfn.XLOOKUP(1,('[1]VLOOKUP DATA'!$I$2:$I$337=[1]DATA!G2412)*('[1]VLOOKUP DATA'!$J$2:$J$337=[1]DATA!D2412)*('[1]VLOOKUP DATA'!$K$2:$K$337=[1]DATA!E2412),'[1]VLOOKUP DATA'!$L$2:$L$337)</f>
        <v>Standard</v>
      </c>
      <c r="I2412" s="1" cm="1">
        <f t="array" ref="I2412">_xlfn.XLOOKUP(B2412,'[1]VLOOKUP DATA'!$A$3:$A$14,_xlfn.XLOOKUP(H2412,'[1]VLOOKUP DATA'!$D$2:$F$2,'[1]VLOOKUP DATA'!$D$3:$F$14))*100</f>
        <v>147</v>
      </c>
      <c r="J2412" s="2">
        <v>114.12279999999997</v>
      </c>
      <c r="K2412" s="3">
        <f t="shared" si="149"/>
        <v>114.12279999999997</v>
      </c>
      <c r="L2412" s="3">
        <v>94.99166666666666</v>
      </c>
      <c r="M2412" s="4">
        <v>396.37288333333345</v>
      </c>
      <c r="N2412" s="4">
        <v>349.54113333333328</v>
      </c>
      <c r="O2412" s="4">
        <v>860.03084166666622</v>
      </c>
      <c r="P2412" s="3">
        <f t="shared" si="150"/>
        <v>479.85873786407785</v>
      </c>
      <c r="Q2412" s="5">
        <v>-6.1583333333333342E-3</v>
      </c>
      <c r="R2412" s="5">
        <f>VLOOKUP(D2412,'[1]DESIGN LOAD'!AC:AF,2,FALSE)</f>
        <v>565</v>
      </c>
      <c r="S2412" s="7">
        <f>VLOOKUP(D2412,'[1]DESIGN LOAD'!AC:AF,3,FALSE)</f>
        <v>675</v>
      </c>
      <c r="T2412">
        <f>VLOOKUP(D2412,'[1]DESIGN LOAD'!AC:AF,4,FALSE)</f>
        <v>1240</v>
      </c>
    </row>
    <row r="2413" spans="1:20" x14ac:dyDescent="0.3">
      <c r="A2413" s="6">
        <v>2024</v>
      </c>
      <c r="B2413" s="6">
        <v>10</v>
      </c>
      <c r="C2413" s="6">
        <v>9</v>
      </c>
      <c r="D2413" s="6">
        <v>17</v>
      </c>
      <c r="E2413" s="6" t="str">
        <f t="shared" si="148"/>
        <v>Wednesday</v>
      </c>
      <c r="F2413" s="6" t="str">
        <f t="shared" si="151"/>
        <v>Week-day</v>
      </c>
      <c r="G2413" s="6" t="str">
        <f>_xlfn.XLOOKUP(B2413,'[1]VLOOKUP DATA'!$A$3:$A$14,'[1]VLOOKUP DATA'!$C$3:$C$14)</f>
        <v>Low-demand</v>
      </c>
      <c r="H2413" s="6" t="str" cm="1">
        <f t="array" ref="H2413">_xlfn.XLOOKUP(1,('[1]VLOOKUP DATA'!$I$2:$I$337=[1]DATA!G2413)*('[1]VLOOKUP DATA'!$J$2:$J$337=[1]DATA!D2413)*('[1]VLOOKUP DATA'!$K$2:$K$337=[1]DATA!E2413),'[1]VLOOKUP DATA'!$L$2:$L$337)</f>
        <v>Standard</v>
      </c>
      <c r="I2413" s="1" cm="1">
        <f t="array" ref="I2413">_xlfn.XLOOKUP(B2413,'[1]VLOOKUP DATA'!$A$3:$A$14,_xlfn.XLOOKUP(H2413,'[1]VLOOKUP DATA'!$D$2:$F$2,'[1]VLOOKUP DATA'!$D$3:$F$14))*100</f>
        <v>147</v>
      </c>
      <c r="J2413" s="2">
        <v>454.60695535714285</v>
      </c>
      <c r="K2413" s="3">
        <f t="shared" si="149"/>
        <v>454.60695535714285</v>
      </c>
      <c r="L2413" s="3">
        <v>88.080357142857139</v>
      </c>
      <c r="M2413" s="4">
        <v>216.21085714285709</v>
      </c>
      <c r="N2413" s="4">
        <v>128.21278571428562</v>
      </c>
      <c r="O2413" s="4">
        <v>799.0169821428575</v>
      </c>
      <c r="P2413" s="3">
        <f t="shared" si="150"/>
        <v>479.85873786407785</v>
      </c>
      <c r="Q2413" s="5">
        <v>-1.375892857142857E-2</v>
      </c>
      <c r="R2413" s="5">
        <f>VLOOKUP(D2413,'[1]DESIGN LOAD'!AC:AF,2,FALSE)</f>
        <v>555</v>
      </c>
      <c r="S2413" s="7">
        <f>VLOOKUP(D2413,'[1]DESIGN LOAD'!AC:AF,3,FALSE)</f>
        <v>675</v>
      </c>
      <c r="T2413">
        <f>VLOOKUP(D2413,'[1]DESIGN LOAD'!AC:AF,4,FALSE)</f>
        <v>1230</v>
      </c>
    </row>
    <row r="2414" spans="1:20" x14ac:dyDescent="0.3">
      <c r="A2414" s="6">
        <v>2024</v>
      </c>
      <c r="B2414" s="6">
        <v>10</v>
      </c>
      <c r="C2414" s="6">
        <v>9</v>
      </c>
      <c r="D2414" s="6">
        <v>18</v>
      </c>
      <c r="E2414" s="6" t="str">
        <f t="shared" si="148"/>
        <v>Wednesday</v>
      </c>
      <c r="F2414" s="6" t="str">
        <f t="shared" si="151"/>
        <v>Week-day</v>
      </c>
      <c r="G2414" s="6" t="str">
        <f>_xlfn.XLOOKUP(B2414,'[1]VLOOKUP DATA'!$A$3:$A$14,'[1]VLOOKUP DATA'!$C$3:$C$14)</f>
        <v>Low-demand</v>
      </c>
      <c r="H2414" s="6" t="str" cm="1">
        <f t="array" ref="H2414">_xlfn.XLOOKUP(1,('[1]VLOOKUP DATA'!$I$2:$I$337=[1]DATA!G2414)*('[1]VLOOKUP DATA'!$J$2:$J$337=[1]DATA!D2414)*('[1]VLOOKUP DATA'!$K$2:$K$337=[1]DATA!E2414),'[1]VLOOKUP DATA'!$L$2:$L$337)</f>
        <v>Peak</v>
      </c>
      <c r="I2414" s="1" cm="1">
        <f t="array" ref="I2414">_xlfn.XLOOKUP(B2414,'[1]VLOOKUP DATA'!$A$3:$A$14,_xlfn.XLOOKUP(H2414,'[1]VLOOKUP DATA'!$D$2:$F$2,'[1]VLOOKUP DATA'!$D$3:$F$14))*100</f>
        <v>213</v>
      </c>
      <c r="J2414" s="2">
        <v>340.69583333333333</v>
      </c>
      <c r="K2414" s="3">
        <f t="shared" si="149"/>
        <v>340.69583333333333</v>
      </c>
      <c r="L2414" s="3">
        <v>68.208333333333329</v>
      </c>
      <c r="M2414" s="4">
        <v>367.09909166666665</v>
      </c>
      <c r="N2414" s="4">
        <v>16.279924999999999</v>
      </c>
      <c r="O2414" s="4">
        <v>724.07087500000011</v>
      </c>
      <c r="P2414" s="3">
        <f t="shared" si="150"/>
        <v>479.85873786407785</v>
      </c>
      <c r="Q2414" s="5">
        <v>-4.4250000000000001E-3</v>
      </c>
      <c r="R2414" s="5">
        <f>VLOOKUP(D2414,'[1]DESIGN LOAD'!AC:AF,2,FALSE)</f>
        <v>485</v>
      </c>
      <c r="S2414" s="7">
        <f>VLOOKUP(D2414,'[1]DESIGN LOAD'!AC:AF,3,FALSE)</f>
        <v>655</v>
      </c>
      <c r="T2414">
        <f>VLOOKUP(D2414,'[1]DESIGN LOAD'!AC:AF,4,FALSE)</f>
        <v>1140</v>
      </c>
    </row>
    <row r="2415" spans="1:20" x14ac:dyDescent="0.3">
      <c r="A2415" s="6">
        <v>2024</v>
      </c>
      <c r="B2415" s="6">
        <v>10</v>
      </c>
      <c r="C2415" s="6">
        <v>9</v>
      </c>
      <c r="D2415" s="6">
        <v>19</v>
      </c>
      <c r="E2415" s="6" t="str">
        <f t="shared" si="148"/>
        <v>Wednesday</v>
      </c>
      <c r="F2415" s="6" t="str">
        <f t="shared" si="151"/>
        <v>Week-day</v>
      </c>
      <c r="G2415" s="6" t="str">
        <f>_xlfn.XLOOKUP(B2415,'[1]VLOOKUP DATA'!$A$3:$A$14,'[1]VLOOKUP DATA'!$C$3:$C$14)</f>
        <v>Low-demand</v>
      </c>
      <c r="H2415" s="6" t="str" cm="1">
        <f t="array" ref="H2415">_xlfn.XLOOKUP(1,('[1]VLOOKUP DATA'!$I$2:$I$337=[1]DATA!G2415)*('[1]VLOOKUP DATA'!$J$2:$J$337=[1]DATA!D2415)*('[1]VLOOKUP DATA'!$K$2:$K$337=[1]DATA!E2415),'[1]VLOOKUP DATA'!$L$2:$L$337)</f>
        <v>Peak</v>
      </c>
      <c r="I2415" s="1" cm="1">
        <f t="array" ref="I2415">_xlfn.XLOOKUP(B2415,'[1]VLOOKUP DATA'!$A$3:$A$14,_xlfn.XLOOKUP(H2415,'[1]VLOOKUP DATA'!$D$2:$F$2,'[1]VLOOKUP DATA'!$D$3:$F$14))*100</f>
        <v>213</v>
      </c>
      <c r="J2415" s="2">
        <v>146.3716930693069</v>
      </c>
      <c r="K2415" s="3">
        <f t="shared" si="149"/>
        <v>146.3716930693069</v>
      </c>
      <c r="L2415" s="3">
        <v>63.198019801980195</v>
      </c>
      <c r="M2415" s="4">
        <v>479.83747524752476</v>
      </c>
      <c r="N2415" s="4">
        <v>1.5445544554455446E-3</v>
      </c>
      <c r="O2415" s="4">
        <v>626.2064059405941</v>
      </c>
      <c r="P2415" s="3">
        <f t="shared" si="150"/>
        <v>479.85873786407785</v>
      </c>
      <c r="Q2415" s="5">
        <v>-4.8514851485148506E-3</v>
      </c>
      <c r="R2415" s="5">
        <f>VLOOKUP(D2415,'[1]DESIGN LOAD'!AC:AF,2,FALSE)</f>
        <v>295</v>
      </c>
      <c r="S2415" s="7">
        <f>VLOOKUP(D2415,'[1]DESIGN LOAD'!AC:AF,3,FALSE)</f>
        <v>655</v>
      </c>
      <c r="T2415">
        <f>VLOOKUP(D2415,'[1]DESIGN LOAD'!AC:AF,4,FALSE)</f>
        <v>950</v>
      </c>
    </row>
    <row r="2416" spans="1:20" x14ac:dyDescent="0.3">
      <c r="A2416" s="6">
        <v>2024</v>
      </c>
      <c r="B2416" s="6">
        <v>10</v>
      </c>
      <c r="C2416" s="6">
        <v>9</v>
      </c>
      <c r="D2416" s="6">
        <v>20</v>
      </c>
      <c r="E2416" s="6" t="str">
        <f t="shared" si="148"/>
        <v>Wednesday</v>
      </c>
      <c r="F2416" s="6" t="str">
        <f t="shared" si="151"/>
        <v>Week-day</v>
      </c>
      <c r="G2416" s="6" t="str">
        <f>_xlfn.XLOOKUP(B2416,'[1]VLOOKUP DATA'!$A$3:$A$14,'[1]VLOOKUP DATA'!$C$3:$C$14)</f>
        <v>Low-demand</v>
      </c>
      <c r="H2416" s="6" t="str" cm="1">
        <f t="array" ref="H2416">_xlfn.XLOOKUP(1,('[1]VLOOKUP DATA'!$I$2:$I$337=[1]DATA!G2416)*('[1]VLOOKUP DATA'!$J$2:$J$337=[1]DATA!D2416)*('[1]VLOOKUP DATA'!$K$2:$K$337=[1]DATA!E2416),'[1]VLOOKUP DATA'!$L$2:$L$337)</f>
        <v>Standard</v>
      </c>
      <c r="I2416" s="1" cm="1">
        <f t="array" ref="I2416">_xlfn.XLOOKUP(B2416,'[1]VLOOKUP DATA'!$A$3:$A$14,_xlfn.XLOOKUP(H2416,'[1]VLOOKUP DATA'!$D$2:$F$2,'[1]VLOOKUP DATA'!$D$3:$F$14))*100</f>
        <v>147</v>
      </c>
      <c r="J2416" s="2">
        <v>88.267908333333338</v>
      </c>
      <c r="K2416" s="3">
        <f t="shared" si="149"/>
        <v>88.267908333333338</v>
      </c>
      <c r="L2416" s="3">
        <v>62</v>
      </c>
      <c r="M2416" s="4">
        <v>479.84943333333337</v>
      </c>
      <c r="N2416" s="4">
        <v>0</v>
      </c>
      <c r="O2416" s="4">
        <v>568.11432500000001</v>
      </c>
      <c r="P2416" s="3">
        <f t="shared" si="150"/>
        <v>479.85873786407785</v>
      </c>
      <c r="Q2416" s="5">
        <v>-3.4916666666666664E-3</v>
      </c>
      <c r="R2416" s="5">
        <f>VLOOKUP(D2416,'[1]DESIGN LOAD'!AC:AF,2,FALSE)</f>
        <v>295</v>
      </c>
      <c r="S2416" s="7">
        <f>VLOOKUP(D2416,'[1]DESIGN LOAD'!AC:AF,3,FALSE)</f>
        <v>190</v>
      </c>
      <c r="T2416">
        <f>VLOOKUP(D2416,'[1]DESIGN LOAD'!AC:AF,4,FALSE)</f>
        <v>485</v>
      </c>
    </row>
    <row r="2417" spans="1:20" x14ac:dyDescent="0.3">
      <c r="A2417" s="6">
        <v>2024</v>
      </c>
      <c r="B2417" s="6">
        <v>10</v>
      </c>
      <c r="C2417" s="6">
        <v>9</v>
      </c>
      <c r="D2417" s="6">
        <v>21</v>
      </c>
      <c r="E2417" s="6" t="str">
        <f t="shared" si="148"/>
        <v>Wednesday</v>
      </c>
      <c r="F2417" s="6" t="str">
        <f t="shared" si="151"/>
        <v>Week-day</v>
      </c>
      <c r="G2417" s="6" t="str">
        <f>_xlfn.XLOOKUP(B2417,'[1]VLOOKUP DATA'!$A$3:$A$14,'[1]VLOOKUP DATA'!$C$3:$C$14)</f>
        <v>Low-demand</v>
      </c>
      <c r="H2417" s="6" t="str" cm="1">
        <f t="array" ref="H2417">_xlfn.XLOOKUP(1,('[1]VLOOKUP DATA'!$I$2:$I$337=[1]DATA!G2417)*('[1]VLOOKUP DATA'!$J$2:$J$337=[1]DATA!D2417)*('[1]VLOOKUP DATA'!$K$2:$K$337=[1]DATA!E2417),'[1]VLOOKUP DATA'!$L$2:$L$337)</f>
        <v>Standard</v>
      </c>
      <c r="I2417" s="1" cm="1">
        <f t="array" ref="I2417">_xlfn.XLOOKUP(B2417,'[1]VLOOKUP DATA'!$A$3:$A$14,_xlfn.XLOOKUP(H2417,'[1]VLOOKUP DATA'!$D$2:$F$2,'[1]VLOOKUP DATA'!$D$3:$F$14))*100</f>
        <v>147</v>
      </c>
      <c r="J2417" s="2">
        <v>73.398558333333369</v>
      </c>
      <c r="K2417" s="3">
        <f t="shared" si="149"/>
        <v>73.398558333333369</v>
      </c>
      <c r="L2417" s="3">
        <v>61.758333333333333</v>
      </c>
      <c r="M2417" s="4">
        <v>479.81682499999994</v>
      </c>
      <c r="N2417" s="4">
        <v>0</v>
      </c>
      <c r="O2417" s="4">
        <v>553.21413333333317</v>
      </c>
      <c r="P2417" s="3">
        <f t="shared" si="150"/>
        <v>479.85873786407785</v>
      </c>
      <c r="Q2417" s="5">
        <v>-1.7666666666666664E-3</v>
      </c>
      <c r="R2417" s="5">
        <f>VLOOKUP(D2417,'[1]DESIGN LOAD'!AC:AF,2,FALSE)</f>
        <v>295</v>
      </c>
      <c r="S2417" s="7">
        <f>VLOOKUP(D2417,'[1]DESIGN LOAD'!AC:AF,3,FALSE)</f>
        <v>190</v>
      </c>
      <c r="T2417">
        <f>VLOOKUP(D2417,'[1]DESIGN LOAD'!AC:AF,4,FALSE)</f>
        <v>485</v>
      </c>
    </row>
    <row r="2418" spans="1:20" x14ac:dyDescent="0.3">
      <c r="A2418" s="6">
        <v>2024</v>
      </c>
      <c r="B2418" s="6">
        <v>10</v>
      </c>
      <c r="C2418" s="6">
        <v>9</v>
      </c>
      <c r="D2418" s="6">
        <v>22</v>
      </c>
      <c r="E2418" s="6" t="str">
        <f t="shared" si="148"/>
        <v>Wednesday</v>
      </c>
      <c r="F2418" s="6" t="str">
        <f t="shared" si="151"/>
        <v>Week-day</v>
      </c>
      <c r="G2418" s="6" t="str">
        <f>_xlfn.XLOOKUP(B2418,'[1]VLOOKUP DATA'!$A$3:$A$14,'[1]VLOOKUP DATA'!$C$3:$C$14)</f>
        <v>Low-demand</v>
      </c>
      <c r="H2418" s="6" t="str" cm="1">
        <f t="array" ref="H2418">_xlfn.XLOOKUP(1,('[1]VLOOKUP DATA'!$I$2:$I$337=[1]DATA!G2418)*('[1]VLOOKUP DATA'!$J$2:$J$337=[1]DATA!D2418)*('[1]VLOOKUP DATA'!$K$2:$K$337=[1]DATA!E2418),'[1]VLOOKUP DATA'!$L$2:$L$337)</f>
        <v>Off-Peak</v>
      </c>
      <c r="I2418" s="1" cm="1">
        <f t="array" ref="I2418">_xlfn.XLOOKUP(B2418,'[1]VLOOKUP DATA'!$A$3:$A$14,_xlfn.XLOOKUP(H2418,'[1]VLOOKUP DATA'!$D$2:$F$2,'[1]VLOOKUP DATA'!$D$3:$F$14))*100</f>
        <v>93</v>
      </c>
      <c r="J2418" s="2">
        <v>-14.418175</v>
      </c>
      <c r="K2418" s="3">
        <f t="shared" si="149"/>
        <v>0</v>
      </c>
      <c r="L2418" s="3">
        <v>64.358333333333334</v>
      </c>
      <c r="M2418" s="4">
        <v>479.85219166666673</v>
      </c>
      <c r="N2418" s="4">
        <v>0</v>
      </c>
      <c r="O2418" s="4">
        <v>465.42939166666679</v>
      </c>
      <c r="P2418" s="3">
        <f t="shared" si="150"/>
        <v>479.85873786407785</v>
      </c>
      <c r="Q2418" s="5">
        <v>-4.2916666666666659E-3</v>
      </c>
      <c r="R2418" s="5">
        <f>VLOOKUP(D2418,'[1]DESIGN LOAD'!AC:AF,2,FALSE)</f>
        <v>200</v>
      </c>
      <c r="S2418" s="7">
        <f>VLOOKUP(D2418,'[1]DESIGN LOAD'!AC:AF,3,FALSE)</f>
        <v>190</v>
      </c>
      <c r="T2418">
        <f>VLOOKUP(D2418,'[1]DESIGN LOAD'!AC:AF,4,FALSE)</f>
        <v>390</v>
      </c>
    </row>
    <row r="2419" spans="1:20" x14ac:dyDescent="0.3">
      <c r="A2419" s="6">
        <v>2024</v>
      </c>
      <c r="B2419" s="6">
        <v>10</v>
      </c>
      <c r="C2419" s="6">
        <v>9</v>
      </c>
      <c r="D2419" s="6">
        <v>23</v>
      </c>
      <c r="E2419" s="6" t="str">
        <f t="shared" si="148"/>
        <v>Wednesday</v>
      </c>
      <c r="F2419" s="6" t="str">
        <f t="shared" si="151"/>
        <v>Week-day</v>
      </c>
      <c r="G2419" s="6" t="str">
        <f>_xlfn.XLOOKUP(B2419,'[1]VLOOKUP DATA'!$A$3:$A$14,'[1]VLOOKUP DATA'!$C$3:$C$14)</f>
        <v>Low-demand</v>
      </c>
      <c r="H2419" s="6" t="str" cm="1">
        <f t="array" ref="H2419">_xlfn.XLOOKUP(1,('[1]VLOOKUP DATA'!$I$2:$I$337=[1]DATA!G2419)*('[1]VLOOKUP DATA'!$J$2:$J$337=[1]DATA!D2419)*('[1]VLOOKUP DATA'!$K$2:$K$337=[1]DATA!E2419),'[1]VLOOKUP DATA'!$L$2:$L$337)</f>
        <v>Off-Peak</v>
      </c>
      <c r="I2419" s="1" cm="1">
        <f t="array" ref="I2419">_xlfn.XLOOKUP(B2419,'[1]VLOOKUP DATA'!$A$3:$A$14,_xlfn.XLOOKUP(H2419,'[1]VLOOKUP DATA'!$D$2:$F$2,'[1]VLOOKUP DATA'!$D$3:$F$14))*100</f>
        <v>93</v>
      </c>
      <c r="J2419" s="2">
        <v>-29.303141666666665</v>
      </c>
      <c r="K2419" s="3">
        <f t="shared" si="149"/>
        <v>0</v>
      </c>
      <c r="L2419" s="3">
        <v>68.533333333333331</v>
      </c>
      <c r="M2419" s="4">
        <v>479.83831666666657</v>
      </c>
      <c r="N2419" s="4">
        <v>0</v>
      </c>
      <c r="O2419" s="4">
        <v>450.53289166666684</v>
      </c>
      <c r="P2419" s="3">
        <f t="shared" si="150"/>
        <v>479.85873786407785</v>
      </c>
      <c r="Q2419" s="5">
        <v>-1.8999999999999998E-3</v>
      </c>
      <c r="R2419" s="5">
        <f>VLOOKUP(D2419,'[1]DESIGN LOAD'!AC:AF,2,FALSE)</f>
        <v>200</v>
      </c>
      <c r="S2419" s="7">
        <f>VLOOKUP(D2419,'[1]DESIGN LOAD'!AC:AF,3,FALSE)</f>
        <v>190</v>
      </c>
      <c r="T2419">
        <f>VLOOKUP(D2419,'[1]DESIGN LOAD'!AC:AF,4,FALSE)</f>
        <v>390</v>
      </c>
    </row>
    <row r="2420" spans="1:20" x14ac:dyDescent="0.3">
      <c r="A2420" s="6">
        <v>2024</v>
      </c>
      <c r="B2420" s="6">
        <v>10</v>
      </c>
      <c r="C2420" s="6">
        <v>10</v>
      </c>
      <c r="D2420" s="6">
        <v>0</v>
      </c>
      <c r="E2420" s="6" t="str">
        <f t="shared" si="148"/>
        <v>Thursday</v>
      </c>
      <c r="F2420" s="6" t="str">
        <f t="shared" si="151"/>
        <v>Week-day</v>
      </c>
      <c r="G2420" s="6" t="str">
        <f>_xlfn.XLOOKUP(B2420,'[1]VLOOKUP DATA'!$A$3:$A$14,'[1]VLOOKUP DATA'!$C$3:$C$14)</f>
        <v>Low-demand</v>
      </c>
      <c r="H2420" s="6" t="str" cm="1">
        <f t="array" ref="H2420">_xlfn.XLOOKUP(1,('[1]VLOOKUP DATA'!$I$2:$I$337=[1]DATA!G2420)*('[1]VLOOKUP DATA'!$J$2:$J$337=[1]DATA!D2420)*('[1]VLOOKUP DATA'!$K$2:$K$337=[1]DATA!E2420),'[1]VLOOKUP DATA'!$L$2:$L$337)</f>
        <v>Off-Peak</v>
      </c>
      <c r="I2420" s="1" cm="1">
        <f t="array" ref="I2420">_xlfn.XLOOKUP(B2420,'[1]VLOOKUP DATA'!$A$3:$A$14,_xlfn.XLOOKUP(H2420,'[1]VLOOKUP DATA'!$D$2:$F$2,'[1]VLOOKUP DATA'!$D$3:$F$14))*100</f>
        <v>93</v>
      </c>
      <c r="J2420" s="2">
        <v>-39.138483333333333</v>
      </c>
      <c r="K2420" s="3">
        <f t="shared" si="149"/>
        <v>0</v>
      </c>
      <c r="L2420" s="3">
        <v>73.458333333333329</v>
      </c>
      <c r="M2420" s="4">
        <v>479.84927499999975</v>
      </c>
      <c r="N2420" s="4">
        <v>0</v>
      </c>
      <c r="O2420" s="4">
        <v>440.70940000000013</v>
      </c>
      <c r="P2420" s="3">
        <f t="shared" si="150"/>
        <v>479.85873786407785</v>
      </c>
      <c r="Q2420" s="5">
        <v>-8.9999999999999998E-4</v>
      </c>
      <c r="R2420" s="5">
        <f>VLOOKUP(D2420,'[1]DESIGN LOAD'!AC:AF,2,FALSE)</f>
        <v>200</v>
      </c>
      <c r="S2420" s="7">
        <f>VLOOKUP(D2420,'[1]DESIGN LOAD'!AC:AF,3,FALSE)</f>
        <v>190</v>
      </c>
      <c r="T2420">
        <f>VLOOKUP(D2420,'[1]DESIGN LOAD'!AC:AF,4,FALSE)</f>
        <v>390</v>
      </c>
    </row>
    <row r="2421" spans="1:20" x14ac:dyDescent="0.3">
      <c r="A2421" s="6">
        <v>2024</v>
      </c>
      <c r="B2421" s="6">
        <v>10</v>
      </c>
      <c r="C2421" s="6">
        <v>10</v>
      </c>
      <c r="D2421" s="6">
        <v>1</v>
      </c>
      <c r="E2421" s="6" t="str">
        <f t="shared" si="148"/>
        <v>Thursday</v>
      </c>
      <c r="F2421" s="6" t="str">
        <f t="shared" si="151"/>
        <v>Week-day</v>
      </c>
      <c r="G2421" s="6" t="str">
        <f>_xlfn.XLOOKUP(B2421,'[1]VLOOKUP DATA'!$A$3:$A$14,'[1]VLOOKUP DATA'!$C$3:$C$14)</f>
        <v>Low-demand</v>
      </c>
      <c r="H2421" s="6" t="str" cm="1">
        <f t="array" ref="H2421">_xlfn.XLOOKUP(1,('[1]VLOOKUP DATA'!$I$2:$I$337=[1]DATA!G2421)*('[1]VLOOKUP DATA'!$J$2:$J$337=[1]DATA!D2421)*('[1]VLOOKUP DATA'!$K$2:$K$337=[1]DATA!E2421),'[1]VLOOKUP DATA'!$L$2:$L$337)</f>
        <v>Off-Peak</v>
      </c>
      <c r="I2421" s="1" cm="1">
        <f t="array" ref="I2421">_xlfn.XLOOKUP(B2421,'[1]VLOOKUP DATA'!$A$3:$A$14,_xlfn.XLOOKUP(H2421,'[1]VLOOKUP DATA'!$D$2:$F$2,'[1]VLOOKUP DATA'!$D$3:$F$14))*100</f>
        <v>93</v>
      </c>
      <c r="J2421" s="2">
        <v>-42.826733333333344</v>
      </c>
      <c r="K2421" s="3">
        <f t="shared" si="149"/>
        <v>0</v>
      </c>
      <c r="L2421" s="3">
        <v>78.466666666666669</v>
      </c>
      <c r="M2421" s="4">
        <v>479.82456666666661</v>
      </c>
      <c r="N2421" s="4">
        <v>0</v>
      </c>
      <c r="O2421" s="4">
        <v>436.99615000000034</v>
      </c>
      <c r="P2421" s="3">
        <f t="shared" si="150"/>
        <v>479.85873786407785</v>
      </c>
      <c r="Q2421" s="5">
        <v>-1.0916666666666668E-3</v>
      </c>
      <c r="R2421" s="5">
        <f>VLOOKUP(D2421,'[1]DESIGN LOAD'!AC:AF,2,FALSE)</f>
        <v>200</v>
      </c>
      <c r="S2421" s="7">
        <f>VLOOKUP(D2421,'[1]DESIGN LOAD'!AC:AF,3,FALSE)</f>
        <v>190</v>
      </c>
      <c r="T2421">
        <f>VLOOKUP(D2421,'[1]DESIGN LOAD'!AC:AF,4,FALSE)</f>
        <v>390</v>
      </c>
    </row>
    <row r="2422" spans="1:20" x14ac:dyDescent="0.3">
      <c r="A2422" s="6">
        <v>2024</v>
      </c>
      <c r="B2422" s="6">
        <v>10</v>
      </c>
      <c r="C2422" s="6">
        <v>10</v>
      </c>
      <c r="D2422" s="6">
        <v>2</v>
      </c>
      <c r="E2422" s="6" t="str">
        <f t="shared" si="148"/>
        <v>Thursday</v>
      </c>
      <c r="F2422" s="6" t="str">
        <f t="shared" si="151"/>
        <v>Week-day</v>
      </c>
      <c r="G2422" s="6" t="str">
        <f>_xlfn.XLOOKUP(B2422,'[1]VLOOKUP DATA'!$A$3:$A$14,'[1]VLOOKUP DATA'!$C$3:$C$14)</f>
        <v>Low-demand</v>
      </c>
      <c r="H2422" s="6" t="str" cm="1">
        <f t="array" ref="H2422">_xlfn.XLOOKUP(1,('[1]VLOOKUP DATA'!$I$2:$I$337=[1]DATA!G2422)*('[1]VLOOKUP DATA'!$J$2:$J$337=[1]DATA!D2422)*('[1]VLOOKUP DATA'!$K$2:$K$337=[1]DATA!E2422),'[1]VLOOKUP DATA'!$L$2:$L$337)</f>
        <v>Off-Peak</v>
      </c>
      <c r="I2422" s="1" cm="1">
        <f t="array" ref="I2422">_xlfn.XLOOKUP(B2422,'[1]VLOOKUP DATA'!$A$3:$A$14,_xlfn.XLOOKUP(H2422,'[1]VLOOKUP DATA'!$D$2:$F$2,'[1]VLOOKUP DATA'!$D$3:$F$14))*100</f>
        <v>93</v>
      </c>
      <c r="J2422" s="2">
        <v>20.515000000000001</v>
      </c>
      <c r="K2422" s="3">
        <f t="shared" si="149"/>
        <v>20.515000000000001</v>
      </c>
      <c r="L2422" s="3">
        <v>82.24166666666666</v>
      </c>
      <c r="M2422" s="4">
        <v>479.85089999999974</v>
      </c>
      <c r="N2422" s="4">
        <v>0</v>
      </c>
      <c r="O2422" s="4">
        <v>500.36105833333346</v>
      </c>
      <c r="P2422" s="3">
        <f t="shared" si="150"/>
        <v>479.85873786407785</v>
      </c>
      <c r="Q2422" s="5">
        <v>-5.0833333333333338E-3</v>
      </c>
      <c r="R2422" s="5">
        <f>VLOOKUP(D2422,'[1]DESIGN LOAD'!AC:AF,2,FALSE)</f>
        <v>200</v>
      </c>
      <c r="S2422" s="7">
        <f>VLOOKUP(D2422,'[1]DESIGN LOAD'!AC:AF,3,FALSE)</f>
        <v>190</v>
      </c>
      <c r="T2422">
        <f>VLOOKUP(D2422,'[1]DESIGN LOAD'!AC:AF,4,FALSE)</f>
        <v>390</v>
      </c>
    </row>
    <row r="2423" spans="1:20" x14ac:dyDescent="0.3">
      <c r="A2423" s="6">
        <v>2024</v>
      </c>
      <c r="B2423" s="6">
        <v>10</v>
      </c>
      <c r="C2423" s="6">
        <v>10</v>
      </c>
      <c r="D2423" s="6">
        <v>3</v>
      </c>
      <c r="E2423" s="6" t="str">
        <f t="shared" si="148"/>
        <v>Thursday</v>
      </c>
      <c r="F2423" s="6" t="str">
        <f t="shared" si="151"/>
        <v>Week-day</v>
      </c>
      <c r="G2423" s="6" t="str">
        <f>_xlfn.XLOOKUP(B2423,'[1]VLOOKUP DATA'!$A$3:$A$14,'[1]VLOOKUP DATA'!$C$3:$C$14)</f>
        <v>Low-demand</v>
      </c>
      <c r="H2423" s="6" t="str" cm="1">
        <f t="array" ref="H2423">_xlfn.XLOOKUP(1,('[1]VLOOKUP DATA'!$I$2:$I$337=[1]DATA!G2423)*('[1]VLOOKUP DATA'!$J$2:$J$337=[1]DATA!D2423)*('[1]VLOOKUP DATA'!$K$2:$K$337=[1]DATA!E2423),'[1]VLOOKUP DATA'!$L$2:$L$337)</f>
        <v>Off-Peak</v>
      </c>
      <c r="I2423" s="1" cm="1">
        <f t="array" ref="I2423">_xlfn.XLOOKUP(B2423,'[1]VLOOKUP DATA'!$A$3:$A$14,_xlfn.XLOOKUP(H2423,'[1]VLOOKUP DATA'!$D$2:$F$2,'[1]VLOOKUP DATA'!$D$3:$F$14))*100</f>
        <v>93</v>
      </c>
      <c r="J2423" s="2">
        <v>21.364583333333329</v>
      </c>
      <c r="K2423" s="3">
        <f t="shared" si="149"/>
        <v>21.364583333333329</v>
      </c>
      <c r="L2423" s="3">
        <v>84.8</v>
      </c>
      <c r="M2423" s="4">
        <v>479.82530000000003</v>
      </c>
      <c r="N2423" s="4">
        <v>0</v>
      </c>
      <c r="O2423" s="4">
        <v>501.1865833333332</v>
      </c>
      <c r="P2423" s="3">
        <f t="shared" si="150"/>
        <v>479.85873786407785</v>
      </c>
      <c r="Q2423" s="5">
        <v>-3.5666666666666668E-3</v>
      </c>
      <c r="R2423" s="5">
        <f>VLOOKUP(D2423,'[1]DESIGN LOAD'!AC:AF,2,FALSE)</f>
        <v>200</v>
      </c>
      <c r="S2423" s="7">
        <f>VLOOKUP(D2423,'[1]DESIGN LOAD'!AC:AF,3,FALSE)</f>
        <v>190</v>
      </c>
      <c r="T2423">
        <f>VLOOKUP(D2423,'[1]DESIGN LOAD'!AC:AF,4,FALSE)</f>
        <v>390</v>
      </c>
    </row>
    <row r="2424" spans="1:20" x14ac:dyDescent="0.3">
      <c r="A2424" s="6">
        <v>2024</v>
      </c>
      <c r="B2424" s="6">
        <v>10</v>
      </c>
      <c r="C2424" s="6">
        <v>10</v>
      </c>
      <c r="D2424" s="6">
        <v>4</v>
      </c>
      <c r="E2424" s="6" t="str">
        <f t="shared" si="148"/>
        <v>Thursday</v>
      </c>
      <c r="F2424" s="6" t="str">
        <f t="shared" si="151"/>
        <v>Week-day</v>
      </c>
      <c r="G2424" s="6" t="str">
        <f>_xlfn.XLOOKUP(B2424,'[1]VLOOKUP DATA'!$A$3:$A$14,'[1]VLOOKUP DATA'!$C$3:$C$14)</f>
        <v>Low-demand</v>
      </c>
      <c r="H2424" s="6" t="str" cm="1">
        <f t="array" ref="H2424">_xlfn.XLOOKUP(1,('[1]VLOOKUP DATA'!$I$2:$I$337=[1]DATA!G2424)*('[1]VLOOKUP DATA'!$J$2:$J$337=[1]DATA!D2424)*('[1]VLOOKUP DATA'!$K$2:$K$337=[1]DATA!E2424),'[1]VLOOKUP DATA'!$L$2:$L$337)</f>
        <v>Off-Peak</v>
      </c>
      <c r="I2424" s="1" cm="1">
        <f t="array" ref="I2424">_xlfn.XLOOKUP(B2424,'[1]VLOOKUP DATA'!$A$3:$A$14,_xlfn.XLOOKUP(H2424,'[1]VLOOKUP DATA'!$D$2:$F$2,'[1]VLOOKUP DATA'!$D$3:$F$14))*100</f>
        <v>93</v>
      </c>
      <c r="J2424" s="2">
        <v>28.160516666666677</v>
      </c>
      <c r="K2424" s="3">
        <f t="shared" si="149"/>
        <v>28.160516666666677</v>
      </c>
      <c r="L2424" s="3">
        <v>87</v>
      </c>
      <c r="M2424" s="4">
        <v>479.8053666666666</v>
      </c>
      <c r="N2424" s="4">
        <v>0</v>
      </c>
      <c r="O2424" s="4">
        <v>507.963975</v>
      </c>
      <c r="P2424" s="3">
        <f t="shared" si="150"/>
        <v>479.85873786407785</v>
      </c>
      <c r="Q2424" s="5">
        <v>-2.2999999999999995E-3</v>
      </c>
      <c r="R2424" s="5">
        <f>VLOOKUP(D2424,'[1]DESIGN LOAD'!AC:AF,2,FALSE)</f>
        <v>295</v>
      </c>
      <c r="S2424" s="7">
        <f>VLOOKUP(D2424,'[1]DESIGN LOAD'!AC:AF,3,FALSE)</f>
        <v>190</v>
      </c>
      <c r="T2424">
        <f>VLOOKUP(D2424,'[1]DESIGN LOAD'!AC:AF,4,FALSE)</f>
        <v>485</v>
      </c>
    </row>
    <row r="2425" spans="1:20" x14ac:dyDescent="0.3">
      <c r="A2425" s="6">
        <v>2024</v>
      </c>
      <c r="B2425" s="6">
        <v>10</v>
      </c>
      <c r="C2425" s="6">
        <v>10</v>
      </c>
      <c r="D2425" s="6">
        <v>5</v>
      </c>
      <c r="E2425" s="6" t="str">
        <f t="shared" si="148"/>
        <v>Thursday</v>
      </c>
      <c r="F2425" s="6" t="str">
        <f t="shared" si="151"/>
        <v>Week-day</v>
      </c>
      <c r="G2425" s="6" t="str">
        <f>_xlfn.XLOOKUP(B2425,'[1]VLOOKUP DATA'!$A$3:$A$14,'[1]VLOOKUP DATA'!$C$3:$C$14)</f>
        <v>Low-demand</v>
      </c>
      <c r="H2425" s="6" t="str" cm="1">
        <f t="array" ref="H2425">_xlfn.XLOOKUP(1,('[1]VLOOKUP DATA'!$I$2:$I$337=[1]DATA!G2425)*('[1]VLOOKUP DATA'!$J$2:$J$337=[1]DATA!D2425)*('[1]VLOOKUP DATA'!$K$2:$K$337=[1]DATA!E2425),'[1]VLOOKUP DATA'!$L$2:$L$337)</f>
        <v>Off-Peak</v>
      </c>
      <c r="I2425" s="1" cm="1">
        <f t="array" ref="I2425">_xlfn.XLOOKUP(B2425,'[1]VLOOKUP DATA'!$A$3:$A$14,_xlfn.XLOOKUP(H2425,'[1]VLOOKUP DATA'!$D$2:$F$2,'[1]VLOOKUP DATA'!$D$3:$F$14))*100</f>
        <v>93</v>
      </c>
      <c r="J2425" s="2">
        <v>89.30609166666666</v>
      </c>
      <c r="K2425" s="3">
        <f t="shared" si="149"/>
        <v>89.30609166666666</v>
      </c>
      <c r="L2425" s="3">
        <v>88</v>
      </c>
      <c r="M2425" s="4">
        <v>479.83285833333332</v>
      </c>
      <c r="N2425" s="4">
        <v>0</v>
      </c>
      <c r="O2425" s="4">
        <v>569.13308333333327</v>
      </c>
      <c r="P2425" s="3">
        <f t="shared" si="150"/>
        <v>479.85873786407785</v>
      </c>
      <c r="Q2425" s="5">
        <v>-6.3249999999999999E-3</v>
      </c>
      <c r="R2425" s="5">
        <f>VLOOKUP(D2425,'[1]DESIGN LOAD'!AC:AF,2,FALSE)</f>
        <v>295</v>
      </c>
      <c r="S2425" s="7">
        <f>VLOOKUP(D2425,'[1]DESIGN LOAD'!AC:AF,3,FALSE)</f>
        <v>190</v>
      </c>
      <c r="T2425">
        <f>VLOOKUP(D2425,'[1]DESIGN LOAD'!AC:AF,4,FALSE)</f>
        <v>485</v>
      </c>
    </row>
    <row r="2426" spans="1:20" x14ac:dyDescent="0.3">
      <c r="A2426" s="6">
        <v>2024</v>
      </c>
      <c r="B2426" s="6">
        <v>10</v>
      </c>
      <c r="C2426" s="6">
        <v>10</v>
      </c>
      <c r="D2426" s="6">
        <v>6</v>
      </c>
      <c r="E2426" s="6" t="str">
        <f t="shared" si="148"/>
        <v>Thursday</v>
      </c>
      <c r="F2426" s="6" t="str">
        <f t="shared" si="151"/>
        <v>Week-day</v>
      </c>
      <c r="G2426" s="6" t="str">
        <f>_xlfn.XLOOKUP(B2426,'[1]VLOOKUP DATA'!$A$3:$A$14,'[1]VLOOKUP DATA'!$C$3:$C$14)</f>
        <v>Low-demand</v>
      </c>
      <c r="H2426" s="6" t="str" cm="1">
        <f t="array" ref="H2426">_xlfn.XLOOKUP(1,('[1]VLOOKUP DATA'!$I$2:$I$337=[1]DATA!G2426)*('[1]VLOOKUP DATA'!$J$2:$J$337=[1]DATA!D2426)*('[1]VLOOKUP DATA'!$K$2:$K$337=[1]DATA!E2426),'[1]VLOOKUP DATA'!$L$2:$L$337)</f>
        <v>Standard</v>
      </c>
      <c r="I2426" s="1" cm="1">
        <f t="array" ref="I2426">_xlfn.XLOOKUP(B2426,'[1]VLOOKUP DATA'!$A$3:$A$14,_xlfn.XLOOKUP(H2426,'[1]VLOOKUP DATA'!$D$2:$F$2,'[1]VLOOKUP DATA'!$D$3:$F$14))*100</f>
        <v>147</v>
      </c>
      <c r="J2426" s="2">
        <v>106.23263333333333</v>
      </c>
      <c r="K2426" s="3">
        <f t="shared" si="149"/>
        <v>106.23263333333333</v>
      </c>
      <c r="L2426" s="3">
        <v>87.966666666666669</v>
      </c>
      <c r="M2426" s="4">
        <v>443.85140833333327</v>
      </c>
      <c r="N2426" s="4">
        <v>23.1342</v>
      </c>
      <c r="O2426" s="4">
        <v>573.21404166666684</v>
      </c>
      <c r="P2426" s="3">
        <f t="shared" si="150"/>
        <v>479.85873786407785</v>
      </c>
      <c r="Q2426" s="5">
        <v>-4.4916666666666672E-3</v>
      </c>
      <c r="R2426" s="5">
        <f>VLOOKUP(D2426,'[1]DESIGN LOAD'!AC:AF,2,FALSE)</f>
        <v>295</v>
      </c>
      <c r="S2426" s="7">
        <f>VLOOKUP(D2426,'[1]DESIGN LOAD'!AC:AF,3,FALSE)</f>
        <v>190</v>
      </c>
      <c r="T2426">
        <f>VLOOKUP(D2426,'[1]DESIGN LOAD'!AC:AF,4,FALSE)</f>
        <v>485</v>
      </c>
    </row>
    <row r="2427" spans="1:20" x14ac:dyDescent="0.3">
      <c r="A2427" s="6">
        <v>2024</v>
      </c>
      <c r="B2427" s="6">
        <v>10</v>
      </c>
      <c r="C2427" s="6">
        <v>10</v>
      </c>
      <c r="D2427" s="6">
        <v>7</v>
      </c>
      <c r="E2427" s="6" t="str">
        <f t="shared" si="148"/>
        <v>Thursday</v>
      </c>
      <c r="F2427" s="6" t="str">
        <f t="shared" si="151"/>
        <v>Week-day</v>
      </c>
      <c r="G2427" s="6" t="str">
        <f>_xlfn.XLOOKUP(B2427,'[1]VLOOKUP DATA'!$A$3:$A$14,'[1]VLOOKUP DATA'!$C$3:$C$14)</f>
        <v>Low-demand</v>
      </c>
      <c r="H2427" s="6" t="str" cm="1">
        <f t="array" ref="H2427">_xlfn.XLOOKUP(1,('[1]VLOOKUP DATA'!$I$2:$I$337=[1]DATA!G2427)*('[1]VLOOKUP DATA'!$J$2:$J$337=[1]DATA!D2427)*('[1]VLOOKUP DATA'!$K$2:$K$337=[1]DATA!E2427),'[1]VLOOKUP DATA'!$L$2:$L$337)</f>
        <v>Peak</v>
      </c>
      <c r="I2427" s="1" cm="1">
        <f t="array" ref="I2427">_xlfn.XLOOKUP(B2427,'[1]VLOOKUP DATA'!$A$3:$A$14,_xlfn.XLOOKUP(H2427,'[1]VLOOKUP DATA'!$D$2:$F$2,'[1]VLOOKUP DATA'!$D$3:$F$14))*100</f>
        <v>213</v>
      </c>
      <c r="J2427" s="2">
        <v>481.16064999999998</v>
      </c>
      <c r="K2427" s="3">
        <f t="shared" si="149"/>
        <v>481.16064999999998</v>
      </c>
      <c r="L2427" s="3">
        <v>77.36666666666666</v>
      </c>
      <c r="M2427" s="4">
        <v>0</v>
      </c>
      <c r="N2427" s="4">
        <v>156.23025833333332</v>
      </c>
      <c r="O2427" s="4">
        <v>637.38477499999999</v>
      </c>
      <c r="P2427" s="3">
        <f t="shared" si="150"/>
        <v>479.85873786407785</v>
      </c>
      <c r="Q2427" s="5">
        <v>-6.0749999999999997E-3</v>
      </c>
      <c r="R2427" s="5">
        <f>VLOOKUP(D2427,'[1]DESIGN LOAD'!AC:AF,2,FALSE)</f>
        <v>565</v>
      </c>
      <c r="S2427" s="7">
        <f>VLOOKUP(D2427,'[1]DESIGN LOAD'!AC:AF,3,FALSE)</f>
        <v>690</v>
      </c>
      <c r="T2427">
        <f>VLOOKUP(D2427,'[1]DESIGN LOAD'!AC:AF,4,FALSE)</f>
        <v>1255</v>
      </c>
    </row>
    <row r="2428" spans="1:20" x14ac:dyDescent="0.3">
      <c r="A2428" s="6">
        <v>2024</v>
      </c>
      <c r="B2428" s="6">
        <v>10</v>
      </c>
      <c r="C2428" s="6">
        <v>10</v>
      </c>
      <c r="D2428" s="6">
        <v>8</v>
      </c>
      <c r="E2428" s="6" t="str">
        <f t="shared" si="148"/>
        <v>Thursday</v>
      </c>
      <c r="F2428" s="6" t="str">
        <f t="shared" si="151"/>
        <v>Week-day</v>
      </c>
      <c r="G2428" s="6" t="str">
        <f>_xlfn.XLOOKUP(B2428,'[1]VLOOKUP DATA'!$A$3:$A$14,'[1]VLOOKUP DATA'!$C$3:$C$14)</f>
        <v>Low-demand</v>
      </c>
      <c r="H2428" s="6" t="str" cm="1">
        <f t="array" ref="H2428">_xlfn.XLOOKUP(1,('[1]VLOOKUP DATA'!$I$2:$I$337=[1]DATA!G2428)*('[1]VLOOKUP DATA'!$J$2:$J$337=[1]DATA!D2428)*('[1]VLOOKUP DATA'!$K$2:$K$337=[1]DATA!E2428),'[1]VLOOKUP DATA'!$L$2:$L$337)</f>
        <v>Peak</v>
      </c>
      <c r="I2428" s="1" cm="1">
        <f t="array" ref="I2428">_xlfn.XLOOKUP(B2428,'[1]VLOOKUP DATA'!$A$3:$A$14,_xlfn.XLOOKUP(H2428,'[1]VLOOKUP DATA'!$D$2:$F$2,'[1]VLOOKUP DATA'!$D$3:$F$14))*100</f>
        <v>213</v>
      </c>
      <c r="J2428" s="2">
        <v>57.452150000000003</v>
      </c>
      <c r="K2428" s="3">
        <f t="shared" si="149"/>
        <v>57.452150000000003</v>
      </c>
      <c r="L2428" s="3">
        <v>66.13333333333334</v>
      </c>
      <c r="M2428" s="4">
        <v>133.95453333333339</v>
      </c>
      <c r="N2428" s="4">
        <v>481.03142500000013</v>
      </c>
      <c r="O2428" s="4">
        <v>670.28799166666658</v>
      </c>
      <c r="P2428" s="3">
        <f t="shared" si="150"/>
        <v>479.85873786407785</v>
      </c>
      <c r="Q2428" s="5">
        <v>-2.2750000000000001E-3</v>
      </c>
      <c r="R2428" s="5">
        <f>VLOOKUP(D2428,'[1]DESIGN LOAD'!AC:AF,2,FALSE)</f>
        <v>565</v>
      </c>
      <c r="S2428" s="7">
        <f>VLOOKUP(D2428,'[1]DESIGN LOAD'!AC:AF,3,FALSE)</f>
        <v>675</v>
      </c>
      <c r="T2428">
        <f>VLOOKUP(D2428,'[1]DESIGN LOAD'!AC:AF,4,FALSE)</f>
        <v>1240</v>
      </c>
    </row>
    <row r="2429" spans="1:20" x14ac:dyDescent="0.3">
      <c r="A2429" s="6">
        <v>2024</v>
      </c>
      <c r="B2429" s="6">
        <v>10</v>
      </c>
      <c r="C2429" s="6">
        <v>10</v>
      </c>
      <c r="D2429" s="6">
        <v>9</v>
      </c>
      <c r="E2429" s="6" t="str">
        <f t="shared" si="148"/>
        <v>Thursday</v>
      </c>
      <c r="F2429" s="6" t="str">
        <f t="shared" si="151"/>
        <v>Week-day</v>
      </c>
      <c r="G2429" s="6" t="str">
        <f>_xlfn.XLOOKUP(B2429,'[1]VLOOKUP DATA'!$A$3:$A$14,'[1]VLOOKUP DATA'!$C$3:$C$14)</f>
        <v>Low-demand</v>
      </c>
      <c r="H2429" s="6" t="str" cm="1">
        <f t="array" ref="H2429">_xlfn.XLOOKUP(1,('[1]VLOOKUP DATA'!$I$2:$I$337=[1]DATA!G2429)*('[1]VLOOKUP DATA'!$J$2:$J$337=[1]DATA!D2429)*('[1]VLOOKUP DATA'!$K$2:$K$337=[1]DATA!E2429),'[1]VLOOKUP DATA'!$L$2:$L$337)</f>
        <v>Peak</v>
      </c>
      <c r="I2429" s="1" cm="1">
        <f t="array" ref="I2429">_xlfn.XLOOKUP(B2429,'[1]VLOOKUP DATA'!$A$3:$A$14,_xlfn.XLOOKUP(H2429,'[1]VLOOKUP DATA'!$D$2:$F$2,'[1]VLOOKUP DATA'!$D$3:$F$14))*100</f>
        <v>213</v>
      </c>
      <c r="J2429" s="2">
        <v>-79.172349999999994</v>
      </c>
      <c r="K2429" s="3">
        <f t="shared" si="149"/>
        <v>0</v>
      </c>
      <c r="L2429" s="3">
        <v>67.74166666666666</v>
      </c>
      <c r="M2429" s="4">
        <v>79.980466666666686</v>
      </c>
      <c r="N2429" s="4">
        <v>693.87937500000021</v>
      </c>
      <c r="O2429" s="4">
        <v>694.68358333333356</v>
      </c>
      <c r="P2429" s="3">
        <f t="shared" si="150"/>
        <v>479.85873786407785</v>
      </c>
      <c r="Q2429" s="5">
        <v>-4.2833333333333334E-3</v>
      </c>
      <c r="R2429" s="5">
        <f>VLOOKUP(D2429,'[1]DESIGN LOAD'!AC:AF,2,FALSE)</f>
        <v>565</v>
      </c>
      <c r="S2429" s="7">
        <f>VLOOKUP(D2429,'[1]DESIGN LOAD'!AC:AF,3,FALSE)</f>
        <v>675</v>
      </c>
      <c r="T2429">
        <f>VLOOKUP(D2429,'[1]DESIGN LOAD'!AC:AF,4,FALSE)</f>
        <v>1240</v>
      </c>
    </row>
    <row r="2430" spans="1:20" x14ac:dyDescent="0.3">
      <c r="A2430" s="6">
        <v>2024</v>
      </c>
      <c r="B2430" s="6">
        <v>10</v>
      </c>
      <c r="C2430" s="6">
        <v>10</v>
      </c>
      <c r="D2430" s="6">
        <v>10</v>
      </c>
      <c r="E2430" s="6" t="str">
        <f t="shared" si="148"/>
        <v>Thursday</v>
      </c>
      <c r="F2430" s="6" t="str">
        <f t="shared" si="151"/>
        <v>Week-day</v>
      </c>
      <c r="G2430" s="6" t="str">
        <f>_xlfn.XLOOKUP(B2430,'[1]VLOOKUP DATA'!$A$3:$A$14,'[1]VLOOKUP DATA'!$C$3:$C$14)</f>
        <v>Low-demand</v>
      </c>
      <c r="H2430" s="6" t="str" cm="1">
        <f t="array" ref="H2430">_xlfn.XLOOKUP(1,('[1]VLOOKUP DATA'!$I$2:$I$337=[1]DATA!G2430)*('[1]VLOOKUP DATA'!$J$2:$J$337=[1]DATA!D2430)*('[1]VLOOKUP DATA'!$K$2:$K$337=[1]DATA!E2430),'[1]VLOOKUP DATA'!$L$2:$L$337)</f>
        <v>Standard</v>
      </c>
      <c r="I2430" s="1" cm="1">
        <f t="array" ref="I2430">_xlfn.XLOOKUP(B2430,'[1]VLOOKUP DATA'!$A$3:$A$14,_xlfn.XLOOKUP(H2430,'[1]VLOOKUP DATA'!$D$2:$F$2,'[1]VLOOKUP DATA'!$D$3:$F$14))*100</f>
        <v>147</v>
      </c>
      <c r="J2430" s="2">
        <v>-204.21308333333329</v>
      </c>
      <c r="K2430" s="3">
        <f t="shared" si="149"/>
        <v>0</v>
      </c>
      <c r="L2430" s="3">
        <v>74.375</v>
      </c>
      <c r="M2430" s="4">
        <v>4.0402416666666658</v>
      </c>
      <c r="N2430" s="4">
        <v>822.07982499999969</v>
      </c>
      <c r="O2430" s="4">
        <v>621.86454166666658</v>
      </c>
      <c r="P2430" s="3">
        <f t="shared" si="150"/>
        <v>479.85873786407785</v>
      </c>
      <c r="Q2430" s="5">
        <v>-1.2666666666666666E-3</v>
      </c>
      <c r="R2430" s="5">
        <f>VLOOKUP(D2430,'[1]DESIGN LOAD'!AC:AF,2,FALSE)</f>
        <v>565</v>
      </c>
      <c r="S2430" s="7">
        <f>VLOOKUP(D2430,'[1]DESIGN LOAD'!AC:AF,3,FALSE)</f>
        <v>675</v>
      </c>
      <c r="T2430">
        <f>VLOOKUP(D2430,'[1]DESIGN LOAD'!AC:AF,4,FALSE)</f>
        <v>1240</v>
      </c>
    </row>
    <row r="2431" spans="1:20" x14ac:dyDescent="0.3">
      <c r="A2431" s="6">
        <v>2024</v>
      </c>
      <c r="B2431" s="6">
        <v>10</v>
      </c>
      <c r="C2431" s="6">
        <v>10</v>
      </c>
      <c r="D2431" s="6">
        <v>11</v>
      </c>
      <c r="E2431" s="6" t="str">
        <f t="shared" si="148"/>
        <v>Thursday</v>
      </c>
      <c r="F2431" s="6" t="str">
        <f t="shared" si="151"/>
        <v>Week-day</v>
      </c>
      <c r="G2431" s="6" t="str">
        <f>_xlfn.XLOOKUP(B2431,'[1]VLOOKUP DATA'!$A$3:$A$14,'[1]VLOOKUP DATA'!$C$3:$C$14)</f>
        <v>Low-demand</v>
      </c>
      <c r="H2431" s="6" t="str" cm="1">
        <f t="array" ref="H2431">_xlfn.XLOOKUP(1,('[1]VLOOKUP DATA'!$I$2:$I$337=[1]DATA!G2431)*('[1]VLOOKUP DATA'!$J$2:$J$337=[1]DATA!D2431)*('[1]VLOOKUP DATA'!$K$2:$K$337=[1]DATA!E2431),'[1]VLOOKUP DATA'!$L$2:$L$337)</f>
        <v>Standard</v>
      </c>
      <c r="I2431" s="1" cm="1">
        <f t="array" ref="I2431">_xlfn.XLOOKUP(B2431,'[1]VLOOKUP DATA'!$A$3:$A$14,_xlfn.XLOOKUP(H2431,'[1]VLOOKUP DATA'!$D$2:$F$2,'[1]VLOOKUP DATA'!$D$3:$F$14))*100</f>
        <v>147</v>
      </c>
      <c r="J2431" s="2">
        <v>-184.00884166666668</v>
      </c>
      <c r="K2431" s="3">
        <f t="shared" si="149"/>
        <v>0</v>
      </c>
      <c r="L2431" s="3">
        <v>82.4</v>
      </c>
      <c r="M2431" s="4">
        <v>4.4588666666666663</v>
      </c>
      <c r="N2431" s="4">
        <v>843.98720833333357</v>
      </c>
      <c r="O2431" s="4">
        <v>664.17169166666679</v>
      </c>
      <c r="P2431" s="3">
        <f t="shared" si="150"/>
        <v>479.85873786407785</v>
      </c>
      <c r="Q2431" s="5">
        <v>-4.850000000000001E-3</v>
      </c>
      <c r="R2431" s="5">
        <f>VLOOKUP(D2431,'[1]DESIGN LOAD'!AC:AF,2,FALSE)</f>
        <v>565</v>
      </c>
      <c r="S2431" s="7">
        <f>VLOOKUP(D2431,'[1]DESIGN LOAD'!AC:AF,3,FALSE)</f>
        <v>675</v>
      </c>
      <c r="T2431">
        <f>VLOOKUP(D2431,'[1]DESIGN LOAD'!AC:AF,4,FALSE)</f>
        <v>1240</v>
      </c>
    </row>
    <row r="2432" spans="1:20" x14ac:dyDescent="0.3">
      <c r="A2432" s="6">
        <v>2024</v>
      </c>
      <c r="B2432" s="6">
        <v>10</v>
      </c>
      <c r="C2432" s="6">
        <v>10</v>
      </c>
      <c r="D2432" s="6">
        <v>12</v>
      </c>
      <c r="E2432" s="6" t="str">
        <f t="shared" si="148"/>
        <v>Thursday</v>
      </c>
      <c r="F2432" s="6" t="str">
        <f t="shared" si="151"/>
        <v>Week-day</v>
      </c>
      <c r="G2432" s="6" t="str">
        <f>_xlfn.XLOOKUP(B2432,'[1]VLOOKUP DATA'!$A$3:$A$14,'[1]VLOOKUP DATA'!$C$3:$C$14)</f>
        <v>Low-demand</v>
      </c>
      <c r="H2432" s="6" t="str" cm="1">
        <f t="array" ref="H2432">_xlfn.XLOOKUP(1,('[1]VLOOKUP DATA'!$I$2:$I$337=[1]DATA!G2432)*('[1]VLOOKUP DATA'!$J$2:$J$337=[1]DATA!D2432)*('[1]VLOOKUP DATA'!$K$2:$K$337=[1]DATA!E2432),'[1]VLOOKUP DATA'!$L$2:$L$337)</f>
        <v>Standard</v>
      </c>
      <c r="I2432" s="1" cm="1">
        <f t="array" ref="I2432">_xlfn.XLOOKUP(B2432,'[1]VLOOKUP DATA'!$A$3:$A$14,_xlfn.XLOOKUP(H2432,'[1]VLOOKUP DATA'!$D$2:$F$2,'[1]VLOOKUP DATA'!$D$3:$F$14))*100</f>
        <v>147</v>
      </c>
      <c r="J2432" s="2">
        <v>-203.65360833333341</v>
      </c>
      <c r="K2432" s="3">
        <f t="shared" si="149"/>
        <v>0</v>
      </c>
      <c r="L2432" s="3">
        <v>88.433333333333337</v>
      </c>
      <c r="M2432" s="4">
        <v>0</v>
      </c>
      <c r="N2432" s="4">
        <v>907.95760000000007</v>
      </c>
      <c r="O2432" s="4">
        <v>704.2990083333334</v>
      </c>
      <c r="P2432" s="3">
        <f t="shared" si="150"/>
        <v>479.85873786407785</v>
      </c>
      <c r="Q2432" s="5">
        <v>-4.1249999999999993E-3</v>
      </c>
      <c r="R2432" s="5">
        <f>VLOOKUP(D2432,'[1]DESIGN LOAD'!AC:AF,2,FALSE)</f>
        <v>565</v>
      </c>
      <c r="S2432" s="7">
        <f>VLOOKUP(D2432,'[1]DESIGN LOAD'!AC:AF,3,FALSE)</f>
        <v>675</v>
      </c>
      <c r="T2432">
        <f>VLOOKUP(D2432,'[1]DESIGN LOAD'!AC:AF,4,FALSE)</f>
        <v>1240</v>
      </c>
    </row>
    <row r="2433" spans="1:20" x14ac:dyDescent="0.3">
      <c r="A2433" s="6">
        <v>2024</v>
      </c>
      <c r="B2433" s="6">
        <v>10</v>
      </c>
      <c r="C2433" s="6">
        <v>10</v>
      </c>
      <c r="D2433" s="6">
        <v>13</v>
      </c>
      <c r="E2433" s="6" t="str">
        <f t="shared" si="148"/>
        <v>Thursday</v>
      </c>
      <c r="F2433" s="6" t="str">
        <f t="shared" si="151"/>
        <v>Week-day</v>
      </c>
      <c r="G2433" s="6" t="str">
        <f>_xlfn.XLOOKUP(B2433,'[1]VLOOKUP DATA'!$A$3:$A$14,'[1]VLOOKUP DATA'!$C$3:$C$14)</f>
        <v>Low-demand</v>
      </c>
      <c r="H2433" s="6" t="str" cm="1">
        <f t="array" ref="H2433">_xlfn.XLOOKUP(1,('[1]VLOOKUP DATA'!$I$2:$I$337=[1]DATA!G2433)*('[1]VLOOKUP DATA'!$J$2:$J$337=[1]DATA!D2433)*('[1]VLOOKUP DATA'!$K$2:$K$337=[1]DATA!E2433),'[1]VLOOKUP DATA'!$L$2:$L$337)</f>
        <v>Standard</v>
      </c>
      <c r="I2433" s="1" cm="1">
        <f t="array" ref="I2433">_xlfn.XLOOKUP(B2433,'[1]VLOOKUP DATA'!$A$3:$A$14,_xlfn.XLOOKUP(H2433,'[1]VLOOKUP DATA'!$D$2:$F$2,'[1]VLOOKUP DATA'!$D$3:$F$14))*100</f>
        <v>147</v>
      </c>
      <c r="J2433" s="2">
        <v>110.80247499999999</v>
      </c>
      <c r="K2433" s="3">
        <f t="shared" si="149"/>
        <v>110.80247499999999</v>
      </c>
      <c r="L2433" s="3">
        <v>93.5</v>
      </c>
      <c r="M2433" s="4">
        <v>0</v>
      </c>
      <c r="N2433" s="4">
        <v>647.29834999999991</v>
      </c>
      <c r="O2433" s="4">
        <v>758.09815833333391</v>
      </c>
      <c r="P2433" s="3">
        <f t="shared" si="150"/>
        <v>479.85873786407785</v>
      </c>
      <c r="Q2433" s="5">
        <v>-2.2166666666666667E-3</v>
      </c>
      <c r="R2433" s="5">
        <f>VLOOKUP(D2433,'[1]DESIGN LOAD'!AC:AF,2,FALSE)</f>
        <v>565</v>
      </c>
      <c r="S2433" s="7">
        <f>VLOOKUP(D2433,'[1]DESIGN LOAD'!AC:AF,3,FALSE)</f>
        <v>675</v>
      </c>
      <c r="T2433">
        <f>VLOOKUP(D2433,'[1]DESIGN LOAD'!AC:AF,4,FALSE)</f>
        <v>1240</v>
      </c>
    </row>
    <row r="2434" spans="1:20" x14ac:dyDescent="0.3">
      <c r="A2434" s="6">
        <v>2024</v>
      </c>
      <c r="B2434" s="6">
        <v>10</v>
      </c>
      <c r="C2434" s="6">
        <v>10</v>
      </c>
      <c r="D2434" s="6">
        <v>14</v>
      </c>
      <c r="E2434" s="6" t="str">
        <f t="shared" ref="E2434:E2497" si="152">TEXT(DATE(A2434, B2434, C2434), "dddd")</f>
        <v>Thursday</v>
      </c>
      <c r="F2434" s="6" t="str">
        <f t="shared" si="151"/>
        <v>Week-day</v>
      </c>
      <c r="G2434" s="6" t="str">
        <f>_xlfn.XLOOKUP(B2434,'[1]VLOOKUP DATA'!$A$3:$A$14,'[1]VLOOKUP DATA'!$C$3:$C$14)</f>
        <v>Low-demand</v>
      </c>
      <c r="H2434" s="6" t="str" cm="1">
        <f t="array" ref="H2434">_xlfn.XLOOKUP(1,('[1]VLOOKUP DATA'!$I$2:$I$337=[1]DATA!G2434)*('[1]VLOOKUP DATA'!$J$2:$J$337=[1]DATA!D2434)*('[1]VLOOKUP DATA'!$K$2:$K$337=[1]DATA!E2434),'[1]VLOOKUP DATA'!$L$2:$L$337)</f>
        <v>Standard</v>
      </c>
      <c r="I2434" s="1" cm="1">
        <f t="array" ref="I2434">_xlfn.XLOOKUP(B2434,'[1]VLOOKUP DATA'!$A$3:$A$14,_xlfn.XLOOKUP(H2434,'[1]VLOOKUP DATA'!$D$2:$F$2,'[1]VLOOKUP DATA'!$D$3:$F$14))*100</f>
        <v>147</v>
      </c>
      <c r="J2434" s="2">
        <v>134.12295049504948</v>
      </c>
      <c r="K2434" s="3">
        <f t="shared" ref="K2434:K2497" si="153">IF(J2434&gt;0,J2434,0)</f>
        <v>134.12295049504948</v>
      </c>
      <c r="L2434" s="3">
        <v>88.386138613861391</v>
      </c>
      <c r="M2434" s="4">
        <v>105.64692079207919</v>
      </c>
      <c r="N2434" s="4">
        <v>531.73839603960403</v>
      </c>
      <c r="O2434" s="4">
        <v>771.50378217821799</v>
      </c>
      <c r="P2434" s="3">
        <f t="shared" ref="P2434:P2497" si="154">_xlfn.MAXIFS(M:M,B:B,B2434)</f>
        <v>479.85873786407785</v>
      </c>
      <c r="Q2434" s="5">
        <v>-4.3663366336633667E-3</v>
      </c>
      <c r="R2434" s="5">
        <f>VLOOKUP(D2434,'[1]DESIGN LOAD'!AC:AF,2,FALSE)</f>
        <v>565</v>
      </c>
      <c r="S2434" s="7">
        <f>VLOOKUP(D2434,'[1]DESIGN LOAD'!AC:AF,3,FALSE)</f>
        <v>675</v>
      </c>
      <c r="T2434">
        <f>VLOOKUP(D2434,'[1]DESIGN LOAD'!AC:AF,4,FALSE)</f>
        <v>1240</v>
      </c>
    </row>
    <row r="2435" spans="1:20" x14ac:dyDescent="0.3">
      <c r="A2435" s="6">
        <v>2024</v>
      </c>
      <c r="B2435" s="6">
        <v>10</v>
      </c>
      <c r="C2435" s="6">
        <v>10</v>
      </c>
      <c r="D2435" s="6">
        <v>15</v>
      </c>
      <c r="E2435" s="6" t="str">
        <f t="shared" si="152"/>
        <v>Thursday</v>
      </c>
      <c r="F2435" s="6" t="str">
        <f t="shared" ref="F2435:F2513" si="155">IF(OR(E2435="Saturday",E2435="Sunday"),"Weekend","Week-day")</f>
        <v>Week-day</v>
      </c>
      <c r="G2435" s="6" t="str">
        <f>_xlfn.XLOOKUP(B2435,'[1]VLOOKUP DATA'!$A$3:$A$14,'[1]VLOOKUP DATA'!$C$3:$C$14)</f>
        <v>Low-demand</v>
      </c>
      <c r="H2435" s="6" t="str" cm="1">
        <f t="array" ref="H2435">_xlfn.XLOOKUP(1,('[1]VLOOKUP DATA'!$I$2:$I$337=[1]DATA!G2435)*('[1]VLOOKUP DATA'!$J$2:$J$337=[1]DATA!D2435)*('[1]VLOOKUP DATA'!$K$2:$K$337=[1]DATA!E2435),'[1]VLOOKUP DATA'!$L$2:$L$337)</f>
        <v>Standard</v>
      </c>
      <c r="I2435" s="1" cm="1">
        <f t="array" ref="I2435">_xlfn.XLOOKUP(B2435,'[1]VLOOKUP DATA'!$A$3:$A$14,_xlfn.XLOOKUP(H2435,'[1]VLOOKUP DATA'!$D$2:$F$2,'[1]VLOOKUP DATA'!$D$3:$F$14))*100</f>
        <v>147</v>
      </c>
      <c r="J2435" s="2">
        <v>227.6127333333333</v>
      </c>
      <c r="K2435" s="3">
        <f t="shared" si="153"/>
        <v>227.6127333333333</v>
      </c>
      <c r="L2435" s="3">
        <v>79.941666666666663</v>
      </c>
      <c r="M2435" s="4">
        <v>134.47877500000001</v>
      </c>
      <c r="N2435" s="4">
        <v>397.63233333333352</v>
      </c>
      <c r="O2435" s="4">
        <v>753.3067916666663</v>
      </c>
      <c r="P2435" s="3">
        <f t="shared" si="154"/>
        <v>479.85873786407785</v>
      </c>
      <c r="Q2435" s="5">
        <v>-1.8750000000000001E-3</v>
      </c>
      <c r="R2435" s="5">
        <f>VLOOKUP(D2435,'[1]DESIGN LOAD'!AC:AF,2,FALSE)</f>
        <v>565</v>
      </c>
      <c r="S2435" s="7">
        <f>VLOOKUP(D2435,'[1]DESIGN LOAD'!AC:AF,3,FALSE)</f>
        <v>675</v>
      </c>
      <c r="T2435">
        <f>VLOOKUP(D2435,'[1]DESIGN LOAD'!AC:AF,4,FALSE)</f>
        <v>1240</v>
      </c>
    </row>
    <row r="2436" spans="1:20" x14ac:dyDescent="0.3">
      <c r="A2436" s="6">
        <v>2024</v>
      </c>
      <c r="B2436" s="6">
        <v>10</v>
      </c>
      <c r="C2436" s="6">
        <v>10</v>
      </c>
      <c r="D2436" s="6">
        <v>16</v>
      </c>
      <c r="E2436" s="6" t="str">
        <f t="shared" si="152"/>
        <v>Thursday</v>
      </c>
      <c r="F2436" s="6" t="str">
        <f t="shared" si="155"/>
        <v>Week-day</v>
      </c>
      <c r="G2436" s="6" t="str">
        <f>_xlfn.XLOOKUP(B2436,'[1]VLOOKUP DATA'!$A$3:$A$14,'[1]VLOOKUP DATA'!$C$3:$C$14)</f>
        <v>Low-demand</v>
      </c>
      <c r="H2436" s="6" t="str" cm="1">
        <f t="array" ref="H2436">_xlfn.XLOOKUP(1,('[1]VLOOKUP DATA'!$I$2:$I$337=[1]DATA!G2436)*('[1]VLOOKUP DATA'!$J$2:$J$337=[1]DATA!D2436)*('[1]VLOOKUP DATA'!$K$2:$K$337=[1]DATA!E2436),'[1]VLOOKUP DATA'!$L$2:$L$337)</f>
        <v>Standard</v>
      </c>
      <c r="I2436" s="1" cm="1">
        <f t="array" ref="I2436">_xlfn.XLOOKUP(B2436,'[1]VLOOKUP DATA'!$A$3:$A$14,_xlfn.XLOOKUP(H2436,'[1]VLOOKUP DATA'!$D$2:$F$2,'[1]VLOOKUP DATA'!$D$3:$F$14))*100</f>
        <v>147</v>
      </c>
      <c r="J2436" s="2">
        <v>25.270058333333328</v>
      </c>
      <c r="K2436" s="3">
        <f t="shared" si="153"/>
        <v>25.270058333333328</v>
      </c>
      <c r="L2436" s="3">
        <v>78.216666666666669</v>
      </c>
      <c r="M2436" s="4">
        <v>460.62338333333332</v>
      </c>
      <c r="N2436" s="4">
        <v>250.46089999999998</v>
      </c>
      <c r="O2436" s="4">
        <v>714.73838333333356</v>
      </c>
      <c r="P2436" s="3">
        <f t="shared" si="154"/>
        <v>479.85873786407785</v>
      </c>
      <c r="Q2436" s="5">
        <v>-4.6666666666666666E-4</v>
      </c>
      <c r="R2436" s="5">
        <f>VLOOKUP(D2436,'[1]DESIGN LOAD'!AC:AF,2,FALSE)</f>
        <v>565</v>
      </c>
      <c r="S2436" s="7">
        <f>VLOOKUP(D2436,'[1]DESIGN LOAD'!AC:AF,3,FALSE)</f>
        <v>675</v>
      </c>
      <c r="T2436">
        <f>VLOOKUP(D2436,'[1]DESIGN LOAD'!AC:AF,4,FALSE)</f>
        <v>1240</v>
      </c>
    </row>
    <row r="2437" spans="1:20" x14ac:dyDescent="0.3">
      <c r="A2437" s="6">
        <v>2024</v>
      </c>
      <c r="B2437" s="6">
        <v>10</v>
      </c>
      <c r="C2437" s="6">
        <v>10</v>
      </c>
      <c r="D2437" s="6">
        <v>17</v>
      </c>
      <c r="E2437" s="6" t="str">
        <f t="shared" si="152"/>
        <v>Thursday</v>
      </c>
      <c r="F2437" s="6" t="str">
        <f t="shared" si="155"/>
        <v>Week-day</v>
      </c>
      <c r="G2437" s="6" t="str">
        <f>_xlfn.XLOOKUP(B2437,'[1]VLOOKUP DATA'!$A$3:$A$14,'[1]VLOOKUP DATA'!$C$3:$C$14)</f>
        <v>Low-demand</v>
      </c>
      <c r="H2437" s="6" t="str" cm="1">
        <f t="array" ref="H2437">_xlfn.XLOOKUP(1,('[1]VLOOKUP DATA'!$I$2:$I$337=[1]DATA!G2437)*('[1]VLOOKUP DATA'!$J$2:$J$337=[1]DATA!D2437)*('[1]VLOOKUP DATA'!$K$2:$K$337=[1]DATA!E2437),'[1]VLOOKUP DATA'!$L$2:$L$337)</f>
        <v>Standard</v>
      </c>
      <c r="I2437" s="1" cm="1">
        <f t="array" ref="I2437">_xlfn.XLOOKUP(B2437,'[1]VLOOKUP DATA'!$A$3:$A$14,_xlfn.XLOOKUP(H2437,'[1]VLOOKUP DATA'!$D$2:$F$2,'[1]VLOOKUP DATA'!$D$3:$F$14))*100</f>
        <v>147</v>
      </c>
      <c r="J2437" s="2">
        <v>162.92570175438598</v>
      </c>
      <c r="K2437" s="3">
        <f t="shared" si="153"/>
        <v>162.92570175438598</v>
      </c>
      <c r="L2437" s="3">
        <v>77.236842105263165</v>
      </c>
      <c r="M2437" s="4">
        <v>460.54467543859624</v>
      </c>
      <c r="N2437" s="4">
        <v>114.50135964912286</v>
      </c>
      <c r="O2437" s="4">
        <v>716.55523684210539</v>
      </c>
      <c r="P2437" s="3">
        <f t="shared" si="154"/>
        <v>479.85873786407785</v>
      </c>
      <c r="Q2437" s="5">
        <v>0</v>
      </c>
      <c r="R2437" s="5">
        <f>VLOOKUP(D2437,'[1]DESIGN LOAD'!AC:AF,2,FALSE)</f>
        <v>555</v>
      </c>
      <c r="S2437" s="7">
        <f>VLOOKUP(D2437,'[1]DESIGN LOAD'!AC:AF,3,FALSE)</f>
        <v>675</v>
      </c>
      <c r="T2437">
        <f>VLOOKUP(D2437,'[1]DESIGN LOAD'!AC:AF,4,FALSE)</f>
        <v>1230</v>
      </c>
    </row>
    <row r="2438" spans="1:20" x14ac:dyDescent="0.3">
      <c r="A2438" s="6">
        <v>2024</v>
      </c>
      <c r="B2438" s="6">
        <v>10</v>
      </c>
      <c r="C2438" s="6">
        <v>10</v>
      </c>
      <c r="D2438" s="6">
        <v>18</v>
      </c>
      <c r="E2438" s="6" t="str">
        <f t="shared" si="152"/>
        <v>Thursday</v>
      </c>
      <c r="F2438" s="6" t="str">
        <f t="shared" si="155"/>
        <v>Week-day</v>
      </c>
      <c r="G2438" s="6" t="str">
        <f>_xlfn.XLOOKUP(B2438,'[1]VLOOKUP DATA'!$A$3:$A$14,'[1]VLOOKUP DATA'!$C$3:$C$14)</f>
        <v>Low-demand</v>
      </c>
      <c r="H2438" s="6" t="str" cm="1">
        <f t="array" ref="H2438">_xlfn.XLOOKUP(1,('[1]VLOOKUP DATA'!$I$2:$I$337=[1]DATA!G2438)*('[1]VLOOKUP DATA'!$J$2:$J$337=[1]DATA!D2438)*('[1]VLOOKUP DATA'!$K$2:$K$337=[1]DATA!E2438),'[1]VLOOKUP DATA'!$L$2:$L$337)</f>
        <v>Peak</v>
      </c>
      <c r="I2438" s="1" cm="1">
        <f t="array" ref="I2438">_xlfn.XLOOKUP(B2438,'[1]VLOOKUP DATA'!$A$3:$A$14,_xlfn.XLOOKUP(H2438,'[1]VLOOKUP DATA'!$D$2:$F$2,'[1]VLOOKUP DATA'!$D$3:$F$14))*100</f>
        <v>213</v>
      </c>
      <c r="J2438" s="2">
        <v>178.52449166666676</v>
      </c>
      <c r="K2438" s="3">
        <f t="shared" si="153"/>
        <v>178.52449166666676</v>
      </c>
      <c r="L2438" s="3">
        <v>71.833333333333329</v>
      </c>
      <c r="M2438" s="4">
        <v>460.92527499999989</v>
      </c>
      <c r="N2438" s="4">
        <v>25.500799999999995</v>
      </c>
      <c r="O2438" s="4">
        <v>643.71515833333353</v>
      </c>
      <c r="P2438" s="3">
        <f t="shared" si="154"/>
        <v>479.85873786407785</v>
      </c>
      <c r="Q2438" s="5">
        <v>-6.6666666666666664E-4</v>
      </c>
      <c r="R2438" s="5">
        <f>VLOOKUP(D2438,'[1]DESIGN LOAD'!AC:AF,2,FALSE)</f>
        <v>485</v>
      </c>
      <c r="S2438" s="7">
        <f>VLOOKUP(D2438,'[1]DESIGN LOAD'!AC:AF,3,FALSE)</f>
        <v>655</v>
      </c>
      <c r="T2438">
        <f>VLOOKUP(D2438,'[1]DESIGN LOAD'!AC:AF,4,FALSE)</f>
        <v>1140</v>
      </c>
    </row>
    <row r="2439" spans="1:20" x14ac:dyDescent="0.3">
      <c r="A2439" s="6">
        <v>2024</v>
      </c>
      <c r="B2439" s="6">
        <v>10</v>
      </c>
      <c r="C2439" s="6">
        <v>10</v>
      </c>
      <c r="D2439" s="6">
        <v>19</v>
      </c>
      <c r="E2439" s="6" t="str">
        <f t="shared" si="152"/>
        <v>Thursday</v>
      </c>
      <c r="F2439" s="6" t="str">
        <f t="shared" si="155"/>
        <v>Week-day</v>
      </c>
      <c r="G2439" s="6" t="str">
        <f>_xlfn.XLOOKUP(B2439,'[1]VLOOKUP DATA'!$A$3:$A$14,'[1]VLOOKUP DATA'!$C$3:$C$14)</f>
        <v>Low-demand</v>
      </c>
      <c r="H2439" s="6" t="str" cm="1">
        <f t="array" ref="H2439">_xlfn.XLOOKUP(1,('[1]VLOOKUP DATA'!$I$2:$I$337=[1]DATA!G2439)*('[1]VLOOKUP DATA'!$J$2:$J$337=[1]DATA!D2439)*('[1]VLOOKUP DATA'!$K$2:$K$337=[1]DATA!E2439),'[1]VLOOKUP DATA'!$L$2:$L$337)</f>
        <v>Peak</v>
      </c>
      <c r="I2439" s="1" cm="1">
        <f t="array" ref="I2439">_xlfn.XLOOKUP(B2439,'[1]VLOOKUP DATA'!$A$3:$A$14,_xlfn.XLOOKUP(H2439,'[1]VLOOKUP DATA'!$D$2:$F$2,'[1]VLOOKUP DATA'!$D$3:$F$14))*100</f>
        <v>213</v>
      </c>
      <c r="J2439" s="2">
        <v>103.43159166666668</v>
      </c>
      <c r="K2439" s="3">
        <f t="shared" si="153"/>
        <v>103.43159166666668</v>
      </c>
      <c r="L2439" s="3">
        <v>69.433333333333337</v>
      </c>
      <c r="M2439" s="4">
        <v>465.49577500000004</v>
      </c>
      <c r="N2439" s="4">
        <v>1.6666666666666667E-5</v>
      </c>
      <c r="O2439" s="4">
        <v>547.66677499999992</v>
      </c>
      <c r="P2439" s="3">
        <f t="shared" si="154"/>
        <v>479.85873786407785</v>
      </c>
      <c r="Q2439" s="5">
        <v>-9.3333333333333322E-4</v>
      </c>
      <c r="R2439" s="5">
        <f>VLOOKUP(D2439,'[1]DESIGN LOAD'!AC:AF,2,FALSE)</f>
        <v>295</v>
      </c>
      <c r="S2439" s="7">
        <f>VLOOKUP(D2439,'[1]DESIGN LOAD'!AC:AF,3,FALSE)</f>
        <v>655</v>
      </c>
      <c r="T2439">
        <f>VLOOKUP(D2439,'[1]DESIGN LOAD'!AC:AF,4,FALSE)</f>
        <v>950</v>
      </c>
    </row>
    <row r="2440" spans="1:20" x14ac:dyDescent="0.3">
      <c r="A2440" s="6">
        <v>2024</v>
      </c>
      <c r="B2440" s="6">
        <v>10</v>
      </c>
      <c r="C2440" s="6">
        <v>10</v>
      </c>
      <c r="D2440" s="6">
        <v>20</v>
      </c>
      <c r="E2440" s="6" t="str">
        <f t="shared" si="152"/>
        <v>Thursday</v>
      </c>
      <c r="F2440" s="6" t="str">
        <f t="shared" si="155"/>
        <v>Week-day</v>
      </c>
      <c r="G2440" s="6" t="str">
        <f>_xlfn.XLOOKUP(B2440,'[1]VLOOKUP DATA'!$A$3:$A$14,'[1]VLOOKUP DATA'!$C$3:$C$14)</f>
        <v>Low-demand</v>
      </c>
      <c r="H2440" s="6" t="str" cm="1">
        <f t="array" ref="H2440">_xlfn.XLOOKUP(1,('[1]VLOOKUP DATA'!$I$2:$I$337=[1]DATA!G2440)*('[1]VLOOKUP DATA'!$J$2:$J$337=[1]DATA!D2440)*('[1]VLOOKUP DATA'!$K$2:$K$337=[1]DATA!E2440),'[1]VLOOKUP DATA'!$L$2:$L$337)</f>
        <v>Standard</v>
      </c>
      <c r="I2440" s="1" cm="1">
        <f t="array" ref="I2440">_xlfn.XLOOKUP(B2440,'[1]VLOOKUP DATA'!$A$3:$A$14,_xlfn.XLOOKUP(H2440,'[1]VLOOKUP DATA'!$D$2:$F$2,'[1]VLOOKUP DATA'!$D$3:$F$14))*100</f>
        <v>147</v>
      </c>
      <c r="J2440" s="2">
        <v>28.947600000000001</v>
      </c>
      <c r="K2440" s="3">
        <f t="shared" si="153"/>
        <v>28.947600000000001</v>
      </c>
      <c r="L2440" s="3">
        <v>70.016666666666666</v>
      </c>
      <c r="M2440" s="4">
        <v>465.32239999999996</v>
      </c>
      <c r="N2440" s="4">
        <v>0</v>
      </c>
      <c r="O2440" s="4">
        <v>473.25510000000008</v>
      </c>
      <c r="P2440" s="3">
        <f t="shared" si="154"/>
        <v>479.85873786407785</v>
      </c>
      <c r="Q2440" s="5">
        <v>-3.933333333333333E-3</v>
      </c>
      <c r="R2440" s="5">
        <f>VLOOKUP(D2440,'[1]DESIGN LOAD'!AC:AF,2,FALSE)</f>
        <v>295</v>
      </c>
      <c r="S2440" s="7">
        <f>VLOOKUP(D2440,'[1]DESIGN LOAD'!AC:AF,3,FALSE)</f>
        <v>190</v>
      </c>
      <c r="T2440">
        <f>VLOOKUP(D2440,'[1]DESIGN LOAD'!AC:AF,4,FALSE)</f>
        <v>485</v>
      </c>
    </row>
    <row r="2441" spans="1:20" x14ac:dyDescent="0.3">
      <c r="A2441" s="6">
        <v>2024</v>
      </c>
      <c r="B2441" s="6">
        <v>10</v>
      </c>
      <c r="C2441" s="6">
        <v>10</v>
      </c>
      <c r="D2441" s="6">
        <v>21</v>
      </c>
      <c r="E2441" s="6" t="str">
        <f t="shared" si="152"/>
        <v>Thursday</v>
      </c>
      <c r="F2441" s="6" t="str">
        <f t="shared" si="155"/>
        <v>Week-day</v>
      </c>
      <c r="G2441" s="6" t="str">
        <f>_xlfn.XLOOKUP(B2441,'[1]VLOOKUP DATA'!$A$3:$A$14,'[1]VLOOKUP DATA'!$C$3:$C$14)</f>
        <v>Low-demand</v>
      </c>
      <c r="H2441" s="6" t="str" cm="1">
        <f t="array" ref="H2441">_xlfn.XLOOKUP(1,('[1]VLOOKUP DATA'!$I$2:$I$337=[1]DATA!G2441)*('[1]VLOOKUP DATA'!$J$2:$J$337=[1]DATA!D2441)*('[1]VLOOKUP DATA'!$K$2:$K$337=[1]DATA!E2441),'[1]VLOOKUP DATA'!$L$2:$L$337)</f>
        <v>Standard</v>
      </c>
      <c r="I2441" s="1" cm="1">
        <f t="array" ref="I2441">_xlfn.XLOOKUP(B2441,'[1]VLOOKUP DATA'!$A$3:$A$14,_xlfn.XLOOKUP(H2441,'[1]VLOOKUP DATA'!$D$2:$F$2,'[1]VLOOKUP DATA'!$D$3:$F$14))*100</f>
        <v>147</v>
      </c>
      <c r="J2441" s="2">
        <v>-12.970175000000006</v>
      </c>
      <c r="K2441" s="3">
        <f t="shared" si="153"/>
        <v>0</v>
      </c>
      <c r="L2441" s="3">
        <v>72.708333333333329</v>
      </c>
      <c r="M2441" s="4">
        <v>465.25974999999977</v>
      </c>
      <c r="N2441" s="4">
        <v>0</v>
      </c>
      <c r="O2441" s="4">
        <v>431.40004999999968</v>
      </c>
      <c r="P2441" s="3">
        <f t="shared" si="154"/>
        <v>479.85873786407785</v>
      </c>
      <c r="Q2441" s="5">
        <v>-4.2833333333333326E-3</v>
      </c>
      <c r="R2441" s="5">
        <f>VLOOKUP(D2441,'[1]DESIGN LOAD'!AC:AF,2,FALSE)</f>
        <v>295</v>
      </c>
      <c r="S2441" s="7">
        <f>VLOOKUP(D2441,'[1]DESIGN LOAD'!AC:AF,3,FALSE)</f>
        <v>190</v>
      </c>
      <c r="T2441">
        <f>VLOOKUP(D2441,'[1]DESIGN LOAD'!AC:AF,4,FALSE)</f>
        <v>485</v>
      </c>
    </row>
    <row r="2442" spans="1:20" x14ac:dyDescent="0.3">
      <c r="A2442" s="6">
        <v>2024</v>
      </c>
      <c r="B2442" s="6">
        <v>10</v>
      </c>
      <c r="C2442" s="6">
        <v>10</v>
      </c>
      <c r="D2442" s="6">
        <v>22</v>
      </c>
      <c r="E2442" s="6" t="str">
        <f t="shared" si="152"/>
        <v>Thursday</v>
      </c>
      <c r="F2442" s="6" t="str">
        <f t="shared" si="155"/>
        <v>Week-day</v>
      </c>
      <c r="G2442" s="6" t="str">
        <f>_xlfn.XLOOKUP(B2442,'[1]VLOOKUP DATA'!$A$3:$A$14,'[1]VLOOKUP DATA'!$C$3:$C$14)</f>
        <v>Low-demand</v>
      </c>
      <c r="H2442" s="6" t="str" cm="1">
        <f t="array" ref="H2442">_xlfn.XLOOKUP(1,('[1]VLOOKUP DATA'!$I$2:$I$337=[1]DATA!G2442)*('[1]VLOOKUP DATA'!$J$2:$J$337=[1]DATA!D2442)*('[1]VLOOKUP DATA'!$K$2:$K$337=[1]DATA!E2442),'[1]VLOOKUP DATA'!$L$2:$L$337)</f>
        <v>Off-Peak</v>
      </c>
      <c r="I2442" s="1" cm="1">
        <f t="array" ref="I2442">_xlfn.XLOOKUP(B2442,'[1]VLOOKUP DATA'!$A$3:$A$14,_xlfn.XLOOKUP(H2442,'[1]VLOOKUP DATA'!$D$2:$F$2,'[1]VLOOKUP DATA'!$D$3:$F$14))*100</f>
        <v>93</v>
      </c>
      <c r="J2442" s="2">
        <v>-30.583566666666666</v>
      </c>
      <c r="K2442" s="3">
        <f t="shared" si="153"/>
        <v>0</v>
      </c>
      <c r="L2442" s="3">
        <v>76.99166666666666</v>
      </c>
      <c r="M2442" s="4">
        <v>465.17725833333333</v>
      </c>
      <c r="N2442" s="4">
        <v>0</v>
      </c>
      <c r="O2442" s="4">
        <v>413.84974166666672</v>
      </c>
      <c r="P2442" s="3">
        <f t="shared" si="154"/>
        <v>479.85873786407785</v>
      </c>
      <c r="Q2442" s="5">
        <v>-3.3249999999999998E-3</v>
      </c>
      <c r="R2442" s="5">
        <f>VLOOKUP(D2442,'[1]DESIGN LOAD'!AC:AF,2,FALSE)</f>
        <v>200</v>
      </c>
      <c r="S2442" s="7">
        <f>VLOOKUP(D2442,'[1]DESIGN LOAD'!AC:AF,3,FALSE)</f>
        <v>190</v>
      </c>
      <c r="T2442">
        <f>VLOOKUP(D2442,'[1]DESIGN LOAD'!AC:AF,4,FALSE)</f>
        <v>390</v>
      </c>
    </row>
    <row r="2443" spans="1:20" x14ac:dyDescent="0.3">
      <c r="A2443" s="6">
        <v>2024</v>
      </c>
      <c r="B2443" s="6">
        <v>10</v>
      </c>
      <c r="C2443" s="6">
        <v>10</v>
      </c>
      <c r="D2443" s="6">
        <v>23</v>
      </c>
      <c r="E2443" s="6" t="str">
        <f t="shared" si="152"/>
        <v>Thursday</v>
      </c>
      <c r="F2443" s="6" t="str">
        <f t="shared" si="155"/>
        <v>Week-day</v>
      </c>
      <c r="G2443" s="6" t="str">
        <f>_xlfn.XLOOKUP(B2443,'[1]VLOOKUP DATA'!$A$3:$A$14,'[1]VLOOKUP DATA'!$C$3:$C$14)</f>
        <v>Low-demand</v>
      </c>
      <c r="H2443" s="6" t="str" cm="1">
        <f t="array" ref="H2443">_xlfn.XLOOKUP(1,('[1]VLOOKUP DATA'!$I$2:$I$337=[1]DATA!G2443)*('[1]VLOOKUP DATA'!$J$2:$J$337=[1]DATA!D2443)*('[1]VLOOKUP DATA'!$K$2:$K$337=[1]DATA!E2443),'[1]VLOOKUP DATA'!$L$2:$L$337)</f>
        <v>Off-Peak</v>
      </c>
      <c r="I2443" s="1" cm="1">
        <f t="array" ref="I2443">_xlfn.XLOOKUP(B2443,'[1]VLOOKUP DATA'!$A$3:$A$14,_xlfn.XLOOKUP(H2443,'[1]VLOOKUP DATA'!$D$2:$F$2,'[1]VLOOKUP DATA'!$D$3:$F$14))*100</f>
        <v>93</v>
      </c>
      <c r="J2443" s="2">
        <v>-40.111058333333361</v>
      </c>
      <c r="K2443" s="3">
        <f t="shared" si="153"/>
        <v>0</v>
      </c>
      <c r="L2443" s="3">
        <v>81.375</v>
      </c>
      <c r="M2443" s="4">
        <v>465.12203333333343</v>
      </c>
      <c r="N2443" s="4">
        <v>0</v>
      </c>
      <c r="O2443" s="4">
        <v>404.4112833333333</v>
      </c>
      <c r="P2443" s="3">
        <f t="shared" si="154"/>
        <v>479.85873786407785</v>
      </c>
      <c r="Q2443" s="5">
        <v>-5.941666666666668E-3</v>
      </c>
      <c r="R2443" s="5">
        <f>VLOOKUP(D2443,'[1]DESIGN LOAD'!AC:AF,2,FALSE)</f>
        <v>200</v>
      </c>
      <c r="S2443" s="7">
        <f>VLOOKUP(D2443,'[1]DESIGN LOAD'!AC:AF,3,FALSE)</f>
        <v>190</v>
      </c>
      <c r="T2443">
        <f>VLOOKUP(D2443,'[1]DESIGN LOAD'!AC:AF,4,FALSE)</f>
        <v>390</v>
      </c>
    </row>
    <row r="2444" spans="1:20" x14ac:dyDescent="0.3">
      <c r="A2444" s="6">
        <v>2024</v>
      </c>
      <c r="B2444" s="6">
        <v>10</v>
      </c>
      <c r="C2444" s="6">
        <v>11</v>
      </c>
      <c r="D2444" s="6">
        <v>0</v>
      </c>
      <c r="E2444" s="6" t="str">
        <f t="shared" si="152"/>
        <v>Friday</v>
      </c>
      <c r="F2444" s="6" t="str">
        <f t="shared" si="155"/>
        <v>Week-day</v>
      </c>
      <c r="G2444" s="6" t="str">
        <f>_xlfn.XLOOKUP(B2444,'[1]VLOOKUP DATA'!$A$3:$A$14,'[1]VLOOKUP DATA'!$C$3:$C$14)</f>
        <v>Low-demand</v>
      </c>
      <c r="H2444" s="6" t="str" cm="1">
        <f t="array" ref="H2444">_xlfn.XLOOKUP(1,('[1]VLOOKUP DATA'!$I$2:$I$337=[1]DATA!G2444)*('[1]VLOOKUP DATA'!$J$2:$J$337=[1]DATA!D2444)*('[1]VLOOKUP DATA'!$K$2:$K$337=[1]DATA!E2444),'[1]VLOOKUP DATA'!$L$2:$L$337)</f>
        <v>Off-Peak</v>
      </c>
      <c r="I2444" s="1" cm="1">
        <f t="array" ref="I2444">_xlfn.XLOOKUP(B2444,'[1]VLOOKUP DATA'!$A$3:$A$14,_xlfn.XLOOKUP(H2444,'[1]VLOOKUP DATA'!$D$2:$F$2,'[1]VLOOKUP DATA'!$D$3:$F$14))*100</f>
        <v>93</v>
      </c>
      <c r="J2444" s="2">
        <v>-36.707974999999998</v>
      </c>
      <c r="K2444" s="3">
        <f t="shared" si="153"/>
        <v>0</v>
      </c>
      <c r="L2444" s="3">
        <v>85.908333333333331</v>
      </c>
      <c r="M2444" s="4">
        <v>465.12482500000004</v>
      </c>
      <c r="N2444" s="4">
        <v>0</v>
      </c>
      <c r="O2444" s="4">
        <v>407.78824166666675</v>
      </c>
      <c r="P2444" s="3">
        <f t="shared" si="154"/>
        <v>479.85873786407785</v>
      </c>
      <c r="Q2444" s="5">
        <v>-1.6666666666666668E-3</v>
      </c>
      <c r="R2444" s="5">
        <f>VLOOKUP(D2444,'[1]DESIGN LOAD'!AC:AF,2,FALSE)</f>
        <v>200</v>
      </c>
      <c r="S2444" s="7">
        <f>VLOOKUP(D2444,'[1]DESIGN LOAD'!AC:AF,3,FALSE)</f>
        <v>190</v>
      </c>
      <c r="T2444">
        <f>VLOOKUP(D2444,'[1]DESIGN LOAD'!AC:AF,4,FALSE)</f>
        <v>390</v>
      </c>
    </row>
    <row r="2445" spans="1:20" x14ac:dyDescent="0.3">
      <c r="A2445" s="6">
        <v>2024</v>
      </c>
      <c r="B2445" s="6">
        <v>10</v>
      </c>
      <c r="C2445" s="6">
        <v>11</v>
      </c>
      <c r="D2445" s="6">
        <v>1</v>
      </c>
      <c r="E2445" s="6" t="str">
        <f t="shared" si="152"/>
        <v>Friday</v>
      </c>
      <c r="F2445" s="6" t="str">
        <f t="shared" si="155"/>
        <v>Week-day</v>
      </c>
      <c r="G2445" s="6" t="str">
        <f>_xlfn.XLOOKUP(B2445,'[1]VLOOKUP DATA'!$A$3:$A$14,'[1]VLOOKUP DATA'!$C$3:$C$14)</f>
        <v>Low-demand</v>
      </c>
      <c r="H2445" s="6" t="str" cm="1">
        <f t="array" ref="H2445">_xlfn.XLOOKUP(1,('[1]VLOOKUP DATA'!$I$2:$I$337=[1]DATA!G2445)*('[1]VLOOKUP DATA'!$J$2:$J$337=[1]DATA!D2445)*('[1]VLOOKUP DATA'!$K$2:$K$337=[1]DATA!E2445),'[1]VLOOKUP DATA'!$L$2:$L$337)</f>
        <v>Off-Peak</v>
      </c>
      <c r="I2445" s="1" cm="1">
        <f t="array" ref="I2445">_xlfn.XLOOKUP(B2445,'[1]VLOOKUP DATA'!$A$3:$A$14,_xlfn.XLOOKUP(H2445,'[1]VLOOKUP DATA'!$D$2:$F$2,'[1]VLOOKUP DATA'!$D$3:$F$14))*100</f>
        <v>93</v>
      </c>
      <c r="J2445" s="2">
        <v>-36.800333333333342</v>
      </c>
      <c r="K2445" s="3">
        <f t="shared" si="153"/>
        <v>0</v>
      </c>
      <c r="L2445" s="3">
        <v>90.36666666666666</v>
      </c>
      <c r="M2445" s="4">
        <v>465.11509166666656</v>
      </c>
      <c r="N2445" s="4">
        <v>0</v>
      </c>
      <c r="O2445" s="4">
        <v>407.71786666666657</v>
      </c>
      <c r="P2445" s="3">
        <f t="shared" si="154"/>
        <v>479.85873786407785</v>
      </c>
      <c r="Q2445" s="5">
        <v>-1.6166666666666666E-3</v>
      </c>
      <c r="R2445" s="5">
        <f>VLOOKUP(D2445,'[1]DESIGN LOAD'!AC:AF,2,FALSE)</f>
        <v>200</v>
      </c>
      <c r="S2445" s="7">
        <f>VLOOKUP(D2445,'[1]DESIGN LOAD'!AC:AF,3,FALSE)</f>
        <v>190</v>
      </c>
      <c r="T2445">
        <f>VLOOKUP(D2445,'[1]DESIGN LOAD'!AC:AF,4,FALSE)</f>
        <v>390</v>
      </c>
    </row>
    <row r="2446" spans="1:20" x14ac:dyDescent="0.3">
      <c r="A2446" s="6">
        <v>2024</v>
      </c>
      <c r="B2446" s="6">
        <v>10</v>
      </c>
      <c r="C2446" s="6">
        <v>11</v>
      </c>
      <c r="D2446" s="6">
        <v>2</v>
      </c>
      <c r="E2446" s="6" t="str">
        <f t="shared" si="152"/>
        <v>Friday</v>
      </c>
      <c r="F2446" s="6" t="str">
        <f t="shared" si="155"/>
        <v>Week-day</v>
      </c>
      <c r="G2446" s="6" t="str">
        <f>_xlfn.XLOOKUP(B2446,'[1]VLOOKUP DATA'!$A$3:$A$14,'[1]VLOOKUP DATA'!$C$3:$C$14)</f>
        <v>Low-demand</v>
      </c>
      <c r="H2446" s="6" t="str" cm="1">
        <f t="array" ref="H2446">_xlfn.XLOOKUP(1,('[1]VLOOKUP DATA'!$I$2:$I$337=[1]DATA!G2446)*('[1]VLOOKUP DATA'!$J$2:$J$337=[1]DATA!D2446)*('[1]VLOOKUP DATA'!$K$2:$K$337=[1]DATA!E2446),'[1]VLOOKUP DATA'!$L$2:$L$337)</f>
        <v>Off-Peak</v>
      </c>
      <c r="I2446" s="1" cm="1">
        <f t="array" ref="I2446">_xlfn.XLOOKUP(B2446,'[1]VLOOKUP DATA'!$A$3:$A$14,_xlfn.XLOOKUP(H2446,'[1]VLOOKUP DATA'!$D$2:$F$2,'[1]VLOOKUP DATA'!$D$3:$F$14))*100</f>
        <v>93</v>
      </c>
      <c r="J2446" s="2">
        <v>23.519008333333321</v>
      </c>
      <c r="K2446" s="3">
        <f t="shared" si="153"/>
        <v>23.519008333333321</v>
      </c>
      <c r="L2446" s="3">
        <v>93.474999999999994</v>
      </c>
      <c r="M2446" s="4">
        <v>465.08554999999996</v>
      </c>
      <c r="N2446" s="4">
        <v>0</v>
      </c>
      <c r="O2446" s="4">
        <v>468.05062499999991</v>
      </c>
      <c r="P2446" s="3">
        <f t="shared" si="154"/>
        <v>479.85873786407785</v>
      </c>
      <c r="Q2446" s="5">
        <v>-5.3416666666666664E-3</v>
      </c>
      <c r="R2446" s="5">
        <f>VLOOKUP(D2446,'[1]DESIGN LOAD'!AC:AF,2,FALSE)</f>
        <v>200</v>
      </c>
      <c r="S2446" s="7">
        <f>VLOOKUP(D2446,'[1]DESIGN LOAD'!AC:AF,3,FALSE)</f>
        <v>190</v>
      </c>
      <c r="T2446">
        <f>VLOOKUP(D2446,'[1]DESIGN LOAD'!AC:AF,4,FALSE)</f>
        <v>390</v>
      </c>
    </row>
    <row r="2447" spans="1:20" x14ac:dyDescent="0.3">
      <c r="A2447" s="6">
        <v>2024</v>
      </c>
      <c r="B2447" s="6">
        <v>10</v>
      </c>
      <c r="C2447" s="6">
        <v>11</v>
      </c>
      <c r="D2447" s="6">
        <v>3</v>
      </c>
      <c r="E2447" s="6" t="str">
        <f t="shared" si="152"/>
        <v>Friday</v>
      </c>
      <c r="F2447" s="6" t="str">
        <f t="shared" si="155"/>
        <v>Week-day</v>
      </c>
      <c r="G2447" s="6" t="str">
        <f>_xlfn.XLOOKUP(B2447,'[1]VLOOKUP DATA'!$A$3:$A$14,'[1]VLOOKUP DATA'!$C$3:$C$14)</f>
        <v>Low-demand</v>
      </c>
      <c r="H2447" s="6" t="str" cm="1">
        <f t="array" ref="H2447">_xlfn.XLOOKUP(1,('[1]VLOOKUP DATA'!$I$2:$I$337=[1]DATA!G2447)*('[1]VLOOKUP DATA'!$J$2:$J$337=[1]DATA!D2447)*('[1]VLOOKUP DATA'!$K$2:$K$337=[1]DATA!E2447),'[1]VLOOKUP DATA'!$L$2:$L$337)</f>
        <v>Off-Peak</v>
      </c>
      <c r="I2447" s="1" cm="1">
        <f t="array" ref="I2447">_xlfn.XLOOKUP(B2447,'[1]VLOOKUP DATA'!$A$3:$A$14,_xlfn.XLOOKUP(H2447,'[1]VLOOKUP DATA'!$D$2:$F$2,'[1]VLOOKUP DATA'!$D$3:$F$14))*100</f>
        <v>93</v>
      </c>
      <c r="J2447" s="2">
        <v>29.312700000000007</v>
      </c>
      <c r="K2447" s="3">
        <f t="shared" si="153"/>
        <v>29.312700000000007</v>
      </c>
      <c r="L2447" s="3">
        <v>95.283333333333331</v>
      </c>
      <c r="M2447" s="4">
        <v>451.30985000000021</v>
      </c>
      <c r="N2447" s="4">
        <v>0</v>
      </c>
      <c r="O2447" s="4">
        <v>460.76721666666674</v>
      </c>
      <c r="P2447" s="3">
        <f t="shared" si="154"/>
        <v>479.85873786407785</v>
      </c>
      <c r="Q2447" s="5">
        <v>-2.316666666666667E-3</v>
      </c>
      <c r="R2447" s="5">
        <f>VLOOKUP(D2447,'[1]DESIGN LOAD'!AC:AF,2,FALSE)</f>
        <v>200</v>
      </c>
      <c r="S2447" s="7">
        <f>VLOOKUP(D2447,'[1]DESIGN LOAD'!AC:AF,3,FALSE)</f>
        <v>190</v>
      </c>
      <c r="T2447">
        <f>VLOOKUP(D2447,'[1]DESIGN LOAD'!AC:AF,4,FALSE)</f>
        <v>390</v>
      </c>
    </row>
    <row r="2448" spans="1:20" x14ac:dyDescent="0.3">
      <c r="A2448" s="6">
        <v>2024</v>
      </c>
      <c r="B2448" s="6">
        <v>10</v>
      </c>
      <c r="C2448" s="6">
        <v>11</v>
      </c>
      <c r="D2448" s="6">
        <v>4</v>
      </c>
      <c r="E2448" s="6" t="str">
        <f t="shared" si="152"/>
        <v>Friday</v>
      </c>
      <c r="F2448" s="6" t="str">
        <f t="shared" si="155"/>
        <v>Week-day</v>
      </c>
      <c r="G2448" s="6" t="str">
        <f>_xlfn.XLOOKUP(B2448,'[1]VLOOKUP DATA'!$A$3:$A$14,'[1]VLOOKUP DATA'!$C$3:$C$14)</f>
        <v>Low-demand</v>
      </c>
      <c r="H2448" s="6" t="str" cm="1">
        <f t="array" ref="H2448">_xlfn.XLOOKUP(1,('[1]VLOOKUP DATA'!$I$2:$I$337=[1]DATA!G2448)*('[1]VLOOKUP DATA'!$J$2:$J$337=[1]DATA!D2448)*('[1]VLOOKUP DATA'!$K$2:$K$337=[1]DATA!E2448),'[1]VLOOKUP DATA'!$L$2:$L$337)</f>
        <v>Off-Peak</v>
      </c>
      <c r="I2448" s="1" cm="1">
        <f t="array" ref="I2448">_xlfn.XLOOKUP(B2448,'[1]VLOOKUP DATA'!$A$3:$A$14,_xlfn.XLOOKUP(H2448,'[1]VLOOKUP DATA'!$D$2:$F$2,'[1]VLOOKUP DATA'!$D$3:$F$14))*100</f>
        <v>93</v>
      </c>
      <c r="J2448" s="2">
        <v>59.842791666666692</v>
      </c>
      <c r="K2448" s="3">
        <f t="shared" si="153"/>
        <v>59.842791666666692</v>
      </c>
      <c r="L2448" s="3">
        <v>96.433333333333337</v>
      </c>
      <c r="M2448" s="4">
        <v>451.30924166666648</v>
      </c>
      <c r="N2448" s="4">
        <v>0</v>
      </c>
      <c r="O2448" s="4">
        <v>491.30810833333328</v>
      </c>
      <c r="P2448" s="3">
        <f t="shared" si="154"/>
        <v>479.85873786407785</v>
      </c>
      <c r="Q2448" s="5">
        <v>-2.3499999999999997E-3</v>
      </c>
      <c r="R2448" s="5">
        <f>VLOOKUP(D2448,'[1]DESIGN LOAD'!AC:AF,2,FALSE)</f>
        <v>295</v>
      </c>
      <c r="S2448" s="7">
        <f>VLOOKUP(D2448,'[1]DESIGN LOAD'!AC:AF,3,FALSE)</f>
        <v>190</v>
      </c>
      <c r="T2448">
        <f>VLOOKUP(D2448,'[1]DESIGN LOAD'!AC:AF,4,FALSE)</f>
        <v>485</v>
      </c>
    </row>
    <row r="2449" spans="1:20" x14ac:dyDescent="0.3">
      <c r="A2449" s="6">
        <v>2024</v>
      </c>
      <c r="B2449" s="6">
        <v>10</v>
      </c>
      <c r="C2449" s="6">
        <v>11</v>
      </c>
      <c r="D2449" s="6">
        <v>5</v>
      </c>
      <c r="E2449" s="6" t="str">
        <f t="shared" si="152"/>
        <v>Friday</v>
      </c>
      <c r="F2449" s="6" t="str">
        <f t="shared" si="155"/>
        <v>Week-day</v>
      </c>
      <c r="G2449" s="6" t="str">
        <f>_xlfn.XLOOKUP(B2449,'[1]VLOOKUP DATA'!$A$3:$A$14,'[1]VLOOKUP DATA'!$C$3:$C$14)</f>
        <v>Low-demand</v>
      </c>
      <c r="H2449" s="6" t="str" cm="1">
        <f t="array" ref="H2449">_xlfn.XLOOKUP(1,('[1]VLOOKUP DATA'!$I$2:$I$337=[1]DATA!G2449)*('[1]VLOOKUP DATA'!$J$2:$J$337=[1]DATA!D2449)*('[1]VLOOKUP DATA'!$K$2:$K$337=[1]DATA!E2449),'[1]VLOOKUP DATA'!$L$2:$L$337)</f>
        <v>Off-Peak</v>
      </c>
      <c r="I2449" s="1" cm="1">
        <f t="array" ref="I2449">_xlfn.XLOOKUP(B2449,'[1]VLOOKUP DATA'!$A$3:$A$14,_xlfn.XLOOKUP(H2449,'[1]VLOOKUP DATA'!$D$2:$F$2,'[1]VLOOKUP DATA'!$D$3:$F$14))*100</f>
        <v>93</v>
      </c>
      <c r="J2449" s="2">
        <v>54.723033333333326</v>
      </c>
      <c r="K2449" s="3">
        <f t="shared" si="153"/>
        <v>54.723033333333326</v>
      </c>
      <c r="L2449" s="3">
        <v>96.95</v>
      </c>
      <c r="M2449" s="4">
        <v>465.04215833333336</v>
      </c>
      <c r="N2449" s="4">
        <v>0</v>
      </c>
      <c r="O2449" s="4">
        <v>499.31913333333335</v>
      </c>
      <c r="P2449" s="3">
        <f t="shared" si="154"/>
        <v>479.85873786407785</v>
      </c>
      <c r="Q2449" s="5">
        <v>-8.0000000000000004E-4</v>
      </c>
      <c r="R2449" s="5">
        <f>VLOOKUP(D2449,'[1]DESIGN LOAD'!AC:AF,2,FALSE)</f>
        <v>295</v>
      </c>
      <c r="S2449" s="7">
        <f>VLOOKUP(D2449,'[1]DESIGN LOAD'!AC:AF,3,FALSE)</f>
        <v>190</v>
      </c>
      <c r="T2449">
        <f>VLOOKUP(D2449,'[1]DESIGN LOAD'!AC:AF,4,FALSE)</f>
        <v>485</v>
      </c>
    </row>
    <row r="2450" spans="1:20" x14ac:dyDescent="0.3">
      <c r="A2450" s="6">
        <v>2024</v>
      </c>
      <c r="B2450" s="6">
        <v>10</v>
      </c>
      <c r="C2450" s="6">
        <v>11</v>
      </c>
      <c r="D2450" s="6">
        <v>6</v>
      </c>
      <c r="E2450" s="6" t="str">
        <f t="shared" si="152"/>
        <v>Friday</v>
      </c>
      <c r="F2450" s="6" t="str">
        <f t="shared" si="155"/>
        <v>Week-day</v>
      </c>
      <c r="G2450" s="6" t="str">
        <f>_xlfn.XLOOKUP(B2450,'[1]VLOOKUP DATA'!$A$3:$A$14,'[1]VLOOKUP DATA'!$C$3:$C$14)</f>
        <v>Low-demand</v>
      </c>
      <c r="H2450" s="6" t="str" cm="1">
        <f t="array" ref="H2450">_xlfn.XLOOKUP(1,('[1]VLOOKUP DATA'!$I$2:$I$337=[1]DATA!G2450)*('[1]VLOOKUP DATA'!$J$2:$J$337=[1]DATA!D2450)*('[1]VLOOKUP DATA'!$K$2:$K$337=[1]DATA!E2450),'[1]VLOOKUP DATA'!$L$2:$L$337)</f>
        <v>Standard</v>
      </c>
      <c r="I2450" s="1" cm="1">
        <f t="array" ref="I2450">_xlfn.XLOOKUP(B2450,'[1]VLOOKUP DATA'!$A$3:$A$14,_xlfn.XLOOKUP(H2450,'[1]VLOOKUP DATA'!$D$2:$F$2,'[1]VLOOKUP DATA'!$D$3:$F$14))*100</f>
        <v>147</v>
      </c>
      <c r="J2450" s="2">
        <v>37.938916666666692</v>
      </c>
      <c r="K2450" s="3">
        <f t="shared" si="153"/>
        <v>37.938916666666692</v>
      </c>
      <c r="L2450" s="3">
        <v>97.88333333333334</v>
      </c>
      <c r="M2450" s="4">
        <v>446.32780000000002</v>
      </c>
      <c r="N2450" s="4">
        <v>51.670308333333338</v>
      </c>
      <c r="O2450" s="4">
        <v>516.32010000000002</v>
      </c>
      <c r="P2450" s="3">
        <f t="shared" si="154"/>
        <v>479.85873786407785</v>
      </c>
      <c r="Q2450" s="5">
        <v>-6.0833333333333334E-4</v>
      </c>
      <c r="R2450" s="5">
        <f>VLOOKUP(D2450,'[1]DESIGN LOAD'!AC:AF,2,FALSE)</f>
        <v>295</v>
      </c>
      <c r="S2450" s="7">
        <f>VLOOKUP(D2450,'[1]DESIGN LOAD'!AC:AF,3,FALSE)</f>
        <v>190</v>
      </c>
      <c r="T2450">
        <f>VLOOKUP(D2450,'[1]DESIGN LOAD'!AC:AF,4,FALSE)</f>
        <v>485</v>
      </c>
    </row>
    <row r="2451" spans="1:20" x14ac:dyDescent="0.3">
      <c r="A2451" s="6">
        <v>2024</v>
      </c>
      <c r="B2451" s="6">
        <v>10</v>
      </c>
      <c r="C2451" s="6">
        <v>11</v>
      </c>
      <c r="D2451" s="6">
        <v>7</v>
      </c>
      <c r="E2451" s="6" t="str">
        <f t="shared" si="152"/>
        <v>Friday</v>
      </c>
      <c r="F2451" s="6" t="str">
        <f t="shared" si="155"/>
        <v>Week-day</v>
      </c>
      <c r="G2451" s="6" t="str">
        <f>_xlfn.XLOOKUP(B2451,'[1]VLOOKUP DATA'!$A$3:$A$14,'[1]VLOOKUP DATA'!$C$3:$C$14)</f>
        <v>Low-demand</v>
      </c>
      <c r="H2451" s="6" t="str" cm="1">
        <f t="array" ref="H2451">_xlfn.XLOOKUP(1,('[1]VLOOKUP DATA'!$I$2:$I$337=[1]DATA!G2451)*('[1]VLOOKUP DATA'!$J$2:$J$337=[1]DATA!D2451)*('[1]VLOOKUP DATA'!$K$2:$K$337=[1]DATA!E2451),'[1]VLOOKUP DATA'!$L$2:$L$337)</f>
        <v>Peak</v>
      </c>
      <c r="I2451" s="1" cm="1">
        <f t="array" ref="I2451">_xlfn.XLOOKUP(B2451,'[1]VLOOKUP DATA'!$A$3:$A$14,_xlfn.XLOOKUP(H2451,'[1]VLOOKUP DATA'!$D$2:$F$2,'[1]VLOOKUP DATA'!$D$3:$F$14))*100</f>
        <v>213</v>
      </c>
      <c r="J2451" s="2">
        <v>-23.963016666666665</v>
      </c>
      <c r="K2451" s="3">
        <f t="shared" si="153"/>
        <v>0</v>
      </c>
      <c r="L2451" s="3">
        <v>99.033333333333331</v>
      </c>
      <c r="M2451" s="4">
        <v>302.98848333333325</v>
      </c>
      <c r="N2451" s="4">
        <v>305.80670000000009</v>
      </c>
      <c r="O2451" s="4">
        <v>571.11701666666681</v>
      </c>
      <c r="P2451" s="3">
        <f t="shared" si="154"/>
        <v>479.85873786407785</v>
      </c>
      <c r="Q2451" s="5">
        <v>-2.0333333333333332E-3</v>
      </c>
      <c r="R2451" s="5">
        <f>VLOOKUP(D2451,'[1]DESIGN LOAD'!AC:AF,2,FALSE)</f>
        <v>565</v>
      </c>
      <c r="S2451" s="7">
        <f>VLOOKUP(D2451,'[1]DESIGN LOAD'!AC:AF,3,FALSE)</f>
        <v>690</v>
      </c>
      <c r="T2451">
        <f>VLOOKUP(D2451,'[1]DESIGN LOAD'!AC:AF,4,FALSE)</f>
        <v>1255</v>
      </c>
    </row>
    <row r="2452" spans="1:20" x14ac:dyDescent="0.3">
      <c r="A2452" s="6">
        <v>2024</v>
      </c>
      <c r="B2452" s="6">
        <v>10</v>
      </c>
      <c r="C2452" s="6">
        <v>11</v>
      </c>
      <c r="D2452" s="6">
        <v>8</v>
      </c>
      <c r="E2452" s="6" t="str">
        <f t="shared" si="152"/>
        <v>Friday</v>
      </c>
      <c r="F2452" s="6" t="str">
        <f t="shared" si="155"/>
        <v>Week-day</v>
      </c>
      <c r="G2452" s="6" t="str">
        <f>_xlfn.XLOOKUP(B2452,'[1]VLOOKUP DATA'!$A$3:$A$14,'[1]VLOOKUP DATA'!$C$3:$C$14)</f>
        <v>Low-demand</v>
      </c>
      <c r="H2452" s="6" t="str" cm="1">
        <f t="array" ref="H2452">_xlfn.XLOOKUP(1,('[1]VLOOKUP DATA'!$I$2:$I$337=[1]DATA!G2452)*('[1]VLOOKUP DATA'!$J$2:$J$337=[1]DATA!D2452)*('[1]VLOOKUP DATA'!$K$2:$K$337=[1]DATA!E2452),'[1]VLOOKUP DATA'!$L$2:$L$337)</f>
        <v>Peak</v>
      </c>
      <c r="I2452" s="1" cm="1">
        <f t="array" ref="I2452">_xlfn.XLOOKUP(B2452,'[1]VLOOKUP DATA'!$A$3:$A$14,_xlfn.XLOOKUP(H2452,'[1]VLOOKUP DATA'!$D$2:$F$2,'[1]VLOOKUP DATA'!$D$3:$F$14))*100</f>
        <v>213</v>
      </c>
      <c r="J2452" s="2">
        <v>4.6257416666666664</v>
      </c>
      <c r="K2452" s="3">
        <f t="shared" si="153"/>
        <v>4.6257416666666664</v>
      </c>
      <c r="L2452" s="3">
        <v>99.00833333333334</v>
      </c>
      <c r="M2452" s="4">
        <v>35.009033333333349</v>
      </c>
      <c r="N2452" s="4">
        <v>572.80285833333335</v>
      </c>
      <c r="O2452" s="4">
        <v>607.83078333333322</v>
      </c>
      <c r="P2452" s="3">
        <f t="shared" si="154"/>
        <v>479.85873786407785</v>
      </c>
      <c r="Q2452" s="5">
        <v>-3.2083333333333334E-3</v>
      </c>
      <c r="R2452" s="5">
        <f>VLOOKUP(D2452,'[1]DESIGN LOAD'!AC:AF,2,FALSE)</f>
        <v>565</v>
      </c>
      <c r="S2452" s="7">
        <f>VLOOKUP(D2452,'[1]DESIGN LOAD'!AC:AF,3,FALSE)</f>
        <v>675</v>
      </c>
      <c r="T2452">
        <f>VLOOKUP(D2452,'[1]DESIGN LOAD'!AC:AF,4,FALSE)</f>
        <v>1240</v>
      </c>
    </row>
    <row r="2453" spans="1:20" x14ac:dyDescent="0.3">
      <c r="A2453" s="6">
        <v>2024</v>
      </c>
      <c r="B2453" s="6">
        <v>10</v>
      </c>
      <c r="C2453" s="6">
        <v>11</v>
      </c>
      <c r="D2453" s="6">
        <v>9</v>
      </c>
      <c r="E2453" s="6" t="str">
        <f t="shared" si="152"/>
        <v>Friday</v>
      </c>
      <c r="F2453" s="6" t="str">
        <f t="shared" si="155"/>
        <v>Week-day</v>
      </c>
      <c r="G2453" s="6" t="str">
        <f>_xlfn.XLOOKUP(B2453,'[1]VLOOKUP DATA'!$A$3:$A$14,'[1]VLOOKUP DATA'!$C$3:$C$14)</f>
        <v>Low-demand</v>
      </c>
      <c r="H2453" s="6" t="str" cm="1">
        <f t="array" ref="H2453">_xlfn.XLOOKUP(1,('[1]VLOOKUP DATA'!$I$2:$I$337=[1]DATA!G2453)*('[1]VLOOKUP DATA'!$J$2:$J$337=[1]DATA!D2453)*('[1]VLOOKUP DATA'!$K$2:$K$337=[1]DATA!E2453),'[1]VLOOKUP DATA'!$L$2:$L$337)</f>
        <v>Peak</v>
      </c>
      <c r="I2453" s="1" cm="1">
        <f t="array" ref="I2453">_xlfn.XLOOKUP(B2453,'[1]VLOOKUP DATA'!$A$3:$A$14,_xlfn.XLOOKUP(H2453,'[1]VLOOKUP DATA'!$D$2:$F$2,'[1]VLOOKUP DATA'!$D$3:$F$14))*100</f>
        <v>213</v>
      </c>
      <c r="J2453" s="2">
        <v>4.0493749999999986</v>
      </c>
      <c r="K2453" s="3">
        <f t="shared" si="153"/>
        <v>4.0493749999999986</v>
      </c>
      <c r="L2453" s="3">
        <v>99</v>
      </c>
      <c r="M2453" s="4">
        <v>13.226366666666662</v>
      </c>
      <c r="N2453" s="4">
        <v>704.92677500000025</v>
      </c>
      <c r="O2453" s="4">
        <v>718.16515833333324</v>
      </c>
      <c r="P2453" s="3">
        <f t="shared" si="154"/>
        <v>479.85873786407785</v>
      </c>
      <c r="Q2453" s="5">
        <v>-2.633333333333333E-3</v>
      </c>
      <c r="R2453" s="5">
        <f>VLOOKUP(D2453,'[1]DESIGN LOAD'!AC:AF,2,FALSE)</f>
        <v>565</v>
      </c>
      <c r="S2453" s="7">
        <f>VLOOKUP(D2453,'[1]DESIGN LOAD'!AC:AF,3,FALSE)</f>
        <v>675</v>
      </c>
      <c r="T2453">
        <f>VLOOKUP(D2453,'[1]DESIGN LOAD'!AC:AF,4,FALSE)</f>
        <v>1240</v>
      </c>
    </row>
    <row r="2454" spans="1:20" x14ac:dyDescent="0.3">
      <c r="A2454" s="6">
        <v>2024</v>
      </c>
      <c r="B2454" s="6">
        <v>10</v>
      </c>
      <c r="C2454" s="6">
        <v>11</v>
      </c>
      <c r="D2454" s="6">
        <v>10</v>
      </c>
      <c r="E2454" s="6" t="str">
        <f t="shared" si="152"/>
        <v>Friday</v>
      </c>
      <c r="F2454" s="6" t="str">
        <f t="shared" si="155"/>
        <v>Week-day</v>
      </c>
      <c r="G2454" s="6" t="str">
        <f>_xlfn.XLOOKUP(B2454,'[1]VLOOKUP DATA'!$A$3:$A$14,'[1]VLOOKUP DATA'!$C$3:$C$14)</f>
        <v>Low-demand</v>
      </c>
      <c r="H2454" s="6" t="str" cm="1">
        <f t="array" ref="H2454">_xlfn.XLOOKUP(1,('[1]VLOOKUP DATA'!$I$2:$I$337=[1]DATA!G2454)*('[1]VLOOKUP DATA'!$J$2:$J$337=[1]DATA!D2454)*('[1]VLOOKUP DATA'!$K$2:$K$337=[1]DATA!E2454),'[1]VLOOKUP DATA'!$L$2:$L$337)</f>
        <v>Standard</v>
      </c>
      <c r="I2454" s="1" cm="1">
        <f t="array" ref="I2454">_xlfn.XLOOKUP(B2454,'[1]VLOOKUP DATA'!$A$3:$A$14,_xlfn.XLOOKUP(H2454,'[1]VLOOKUP DATA'!$D$2:$F$2,'[1]VLOOKUP DATA'!$D$3:$F$14))*100</f>
        <v>147</v>
      </c>
      <c r="J2454" s="2">
        <v>1.1523500000000007</v>
      </c>
      <c r="K2454" s="3">
        <f t="shared" si="153"/>
        <v>1.1523500000000007</v>
      </c>
      <c r="L2454" s="3">
        <v>99</v>
      </c>
      <c r="M2454" s="4">
        <v>1.5389083333333324</v>
      </c>
      <c r="N2454" s="4">
        <v>698.71539166666685</v>
      </c>
      <c r="O2454" s="4">
        <v>700.85010000000011</v>
      </c>
      <c r="P2454" s="3">
        <f t="shared" si="154"/>
        <v>479.85873786407785</v>
      </c>
      <c r="Q2454" s="5">
        <v>-4.1250000000000002E-3</v>
      </c>
      <c r="R2454" s="5">
        <f>VLOOKUP(D2454,'[1]DESIGN LOAD'!AC:AF,2,FALSE)</f>
        <v>565</v>
      </c>
      <c r="S2454" s="7">
        <f>VLOOKUP(D2454,'[1]DESIGN LOAD'!AC:AF,3,FALSE)</f>
        <v>675</v>
      </c>
      <c r="T2454">
        <f>VLOOKUP(D2454,'[1]DESIGN LOAD'!AC:AF,4,FALSE)</f>
        <v>1240</v>
      </c>
    </row>
    <row r="2455" spans="1:20" x14ac:dyDescent="0.3">
      <c r="A2455" s="6">
        <v>2024</v>
      </c>
      <c r="B2455" s="6">
        <v>10</v>
      </c>
      <c r="C2455" s="6">
        <v>11</v>
      </c>
      <c r="D2455" s="6">
        <v>11</v>
      </c>
      <c r="E2455" s="6" t="str">
        <f t="shared" si="152"/>
        <v>Friday</v>
      </c>
      <c r="F2455" s="6" t="str">
        <f t="shared" si="155"/>
        <v>Week-day</v>
      </c>
      <c r="G2455" s="6" t="str">
        <f>_xlfn.XLOOKUP(B2455,'[1]VLOOKUP DATA'!$A$3:$A$14,'[1]VLOOKUP DATA'!$C$3:$C$14)</f>
        <v>Low-demand</v>
      </c>
      <c r="H2455" s="6" t="str" cm="1">
        <f t="array" ref="H2455">_xlfn.XLOOKUP(1,('[1]VLOOKUP DATA'!$I$2:$I$337=[1]DATA!G2455)*('[1]VLOOKUP DATA'!$J$2:$J$337=[1]DATA!D2455)*('[1]VLOOKUP DATA'!$K$2:$K$337=[1]DATA!E2455),'[1]VLOOKUP DATA'!$L$2:$L$337)</f>
        <v>Standard</v>
      </c>
      <c r="I2455" s="1" cm="1">
        <f t="array" ref="I2455">_xlfn.XLOOKUP(B2455,'[1]VLOOKUP DATA'!$A$3:$A$14,_xlfn.XLOOKUP(H2455,'[1]VLOOKUP DATA'!$D$2:$F$2,'[1]VLOOKUP DATA'!$D$3:$F$14))*100</f>
        <v>147</v>
      </c>
      <c r="J2455" s="2">
        <v>2.6049000000000007</v>
      </c>
      <c r="K2455" s="3">
        <f t="shared" si="153"/>
        <v>2.6049000000000007</v>
      </c>
      <c r="L2455" s="3">
        <v>99</v>
      </c>
      <c r="M2455" s="4">
        <v>0.15485833333333329</v>
      </c>
      <c r="N2455" s="4">
        <v>739.00260833333311</v>
      </c>
      <c r="O2455" s="4">
        <v>741.60232499999995</v>
      </c>
      <c r="P2455" s="3">
        <f t="shared" si="154"/>
        <v>479.85873786407785</v>
      </c>
      <c r="Q2455" s="5">
        <v>-4.7749999999999997E-3</v>
      </c>
      <c r="R2455" s="5">
        <f>VLOOKUP(D2455,'[1]DESIGN LOAD'!AC:AF,2,FALSE)</f>
        <v>565</v>
      </c>
      <c r="S2455" s="7">
        <f>VLOOKUP(D2455,'[1]DESIGN LOAD'!AC:AF,3,FALSE)</f>
        <v>675</v>
      </c>
      <c r="T2455">
        <f>VLOOKUP(D2455,'[1]DESIGN LOAD'!AC:AF,4,FALSE)</f>
        <v>1240</v>
      </c>
    </row>
    <row r="2456" spans="1:20" x14ac:dyDescent="0.3">
      <c r="A2456" s="6">
        <v>2024</v>
      </c>
      <c r="B2456" s="6">
        <v>10</v>
      </c>
      <c r="C2456" s="6">
        <v>11</v>
      </c>
      <c r="D2456" s="6">
        <v>12</v>
      </c>
      <c r="E2456" s="6" t="str">
        <f t="shared" si="152"/>
        <v>Friday</v>
      </c>
      <c r="F2456" s="6" t="str">
        <f t="shared" si="155"/>
        <v>Week-day</v>
      </c>
      <c r="G2456" s="6" t="str">
        <f>_xlfn.XLOOKUP(B2456,'[1]VLOOKUP DATA'!$A$3:$A$14,'[1]VLOOKUP DATA'!$C$3:$C$14)</f>
        <v>Low-demand</v>
      </c>
      <c r="H2456" s="6" t="str" cm="1">
        <f t="array" ref="H2456">_xlfn.XLOOKUP(1,('[1]VLOOKUP DATA'!$I$2:$I$337=[1]DATA!G2456)*('[1]VLOOKUP DATA'!$J$2:$J$337=[1]DATA!D2456)*('[1]VLOOKUP DATA'!$K$2:$K$337=[1]DATA!E2456),'[1]VLOOKUP DATA'!$L$2:$L$337)</f>
        <v>Standard</v>
      </c>
      <c r="I2456" s="1" cm="1">
        <f t="array" ref="I2456">_xlfn.XLOOKUP(B2456,'[1]VLOOKUP DATA'!$A$3:$A$14,_xlfn.XLOOKUP(H2456,'[1]VLOOKUP DATA'!$D$2:$F$2,'[1]VLOOKUP DATA'!$D$3:$F$14))*100</f>
        <v>147</v>
      </c>
      <c r="J2456" s="2">
        <v>5.4881583333333328</v>
      </c>
      <c r="K2456" s="3">
        <f t="shared" si="153"/>
        <v>5.4881583333333328</v>
      </c>
      <c r="L2456" s="3">
        <v>99.00833333333334</v>
      </c>
      <c r="M2456" s="4">
        <v>0.15525833333333333</v>
      </c>
      <c r="N2456" s="4">
        <v>771.88030833333346</v>
      </c>
      <c r="O2456" s="4">
        <v>777.36359999999991</v>
      </c>
      <c r="P2456" s="3">
        <f t="shared" si="154"/>
        <v>479.85873786407785</v>
      </c>
      <c r="Q2456" s="5">
        <v>-4.5416666666666661E-3</v>
      </c>
      <c r="R2456" s="5">
        <f>VLOOKUP(D2456,'[1]DESIGN LOAD'!AC:AF,2,FALSE)</f>
        <v>565</v>
      </c>
      <c r="S2456" s="7">
        <f>VLOOKUP(D2456,'[1]DESIGN LOAD'!AC:AF,3,FALSE)</f>
        <v>675</v>
      </c>
      <c r="T2456">
        <f>VLOOKUP(D2456,'[1]DESIGN LOAD'!AC:AF,4,FALSE)</f>
        <v>1240</v>
      </c>
    </row>
    <row r="2457" spans="1:20" x14ac:dyDescent="0.3">
      <c r="A2457" s="6">
        <v>2024</v>
      </c>
      <c r="B2457" s="6">
        <v>10</v>
      </c>
      <c r="C2457" s="6">
        <v>11</v>
      </c>
      <c r="D2457" s="6">
        <v>13</v>
      </c>
      <c r="E2457" s="6" t="str">
        <f t="shared" si="152"/>
        <v>Friday</v>
      </c>
      <c r="F2457" s="6" t="str">
        <f t="shared" si="155"/>
        <v>Week-day</v>
      </c>
      <c r="G2457" s="6" t="str">
        <f>_xlfn.XLOOKUP(B2457,'[1]VLOOKUP DATA'!$A$3:$A$14,'[1]VLOOKUP DATA'!$C$3:$C$14)</f>
        <v>Low-demand</v>
      </c>
      <c r="H2457" s="6" t="str" cm="1">
        <f t="array" ref="H2457">_xlfn.XLOOKUP(1,('[1]VLOOKUP DATA'!$I$2:$I$337=[1]DATA!G2457)*('[1]VLOOKUP DATA'!$J$2:$J$337=[1]DATA!D2457)*('[1]VLOOKUP DATA'!$K$2:$K$337=[1]DATA!E2457),'[1]VLOOKUP DATA'!$L$2:$L$337)</f>
        <v>Standard</v>
      </c>
      <c r="I2457" s="1" cm="1">
        <f t="array" ref="I2457">_xlfn.XLOOKUP(B2457,'[1]VLOOKUP DATA'!$A$3:$A$14,_xlfn.XLOOKUP(H2457,'[1]VLOOKUP DATA'!$D$2:$F$2,'[1]VLOOKUP DATA'!$D$3:$F$14))*100</f>
        <v>147</v>
      </c>
      <c r="J2457" s="2">
        <v>7.922816666666666</v>
      </c>
      <c r="K2457" s="3">
        <f t="shared" si="153"/>
        <v>7.922816666666666</v>
      </c>
      <c r="L2457" s="3">
        <v>99.1</v>
      </c>
      <c r="M2457" s="4">
        <v>0.15354166666666658</v>
      </c>
      <c r="N2457" s="4">
        <v>776.37146666666627</v>
      </c>
      <c r="O2457" s="4">
        <v>784.28857500000004</v>
      </c>
      <c r="P2457" s="3">
        <f t="shared" si="154"/>
        <v>479.85873786407785</v>
      </c>
      <c r="Q2457" s="5">
        <v>-5.4416666666666658E-3</v>
      </c>
      <c r="R2457" s="5">
        <f>VLOOKUP(D2457,'[1]DESIGN LOAD'!AC:AF,2,FALSE)</f>
        <v>565</v>
      </c>
      <c r="S2457" s="7">
        <f>VLOOKUP(D2457,'[1]DESIGN LOAD'!AC:AF,3,FALSE)</f>
        <v>675</v>
      </c>
      <c r="T2457">
        <f>VLOOKUP(D2457,'[1]DESIGN LOAD'!AC:AF,4,FALSE)</f>
        <v>1240</v>
      </c>
    </row>
    <row r="2458" spans="1:20" x14ac:dyDescent="0.3">
      <c r="A2458" s="6">
        <v>2024</v>
      </c>
      <c r="B2458" s="6">
        <v>10</v>
      </c>
      <c r="C2458" s="6">
        <v>11</v>
      </c>
      <c r="D2458" s="6">
        <v>14</v>
      </c>
      <c r="E2458" s="6" t="str">
        <f t="shared" si="152"/>
        <v>Friday</v>
      </c>
      <c r="F2458" s="6" t="str">
        <f t="shared" si="155"/>
        <v>Week-day</v>
      </c>
      <c r="G2458" s="6" t="str">
        <f>_xlfn.XLOOKUP(B2458,'[1]VLOOKUP DATA'!$A$3:$A$14,'[1]VLOOKUP DATA'!$C$3:$C$14)</f>
        <v>Low-demand</v>
      </c>
      <c r="H2458" s="6" t="str" cm="1">
        <f t="array" ref="H2458">_xlfn.XLOOKUP(1,('[1]VLOOKUP DATA'!$I$2:$I$337=[1]DATA!G2458)*('[1]VLOOKUP DATA'!$J$2:$J$337=[1]DATA!D2458)*('[1]VLOOKUP DATA'!$K$2:$K$337=[1]DATA!E2458),'[1]VLOOKUP DATA'!$L$2:$L$337)</f>
        <v>Standard</v>
      </c>
      <c r="I2458" s="1" cm="1">
        <f t="array" ref="I2458">_xlfn.XLOOKUP(B2458,'[1]VLOOKUP DATA'!$A$3:$A$14,_xlfn.XLOOKUP(H2458,'[1]VLOOKUP DATA'!$D$2:$F$2,'[1]VLOOKUP DATA'!$D$3:$F$14))*100</f>
        <v>147</v>
      </c>
      <c r="J2458" s="2">
        <v>88.146408333333341</v>
      </c>
      <c r="K2458" s="3">
        <f t="shared" si="153"/>
        <v>88.146408333333341</v>
      </c>
      <c r="L2458" s="3">
        <v>98.2</v>
      </c>
      <c r="M2458" s="4">
        <v>0.15199166666666653</v>
      </c>
      <c r="N2458" s="4">
        <v>731.14694166666698</v>
      </c>
      <c r="O2458" s="4">
        <v>819.29033333333302</v>
      </c>
      <c r="P2458" s="3">
        <f t="shared" si="154"/>
        <v>479.85873786407785</v>
      </c>
      <c r="Q2458" s="5">
        <v>-2.8999999999999998E-3</v>
      </c>
      <c r="R2458" s="5">
        <f>VLOOKUP(D2458,'[1]DESIGN LOAD'!AC:AF,2,FALSE)</f>
        <v>565</v>
      </c>
      <c r="S2458" s="7">
        <f>VLOOKUP(D2458,'[1]DESIGN LOAD'!AC:AF,3,FALSE)</f>
        <v>675</v>
      </c>
      <c r="T2458">
        <f>VLOOKUP(D2458,'[1]DESIGN LOAD'!AC:AF,4,FALSE)</f>
        <v>1240</v>
      </c>
    </row>
    <row r="2459" spans="1:20" x14ac:dyDescent="0.3">
      <c r="A2459" s="6">
        <v>2024</v>
      </c>
      <c r="B2459" s="6">
        <v>10</v>
      </c>
      <c r="C2459" s="6">
        <v>11</v>
      </c>
      <c r="D2459" s="6">
        <v>15</v>
      </c>
      <c r="E2459" s="6" t="str">
        <f t="shared" si="152"/>
        <v>Friday</v>
      </c>
      <c r="F2459" s="6" t="str">
        <f t="shared" si="155"/>
        <v>Week-day</v>
      </c>
      <c r="G2459" s="6" t="str">
        <f>_xlfn.XLOOKUP(B2459,'[1]VLOOKUP DATA'!$A$3:$A$14,'[1]VLOOKUP DATA'!$C$3:$C$14)</f>
        <v>Low-demand</v>
      </c>
      <c r="H2459" s="6" t="str" cm="1">
        <f t="array" ref="H2459">_xlfn.XLOOKUP(1,('[1]VLOOKUP DATA'!$I$2:$I$337=[1]DATA!G2459)*('[1]VLOOKUP DATA'!$J$2:$J$337=[1]DATA!D2459)*('[1]VLOOKUP DATA'!$K$2:$K$337=[1]DATA!E2459),'[1]VLOOKUP DATA'!$L$2:$L$337)</f>
        <v>Standard</v>
      </c>
      <c r="I2459" s="1" cm="1">
        <f t="array" ref="I2459">_xlfn.XLOOKUP(B2459,'[1]VLOOKUP DATA'!$A$3:$A$14,_xlfn.XLOOKUP(H2459,'[1]VLOOKUP DATA'!$D$2:$F$2,'[1]VLOOKUP DATA'!$D$3:$F$14))*100</f>
        <v>147</v>
      </c>
      <c r="J2459" s="2">
        <v>49.153358333333323</v>
      </c>
      <c r="K2459" s="3">
        <f t="shared" si="153"/>
        <v>49.153358333333323</v>
      </c>
      <c r="L2459" s="3">
        <v>96.183333333333337</v>
      </c>
      <c r="M2459" s="4">
        <v>217.89376666666669</v>
      </c>
      <c r="N2459" s="4">
        <v>604.74740833333328</v>
      </c>
      <c r="O2459" s="4">
        <v>864.651475</v>
      </c>
      <c r="P2459" s="3">
        <f t="shared" si="154"/>
        <v>479.85873786407785</v>
      </c>
      <c r="Q2459" s="5">
        <v>-5.7500000000000008E-3</v>
      </c>
      <c r="R2459" s="5">
        <f>VLOOKUP(D2459,'[1]DESIGN LOAD'!AC:AF,2,FALSE)</f>
        <v>565</v>
      </c>
      <c r="S2459" s="7">
        <f>VLOOKUP(D2459,'[1]DESIGN LOAD'!AC:AF,3,FALSE)</f>
        <v>675</v>
      </c>
      <c r="T2459">
        <f>VLOOKUP(D2459,'[1]DESIGN LOAD'!AC:AF,4,FALSE)</f>
        <v>1240</v>
      </c>
    </row>
    <row r="2460" spans="1:20" x14ac:dyDescent="0.3">
      <c r="A2460" s="6">
        <v>2024</v>
      </c>
      <c r="B2460" s="6">
        <v>10</v>
      </c>
      <c r="C2460" s="6">
        <v>11</v>
      </c>
      <c r="D2460" s="6">
        <v>16</v>
      </c>
      <c r="E2460" s="6" t="str">
        <f t="shared" si="152"/>
        <v>Friday</v>
      </c>
      <c r="F2460" s="6" t="str">
        <f t="shared" si="155"/>
        <v>Week-day</v>
      </c>
      <c r="G2460" s="6" t="str">
        <f>_xlfn.XLOOKUP(B2460,'[1]VLOOKUP DATA'!$A$3:$A$14,'[1]VLOOKUP DATA'!$C$3:$C$14)</f>
        <v>Low-demand</v>
      </c>
      <c r="H2460" s="6" t="str" cm="1">
        <f t="array" ref="H2460">_xlfn.XLOOKUP(1,('[1]VLOOKUP DATA'!$I$2:$I$337=[1]DATA!G2460)*('[1]VLOOKUP DATA'!$J$2:$J$337=[1]DATA!D2460)*('[1]VLOOKUP DATA'!$K$2:$K$337=[1]DATA!E2460),'[1]VLOOKUP DATA'!$L$2:$L$337)</f>
        <v>Standard</v>
      </c>
      <c r="I2460" s="1" cm="1">
        <f t="array" ref="I2460">_xlfn.XLOOKUP(B2460,'[1]VLOOKUP DATA'!$A$3:$A$14,_xlfn.XLOOKUP(H2460,'[1]VLOOKUP DATA'!$D$2:$F$2,'[1]VLOOKUP DATA'!$D$3:$F$14))*100</f>
        <v>147</v>
      </c>
      <c r="J2460" s="2">
        <v>84.880875000000017</v>
      </c>
      <c r="K2460" s="3">
        <f t="shared" si="153"/>
        <v>84.880875000000017</v>
      </c>
      <c r="L2460" s="3">
        <v>95.38333333333334</v>
      </c>
      <c r="M2460" s="4">
        <v>411.55215000000004</v>
      </c>
      <c r="N2460" s="4">
        <v>372.13497499999983</v>
      </c>
      <c r="O2460" s="4">
        <v>868.56463333333386</v>
      </c>
      <c r="P2460" s="3">
        <f t="shared" si="154"/>
        <v>479.85873786407785</v>
      </c>
      <c r="Q2460" s="5">
        <v>-3.5499999999999998E-3</v>
      </c>
      <c r="R2460" s="5">
        <f>VLOOKUP(D2460,'[1]DESIGN LOAD'!AC:AF,2,FALSE)</f>
        <v>565</v>
      </c>
      <c r="S2460" s="7">
        <f>VLOOKUP(D2460,'[1]DESIGN LOAD'!AC:AF,3,FALSE)</f>
        <v>675</v>
      </c>
      <c r="T2460">
        <f>VLOOKUP(D2460,'[1]DESIGN LOAD'!AC:AF,4,FALSE)</f>
        <v>1240</v>
      </c>
    </row>
    <row r="2461" spans="1:20" x14ac:dyDescent="0.3">
      <c r="A2461" s="6">
        <v>2024</v>
      </c>
      <c r="B2461" s="6">
        <v>10</v>
      </c>
      <c r="C2461" s="6">
        <v>11</v>
      </c>
      <c r="D2461" s="6">
        <v>17</v>
      </c>
      <c r="E2461" s="6" t="str">
        <f t="shared" si="152"/>
        <v>Friday</v>
      </c>
      <c r="F2461" s="6" t="str">
        <f t="shared" si="155"/>
        <v>Week-day</v>
      </c>
      <c r="G2461" s="6" t="str">
        <f>_xlfn.XLOOKUP(B2461,'[1]VLOOKUP DATA'!$A$3:$A$14,'[1]VLOOKUP DATA'!$C$3:$C$14)</f>
        <v>Low-demand</v>
      </c>
      <c r="H2461" s="6" t="str" cm="1">
        <f t="array" ref="H2461">_xlfn.XLOOKUP(1,('[1]VLOOKUP DATA'!$I$2:$I$337=[1]DATA!G2461)*('[1]VLOOKUP DATA'!$J$2:$J$337=[1]DATA!D2461)*('[1]VLOOKUP DATA'!$K$2:$K$337=[1]DATA!E2461),'[1]VLOOKUP DATA'!$L$2:$L$337)</f>
        <v>Standard</v>
      </c>
      <c r="I2461" s="1" cm="1">
        <f t="array" ref="I2461">_xlfn.XLOOKUP(B2461,'[1]VLOOKUP DATA'!$A$3:$A$14,_xlfn.XLOOKUP(H2461,'[1]VLOOKUP DATA'!$D$2:$F$2,'[1]VLOOKUP DATA'!$D$3:$F$14))*100</f>
        <v>147</v>
      </c>
      <c r="J2461" s="2">
        <v>110.11657575757577</v>
      </c>
      <c r="K2461" s="3">
        <f t="shared" si="153"/>
        <v>110.11657575757577</v>
      </c>
      <c r="L2461" s="3">
        <v>95.646464646464651</v>
      </c>
      <c r="M2461" s="4">
        <v>455.06227272727267</v>
      </c>
      <c r="N2461" s="4">
        <v>132.15137373737377</v>
      </c>
      <c r="O2461" s="4">
        <v>697.32722222222208</v>
      </c>
      <c r="P2461" s="3">
        <f t="shared" si="154"/>
        <v>479.85873786407785</v>
      </c>
      <c r="Q2461" s="5">
        <v>-3.3636363636363634E-3</v>
      </c>
      <c r="R2461" s="5">
        <f>VLOOKUP(D2461,'[1]DESIGN LOAD'!AC:AF,2,FALSE)</f>
        <v>555</v>
      </c>
      <c r="S2461" s="7">
        <f>VLOOKUP(D2461,'[1]DESIGN LOAD'!AC:AF,3,FALSE)</f>
        <v>675</v>
      </c>
      <c r="T2461">
        <f>VLOOKUP(D2461,'[1]DESIGN LOAD'!AC:AF,4,FALSE)</f>
        <v>1230</v>
      </c>
    </row>
    <row r="2462" spans="1:20" x14ac:dyDescent="0.3">
      <c r="A2462" s="6">
        <v>2024</v>
      </c>
      <c r="B2462" s="6">
        <v>10</v>
      </c>
      <c r="C2462" s="6">
        <v>11</v>
      </c>
      <c r="D2462" s="6">
        <v>18</v>
      </c>
      <c r="E2462" s="6" t="str">
        <f t="shared" si="152"/>
        <v>Friday</v>
      </c>
      <c r="F2462" s="6" t="str">
        <f t="shared" si="155"/>
        <v>Week-day</v>
      </c>
      <c r="G2462" s="6" t="str">
        <f>_xlfn.XLOOKUP(B2462,'[1]VLOOKUP DATA'!$A$3:$A$14,'[1]VLOOKUP DATA'!$C$3:$C$14)</f>
        <v>Low-demand</v>
      </c>
      <c r="H2462" s="6" t="str" cm="1">
        <f t="array" ref="H2462">_xlfn.XLOOKUP(1,('[1]VLOOKUP DATA'!$I$2:$I$337=[1]DATA!G2462)*('[1]VLOOKUP DATA'!$J$2:$J$337=[1]DATA!D2462)*('[1]VLOOKUP DATA'!$K$2:$K$337=[1]DATA!E2462),'[1]VLOOKUP DATA'!$L$2:$L$337)</f>
        <v>Peak</v>
      </c>
      <c r="I2462" s="1" cm="1">
        <f t="array" ref="I2462">_xlfn.XLOOKUP(B2462,'[1]VLOOKUP DATA'!$A$3:$A$14,_xlfn.XLOOKUP(H2462,'[1]VLOOKUP DATA'!$D$2:$F$2,'[1]VLOOKUP DATA'!$D$3:$F$14))*100</f>
        <v>213</v>
      </c>
      <c r="J2462" s="2">
        <v>173.94280833333329</v>
      </c>
      <c r="K2462" s="3">
        <f t="shared" si="153"/>
        <v>173.94280833333329</v>
      </c>
      <c r="L2462" s="3">
        <v>92.275000000000006</v>
      </c>
      <c r="M2462" s="4">
        <v>479.8559583333336</v>
      </c>
      <c r="N2462" s="4">
        <v>15.488266666666666</v>
      </c>
      <c r="O2462" s="4">
        <v>669.28756666666663</v>
      </c>
      <c r="P2462" s="3">
        <f t="shared" si="154"/>
        <v>479.85873786407785</v>
      </c>
      <c r="Q2462" s="5">
        <v>0</v>
      </c>
      <c r="R2462" s="5">
        <f>VLOOKUP(D2462,'[1]DESIGN LOAD'!AC:AF,2,FALSE)</f>
        <v>485</v>
      </c>
      <c r="S2462" s="7">
        <f>VLOOKUP(D2462,'[1]DESIGN LOAD'!AC:AF,3,FALSE)</f>
        <v>655</v>
      </c>
      <c r="T2462">
        <f>VLOOKUP(D2462,'[1]DESIGN LOAD'!AC:AF,4,FALSE)</f>
        <v>1140</v>
      </c>
    </row>
    <row r="2463" spans="1:20" x14ac:dyDescent="0.3">
      <c r="A2463" s="6">
        <v>2024</v>
      </c>
      <c r="B2463" s="6">
        <v>10</v>
      </c>
      <c r="C2463" s="6">
        <v>11</v>
      </c>
      <c r="D2463" s="6">
        <v>19</v>
      </c>
      <c r="E2463" s="6" t="str">
        <f t="shared" si="152"/>
        <v>Friday</v>
      </c>
      <c r="F2463" s="6" t="str">
        <f t="shared" si="155"/>
        <v>Week-day</v>
      </c>
      <c r="G2463" s="6" t="str">
        <f>_xlfn.XLOOKUP(B2463,'[1]VLOOKUP DATA'!$A$3:$A$14,'[1]VLOOKUP DATA'!$C$3:$C$14)</f>
        <v>Low-demand</v>
      </c>
      <c r="H2463" s="6" t="str" cm="1">
        <f t="array" ref="H2463">_xlfn.XLOOKUP(1,('[1]VLOOKUP DATA'!$I$2:$I$337=[1]DATA!G2463)*('[1]VLOOKUP DATA'!$J$2:$J$337=[1]DATA!D2463)*('[1]VLOOKUP DATA'!$K$2:$K$337=[1]DATA!E2463),'[1]VLOOKUP DATA'!$L$2:$L$337)</f>
        <v>Peak</v>
      </c>
      <c r="I2463" s="1" cm="1">
        <f t="array" ref="I2463">_xlfn.XLOOKUP(B2463,'[1]VLOOKUP DATA'!$A$3:$A$14,_xlfn.XLOOKUP(H2463,'[1]VLOOKUP DATA'!$D$2:$F$2,'[1]VLOOKUP DATA'!$D$3:$F$14))*100</f>
        <v>213</v>
      </c>
      <c r="J2463" s="2">
        <v>84.211158333333358</v>
      </c>
      <c r="K2463" s="3">
        <f t="shared" si="153"/>
        <v>84.211158333333358</v>
      </c>
      <c r="L2463" s="3">
        <v>90.125</v>
      </c>
      <c r="M2463" s="4">
        <v>479.8091083333332</v>
      </c>
      <c r="N2463" s="4">
        <v>4.0833333333333336E-4</v>
      </c>
      <c r="O2463" s="4">
        <v>564.01670833333333</v>
      </c>
      <c r="P2463" s="3">
        <f t="shared" si="154"/>
        <v>479.85873786407785</v>
      </c>
      <c r="Q2463" s="5">
        <v>-4.4583333333333332E-3</v>
      </c>
      <c r="R2463" s="5">
        <f>VLOOKUP(D2463,'[1]DESIGN LOAD'!AC:AF,2,FALSE)</f>
        <v>295</v>
      </c>
      <c r="S2463" s="7">
        <f>VLOOKUP(D2463,'[1]DESIGN LOAD'!AC:AF,3,FALSE)</f>
        <v>655</v>
      </c>
      <c r="T2463">
        <f>VLOOKUP(D2463,'[1]DESIGN LOAD'!AC:AF,4,FALSE)</f>
        <v>950</v>
      </c>
    </row>
    <row r="2464" spans="1:20" x14ac:dyDescent="0.3">
      <c r="A2464" s="6">
        <v>2024</v>
      </c>
      <c r="B2464" s="6">
        <v>10</v>
      </c>
      <c r="C2464" s="6">
        <v>11</v>
      </c>
      <c r="D2464" s="6">
        <v>20</v>
      </c>
      <c r="E2464" s="6" t="str">
        <f t="shared" si="152"/>
        <v>Friday</v>
      </c>
      <c r="F2464" s="6" t="str">
        <f t="shared" si="155"/>
        <v>Week-day</v>
      </c>
      <c r="G2464" s="6" t="str">
        <f>_xlfn.XLOOKUP(B2464,'[1]VLOOKUP DATA'!$A$3:$A$14,'[1]VLOOKUP DATA'!$C$3:$C$14)</f>
        <v>Low-demand</v>
      </c>
      <c r="H2464" s="6" t="str" cm="1">
        <f t="array" ref="H2464">_xlfn.XLOOKUP(1,('[1]VLOOKUP DATA'!$I$2:$I$337=[1]DATA!G2464)*('[1]VLOOKUP DATA'!$J$2:$J$337=[1]DATA!D2464)*('[1]VLOOKUP DATA'!$K$2:$K$337=[1]DATA!E2464),'[1]VLOOKUP DATA'!$L$2:$L$337)</f>
        <v>Standard</v>
      </c>
      <c r="I2464" s="1" cm="1">
        <f t="array" ref="I2464">_xlfn.XLOOKUP(B2464,'[1]VLOOKUP DATA'!$A$3:$A$14,_xlfn.XLOOKUP(H2464,'[1]VLOOKUP DATA'!$D$2:$F$2,'[1]VLOOKUP DATA'!$D$3:$F$14))*100</f>
        <v>147</v>
      </c>
      <c r="J2464" s="2">
        <v>-47.613091666666669</v>
      </c>
      <c r="K2464" s="3">
        <f t="shared" si="153"/>
        <v>0</v>
      </c>
      <c r="L2464" s="3">
        <v>93.233333333333334</v>
      </c>
      <c r="M2464" s="4">
        <v>479.83178333333359</v>
      </c>
      <c r="N2464" s="4">
        <v>0</v>
      </c>
      <c r="O2464" s="4">
        <v>432.21627499999988</v>
      </c>
      <c r="P2464" s="3">
        <f t="shared" si="154"/>
        <v>479.85873786407785</v>
      </c>
      <c r="Q2464" s="5">
        <v>-2E-3</v>
      </c>
      <c r="R2464" s="5">
        <f>VLOOKUP(D2464,'[1]DESIGN LOAD'!AC:AF,2,FALSE)</f>
        <v>295</v>
      </c>
      <c r="S2464" s="7">
        <f>VLOOKUP(D2464,'[1]DESIGN LOAD'!AC:AF,3,FALSE)</f>
        <v>190</v>
      </c>
      <c r="T2464">
        <f>VLOOKUP(D2464,'[1]DESIGN LOAD'!AC:AF,4,FALSE)</f>
        <v>485</v>
      </c>
    </row>
    <row r="2465" spans="1:20" x14ac:dyDescent="0.3">
      <c r="A2465" s="6">
        <v>2024</v>
      </c>
      <c r="B2465" s="6">
        <v>10</v>
      </c>
      <c r="C2465" s="6">
        <v>11</v>
      </c>
      <c r="D2465" s="6">
        <v>21</v>
      </c>
      <c r="E2465" s="6" t="str">
        <f t="shared" si="152"/>
        <v>Friday</v>
      </c>
      <c r="F2465" s="6" t="str">
        <f t="shared" si="155"/>
        <v>Week-day</v>
      </c>
      <c r="G2465" s="6" t="str">
        <f>_xlfn.XLOOKUP(B2465,'[1]VLOOKUP DATA'!$A$3:$A$14,'[1]VLOOKUP DATA'!$C$3:$C$14)</f>
        <v>Low-demand</v>
      </c>
      <c r="H2465" s="6" t="str" cm="1">
        <f t="array" ref="H2465">_xlfn.XLOOKUP(1,('[1]VLOOKUP DATA'!$I$2:$I$337=[1]DATA!G2465)*('[1]VLOOKUP DATA'!$J$2:$J$337=[1]DATA!D2465)*('[1]VLOOKUP DATA'!$K$2:$K$337=[1]DATA!E2465),'[1]VLOOKUP DATA'!$L$2:$L$337)</f>
        <v>Standard</v>
      </c>
      <c r="I2465" s="1" cm="1">
        <f t="array" ref="I2465">_xlfn.XLOOKUP(B2465,'[1]VLOOKUP DATA'!$A$3:$A$14,_xlfn.XLOOKUP(H2465,'[1]VLOOKUP DATA'!$D$2:$F$2,'[1]VLOOKUP DATA'!$D$3:$F$14))*100</f>
        <v>147</v>
      </c>
      <c r="J2465" s="2">
        <v>10.239641666666666</v>
      </c>
      <c r="K2465" s="3">
        <f t="shared" si="153"/>
        <v>10.239641666666666</v>
      </c>
      <c r="L2465" s="3">
        <v>97.4</v>
      </c>
      <c r="M2465" s="4">
        <v>412.91859166666677</v>
      </c>
      <c r="N2465" s="4">
        <v>0</v>
      </c>
      <c r="O2465" s="4">
        <v>423.15647500000028</v>
      </c>
      <c r="P2465" s="3">
        <f t="shared" si="154"/>
        <v>479.85873786407785</v>
      </c>
      <c r="Q2465" s="5">
        <v>-1.6250000000000001E-3</v>
      </c>
      <c r="R2465" s="5">
        <f>VLOOKUP(D2465,'[1]DESIGN LOAD'!AC:AF,2,FALSE)</f>
        <v>295</v>
      </c>
      <c r="S2465" s="7">
        <f>VLOOKUP(D2465,'[1]DESIGN LOAD'!AC:AF,3,FALSE)</f>
        <v>190</v>
      </c>
      <c r="T2465">
        <f>VLOOKUP(D2465,'[1]DESIGN LOAD'!AC:AF,4,FALSE)</f>
        <v>485</v>
      </c>
    </row>
    <row r="2466" spans="1:20" x14ac:dyDescent="0.3">
      <c r="A2466" s="6">
        <v>2024</v>
      </c>
      <c r="B2466" s="6">
        <v>10</v>
      </c>
      <c r="C2466" s="6">
        <v>11</v>
      </c>
      <c r="D2466" s="6">
        <v>22</v>
      </c>
      <c r="E2466" s="6" t="str">
        <f t="shared" si="152"/>
        <v>Friday</v>
      </c>
      <c r="F2466" s="6" t="str">
        <f t="shared" si="155"/>
        <v>Week-day</v>
      </c>
      <c r="G2466" s="6" t="str">
        <f>_xlfn.XLOOKUP(B2466,'[1]VLOOKUP DATA'!$A$3:$A$14,'[1]VLOOKUP DATA'!$C$3:$C$14)</f>
        <v>Low-demand</v>
      </c>
      <c r="H2466" s="6" t="str" cm="1">
        <f t="array" ref="H2466">_xlfn.XLOOKUP(1,('[1]VLOOKUP DATA'!$I$2:$I$337=[1]DATA!G2466)*('[1]VLOOKUP DATA'!$J$2:$J$337=[1]DATA!D2466)*('[1]VLOOKUP DATA'!$K$2:$K$337=[1]DATA!E2466),'[1]VLOOKUP DATA'!$L$2:$L$337)</f>
        <v>Off-Peak</v>
      </c>
      <c r="I2466" s="1" cm="1">
        <f t="array" ref="I2466">_xlfn.XLOOKUP(B2466,'[1]VLOOKUP DATA'!$A$3:$A$14,_xlfn.XLOOKUP(H2466,'[1]VLOOKUP DATA'!$D$2:$F$2,'[1]VLOOKUP DATA'!$D$3:$F$14))*100</f>
        <v>93</v>
      </c>
      <c r="J2466" s="2">
        <v>33.724183333333336</v>
      </c>
      <c r="K2466" s="3">
        <f t="shared" si="153"/>
        <v>33.724183333333336</v>
      </c>
      <c r="L2466" s="3">
        <v>98.858333333333334</v>
      </c>
      <c r="M2466" s="4">
        <v>389.21924166666673</v>
      </c>
      <c r="N2466" s="4">
        <v>0</v>
      </c>
      <c r="O2466" s="4">
        <v>422.94226666666668</v>
      </c>
      <c r="P2466" s="3">
        <f t="shared" si="154"/>
        <v>479.85873786407785</v>
      </c>
      <c r="Q2466" s="5">
        <v>-1.5499999999999999E-3</v>
      </c>
      <c r="R2466" s="5">
        <f>VLOOKUP(D2466,'[1]DESIGN LOAD'!AC:AF,2,FALSE)</f>
        <v>200</v>
      </c>
      <c r="S2466" s="7">
        <f>VLOOKUP(D2466,'[1]DESIGN LOAD'!AC:AF,3,FALSE)</f>
        <v>190</v>
      </c>
      <c r="T2466">
        <f>VLOOKUP(D2466,'[1]DESIGN LOAD'!AC:AF,4,FALSE)</f>
        <v>390</v>
      </c>
    </row>
    <row r="2467" spans="1:20" x14ac:dyDescent="0.3">
      <c r="A2467" s="6">
        <v>2024</v>
      </c>
      <c r="B2467" s="6">
        <v>10</v>
      </c>
      <c r="C2467" s="6">
        <v>11</v>
      </c>
      <c r="D2467" s="6">
        <v>23</v>
      </c>
      <c r="E2467" s="6" t="str">
        <f t="shared" si="152"/>
        <v>Friday</v>
      </c>
      <c r="F2467" s="6" t="str">
        <f t="shared" si="155"/>
        <v>Week-day</v>
      </c>
      <c r="G2467" s="6" t="str">
        <f>_xlfn.XLOOKUP(B2467,'[1]VLOOKUP DATA'!$A$3:$A$14,'[1]VLOOKUP DATA'!$C$3:$C$14)</f>
        <v>Low-demand</v>
      </c>
      <c r="H2467" s="6" t="str" cm="1">
        <f t="array" ref="H2467">_xlfn.XLOOKUP(1,('[1]VLOOKUP DATA'!$I$2:$I$337=[1]DATA!G2467)*('[1]VLOOKUP DATA'!$J$2:$J$337=[1]DATA!D2467)*('[1]VLOOKUP DATA'!$K$2:$K$337=[1]DATA!E2467),'[1]VLOOKUP DATA'!$L$2:$L$337)</f>
        <v>Off-Peak</v>
      </c>
      <c r="I2467" s="1" cm="1">
        <f t="array" ref="I2467">_xlfn.XLOOKUP(B2467,'[1]VLOOKUP DATA'!$A$3:$A$14,_xlfn.XLOOKUP(H2467,'[1]VLOOKUP DATA'!$D$2:$F$2,'[1]VLOOKUP DATA'!$D$3:$F$14))*100</f>
        <v>93</v>
      </c>
      <c r="J2467" s="2">
        <v>50.68833333333334</v>
      </c>
      <c r="K2467" s="3">
        <f t="shared" si="153"/>
        <v>50.68833333333334</v>
      </c>
      <c r="L2467" s="3">
        <v>99</v>
      </c>
      <c r="M2467" s="4">
        <v>367.95204166666684</v>
      </c>
      <c r="N2467" s="4">
        <v>0</v>
      </c>
      <c r="O2467" s="4">
        <v>418.63964166666693</v>
      </c>
      <c r="P2467" s="3">
        <f t="shared" si="154"/>
        <v>479.85873786407785</v>
      </c>
      <c r="Q2467" s="5">
        <v>-7.9166666666666665E-4</v>
      </c>
      <c r="R2467" s="5">
        <f>VLOOKUP(D2467,'[1]DESIGN LOAD'!AC:AF,2,FALSE)</f>
        <v>200</v>
      </c>
      <c r="S2467" s="7">
        <f>VLOOKUP(D2467,'[1]DESIGN LOAD'!AC:AF,3,FALSE)</f>
        <v>190</v>
      </c>
      <c r="T2467">
        <f>VLOOKUP(D2467,'[1]DESIGN LOAD'!AC:AF,4,FALSE)</f>
        <v>390</v>
      </c>
    </row>
    <row r="2468" spans="1:20" x14ac:dyDescent="0.3">
      <c r="A2468" s="6">
        <v>2024</v>
      </c>
      <c r="B2468" s="6">
        <v>10</v>
      </c>
      <c r="C2468" s="6">
        <v>12</v>
      </c>
      <c r="D2468" s="6">
        <v>0</v>
      </c>
      <c r="E2468" s="6" t="str">
        <f t="shared" si="152"/>
        <v>Saturday</v>
      </c>
      <c r="F2468" s="6" t="str">
        <f t="shared" si="155"/>
        <v>Weekend</v>
      </c>
      <c r="G2468" s="6" t="str">
        <f>_xlfn.XLOOKUP(B2468,'[1]VLOOKUP DATA'!$A$3:$A$14,'[1]VLOOKUP DATA'!$C$3:$C$14)</f>
        <v>Low-demand</v>
      </c>
      <c r="H2468" s="6" t="str" cm="1">
        <f t="array" ref="H2468">_xlfn.XLOOKUP(1,('[1]VLOOKUP DATA'!$I$2:$I$337=[1]DATA!G2468)*('[1]VLOOKUP DATA'!$J$2:$J$337=[1]DATA!D2468)*('[1]VLOOKUP DATA'!$K$2:$K$337=[1]DATA!E2468),'[1]VLOOKUP DATA'!$L$2:$L$337)</f>
        <v>Off-Peak</v>
      </c>
      <c r="I2468" s="1" cm="1">
        <f t="array" ref="I2468">_xlfn.XLOOKUP(B2468,'[1]VLOOKUP DATA'!$A$3:$A$14,_xlfn.XLOOKUP(H2468,'[1]VLOOKUP DATA'!$D$2:$F$2,'[1]VLOOKUP DATA'!$D$3:$F$14))*100</f>
        <v>93</v>
      </c>
      <c r="J2468" s="2">
        <v>60.193091666666668</v>
      </c>
      <c r="K2468" s="3">
        <f t="shared" si="153"/>
        <v>60.193091666666668</v>
      </c>
      <c r="L2468" s="3">
        <v>99</v>
      </c>
      <c r="M2468" s="4">
        <v>356.42624166666667</v>
      </c>
      <c r="N2468" s="4">
        <v>0</v>
      </c>
      <c r="O2468" s="4">
        <v>416.61562500000002</v>
      </c>
      <c r="P2468" s="3">
        <f t="shared" si="154"/>
        <v>479.85873786407785</v>
      </c>
      <c r="Q2468" s="5">
        <v>-3.7333333333333329E-3</v>
      </c>
      <c r="R2468" s="5">
        <f>VLOOKUP(D2468,'[1]DESIGN LOAD'!AC:AF,2,FALSE)</f>
        <v>200</v>
      </c>
      <c r="S2468" s="7">
        <f>VLOOKUP(D2468,'[1]DESIGN LOAD'!AC:AF,3,FALSE)</f>
        <v>190</v>
      </c>
      <c r="T2468">
        <f>VLOOKUP(D2468,'[1]DESIGN LOAD'!AC:AF,4,FALSE)</f>
        <v>390</v>
      </c>
    </row>
    <row r="2469" spans="1:20" x14ac:dyDescent="0.3">
      <c r="A2469" s="6">
        <v>2024</v>
      </c>
      <c r="B2469" s="6">
        <v>10</v>
      </c>
      <c r="C2469" s="6">
        <v>12</v>
      </c>
      <c r="D2469" s="6">
        <v>1</v>
      </c>
      <c r="E2469" s="6" t="str">
        <f t="shared" si="152"/>
        <v>Saturday</v>
      </c>
      <c r="F2469" s="6" t="str">
        <f t="shared" si="155"/>
        <v>Weekend</v>
      </c>
      <c r="G2469" s="6" t="str">
        <f>_xlfn.XLOOKUP(B2469,'[1]VLOOKUP DATA'!$A$3:$A$14,'[1]VLOOKUP DATA'!$C$3:$C$14)</f>
        <v>Low-demand</v>
      </c>
      <c r="H2469" s="6" t="str" cm="1">
        <f t="array" ref="H2469">_xlfn.XLOOKUP(1,('[1]VLOOKUP DATA'!$I$2:$I$337=[1]DATA!G2469)*('[1]VLOOKUP DATA'!$J$2:$J$337=[1]DATA!D2469)*('[1]VLOOKUP DATA'!$K$2:$K$337=[1]DATA!E2469),'[1]VLOOKUP DATA'!$L$2:$L$337)</f>
        <v>Off-Peak</v>
      </c>
      <c r="I2469" s="1" cm="1">
        <f t="array" ref="I2469">_xlfn.XLOOKUP(B2469,'[1]VLOOKUP DATA'!$A$3:$A$14,_xlfn.XLOOKUP(H2469,'[1]VLOOKUP DATA'!$D$2:$F$2,'[1]VLOOKUP DATA'!$D$3:$F$14))*100</f>
        <v>93</v>
      </c>
      <c r="J2469" s="2">
        <v>63.230775000000023</v>
      </c>
      <c r="K2469" s="3">
        <f t="shared" si="153"/>
        <v>63.230775000000023</v>
      </c>
      <c r="L2469" s="3">
        <v>99</v>
      </c>
      <c r="M2469" s="4">
        <v>363.43827499999986</v>
      </c>
      <c r="N2469" s="4">
        <v>0</v>
      </c>
      <c r="O2469" s="4">
        <v>426.66414166666681</v>
      </c>
      <c r="P2469" s="3">
        <f t="shared" si="154"/>
        <v>479.85873786407785</v>
      </c>
      <c r="Q2469" s="5">
        <v>-4.9916666666666668E-3</v>
      </c>
      <c r="R2469" s="5">
        <f>VLOOKUP(D2469,'[1]DESIGN LOAD'!AC:AF,2,FALSE)</f>
        <v>200</v>
      </c>
      <c r="S2469" s="7">
        <f>VLOOKUP(D2469,'[1]DESIGN LOAD'!AC:AF,3,FALSE)</f>
        <v>190</v>
      </c>
      <c r="T2469">
        <f>VLOOKUP(D2469,'[1]DESIGN LOAD'!AC:AF,4,FALSE)</f>
        <v>390</v>
      </c>
    </row>
    <row r="2470" spans="1:20" x14ac:dyDescent="0.3">
      <c r="A2470" s="6">
        <v>2024</v>
      </c>
      <c r="B2470" s="6">
        <v>10</v>
      </c>
      <c r="C2470" s="6">
        <v>12</v>
      </c>
      <c r="D2470" s="6">
        <v>2</v>
      </c>
      <c r="E2470" s="6" t="str">
        <f t="shared" si="152"/>
        <v>Saturday</v>
      </c>
      <c r="F2470" s="6" t="str">
        <f t="shared" si="155"/>
        <v>Weekend</v>
      </c>
      <c r="G2470" s="6" t="str">
        <f>_xlfn.XLOOKUP(B2470,'[1]VLOOKUP DATA'!$A$3:$A$14,'[1]VLOOKUP DATA'!$C$3:$C$14)</f>
        <v>Low-demand</v>
      </c>
      <c r="H2470" s="6" t="str" cm="1">
        <f t="array" ref="H2470">_xlfn.XLOOKUP(1,('[1]VLOOKUP DATA'!$I$2:$I$337=[1]DATA!G2470)*('[1]VLOOKUP DATA'!$J$2:$J$337=[1]DATA!D2470)*('[1]VLOOKUP DATA'!$K$2:$K$337=[1]DATA!E2470),'[1]VLOOKUP DATA'!$L$2:$L$337)</f>
        <v>Off-Peak</v>
      </c>
      <c r="I2470" s="1" cm="1">
        <f t="array" ref="I2470">_xlfn.XLOOKUP(B2470,'[1]VLOOKUP DATA'!$A$3:$A$14,_xlfn.XLOOKUP(H2470,'[1]VLOOKUP DATA'!$D$2:$F$2,'[1]VLOOKUP DATA'!$D$3:$F$14))*100</f>
        <v>93</v>
      </c>
      <c r="J2470" s="2">
        <v>70.80956666666664</v>
      </c>
      <c r="K2470" s="3">
        <f t="shared" si="153"/>
        <v>70.80956666666664</v>
      </c>
      <c r="L2470" s="3">
        <v>99</v>
      </c>
      <c r="M2470" s="4">
        <v>416.81449999999978</v>
      </c>
      <c r="N2470" s="4">
        <v>0</v>
      </c>
      <c r="O2470" s="4">
        <v>487.61972499999985</v>
      </c>
      <c r="P2470" s="3">
        <f t="shared" si="154"/>
        <v>479.85873786407785</v>
      </c>
      <c r="Q2470" s="5">
        <v>-4.6583333333333338E-3</v>
      </c>
      <c r="R2470" s="5">
        <f>VLOOKUP(D2470,'[1]DESIGN LOAD'!AC:AF,2,FALSE)</f>
        <v>200</v>
      </c>
      <c r="S2470" s="7">
        <f>VLOOKUP(D2470,'[1]DESIGN LOAD'!AC:AF,3,FALSE)</f>
        <v>190</v>
      </c>
      <c r="T2470">
        <f>VLOOKUP(D2470,'[1]DESIGN LOAD'!AC:AF,4,FALSE)</f>
        <v>390</v>
      </c>
    </row>
    <row r="2471" spans="1:20" x14ac:dyDescent="0.3">
      <c r="A2471" s="6">
        <v>2024</v>
      </c>
      <c r="B2471" s="6">
        <v>10</v>
      </c>
      <c r="C2471" s="6">
        <v>12</v>
      </c>
      <c r="D2471" s="6">
        <v>3</v>
      </c>
      <c r="E2471" s="6" t="str">
        <f t="shared" si="152"/>
        <v>Saturday</v>
      </c>
      <c r="F2471" s="6" t="str">
        <f t="shared" si="155"/>
        <v>Weekend</v>
      </c>
      <c r="G2471" s="6" t="str">
        <f>_xlfn.XLOOKUP(B2471,'[1]VLOOKUP DATA'!$A$3:$A$14,'[1]VLOOKUP DATA'!$C$3:$C$14)</f>
        <v>Low-demand</v>
      </c>
      <c r="H2471" s="6" t="str" cm="1">
        <f t="array" ref="H2471">_xlfn.XLOOKUP(1,('[1]VLOOKUP DATA'!$I$2:$I$337=[1]DATA!G2471)*('[1]VLOOKUP DATA'!$J$2:$J$337=[1]DATA!D2471)*('[1]VLOOKUP DATA'!$K$2:$K$337=[1]DATA!E2471),'[1]VLOOKUP DATA'!$L$2:$L$337)</f>
        <v>Off-Peak</v>
      </c>
      <c r="I2471" s="1" cm="1">
        <f t="array" ref="I2471">_xlfn.XLOOKUP(B2471,'[1]VLOOKUP DATA'!$A$3:$A$14,_xlfn.XLOOKUP(H2471,'[1]VLOOKUP DATA'!$D$2:$F$2,'[1]VLOOKUP DATA'!$D$3:$F$14))*100</f>
        <v>93</v>
      </c>
      <c r="J2471" s="2">
        <v>65.756941666666634</v>
      </c>
      <c r="K2471" s="3">
        <f t="shared" si="153"/>
        <v>65.756941666666634</v>
      </c>
      <c r="L2471" s="3">
        <v>99</v>
      </c>
      <c r="M2471" s="4">
        <v>420.33405833333342</v>
      </c>
      <c r="N2471" s="4">
        <v>0</v>
      </c>
      <c r="O2471" s="4">
        <v>486.08987499999995</v>
      </c>
      <c r="P2471" s="3">
        <f t="shared" si="154"/>
        <v>479.85873786407785</v>
      </c>
      <c r="Q2471" s="5">
        <v>-1.3333333333333333E-3</v>
      </c>
      <c r="R2471" s="5">
        <f>VLOOKUP(D2471,'[1]DESIGN LOAD'!AC:AF,2,FALSE)</f>
        <v>200</v>
      </c>
      <c r="S2471" s="7">
        <f>VLOOKUP(D2471,'[1]DESIGN LOAD'!AC:AF,3,FALSE)</f>
        <v>190</v>
      </c>
      <c r="T2471">
        <f>VLOOKUP(D2471,'[1]DESIGN LOAD'!AC:AF,4,FALSE)</f>
        <v>390</v>
      </c>
    </row>
    <row r="2472" spans="1:20" x14ac:dyDescent="0.3">
      <c r="A2472" s="6">
        <v>2024</v>
      </c>
      <c r="B2472" s="6">
        <v>10</v>
      </c>
      <c r="C2472" s="6">
        <v>12</v>
      </c>
      <c r="D2472" s="6">
        <v>4</v>
      </c>
      <c r="E2472" s="6" t="str">
        <f t="shared" si="152"/>
        <v>Saturday</v>
      </c>
      <c r="F2472" s="6" t="str">
        <f t="shared" si="155"/>
        <v>Weekend</v>
      </c>
      <c r="G2472" s="6" t="str">
        <f>_xlfn.XLOOKUP(B2472,'[1]VLOOKUP DATA'!$A$3:$A$14,'[1]VLOOKUP DATA'!$C$3:$C$14)</f>
        <v>Low-demand</v>
      </c>
      <c r="H2472" s="6" t="str" cm="1">
        <f t="array" ref="H2472">_xlfn.XLOOKUP(1,('[1]VLOOKUP DATA'!$I$2:$I$337=[1]DATA!G2472)*('[1]VLOOKUP DATA'!$J$2:$J$337=[1]DATA!D2472)*('[1]VLOOKUP DATA'!$K$2:$K$337=[1]DATA!E2472),'[1]VLOOKUP DATA'!$L$2:$L$337)</f>
        <v>Off-Peak</v>
      </c>
      <c r="I2472" s="1" cm="1">
        <f t="array" ref="I2472">_xlfn.XLOOKUP(B2472,'[1]VLOOKUP DATA'!$A$3:$A$14,_xlfn.XLOOKUP(H2472,'[1]VLOOKUP DATA'!$D$2:$F$2,'[1]VLOOKUP DATA'!$D$3:$F$14))*100</f>
        <v>93</v>
      </c>
      <c r="J2472" s="2">
        <v>64.416208333333373</v>
      </c>
      <c r="K2472" s="3">
        <f t="shared" si="153"/>
        <v>64.416208333333373</v>
      </c>
      <c r="L2472" s="3">
        <v>99</v>
      </c>
      <c r="M2472" s="4">
        <v>420.33205000000004</v>
      </c>
      <c r="N2472" s="4">
        <v>0</v>
      </c>
      <c r="O2472" s="4">
        <v>484.74220833333339</v>
      </c>
      <c r="P2472" s="3">
        <f t="shared" si="154"/>
        <v>479.85873786407785</v>
      </c>
      <c r="Q2472" s="5">
        <v>-6.3166666666666683E-3</v>
      </c>
      <c r="R2472" s="5">
        <f>VLOOKUP(D2472,'[1]DESIGN LOAD'!AC:AF,2,FALSE)</f>
        <v>295</v>
      </c>
      <c r="S2472" s="7">
        <f>VLOOKUP(D2472,'[1]DESIGN LOAD'!AC:AF,3,FALSE)</f>
        <v>190</v>
      </c>
      <c r="T2472">
        <f>VLOOKUP(D2472,'[1]DESIGN LOAD'!AC:AF,4,FALSE)</f>
        <v>485</v>
      </c>
    </row>
    <row r="2473" spans="1:20" x14ac:dyDescent="0.3">
      <c r="A2473" s="6">
        <v>2024</v>
      </c>
      <c r="B2473" s="6">
        <v>10</v>
      </c>
      <c r="C2473" s="6">
        <v>12</v>
      </c>
      <c r="D2473" s="6">
        <v>5</v>
      </c>
      <c r="E2473" s="6" t="str">
        <f t="shared" si="152"/>
        <v>Saturday</v>
      </c>
      <c r="F2473" s="6" t="str">
        <f t="shared" si="155"/>
        <v>Weekend</v>
      </c>
      <c r="G2473" s="6" t="str">
        <f>_xlfn.XLOOKUP(B2473,'[1]VLOOKUP DATA'!$A$3:$A$14,'[1]VLOOKUP DATA'!$C$3:$C$14)</f>
        <v>Low-demand</v>
      </c>
      <c r="H2473" s="6" t="str" cm="1">
        <f t="array" ref="H2473">_xlfn.XLOOKUP(1,('[1]VLOOKUP DATA'!$I$2:$I$337=[1]DATA!G2473)*('[1]VLOOKUP DATA'!$J$2:$J$337=[1]DATA!D2473)*('[1]VLOOKUP DATA'!$K$2:$K$337=[1]DATA!E2473),'[1]VLOOKUP DATA'!$L$2:$L$337)</f>
        <v>Off-Peak</v>
      </c>
      <c r="I2473" s="1" cm="1">
        <f t="array" ref="I2473">_xlfn.XLOOKUP(B2473,'[1]VLOOKUP DATA'!$A$3:$A$14,_xlfn.XLOOKUP(H2473,'[1]VLOOKUP DATA'!$D$2:$F$2,'[1]VLOOKUP DATA'!$D$3:$F$14))*100</f>
        <v>93</v>
      </c>
      <c r="J2473" s="2">
        <v>72.748041666666651</v>
      </c>
      <c r="K2473" s="3">
        <f t="shared" si="153"/>
        <v>72.748041666666651</v>
      </c>
      <c r="L2473" s="3">
        <v>99</v>
      </c>
      <c r="M2473" s="4">
        <v>420.33772499999992</v>
      </c>
      <c r="N2473" s="4">
        <v>5.3175E-2</v>
      </c>
      <c r="O2473" s="4">
        <v>493.1375000000001</v>
      </c>
      <c r="P2473" s="3">
        <f t="shared" si="154"/>
        <v>479.85873786407785</v>
      </c>
      <c r="Q2473" s="5">
        <v>-1.7333333333333333E-3</v>
      </c>
      <c r="R2473" s="5">
        <f>VLOOKUP(D2473,'[1]DESIGN LOAD'!AC:AF,2,FALSE)</f>
        <v>295</v>
      </c>
      <c r="S2473" s="7">
        <f>VLOOKUP(D2473,'[1]DESIGN LOAD'!AC:AF,3,FALSE)</f>
        <v>190</v>
      </c>
      <c r="T2473">
        <f>VLOOKUP(D2473,'[1]DESIGN LOAD'!AC:AF,4,FALSE)</f>
        <v>485</v>
      </c>
    </row>
    <row r="2474" spans="1:20" x14ac:dyDescent="0.3">
      <c r="A2474" s="6">
        <v>2024</v>
      </c>
      <c r="B2474" s="6">
        <v>10</v>
      </c>
      <c r="C2474" s="6">
        <v>12</v>
      </c>
      <c r="D2474" s="6">
        <v>6</v>
      </c>
      <c r="E2474" s="6" t="str">
        <f t="shared" si="152"/>
        <v>Saturday</v>
      </c>
      <c r="F2474" s="6" t="str">
        <f t="shared" si="155"/>
        <v>Weekend</v>
      </c>
      <c r="G2474" s="6" t="str">
        <f>_xlfn.XLOOKUP(B2474,'[1]VLOOKUP DATA'!$A$3:$A$14,'[1]VLOOKUP DATA'!$C$3:$C$14)</f>
        <v>Low-demand</v>
      </c>
      <c r="H2474" s="6" t="str" cm="1">
        <f t="array" ref="H2474">_xlfn.XLOOKUP(1,('[1]VLOOKUP DATA'!$I$2:$I$337=[1]DATA!G2474)*('[1]VLOOKUP DATA'!$J$2:$J$337=[1]DATA!D2474)*('[1]VLOOKUP DATA'!$K$2:$K$337=[1]DATA!E2474),'[1]VLOOKUP DATA'!$L$2:$L$337)</f>
        <v>Off-Peak</v>
      </c>
      <c r="I2474" s="1" cm="1">
        <f t="array" ref="I2474">_xlfn.XLOOKUP(B2474,'[1]VLOOKUP DATA'!$A$3:$A$14,_xlfn.XLOOKUP(H2474,'[1]VLOOKUP DATA'!$D$2:$F$2,'[1]VLOOKUP DATA'!$D$3:$F$14))*100</f>
        <v>93</v>
      </c>
      <c r="J2474" s="2">
        <v>57.271674999999995</v>
      </c>
      <c r="K2474" s="3">
        <f t="shared" si="153"/>
        <v>57.271674999999995</v>
      </c>
      <c r="L2474" s="3">
        <v>99.025000000000006</v>
      </c>
      <c r="M2474" s="4">
        <v>371.47908333333305</v>
      </c>
      <c r="N2474" s="4">
        <v>69.16855000000001</v>
      </c>
      <c r="O2474" s="4">
        <v>497.91032499999989</v>
      </c>
      <c r="P2474" s="3">
        <f t="shared" si="154"/>
        <v>479.85873786407785</v>
      </c>
      <c r="Q2474" s="5">
        <v>-1.5916666666666668E-3</v>
      </c>
      <c r="R2474" s="5">
        <f>VLOOKUP(D2474,'[1]DESIGN LOAD'!AC:AF,2,FALSE)</f>
        <v>295</v>
      </c>
      <c r="S2474" s="7">
        <f>VLOOKUP(D2474,'[1]DESIGN LOAD'!AC:AF,3,FALSE)</f>
        <v>190</v>
      </c>
      <c r="T2474">
        <f>VLOOKUP(D2474,'[1]DESIGN LOAD'!AC:AF,4,FALSE)</f>
        <v>485</v>
      </c>
    </row>
    <row r="2475" spans="1:20" x14ac:dyDescent="0.3">
      <c r="A2475" s="6">
        <v>2024</v>
      </c>
      <c r="B2475" s="6">
        <v>10</v>
      </c>
      <c r="C2475" s="6">
        <v>12</v>
      </c>
      <c r="D2475" s="6">
        <v>7</v>
      </c>
      <c r="E2475" s="6" t="str">
        <f t="shared" si="152"/>
        <v>Saturday</v>
      </c>
      <c r="F2475" s="6" t="str">
        <f t="shared" si="155"/>
        <v>Weekend</v>
      </c>
      <c r="G2475" s="6" t="str">
        <f>_xlfn.XLOOKUP(B2475,'[1]VLOOKUP DATA'!$A$3:$A$14,'[1]VLOOKUP DATA'!$C$3:$C$14)</f>
        <v>Low-demand</v>
      </c>
      <c r="H2475" s="6" t="str" cm="1">
        <f t="array" ref="H2475">_xlfn.XLOOKUP(1,('[1]VLOOKUP DATA'!$I$2:$I$337=[1]DATA!G2475)*('[1]VLOOKUP DATA'!$J$2:$J$337=[1]DATA!D2475)*('[1]VLOOKUP DATA'!$K$2:$K$337=[1]DATA!E2475),'[1]VLOOKUP DATA'!$L$2:$L$337)</f>
        <v>Standard</v>
      </c>
      <c r="I2475" s="1" cm="1">
        <f t="array" ref="I2475">_xlfn.XLOOKUP(B2475,'[1]VLOOKUP DATA'!$A$3:$A$14,_xlfn.XLOOKUP(H2475,'[1]VLOOKUP DATA'!$D$2:$F$2,'[1]VLOOKUP DATA'!$D$3:$F$14))*100</f>
        <v>147</v>
      </c>
      <c r="J2475" s="2">
        <v>27.501725000000029</v>
      </c>
      <c r="K2475" s="3">
        <f t="shared" si="153"/>
        <v>27.501725000000029</v>
      </c>
      <c r="L2475" s="3">
        <v>99.016666666666666</v>
      </c>
      <c r="M2475" s="4">
        <v>178.02946666666674</v>
      </c>
      <c r="N2475" s="4">
        <v>346.4057249999999</v>
      </c>
      <c r="O2475" s="4">
        <v>551.93394166666656</v>
      </c>
      <c r="P2475" s="3">
        <f t="shared" si="154"/>
        <v>479.85873786407785</v>
      </c>
      <c r="Q2475" s="5">
        <v>-3.2916666666666663E-3</v>
      </c>
      <c r="R2475" s="5">
        <f>VLOOKUP(D2475,'[1]DESIGN LOAD'!AC:AF,2,FALSE)</f>
        <v>565</v>
      </c>
      <c r="S2475" s="7">
        <f>VLOOKUP(D2475,'[1]DESIGN LOAD'!AC:AF,3,FALSE)</f>
        <v>690</v>
      </c>
      <c r="T2475">
        <f>VLOOKUP(D2475,'[1]DESIGN LOAD'!AC:AF,4,FALSE)</f>
        <v>1255</v>
      </c>
    </row>
    <row r="2476" spans="1:20" x14ac:dyDescent="0.3">
      <c r="A2476" s="6">
        <v>2024</v>
      </c>
      <c r="B2476" s="6">
        <v>10</v>
      </c>
      <c r="C2476" s="6">
        <v>12</v>
      </c>
      <c r="D2476" s="6">
        <v>8</v>
      </c>
      <c r="E2476" s="6" t="str">
        <f t="shared" si="152"/>
        <v>Saturday</v>
      </c>
      <c r="F2476" s="6" t="str">
        <f t="shared" si="155"/>
        <v>Weekend</v>
      </c>
      <c r="G2476" s="6" t="str">
        <f>_xlfn.XLOOKUP(B2476,'[1]VLOOKUP DATA'!$A$3:$A$14,'[1]VLOOKUP DATA'!$C$3:$C$14)</f>
        <v>Low-demand</v>
      </c>
      <c r="H2476" s="6" t="str" cm="1">
        <f t="array" ref="H2476">_xlfn.XLOOKUP(1,('[1]VLOOKUP DATA'!$I$2:$I$337=[1]DATA!G2476)*('[1]VLOOKUP DATA'!$J$2:$J$337=[1]DATA!D2476)*('[1]VLOOKUP DATA'!$K$2:$K$337=[1]DATA!E2476),'[1]VLOOKUP DATA'!$L$2:$L$337)</f>
        <v>Standard</v>
      </c>
      <c r="I2476" s="1" cm="1">
        <f t="array" ref="I2476">_xlfn.XLOOKUP(B2476,'[1]VLOOKUP DATA'!$A$3:$A$14,_xlfn.XLOOKUP(H2476,'[1]VLOOKUP DATA'!$D$2:$F$2,'[1]VLOOKUP DATA'!$D$3:$F$14))*100</f>
        <v>147</v>
      </c>
      <c r="J2476" s="2">
        <v>6.8831166666666688</v>
      </c>
      <c r="K2476" s="3">
        <f t="shared" si="153"/>
        <v>6.8831166666666688</v>
      </c>
      <c r="L2476" s="3">
        <v>99.00833333333334</v>
      </c>
      <c r="M2476" s="4">
        <v>25.381241666666664</v>
      </c>
      <c r="N2476" s="4">
        <v>587.1675583333332</v>
      </c>
      <c r="O2476" s="4">
        <v>619.42975833333355</v>
      </c>
      <c r="P2476" s="3">
        <f t="shared" si="154"/>
        <v>479.85873786407785</v>
      </c>
      <c r="Q2476" s="5">
        <v>-2E-3</v>
      </c>
      <c r="R2476" s="5">
        <f>VLOOKUP(D2476,'[1]DESIGN LOAD'!AC:AF,2,FALSE)</f>
        <v>565</v>
      </c>
      <c r="S2476" s="7">
        <f>VLOOKUP(D2476,'[1]DESIGN LOAD'!AC:AF,3,FALSE)</f>
        <v>675</v>
      </c>
      <c r="T2476">
        <f>VLOOKUP(D2476,'[1]DESIGN LOAD'!AC:AF,4,FALSE)</f>
        <v>1240</v>
      </c>
    </row>
    <row r="2477" spans="1:20" x14ac:dyDescent="0.3">
      <c r="A2477" s="6">
        <v>2024</v>
      </c>
      <c r="B2477" s="6">
        <v>10</v>
      </c>
      <c r="C2477" s="6">
        <v>12</v>
      </c>
      <c r="D2477" s="6">
        <v>9</v>
      </c>
      <c r="E2477" s="6" t="str">
        <f t="shared" si="152"/>
        <v>Saturday</v>
      </c>
      <c r="F2477" s="6" t="str">
        <f t="shared" si="155"/>
        <v>Weekend</v>
      </c>
      <c r="G2477" s="6" t="str">
        <f>_xlfn.XLOOKUP(B2477,'[1]VLOOKUP DATA'!$A$3:$A$14,'[1]VLOOKUP DATA'!$C$3:$C$14)</f>
        <v>Low-demand</v>
      </c>
      <c r="H2477" s="6" t="str" cm="1">
        <f t="array" ref="H2477">_xlfn.XLOOKUP(1,('[1]VLOOKUP DATA'!$I$2:$I$337=[1]DATA!G2477)*('[1]VLOOKUP DATA'!$J$2:$J$337=[1]DATA!D2477)*('[1]VLOOKUP DATA'!$K$2:$K$337=[1]DATA!E2477),'[1]VLOOKUP DATA'!$L$2:$L$337)</f>
        <v>Standard</v>
      </c>
      <c r="I2477" s="1" cm="1">
        <f t="array" ref="I2477">_xlfn.XLOOKUP(B2477,'[1]VLOOKUP DATA'!$A$3:$A$14,_xlfn.XLOOKUP(H2477,'[1]VLOOKUP DATA'!$D$2:$F$2,'[1]VLOOKUP DATA'!$D$3:$F$14))*100</f>
        <v>147</v>
      </c>
      <c r="J2477" s="2">
        <v>4.5375083333333341</v>
      </c>
      <c r="K2477" s="3">
        <f t="shared" si="153"/>
        <v>4.5375083333333341</v>
      </c>
      <c r="L2477" s="3">
        <v>99.025000000000006</v>
      </c>
      <c r="M2477" s="4">
        <v>5.1149166666666668</v>
      </c>
      <c r="N2477" s="4">
        <v>657.15335833333359</v>
      </c>
      <c r="O2477" s="4">
        <v>666.80261666666672</v>
      </c>
      <c r="P2477" s="3">
        <f t="shared" si="154"/>
        <v>479.85873786407785</v>
      </c>
      <c r="Q2477" s="5">
        <v>-2.8416666666666668E-3</v>
      </c>
      <c r="R2477" s="5">
        <f>VLOOKUP(D2477,'[1]DESIGN LOAD'!AC:AF,2,FALSE)</f>
        <v>565</v>
      </c>
      <c r="S2477" s="7">
        <f>VLOOKUP(D2477,'[1]DESIGN LOAD'!AC:AF,3,FALSE)</f>
        <v>675</v>
      </c>
      <c r="T2477">
        <f>VLOOKUP(D2477,'[1]DESIGN LOAD'!AC:AF,4,FALSE)</f>
        <v>1240</v>
      </c>
    </row>
    <row r="2478" spans="1:20" x14ac:dyDescent="0.3">
      <c r="A2478" s="6">
        <v>2024</v>
      </c>
      <c r="B2478" s="6">
        <v>10</v>
      </c>
      <c r="C2478" s="6">
        <v>12</v>
      </c>
      <c r="D2478" s="6">
        <v>10</v>
      </c>
      <c r="E2478" s="6" t="str">
        <f t="shared" si="152"/>
        <v>Saturday</v>
      </c>
      <c r="F2478" s="6" t="str">
        <f t="shared" si="155"/>
        <v>Weekend</v>
      </c>
      <c r="G2478" s="6" t="str">
        <f>_xlfn.XLOOKUP(B2478,'[1]VLOOKUP DATA'!$A$3:$A$14,'[1]VLOOKUP DATA'!$C$3:$C$14)</f>
        <v>Low-demand</v>
      </c>
      <c r="H2478" s="6" t="str" cm="1">
        <f t="array" ref="H2478">_xlfn.XLOOKUP(1,('[1]VLOOKUP DATA'!$I$2:$I$337=[1]DATA!G2478)*('[1]VLOOKUP DATA'!$J$2:$J$337=[1]DATA!D2478)*('[1]VLOOKUP DATA'!$K$2:$K$337=[1]DATA!E2478),'[1]VLOOKUP DATA'!$L$2:$L$337)</f>
        <v>Standard</v>
      </c>
      <c r="I2478" s="1" cm="1">
        <f t="array" ref="I2478">_xlfn.XLOOKUP(B2478,'[1]VLOOKUP DATA'!$A$3:$A$14,_xlfn.XLOOKUP(H2478,'[1]VLOOKUP DATA'!$D$2:$F$2,'[1]VLOOKUP DATA'!$D$3:$F$14))*100</f>
        <v>147</v>
      </c>
      <c r="J2478" s="2">
        <v>7.2986250000000004</v>
      </c>
      <c r="K2478" s="3">
        <f t="shared" si="153"/>
        <v>7.2986250000000004</v>
      </c>
      <c r="L2478" s="3">
        <v>99.041666666666671</v>
      </c>
      <c r="M2478" s="4">
        <v>0.37099999999999994</v>
      </c>
      <c r="N2478" s="4">
        <v>730.16687499999966</v>
      </c>
      <c r="O2478" s="4">
        <v>737.83198333333348</v>
      </c>
      <c r="P2478" s="3">
        <f t="shared" si="154"/>
        <v>479.85873786407785</v>
      </c>
      <c r="Q2478" s="5">
        <v>-4.2166666666666663E-3</v>
      </c>
      <c r="R2478" s="5">
        <f>VLOOKUP(D2478,'[1]DESIGN LOAD'!AC:AF,2,FALSE)</f>
        <v>565</v>
      </c>
      <c r="S2478" s="7">
        <f>VLOOKUP(D2478,'[1]DESIGN LOAD'!AC:AF,3,FALSE)</f>
        <v>675</v>
      </c>
      <c r="T2478">
        <f>VLOOKUP(D2478,'[1]DESIGN LOAD'!AC:AF,4,FALSE)</f>
        <v>1240</v>
      </c>
    </row>
    <row r="2479" spans="1:20" x14ac:dyDescent="0.3">
      <c r="A2479" s="6">
        <v>2024</v>
      </c>
      <c r="B2479" s="6">
        <v>10</v>
      </c>
      <c r="C2479" s="6">
        <v>12</v>
      </c>
      <c r="D2479" s="6">
        <v>11</v>
      </c>
      <c r="E2479" s="6" t="str">
        <f t="shared" si="152"/>
        <v>Saturday</v>
      </c>
      <c r="F2479" s="6" t="str">
        <f t="shared" si="155"/>
        <v>Weekend</v>
      </c>
      <c r="G2479" s="6" t="str">
        <f>_xlfn.XLOOKUP(B2479,'[1]VLOOKUP DATA'!$A$3:$A$14,'[1]VLOOKUP DATA'!$C$3:$C$14)</f>
        <v>Low-demand</v>
      </c>
      <c r="H2479" s="6" t="str" cm="1">
        <f t="array" ref="H2479">_xlfn.XLOOKUP(1,('[1]VLOOKUP DATA'!$I$2:$I$337=[1]DATA!G2479)*('[1]VLOOKUP DATA'!$J$2:$J$337=[1]DATA!D2479)*('[1]VLOOKUP DATA'!$K$2:$K$337=[1]DATA!E2479),'[1]VLOOKUP DATA'!$L$2:$L$337)</f>
        <v>Standard</v>
      </c>
      <c r="I2479" s="1" cm="1">
        <f t="array" ref="I2479">_xlfn.XLOOKUP(B2479,'[1]VLOOKUP DATA'!$A$3:$A$14,_xlfn.XLOOKUP(H2479,'[1]VLOOKUP DATA'!$D$2:$F$2,'[1]VLOOKUP DATA'!$D$3:$F$14))*100</f>
        <v>147</v>
      </c>
      <c r="J2479" s="2">
        <v>7.7590750000000019</v>
      </c>
      <c r="K2479" s="3">
        <f t="shared" si="153"/>
        <v>7.7590750000000019</v>
      </c>
      <c r="L2479" s="3">
        <v>99.041666666666671</v>
      </c>
      <c r="M2479" s="4">
        <v>0</v>
      </c>
      <c r="N2479" s="4">
        <v>734.06550833333336</v>
      </c>
      <c r="O2479" s="4">
        <v>741.82193333333305</v>
      </c>
      <c r="P2479" s="3">
        <f t="shared" si="154"/>
        <v>479.85873786407785</v>
      </c>
      <c r="Q2479" s="5">
        <v>-2.3916666666666665E-3</v>
      </c>
      <c r="R2479" s="5">
        <f>VLOOKUP(D2479,'[1]DESIGN LOAD'!AC:AF,2,FALSE)</f>
        <v>565</v>
      </c>
      <c r="S2479" s="7">
        <f>VLOOKUP(D2479,'[1]DESIGN LOAD'!AC:AF,3,FALSE)</f>
        <v>675</v>
      </c>
      <c r="T2479">
        <f>VLOOKUP(D2479,'[1]DESIGN LOAD'!AC:AF,4,FALSE)</f>
        <v>1240</v>
      </c>
    </row>
    <row r="2480" spans="1:20" x14ac:dyDescent="0.3">
      <c r="A2480" s="6">
        <v>2024</v>
      </c>
      <c r="B2480" s="6">
        <v>10</v>
      </c>
      <c r="C2480" s="6">
        <v>12</v>
      </c>
      <c r="D2480" s="6">
        <v>12</v>
      </c>
      <c r="E2480" s="6" t="str">
        <f t="shared" si="152"/>
        <v>Saturday</v>
      </c>
      <c r="F2480" s="6" t="str">
        <f t="shared" si="155"/>
        <v>Weekend</v>
      </c>
      <c r="G2480" s="6" t="str">
        <f>_xlfn.XLOOKUP(B2480,'[1]VLOOKUP DATA'!$A$3:$A$14,'[1]VLOOKUP DATA'!$C$3:$C$14)</f>
        <v>Low-demand</v>
      </c>
      <c r="H2480" s="6" t="str" cm="1">
        <f t="array" ref="H2480">_xlfn.XLOOKUP(1,('[1]VLOOKUP DATA'!$I$2:$I$337=[1]DATA!G2480)*('[1]VLOOKUP DATA'!$J$2:$J$337=[1]DATA!D2480)*('[1]VLOOKUP DATA'!$K$2:$K$337=[1]DATA!E2480),'[1]VLOOKUP DATA'!$L$2:$L$337)</f>
        <v>Off-Peak</v>
      </c>
      <c r="I2480" s="1" cm="1">
        <f t="array" ref="I2480">_xlfn.XLOOKUP(B2480,'[1]VLOOKUP DATA'!$A$3:$A$14,_xlfn.XLOOKUP(H2480,'[1]VLOOKUP DATA'!$D$2:$F$2,'[1]VLOOKUP DATA'!$D$3:$F$14))*100</f>
        <v>93</v>
      </c>
      <c r="J2480" s="2">
        <v>6.7118166666666674</v>
      </c>
      <c r="K2480" s="3">
        <f t="shared" si="153"/>
        <v>6.7118166666666674</v>
      </c>
      <c r="L2480" s="3">
        <v>99.033333333333331</v>
      </c>
      <c r="M2480" s="4">
        <v>0</v>
      </c>
      <c r="N2480" s="4">
        <v>742.4722416666666</v>
      </c>
      <c r="O2480" s="4">
        <v>749.18008333333319</v>
      </c>
      <c r="P2480" s="3">
        <f t="shared" si="154"/>
        <v>479.85873786407785</v>
      </c>
      <c r="Q2480" s="5">
        <v>-3.6499999999999996E-3</v>
      </c>
      <c r="R2480" s="5">
        <f>VLOOKUP(D2480,'[1]DESIGN LOAD'!AC:AF,2,FALSE)</f>
        <v>565</v>
      </c>
      <c r="S2480" s="7">
        <f>VLOOKUP(D2480,'[1]DESIGN LOAD'!AC:AF,3,FALSE)</f>
        <v>675</v>
      </c>
      <c r="T2480">
        <f>VLOOKUP(D2480,'[1]DESIGN LOAD'!AC:AF,4,FALSE)</f>
        <v>1240</v>
      </c>
    </row>
    <row r="2481" spans="1:20" x14ac:dyDescent="0.3">
      <c r="A2481" s="6">
        <v>2024</v>
      </c>
      <c r="B2481" s="6">
        <v>10</v>
      </c>
      <c r="C2481" s="6">
        <v>12</v>
      </c>
      <c r="D2481" s="6">
        <v>13</v>
      </c>
      <c r="E2481" s="6" t="str">
        <f t="shared" si="152"/>
        <v>Saturday</v>
      </c>
      <c r="F2481" s="6" t="str">
        <f t="shared" si="155"/>
        <v>Weekend</v>
      </c>
      <c r="G2481" s="6" t="str">
        <f>_xlfn.XLOOKUP(B2481,'[1]VLOOKUP DATA'!$A$3:$A$14,'[1]VLOOKUP DATA'!$C$3:$C$14)</f>
        <v>Low-demand</v>
      </c>
      <c r="H2481" s="6" t="str" cm="1">
        <f t="array" ref="H2481">_xlfn.XLOOKUP(1,('[1]VLOOKUP DATA'!$I$2:$I$337=[1]DATA!G2481)*('[1]VLOOKUP DATA'!$J$2:$J$337=[1]DATA!D2481)*('[1]VLOOKUP DATA'!$K$2:$K$337=[1]DATA!E2481),'[1]VLOOKUP DATA'!$L$2:$L$337)</f>
        <v>Off-Peak</v>
      </c>
      <c r="I2481" s="1" cm="1">
        <f t="array" ref="I2481">_xlfn.XLOOKUP(B2481,'[1]VLOOKUP DATA'!$A$3:$A$14,_xlfn.XLOOKUP(H2481,'[1]VLOOKUP DATA'!$D$2:$F$2,'[1]VLOOKUP DATA'!$D$3:$F$14))*100</f>
        <v>93</v>
      </c>
      <c r="J2481" s="2">
        <v>6.9147750000000006</v>
      </c>
      <c r="K2481" s="3">
        <f t="shared" si="153"/>
        <v>6.9147750000000006</v>
      </c>
      <c r="L2481" s="3">
        <v>99.058333333333337</v>
      </c>
      <c r="M2481" s="4">
        <v>0</v>
      </c>
      <c r="N2481" s="4">
        <v>744.93806666666694</v>
      </c>
      <c r="O2481" s="4">
        <v>751.85024166666688</v>
      </c>
      <c r="P2481" s="3">
        <f t="shared" si="154"/>
        <v>479.85873786407785</v>
      </c>
      <c r="Q2481" s="5">
        <v>-2.2833333333333334E-3</v>
      </c>
      <c r="R2481" s="5">
        <f>VLOOKUP(D2481,'[1]DESIGN LOAD'!AC:AF,2,FALSE)</f>
        <v>565</v>
      </c>
      <c r="S2481" s="7">
        <f>VLOOKUP(D2481,'[1]DESIGN LOAD'!AC:AF,3,FALSE)</f>
        <v>675</v>
      </c>
      <c r="T2481">
        <f>VLOOKUP(D2481,'[1]DESIGN LOAD'!AC:AF,4,FALSE)</f>
        <v>1240</v>
      </c>
    </row>
    <row r="2482" spans="1:20" x14ac:dyDescent="0.3">
      <c r="A2482" s="6">
        <v>2024</v>
      </c>
      <c r="B2482" s="6">
        <v>10</v>
      </c>
      <c r="C2482" s="6">
        <v>12</v>
      </c>
      <c r="D2482" s="6">
        <v>14</v>
      </c>
      <c r="E2482" s="6" t="str">
        <f t="shared" si="152"/>
        <v>Saturday</v>
      </c>
      <c r="F2482" s="6" t="str">
        <f t="shared" si="155"/>
        <v>Weekend</v>
      </c>
      <c r="G2482" s="6" t="str">
        <f>_xlfn.XLOOKUP(B2482,'[1]VLOOKUP DATA'!$A$3:$A$14,'[1]VLOOKUP DATA'!$C$3:$C$14)</f>
        <v>Low-demand</v>
      </c>
      <c r="H2482" s="6" t="str" cm="1">
        <f t="array" ref="H2482">_xlfn.XLOOKUP(1,('[1]VLOOKUP DATA'!$I$2:$I$337=[1]DATA!G2482)*('[1]VLOOKUP DATA'!$J$2:$J$337=[1]DATA!D2482)*('[1]VLOOKUP DATA'!$K$2:$K$337=[1]DATA!E2482),'[1]VLOOKUP DATA'!$L$2:$L$337)</f>
        <v>Off-Peak</v>
      </c>
      <c r="I2482" s="1" cm="1">
        <f t="array" ref="I2482">_xlfn.XLOOKUP(B2482,'[1]VLOOKUP DATA'!$A$3:$A$14,_xlfn.XLOOKUP(H2482,'[1]VLOOKUP DATA'!$D$2:$F$2,'[1]VLOOKUP DATA'!$D$3:$F$14))*100</f>
        <v>93</v>
      </c>
      <c r="J2482" s="2">
        <v>14.716066666666668</v>
      </c>
      <c r="K2482" s="3">
        <f t="shared" si="153"/>
        <v>14.716066666666668</v>
      </c>
      <c r="L2482" s="3">
        <v>99.058333333333337</v>
      </c>
      <c r="M2482" s="4">
        <v>0</v>
      </c>
      <c r="N2482" s="4">
        <v>744.93400833333317</v>
      </c>
      <c r="O2482" s="4">
        <v>759.64234999999996</v>
      </c>
      <c r="P2482" s="3">
        <f t="shared" si="154"/>
        <v>479.85873786407785</v>
      </c>
      <c r="Q2482" s="5">
        <v>-7.4500000000000018E-3</v>
      </c>
      <c r="R2482" s="5">
        <f>VLOOKUP(D2482,'[1]DESIGN LOAD'!AC:AF,2,FALSE)</f>
        <v>565</v>
      </c>
      <c r="S2482" s="7">
        <f>VLOOKUP(D2482,'[1]DESIGN LOAD'!AC:AF,3,FALSE)</f>
        <v>675</v>
      </c>
      <c r="T2482">
        <f>VLOOKUP(D2482,'[1]DESIGN LOAD'!AC:AF,4,FALSE)</f>
        <v>1240</v>
      </c>
    </row>
    <row r="2483" spans="1:20" x14ac:dyDescent="0.3">
      <c r="A2483" s="6">
        <v>2024</v>
      </c>
      <c r="B2483" s="6">
        <v>10</v>
      </c>
      <c r="C2483" s="6">
        <v>12</v>
      </c>
      <c r="D2483" s="6">
        <v>15</v>
      </c>
      <c r="E2483" s="6" t="str">
        <f t="shared" si="152"/>
        <v>Saturday</v>
      </c>
      <c r="F2483" s="6" t="str">
        <f t="shared" si="155"/>
        <v>Weekend</v>
      </c>
      <c r="G2483" s="6" t="str">
        <f>_xlfn.XLOOKUP(B2483,'[1]VLOOKUP DATA'!$A$3:$A$14,'[1]VLOOKUP DATA'!$C$3:$C$14)</f>
        <v>Low-demand</v>
      </c>
      <c r="H2483" s="6" t="str" cm="1">
        <f t="array" ref="H2483">_xlfn.XLOOKUP(1,('[1]VLOOKUP DATA'!$I$2:$I$337=[1]DATA!G2483)*('[1]VLOOKUP DATA'!$J$2:$J$337=[1]DATA!D2483)*('[1]VLOOKUP DATA'!$K$2:$K$337=[1]DATA!E2483),'[1]VLOOKUP DATA'!$L$2:$L$337)</f>
        <v>Off-Peak</v>
      </c>
      <c r="I2483" s="1" cm="1">
        <f t="array" ref="I2483">_xlfn.XLOOKUP(B2483,'[1]VLOOKUP DATA'!$A$3:$A$14,_xlfn.XLOOKUP(H2483,'[1]VLOOKUP DATA'!$D$2:$F$2,'[1]VLOOKUP DATA'!$D$3:$F$14))*100</f>
        <v>93</v>
      </c>
      <c r="J2483" s="2">
        <v>105.57744999999998</v>
      </c>
      <c r="K2483" s="3">
        <f t="shared" si="153"/>
        <v>105.57744999999998</v>
      </c>
      <c r="L2483" s="3">
        <v>97.275000000000006</v>
      </c>
      <c r="M2483" s="4">
        <v>65.023449999999997</v>
      </c>
      <c r="N2483" s="4">
        <v>619.73879999999997</v>
      </c>
      <c r="O2483" s="4">
        <v>790.33477499999992</v>
      </c>
      <c r="P2483" s="3">
        <f t="shared" si="154"/>
        <v>479.85873786407785</v>
      </c>
      <c r="Q2483" s="5">
        <v>-4.8083333333333337E-3</v>
      </c>
      <c r="R2483" s="5">
        <f>VLOOKUP(D2483,'[1]DESIGN LOAD'!AC:AF,2,FALSE)</f>
        <v>565</v>
      </c>
      <c r="S2483" s="7">
        <f>VLOOKUP(D2483,'[1]DESIGN LOAD'!AC:AF,3,FALSE)</f>
        <v>675</v>
      </c>
      <c r="T2483">
        <f>VLOOKUP(D2483,'[1]DESIGN LOAD'!AC:AF,4,FALSE)</f>
        <v>1240</v>
      </c>
    </row>
    <row r="2484" spans="1:20" x14ac:dyDescent="0.3">
      <c r="A2484" s="6">
        <v>2024</v>
      </c>
      <c r="B2484" s="6">
        <v>10</v>
      </c>
      <c r="C2484" s="6">
        <v>12</v>
      </c>
      <c r="D2484" s="6">
        <v>16</v>
      </c>
      <c r="E2484" s="6" t="str">
        <f t="shared" si="152"/>
        <v>Saturday</v>
      </c>
      <c r="F2484" s="6" t="str">
        <f t="shared" si="155"/>
        <v>Weekend</v>
      </c>
      <c r="G2484" s="6" t="str">
        <f>_xlfn.XLOOKUP(B2484,'[1]VLOOKUP DATA'!$A$3:$A$14,'[1]VLOOKUP DATA'!$C$3:$C$14)</f>
        <v>Low-demand</v>
      </c>
      <c r="H2484" s="6" t="str" cm="1">
        <f t="array" ref="H2484">_xlfn.XLOOKUP(1,('[1]VLOOKUP DATA'!$I$2:$I$337=[1]DATA!G2484)*('[1]VLOOKUP DATA'!$J$2:$J$337=[1]DATA!D2484)*('[1]VLOOKUP DATA'!$K$2:$K$337=[1]DATA!E2484),'[1]VLOOKUP DATA'!$L$2:$L$337)</f>
        <v>Off-Peak</v>
      </c>
      <c r="I2484" s="1" cm="1">
        <f t="array" ref="I2484">_xlfn.XLOOKUP(B2484,'[1]VLOOKUP DATA'!$A$3:$A$14,_xlfn.XLOOKUP(H2484,'[1]VLOOKUP DATA'!$D$2:$F$2,'[1]VLOOKUP DATA'!$D$3:$F$14))*100</f>
        <v>93</v>
      </c>
      <c r="J2484" s="2">
        <v>96.598316666666662</v>
      </c>
      <c r="K2484" s="3">
        <f t="shared" si="153"/>
        <v>96.598316666666662</v>
      </c>
      <c r="L2484" s="3">
        <v>95.533333333333331</v>
      </c>
      <c r="M2484" s="4">
        <v>390.04783333333324</v>
      </c>
      <c r="N2484" s="4">
        <v>376.57350000000008</v>
      </c>
      <c r="O2484" s="4">
        <v>863.21781666666686</v>
      </c>
      <c r="P2484" s="3">
        <f t="shared" si="154"/>
        <v>479.85873786407785</v>
      </c>
      <c r="Q2484" s="5">
        <v>-1.9083333333333333E-3</v>
      </c>
      <c r="R2484" s="5">
        <f>VLOOKUP(D2484,'[1]DESIGN LOAD'!AC:AF,2,FALSE)</f>
        <v>565</v>
      </c>
      <c r="S2484" s="7">
        <f>VLOOKUP(D2484,'[1]DESIGN LOAD'!AC:AF,3,FALSE)</f>
        <v>675</v>
      </c>
      <c r="T2484">
        <f>VLOOKUP(D2484,'[1]DESIGN LOAD'!AC:AF,4,FALSE)</f>
        <v>1240</v>
      </c>
    </row>
    <row r="2485" spans="1:20" x14ac:dyDescent="0.3">
      <c r="A2485" s="6">
        <v>2024</v>
      </c>
      <c r="B2485" s="6">
        <v>10</v>
      </c>
      <c r="C2485" s="6">
        <v>12</v>
      </c>
      <c r="D2485" s="6">
        <v>17</v>
      </c>
      <c r="E2485" s="6" t="str">
        <f t="shared" si="152"/>
        <v>Saturday</v>
      </c>
      <c r="F2485" s="6" t="str">
        <f t="shared" si="155"/>
        <v>Weekend</v>
      </c>
      <c r="G2485" s="6" t="str">
        <f>_xlfn.XLOOKUP(B2485,'[1]VLOOKUP DATA'!$A$3:$A$14,'[1]VLOOKUP DATA'!$C$3:$C$14)</f>
        <v>Low-demand</v>
      </c>
      <c r="H2485" s="6" t="str" cm="1">
        <f t="array" ref="H2485">_xlfn.XLOOKUP(1,('[1]VLOOKUP DATA'!$I$2:$I$337=[1]DATA!G2485)*('[1]VLOOKUP DATA'!$J$2:$J$337=[1]DATA!D2485)*('[1]VLOOKUP DATA'!$K$2:$K$337=[1]DATA!E2485),'[1]VLOOKUP DATA'!$L$2:$L$337)</f>
        <v>Off-Peak</v>
      </c>
      <c r="I2485" s="1" cm="1">
        <f t="array" ref="I2485">_xlfn.XLOOKUP(B2485,'[1]VLOOKUP DATA'!$A$3:$A$14,_xlfn.XLOOKUP(H2485,'[1]VLOOKUP DATA'!$D$2:$F$2,'[1]VLOOKUP DATA'!$D$3:$F$14))*100</f>
        <v>93</v>
      </c>
      <c r="J2485" s="2">
        <v>197.92389795918368</v>
      </c>
      <c r="K2485" s="3">
        <f t="shared" si="153"/>
        <v>197.92389795918368</v>
      </c>
      <c r="L2485" s="3">
        <v>93.357142857142861</v>
      </c>
      <c r="M2485" s="4">
        <v>459.60871428571431</v>
      </c>
      <c r="N2485" s="4">
        <v>131.8784693877551</v>
      </c>
      <c r="O2485" s="4">
        <v>789.40934693877534</v>
      </c>
      <c r="P2485" s="3">
        <f t="shared" si="154"/>
        <v>479.85873786407785</v>
      </c>
      <c r="Q2485" s="5">
        <v>-2.2040816326530611E-3</v>
      </c>
      <c r="R2485" s="5">
        <f>VLOOKUP(D2485,'[1]DESIGN LOAD'!AC:AF,2,FALSE)</f>
        <v>555</v>
      </c>
      <c r="S2485" s="7">
        <f>VLOOKUP(D2485,'[1]DESIGN LOAD'!AC:AF,3,FALSE)</f>
        <v>675</v>
      </c>
      <c r="T2485">
        <f>VLOOKUP(D2485,'[1]DESIGN LOAD'!AC:AF,4,FALSE)</f>
        <v>1230</v>
      </c>
    </row>
    <row r="2486" spans="1:20" x14ac:dyDescent="0.3">
      <c r="A2486" s="6">
        <v>2024</v>
      </c>
      <c r="B2486" s="6">
        <v>10</v>
      </c>
      <c r="C2486" s="6">
        <v>12</v>
      </c>
      <c r="D2486" s="8">
        <v>18</v>
      </c>
      <c r="E2486" s="6" t="str">
        <f t="shared" si="152"/>
        <v>Saturday</v>
      </c>
      <c r="F2486" s="6" t="str">
        <f t="shared" si="155"/>
        <v>Weekend</v>
      </c>
      <c r="G2486" s="6" t="str">
        <f>_xlfn.XLOOKUP(B2486,'[1]VLOOKUP DATA'!$A$3:$A$14,'[1]VLOOKUP DATA'!$C$3:$C$14)</f>
        <v>Low-demand</v>
      </c>
      <c r="H2486" s="6" t="str" cm="1">
        <f t="array" ref="H2486">_xlfn.XLOOKUP(1,('[1]VLOOKUP DATA'!$I$2:$I$337=[1]DATA!G2486)*('[1]VLOOKUP DATA'!$J$2:$J$337=[1]DATA!D2486)*('[1]VLOOKUP DATA'!$K$2:$K$337=[1]DATA!E2486),'[1]VLOOKUP DATA'!$L$2:$L$337)</f>
        <v>Standard</v>
      </c>
      <c r="I2486" s="1" cm="1">
        <f t="array" ref="I2486">_xlfn.XLOOKUP(B2486,'[1]VLOOKUP DATA'!$A$3:$A$14,_xlfn.XLOOKUP(H2486,'[1]VLOOKUP DATA'!$D$2:$F$2,'[1]VLOOKUP DATA'!$D$3:$F$14))*100</f>
        <v>147</v>
      </c>
      <c r="J2486" s="2">
        <v>234.59039999999999</v>
      </c>
      <c r="K2486" s="3">
        <f t="shared" si="153"/>
        <v>234.59039999999999</v>
      </c>
      <c r="L2486" s="3">
        <v>87.36666666666666</v>
      </c>
      <c r="M2486" s="4">
        <v>479.82417499999991</v>
      </c>
      <c r="N2486" s="4">
        <v>15.268633333333334</v>
      </c>
      <c r="O2486" s="4">
        <v>729.68324166666639</v>
      </c>
      <c r="P2486" s="3">
        <f t="shared" si="154"/>
        <v>479.85873786407785</v>
      </c>
      <c r="Q2486" s="5">
        <v>-4.6666666666666666E-4</v>
      </c>
      <c r="R2486" s="5">
        <f>VLOOKUP(D2486,'[1]DESIGN LOAD'!AC:AF,2,FALSE)</f>
        <v>485</v>
      </c>
      <c r="S2486" s="7">
        <f>VLOOKUP(D2486,'[1]DESIGN LOAD'!AC:AF,3,FALSE)</f>
        <v>655</v>
      </c>
      <c r="T2486">
        <f>VLOOKUP(D2486,'[1]DESIGN LOAD'!AC:AF,4,FALSE)</f>
        <v>1140</v>
      </c>
    </row>
    <row r="2487" spans="1:20" x14ac:dyDescent="0.3">
      <c r="A2487" s="6">
        <v>2024</v>
      </c>
      <c r="B2487" s="6">
        <v>10</v>
      </c>
      <c r="C2487" s="6">
        <v>12</v>
      </c>
      <c r="D2487" s="8">
        <v>19</v>
      </c>
      <c r="E2487" s="6" t="str">
        <f t="shared" si="152"/>
        <v>Saturday</v>
      </c>
      <c r="F2487" s="6" t="str">
        <f t="shared" si="155"/>
        <v>Weekend</v>
      </c>
      <c r="G2487" s="6" t="str">
        <f>_xlfn.XLOOKUP(B2487,'[1]VLOOKUP DATA'!$A$3:$A$14,'[1]VLOOKUP DATA'!$C$3:$C$14)</f>
        <v>Low-demand</v>
      </c>
      <c r="H2487" s="6" t="str" cm="1">
        <f t="array" ref="H2487">_xlfn.XLOOKUP(1,('[1]VLOOKUP DATA'!$I$2:$I$337=[1]DATA!G2487)*('[1]VLOOKUP DATA'!$J$2:$J$337=[1]DATA!D2487)*('[1]VLOOKUP DATA'!$K$2:$K$337=[1]DATA!E2487),'[1]VLOOKUP DATA'!$L$2:$L$337)</f>
        <v>Standard</v>
      </c>
      <c r="I2487" s="1" cm="1">
        <f t="array" ref="I2487">_xlfn.XLOOKUP(B2487,'[1]VLOOKUP DATA'!$A$3:$A$14,_xlfn.XLOOKUP(H2487,'[1]VLOOKUP DATA'!$D$2:$F$2,'[1]VLOOKUP DATA'!$D$3:$F$14))*100</f>
        <v>147</v>
      </c>
      <c r="J2487" s="2">
        <v>167.92866666666663</v>
      </c>
      <c r="K2487" s="3">
        <f t="shared" si="153"/>
        <v>167.92866666666663</v>
      </c>
      <c r="L2487" s="3">
        <v>82.325000000000003</v>
      </c>
      <c r="M2487" s="4">
        <v>479.84539999999993</v>
      </c>
      <c r="N2487" s="4">
        <v>1.4166666666666668E-4</v>
      </c>
      <c r="O2487" s="4">
        <v>647.76996666666662</v>
      </c>
      <c r="P2487" s="3">
        <f t="shared" si="154"/>
        <v>479.85873786407785</v>
      </c>
      <c r="Q2487" s="5">
        <v>-4.758333333333334E-3</v>
      </c>
      <c r="R2487" s="5">
        <f>VLOOKUP(D2487,'[1]DESIGN LOAD'!AC:AF,2,FALSE)</f>
        <v>295</v>
      </c>
      <c r="S2487" s="7">
        <f>VLOOKUP(D2487,'[1]DESIGN LOAD'!AC:AF,3,FALSE)</f>
        <v>655</v>
      </c>
      <c r="T2487">
        <f>VLOOKUP(D2487,'[1]DESIGN LOAD'!AC:AF,4,FALSE)</f>
        <v>950</v>
      </c>
    </row>
    <row r="2488" spans="1:20" x14ac:dyDescent="0.3">
      <c r="A2488" s="6">
        <v>2024</v>
      </c>
      <c r="B2488" s="6">
        <v>10</v>
      </c>
      <c r="C2488" s="6">
        <v>12</v>
      </c>
      <c r="D2488" s="8">
        <v>20</v>
      </c>
      <c r="E2488" s="6" t="str">
        <f t="shared" si="152"/>
        <v>Saturday</v>
      </c>
      <c r="F2488" s="6" t="str">
        <f t="shared" si="155"/>
        <v>Weekend</v>
      </c>
      <c r="G2488" s="6" t="str">
        <f>_xlfn.XLOOKUP(B2488,'[1]VLOOKUP DATA'!$A$3:$A$14,'[1]VLOOKUP DATA'!$C$3:$C$14)</f>
        <v>Low-demand</v>
      </c>
      <c r="H2488" s="6" t="str" cm="1">
        <f t="array" ref="H2488">_xlfn.XLOOKUP(1,('[1]VLOOKUP DATA'!$I$2:$I$337=[1]DATA!G2488)*('[1]VLOOKUP DATA'!$J$2:$J$337=[1]DATA!D2488)*('[1]VLOOKUP DATA'!$K$2:$K$337=[1]DATA!E2488),'[1]VLOOKUP DATA'!$L$2:$L$337)</f>
        <v>Off-Peak</v>
      </c>
      <c r="I2488" s="1" cm="1">
        <f t="array" ref="I2488">_xlfn.XLOOKUP(B2488,'[1]VLOOKUP DATA'!$A$3:$A$14,_xlfn.XLOOKUP(H2488,'[1]VLOOKUP DATA'!$D$2:$F$2,'[1]VLOOKUP DATA'!$D$3:$F$14))*100</f>
        <v>93</v>
      </c>
      <c r="J2488" s="2">
        <v>98.894349999999974</v>
      </c>
      <c r="K2488" s="3">
        <f t="shared" si="153"/>
        <v>98.894349999999974</v>
      </c>
      <c r="L2488" s="3">
        <v>80.583333333333329</v>
      </c>
      <c r="M2488" s="4">
        <v>479.83343333333318</v>
      </c>
      <c r="N2488" s="4">
        <v>0</v>
      </c>
      <c r="O2488" s="4">
        <v>578.72545000000014</v>
      </c>
      <c r="P2488" s="3">
        <f t="shared" si="154"/>
        <v>479.85873786407785</v>
      </c>
      <c r="Q2488" s="5">
        <v>-2.8333333333333331E-3</v>
      </c>
      <c r="R2488" s="5">
        <f>VLOOKUP(D2488,'[1]DESIGN LOAD'!AC:AF,2,FALSE)</f>
        <v>295</v>
      </c>
      <c r="S2488" s="7">
        <f>VLOOKUP(D2488,'[1]DESIGN LOAD'!AC:AF,3,FALSE)</f>
        <v>190</v>
      </c>
      <c r="T2488">
        <f>VLOOKUP(D2488,'[1]DESIGN LOAD'!AC:AF,4,FALSE)</f>
        <v>485</v>
      </c>
    </row>
    <row r="2489" spans="1:20" x14ac:dyDescent="0.3">
      <c r="A2489" s="6">
        <v>2024</v>
      </c>
      <c r="B2489" s="6">
        <v>10</v>
      </c>
      <c r="C2489" s="6">
        <v>12</v>
      </c>
      <c r="D2489" s="8">
        <v>21</v>
      </c>
      <c r="E2489" s="6" t="str">
        <f t="shared" si="152"/>
        <v>Saturday</v>
      </c>
      <c r="F2489" s="6" t="str">
        <f t="shared" si="155"/>
        <v>Weekend</v>
      </c>
      <c r="G2489" s="6" t="str">
        <f>_xlfn.XLOOKUP(B2489,'[1]VLOOKUP DATA'!$A$3:$A$14,'[1]VLOOKUP DATA'!$C$3:$C$14)</f>
        <v>Low-demand</v>
      </c>
      <c r="H2489" s="6" t="str" cm="1">
        <f t="array" ref="H2489">_xlfn.XLOOKUP(1,('[1]VLOOKUP DATA'!$I$2:$I$337=[1]DATA!G2489)*('[1]VLOOKUP DATA'!$J$2:$J$337=[1]DATA!D2489)*('[1]VLOOKUP DATA'!$K$2:$K$337=[1]DATA!E2489),'[1]VLOOKUP DATA'!$L$2:$L$337)</f>
        <v>Off-Peak</v>
      </c>
      <c r="I2489" s="1" cm="1">
        <f t="array" ref="I2489">_xlfn.XLOOKUP(B2489,'[1]VLOOKUP DATA'!$A$3:$A$14,_xlfn.XLOOKUP(H2489,'[1]VLOOKUP DATA'!$D$2:$F$2,'[1]VLOOKUP DATA'!$D$3:$F$14))*100</f>
        <v>93</v>
      </c>
      <c r="J2489" s="2">
        <v>-15.984441666666662</v>
      </c>
      <c r="K2489" s="3">
        <f t="shared" si="153"/>
        <v>0</v>
      </c>
      <c r="L2489" s="3">
        <v>82.158333333333331</v>
      </c>
      <c r="M2489" s="4">
        <v>479.84317499999997</v>
      </c>
      <c r="N2489" s="4">
        <v>0</v>
      </c>
      <c r="O2489" s="4">
        <v>463.85445833333353</v>
      </c>
      <c r="P2489" s="3">
        <f t="shared" si="154"/>
        <v>479.85873786407785</v>
      </c>
      <c r="Q2489" s="5">
        <v>-4.0000000000000001E-3</v>
      </c>
      <c r="R2489" s="5">
        <f>VLOOKUP(D2489,'[1]DESIGN LOAD'!AC:AF,2,FALSE)</f>
        <v>295</v>
      </c>
      <c r="S2489" s="7">
        <f>VLOOKUP(D2489,'[1]DESIGN LOAD'!AC:AF,3,FALSE)</f>
        <v>190</v>
      </c>
      <c r="T2489">
        <f>VLOOKUP(D2489,'[1]DESIGN LOAD'!AC:AF,4,FALSE)</f>
        <v>485</v>
      </c>
    </row>
    <row r="2490" spans="1:20" x14ac:dyDescent="0.3">
      <c r="A2490" s="6">
        <v>2024</v>
      </c>
      <c r="B2490" s="6">
        <v>10</v>
      </c>
      <c r="C2490" s="6">
        <v>12</v>
      </c>
      <c r="D2490" s="8">
        <v>22</v>
      </c>
      <c r="E2490" s="6" t="str">
        <f t="shared" si="152"/>
        <v>Saturday</v>
      </c>
      <c r="F2490" s="6" t="str">
        <f t="shared" si="155"/>
        <v>Weekend</v>
      </c>
      <c r="G2490" s="6" t="str">
        <f>_xlfn.XLOOKUP(B2490,'[1]VLOOKUP DATA'!$A$3:$A$14,'[1]VLOOKUP DATA'!$C$3:$C$14)</f>
        <v>Low-demand</v>
      </c>
      <c r="H2490" s="6" t="str" cm="1">
        <f t="array" ref="H2490">_xlfn.XLOOKUP(1,('[1]VLOOKUP DATA'!$I$2:$I$337=[1]DATA!G2490)*('[1]VLOOKUP DATA'!$J$2:$J$337=[1]DATA!D2490)*('[1]VLOOKUP DATA'!$K$2:$K$337=[1]DATA!E2490),'[1]VLOOKUP DATA'!$L$2:$L$337)</f>
        <v>Off-Peak</v>
      </c>
      <c r="I2490" s="1" cm="1">
        <f t="array" ref="I2490">_xlfn.XLOOKUP(B2490,'[1]VLOOKUP DATA'!$A$3:$A$14,_xlfn.XLOOKUP(H2490,'[1]VLOOKUP DATA'!$D$2:$F$2,'[1]VLOOKUP DATA'!$D$3:$F$14))*100</f>
        <v>93</v>
      </c>
      <c r="J2490" s="2">
        <v>-48.251408333333352</v>
      </c>
      <c r="K2490" s="3">
        <f t="shared" si="153"/>
        <v>0</v>
      </c>
      <c r="L2490" s="3">
        <v>87.158333333333331</v>
      </c>
      <c r="M2490" s="4">
        <v>479.80503333333337</v>
      </c>
      <c r="N2490" s="4">
        <v>0</v>
      </c>
      <c r="O2490" s="4">
        <v>431.55163333333354</v>
      </c>
      <c r="P2490" s="3">
        <f t="shared" si="154"/>
        <v>479.85873786407785</v>
      </c>
      <c r="Q2490" s="5">
        <v>-1.5083333333333335E-3</v>
      </c>
      <c r="R2490" s="5">
        <f>VLOOKUP(D2490,'[1]DESIGN LOAD'!AC:AF,2,FALSE)</f>
        <v>200</v>
      </c>
      <c r="S2490" s="7">
        <f>VLOOKUP(D2490,'[1]DESIGN LOAD'!AC:AF,3,FALSE)</f>
        <v>190</v>
      </c>
      <c r="T2490">
        <f>VLOOKUP(D2490,'[1]DESIGN LOAD'!AC:AF,4,FALSE)</f>
        <v>390</v>
      </c>
    </row>
    <row r="2491" spans="1:20" x14ac:dyDescent="0.3">
      <c r="A2491" s="6">
        <v>2024</v>
      </c>
      <c r="B2491" s="6">
        <v>10</v>
      </c>
      <c r="C2491" s="6">
        <v>12</v>
      </c>
      <c r="D2491" s="8">
        <v>23</v>
      </c>
      <c r="E2491" s="6" t="str">
        <f t="shared" si="152"/>
        <v>Saturday</v>
      </c>
      <c r="F2491" s="6" t="str">
        <f t="shared" si="155"/>
        <v>Weekend</v>
      </c>
      <c r="G2491" s="6" t="str">
        <f>_xlfn.XLOOKUP(B2491,'[1]VLOOKUP DATA'!$A$3:$A$14,'[1]VLOOKUP DATA'!$C$3:$C$14)</f>
        <v>Low-demand</v>
      </c>
      <c r="H2491" s="6" t="str" cm="1">
        <f t="array" ref="H2491">_xlfn.XLOOKUP(1,('[1]VLOOKUP DATA'!$I$2:$I$337=[1]DATA!G2491)*('[1]VLOOKUP DATA'!$J$2:$J$337=[1]DATA!D2491)*('[1]VLOOKUP DATA'!$K$2:$K$337=[1]DATA!E2491),'[1]VLOOKUP DATA'!$L$2:$L$337)</f>
        <v>Off-Peak</v>
      </c>
      <c r="I2491" s="1" cm="1">
        <f t="array" ref="I2491">_xlfn.XLOOKUP(B2491,'[1]VLOOKUP DATA'!$A$3:$A$14,_xlfn.XLOOKUP(H2491,'[1]VLOOKUP DATA'!$D$2:$F$2,'[1]VLOOKUP DATA'!$D$3:$F$14))*100</f>
        <v>93</v>
      </c>
      <c r="J2491" s="2">
        <v>-44.117725000000014</v>
      </c>
      <c r="K2491" s="3">
        <f t="shared" si="153"/>
        <v>0</v>
      </c>
      <c r="L2491" s="3">
        <v>92.24166666666666</v>
      </c>
      <c r="M2491" s="4">
        <v>479.83874166666669</v>
      </c>
      <c r="N2491" s="4">
        <v>0</v>
      </c>
      <c r="O2491" s="4">
        <v>435.71629999999999</v>
      </c>
      <c r="P2491" s="3">
        <f t="shared" si="154"/>
        <v>479.85873786407785</v>
      </c>
      <c r="Q2491" s="5">
        <v>-4.45E-3</v>
      </c>
      <c r="R2491" s="5">
        <f>VLOOKUP(D2491,'[1]DESIGN LOAD'!AC:AF,2,FALSE)</f>
        <v>200</v>
      </c>
      <c r="S2491" s="7">
        <f>VLOOKUP(D2491,'[1]DESIGN LOAD'!AC:AF,3,FALSE)</f>
        <v>190</v>
      </c>
      <c r="T2491">
        <f>VLOOKUP(D2491,'[1]DESIGN LOAD'!AC:AF,4,FALSE)</f>
        <v>390</v>
      </c>
    </row>
    <row r="2492" spans="1:20" x14ac:dyDescent="0.3">
      <c r="A2492" s="6">
        <v>2024</v>
      </c>
      <c r="B2492" s="6">
        <v>10</v>
      </c>
      <c r="C2492" s="6">
        <v>13</v>
      </c>
      <c r="D2492" s="8">
        <v>0</v>
      </c>
      <c r="E2492" s="6" t="str">
        <f t="shared" si="152"/>
        <v>Sunday</v>
      </c>
      <c r="F2492" s="6" t="str">
        <f t="shared" si="155"/>
        <v>Weekend</v>
      </c>
      <c r="G2492" s="6" t="str">
        <f>_xlfn.XLOOKUP(B2492,'[1]VLOOKUP DATA'!$A$3:$A$14,'[1]VLOOKUP DATA'!$C$3:$C$14)</f>
        <v>Low-demand</v>
      </c>
      <c r="H2492" s="6" t="str" cm="1">
        <f t="array" ref="H2492">_xlfn.XLOOKUP(1,('[1]VLOOKUP DATA'!$I$2:$I$337=[1]DATA!G2492)*('[1]VLOOKUP DATA'!$J$2:$J$337=[1]DATA!D2492)*('[1]VLOOKUP DATA'!$K$2:$K$337=[1]DATA!E2492),'[1]VLOOKUP DATA'!$L$2:$L$337)</f>
        <v>Off-Peak</v>
      </c>
      <c r="I2492" s="1" cm="1">
        <f t="array" ref="I2492">_xlfn.XLOOKUP(B2492,'[1]VLOOKUP DATA'!$A$3:$A$14,_xlfn.XLOOKUP(H2492,'[1]VLOOKUP DATA'!$D$2:$F$2,'[1]VLOOKUP DATA'!$D$3:$F$14))*100</f>
        <v>93</v>
      </c>
      <c r="J2492" s="2">
        <v>-14.512999999999996</v>
      </c>
      <c r="K2492" s="3">
        <f t="shared" si="153"/>
        <v>0</v>
      </c>
      <c r="L2492" s="3">
        <v>96.724999999999994</v>
      </c>
      <c r="M2492" s="4">
        <v>457.53100833333332</v>
      </c>
      <c r="N2492" s="4">
        <v>0</v>
      </c>
      <c r="O2492" s="4">
        <v>443.01404166666669</v>
      </c>
      <c r="P2492" s="3">
        <f t="shared" si="154"/>
        <v>479.85873786407785</v>
      </c>
      <c r="Q2492" s="5">
        <v>-3.6749999999999994E-3</v>
      </c>
      <c r="R2492" s="5">
        <f>VLOOKUP(D2492,'[1]DESIGN LOAD'!AC:AF,2,FALSE)</f>
        <v>200</v>
      </c>
      <c r="S2492" s="7">
        <f>VLOOKUP(D2492,'[1]DESIGN LOAD'!AC:AF,3,FALSE)</f>
        <v>190</v>
      </c>
      <c r="T2492">
        <f>VLOOKUP(D2492,'[1]DESIGN LOAD'!AC:AF,4,FALSE)</f>
        <v>390</v>
      </c>
    </row>
    <row r="2493" spans="1:20" x14ac:dyDescent="0.3">
      <c r="A2493" s="6">
        <v>2024</v>
      </c>
      <c r="B2493" s="6">
        <v>10</v>
      </c>
      <c r="C2493" s="6">
        <v>13</v>
      </c>
      <c r="D2493" s="8">
        <v>1</v>
      </c>
      <c r="E2493" s="6" t="str">
        <f t="shared" si="152"/>
        <v>Sunday</v>
      </c>
      <c r="F2493" s="6" t="str">
        <f t="shared" si="155"/>
        <v>Weekend</v>
      </c>
      <c r="G2493" s="6" t="str">
        <f>_xlfn.XLOOKUP(B2493,'[1]VLOOKUP DATA'!$A$3:$A$14,'[1]VLOOKUP DATA'!$C$3:$C$14)</f>
        <v>Low-demand</v>
      </c>
      <c r="H2493" s="6" t="str" cm="1">
        <f t="array" ref="H2493">_xlfn.XLOOKUP(1,('[1]VLOOKUP DATA'!$I$2:$I$337=[1]DATA!G2493)*('[1]VLOOKUP DATA'!$J$2:$J$337=[1]DATA!D2493)*('[1]VLOOKUP DATA'!$K$2:$K$337=[1]DATA!E2493),'[1]VLOOKUP DATA'!$L$2:$L$337)</f>
        <v>Off-Peak</v>
      </c>
      <c r="I2493" s="1" cm="1">
        <f t="array" ref="I2493">_xlfn.XLOOKUP(B2493,'[1]VLOOKUP DATA'!$A$3:$A$14,_xlfn.XLOOKUP(H2493,'[1]VLOOKUP DATA'!$D$2:$F$2,'[1]VLOOKUP DATA'!$D$3:$F$14))*100</f>
        <v>93</v>
      </c>
      <c r="J2493" s="2">
        <v>41.528866666666666</v>
      </c>
      <c r="K2493" s="3">
        <f t="shared" si="153"/>
        <v>41.528866666666666</v>
      </c>
      <c r="L2493" s="3">
        <v>98.958333333333329</v>
      </c>
      <c r="M2493" s="4">
        <v>388.46169166666658</v>
      </c>
      <c r="N2493" s="4">
        <v>0</v>
      </c>
      <c r="O2493" s="4">
        <v>429.98455833333298</v>
      </c>
      <c r="P2493" s="3">
        <f t="shared" si="154"/>
        <v>479.85873786407785</v>
      </c>
      <c r="Q2493" s="5">
        <v>-5.9166666666666673E-3</v>
      </c>
      <c r="R2493" s="5">
        <f>VLOOKUP(D2493,'[1]DESIGN LOAD'!AC:AF,2,FALSE)</f>
        <v>200</v>
      </c>
      <c r="S2493" s="7">
        <f>VLOOKUP(D2493,'[1]DESIGN LOAD'!AC:AF,3,FALSE)</f>
        <v>190</v>
      </c>
      <c r="T2493">
        <f>VLOOKUP(D2493,'[1]DESIGN LOAD'!AC:AF,4,FALSE)</f>
        <v>390</v>
      </c>
    </row>
    <row r="2494" spans="1:20" x14ac:dyDescent="0.3">
      <c r="A2494" s="6">
        <v>2024</v>
      </c>
      <c r="B2494" s="6">
        <v>10</v>
      </c>
      <c r="C2494" s="6">
        <v>13</v>
      </c>
      <c r="D2494" s="8">
        <v>2</v>
      </c>
      <c r="E2494" s="6" t="str">
        <f t="shared" si="152"/>
        <v>Sunday</v>
      </c>
      <c r="F2494" s="6" t="str">
        <f t="shared" si="155"/>
        <v>Weekend</v>
      </c>
      <c r="G2494" s="6" t="str">
        <f>_xlfn.XLOOKUP(B2494,'[1]VLOOKUP DATA'!$A$3:$A$14,'[1]VLOOKUP DATA'!$C$3:$C$14)</f>
        <v>Low-demand</v>
      </c>
      <c r="H2494" s="6" t="str" cm="1">
        <f t="array" ref="H2494">_xlfn.XLOOKUP(1,('[1]VLOOKUP DATA'!$I$2:$I$337=[1]DATA!G2494)*('[1]VLOOKUP DATA'!$J$2:$J$337=[1]DATA!D2494)*('[1]VLOOKUP DATA'!$K$2:$K$337=[1]DATA!E2494),'[1]VLOOKUP DATA'!$L$2:$L$337)</f>
        <v>Off-Peak</v>
      </c>
      <c r="I2494" s="1" cm="1">
        <f t="array" ref="I2494">_xlfn.XLOOKUP(B2494,'[1]VLOOKUP DATA'!$A$3:$A$14,_xlfn.XLOOKUP(H2494,'[1]VLOOKUP DATA'!$D$2:$F$2,'[1]VLOOKUP DATA'!$D$3:$F$14))*100</f>
        <v>93</v>
      </c>
      <c r="J2494" s="2">
        <v>63.178249999999977</v>
      </c>
      <c r="K2494" s="3">
        <f t="shared" si="153"/>
        <v>63.178249999999977</v>
      </c>
      <c r="L2494" s="3">
        <v>99</v>
      </c>
      <c r="M2494" s="4">
        <v>439.71062499999999</v>
      </c>
      <c r="N2494" s="4">
        <v>0</v>
      </c>
      <c r="O2494" s="4">
        <v>502.88594999999998</v>
      </c>
      <c r="P2494" s="3">
        <f t="shared" si="154"/>
        <v>479.85873786407785</v>
      </c>
      <c r="Q2494" s="5">
        <v>-3.3499999999999997E-3</v>
      </c>
      <c r="R2494" s="5">
        <f>VLOOKUP(D2494,'[1]DESIGN LOAD'!AC:AF,2,FALSE)</f>
        <v>200</v>
      </c>
      <c r="S2494" s="7">
        <f>VLOOKUP(D2494,'[1]DESIGN LOAD'!AC:AF,3,FALSE)</f>
        <v>190</v>
      </c>
      <c r="T2494">
        <f>VLOOKUP(D2494,'[1]DESIGN LOAD'!AC:AF,4,FALSE)</f>
        <v>390</v>
      </c>
    </row>
    <row r="2495" spans="1:20" x14ac:dyDescent="0.3">
      <c r="A2495" s="6">
        <v>2024</v>
      </c>
      <c r="B2495" s="6">
        <v>10</v>
      </c>
      <c r="C2495" s="6">
        <v>13</v>
      </c>
      <c r="D2495" s="8">
        <v>3</v>
      </c>
      <c r="E2495" s="6" t="str">
        <f t="shared" si="152"/>
        <v>Sunday</v>
      </c>
      <c r="F2495" s="6" t="str">
        <f t="shared" si="155"/>
        <v>Weekend</v>
      </c>
      <c r="G2495" s="6" t="str">
        <f>_xlfn.XLOOKUP(B2495,'[1]VLOOKUP DATA'!$A$3:$A$14,'[1]VLOOKUP DATA'!$C$3:$C$14)</f>
        <v>Low-demand</v>
      </c>
      <c r="H2495" s="6" t="str" cm="1">
        <f t="array" ref="H2495">_xlfn.XLOOKUP(1,('[1]VLOOKUP DATA'!$I$2:$I$337=[1]DATA!G2495)*('[1]VLOOKUP DATA'!$J$2:$J$337=[1]DATA!D2495)*('[1]VLOOKUP DATA'!$K$2:$K$337=[1]DATA!E2495),'[1]VLOOKUP DATA'!$L$2:$L$337)</f>
        <v>Off-Peak</v>
      </c>
      <c r="I2495" s="1" cm="1">
        <f t="array" ref="I2495">_xlfn.XLOOKUP(B2495,'[1]VLOOKUP DATA'!$A$3:$A$14,_xlfn.XLOOKUP(H2495,'[1]VLOOKUP DATA'!$D$2:$F$2,'[1]VLOOKUP DATA'!$D$3:$F$14))*100</f>
        <v>93</v>
      </c>
      <c r="J2495" s="2">
        <v>69.709783333333363</v>
      </c>
      <c r="K2495" s="3">
        <f t="shared" si="153"/>
        <v>69.709783333333363</v>
      </c>
      <c r="L2495" s="3">
        <v>99</v>
      </c>
      <c r="M2495" s="4">
        <v>433.75267500000007</v>
      </c>
      <c r="N2495" s="4">
        <v>0</v>
      </c>
      <c r="O2495" s="4">
        <v>503.46107499999988</v>
      </c>
      <c r="P2495" s="3">
        <f t="shared" si="154"/>
        <v>479.85873786407785</v>
      </c>
      <c r="Q2495" s="5">
        <v>-1.7999999999999997E-3</v>
      </c>
      <c r="R2495" s="5">
        <f>VLOOKUP(D2495,'[1]DESIGN LOAD'!AC:AF,2,FALSE)</f>
        <v>200</v>
      </c>
      <c r="S2495" s="7">
        <f>VLOOKUP(D2495,'[1]DESIGN LOAD'!AC:AF,3,FALSE)</f>
        <v>190</v>
      </c>
      <c r="T2495">
        <f>VLOOKUP(D2495,'[1]DESIGN LOAD'!AC:AF,4,FALSE)</f>
        <v>390</v>
      </c>
    </row>
    <row r="2496" spans="1:20" x14ac:dyDescent="0.3">
      <c r="A2496" s="6">
        <v>2024</v>
      </c>
      <c r="B2496" s="6">
        <v>10</v>
      </c>
      <c r="C2496" s="6">
        <v>13</v>
      </c>
      <c r="D2496" s="8">
        <v>4</v>
      </c>
      <c r="E2496" s="6" t="str">
        <f t="shared" si="152"/>
        <v>Sunday</v>
      </c>
      <c r="F2496" s="6" t="str">
        <f t="shared" si="155"/>
        <v>Weekend</v>
      </c>
      <c r="G2496" s="6" t="str">
        <f>_xlfn.XLOOKUP(B2496,'[1]VLOOKUP DATA'!$A$3:$A$14,'[1]VLOOKUP DATA'!$C$3:$C$14)</f>
        <v>Low-demand</v>
      </c>
      <c r="H2496" s="6" t="str" cm="1">
        <f t="array" ref="H2496">_xlfn.XLOOKUP(1,('[1]VLOOKUP DATA'!$I$2:$I$337=[1]DATA!G2496)*('[1]VLOOKUP DATA'!$J$2:$J$337=[1]DATA!D2496)*('[1]VLOOKUP DATA'!$K$2:$K$337=[1]DATA!E2496),'[1]VLOOKUP DATA'!$L$2:$L$337)</f>
        <v>Off-Peak</v>
      </c>
      <c r="I2496" s="1" cm="1">
        <f t="array" ref="I2496">_xlfn.XLOOKUP(B2496,'[1]VLOOKUP DATA'!$A$3:$A$14,_xlfn.XLOOKUP(H2496,'[1]VLOOKUP DATA'!$D$2:$F$2,'[1]VLOOKUP DATA'!$D$3:$F$14))*100</f>
        <v>93</v>
      </c>
      <c r="J2496" s="2">
        <v>67.410441666666685</v>
      </c>
      <c r="K2496" s="3">
        <f t="shared" si="153"/>
        <v>67.410441666666685</v>
      </c>
      <c r="L2496" s="3">
        <v>99</v>
      </c>
      <c r="M2496" s="4">
        <v>436.7508583333335</v>
      </c>
      <c r="N2496" s="4">
        <v>0</v>
      </c>
      <c r="O2496" s="4">
        <v>504.1595166666666</v>
      </c>
      <c r="P2496" s="3">
        <f t="shared" si="154"/>
        <v>479.85873786407785</v>
      </c>
      <c r="Q2496" s="5">
        <v>-2.1666666666666666E-3</v>
      </c>
      <c r="R2496" s="5">
        <f>VLOOKUP(D2496,'[1]DESIGN LOAD'!AC:AF,2,FALSE)</f>
        <v>295</v>
      </c>
      <c r="S2496" s="7">
        <f>VLOOKUP(D2496,'[1]DESIGN LOAD'!AC:AF,3,FALSE)</f>
        <v>190</v>
      </c>
      <c r="T2496">
        <f>VLOOKUP(D2496,'[1]DESIGN LOAD'!AC:AF,4,FALSE)</f>
        <v>485</v>
      </c>
    </row>
    <row r="2497" spans="1:20" x14ac:dyDescent="0.3">
      <c r="A2497" s="6">
        <v>2024</v>
      </c>
      <c r="B2497" s="6">
        <v>10</v>
      </c>
      <c r="C2497" s="6">
        <v>13</v>
      </c>
      <c r="D2497" s="8">
        <v>5</v>
      </c>
      <c r="E2497" s="6" t="str">
        <f t="shared" si="152"/>
        <v>Sunday</v>
      </c>
      <c r="F2497" s="6" t="str">
        <f t="shared" si="155"/>
        <v>Weekend</v>
      </c>
      <c r="G2497" s="6" t="str">
        <f>_xlfn.XLOOKUP(B2497,'[1]VLOOKUP DATA'!$A$3:$A$14,'[1]VLOOKUP DATA'!$C$3:$C$14)</f>
        <v>Low-demand</v>
      </c>
      <c r="H2497" s="6" t="str" cm="1">
        <f t="array" ref="H2497">_xlfn.XLOOKUP(1,('[1]VLOOKUP DATA'!$I$2:$I$337=[1]DATA!G2497)*('[1]VLOOKUP DATA'!$J$2:$J$337=[1]DATA!D2497)*('[1]VLOOKUP DATA'!$K$2:$K$337=[1]DATA!E2497),'[1]VLOOKUP DATA'!$L$2:$L$337)</f>
        <v>Off-Peak</v>
      </c>
      <c r="I2497" s="1" cm="1">
        <f t="array" ref="I2497">_xlfn.XLOOKUP(B2497,'[1]VLOOKUP DATA'!$A$3:$A$14,_xlfn.XLOOKUP(H2497,'[1]VLOOKUP DATA'!$D$2:$F$2,'[1]VLOOKUP DATA'!$D$3:$F$14))*100</f>
        <v>93</v>
      </c>
      <c r="J2497" s="2">
        <v>75.087416666666655</v>
      </c>
      <c r="K2497" s="3">
        <f t="shared" si="153"/>
        <v>75.087416666666655</v>
      </c>
      <c r="L2497" s="3">
        <v>99</v>
      </c>
      <c r="M2497" s="4">
        <v>442.69019166666641</v>
      </c>
      <c r="N2497" s="4">
        <v>3.8199999999999998E-2</v>
      </c>
      <c r="O2497" s="4">
        <v>517.81299166666633</v>
      </c>
      <c r="P2497" s="3">
        <f t="shared" si="154"/>
        <v>479.85873786407785</v>
      </c>
      <c r="Q2497" s="5">
        <v>-3.0666666666666668E-3</v>
      </c>
      <c r="R2497" s="5">
        <f>VLOOKUP(D2497,'[1]DESIGN LOAD'!AC:AF,2,FALSE)</f>
        <v>295</v>
      </c>
      <c r="S2497" s="7">
        <f>VLOOKUP(D2497,'[1]DESIGN LOAD'!AC:AF,3,FALSE)</f>
        <v>190</v>
      </c>
      <c r="T2497">
        <f>VLOOKUP(D2497,'[1]DESIGN LOAD'!AC:AF,4,FALSE)</f>
        <v>485</v>
      </c>
    </row>
    <row r="2498" spans="1:20" x14ac:dyDescent="0.3">
      <c r="A2498" s="6">
        <v>2024</v>
      </c>
      <c r="B2498" s="6">
        <v>10</v>
      </c>
      <c r="C2498" s="6">
        <v>13</v>
      </c>
      <c r="D2498" s="8">
        <v>6</v>
      </c>
      <c r="E2498" s="6" t="str">
        <f t="shared" ref="E2498:E2561" si="156">TEXT(DATE(A2498, B2498, C2498), "dddd")</f>
        <v>Sunday</v>
      </c>
      <c r="F2498" s="6" t="str">
        <f t="shared" si="155"/>
        <v>Weekend</v>
      </c>
      <c r="G2498" s="6" t="str">
        <f>_xlfn.XLOOKUP(B2498,'[1]VLOOKUP DATA'!$A$3:$A$14,'[1]VLOOKUP DATA'!$C$3:$C$14)</f>
        <v>Low-demand</v>
      </c>
      <c r="H2498" s="6" t="str" cm="1">
        <f t="array" ref="H2498">_xlfn.XLOOKUP(1,('[1]VLOOKUP DATA'!$I$2:$I$337=[1]DATA!G2498)*('[1]VLOOKUP DATA'!$J$2:$J$337=[1]DATA!D2498)*('[1]VLOOKUP DATA'!$K$2:$K$337=[1]DATA!E2498),'[1]VLOOKUP DATA'!$L$2:$L$337)</f>
        <v>Off-Peak</v>
      </c>
      <c r="I2498" s="1" cm="1">
        <f t="array" ref="I2498">_xlfn.XLOOKUP(B2498,'[1]VLOOKUP DATA'!$A$3:$A$14,_xlfn.XLOOKUP(H2498,'[1]VLOOKUP DATA'!$D$2:$F$2,'[1]VLOOKUP DATA'!$D$3:$F$14))*100</f>
        <v>93</v>
      </c>
      <c r="J2498" s="2">
        <v>70.815900000000028</v>
      </c>
      <c r="K2498" s="3">
        <f t="shared" ref="K2498:K2561" si="157">IF(J2498&gt;0,J2498,0)</f>
        <v>70.815900000000028</v>
      </c>
      <c r="L2498" s="3">
        <v>99.00833333333334</v>
      </c>
      <c r="M2498" s="4">
        <v>414.43127499999991</v>
      </c>
      <c r="N2498" s="4">
        <v>55.929316666666672</v>
      </c>
      <c r="O2498" s="4">
        <v>541.17554166666673</v>
      </c>
      <c r="P2498" s="3">
        <f t="shared" ref="P2498:P2561" si="158">_xlfn.MAXIFS(M:M,B:B,B2498)</f>
        <v>479.85873786407785</v>
      </c>
      <c r="Q2498" s="5">
        <v>-1.3416666666666668E-3</v>
      </c>
      <c r="R2498" s="5">
        <f>VLOOKUP(D2498,'[1]DESIGN LOAD'!AC:AF,2,FALSE)</f>
        <v>295</v>
      </c>
      <c r="S2498" s="7">
        <f>VLOOKUP(D2498,'[1]DESIGN LOAD'!AC:AF,3,FALSE)</f>
        <v>190</v>
      </c>
      <c r="T2498">
        <f>VLOOKUP(D2498,'[1]DESIGN LOAD'!AC:AF,4,FALSE)</f>
        <v>485</v>
      </c>
    </row>
    <row r="2499" spans="1:20" x14ac:dyDescent="0.3">
      <c r="A2499" s="6">
        <v>2024</v>
      </c>
      <c r="B2499" s="6">
        <v>10</v>
      </c>
      <c r="C2499" s="6">
        <v>13</v>
      </c>
      <c r="D2499" s="8">
        <v>7</v>
      </c>
      <c r="E2499" s="6" t="str">
        <f t="shared" si="156"/>
        <v>Sunday</v>
      </c>
      <c r="F2499" s="6" t="str">
        <f t="shared" si="155"/>
        <v>Weekend</v>
      </c>
      <c r="G2499" s="6" t="str">
        <f>_xlfn.XLOOKUP(B2499,'[1]VLOOKUP DATA'!$A$3:$A$14,'[1]VLOOKUP DATA'!$C$3:$C$14)</f>
        <v>Low-demand</v>
      </c>
      <c r="H2499" s="6" t="str" cm="1">
        <f t="array" ref="H2499">_xlfn.XLOOKUP(1,('[1]VLOOKUP DATA'!$I$2:$I$337=[1]DATA!G2499)*('[1]VLOOKUP DATA'!$J$2:$J$337=[1]DATA!D2499)*('[1]VLOOKUP DATA'!$K$2:$K$337=[1]DATA!E2499),'[1]VLOOKUP DATA'!$L$2:$L$337)</f>
        <v>Off-Peak</v>
      </c>
      <c r="I2499" s="1" cm="1">
        <f t="array" ref="I2499">_xlfn.XLOOKUP(B2499,'[1]VLOOKUP DATA'!$A$3:$A$14,_xlfn.XLOOKUP(H2499,'[1]VLOOKUP DATA'!$D$2:$F$2,'[1]VLOOKUP DATA'!$D$3:$F$14))*100</f>
        <v>93</v>
      </c>
      <c r="J2499" s="2">
        <v>47.348866666666673</v>
      </c>
      <c r="K2499" s="3">
        <f t="shared" si="157"/>
        <v>47.348866666666673</v>
      </c>
      <c r="L2499" s="3">
        <v>99.00833333333334</v>
      </c>
      <c r="M2499" s="4">
        <v>257.11810833333334</v>
      </c>
      <c r="N2499" s="4">
        <v>296.6579416666666</v>
      </c>
      <c r="O2499" s="4">
        <v>601.1228083333333</v>
      </c>
      <c r="P2499" s="3">
        <f t="shared" si="158"/>
        <v>479.85873786407785</v>
      </c>
      <c r="Q2499" s="5">
        <v>-2.5416666666666665E-3</v>
      </c>
      <c r="R2499" s="5">
        <f>VLOOKUP(D2499,'[1]DESIGN LOAD'!AC:AF,2,FALSE)</f>
        <v>565</v>
      </c>
      <c r="S2499" s="7">
        <f>VLOOKUP(D2499,'[1]DESIGN LOAD'!AC:AF,3,FALSE)</f>
        <v>690</v>
      </c>
      <c r="T2499">
        <f>VLOOKUP(D2499,'[1]DESIGN LOAD'!AC:AF,4,FALSE)</f>
        <v>1255</v>
      </c>
    </row>
    <row r="2500" spans="1:20" x14ac:dyDescent="0.3">
      <c r="A2500" s="6">
        <v>2024</v>
      </c>
      <c r="B2500" s="6">
        <v>10</v>
      </c>
      <c r="C2500" s="6">
        <v>13</v>
      </c>
      <c r="D2500" s="8">
        <v>8</v>
      </c>
      <c r="E2500" s="6" t="str">
        <f t="shared" si="156"/>
        <v>Sunday</v>
      </c>
      <c r="F2500" s="6" t="str">
        <f t="shared" si="155"/>
        <v>Weekend</v>
      </c>
      <c r="G2500" s="6" t="str">
        <f>_xlfn.XLOOKUP(B2500,'[1]VLOOKUP DATA'!$A$3:$A$14,'[1]VLOOKUP DATA'!$C$3:$C$14)</f>
        <v>Low-demand</v>
      </c>
      <c r="H2500" s="6" t="str" cm="1">
        <f t="array" ref="H2500">_xlfn.XLOOKUP(1,('[1]VLOOKUP DATA'!$I$2:$I$337=[1]DATA!G2500)*('[1]VLOOKUP DATA'!$J$2:$J$337=[1]DATA!D2500)*('[1]VLOOKUP DATA'!$K$2:$K$337=[1]DATA!E2500),'[1]VLOOKUP DATA'!$L$2:$L$337)</f>
        <v>Off-Peak</v>
      </c>
      <c r="I2500" s="1" cm="1">
        <f t="array" ref="I2500">_xlfn.XLOOKUP(B2500,'[1]VLOOKUP DATA'!$A$3:$A$14,_xlfn.XLOOKUP(H2500,'[1]VLOOKUP DATA'!$D$2:$F$2,'[1]VLOOKUP DATA'!$D$3:$F$14))*100</f>
        <v>93</v>
      </c>
      <c r="J2500" s="2">
        <v>10.651374999999994</v>
      </c>
      <c r="K2500" s="3">
        <f t="shared" si="157"/>
        <v>10.651374999999994</v>
      </c>
      <c r="L2500" s="3">
        <v>99.033333333333331</v>
      </c>
      <c r="M2500" s="4">
        <v>59.593816666666683</v>
      </c>
      <c r="N2500" s="4">
        <v>536.67695833333323</v>
      </c>
      <c r="O2500" s="4">
        <v>606.92109999999968</v>
      </c>
      <c r="P2500" s="3">
        <f t="shared" si="158"/>
        <v>479.85873786407785</v>
      </c>
      <c r="Q2500" s="5">
        <v>-2.8999999999999998E-3</v>
      </c>
      <c r="R2500" s="5">
        <f>VLOOKUP(D2500,'[1]DESIGN LOAD'!AC:AF,2,FALSE)</f>
        <v>565</v>
      </c>
      <c r="S2500" s="7">
        <f>VLOOKUP(D2500,'[1]DESIGN LOAD'!AC:AF,3,FALSE)</f>
        <v>675</v>
      </c>
      <c r="T2500">
        <f>VLOOKUP(D2500,'[1]DESIGN LOAD'!AC:AF,4,FALSE)</f>
        <v>1240</v>
      </c>
    </row>
    <row r="2501" spans="1:20" x14ac:dyDescent="0.3">
      <c r="A2501" s="6">
        <v>2024</v>
      </c>
      <c r="B2501" s="6">
        <v>10</v>
      </c>
      <c r="C2501" s="6">
        <v>13</v>
      </c>
      <c r="D2501" s="8">
        <v>9</v>
      </c>
      <c r="E2501" s="6" t="str">
        <f t="shared" si="156"/>
        <v>Sunday</v>
      </c>
      <c r="F2501" s="6" t="str">
        <f t="shared" si="155"/>
        <v>Weekend</v>
      </c>
      <c r="G2501" s="6" t="str">
        <f>_xlfn.XLOOKUP(B2501,'[1]VLOOKUP DATA'!$A$3:$A$14,'[1]VLOOKUP DATA'!$C$3:$C$14)</f>
        <v>Low-demand</v>
      </c>
      <c r="H2501" s="6" t="str" cm="1">
        <f t="array" ref="H2501">_xlfn.XLOOKUP(1,('[1]VLOOKUP DATA'!$I$2:$I$337=[1]DATA!G2501)*('[1]VLOOKUP DATA'!$J$2:$J$337=[1]DATA!D2501)*('[1]VLOOKUP DATA'!$K$2:$K$337=[1]DATA!E2501),'[1]VLOOKUP DATA'!$L$2:$L$337)</f>
        <v>Off-Peak</v>
      </c>
      <c r="I2501" s="1" cm="1">
        <f t="array" ref="I2501">_xlfn.XLOOKUP(B2501,'[1]VLOOKUP DATA'!$A$3:$A$14,_xlfn.XLOOKUP(H2501,'[1]VLOOKUP DATA'!$D$2:$F$2,'[1]VLOOKUP DATA'!$D$3:$F$14))*100</f>
        <v>93</v>
      </c>
      <c r="J2501" s="2">
        <v>5.698816666666664</v>
      </c>
      <c r="K2501" s="3">
        <f t="shared" si="157"/>
        <v>5.698816666666664</v>
      </c>
      <c r="L2501" s="3">
        <v>99</v>
      </c>
      <c r="M2501" s="4">
        <v>2.3746999999999998</v>
      </c>
      <c r="N2501" s="4">
        <v>651.92669166666678</v>
      </c>
      <c r="O2501" s="4">
        <v>659.99632500000041</v>
      </c>
      <c r="P2501" s="3">
        <f t="shared" si="158"/>
        <v>479.85873786407785</v>
      </c>
      <c r="Q2501" s="5">
        <v>-3.5333333333333332E-3</v>
      </c>
      <c r="R2501" s="5">
        <f>VLOOKUP(D2501,'[1]DESIGN LOAD'!AC:AF,2,FALSE)</f>
        <v>565</v>
      </c>
      <c r="S2501" s="7">
        <f>VLOOKUP(D2501,'[1]DESIGN LOAD'!AC:AF,3,FALSE)</f>
        <v>675</v>
      </c>
      <c r="T2501">
        <f>VLOOKUP(D2501,'[1]DESIGN LOAD'!AC:AF,4,FALSE)</f>
        <v>1240</v>
      </c>
    </row>
    <row r="2502" spans="1:20" x14ac:dyDescent="0.3">
      <c r="A2502" s="6">
        <v>2024</v>
      </c>
      <c r="B2502" s="6">
        <v>10</v>
      </c>
      <c r="C2502" s="6">
        <v>13</v>
      </c>
      <c r="D2502" s="8">
        <v>10</v>
      </c>
      <c r="E2502" s="6" t="str">
        <f t="shared" si="156"/>
        <v>Sunday</v>
      </c>
      <c r="F2502" s="6" t="str">
        <f t="shared" si="155"/>
        <v>Weekend</v>
      </c>
      <c r="G2502" s="6" t="str">
        <f>_xlfn.XLOOKUP(B2502,'[1]VLOOKUP DATA'!$A$3:$A$14,'[1]VLOOKUP DATA'!$C$3:$C$14)</f>
        <v>Low-demand</v>
      </c>
      <c r="H2502" s="6" t="str" cm="1">
        <f t="array" ref="H2502">_xlfn.XLOOKUP(1,('[1]VLOOKUP DATA'!$I$2:$I$337=[1]DATA!G2502)*('[1]VLOOKUP DATA'!$J$2:$J$337=[1]DATA!D2502)*('[1]VLOOKUP DATA'!$K$2:$K$337=[1]DATA!E2502),'[1]VLOOKUP DATA'!$L$2:$L$337)</f>
        <v>Off-Peak</v>
      </c>
      <c r="I2502" s="1" cm="1">
        <f t="array" ref="I2502">_xlfn.XLOOKUP(B2502,'[1]VLOOKUP DATA'!$A$3:$A$14,_xlfn.XLOOKUP(H2502,'[1]VLOOKUP DATA'!$D$2:$F$2,'[1]VLOOKUP DATA'!$D$3:$F$14))*100</f>
        <v>93</v>
      </c>
      <c r="J2502" s="2">
        <v>7.3535416666666675</v>
      </c>
      <c r="K2502" s="3">
        <f t="shared" si="157"/>
        <v>7.3535416666666675</v>
      </c>
      <c r="L2502" s="3">
        <v>99.058333333333337</v>
      </c>
      <c r="M2502" s="4">
        <v>3.0166666666666666E-3</v>
      </c>
      <c r="N2502" s="4">
        <v>700.72694166666656</v>
      </c>
      <c r="O2502" s="4">
        <v>708.07785000000047</v>
      </c>
      <c r="P2502" s="3">
        <f t="shared" si="158"/>
        <v>479.85873786407785</v>
      </c>
      <c r="Q2502" s="5">
        <v>-5.3416666666666664E-3</v>
      </c>
      <c r="R2502" s="5">
        <f>VLOOKUP(D2502,'[1]DESIGN LOAD'!AC:AF,2,FALSE)</f>
        <v>565</v>
      </c>
      <c r="S2502" s="7">
        <f>VLOOKUP(D2502,'[1]DESIGN LOAD'!AC:AF,3,FALSE)</f>
        <v>675</v>
      </c>
      <c r="T2502">
        <f>VLOOKUP(D2502,'[1]DESIGN LOAD'!AC:AF,4,FALSE)</f>
        <v>1240</v>
      </c>
    </row>
    <row r="2503" spans="1:20" x14ac:dyDescent="0.3">
      <c r="A2503" s="6">
        <v>2024</v>
      </c>
      <c r="B2503" s="6">
        <v>10</v>
      </c>
      <c r="C2503" s="6">
        <v>13</v>
      </c>
      <c r="D2503" s="8">
        <v>11</v>
      </c>
      <c r="E2503" s="6" t="str">
        <f t="shared" si="156"/>
        <v>Sunday</v>
      </c>
      <c r="F2503" s="6" t="str">
        <f t="shared" si="155"/>
        <v>Weekend</v>
      </c>
      <c r="G2503" s="6" t="str">
        <f>_xlfn.XLOOKUP(B2503,'[1]VLOOKUP DATA'!$A$3:$A$14,'[1]VLOOKUP DATA'!$C$3:$C$14)</f>
        <v>Low-demand</v>
      </c>
      <c r="H2503" s="6" t="str" cm="1">
        <f t="array" ref="H2503">_xlfn.XLOOKUP(1,('[1]VLOOKUP DATA'!$I$2:$I$337=[1]DATA!G2503)*('[1]VLOOKUP DATA'!$J$2:$J$337=[1]DATA!D2503)*('[1]VLOOKUP DATA'!$K$2:$K$337=[1]DATA!E2503),'[1]VLOOKUP DATA'!$L$2:$L$337)</f>
        <v>Off-Peak</v>
      </c>
      <c r="I2503" s="1" cm="1">
        <f t="array" ref="I2503">_xlfn.XLOOKUP(B2503,'[1]VLOOKUP DATA'!$A$3:$A$14,_xlfn.XLOOKUP(H2503,'[1]VLOOKUP DATA'!$D$2:$F$2,'[1]VLOOKUP DATA'!$D$3:$F$14))*100</f>
        <v>93</v>
      </c>
      <c r="J2503" s="2">
        <v>7.8356333333333321</v>
      </c>
      <c r="K2503" s="3">
        <f t="shared" si="157"/>
        <v>7.8356333333333321</v>
      </c>
      <c r="L2503" s="3">
        <v>99.1</v>
      </c>
      <c r="M2503" s="4">
        <v>0</v>
      </c>
      <c r="N2503" s="4">
        <v>725.00938333333329</v>
      </c>
      <c r="O2503" s="4">
        <v>732.84061666666685</v>
      </c>
      <c r="P2503" s="3">
        <f t="shared" si="158"/>
        <v>479.85873786407785</v>
      </c>
      <c r="Q2503" s="5">
        <v>-4.1333333333333335E-3</v>
      </c>
      <c r="R2503" s="5">
        <f>VLOOKUP(D2503,'[1]DESIGN LOAD'!AC:AF,2,FALSE)</f>
        <v>565</v>
      </c>
      <c r="S2503" s="7">
        <f>VLOOKUP(D2503,'[1]DESIGN LOAD'!AC:AF,3,FALSE)</f>
        <v>675</v>
      </c>
      <c r="T2503">
        <f>VLOOKUP(D2503,'[1]DESIGN LOAD'!AC:AF,4,FALSE)</f>
        <v>1240</v>
      </c>
    </row>
    <row r="2504" spans="1:20" x14ac:dyDescent="0.3">
      <c r="A2504" s="6">
        <v>2024</v>
      </c>
      <c r="B2504" s="6">
        <v>10</v>
      </c>
      <c r="C2504" s="6">
        <v>13</v>
      </c>
      <c r="D2504" s="8">
        <v>12</v>
      </c>
      <c r="E2504" s="6" t="str">
        <f t="shared" si="156"/>
        <v>Sunday</v>
      </c>
      <c r="F2504" s="6" t="str">
        <f t="shared" si="155"/>
        <v>Weekend</v>
      </c>
      <c r="G2504" s="6" t="str">
        <f>_xlfn.XLOOKUP(B2504,'[1]VLOOKUP DATA'!$A$3:$A$14,'[1]VLOOKUP DATA'!$C$3:$C$14)</f>
        <v>Low-demand</v>
      </c>
      <c r="H2504" s="6" t="str" cm="1">
        <f t="array" ref="H2504">_xlfn.XLOOKUP(1,('[1]VLOOKUP DATA'!$I$2:$I$337=[1]DATA!G2504)*('[1]VLOOKUP DATA'!$J$2:$J$337=[1]DATA!D2504)*('[1]VLOOKUP DATA'!$K$2:$K$337=[1]DATA!E2504),'[1]VLOOKUP DATA'!$L$2:$L$337)</f>
        <v>Off-Peak</v>
      </c>
      <c r="I2504" s="1" cm="1">
        <f t="array" ref="I2504">_xlfn.XLOOKUP(B2504,'[1]VLOOKUP DATA'!$A$3:$A$14,_xlfn.XLOOKUP(H2504,'[1]VLOOKUP DATA'!$D$2:$F$2,'[1]VLOOKUP DATA'!$D$3:$F$14))*100</f>
        <v>93</v>
      </c>
      <c r="J2504" s="2">
        <v>9.1766333333333332</v>
      </c>
      <c r="K2504" s="3">
        <f t="shared" si="157"/>
        <v>9.1766333333333332</v>
      </c>
      <c r="L2504" s="3">
        <v>99.1</v>
      </c>
      <c r="M2504" s="4">
        <v>0</v>
      </c>
      <c r="N2504" s="4">
        <v>728.81184166666708</v>
      </c>
      <c r="O2504" s="4">
        <v>737.98417499999971</v>
      </c>
      <c r="P2504" s="3">
        <f t="shared" si="158"/>
        <v>479.85873786407785</v>
      </c>
      <c r="Q2504" s="5">
        <v>-4.0249999999999999E-3</v>
      </c>
      <c r="R2504" s="5">
        <f>VLOOKUP(D2504,'[1]DESIGN LOAD'!AC:AF,2,FALSE)</f>
        <v>565</v>
      </c>
      <c r="S2504" s="7">
        <f>VLOOKUP(D2504,'[1]DESIGN LOAD'!AC:AF,3,FALSE)</f>
        <v>675</v>
      </c>
      <c r="T2504">
        <f>VLOOKUP(D2504,'[1]DESIGN LOAD'!AC:AF,4,FALSE)</f>
        <v>1240</v>
      </c>
    </row>
    <row r="2505" spans="1:20" x14ac:dyDescent="0.3">
      <c r="A2505" s="6">
        <v>2024</v>
      </c>
      <c r="B2505" s="6">
        <v>10</v>
      </c>
      <c r="C2505" s="6">
        <v>13</v>
      </c>
      <c r="D2505" s="8">
        <v>13</v>
      </c>
      <c r="E2505" s="6" t="str">
        <f t="shared" si="156"/>
        <v>Sunday</v>
      </c>
      <c r="F2505" s="6" t="str">
        <f t="shared" si="155"/>
        <v>Weekend</v>
      </c>
      <c r="G2505" s="6" t="str">
        <f>_xlfn.XLOOKUP(B2505,'[1]VLOOKUP DATA'!$A$3:$A$14,'[1]VLOOKUP DATA'!$C$3:$C$14)</f>
        <v>Low-demand</v>
      </c>
      <c r="H2505" s="6" t="str" cm="1">
        <f t="array" ref="H2505">_xlfn.XLOOKUP(1,('[1]VLOOKUP DATA'!$I$2:$I$337=[1]DATA!G2505)*('[1]VLOOKUP DATA'!$J$2:$J$337=[1]DATA!D2505)*('[1]VLOOKUP DATA'!$K$2:$K$337=[1]DATA!E2505),'[1]VLOOKUP DATA'!$L$2:$L$337)</f>
        <v>Off-Peak</v>
      </c>
      <c r="I2505" s="1" cm="1">
        <f t="array" ref="I2505">_xlfn.XLOOKUP(B2505,'[1]VLOOKUP DATA'!$A$3:$A$14,_xlfn.XLOOKUP(H2505,'[1]VLOOKUP DATA'!$D$2:$F$2,'[1]VLOOKUP DATA'!$D$3:$F$14))*100</f>
        <v>93</v>
      </c>
      <c r="J2505" s="2">
        <v>6.655608333333328</v>
      </c>
      <c r="K2505" s="3">
        <f t="shared" si="157"/>
        <v>6.655608333333328</v>
      </c>
      <c r="L2505" s="3">
        <v>99.066666666666663</v>
      </c>
      <c r="M2505" s="4">
        <v>0</v>
      </c>
      <c r="N2505" s="4">
        <v>725.70484166666677</v>
      </c>
      <c r="O2505" s="4">
        <v>732.35599166666668</v>
      </c>
      <c r="P2505" s="3">
        <f t="shared" si="158"/>
        <v>479.85873786407785</v>
      </c>
      <c r="Q2505" s="5">
        <v>-4.0499999999999998E-3</v>
      </c>
      <c r="R2505" s="5">
        <f>VLOOKUP(D2505,'[1]DESIGN LOAD'!AC:AF,2,FALSE)</f>
        <v>565</v>
      </c>
      <c r="S2505" s="7">
        <f>VLOOKUP(D2505,'[1]DESIGN LOAD'!AC:AF,3,FALSE)</f>
        <v>675</v>
      </c>
      <c r="T2505">
        <f>VLOOKUP(D2505,'[1]DESIGN LOAD'!AC:AF,4,FALSE)</f>
        <v>1240</v>
      </c>
    </row>
    <row r="2506" spans="1:20" x14ac:dyDescent="0.3">
      <c r="A2506" s="6">
        <v>2024</v>
      </c>
      <c r="B2506" s="6">
        <v>10</v>
      </c>
      <c r="C2506" s="6">
        <v>13</v>
      </c>
      <c r="D2506" s="8">
        <v>14</v>
      </c>
      <c r="E2506" s="6" t="str">
        <f t="shared" si="156"/>
        <v>Sunday</v>
      </c>
      <c r="F2506" s="6" t="str">
        <f t="shared" si="155"/>
        <v>Weekend</v>
      </c>
      <c r="G2506" s="6" t="str">
        <f>_xlfn.XLOOKUP(B2506,'[1]VLOOKUP DATA'!$A$3:$A$14,'[1]VLOOKUP DATA'!$C$3:$C$14)</f>
        <v>Low-demand</v>
      </c>
      <c r="H2506" s="6" t="str" cm="1">
        <f t="array" ref="H2506">_xlfn.XLOOKUP(1,('[1]VLOOKUP DATA'!$I$2:$I$337=[1]DATA!G2506)*('[1]VLOOKUP DATA'!$J$2:$J$337=[1]DATA!D2506)*('[1]VLOOKUP DATA'!$K$2:$K$337=[1]DATA!E2506),'[1]VLOOKUP DATA'!$L$2:$L$337)</f>
        <v>Off-Peak</v>
      </c>
      <c r="I2506" s="1" cm="1">
        <f t="array" ref="I2506">_xlfn.XLOOKUP(B2506,'[1]VLOOKUP DATA'!$A$3:$A$14,_xlfn.XLOOKUP(H2506,'[1]VLOOKUP DATA'!$D$2:$F$2,'[1]VLOOKUP DATA'!$D$3:$F$14))*100</f>
        <v>93</v>
      </c>
      <c r="J2506" s="2">
        <v>22.863099999999992</v>
      </c>
      <c r="K2506" s="3">
        <f t="shared" si="157"/>
        <v>22.863099999999992</v>
      </c>
      <c r="L2506" s="3">
        <v>99</v>
      </c>
      <c r="M2506" s="4">
        <v>0</v>
      </c>
      <c r="N2506" s="4">
        <v>735.31776666666656</v>
      </c>
      <c r="O2506" s="4">
        <v>758.17582500000015</v>
      </c>
      <c r="P2506" s="3">
        <f t="shared" si="158"/>
        <v>479.85873786407785</v>
      </c>
      <c r="Q2506" s="5">
        <v>-4.483333333333334E-3</v>
      </c>
      <c r="R2506" s="5">
        <f>VLOOKUP(D2506,'[1]DESIGN LOAD'!AC:AF,2,FALSE)</f>
        <v>565</v>
      </c>
      <c r="S2506" s="7">
        <f>VLOOKUP(D2506,'[1]DESIGN LOAD'!AC:AF,3,FALSE)</f>
        <v>675</v>
      </c>
      <c r="T2506">
        <f>VLOOKUP(D2506,'[1]DESIGN LOAD'!AC:AF,4,FALSE)</f>
        <v>1240</v>
      </c>
    </row>
    <row r="2507" spans="1:20" x14ac:dyDescent="0.3">
      <c r="A2507" s="6">
        <v>2024</v>
      </c>
      <c r="B2507" s="6">
        <v>10</v>
      </c>
      <c r="C2507" s="6">
        <v>13</v>
      </c>
      <c r="D2507" s="8">
        <v>15</v>
      </c>
      <c r="E2507" s="6" t="str">
        <f t="shared" si="156"/>
        <v>Sunday</v>
      </c>
      <c r="F2507" s="6" t="str">
        <f t="shared" si="155"/>
        <v>Weekend</v>
      </c>
      <c r="G2507" s="6" t="str">
        <f>_xlfn.XLOOKUP(B2507,'[1]VLOOKUP DATA'!$A$3:$A$14,'[1]VLOOKUP DATA'!$C$3:$C$14)</f>
        <v>Low-demand</v>
      </c>
      <c r="H2507" s="6" t="str" cm="1">
        <f t="array" ref="H2507">_xlfn.XLOOKUP(1,('[1]VLOOKUP DATA'!$I$2:$I$337=[1]DATA!G2507)*('[1]VLOOKUP DATA'!$J$2:$J$337=[1]DATA!D2507)*('[1]VLOOKUP DATA'!$K$2:$K$337=[1]DATA!E2507),'[1]VLOOKUP DATA'!$L$2:$L$337)</f>
        <v>Off-Peak</v>
      </c>
      <c r="I2507" s="1" cm="1">
        <f t="array" ref="I2507">_xlfn.XLOOKUP(B2507,'[1]VLOOKUP DATA'!$A$3:$A$14,_xlfn.XLOOKUP(H2507,'[1]VLOOKUP DATA'!$D$2:$F$2,'[1]VLOOKUP DATA'!$D$3:$F$14))*100</f>
        <v>93</v>
      </c>
      <c r="J2507" s="2">
        <v>110.22514166666664</v>
      </c>
      <c r="K2507" s="3">
        <f t="shared" si="157"/>
        <v>110.22514166666664</v>
      </c>
      <c r="L2507" s="3">
        <v>96.424999999999997</v>
      </c>
      <c r="M2507" s="4">
        <v>139.03170833333334</v>
      </c>
      <c r="N2507" s="4">
        <v>512.98531666666656</v>
      </c>
      <c r="O2507" s="4">
        <v>762.23714999999982</v>
      </c>
      <c r="P2507" s="3">
        <f t="shared" si="158"/>
        <v>479.85873786407785</v>
      </c>
      <c r="Q2507" s="5">
        <v>-4.841666666666666E-3</v>
      </c>
      <c r="R2507" s="5">
        <f>VLOOKUP(D2507,'[1]DESIGN LOAD'!AC:AF,2,FALSE)</f>
        <v>565</v>
      </c>
      <c r="S2507" s="7">
        <f>VLOOKUP(D2507,'[1]DESIGN LOAD'!AC:AF,3,FALSE)</f>
        <v>675</v>
      </c>
      <c r="T2507">
        <f>VLOOKUP(D2507,'[1]DESIGN LOAD'!AC:AF,4,FALSE)</f>
        <v>1240</v>
      </c>
    </row>
    <row r="2508" spans="1:20" x14ac:dyDescent="0.3">
      <c r="A2508" s="6">
        <v>2024</v>
      </c>
      <c r="B2508" s="6">
        <v>10</v>
      </c>
      <c r="C2508" s="6">
        <v>13</v>
      </c>
      <c r="D2508" s="8">
        <v>16</v>
      </c>
      <c r="E2508" s="6" t="str">
        <f t="shared" si="156"/>
        <v>Sunday</v>
      </c>
      <c r="F2508" s="6" t="str">
        <f t="shared" si="155"/>
        <v>Weekend</v>
      </c>
      <c r="G2508" s="6" t="str">
        <f>_xlfn.XLOOKUP(B2508,'[1]VLOOKUP DATA'!$A$3:$A$14,'[1]VLOOKUP DATA'!$C$3:$C$14)</f>
        <v>Low-demand</v>
      </c>
      <c r="H2508" s="6" t="str" cm="1">
        <f t="array" ref="H2508">_xlfn.XLOOKUP(1,('[1]VLOOKUP DATA'!$I$2:$I$337=[1]DATA!G2508)*('[1]VLOOKUP DATA'!$J$2:$J$337=[1]DATA!D2508)*('[1]VLOOKUP DATA'!$K$2:$K$337=[1]DATA!E2508),'[1]VLOOKUP DATA'!$L$2:$L$337)</f>
        <v>Off-Peak</v>
      </c>
      <c r="I2508" s="1" cm="1">
        <f t="array" ref="I2508">_xlfn.XLOOKUP(B2508,'[1]VLOOKUP DATA'!$A$3:$A$14,_xlfn.XLOOKUP(H2508,'[1]VLOOKUP DATA'!$D$2:$F$2,'[1]VLOOKUP DATA'!$D$3:$F$14))*100</f>
        <v>93</v>
      </c>
      <c r="J2508" s="2">
        <v>48.522058333333327</v>
      </c>
      <c r="K2508" s="3">
        <f t="shared" si="157"/>
        <v>48.522058333333327</v>
      </c>
      <c r="L2508" s="3">
        <v>96.108333333333334</v>
      </c>
      <c r="M2508" s="4">
        <v>195.94176666666675</v>
      </c>
      <c r="N2508" s="4">
        <v>448.89580833333343</v>
      </c>
      <c r="O2508" s="4">
        <v>693.35581666666644</v>
      </c>
      <c r="P2508" s="3">
        <f t="shared" si="158"/>
        <v>479.85873786407785</v>
      </c>
      <c r="Q2508" s="5">
        <v>-3.6083333333333332E-3</v>
      </c>
      <c r="R2508" s="5">
        <f>VLOOKUP(D2508,'[1]DESIGN LOAD'!AC:AF,2,FALSE)</f>
        <v>565</v>
      </c>
      <c r="S2508" s="7">
        <f>VLOOKUP(D2508,'[1]DESIGN LOAD'!AC:AF,3,FALSE)</f>
        <v>675</v>
      </c>
      <c r="T2508">
        <f>VLOOKUP(D2508,'[1]DESIGN LOAD'!AC:AF,4,FALSE)</f>
        <v>1240</v>
      </c>
    </row>
    <row r="2509" spans="1:20" x14ac:dyDescent="0.3">
      <c r="A2509" s="6">
        <v>2024</v>
      </c>
      <c r="B2509" s="6">
        <v>10</v>
      </c>
      <c r="C2509" s="6">
        <v>13</v>
      </c>
      <c r="D2509" s="8">
        <v>17</v>
      </c>
      <c r="E2509" s="6" t="str">
        <f t="shared" si="156"/>
        <v>Sunday</v>
      </c>
      <c r="F2509" s="6" t="str">
        <f t="shared" si="155"/>
        <v>Weekend</v>
      </c>
      <c r="G2509" s="6" t="str">
        <f>_xlfn.XLOOKUP(B2509,'[1]VLOOKUP DATA'!$A$3:$A$14,'[1]VLOOKUP DATA'!$C$3:$C$14)</f>
        <v>Low-demand</v>
      </c>
      <c r="H2509" s="6" t="str" cm="1">
        <f t="array" ref="H2509">_xlfn.XLOOKUP(1,('[1]VLOOKUP DATA'!$I$2:$I$337=[1]DATA!G2509)*('[1]VLOOKUP DATA'!$J$2:$J$337=[1]DATA!D2509)*('[1]VLOOKUP DATA'!$K$2:$K$337=[1]DATA!E2509),'[1]VLOOKUP DATA'!$L$2:$L$337)</f>
        <v>Off-Peak</v>
      </c>
      <c r="I2509" s="1" cm="1">
        <f t="array" ref="I2509">_xlfn.XLOOKUP(B2509,'[1]VLOOKUP DATA'!$A$3:$A$14,_xlfn.XLOOKUP(H2509,'[1]VLOOKUP DATA'!$D$2:$F$2,'[1]VLOOKUP DATA'!$D$3:$F$14))*100</f>
        <v>93</v>
      </c>
      <c r="J2509" s="2">
        <v>103.45401010101008</v>
      </c>
      <c r="K2509" s="3">
        <f t="shared" si="157"/>
        <v>103.45401010101008</v>
      </c>
      <c r="L2509" s="3">
        <v>95.252525252525245</v>
      </c>
      <c r="M2509" s="4">
        <v>441.96306060606076</v>
      </c>
      <c r="N2509" s="4">
        <v>129.46682828282826</v>
      </c>
      <c r="O2509" s="4">
        <v>674.85983838383834</v>
      </c>
      <c r="P2509" s="3">
        <f t="shared" si="158"/>
        <v>479.85873786407785</v>
      </c>
      <c r="Q2509" s="5">
        <v>-1.9191919191919192E-3</v>
      </c>
      <c r="R2509" s="5">
        <f>VLOOKUP(D2509,'[1]DESIGN LOAD'!AC:AF,2,FALSE)</f>
        <v>555</v>
      </c>
      <c r="S2509" s="7">
        <f>VLOOKUP(D2509,'[1]DESIGN LOAD'!AC:AF,3,FALSE)</f>
        <v>675</v>
      </c>
      <c r="T2509">
        <f>VLOOKUP(D2509,'[1]DESIGN LOAD'!AC:AF,4,FALSE)</f>
        <v>1230</v>
      </c>
    </row>
    <row r="2510" spans="1:20" x14ac:dyDescent="0.3">
      <c r="A2510" s="6">
        <v>2024</v>
      </c>
      <c r="B2510" s="6">
        <v>10</v>
      </c>
      <c r="C2510" s="6">
        <v>13</v>
      </c>
      <c r="D2510" s="8">
        <v>18</v>
      </c>
      <c r="E2510" s="6" t="str">
        <f t="shared" si="156"/>
        <v>Sunday</v>
      </c>
      <c r="F2510" s="6" t="str">
        <f t="shared" si="155"/>
        <v>Weekend</v>
      </c>
      <c r="G2510" s="6" t="str">
        <f>_xlfn.XLOOKUP(B2510,'[1]VLOOKUP DATA'!$A$3:$A$14,'[1]VLOOKUP DATA'!$C$3:$C$14)</f>
        <v>Low-demand</v>
      </c>
      <c r="H2510" s="6" t="str" cm="1">
        <f t="array" ref="H2510">_xlfn.XLOOKUP(1,('[1]VLOOKUP DATA'!$I$2:$I$337=[1]DATA!G2510)*('[1]VLOOKUP DATA'!$J$2:$J$337=[1]DATA!D2510)*('[1]VLOOKUP DATA'!$K$2:$K$337=[1]DATA!E2510),'[1]VLOOKUP DATA'!$L$2:$L$337)</f>
        <v>Off-Peak</v>
      </c>
      <c r="I2510" s="1" cm="1">
        <f t="array" ref="I2510">_xlfn.XLOOKUP(B2510,'[1]VLOOKUP DATA'!$A$3:$A$14,_xlfn.XLOOKUP(H2510,'[1]VLOOKUP DATA'!$D$2:$F$2,'[1]VLOOKUP DATA'!$D$3:$F$14))*100</f>
        <v>93</v>
      </c>
      <c r="J2510" s="2">
        <v>145.62315000000001</v>
      </c>
      <c r="K2510" s="3">
        <f t="shared" si="157"/>
        <v>145.62315000000001</v>
      </c>
      <c r="L2510" s="3">
        <v>92.375</v>
      </c>
      <c r="M2510" s="4">
        <v>479.81835000000012</v>
      </c>
      <c r="N2510" s="4">
        <v>22.626950000000008</v>
      </c>
      <c r="O2510" s="4">
        <v>648.06626666666705</v>
      </c>
      <c r="P2510" s="3">
        <f t="shared" si="158"/>
        <v>479.85873786407785</v>
      </c>
      <c r="Q2510" s="5">
        <v>-2.65E-3</v>
      </c>
      <c r="R2510" s="5">
        <f>VLOOKUP(D2510,'[1]DESIGN LOAD'!AC:AF,2,FALSE)</f>
        <v>485</v>
      </c>
      <c r="S2510" s="7">
        <f>VLOOKUP(D2510,'[1]DESIGN LOAD'!AC:AF,3,FALSE)</f>
        <v>655</v>
      </c>
      <c r="T2510">
        <f>VLOOKUP(D2510,'[1]DESIGN LOAD'!AC:AF,4,FALSE)</f>
        <v>1140</v>
      </c>
    </row>
    <row r="2511" spans="1:20" x14ac:dyDescent="0.3">
      <c r="A2511" s="6">
        <v>2024</v>
      </c>
      <c r="B2511" s="6">
        <v>10</v>
      </c>
      <c r="C2511" s="6">
        <v>13</v>
      </c>
      <c r="D2511" s="8">
        <v>19</v>
      </c>
      <c r="E2511" s="6" t="str">
        <f t="shared" si="156"/>
        <v>Sunday</v>
      </c>
      <c r="F2511" s="6" t="str">
        <f t="shared" si="155"/>
        <v>Weekend</v>
      </c>
      <c r="G2511" s="6" t="str">
        <f>_xlfn.XLOOKUP(B2511,'[1]VLOOKUP DATA'!$A$3:$A$14,'[1]VLOOKUP DATA'!$C$3:$C$14)</f>
        <v>Low-demand</v>
      </c>
      <c r="H2511" s="6" t="str" cm="1">
        <f t="array" ref="H2511">_xlfn.XLOOKUP(1,('[1]VLOOKUP DATA'!$I$2:$I$337=[1]DATA!G2511)*('[1]VLOOKUP DATA'!$J$2:$J$337=[1]DATA!D2511)*('[1]VLOOKUP DATA'!$K$2:$K$337=[1]DATA!E2511),'[1]VLOOKUP DATA'!$L$2:$L$337)</f>
        <v>Off-Peak</v>
      </c>
      <c r="I2511" s="1" cm="1">
        <f t="array" ref="I2511">_xlfn.XLOOKUP(B2511,'[1]VLOOKUP DATA'!$A$3:$A$14,_xlfn.XLOOKUP(H2511,'[1]VLOOKUP DATA'!$D$2:$F$2,'[1]VLOOKUP DATA'!$D$3:$F$14))*100</f>
        <v>93</v>
      </c>
      <c r="J2511" s="2">
        <v>123.94146666666661</v>
      </c>
      <c r="K2511" s="3">
        <f t="shared" si="157"/>
        <v>123.94146666666661</v>
      </c>
      <c r="L2511" s="3">
        <v>90.466666666666669</v>
      </c>
      <c r="M2511" s="4">
        <v>479.84097500000001</v>
      </c>
      <c r="N2511" s="4">
        <v>2.0833333333333335E-4</v>
      </c>
      <c r="O2511" s="4">
        <v>603.78184166666665</v>
      </c>
      <c r="P2511" s="3">
        <f t="shared" si="158"/>
        <v>479.85873786407785</v>
      </c>
      <c r="Q2511" s="5">
        <v>-1.3083333333333334E-3</v>
      </c>
      <c r="R2511" s="5">
        <f>VLOOKUP(D2511,'[1]DESIGN LOAD'!AC:AF,2,FALSE)</f>
        <v>295</v>
      </c>
      <c r="S2511" s="7">
        <f>VLOOKUP(D2511,'[1]DESIGN LOAD'!AC:AF,3,FALSE)</f>
        <v>655</v>
      </c>
      <c r="T2511">
        <f>VLOOKUP(D2511,'[1]DESIGN LOAD'!AC:AF,4,FALSE)</f>
        <v>950</v>
      </c>
    </row>
    <row r="2512" spans="1:20" x14ac:dyDescent="0.3">
      <c r="A2512" s="6">
        <v>2024</v>
      </c>
      <c r="B2512" s="6">
        <v>10</v>
      </c>
      <c r="C2512" s="6">
        <v>13</v>
      </c>
      <c r="D2512" s="8">
        <v>20</v>
      </c>
      <c r="E2512" s="6" t="str">
        <f t="shared" si="156"/>
        <v>Sunday</v>
      </c>
      <c r="F2512" s="6" t="str">
        <f t="shared" si="155"/>
        <v>Weekend</v>
      </c>
      <c r="G2512" s="6" t="str">
        <f>_xlfn.XLOOKUP(B2512,'[1]VLOOKUP DATA'!$A$3:$A$14,'[1]VLOOKUP DATA'!$C$3:$C$14)</f>
        <v>Low-demand</v>
      </c>
      <c r="H2512" s="6" t="str" cm="1">
        <f t="array" ref="H2512">_xlfn.XLOOKUP(1,('[1]VLOOKUP DATA'!$I$2:$I$337=[1]DATA!G2512)*('[1]VLOOKUP DATA'!$J$2:$J$337=[1]DATA!D2512)*('[1]VLOOKUP DATA'!$K$2:$K$337=[1]DATA!E2512),'[1]VLOOKUP DATA'!$L$2:$L$337)</f>
        <v>Off-Peak</v>
      </c>
      <c r="I2512" s="1" cm="1">
        <f t="array" ref="I2512">_xlfn.XLOOKUP(B2512,'[1]VLOOKUP DATA'!$A$3:$A$14,_xlfn.XLOOKUP(H2512,'[1]VLOOKUP DATA'!$D$2:$F$2,'[1]VLOOKUP DATA'!$D$3:$F$14))*100</f>
        <v>93</v>
      </c>
      <c r="J2512" s="2">
        <v>63.025674999999985</v>
      </c>
      <c r="K2512" s="3">
        <f t="shared" si="157"/>
        <v>63.025674999999985</v>
      </c>
      <c r="L2512" s="3">
        <v>90.3</v>
      </c>
      <c r="M2512" s="4">
        <v>479.83964999999995</v>
      </c>
      <c r="N2512" s="4">
        <v>0</v>
      </c>
      <c r="O2512" s="4">
        <v>542.86532499999998</v>
      </c>
      <c r="P2512" s="3">
        <f t="shared" si="158"/>
        <v>479.85873786407785</v>
      </c>
      <c r="Q2512" s="5">
        <v>-3.6666666666666667E-4</v>
      </c>
      <c r="R2512" s="5">
        <f>VLOOKUP(D2512,'[1]DESIGN LOAD'!AC:AF,2,FALSE)</f>
        <v>295</v>
      </c>
      <c r="S2512" s="7">
        <f>VLOOKUP(D2512,'[1]DESIGN LOAD'!AC:AF,3,FALSE)</f>
        <v>190</v>
      </c>
      <c r="T2512">
        <f>VLOOKUP(D2512,'[1]DESIGN LOAD'!AC:AF,4,FALSE)</f>
        <v>485</v>
      </c>
    </row>
    <row r="2513" spans="1:20" x14ac:dyDescent="0.3">
      <c r="A2513" s="6">
        <v>2024</v>
      </c>
      <c r="B2513" s="6">
        <v>10</v>
      </c>
      <c r="C2513" s="6">
        <v>13</v>
      </c>
      <c r="D2513" s="8">
        <v>21</v>
      </c>
      <c r="E2513" s="6" t="str">
        <f t="shared" si="156"/>
        <v>Sunday</v>
      </c>
      <c r="F2513" s="6" t="str">
        <f t="shared" si="155"/>
        <v>Weekend</v>
      </c>
      <c r="G2513" s="6" t="str">
        <f>_xlfn.XLOOKUP(B2513,'[1]VLOOKUP DATA'!$A$3:$A$14,'[1]VLOOKUP DATA'!$C$3:$C$14)</f>
        <v>Low-demand</v>
      </c>
      <c r="H2513" s="6" t="str" cm="1">
        <f t="array" ref="H2513">_xlfn.XLOOKUP(1,('[1]VLOOKUP DATA'!$I$2:$I$337=[1]DATA!G2513)*('[1]VLOOKUP DATA'!$J$2:$J$337=[1]DATA!D2513)*('[1]VLOOKUP DATA'!$K$2:$K$337=[1]DATA!E2513),'[1]VLOOKUP DATA'!$L$2:$L$337)</f>
        <v>Off-Peak</v>
      </c>
      <c r="I2513" s="1" cm="1">
        <f t="array" ref="I2513">_xlfn.XLOOKUP(B2513,'[1]VLOOKUP DATA'!$A$3:$A$14,_xlfn.XLOOKUP(H2513,'[1]VLOOKUP DATA'!$D$2:$F$2,'[1]VLOOKUP DATA'!$D$3:$F$14))*100</f>
        <v>93</v>
      </c>
      <c r="J2513" s="2">
        <v>-3.0241250000000028</v>
      </c>
      <c r="K2513" s="3">
        <f t="shared" si="157"/>
        <v>0</v>
      </c>
      <c r="L2513" s="3">
        <v>92.466666666666669</v>
      </c>
      <c r="M2513" s="4">
        <v>479.8263166666668</v>
      </c>
      <c r="N2513" s="4">
        <v>0</v>
      </c>
      <c r="O2513" s="4">
        <v>476.80016666666677</v>
      </c>
      <c r="P2513" s="3">
        <f t="shared" si="158"/>
        <v>479.85873786407785</v>
      </c>
      <c r="Q2513" s="5">
        <v>-2.1583333333333333E-3</v>
      </c>
      <c r="R2513" s="5">
        <f>VLOOKUP(D2513,'[1]DESIGN LOAD'!AC:AF,2,FALSE)</f>
        <v>295</v>
      </c>
      <c r="S2513" s="7">
        <f>VLOOKUP(D2513,'[1]DESIGN LOAD'!AC:AF,3,FALSE)</f>
        <v>190</v>
      </c>
      <c r="T2513">
        <f>VLOOKUP(D2513,'[1]DESIGN LOAD'!AC:AF,4,FALSE)</f>
        <v>485</v>
      </c>
    </row>
    <row r="2514" spans="1:20" x14ac:dyDescent="0.3">
      <c r="A2514" s="6">
        <v>2024</v>
      </c>
      <c r="B2514" s="6">
        <v>10</v>
      </c>
      <c r="C2514" s="6">
        <v>13</v>
      </c>
      <c r="D2514" s="8">
        <v>22</v>
      </c>
      <c r="E2514" s="6" t="str">
        <f t="shared" si="156"/>
        <v>Sunday</v>
      </c>
      <c r="F2514" s="6" t="str">
        <f t="shared" ref="F2514:F2577" si="159">IF(OR(E2514="Saturday",E2514="Sunday"),"Weekend","Week-day")</f>
        <v>Weekend</v>
      </c>
      <c r="G2514" s="6" t="str">
        <f>_xlfn.XLOOKUP(B2514,'[1]VLOOKUP DATA'!$A$3:$A$14,'[1]VLOOKUP DATA'!$C$3:$C$14)</f>
        <v>Low-demand</v>
      </c>
      <c r="H2514" s="6" t="str" cm="1">
        <f t="array" ref="H2514">_xlfn.XLOOKUP(1,('[1]VLOOKUP DATA'!$I$2:$I$337=[1]DATA!G2514)*('[1]VLOOKUP DATA'!$J$2:$J$337=[1]DATA!D2514)*('[1]VLOOKUP DATA'!$K$2:$K$337=[1]DATA!E2514),'[1]VLOOKUP DATA'!$L$2:$L$337)</f>
        <v>Off-Peak</v>
      </c>
      <c r="I2514" s="1" cm="1">
        <f t="array" ref="I2514">_xlfn.XLOOKUP(B2514,'[1]VLOOKUP DATA'!$A$3:$A$14,_xlfn.XLOOKUP(H2514,'[1]VLOOKUP DATA'!$D$2:$F$2,'[1]VLOOKUP DATA'!$D$3:$F$14))*100</f>
        <v>93</v>
      </c>
      <c r="J2514" s="2">
        <v>5.405933333333337</v>
      </c>
      <c r="K2514" s="3">
        <f t="shared" si="157"/>
        <v>5.405933333333337</v>
      </c>
      <c r="L2514" s="3">
        <v>95.88333333333334</v>
      </c>
      <c r="M2514" s="4">
        <v>479.8396583333332</v>
      </c>
      <c r="N2514" s="4">
        <v>0</v>
      </c>
      <c r="O2514" s="4">
        <v>485.24419166666684</v>
      </c>
      <c r="P2514" s="3">
        <f t="shared" si="158"/>
        <v>479.85873786407785</v>
      </c>
      <c r="Q2514" s="5">
        <v>-1.4083333333333333E-3</v>
      </c>
      <c r="R2514" s="5">
        <f>VLOOKUP(D2514,'[1]DESIGN LOAD'!AC:AF,2,FALSE)</f>
        <v>200</v>
      </c>
      <c r="S2514" s="7">
        <f>VLOOKUP(D2514,'[1]DESIGN LOAD'!AC:AF,3,FALSE)</f>
        <v>190</v>
      </c>
      <c r="T2514">
        <f>VLOOKUP(D2514,'[1]DESIGN LOAD'!AC:AF,4,FALSE)</f>
        <v>390</v>
      </c>
    </row>
    <row r="2515" spans="1:20" x14ac:dyDescent="0.3">
      <c r="A2515" s="6">
        <v>2024</v>
      </c>
      <c r="B2515" s="6">
        <v>10</v>
      </c>
      <c r="C2515" s="6">
        <v>13</v>
      </c>
      <c r="D2515" s="8">
        <v>23</v>
      </c>
      <c r="E2515" s="6" t="str">
        <f t="shared" si="156"/>
        <v>Sunday</v>
      </c>
      <c r="F2515" s="6" t="str">
        <f t="shared" si="159"/>
        <v>Weekend</v>
      </c>
      <c r="G2515" s="6" t="str">
        <f>_xlfn.XLOOKUP(B2515,'[1]VLOOKUP DATA'!$A$3:$A$14,'[1]VLOOKUP DATA'!$C$3:$C$14)</f>
        <v>Low-demand</v>
      </c>
      <c r="H2515" s="6" t="str" cm="1">
        <f t="array" ref="H2515">_xlfn.XLOOKUP(1,('[1]VLOOKUP DATA'!$I$2:$I$337=[1]DATA!G2515)*('[1]VLOOKUP DATA'!$J$2:$J$337=[1]DATA!D2515)*('[1]VLOOKUP DATA'!$K$2:$K$337=[1]DATA!E2515),'[1]VLOOKUP DATA'!$L$2:$L$337)</f>
        <v>Off-Peak</v>
      </c>
      <c r="I2515" s="1" cm="1">
        <f t="array" ref="I2515">_xlfn.XLOOKUP(B2515,'[1]VLOOKUP DATA'!$A$3:$A$14,_xlfn.XLOOKUP(H2515,'[1]VLOOKUP DATA'!$D$2:$F$2,'[1]VLOOKUP DATA'!$D$3:$F$14))*100</f>
        <v>93</v>
      </c>
      <c r="J2515" s="2">
        <v>51.245041666666673</v>
      </c>
      <c r="K2515" s="3">
        <f t="shared" si="157"/>
        <v>51.245041666666673</v>
      </c>
      <c r="L2515" s="3">
        <v>98.174999999999997</v>
      </c>
      <c r="M2515" s="4">
        <v>412.92172499999992</v>
      </c>
      <c r="N2515" s="4">
        <v>0</v>
      </c>
      <c r="O2515" s="4">
        <v>464.1633166666669</v>
      </c>
      <c r="P2515" s="3">
        <f t="shared" si="158"/>
        <v>479.85873786407785</v>
      </c>
      <c r="Q2515" s="5">
        <v>-3.4416666666666667E-3</v>
      </c>
      <c r="R2515" s="5">
        <f>VLOOKUP(D2515,'[1]DESIGN LOAD'!AC:AF,2,FALSE)</f>
        <v>200</v>
      </c>
      <c r="S2515" s="7">
        <f>VLOOKUP(D2515,'[1]DESIGN LOAD'!AC:AF,3,FALSE)</f>
        <v>190</v>
      </c>
      <c r="T2515">
        <f>VLOOKUP(D2515,'[1]DESIGN LOAD'!AC:AF,4,FALSE)</f>
        <v>390</v>
      </c>
    </row>
    <row r="2516" spans="1:20" x14ac:dyDescent="0.3">
      <c r="A2516" s="6">
        <v>2024</v>
      </c>
      <c r="B2516" s="6">
        <v>10</v>
      </c>
      <c r="C2516" s="6">
        <v>14</v>
      </c>
      <c r="D2516" s="8">
        <v>0</v>
      </c>
      <c r="E2516" s="6" t="str">
        <f t="shared" si="156"/>
        <v>Monday</v>
      </c>
      <c r="F2516" s="6" t="str">
        <f t="shared" si="159"/>
        <v>Week-day</v>
      </c>
      <c r="G2516" s="6" t="str">
        <f>_xlfn.XLOOKUP(B2516,'[1]VLOOKUP DATA'!$A$3:$A$14,'[1]VLOOKUP DATA'!$C$3:$C$14)</f>
        <v>Low-demand</v>
      </c>
      <c r="H2516" s="6" t="str" cm="1">
        <f t="array" ref="H2516">_xlfn.XLOOKUP(1,('[1]VLOOKUP DATA'!$I$2:$I$337=[1]DATA!G2516)*('[1]VLOOKUP DATA'!$J$2:$J$337=[1]DATA!D2516)*('[1]VLOOKUP DATA'!$K$2:$K$337=[1]DATA!E2516),'[1]VLOOKUP DATA'!$L$2:$L$337)</f>
        <v>Off-Peak</v>
      </c>
      <c r="I2516" s="1" cm="1">
        <f t="array" ref="I2516">_xlfn.XLOOKUP(B2516,'[1]VLOOKUP DATA'!$A$3:$A$14,_xlfn.XLOOKUP(H2516,'[1]VLOOKUP DATA'!$D$2:$F$2,'[1]VLOOKUP DATA'!$D$3:$F$14))*100</f>
        <v>93</v>
      </c>
      <c r="J2516" s="2">
        <v>53.353699999999996</v>
      </c>
      <c r="K2516" s="3">
        <f t="shared" si="157"/>
        <v>53.353699999999996</v>
      </c>
      <c r="L2516" s="3">
        <v>99</v>
      </c>
      <c r="M2516" s="4">
        <v>402.52239166666664</v>
      </c>
      <c r="N2516" s="4">
        <v>0</v>
      </c>
      <c r="O2516" s="4">
        <v>455.87335833333367</v>
      </c>
      <c r="P2516" s="3">
        <f t="shared" si="158"/>
        <v>479.85873786407785</v>
      </c>
      <c r="Q2516" s="5">
        <v>-2.8250000000000003E-3</v>
      </c>
      <c r="R2516" s="5">
        <f>VLOOKUP(D2516,'[1]DESIGN LOAD'!AC:AF,2,FALSE)</f>
        <v>200</v>
      </c>
      <c r="S2516" s="7">
        <f>VLOOKUP(D2516,'[1]DESIGN LOAD'!AC:AF,3,FALSE)</f>
        <v>190</v>
      </c>
      <c r="T2516">
        <f>VLOOKUP(D2516,'[1]DESIGN LOAD'!AC:AF,4,FALSE)</f>
        <v>390</v>
      </c>
    </row>
    <row r="2517" spans="1:20" x14ac:dyDescent="0.3">
      <c r="A2517" s="6">
        <v>2024</v>
      </c>
      <c r="B2517" s="6">
        <v>10</v>
      </c>
      <c r="C2517" s="6">
        <v>14</v>
      </c>
      <c r="D2517" s="8">
        <v>1</v>
      </c>
      <c r="E2517" s="6" t="str">
        <f t="shared" si="156"/>
        <v>Monday</v>
      </c>
      <c r="F2517" s="6" t="str">
        <f t="shared" si="159"/>
        <v>Week-day</v>
      </c>
      <c r="G2517" s="6" t="str">
        <f>_xlfn.XLOOKUP(B2517,'[1]VLOOKUP DATA'!$A$3:$A$14,'[1]VLOOKUP DATA'!$C$3:$C$14)</f>
        <v>Low-demand</v>
      </c>
      <c r="H2517" s="6" t="str" cm="1">
        <f t="array" ref="H2517">_xlfn.XLOOKUP(1,('[1]VLOOKUP DATA'!$I$2:$I$337=[1]DATA!G2517)*('[1]VLOOKUP DATA'!$J$2:$J$337=[1]DATA!D2517)*('[1]VLOOKUP DATA'!$K$2:$K$337=[1]DATA!E2517),'[1]VLOOKUP DATA'!$L$2:$L$337)</f>
        <v>Off-Peak</v>
      </c>
      <c r="I2517" s="1" cm="1">
        <f t="array" ref="I2517">_xlfn.XLOOKUP(B2517,'[1]VLOOKUP DATA'!$A$3:$A$14,_xlfn.XLOOKUP(H2517,'[1]VLOOKUP DATA'!$D$2:$F$2,'[1]VLOOKUP DATA'!$D$3:$F$14))*100</f>
        <v>93</v>
      </c>
      <c r="J2517" s="2">
        <v>61.945825000000035</v>
      </c>
      <c r="K2517" s="3">
        <f t="shared" si="157"/>
        <v>61.945825000000035</v>
      </c>
      <c r="L2517" s="3">
        <v>99</v>
      </c>
      <c r="M2517" s="4">
        <v>392.16076666666658</v>
      </c>
      <c r="N2517" s="4">
        <v>0</v>
      </c>
      <c r="O2517" s="4">
        <v>454.07449166666663</v>
      </c>
      <c r="P2517" s="3">
        <f t="shared" si="158"/>
        <v>479.85873786407785</v>
      </c>
      <c r="Q2517" s="5">
        <v>-7.5666666666666686E-3</v>
      </c>
      <c r="R2517" s="5">
        <f>VLOOKUP(D2517,'[1]DESIGN LOAD'!AC:AF,2,FALSE)</f>
        <v>200</v>
      </c>
      <c r="S2517" s="7">
        <f>VLOOKUP(D2517,'[1]DESIGN LOAD'!AC:AF,3,FALSE)</f>
        <v>190</v>
      </c>
      <c r="T2517">
        <f>VLOOKUP(D2517,'[1]DESIGN LOAD'!AC:AF,4,FALSE)</f>
        <v>390</v>
      </c>
    </row>
    <row r="2518" spans="1:20" x14ac:dyDescent="0.3">
      <c r="A2518" s="6">
        <v>2024</v>
      </c>
      <c r="B2518" s="6">
        <v>10</v>
      </c>
      <c r="C2518" s="6">
        <v>14</v>
      </c>
      <c r="D2518" s="8">
        <v>2</v>
      </c>
      <c r="E2518" s="6" t="str">
        <f t="shared" si="156"/>
        <v>Monday</v>
      </c>
      <c r="F2518" s="6" t="str">
        <f t="shared" si="159"/>
        <v>Week-day</v>
      </c>
      <c r="G2518" s="6" t="str">
        <f>_xlfn.XLOOKUP(B2518,'[1]VLOOKUP DATA'!$A$3:$A$14,'[1]VLOOKUP DATA'!$C$3:$C$14)</f>
        <v>Low-demand</v>
      </c>
      <c r="H2518" s="6" t="str" cm="1">
        <f t="array" ref="H2518">_xlfn.XLOOKUP(1,('[1]VLOOKUP DATA'!$I$2:$I$337=[1]DATA!G2518)*('[1]VLOOKUP DATA'!$J$2:$J$337=[1]DATA!D2518)*('[1]VLOOKUP DATA'!$K$2:$K$337=[1]DATA!E2518),'[1]VLOOKUP DATA'!$L$2:$L$337)</f>
        <v>Off-Peak</v>
      </c>
      <c r="I2518" s="1" cm="1">
        <f t="array" ref="I2518">_xlfn.XLOOKUP(B2518,'[1]VLOOKUP DATA'!$A$3:$A$14,_xlfn.XLOOKUP(H2518,'[1]VLOOKUP DATA'!$D$2:$F$2,'[1]VLOOKUP DATA'!$D$3:$F$14))*100</f>
        <v>93</v>
      </c>
      <c r="J2518" s="2">
        <v>72.448449999999994</v>
      </c>
      <c r="K2518" s="3">
        <f t="shared" si="157"/>
        <v>72.448449999999994</v>
      </c>
      <c r="L2518" s="3">
        <v>99</v>
      </c>
      <c r="M2518" s="4">
        <v>423.31904166666646</v>
      </c>
      <c r="N2518" s="4">
        <v>0</v>
      </c>
      <c r="O2518" s="4">
        <v>495.76197499999995</v>
      </c>
      <c r="P2518" s="3">
        <f t="shared" si="158"/>
        <v>479.85873786407785</v>
      </c>
      <c r="Q2518" s="5">
        <v>-5.7666666666666682E-3</v>
      </c>
      <c r="R2518" s="5">
        <f>VLOOKUP(D2518,'[1]DESIGN LOAD'!AC:AF,2,FALSE)</f>
        <v>200</v>
      </c>
      <c r="S2518" s="7">
        <f>VLOOKUP(D2518,'[1]DESIGN LOAD'!AC:AF,3,FALSE)</f>
        <v>190</v>
      </c>
      <c r="T2518">
        <f>VLOOKUP(D2518,'[1]DESIGN LOAD'!AC:AF,4,FALSE)</f>
        <v>390</v>
      </c>
    </row>
    <row r="2519" spans="1:20" x14ac:dyDescent="0.3">
      <c r="A2519" s="6">
        <v>2024</v>
      </c>
      <c r="B2519" s="6">
        <v>10</v>
      </c>
      <c r="C2519" s="6">
        <v>14</v>
      </c>
      <c r="D2519" s="8">
        <v>3</v>
      </c>
      <c r="E2519" s="6" t="str">
        <f t="shared" si="156"/>
        <v>Monday</v>
      </c>
      <c r="F2519" s="6" t="str">
        <f t="shared" si="159"/>
        <v>Week-day</v>
      </c>
      <c r="G2519" s="6" t="str">
        <f>_xlfn.XLOOKUP(B2519,'[1]VLOOKUP DATA'!$A$3:$A$14,'[1]VLOOKUP DATA'!$C$3:$C$14)</f>
        <v>Low-demand</v>
      </c>
      <c r="H2519" s="6" t="str" cm="1">
        <f t="array" ref="H2519">_xlfn.XLOOKUP(1,('[1]VLOOKUP DATA'!$I$2:$I$337=[1]DATA!G2519)*('[1]VLOOKUP DATA'!$J$2:$J$337=[1]DATA!D2519)*('[1]VLOOKUP DATA'!$K$2:$K$337=[1]DATA!E2519),'[1]VLOOKUP DATA'!$L$2:$L$337)</f>
        <v>Off-Peak</v>
      </c>
      <c r="I2519" s="1" cm="1">
        <f t="array" ref="I2519">_xlfn.XLOOKUP(B2519,'[1]VLOOKUP DATA'!$A$3:$A$14,_xlfn.XLOOKUP(H2519,'[1]VLOOKUP DATA'!$D$2:$F$2,'[1]VLOOKUP DATA'!$D$3:$F$14))*100</f>
        <v>93</v>
      </c>
      <c r="J2519" s="2">
        <v>63.280808333333333</v>
      </c>
      <c r="K2519" s="3">
        <f t="shared" si="157"/>
        <v>63.280808333333333</v>
      </c>
      <c r="L2519" s="3">
        <v>99</v>
      </c>
      <c r="M2519" s="4">
        <v>421.81954166666668</v>
      </c>
      <c r="N2519" s="4">
        <v>0</v>
      </c>
      <c r="O2519" s="4">
        <v>485.09562500000004</v>
      </c>
      <c r="P2519" s="3">
        <f t="shared" si="158"/>
        <v>479.85873786407785</v>
      </c>
      <c r="Q2519" s="5">
        <v>-4.8833333333333341E-3</v>
      </c>
      <c r="R2519" s="5">
        <f>VLOOKUP(D2519,'[1]DESIGN LOAD'!AC:AF,2,FALSE)</f>
        <v>200</v>
      </c>
      <c r="S2519" s="7">
        <f>VLOOKUP(D2519,'[1]DESIGN LOAD'!AC:AF,3,FALSE)</f>
        <v>190</v>
      </c>
      <c r="T2519">
        <f>VLOOKUP(D2519,'[1]DESIGN LOAD'!AC:AF,4,FALSE)</f>
        <v>390</v>
      </c>
    </row>
    <row r="2520" spans="1:20" x14ac:dyDescent="0.3">
      <c r="A2520" s="6">
        <v>2024</v>
      </c>
      <c r="B2520" s="6">
        <v>10</v>
      </c>
      <c r="C2520" s="6">
        <v>14</v>
      </c>
      <c r="D2520" s="8">
        <v>4</v>
      </c>
      <c r="E2520" s="6" t="str">
        <f t="shared" si="156"/>
        <v>Monday</v>
      </c>
      <c r="F2520" s="6" t="str">
        <f t="shared" si="159"/>
        <v>Week-day</v>
      </c>
      <c r="G2520" s="6" t="str">
        <f>_xlfn.XLOOKUP(B2520,'[1]VLOOKUP DATA'!$A$3:$A$14,'[1]VLOOKUP DATA'!$C$3:$C$14)</f>
        <v>Low-demand</v>
      </c>
      <c r="H2520" s="6" t="str" cm="1">
        <f t="array" ref="H2520">_xlfn.XLOOKUP(1,('[1]VLOOKUP DATA'!$I$2:$I$337=[1]DATA!G2520)*('[1]VLOOKUP DATA'!$J$2:$J$337=[1]DATA!D2520)*('[1]VLOOKUP DATA'!$K$2:$K$337=[1]DATA!E2520),'[1]VLOOKUP DATA'!$L$2:$L$337)</f>
        <v>Off-Peak</v>
      </c>
      <c r="I2520" s="1" cm="1">
        <f t="array" ref="I2520">_xlfn.XLOOKUP(B2520,'[1]VLOOKUP DATA'!$A$3:$A$14,_xlfn.XLOOKUP(H2520,'[1]VLOOKUP DATA'!$D$2:$F$2,'[1]VLOOKUP DATA'!$D$3:$F$14))*100</f>
        <v>93</v>
      </c>
      <c r="J2520" s="2">
        <v>66.163383333333357</v>
      </c>
      <c r="K2520" s="3">
        <f t="shared" si="157"/>
        <v>66.163383333333357</v>
      </c>
      <c r="L2520" s="3">
        <v>99</v>
      </c>
      <c r="M2520" s="4">
        <v>415.8705666666666</v>
      </c>
      <c r="N2520" s="4">
        <v>0</v>
      </c>
      <c r="O2520" s="4">
        <v>482.0308749999997</v>
      </c>
      <c r="P2520" s="3">
        <f t="shared" si="158"/>
        <v>479.85873786407785</v>
      </c>
      <c r="Q2520" s="5">
        <v>-3.3500000000000001E-3</v>
      </c>
      <c r="R2520" s="5">
        <f>VLOOKUP(D2520,'[1]DESIGN LOAD'!AC:AF,2,FALSE)</f>
        <v>295</v>
      </c>
      <c r="S2520" s="7">
        <f>VLOOKUP(D2520,'[1]DESIGN LOAD'!AC:AF,3,FALSE)</f>
        <v>190</v>
      </c>
      <c r="T2520">
        <f>VLOOKUP(D2520,'[1]DESIGN LOAD'!AC:AF,4,FALSE)</f>
        <v>485</v>
      </c>
    </row>
    <row r="2521" spans="1:20" x14ac:dyDescent="0.3">
      <c r="A2521" s="6">
        <v>2024</v>
      </c>
      <c r="B2521" s="6">
        <v>10</v>
      </c>
      <c r="C2521" s="6">
        <v>14</v>
      </c>
      <c r="D2521" s="8">
        <v>5</v>
      </c>
      <c r="E2521" s="6" t="str">
        <f t="shared" si="156"/>
        <v>Monday</v>
      </c>
      <c r="F2521" s="6" t="str">
        <f t="shared" si="159"/>
        <v>Week-day</v>
      </c>
      <c r="G2521" s="6" t="str">
        <f>_xlfn.XLOOKUP(B2521,'[1]VLOOKUP DATA'!$A$3:$A$14,'[1]VLOOKUP DATA'!$C$3:$C$14)</f>
        <v>Low-demand</v>
      </c>
      <c r="H2521" s="6" t="str" cm="1">
        <f t="array" ref="H2521">_xlfn.XLOOKUP(1,('[1]VLOOKUP DATA'!$I$2:$I$337=[1]DATA!G2521)*('[1]VLOOKUP DATA'!$J$2:$J$337=[1]DATA!D2521)*('[1]VLOOKUP DATA'!$K$2:$K$337=[1]DATA!E2521),'[1]VLOOKUP DATA'!$L$2:$L$337)</f>
        <v>Off-Peak</v>
      </c>
      <c r="I2521" s="1" cm="1">
        <f t="array" ref="I2521">_xlfn.XLOOKUP(B2521,'[1]VLOOKUP DATA'!$A$3:$A$14,_xlfn.XLOOKUP(H2521,'[1]VLOOKUP DATA'!$D$2:$F$2,'[1]VLOOKUP DATA'!$D$3:$F$14))*100</f>
        <v>93</v>
      </c>
      <c r="J2521" s="2">
        <v>68.90877500000002</v>
      </c>
      <c r="K2521" s="3">
        <f t="shared" si="157"/>
        <v>68.90877500000002</v>
      </c>
      <c r="L2521" s="3">
        <v>99</v>
      </c>
      <c r="M2521" s="4">
        <v>412.93359166666664</v>
      </c>
      <c r="N2521" s="4">
        <v>0</v>
      </c>
      <c r="O2521" s="4">
        <v>481.83454166666678</v>
      </c>
      <c r="P2521" s="3">
        <f t="shared" si="158"/>
        <v>479.85873786407785</v>
      </c>
      <c r="Q2521" s="5">
        <v>-8.0750000000000023E-3</v>
      </c>
      <c r="R2521" s="5">
        <f>VLOOKUP(D2521,'[1]DESIGN LOAD'!AC:AF,2,FALSE)</f>
        <v>295</v>
      </c>
      <c r="S2521" s="7">
        <f>VLOOKUP(D2521,'[1]DESIGN LOAD'!AC:AF,3,FALSE)</f>
        <v>190</v>
      </c>
      <c r="T2521">
        <f>VLOOKUP(D2521,'[1]DESIGN LOAD'!AC:AF,4,FALSE)</f>
        <v>485</v>
      </c>
    </row>
    <row r="2522" spans="1:20" x14ac:dyDescent="0.3">
      <c r="A2522" s="6">
        <v>2024</v>
      </c>
      <c r="B2522" s="6">
        <v>10</v>
      </c>
      <c r="C2522" s="6">
        <v>14</v>
      </c>
      <c r="D2522" s="8">
        <v>6</v>
      </c>
      <c r="E2522" s="6" t="str">
        <f t="shared" si="156"/>
        <v>Monday</v>
      </c>
      <c r="F2522" s="6" t="str">
        <f t="shared" si="159"/>
        <v>Week-day</v>
      </c>
      <c r="G2522" s="6" t="str">
        <f>_xlfn.XLOOKUP(B2522,'[1]VLOOKUP DATA'!$A$3:$A$14,'[1]VLOOKUP DATA'!$C$3:$C$14)</f>
        <v>Low-demand</v>
      </c>
      <c r="H2522" s="6" t="str" cm="1">
        <f t="array" ref="H2522">_xlfn.XLOOKUP(1,('[1]VLOOKUP DATA'!$I$2:$I$337=[1]DATA!G2522)*('[1]VLOOKUP DATA'!$J$2:$J$337=[1]DATA!D2522)*('[1]VLOOKUP DATA'!$K$2:$K$337=[1]DATA!E2522),'[1]VLOOKUP DATA'!$L$2:$L$337)</f>
        <v>Standard</v>
      </c>
      <c r="I2522" s="1" cm="1">
        <f t="array" ref="I2522">_xlfn.XLOOKUP(B2522,'[1]VLOOKUP DATA'!$A$3:$A$14,_xlfn.XLOOKUP(H2522,'[1]VLOOKUP DATA'!$D$2:$F$2,'[1]VLOOKUP DATA'!$D$3:$F$14))*100</f>
        <v>147</v>
      </c>
      <c r="J2522" s="2">
        <v>70.587325000000007</v>
      </c>
      <c r="K2522" s="3">
        <f t="shared" si="157"/>
        <v>70.587325000000007</v>
      </c>
      <c r="L2522" s="3">
        <v>99</v>
      </c>
      <c r="M2522" s="4">
        <v>427.42845833333337</v>
      </c>
      <c r="N2522" s="4">
        <v>2.6083333333333329</v>
      </c>
      <c r="O2522" s="4">
        <v>500.62237499999981</v>
      </c>
      <c r="P2522" s="3">
        <f t="shared" si="158"/>
        <v>479.85873786407785</v>
      </c>
      <c r="Q2522" s="5">
        <v>-2.2166666666666667E-3</v>
      </c>
      <c r="R2522" s="5">
        <f>VLOOKUP(D2522,'[1]DESIGN LOAD'!AC:AF,2,FALSE)</f>
        <v>295</v>
      </c>
      <c r="S2522" s="7">
        <f>VLOOKUP(D2522,'[1]DESIGN LOAD'!AC:AF,3,FALSE)</f>
        <v>190</v>
      </c>
      <c r="T2522">
        <f>VLOOKUP(D2522,'[1]DESIGN LOAD'!AC:AF,4,FALSE)</f>
        <v>485</v>
      </c>
    </row>
    <row r="2523" spans="1:20" x14ac:dyDescent="0.3">
      <c r="A2523" s="6">
        <v>2024</v>
      </c>
      <c r="B2523" s="6">
        <v>10</v>
      </c>
      <c r="C2523" s="6">
        <v>14</v>
      </c>
      <c r="D2523" s="8">
        <v>7</v>
      </c>
      <c r="E2523" s="6" t="str">
        <f t="shared" si="156"/>
        <v>Monday</v>
      </c>
      <c r="F2523" s="6" t="str">
        <f t="shared" si="159"/>
        <v>Week-day</v>
      </c>
      <c r="G2523" s="6" t="str">
        <f>_xlfn.XLOOKUP(B2523,'[1]VLOOKUP DATA'!$A$3:$A$14,'[1]VLOOKUP DATA'!$C$3:$C$14)</f>
        <v>Low-demand</v>
      </c>
      <c r="H2523" s="6" t="str" cm="1">
        <f t="array" ref="H2523">_xlfn.XLOOKUP(1,('[1]VLOOKUP DATA'!$I$2:$I$337=[1]DATA!G2523)*('[1]VLOOKUP DATA'!$J$2:$J$337=[1]DATA!D2523)*('[1]VLOOKUP DATA'!$K$2:$K$337=[1]DATA!E2523),'[1]VLOOKUP DATA'!$L$2:$L$337)</f>
        <v>Peak</v>
      </c>
      <c r="I2523" s="1" cm="1">
        <f t="array" ref="I2523">_xlfn.XLOOKUP(B2523,'[1]VLOOKUP DATA'!$A$3:$A$14,_xlfn.XLOOKUP(H2523,'[1]VLOOKUP DATA'!$D$2:$F$2,'[1]VLOOKUP DATA'!$D$3:$F$14))*100</f>
        <v>213</v>
      </c>
      <c r="J2523" s="2">
        <v>157.39958333333334</v>
      </c>
      <c r="K2523" s="3">
        <f t="shared" si="157"/>
        <v>157.39958333333334</v>
      </c>
      <c r="L2523" s="3">
        <v>97.724999999999994</v>
      </c>
      <c r="M2523" s="4">
        <v>472.40207499999997</v>
      </c>
      <c r="N2523" s="4">
        <v>35.405200000000001</v>
      </c>
      <c r="O2523" s="4">
        <v>665.2069916666668</v>
      </c>
      <c r="P2523" s="3">
        <f t="shared" si="158"/>
        <v>479.85873786407785</v>
      </c>
      <c r="Q2523" s="5">
        <v>-4.3333333333333331E-4</v>
      </c>
      <c r="R2523" s="5">
        <f>VLOOKUP(D2523,'[1]DESIGN LOAD'!AC:AF,2,FALSE)</f>
        <v>565</v>
      </c>
      <c r="S2523" s="7">
        <f>VLOOKUP(D2523,'[1]DESIGN LOAD'!AC:AF,3,FALSE)</f>
        <v>690</v>
      </c>
      <c r="T2523">
        <f>VLOOKUP(D2523,'[1]DESIGN LOAD'!AC:AF,4,FALSE)</f>
        <v>1255</v>
      </c>
    </row>
    <row r="2524" spans="1:20" x14ac:dyDescent="0.3">
      <c r="A2524" s="6">
        <v>2024</v>
      </c>
      <c r="B2524" s="6">
        <v>10</v>
      </c>
      <c r="C2524" s="6">
        <v>14</v>
      </c>
      <c r="D2524" s="8">
        <v>8</v>
      </c>
      <c r="E2524" s="6" t="str">
        <f t="shared" si="156"/>
        <v>Monday</v>
      </c>
      <c r="F2524" s="6" t="str">
        <f t="shared" si="159"/>
        <v>Week-day</v>
      </c>
      <c r="G2524" s="6" t="str">
        <f>_xlfn.XLOOKUP(B2524,'[1]VLOOKUP DATA'!$A$3:$A$14,'[1]VLOOKUP DATA'!$C$3:$C$14)</f>
        <v>Low-demand</v>
      </c>
      <c r="H2524" s="6" t="str" cm="1">
        <f t="array" ref="H2524">_xlfn.XLOOKUP(1,('[1]VLOOKUP DATA'!$I$2:$I$337=[1]DATA!G2524)*('[1]VLOOKUP DATA'!$J$2:$J$337=[1]DATA!D2524)*('[1]VLOOKUP DATA'!$K$2:$K$337=[1]DATA!E2524),'[1]VLOOKUP DATA'!$L$2:$L$337)</f>
        <v>Peak</v>
      </c>
      <c r="I2524" s="1" cm="1">
        <f t="array" ref="I2524">_xlfn.XLOOKUP(B2524,'[1]VLOOKUP DATA'!$A$3:$A$14,_xlfn.XLOOKUP(H2524,'[1]VLOOKUP DATA'!$D$2:$F$2,'[1]VLOOKUP DATA'!$D$3:$F$14))*100</f>
        <v>213</v>
      </c>
      <c r="J2524" s="2">
        <v>20.397483333333337</v>
      </c>
      <c r="K2524" s="3">
        <f t="shared" si="157"/>
        <v>20.397483333333337</v>
      </c>
      <c r="L2524" s="3">
        <v>97.166666666666671</v>
      </c>
      <c r="M2524" s="4">
        <v>479.85037499999981</v>
      </c>
      <c r="N2524" s="4">
        <v>122.47267500000004</v>
      </c>
      <c r="O2524" s="4">
        <v>622.71989166666651</v>
      </c>
      <c r="P2524" s="3">
        <f t="shared" si="158"/>
        <v>479.85873786407785</v>
      </c>
      <c r="Q2524" s="5">
        <v>-7.6666666666666669E-4</v>
      </c>
      <c r="R2524" s="5">
        <f>VLOOKUP(D2524,'[1]DESIGN LOAD'!AC:AF,2,FALSE)</f>
        <v>565</v>
      </c>
      <c r="S2524" s="7">
        <f>VLOOKUP(D2524,'[1]DESIGN LOAD'!AC:AF,3,FALSE)</f>
        <v>675</v>
      </c>
      <c r="T2524">
        <f>VLOOKUP(D2524,'[1]DESIGN LOAD'!AC:AF,4,FALSE)</f>
        <v>1240</v>
      </c>
    </row>
    <row r="2525" spans="1:20" x14ac:dyDescent="0.3">
      <c r="A2525" s="6">
        <v>2024</v>
      </c>
      <c r="B2525" s="6">
        <v>10</v>
      </c>
      <c r="C2525" s="6">
        <v>14</v>
      </c>
      <c r="D2525" s="8">
        <v>9</v>
      </c>
      <c r="E2525" s="6" t="str">
        <f t="shared" si="156"/>
        <v>Monday</v>
      </c>
      <c r="F2525" s="6" t="str">
        <f t="shared" si="159"/>
        <v>Week-day</v>
      </c>
      <c r="G2525" s="6" t="str">
        <f>_xlfn.XLOOKUP(B2525,'[1]VLOOKUP DATA'!$A$3:$A$14,'[1]VLOOKUP DATA'!$C$3:$C$14)</f>
        <v>Low-demand</v>
      </c>
      <c r="H2525" s="6" t="str" cm="1">
        <f t="array" ref="H2525">_xlfn.XLOOKUP(1,('[1]VLOOKUP DATA'!$I$2:$I$337=[1]DATA!G2525)*('[1]VLOOKUP DATA'!$J$2:$J$337=[1]DATA!D2525)*('[1]VLOOKUP DATA'!$K$2:$K$337=[1]DATA!E2525),'[1]VLOOKUP DATA'!$L$2:$L$337)</f>
        <v>Peak</v>
      </c>
      <c r="I2525" s="1" cm="1">
        <f t="array" ref="I2525">_xlfn.XLOOKUP(B2525,'[1]VLOOKUP DATA'!$A$3:$A$14,_xlfn.XLOOKUP(H2525,'[1]VLOOKUP DATA'!$D$2:$F$2,'[1]VLOOKUP DATA'!$D$3:$F$14))*100</f>
        <v>213</v>
      </c>
      <c r="J2525" s="2">
        <v>43.072849999999995</v>
      </c>
      <c r="K2525" s="3">
        <f t="shared" si="157"/>
        <v>43.072849999999995</v>
      </c>
      <c r="L2525" s="3">
        <v>99.025000000000006</v>
      </c>
      <c r="M2525" s="4">
        <v>386.91089999999997</v>
      </c>
      <c r="N2525" s="4">
        <v>189.67448333333331</v>
      </c>
      <c r="O2525" s="4">
        <v>619.6625499999999</v>
      </c>
      <c r="P2525" s="3">
        <f t="shared" si="158"/>
        <v>479.85873786407785</v>
      </c>
      <c r="Q2525" s="5">
        <v>-5.1666666666666668E-4</v>
      </c>
      <c r="R2525" s="5">
        <f>VLOOKUP(D2525,'[1]DESIGN LOAD'!AC:AF,2,FALSE)</f>
        <v>565</v>
      </c>
      <c r="S2525" s="7">
        <f>VLOOKUP(D2525,'[1]DESIGN LOAD'!AC:AF,3,FALSE)</f>
        <v>675</v>
      </c>
      <c r="T2525">
        <f>VLOOKUP(D2525,'[1]DESIGN LOAD'!AC:AF,4,FALSE)</f>
        <v>1240</v>
      </c>
    </row>
    <row r="2526" spans="1:20" x14ac:dyDescent="0.3">
      <c r="A2526" s="6">
        <v>2024</v>
      </c>
      <c r="B2526" s="6">
        <v>10</v>
      </c>
      <c r="C2526" s="6">
        <v>14</v>
      </c>
      <c r="D2526" s="8">
        <v>10</v>
      </c>
      <c r="E2526" s="6" t="str">
        <f t="shared" si="156"/>
        <v>Monday</v>
      </c>
      <c r="F2526" s="6" t="str">
        <f t="shared" si="159"/>
        <v>Week-day</v>
      </c>
      <c r="G2526" s="6" t="str">
        <f>_xlfn.XLOOKUP(B2526,'[1]VLOOKUP DATA'!$A$3:$A$14,'[1]VLOOKUP DATA'!$C$3:$C$14)</f>
        <v>Low-demand</v>
      </c>
      <c r="H2526" s="6" t="str" cm="1">
        <f t="array" ref="H2526">_xlfn.XLOOKUP(1,('[1]VLOOKUP DATA'!$I$2:$I$337=[1]DATA!G2526)*('[1]VLOOKUP DATA'!$J$2:$J$337=[1]DATA!D2526)*('[1]VLOOKUP DATA'!$K$2:$K$337=[1]DATA!E2526),'[1]VLOOKUP DATA'!$L$2:$L$337)</f>
        <v>Standard</v>
      </c>
      <c r="I2526" s="1" cm="1">
        <f t="array" ref="I2526">_xlfn.XLOOKUP(B2526,'[1]VLOOKUP DATA'!$A$3:$A$14,_xlfn.XLOOKUP(H2526,'[1]VLOOKUP DATA'!$D$2:$F$2,'[1]VLOOKUP DATA'!$D$3:$F$14))*100</f>
        <v>147</v>
      </c>
      <c r="J2526" s="2">
        <v>178.09715000000023</v>
      </c>
      <c r="K2526" s="3">
        <f t="shared" si="157"/>
        <v>178.09715000000023</v>
      </c>
      <c r="L2526" s="3">
        <v>95.683333333333337</v>
      </c>
      <c r="M2526" s="4">
        <v>359.27159999999992</v>
      </c>
      <c r="N2526" s="4">
        <v>139.90863333333337</v>
      </c>
      <c r="O2526" s="4">
        <v>677.27537499999994</v>
      </c>
      <c r="P2526" s="3">
        <f t="shared" si="158"/>
        <v>479.85873786407785</v>
      </c>
      <c r="Q2526" s="5">
        <v>-2.2500000000000003E-3</v>
      </c>
      <c r="R2526" s="5">
        <f>VLOOKUP(D2526,'[1]DESIGN LOAD'!AC:AF,2,FALSE)</f>
        <v>565</v>
      </c>
      <c r="S2526" s="7">
        <f>VLOOKUP(D2526,'[1]DESIGN LOAD'!AC:AF,3,FALSE)</f>
        <v>675</v>
      </c>
      <c r="T2526">
        <f>VLOOKUP(D2526,'[1]DESIGN LOAD'!AC:AF,4,FALSE)</f>
        <v>1240</v>
      </c>
    </row>
    <row r="2527" spans="1:20" x14ac:dyDescent="0.3">
      <c r="A2527" s="6">
        <v>2024</v>
      </c>
      <c r="B2527" s="6">
        <v>10</v>
      </c>
      <c r="C2527" s="6">
        <v>14</v>
      </c>
      <c r="D2527" s="8">
        <v>11</v>
      </c>
      <c r="E2527" s="6" t="str">
        <f t="shared" si="156"/>
        <v>Monday</v>
      </c>
      <c r="F2527" s="6" t="str">
        <f t="shared" si="159"/>
        <v>Week-day</v>
      </c>
      <c r="G2527" s="6" t="str">
        <f>_xlfn.XLOOKUP(B2527,'[1]VLOOKUP DATA'!$A$3:$A$14,'[1]VLOOKUP DATA'!$C$3:$C$14)</f>
        <v>Low-demand</v>
      </c>
      <c r="H2527" s="6" t="str" cm="1">
        <f t="array" ref="H2527">_xlfn.XLOOKUP(1,('[1]VLOOKUP DATA'!$I$2:$I$337=[1]DATA!G2527)*('[1]VLOOKUP DATA'!$J$2:$J$337=[1]DATA!D2527)*('[1]VLOOKUP DATA'!$K$2:$K$337=[1]DATA!E2527),'[1]VLOOKUP DATA'!$L$2:$L$337)</f>
        <v>Standard</v>
      </c>
      <c r="I2527" s="1" cm="1">
        <f t="array" ref="I2527">_xlfn.XLOOKUP(B2527,'[1]VLOOKUP DATA'!$A$3:$A$14,_xlfn.XLOOKUP(H2527,'[1]VLOOKUP DATA'!$D$2:$F$2,'[1]VLOOKUP DATA'!$D$3:$F$14))*100</f>
        <v>147</v>
      </c>
      <c r="J2527" s="2">
        <v>-15.80707142857144</v>
      </c>
      <c r="K2527" s="3">
        <f t="shared" si="157"/>
        <v>0</v>
      </c>
      <c r="L2527" s="3">
        <v>95.673469387755105</v>
      </c>
      <c r="M2527" s="4">
        <v>368.75328571428588</v>
      </c>
      <c r="N2527" s="4">
        <v>288.55517346938768</v>
      </c>
      <c r="O2527" s="4">
        <v>641.49916326530604</v>
      </c>
      <c r="P2527" s="3">
        <f t="shared" si="158"/>
        <v>479.85873786407785</v>
      </c>
      <c r="Q2527" s="5">
        <v>-2.5816326530612244E-3</v>
      </c>
      <c r="R2527" s="5">
        <f>VLOOKUP(D2527,'[1]DESIGN LOAD'!AC:AF,2,FALSE)</f>
        <v>565</v>
      </c>
      <c r="S2527" s="7">
        <f>VLOOKUP(D2527,'[1]DESIGN LOAD'!AC:AF,3,FALSE)</f>
        <v>675</v>
      </c>
      <c r="T2527">
        <f>VLOOKUP(D2527,'[1]DESIGN LOAD'!AC:AF,4,FALSE)</f>
        <v>1240</v>
      </c>
    </row>
    <row r="2528" spans="1:20" x14ac:dyDescent="0.3">
      <c r="A2528" s="6">
        <v>2024</v>
      </c>
      <c r="B2528" s="6">
        <v>10</v>
      </c>
      <c r="C2528" s="6">
        <v>14</v>
      </c>
      <c r="D2528" s="8">
        <v>12</v>
      </c>
      <c r="E2528" s="6" t="str">
        <f t="shared" si="156"/>
        <v>Monday</v>
      </c>
      <c r="F2528" s="6" t="str">
        <f t="shared" si="159"/>
        <v>Week-day</v>
      </c>
      <c r="G2528" s="6" t="str">
        <f>_xlfn.XLOOKUP(B2528,'[1]VLOOKUP DATA'!$A$3:$A$14,'[1]VLOOKUP DATA'!$C$3:$C$14)</f>
        <v>Low-demand</v>
      </c>
      <c r="H2528" s="6" t="str" cm="1">
        <f t="array" ref="H2528">_xlfn.XLOOKUP(1,('[1]VLOOKUP DATA'!$I$2:$I$337=[1]DATA!G2528)*('[1]VLOOKUP DATA'!$J$2:$J$337=[1]DATA!D2528)*('[1]VLOOKUP DATA'!$K$2:$K$337=[1]DATA!E2528),'[1]VLOOKUP DATA'!$L$2:$L$337)</f>
        <v>Standard</v>
      </c>
      <c r="I2528" s="1" cm="1">
        <f t="array" ref="I2528">_xlfn.XLOOKUP(B2528,'[1]VLOOKUP DATA'!$A$3:$A$14,_xlfn.XLOOKUP(H2528,'[1]VLOOKUP DATA'!$D$2:$F$2,'[1]VLOOKUP DATA'!$D$3:$F$14))*100</f>
        <v>147</v>
      </c>
      <c r="J2528" s="2">
        <v>38.454949999999982</v>
      </c>
      <c r="K2528" s="3">
        <f t="shared" si="157"/>
        <v>38.454949999999982</v>
      </c>
      <c r="L2528" s="3">
        <v>95.816666666666663</v>
      </c>
      <c r="M2528" s="4">
        <v>276.90902499999987</v>
      </c>
      <c r="N2528" s="4">
        <v>314.3649666666667</v>
      </c>
      <c r="O2528" s="4">
        <v>629.72705833333316</v>
      </c>
      <c r="P2528" s="3">
        <f t="shared" si="158"/>
        <v>479.85873786407785</v>
      </c>
      <c r="Q2528" s="5">
        <v>-1.6999999999999997E-3</v>
      </c>
      <c r="R2528" s="5">
        <f>VLOOKUP(D2528,'[1]DESIGN LOAD'!AC:AF,2,FALSE)</f>
        <v>565</v>
      </c>
      <c r="S2528" s="7">
        <f>VLOOKUP(D2528,'[1]DESIGN LOAD'!AC:AF,3,FALSE)</f>
        <v>675</v>
      </c>
      <c r="T2528">
        <f>VLOOKUP(D2528,'[1]DESIGN LOAD'!AC:AF,4,FALSE)</f>
        <v>1240</v>
      </c>
    </row>
    <row r="2529" spans="1:20" x14ac:dyDescent="0.3">
      <c r="A2529" s="6">
        <v>2024</v>
      </c>
      <c r="B2529" s="6">
        <v>10</v>
      </c>
      <c r="C2529" s="6">
        <v>14</v>
      </c>
      <c r="D2529" s="8">
        <v>13</v>
      </c>
      <c r="E2529" s="6" t="str">
        <f t="shared" si="156"/>
        <v>Monday</v>
      </c>
      <c r="F2529" s="6" t="str">
        <f t="shared" si="159"/>
        <v>Week-day</v>
      </c>
      <c r="G2529" s="6" t="str">
        <f>_xlfn.XLOOKUP(B2529,'[1]VLOOKUP DATA'!$A$3:$A$14,'[1]VLOOKUP DATA'!$C$3:$C$14)</f>
        <v>Low-demand</v>
      </c>
      <c r="H2529" s="6" t="str" cm="1">
        <f t="array" ref="H2529">_xlfn.XLOOKUP(1,('[1]VLOOKUP DATA'!$I$2:$I$337=[1]DATA!G2529)*('[1]VLOOKUP DATA'!$J$2:$J$337=[1]DATA!D2529)*('[1]VLOOKUP DATA'!$K$2:$K$337=[1]DATA!E2529),'[1]VLOOKUP DATA'!$L$2:$L$337)</f>
        <v>Standard</v>
      </c>
      <c r="I2529" s="1" cm="1">
        <f t="array" ref="I2529">_xlfn.XLOOKUP(B2529,'[1]VLOOKUP DATA'!$A$3:$A$14,_xlfn.XLOOKUP(H2529,'[1]VLOOKUP DATA'!$D$2:$F$2,'[1]VLOOKUP DATA'!$D$3:$F$14))*100</f>
        <v>147</v>
      </c>
      <c r="J2529" s="2">
        <v>65.362316666666658</v>
      </c>
      <c r="K2529" s="3">
        <f t="shared" si="157"/>
        <v>65.362316666666658</v>
      </c>
      <c r="L2529" s="3">
        <v>95.958333333333329</v>
      </c>
      <c r="M2529" s="4">
        <v>238.97092500000002</v>
      </c>
      <c r="N2529" s="4">
        <v>311.51908333333336</v>
      </c>
      <c r="O2529" s="4">
        <v>615.84849166666652</v>
      </c>
      <c r="P2529" s="3">
        <f t="shared" si="158"/>
        <v>479.85873786407785</v>
      </c>
      <c r="Q2529" s="5">
        <v>-3.65E-3</v>
      </c>
      <c r="R2529" s="5">
        <f>VLOOKUP(D2529,'[1]DESIGN LOAD'!AC:AF,2,FALSE)</f>
        <v>565</v>
      </c>
      <c r="S2529" s="7">
        <f>VLOOKUP(D2529,'[1]DESIGN LOAD'!AC:AF,3,FALSE)</f>
        <v>675</v>
      </c>
      <c r="T2529">
        <f>VLOOKUP(D2529,'[1]DESIGN LOAD'!AC:AF,4,FALSE)</f>
        <v>1240</v>
      </c>
    </row>
    <row r="2530" spans="1:20" x14ac:dyDescent="0.3">
      <c r="A2530" s="6">
        <v>2024</v>
      </c>
      <c r="B2530" s="6">
        <v>10</v>
      </c>
      <c r="C2530" s="6">
        <v>14</v>
      </c>
      <c r="D2530" s="8">
        <v>14</v>
      </c>
      <c r="E2530" s="6" t="str">
        <f t="shared" si="156"/>
        <v>Monday</v>
      </c>
      <c r="F2530" s="6" t="str">
        <f t="shared" si="159"/>
        <v>Week-day</v>
      </c>
      <c r="G2530" s="6" t="str">
        <f>_xlfn.XLOOKUP(B2530,'[1]VLOOKUP DATA'!$A$3:$A$14,'[1]VLOOKUP DATA'!$C$3:$C$14)</f>
        <v>Low-demand</v>
      </c>
      <c r="H2530" s="6" t="str" cm="1">
        <f t="array" ref="H2530">_xlfn.XLOOKUP(1,('[1]VLOOKUP DATA'!$I$2:$I$337=[1]DATA!G2530)*('[1]VLOOKUP DATA'!$J$2:$J$337=[1]DATA!D2530)*('[1]VLOOKUP DATA'!$K$2:$K$337=[1]DATA!E2530),'[1]VLOOKUP DATA'!$L$2:$L$337)</f>
        <v>Standard</v>
      </c>
      <c r="I2530" s="1" cm="1">
        <f t="array" ref="I2530">_xlfn.XLOOKUP(B2530,'[1]VLOOKUP DATA'!$A$3:$A$14,_xlfn.XLOOKUP(H2530,'[1]VLOOKUP DATA'!$D$2:$F$2,'[1]VLOOKUP DATA'!$D$3:$F$14))*100</f>
        <v>147</v>
      </c>
      <c r="J2530" s="2">
        <v>27.346733333333319</v>
      </c>
      <c r="K2530" s="3">
        <f t="shared" si="157"/>
        <v>27.346733333333319</v>
      </c>
      <c r="L2530" s="3">
        <v>95.825000000000003</v>
      </c>
      <c r="M2530" s="4">
        <v>306.18558333333323</v>
      </c>
      <c r="N2530" s="4">
        <v>268.43289166666665</v>
      </c>
      <c r="O2530" s="4">
        <v>601.96181666666666</v>
      </c>
      <c r="P2530" s="3">
        <f t="shared" si="158"/>
        <v>479.85873786407785</v>
      </c>
      <c r="Q2530" s="5">
        <v>-3.9083333333333331E-3</v>
      </c>
      <c r="R2530" s="5">
        <f>VLOOKUP(D2530,'[1]DESIGN LOAD'!AC:AF,2,FALSE)</f>
        <v>565</v>
      </c>
      <c r="S2530" s="7">
        <f>VLOOKUP(D2530,'[1]DESIGN LOAD'!AC:AF,3,FALSE)</f>
        <v>675</v>
      </c>
      <c r="T2530">
        <f>VLOOKUP(D2530,'[1]DESIGN LOAD'!AC:AF,4,FALSE)</f>
        <v>1240</v>
      </c>
    </row>
    <row r="2531" spans="1:20" x14ac:dyDescent="0.3">
      <c r="A2531" s="6">
        <v>2024</v>
      </c>
      <c r="B2531" s="6">
        <v>10</v>
      </c>
      <c r="C2531" s="6">
        <v>14</v>
      </c>
      <c r="D2531" s="8">
        <v>15</v>
      </c>
      <c r="E2531" s="6" t="str">
        <f t="shared" si="156"/>
        <v>Monday</v>
      </c>
      <c r="F2531" s="6" t="str">
        <f t="shared" si="159"/>
        <v>Week-day</v>
      </c>
      <c r="G2531" s="6" t="str">
        <f>_xlfn.XLOOKUP(B2531,'[1]VLOOKUP DATA'!$A$3:$A$14,'[1]VLOOKUP DATA'!$C$3:$C$14)</f>
        <v>Low-demand</v>
      </c>
      <c r="H2531" s="6" t="str" cm="1">
        <f t="array" ref="H2531">_xlfn.XLOOKUP(1,('[1]VLOOKUP DATA'!$I$2:$I$337=[1]DATA!G2531)*('[1]VLOOKUP DATA'!$J$2:$J$337=[1]DATA!D2531)*('[1]VLOOKUP DATA'!$K$2:$K$337=[1]DATA!E2531),'[1]VLOOKUP DATA'!$L$2:$L$337)</f>
        <v>Standard</v>
      </c>
      <c r="I2531" s="1" cm="1">
        <f t="array" ref="I2531">_xlfn.XLOOKUP(B2531,'[1]VLOOKUP DATA'!$A$3:$A$14,_xlfn.XLOOKUP(H2531,'[1]VLOOKUP DATA'!$D$2:$F$2,'[1]VLOOKUP DATA'!$D$3:$F$14))*100</f>
        <v>147</v>
      </c>
      <c r="J2531" s="2">
        <v>56.962791666666696</v>
      </c>
      <c r="K2531" s="3">
        <f t="shared" si="157"/>
        <v>56.962791666666696</v>
      </c>
      <c r="L2531" s="3">
        <v>95.775000000000006</v>
      </c>
      <c r="M2531" s="4">
        <v>292.45997499999999</v>
      </c>
      <c r="N2531" s="4">
        <v>255.30154166666676</v>
      </c>
      <c r="O2531" s="4">
        <v>604.71863333333329</v>
      </c>
      <c r="P2531" s="3">
        <f t="shared" si="158"/>
        <v>479.85873786407785</v>
      </c>
      <c r="Q2531" s="5">
        <v>-5.8916666666666674E-3</v>
      </c>
      <c r="R2531" s="5">
        <f>VLOOKUP(D2531,'[1]DESIGN LOAD'!AC:AF,2,FALSE)</f>
        <v>565</v>
      </c>
      <c r="S2531" s="7">
        <f>VLOOKUP(D2531,'[1]DESIGN LOAD'!AC:AF,3,FALSE)</f>
        <v>675</v>
      </c>
      <c r="T2531">
        <f>VLOOKUP(D2531,'[1]DESIGN LOAD'!AC:AF,4,FALSE)</f>
        <v>1240</v>
      </c>
    </row>
    <row r="2532" spans="1:20" x14ac:dyDescent="0.3">
      <c r="A2532" s="6">
        <v>2024</v>
      </c>
      <c r="B2532" s="6">
        <v>10</v>
      </c>
      <c r="C2532" s="6">
        <v>14</v>
      </c>
      <c r="D2532" s="8">
        <v>16</v>
      </c>
      <c r="E2532" s="6" t="str">
        <f t="shared" si="156"/>
        <v>Monday</v>
      </c>
      <c r="F2532" s="6" t="str">
        <f t="shared" si="159"/>
        <v>Week-day</v>
      </c>
      <c r="G2532" s="6" t="str">
        <f>_xlfn.XLOOKUP(B2532,'[1]VLOOKUP DATA'!$A$3:$A$14,'[1]VLOOKUP DATA'!$C$3:$C$14)</f>
        <v>Low-demand</v>
      </c>
      <c r="H2532" s="6" t="str" cm="1">
        <f t="array" ref="H2532">_xlfn.XLOOKUP(1,('[1]VLOOKUP DATA'!$I$2:$I$337=[1]DATA!G2532)*('[1]VLOOKUP DATA'!$J$2:$J$337=[1]DATA!D2532)*('[1]VLOOKUP DATA'!$K$2:$K$337=[1]DATA!E2532),'[1]VLOOKUP DATA'!$L$2:$L$337)</f>
        <v>Standard</v>
      </c>
      <c r="I2532" s="1" cm="1">
        <f t="array" ref="I2532">_xlfn.XLOOKUP(B2532,'[1]VLOOKUP DATA'!$A$3:$A$14,_xlfn.XLOOKUP(H2532,'[1]VLOOKUP DATA'!$D$2:$F$2,'[1]VLOOKUP DATA'!$D$3:$F$14))*100</f>
        <v>147</v>
      </c>
      <c r="J2532" s="2">
        <v>55.066133333333333</v>
      </c>
      <c r="K2532" s="3">
        <f t="shared" si="157"/>
        <v>55.066133333333333</v>
      </c>
      <c r="L2532" s="3">
        <v>95.724999999999994</v>
      </c>
      <c r="M2532" s="4">
        <v>313.80194999999998</v>
      </c>
      <c r="N2532" s="4">
        <v>225.94290833333343</v>
      </c>
      <c r="O2532" s="4">
        <v>594.80681666666646</v>
      </c>
      <c r="P2532" s="3">
        <f t="shared" si="158"/>
        <v>479.85873786407785</v>
      </c>
      <c r="Q2532" s="5">
        <v>-4.0583333333333331E-3</v>
      </c>
      <c r="R2532" s="5">
        <f>VLOOKUP(D2532,'[1]DESIGN LOAD'!AC:AF,2,FALSE)</f>
        <v>565</v>
      </c>
      <c r="S2532" s="7">
        <f>VLOOKUP(D2532,'[1]DESIGN LOAD'!AC:AF,3,FALSE)</f>
        <v>675</v>
      </c>
      <c r="T2532">
        <f>VLOOKUP(D2532,'[1]DESIGN LOAD'!AC:AF,4,FALSE)</f>
        <v>1240</v>
      </c>
    </row>
    <row r="2533" spans="1:20" x14ac:dyDescent="0.3">
      <c r="A2533" s="6">
        <v>2024</v>
      </c>
      <c r="B2533" s="6">
        <v>10</v>
      </c>
      <c r="C2533" s="6">
        <v>14</v>
      </c>
      <c r="D2533" s="8">
        <v>17</v>
      </c>
      <c r="E2533" s="6" t="str">
        <f t="shared" si="156"/>
        <v>Monday</v>
      </c>
      <c r="F2533" s="6" t="str">
        <f t="shared" si="159"/>
        <v>Week-day</v>
      </c>
      <c r="G2533" s="6" t="str">
        <f>_xlfn.XLOOKUP(B2533,'[1]VLOOKUP DATA'!$A$3:$A$14,'[1]VLOOKUP DATA'!$C$3:$C$14)</f>
        <v>Low-demand</v>
      </c>
      <c r="H2533" s="6" t="str" cm="1">
        <f t="array" ref="H2533">_xlfn.XLOOKUP(1,('[1]VLOOKUP DATA'!$I$2:$I$337=[1]DATA!G2533)*('[1]VLOOKUP DATA'!$J$2:$J$337=[1]DATA!D2533)*('[1]VLOOKUP DATA'!$K$2:$K$337=[1]DATA!E2533),'[1]VLOOKUP DATA'!$L$2:$L$337)</f>
        <v>Standard</v>
      </c>
      <c r="I2533" s="1" cm="1">
        <f t="array" ref="I2533">_xlfn.XLOOKUP(B2533,'[1]VLOOKUP DATA'!$A$3:$A$14,_xlfn.XLOOKUP(H2533,'[1]VLOOKUP DATA'!$D$2:$F$2,'[1]VLOOKUP DATA'!$D$3:$F$14))*100</f>
        <v>147</v>
      </c>
      <c r="J2533" s="2">
        <v>32.991649999999986</v>
      </c>
      <c r="K2533" s="3">
        <f t="shared" si="157"/>
        <v>32.991649999999986</v>
      </c>
      <c r="L2533" s="3">
        <v>96.358333333333334</v>
      </c>
      <c r="M2533" s="4">
        <v>466.41462499999994</v>
      </c>
      <c r="N2533" s="4">
        <v>111.16392500000001</v>
      </c>
      <c r="O2533" s="4">
        <v>610.56705833333331</v>
      </c>
      <c r="P2533" s="3">
        <f t="shared" si="158"/>
        <v>479.85873786407785</v>
      </c>
      <c r="Q2533" s="5">
        <v>-3.2666666666666669E-3</v>
      </c>
      <c r="R2533" s="5">
        <f>VLOOKUP(D2533,'[1]DESIGN LOAD'!AC:AF,2,FALSE)</f>
        <v>555</v>
      </c>
      <c r="S2533" s="7">
        <f>VLOOKUP(D2533,'[1]DESIGN LOAD'!AC:AF,3,FALSE)</f>
        <v>675</v>
      </c>
      <c r="T2533">
        <f>VLOOKUP(D2533,'[1]DESIGN LOAD'!AC:AF,4,FALSE)</f>
        <v>1230</v>
      </c>
    </row>
    <row r="2534" spans="1:20" x14ac:dyDescent="0.3">
      <c r="A2534" s="6">
        <v>2024</v>
      </c>
      <c r="B2534" s="6">
        <v>10</v>
      </c>
      <c r="C2534" s="6">
        <v>14</v>
      </c>
      <c r="D2534" s="8">
        <v>18</v>
      </c>
      <c r="E2534" s="6" t="str">
        <f t="shared" si="156"/>
        <v>Monday</v>
      </c>
      <c r="F2534" s="6" t="str">
        <f t="shared" si="159"/>
        <v>Week-day</v>
      </c>
      <c r="G2534" s="6" t="str">
        <f>_xlfn.XLOOKUP(B2534,'[1]VLOOKUP DATA'!$A$3:$A$14,'[1]VLOOKUP DATA'!$C$3:$C$14)</f>
        <v>Low-demand</v>
      </c>
      <c r="H2534" s="6" t="str" cm="1">
        <f t="array" ref="H2534">_xlfn.XLOOKUP(1,('[1]VLOOKUP DATA'!$I$2:$I$337=[1]DATA!G2534)*('[1]VLOOKUP DATA'!$J$2:$J$337=[1]DATA!D2534)*('[1]VLOOKUP DATA'!$K$2:$K$337=[1]DATA!E2534),'[1]VLOOKUP DATA'!$L$2:$L$337)</f>
        <v>Peak</v>
      </c>
      <c r="I2534" s="1" cm="1">
        <f t="array" ref="I2534">_xlfn.XLOOKUP(B2534,'[1]VLOOKUP DATA'!$A$3:$A$14,_xlfn.XLOOKUP(H2534,'[1]VLOOKUP DATA'!$D$2:$F$2,'[1]VLOOKUP DATA'!$D$3:$F$14))*100</f>
        <v>213</v>
      </c>
      <c r="J2534" s="2">
        <v>56.099783333333356</v>
      </c>
      <c r="K2534" s="3">
        <f t="shared" si="157"/>
        <v>56.099783333333356</v>
      </c>
      <c r="L2534" s="3">
        <v>97.391666666666666</v>
      </c>
      <c r="M2534" s="4">
        <v>464.9560583333332</v>
      </c>
      <c r="N2534" s="4">
        <v>24.593200000000024</v>
      </c>
      <c r="O2534" s="4">
        <v>545.64783333333344</v>
      </c>
      <c r="P2534" s="3">
        <f t="shared" si="158"/>
        <v>479.85873786407785</v>
      </c>
      <c r="Q2534" s="5">
        <v>-1.5083333333333333E-3</v>
      </c>
      <c r="R2534" s="5">
        <f>VLOOKUP(D2534,'[1]DESIGN LOAD'!AC:AF,2,FALSE)</f>
        <v>485</v>
      </c>
      <c r="S2534" s="7">
        <f>VLOOKUP(D2534,'[1]DESIGN LOAD'!AC:AF,3,FALSE)</f>
        <v>655</v>
      </c>
      <c r="T2534">
        <f>VLOOKUP(D2534,'[1]DESIGN LOAD'!AC:AF,4,FALSE)</f>
        <v>1140</v>
      </c>
    </row>
    <row r="2535" spans="1:20" x14ac:dyDescent="0.3">
      <c r="A2535" s="6">
        <v>2024</v>
      </c>
      <c r="B2535" s="6">
        <v>10</v>
      </c>
      <c r="C2535" s="6">
        <v>14</v>
      </c>
      <c r="D2535" s="8">
        <v>19</v>
      </c>
      <c r="E2535" s="6" t="str">
        <f t="shared" si="156"/>
        <v>Monday</v>
      </c>
      <c r="F2535" s="6" t="str">
        <f t="shared" si="159"/>
        <v>Week-day</v>
      </c>
      <c r="G2535" s="6" t="str">
        <f>_xlfn.XLOOKUP(B2535,'[1]VLOOKUP DATA'!$A$3:$A$14,'[1]VLOOKUP DATA'!$C$3:$C$14)</f>
        <v>Low-demand</v>
      </c>
      <c r="H2535" s="6" t="str" cm="1">
        <f t="array" ref="H2535">_xlfn.XLOOKUP(1,('[1]VLOOKUP DATA'!$I$2:$I$337=[1]DATA!G2535)*('[1]VLOOKUP DATA'!$J$2:$J$337=[1]DATA!D2535)*('[1]VLOOKUP DATA'!$K$2:$K$337=[1]DATA!E2535),'[1]VLOOKUP DATA'!$L$2:$L$337)</f>
        <v>Peak</v>
      </c>
      <c r="I2535" s="1" cm="1">
        <f t="array" ref="I2535">_xlfn.XLOOKUP(B2535,'[1]VLOOKUP DATA'!$A$3:$A$14,_xlfn.XLOOKUP(H2535,'[1]VLOOKUP DATA'!$D$2:$F$2,'[1]VLOOKUP DATA'!$D$3:$F$14))*100</f>
        <v>213</v>
      </c>
      <c r="J2535" s="2">
        <v>59.631216666666667</v>
      </c>
      <c r="K2535" s="3">
        <f t="shared" si="157"/>
        <v>59.631216666666667</v>
      </c>
      <c r="L2535" s="3">
        <v>98</v>
      </c>
      <c r="M2535" s="4">
        <v>435.05249166666653</v>
      </c>
      <c r="N2535" s="4">
        <v>1.8166666666666667E-3</v>
      </c>
      <c r="O2535" s="4">
        <v>494.68064166666665</v>
      </c>
      <c r="P2535" s="3">
        <f t="shared" si="158"/>
        <v>479.85873786407785</v>
      </c>
      <c r="Q2535" s="5">
        <v>-5.1666666666666658E-3</v>
      </c>
      <c r="R2535" s="5">
        <f>VLOOKUP(D2535,'[1]DESIGN LOAD'!AC:AF,2,FALSE)</f>
        <v>295</v>
      </c>
      <c r="S2535" s="7">
        <f>VLOOKUP(D2535,'[1]DESIGN LOAD'!AC:AF,3,FALSE)</f>
        <v>655</v>
      </c>
      <c r="T2535">
        <f>VLOOKUP(D2535,'[1]DESIGN LOAD'!AC:AF,4,FALSE)</f>
        <v>950</v>
      </c>
    </row>
    <row r="2536" spans="1:20" x14ac:dyDescent="0.3">
      <c r="A2536" s="6">
        <v>2024</v>
      </c>
      <c r="B2536" s="6">
        <v>10</v>
      </c>
      <c r="C2536" s="6">
        <v>14</v>
      </c>
      <c r="D2536" s="8">
        <v>20</v>
      </c>
      <c r="E2536" s="6" t="str">
        <f t="shared" si="156"/>
        <v>Monday</v>
      </c>
      <c r="F2536" s="6" t="str">
        <f t="shared" si="159"/>
        <v>Week-day</v>
      </c>
      <c r="G2536" s="6" t="str">
        <f>_xlfn.XLOOKUP(B2536,'[1]VLOOKUP DATA'!$A$3:$A$14,'[1]VLOOKUP DATA'!$C$3:$C$14)</f>
        <v>Low-demand</v>
      </c>
      <c r="H2536" s="6" t="str" cm="1">
        <f t="array" ref="H2536">_xlfn.XLOOKUP(1,('[1]VLOOKUP DATA'!$I$2:$I$337=[1]DATA!G2536)*('[1]VLOOKUP DATA'!$J$2:$J$337=[1]DATA!D2536)*('[1]VLOOKUP DATA'!$K$2:$K$337=[1]DATA!E2536),'[1]VLOOKUP DATA'!$L$2:$L$337)</f>
        <v>Standard</v>
      </c>
      <c r="I2536" s="1" cm="1">
        <f t="array" ref="I2536">_xlfn.XLOOKUP(B2536,'[1]VLOOKUP DATA'!$A$3:$A$14,_xlfn.XLOOKUP(H2536,'[1]VLOOKUP DATA'!$D$2:$F$2,'[1]VLOOKUP DATA'!$D$3:$F$14))*100</f>
        <v>147</v>
      </c>
      <c r="J2536" s="2">
        <v>26.311550000000004</v>
      </c>
      <c r="K2536" s="3">
        <f t="shared" si="157"/>
        <v>26.311550000000004</v>
      </c>
      <c r="L2536" s="3">
        <v>98.966666666666669</v>
      </c>
      <c r="M2536" s="4">
        <v>381.52365833333334</v>
      </c>
      <c r="N2536" s="4">
        <v>0</v>
      </c>
      <c r="O2536" s="4">
        <v>407.83243333333337</v>
      </c>
      <c r="P2536" s="3">
        <f t="shared" si="158"/>
        <v>479.85873786407785</v>
      </c>
      <c r="Q2536" s="5">
        <v>-2.7666666666666668E-3</v>
      </c>
      <c r="R2536" s="5">
        <f>VLOOKUP(D2536,'[1]DESIGN LOAD'!AC:AF,2,FALSE)</f>
        <v>295</v>
      </c>
      <c r="S2536" s="7">
        <f>VLOOKUP(D2536,'[1]DESIGN LOAD'!AC:AF,3,FALSE)</f>
        <v>190</v>
      </c>
      <c r="T2536">
        <f>VLOOKUP(D2536,'[1]DESIGN LOAD'!AC:AF,4,FALSE)</f>
        <v>485</v>
      </c>
    </row>
    <row r="2537" spans="1:20" x14ac:dyDescent="0.3">
      <c r="A2537" s="6">
        <v>2024</v>
      </c>
      <c r="B2537" s="6">
        <v>10</v>
      </c>
      <c r="C2537" s="6">
        <v>14</v>
      </c>
      <c r="D2537" s="8">
        <v>21</v>
      </c>
      <c r="E2537" s="6" t="str">
        <f t="shared" si="156"/>
        <v>Monday</v>
      </c>
      <c r="F2537" s="6" t="str">
        <f t="shared" si="159"/>
        <v>Week-day</v>
      </c>
      <c r="G2537" s="6" t="str">
        <f>_xlfn.XLOOKUP(B2537,'[1]VLOOKUP DATA'!$A$3:$A$14,'[1]VLOOKUP DATA'!$C$3:$C$14)</f>
        <v>Low-demand</v>
      </c>
      <c r="H2537" s="6" t="str" cm="1">
        <f t="array" ref="H2537">_xlfn.XLOOKUP(1,('[1]VLOOKUP DATA'!$I$2:$I$337=[1]DATA!G2537)*('[1]VLOOKUP DATA'!$J$2:$J$337=[1]DATA!D2537)*('[1]VLOOKUP DATA'!$K$2:$K$337=[1]DATA!E2537),'[1]VLOOKUP DATA'!$L$2:$L$337)</f>
        <v>Standard</v>
      </c>
      <c r="I2537" s="1" cm="1">
        <f t="array" ref="I2537">_xlfn.XLOOKUP(B2537,'[1]VLOOKUP DATA'!$A$3:$A$14,_xlfn.XLOOKUP(H2537,'[1]VLOOKUP DATA'!$D$2:$F$2,'[1]VLOOKUP DATA'!$D$3:$F$14))*100</f>
        <v>147</v>
      </c>
      <c r="J2537" s="2">
        <v>43.413500000000006</v>
      </c>
      <c r="K2537" s="3">
        <f t="shared" si="157"/>
        <v>43.413500000000006</v>
      </c>
      <c r="L2537" s="3">
        <v>99.025000000000006</v>
      </c>
      <c r="M2537" s="4">
        <v>346.98720833333323</v>
      </c>
      <c r="N2537" s="4">
        <v>0</v>
      </c>
      <c r="O2537" s="4">
        <v>390.39864166666678</v>
      </c>
      <c r="P2537" s="3">
        <f t="shared" si="158"/>
        <v>479.85873786407785</v>
      </c>
      <c r="Q2537" s="5">
        <v>-2.3000000000000004E-3</v>
      </c>
      <c r="R2537" s="5">
        <f>VLOOKUP(D2537,'[1]DESIGN LOAD'!AC:AF,2,FALSE)</f>
        <v>295</v>
      </c>
      <c r="S2537" s="7">
        <f>VLOOKUP(D2537,'[1]DESIGN LOAD'!AC:AF,3,FALSE)</f>
        <v>190</v>
      </c>
      <c r="T2537">
        <f>VLOOKUP(D2537,'[1]DESIGN LOAD'!AC:AF,4,FALSE)</f>
        <v>485</v>
      </c>
    </row>
    <row r="2538" spans="1:20" x14ac:dyDescent="0.3">
      <c r="A2538" s="6">
        <v>2024</v>
      </c>
      <c r="B2538" s="6">
        <v>10</v>
      </c>
      <c r="C2538" s="6">
        <v>14</v>
      </c>
      <c r="D2538" s="8">
        <v>22</v>
      </c>
      <c r="E2538" s="6" t="str">
        <f t="shared" si="156"/>
        <v>Monday</v>
      </c>
      <c r="F2538" s="6" t="str">
        <f t="shared" si="159"/>
        <v>Week-day</v>
      </c>
      <c r="G2538" s="6" t="str">
        <f>_xlfn.XLOOKUP(B2538,'[1]VLOOKUP DATA'!$A$3:$A$14,'[1]VLOOKUP DATA'!$C$3:$C$14)</f>
        <v>Low-demand</v>
      </c>
      <c r="H2538" s="6" t="str" cm="1">
        <f t="array" ref="H2538">_xlfn.XLOOKUP(1,('[1]VLOOKUP DATA'!$I$2:$I$337=[1]DATA!G2538)*('[1]VLOOKUP DATA'!$J$2:$J$337=[1]DATA!D2538)*('[1]VLOOKUP DATA'!$K$2:$K$337=[1]DATA!E2538),'[1]VLOOKUP DATA'!$L$2:$L$337)</f>
        <v>Off-Peak</v>
      </c>
      <c r="I2538" s="1" cm="1">
        <f t="array" ref="I2538">_xlfn.XLOOKUP(B2538,'[1]VLOOKUP DATA'!$A$3:$A$14,_xlfn.XLOOKUP(H2538,'[1]VLOOKUP DATA'!$D$2:$F$2,'[1]VLOOKUP DATA'!$D$3:$F$14))*100</f>
        <v>93</v>
      </c>
      <c r="J2538" s="2">
        <v>46.150941666666654</v>
      </c>
      <c r="K2538" s="3">
        <f t="shared" si="157"/>
        <v>46.150941666666654</v>
      </c>
      <c r="L2538" s="3">
        <v>99</v>
      </c>
      <c r="M2538" s="4">
        <v>336.06498333333326</v>
      </c>
      <c r="N2538" s="4">
        <v>0</v>
      </c>
      <c r="O2538" s="4">
        <v>382.21201666666661</v>
      </c>
      <c r="P2538" s="3">
        <f t="shared" si="158"/>
        <v>479.85873786407785</v>
      </c>
      <c r="Q2538" s="5">
        <v>-4.6333333333333339E-3</v>
      </c>
      <c r="R2538" s="5">
        <f>VLOOKUP(D2538,'[1]DESIGN LOAD'!AC:AF,2,FALSE)</f>
        <v>200</v>
      </c>
      <c r="S2538" s="7">
        <f>VLOOKUP(D2538,'[1]DESIGN LOAD'!AC:AF,3,FALSE)</f>
        <v>190</v>
      </c>
      <c r="T2538">
        <f>VLOOKUP(D2538,'[1]DESIGN LOAD'!AC:AF,4,FALSE)</f>
        <v>390</v>
      </c>
    </row>
    <row r="2539" spans="1:20" x14ac:dyDescent="0.3">
      <c r="A2539" s="6">
        <v>2024</v>
      </c>
      <c r="B2539" s="6">
        <v>10</v>
      </c>
      <c r="C2539" s="6">
        <v>14</v>
      </c>
      <c r="D2539" s="8">
        <v>23</v>
      </c>
      <c r="E2539" s="6" t="str">
        <f t="shared" si="156"/>
        <v>Monday</v>
      </c>
      <c r="F2539" s="6" t="str">
        <f t="shared" si="159"/>
        <v>Week-day</v>
      </c>
      <c r="G2539" s="6" t="str">
        <f>_xlfn.XLOOKUP(B2539,'[1]VLOOKUP DATA'!$A$3:$A$14,'[1]VLOOKUP DATA'!$C$3:$C$14)</f>
        <v>Low-demand</v>
      </c>
      <c r="H2539" s="6" t="str" cm="1">
        <f t="array" ref="H2539">_xlfn.XLOOKUP(1,('[1]VLOOKUP DATA'!$I$2:$I$337=[1]DATA!G2539)*('[1]VLOOKUP DATA'!$J$2:$J$337=[1]DATA!D2539)*('[1]VLOOKUP DATA'!$K$2:$K$337=[1]DATA!E2539),'[1]VLOOKUP DATA'!$L$2:$L$337)</f>
        <v>Off-Peak</v>
      </c>
      <c r="I2539" s="1" cm="1">
        <f t="array" ref="I2539">_xlfn.XLOOKUP(B2539,'[1]VLOOKUP DATA'!$A$3:$A$14,_xlfn.XLOOKUP(H2539,'[1]VLOOKUP DATA'!$D$2:$F$2,'[1]VLOOKUP DATA'!$D$3:$F$14))*100</f>
        <v>93</v>
      </c>
      <c r="J2539" s="2">
        <v>47.954341666666679</v>
      </c>
      <c r="K2539" s="3">
        <f t="shared" si="157"/>
        <v>47.954341666666679</v>
      </c>
      <c r="L2539" s="3">
        <v>99</v>
      </c>
      <c r="M2539" s="4">
        <v>338.24770833333338</v>
      </c>
      <c r="N2539" s="4">
        <v>0</v>
      </c>
      <c r="O2539" s="4">
        <v>386.19955833333353</v>
      </c>
      <c r="P2539" s="3">
        <f t="shared" si="158"/>
        <v>479.85873786407785</v>
      </c>
      <c r="Q2539" s="5">
        <v>-2.7583333333333331E-3</v>
      </c>
      <c r="R2539" s="5">
        <f>VLOOKUP(D2539,'[1]DESIGN LOAD'!AC:AF,2,FALSE)</f>
        <v>200</v>
      </c>
      <c r="S2539" s="7">
        <f>VLOOKUP(D2539,'[1]DESIGN LOAD'!AC:AF,3,FALSE)</f>
        <v>190</v>
      </c>
      <c r="T2539">
        <f>VLOOKUP(D2539,'[1]DESIGN LOAD'!AC:AF,4,FALSE)</f>
        <v>390</v>
      </c>
    </row>
    <row r="2540" spans="1:20" x14ac:dyDescent="0.3">
      <c r="A2540" s="6">
        <v>2024</v>
      </c>
      <c r="B2540" s="6">
        <v>10</v>
      </c>
      <c r="C2540" s="6">
        <v>15</v>
      </c>
      <c r="D2540" s="8">
        <v>0</v>
      </c>
      <c r="E2540" s="6" t="str">
        <f t="shared" si="156"/>
        <v>Tuesday</v>
      </c>
      <c r="F2540" s="6" t="str">
        <f t="shared" si="159"/>
        <v>Week-day</v>
      </c>
      <c r="G2540" s="6" t="str">
        <f>_xlfn.XLOOKUP(B2540,'[1]VLOOKUP DATA'!$A$3:$A$14,'[1]VLOOKUP DATA'!$C$3:$C$14)</f>
        <v>Low-demand</v>
      </c>
      <c r="H2540" s="6" t="str" cm="1">
        <f t="array" ref="H2540">_xlfn.XLOOKUP(1,('[1]VLOOKUP DATA'!$I$2:$I$337=[1]DATA!G2540)*('[1]VLOOKUP DATA'!$J$2:$J$337=[1]DATA!D2540)*('[1]VLOOKUP DATA'!$K$2:$K$337=[1]DATA!E2540),'[1]VLOOKUP DATA'!$L$2:$L$337)</f>
        <v>Off-Peak</v>
      </c>
      <c r="I2540" s="1" cm="1">
        <f t="array" ref="I2540">_xlfn.XLOOKUP(B2540,'[1]VLOOKUP DATA'!$A$3:$A$14,_xlfn.XLOOKUP(H2540,'[1]VLOOKUP DATA'!$D$2:$F$2,'[1]VLOOKUP DATA'!$D$3:$F$14))*100</f>
        <v>93</v>
      </c>
      <c r="J2540" s="2">
        <v>44.672791666666669</v>
      </c>
      <c r="K2540" s="3">
        <f t="shared" si="157"/>
        <v>44.672791666666669</v>
      </c>
      <c r="L2540" s="3">
        <v>99</v>
      </c>
      <c r="M2540" s="4">
        <v>330.06550833333313</v>
      </c>
      <c r="N2540" s="4">
        <v>0</v>
      </c>
      <c r="O2540" s="4">
        <v>374.73513333333324</v>
      </c>
      <c r="P2540" s="3">
        <f t="shared" si="158"/>
        <v>479.85873786407785</v>
      </c>
      <c r="Q2540" s="5">
        <v>-3.4249999999999997E-3</v>
      </c>
      <c r="R2540" s="5">
        <f>VLOOKUP(D2540,'[1]DESIGN LOAD'!AC:AF,2,FALSE)</f>
        <v>200</v>
      </c>
      <c r="S2540" s="7">
        <f>VLOOKUP(D2540,'[1]DESIGN LOAD'!AC:AF,3,FALSE)</f>
        <v>190</v>
      </c>
      <c r="T2540">
        <f>VLOOKUP(D2540,'[1]DESIGN LOAD'!AC:AF,4,FALSE)</f>
        <v>390</v>
      </c>
    </row>
    <row r="2541" spans="1:20" x14ac:dyDescent="0.3">
      <c r="A2541" s="6">
        <v>2024</v>
      </c>
      <c r="B2541" s="6">
        <v>10</v>
      </c>
      <c r="C2541" s="6">
        <v>15</v>
      </c>
      <c r="D2541" s="8">
        <v>1</v>
      </c>
      <c r="E2541" s="6" t="str">
        <f t="shared" si="156"/>
        <v>Tuesday</v>
      </c>
      <c r="F2541" s="6" t="str">
        <f t="shared" si="159"/>
        <v>Week-day</v>
      </c>
      <c r="G2541" s="6" t="str">
        <f>_xlfn.XLOOKUP(B2541,'[1]VLOOKUP DATA'!$A$3:$A$14,'[1]VLOOKUP DATA'!$C$3:$C$14)</f>
        <v>Low-demand</v>
      </c>
      <c r="H2541" s="6" t="str" cm="1">
        <f t="array" ref="H2541">_xlfn.XLOOKUP(1,('[1]VLOOKUP DATA'!$I$2:$I$337=[1]DATA!G2541)*('[1]VLOOKUP DATA'!$J$2:$J$337=[1]DATA!D2541)*('[1]VLOOKUP DATA'!$K$2:$K$337=[1]DATA!E2541),'[1]VLOOKUP DATA'!$L$2:$L$337)</f>
        <v>Off-Peak</v>
      </c>
      <c r="I2541" s="1" cm="1">
        <f t="array" ref="I2541">_xlfn.XLOOKUP(B2541,'[1]VLOOKUP DATA'!$A$3:$A$14,_xlfn.XLOOKUP(H2541,'[1]VLOOKUP DATA'!$D$2:$F$2,'[1]VLOOKUP DATA'!$D$3:$F$14))*100</f>
        <v>93</v>
      </c>
      <c r="J2541" s="2">
        <v>53.852849999999982</v>
      </c>
      <c r="K2541" s="3">
        <f t="shared" si="157"/>
        <v>53.852849999999982</v>
      </c>
      <c r="L2541" s="3">
        <v>99</v>
      </c>
      <c r="M2541" s="4">
        <v>343.02320000000026</v>
      </c>
      <c r="N2541" s="4">
        <v>0</v>
      </c>
      <c r="O2541" s="4">
        <v>396.87584166666664</v>
      </c>
      <c r="P2541" s="3">
        <f t="shared" si="158"/>
        <v>479.85873786407785</v>
      </c>
      <c r="Q2541" s="5">
        <v>-5.3333333333333336E-4</v>
      </c>
      <c r="R2541" s="5">
        <f>VLOOKUP(D2541,'[1]DESIGN LOAD'!AC:AF,2,FALSE)</f>
        <v>200</v>
      </c>
      <c r="S2541" s="7">
        <f>VLOOKUP(D2541,'[1]DESIGN LOAD'!AC:AF,3,FALSE)</f>
        <v>190</v>
      </c>
      <c r="T2541">
        <f>VLOOKUP(D2541,'[1]DESIGN LOAD'!AC:AF,4,FALSE)</f>
        <v>390</v>
      </c>
    </row>
    <row r="2542" spans="1:20" x14ac:dyDescent="0.3">
      <c r="A2542" s="6">
        <v>2024</v>
      </c>
      <c r="B2542" s="6">
        <v>10</v>
      </c>
      <c r="C2542" s="6">
        <v>15</v>
      </c>
      <c r="D2542" s="8">
        <v>2</v>
      </c>
      <c r="E2542" s="6" t="str">
        <f t="shared" si="156"/>
        <v>Tuesday</v>
      </c>
      <c r="F2542" s="6" t="str">
        <f t="shared" si="159"/>
        <v>Week-day</v>
      </c>
      <c r="G2542" s="6" t="str">
        <f>_xlfn.XLOOKUP(B2542,'[1]VLOOKUP DATA'!$A$3:$A$14,'[1]VLOOKUP DATA'!$C$3:$C$14)</f>
        <v>Low-demand</v>
      </c>
      <c r="H2542" s="6" t="str" cm="1">
        <f t="array" ref="H2542">_xlfn.XLOOKUP(1,('[1]VLOOKUP DATA'!$I$2:$I$337=[1]DATA!G2542)*('[1]VLOOKUP DATA'!$J$2:$J$337=[1]DATA!D2542)*('[1]VLOOKUP DATA'!$K$2:$K$337=[1]DATA!E2542),'[1]VLOOKUP DATA'!$L$2:$L$337)</f>
        <v>Off-Peak</v>
      </c>
      <c r="I2542" s="1" cm="1">
        <f t="array" ref="I2542">_xlfn.XLOOKUP(B2542,'[1]VLOOKUP DATA'!$A$3:$A$14,_xlfn.XLOOKUP(H2542,'[1]VLOOKUP DATA'!$D$2:$F$2,'[1]VLOOKUP DATA'!$D$3:$F$14))*100</f>
        <v>93</v>
      </c>
      <c r="J2542" s="2">
        <v>56.944074999999998</v>
      </c>
      <c r="K2542" s="3">
        <f t="shared" si="157"/>
        <v>56.944074999999998</v>
      </c>
      <c r="L2542" s="3">
        <v>99</v>
      </c>
      <c r="M2542" s="4">
        <v>396.49459999999988</v>
      </c>
      <c r="N2542" s="4">
        <v>0</v>
      </c>
      <c r="O2542" s="4">
        <v>453.4356249999999</v>
      </c>
      <c r="P2542" s="3">
        <f t="shared" si="158"/>
        <v>479.85873786407785</v>
      </c>
      <c r="Q2542" s="5">
        <v>-3.1166666666666665E-3</v>
      </c>
      <c r="R2542" s="5">
        <f>VLOOKUP(D2542,'[1]DESIGN LOAD'!AC:AF,2,FALSE)</f>
        <v>200</v>
      </c>
      <c r="S2542" s="7">
        <f>VLOOKUP(D2542,'[1]DESIGN LOAD'!AC:AF,3,FALSE)</f>
        <v>190</v>
      </c>
      <c r="T2542">
        <f>VLOOKUP(D2542,'[1]DESIGN LOAD'!AC:AF,4,FALSE)</f>
        <v>390</v>
      </c>
    </row>
    <row r="2543" spans="1:20" x14ac:dyDescent="0.3">
      <c r="A2543" s="6">
        <v>2024</v>
      </c>
      <c r="B2543" s="6">
        <v>10</v>
      </c>
      <c r="C2543" s="6">
        <v>15</v>
      </c>
      <c r="D2543" s="8">
        <v>3</v>
      </c>
      <c r="E2543" s="6" t="str">
        <f t="shared" si="156"/>
        <v>Tuesday</v>
      </c>
      <c r="F2543" s="6" t="str">
        <f t="shared" si="159"/>
        <v>Week-day</v>
      </c>
      <c r="G2543" s="6" t="str">
        <f>_xlfn.XLOOKUP(B2543,'[1]VLOOKUP DATA'!$A$3:$A$14,'[1]VLOOKUP DATA'!$C$3:$C$14)</f>
        <v>Low-demand</v>
      </c>
      <c r="H2543" s="6" t="str" cm="1">
        <f t="array" ref="H2543">_xlfn.XLOOKUP(1,('[1]VLOOKUP DATA'!$I$2:$I$337=[1]DATA!G2543)*('[1]VLOOKUP DATA'!$J$2:$J$337=[1]DATA!D2543)*('[1]VLOOKUP DATA'!$K$2:$K$337=[1]DATA!E2543),'[1]VLOOKUP DATA'!$L$2:$L$337)</f>
        <v>Off-Peak</v>
      </c>
      <c r="I2543" s="1" cm="1">
        <f t="array" ref="I2543">_xlfn.XLOOKUP(B2543,'[1]VLOOKUP DATA'!$A$3:$A$14,_xlfn.XLOOKUP(H2543,'[1]VLOOKUP DATA'!$D$2:$F$2,'[1]VLOOKUP DATA'!$D$3:$F$14))*100</f>
        <v>93</v>
      </c>
      <c r="J2543" s="2">
        <v>62.513591666666677</v>
      </c>
      <c r="K2543" s="3">
        <f t="shared" si="157"/>
        <v>62.513591666666677</v>
      </c>
      <c r="L2543" s="3">
        <v>99</v>
      </c>
      <c r="M2543" s="4">
        <v>388.45216666666681</v>
      </c>
      <c r="N2543" s="4">
        <v>0</v>
      </c>
      <c r="O2543" s="4">
        <v>450.96364999999992</v>
      </c>
      <c r="P2543" s="3">
        <f t="shared" si="158"/>
        <v>479.85873786407785</v>
      </c>
      <c r="Q2543" s="5">
        <v>-2.3333333333333331E-3</v>
      </c>
      <c r="R2543" s="5">
        <f>VLOOKUP(D2543,'[1]DESIGN LOAD'!AC:AF,2,FALSE)</f>
        <v>200</v>
      </c>
      <c r="S2543" s="7">
        <f>VLOOKUP(D2543,'[1]DESIGN LOAD'!AC:AF,3,FALSE)</f>
        <v>190</v>
      </c>
      <c r="T2543">
        <f>VLOOKUP(D2543,'[1]DESIGN LOAD'!AC:AF,4,FALSE)</f>
        <v>390</v>
      </c>
    </row>
    <row r="2544" spans="1:20" x14ac:dyDescent="0.3">
      <c r="A2544" s="6">
        <v>2024</v>
      </c>
      <c r="B2544" s="6">
        <v>10</v>
      </c>
      <c r="C2544" s="6">
        <v>15</v>
      </c>
      <c r="D2544" s="8">
        <v>4</v>
      </c>
      <c r="E2544" s="6" t="str">
        <f t="shared" si="156"/>
        <v>Tuesday</v>
      </c>
      <c r="F2544" s="6" t="str">
        <f t="shared" si="159"/>
        <v>Week-day</v>
      </c>
      <c r="G2544" s="6" t="str">
        <f>_xlfn.XLOOKUP(B2544,'[1]VLOOKUP DATA'!$A$3:$A$14,'[1]VLOOKUP DATA'!$C$3:$C$14)</f>
        <v>Low-demand</v>
      </c>
      <c r="H2544" s="6" t="str" cm="1">
        <f t="array" ref="H2544">_xlfn.XLOOKUP(1,('[1]VLOOKUP DATA'!$I$2:$I$337=[1]DATA!G2544)*('[1]VLOOKUP DATA'!$J$2:$J$337=[1]DATA!D2544)*('[1]VLOOKUP DATA'!$K$2:$K$337=[1]DATA!E2544),'[1]VLOOKUP DATA'!$L$2:$L$337)</f>
        <v>Off-Peak</v>
      </c>
      <c r="I2544" s="1" cm="1">
        <f t="array" ref="I2544">_xlfn.XLOOKUP(B2544,'[1]VLOOKUP DATA'!$A$3:$A$14,_xlfn.XLOOKUP(H2544,'[1]VLOOKUP DATA'!$D$2:$F$2,'[1]VLOOKUP DATA'!$D$3:$F$14))*100</f>
        <v>93</v>
      </c>
      <c r="J2544" s="2">
        <v>56.648133333333341</v>
      </c>
      <c r="K2544" s="3">
        <f t="shared" si="157"/>
        <v>56.648133333333341</v>
      </c>
      <c r="L2544" s="3">
        <v>99</v>
      </c>
      <c r="M2544" s="4">
        <v>386.10348333333332</v>
      </c>
      <c r="N2544" s="4">
        <v>0</v>
      </c>
      <c r="O2544" s="4">
        <v>442.74693333333346</v>
      </c>
      <c r="P2544" s="3">
        <f t="shared" si="158"/>
        <v>479.85873786407785</v>
      </c>
      <c r="Q2544" s="5">
        <v>-4.6583333333333338E-3</v>
      </c>
      <c r="R2544" s="5">
        <f>VLOOKUP(D2544,'[1]DESIGN LOAD'!AC:AF,2,FALSE)</f>
        <v>295</v>
      </c>
      <c r="S2544" s="7">
        <f>VLOOKUP(D2544,'[1]DESIGN LOAD'!AC:AF,3,FALSE)</f>
        <v>190</v>
      </c>
      <c r="T2544">
        <f>VLOOKUP(D2544,'[1]DESIGN LOAD'!AC:AF,4,FALSE)</f>
        <v>485</v>
      </c>
    </row>
    <row r="2545" spans="1:20" x14ac:dyDescent="0.3">
      <c r="A2545" s="6">
        <v>2024</v>
      </c>
      <c r="B2545" s="6">
        <v>10</v>
      </c>
      <c r="C2545" s="6">
        <v>15</v>
      </c>
      <c r="D2545" s="8">
        <v>5</v>
      </c>
      <c r="E2545" s="6" t="str">
        <f t="shared" si="156"/>
        <v>Tuesday</v>
      </c>
      <c r="F2545" s="6" t="str">
        <f t="shared" si="159"/>
        <v>Week-day</v>
      </c>
      <c r="G2545" s="6" t="str">
        <f>_xlfn.XLOOKUP(B2545,'[1]VLOOKUP DATA'!$A$3:$A$14,'[1]VLOOKUP DATA'!$C$3:$C$14)</f>
        <v>Low-demand</v>
      </c>
      <c r="H2545" s="6" t="str" cm="1">
        <f t="array" ref="H2545">_xlfn.XLOOKUP(1,('[1]VLOOKUP DATA'!$I$2:$I$337=[1]DATA!G2545)*('[1]VLOOKUP DATA'!$J$2:$J$337=[1]DATA!D2545)*('[1]VLOOKUP DATA'!$K$2:$K$337=[1]DATA!E2545),'[1]VLOOKUP DATA'!$L$2:$L$337)</f>
        <v>Off-Peak</v>
      </c>
      <c r="I2545" s="1" cm="1">
        <f t="array" ref="I2545">_xlfn.XLOOKUP(B2545,'[1]VLOOKUP DATA'!$A$3:$A$14,_xlfn.XLOOKUP(H2545,'[1]VLOOKUP DATA'!$D$2:$F$2,'[1]VLOOKUP DATA'!$D$3:$F$14))*100</f>
        <v>93</v>
      </c>
      <c r="J2545" s="2">
        <v>57.214425000000013</v>
      </c>
      <c r="K2545" s="3">
        <f t="shared" si="157"/>
        <v>57.214425000000013</v>
      </c>
      <c r="L2545" s="3">
        <v>99</v>
      </c>
      <c r="M2545" s="4">
        <v>388.67649166666666</v>
      </c>
      <c r="N2545" s="4">
        <v>0.15213333333333334</v>
      </c>
      <c r="O2545" s="4">
        <v>446.0390000000001</v>
      </c>
      <c r="P2545" s="3">
        <f t="shared" si="158"/>
        <v>479.85873786407785</v>
      </c>
      <c r="Q2545" s="5">
        <v>-4.241666666666667E-3</v>
      </c>
      <c r="R2545" s="5">
        <f>VLOOKUP(D2545,'[1]DESIGN LOAD'!AC:AF,2,FALSE)</f>
        <v>295</v>
      </c>
      <c r="S2545" s="7">
        <f>VLOOKUP(D2545,'[1]DESIGN LOAD'!AC:AF,3,FALSE)</f>
        <v>190</v>
      </c>
      <c r="T2545">
        <f>VLOOKUP(D2545,'[1]DESIGN LOAD'!AC:AF,4,FALSE)</f>
        <v>485</v>
      </c>
    </row>
    <row r="2546" spans="1:20" x14ac:dyDescent="0.3">
      <c r="A2546" s="6">
        <v>2024</v>
      </c>
      <c r="B2546" s="6">
        <v>10</v>
      </c>
      <c r="C2546" s="6">
        <v>15</v>
      </c>
      <c r="D2546" s="8">
        <v>6</v>
      </c>
      <c r="E2546" s="6" t="str">
        <f t="shared" si="156"/>
        <v>Tuesday</v>
      </c>
      <c r="F2546" s="6" t="str">
        <f t="shared" si="159"/>
        <v>Week-day</v>
      </c>
      <c r="G2546" s="6" t="str">
        <f>_xlfn.XLOOKUP(B2546,'[1]VLOOKUP DATA'!$A$3:$A$14,'[1]VLOOKUP DATA'!$C$3:$C$14)</f>
        <v>Low-demand</v>
      </c>
      <c r="H2546" s="6" t="str" cm="1">
        <f t="array" ref="H2546">_xlfn.XLOOKUP(1,('[1]VLOOKUP DATA'!$I$2:$I$337=[1]DATA!G2546)*('[1]VLOOKUP DATA'!$J$2:$J$337=[1]DATA!D2546)*('[1]VLOOKUP DATA'!$K$2:$K$337=[1]DATA!E2546),'[1]VLOOKUP DATA'!$L$2:$L$337)</f>
        <v>Standard</v>
      </c>
      <c r="I2546" s="1" cm="1">
        <f t="array" ref="I2546">_xlfn.XLOOKUP(B2546,'[1]VLOOKUP DATA'!$A$3:$A$14,_xlfn.XLOOKUP(H2546,'[1]VLOOKUP DATA'!$D$2:$F$2,'[1]VLOOKUP DATA'!$D$3:$F$14))*100</f>
        <v>147</v>
      </c>
      <c r="J2546" s="2">
        <v>57.998008333333331</v>
      </c>
      <c r="K2546" s="3">
        <f t="shared" si="157"/>
        <v>57.998008333333331</v>
      </c>
      <c r="L2546" s="3">
        <v>99.016666666666666</v>
      </c>
      <c r="M2546" s="4">
        <v>371.05965833333346</v>
      </c>
      <c r="N2546" s="4">
        <v>80.233174999999989</v>
      </c>
      <c r="O2546" s="4">
        <v>509.29063333333335</v>
      </c>
      <c r="P2546" s="3">
        <f t="shared" si="158"/>
        <v>479.85873786407785</v>
      </c>
      <c r="Q2546" s="5">
        <v>-4.8333333333333334E-4</v>
      </c>
      <c r="R2546" s="5">
        <f>VLOOKUP(D2546,'[1]DESIGN LOAD'!AC:AF,2,FALSE)</f>
        <v>295</v>
      </c>
      <c r="S2546" s="7">
        <f>VLOOKUP(D2546,'[1]DESIGN LOAD'!AC:AF,3,FALSE)</f>
        <v>190</v>
      </c>
      <c r="T2546">
        <f>VLOOKUP(D2546,'[1]DESIGN LOAD'!AC:AF,4,FALSE)</f>
        <v>485</v>
      </c>
    </row>
    <row r="2547" spans="1:20" x14ac:dyDescent="0.3">
      <c r="A2547" s="6">
        <v>2024</v>
      </c>
      <c r="B2547" s="6">
        <v>10</v>
      </c>
      <c r="C2547" s="6">
        <v>15</v>
      </c>
      <c r="D2547" s="8">
        <v>7</v>
      </c>
      <c r="E2547" s="6" t="str">
        <f t="shared" si="156"/>
        <v>Tuesday</v>
      </c>
      <c r="F2547" s="6" t="str">
        <f t="shared" si="159"/>
        <v>Week-day</v>
      </c>
      <c r="G2547" s="6" t="str">
        <f>_xlfn.XLOOKUP(B2547,'[1]VLOOKUP DATA'!$A$3:$A$14,'[1]VLOOKUP DATA'!$C$3:$C$14)</f>
        <v>Low-demand</v>
      </c>
      <c r="H2547" s="6" t="str" cm="1">
        <f t="array" ref="H2547">_xlfn.XLOOKUP(1,('[1]VLOOKUP DATA'!$I$2:$I$337=[1]DATA!G2547)*('[1]VLOOKUP DATA'!$J$2:$J$337=[1]DATA!D2547)*('[1]VLOOKUP DATA'!$K$2:$K$337=[1]DATA!E2547),'[1]VLOOKUP DATA'!$L$2:$L$337)</f>
        <v>Peak</v>
      </c>
      <c r="I2547" s="1" cm="1">
        <f t="array" ref="I2547">_xlfn.XLOOKUP(B2547,'[1]VLOOKUP DATA'!$A$3:$A$14,_xlfn.XLOOKUP(H2547,'[1]VLOOKUP DATA'!$D$2:$F$2,'[1]VLOOKUP DATA'!$D$3:$F$14))*100</f>
        <v>213</v>
      </c>
      <c r="J2547" s="2">
        <v>13.301850000000005</v>
      </c>
      <c r="K2547" s="3">
        <f t="shared" si="157"/>
        <v>13.301850000000005</v>
      </c>
      <c r="L2547" s="3">
        <v>99.058333333333337</v>
      </c>
      <c r="M2547" s="4">
        <v>102.51916666666661</v>
      </c>
      <c r="N2547" s="4">
        <v>359.5332416666667</v>
      </c>
      <c r="O2547" s="4">
        <v>475.35155833333346</v>
      </c>
      <c r="P2547" s="3">
        <f t="shared" si="158"/>
        <v>479.85873786407785</v>
      </c>
      <c r="Q2547" s="5">
        <v>-2.7666666666666668E-3</v>
      </c>
      <c r="R2547" s="5">
        <f>VLOOKUP(D2547,'[1]DESIGN LOAD'!AC:AF,2,FALSE)</f>
        <v>565</v>
      </c>
      <c r="S2547" s="7">
        <f>VLOOKUP(D2547,'[1]DESIGN LOAD'!AC:AF,3,FALSE)</f>
        <v>690</v>
      </c>
      <c r="T2547">
        <f>VLOOKUP(D2547,'[1]DESIGN LOAD'!AC:AF,4,FALSE)</f>
        <v>1255</v>
      </c>
    </row>
    <row r="2548" spans="1:20" x14ac:dyDescent="0.3">
      <c r="A2548" s="6">
        <v>2024</v>
      </c>
      <c r="B2548" s="6">
        <v>10</v>
      </c>
      <c r="C2548" s="6">
        <v>15</v>
      </c>
      <c r="D2548" s="8">
        <v>8</v>
      </c>
      <c r="E2548" s="6" t="str">
        <f t="shared" si="156"/>
        <v>Tuesday</v>
      </c>
      <c r="F2548" s="6" t="str">
        <f t="shared" si="159"/>
        <v>Week-day</v>
      </c>
      <c r="G2548" s="6" t="str">
        <f>_xlfn.XLOOKUP(B2548,'[1]VLOOKUP DATA'!$A$3:$A$14,'[1]VLOOKUP DATA'!$C$3:$C$14)</f>
        <v>Low-demand</v>
      </c>
      <c r="H2548" s="6" t="str" cm="1">
        <f t="array" ref="H2548">_xlfn.XLOOKUP(1,('[1]VLOOKUP DATA'!$I$2:$I$337=[1]DATA!G2548)*('[1]VLOOKUP DATA'!$J$2:$J$337=[1]DATA!D2548)*('[1]VLOOKUP DATA'!$K$2:$K$337=[1]DATA!E2548),'[1]VLOOKUP DATA'!$L$2:$L$337)</f>
        <v>Peak</v>
      </c>
      <c r="I2548" s="1" cm="1">
        <f t="array" ref="I2548">_xlfn.XLOOKUP(B2548,'[1]VLOOKUP DATA'!$A$3:$A$14,_xlfn.XLOOKUP(H2548,'[1]VLOOKUP DATA'!$D$2:$F$2,'[1]VLOOKUP DATA'!$D$3:$F$14))*100</f>
        <v>213</v>
      </c>
      <c r="J2548" s="2">
        <v>-5.9040166666666671</v>
      </c>
      <c r="K2548" s="3">
        <f t="shared" si="157"/>
        <v>0</v>
      </c>
      <c r="L2548" s="3">
        <v>99.041666666666671</v>
      </c>
      <c r="M2548" s="4">
        <v>5.9190333333333323</v>
      </c>
      <c r="N2548" s="4">
        <v>441.26204166666656</v>
      </c>
      <c r="O2548" s="4">
        <v>441.27176666666674</v>
      </c>
      <c r="P2548" s="3">
        <f t="shared" si="158"/>
        <v>479.85873786407785</v>
      </c>
      <c r="Q2548" s="5">
        <v>-4.850000000000001E-3</v>
      </c>
      <c r="R2548" s="5">
        <f>VLOOKUP(D2548,'[1]DESIGN LOAD'!AC:AF,2,FALSE)</f>
        <v>565</v>
      </c>
      <c r="S2548" s="7">
        <f>VLOOKUP(D2548,'[1]DESIGN LOAD'!AC:AF,3,FALSE)</f>
        <v>675</v>
      </c>
      <c r="T2548">
        <f>VLOOKUP(D2548,'[1]DESIGN LOAD'!AC:AF,4,FALSE)</f>
        <v>1240</v>
      </c>
    </row>
    <row r="2549" spans="1:20" x14ac:dyDescent="0.3">
      <c r="A2549" s="6">
        <v>2024</v>
      </c>
      <c r="B2549" s="6">
        <v>10</v>
      </c>
      <c r="C2549" s="6">
        <v>15</v>
      </c>
      <c r="D2549" s="8">
        <v>9</v>
      </c>
      <c r="E2549" s="6" t="str">
        <f t="shared" si="156"/>
        <v>Tuesday</v>
      </c>
      <c r="F2549" s="6" t="str">
        <f t="shared" si="159"/>
        <v>Week-day</v>
      </c>
      <c r="G2549" s="6" t="str">
        <f>_xlfn.XLOOKUP(B2549,'[1]VLOOKUP DATA'!$A$3:$A$14,'[1]VLOOKUP DATA'!$C$3:$C$14)</f>
        <v>Low-demand</v>
      </c>
      <c r="H2549" s="6" t="str" cm="1">
        <f t="array" ref="H2549">_xlfn.XLOOKUP(1,('[1]VLOOKUP DATA'!$I$2:$I$337=[1]DATA!G2549)*('[1]VLOOKUP DATA'!$J$2:$J$337=[1]DATA!D2549)*('[1]VLOOKUP DATA'!$K$2:$K$337=[1]DATA!E2549),'[1]VLOOKUP DATA'!$L$2:$L$337)</f>
        <v>Peak</v>
      </c>
      <c r="I2549" s="1" cm="1">
        <f t="array" ref="I2549">_xlfn.XLOOKUP(B2549,'[1]VLOOKUP DATA'!$A$3:$A$14,_xlfn.XLOOKUP(H2549,'[1]VLOOKUP DATA'!$D$2:$F$2,'[1]VLOOKUP DATA'!$D$3:$F$14))*100</f>
        <v>213</v>
      </c>
      <c r="J2549" s="2">
        <v>-3.9681083333333342</v>
      </c>
      <c r="K2549" s="3">
        <f t="shared" si="157"/>
        <v>0</v>
      </c>
      <c r="L2549" s="3">
        <v>99.033333333333331</v>
      </c>
      <c r="M2549" s="4">
        <v>0</v>
      </c>
      <c r="N2549" s="4">
        <v>509.79285000000016</v>
      </c>
      <c r="O2549" s="4">
        <v>505.8209166666669</v>
      </c>
      <c r="P2549" s="3">
        <f t="shared" si="158"/>
        <v>479.85873786407785</v>
      </c>
      <c r="Q2549" s="5">
        <v>-3.2583333333333336E-3</v>
      </c>
      <c r="R2549" s="5">
        <f>VLOOKUP(D2549,'[1]DESIGN LOAD'!AC:AF,2,FALSE)</f>
        <v>565</v>
      </c>
      <c r="S2549" s="7">
        <f>VLOOKUP(D2549,'[1]DESIGN LOAD'!AC:AF,3,FALSE)</f>
        <v>675</v>
      </c>
      <c r="T2549">
        <f>VLOOKUP(D2549,'[1]DESIGN LOAD'!AC:AF,4,FALSE)</f>
        <v>1240</v>
      </c>
    </row>
    <row r="2550" spans="1:20" x14ac:dyDescent="0.3">
      <c r="A2550" s="6">
        <v>2024</v>
      </c>
      <c r="B2550" s="6">
        <v>10</v>
      </c>
      <c r="C2550" s="6">
        <v>15</v>
      </c>
      <c r="D2550" s="8">
        <v>10</v>
      </c>
      <c r="E2550" s="6" t="str">
        <f t="shared" si="156"/>
        <v>Tuesday</v>
      </c>
      <c r="F2550" s="6" t="str">
        <f t="shared" si="159"/>
        <v>Week-day</v>
      </c>
      <c r="G2550" s="6" t="str">
        <f>_xlfn.XLOOKUP(B2550,'[1]VLOOKUP DATA'!$A$3:$A$14,'[1]VLOOKUP DATA'!$C$3:$C$14)</f>
        <v>Low-demand</v>
      </c>
      <c r="H2550" s="6" t="str" cm="1">
        <f t="array" ref="H2550">_xlfn.XLOOKUP(1,('[1]VLOOKUP DATA'!$I$2:$I$337=[1]DATA!G2550)*('[1]VLOOKUP DATA'!$J$2:$J$337=[1]DATA!D2550)*('[1]VLOOKUP DATA'!$K$2:$K$337=[1]DATA!E2550),'[1]VLOOKUP DATA'!$L$2:$L$337)</f>
        <v>Standard</v>
      </c>
      <c r="I2550" s="1" cm="1">
        <f t="array" ref="I2550">_xlfn.XLOOKUP(B2550,'[1]VLOOKUP DATA'!$A$3:$A$14,_xlfn.XLOOKUP(H2550,'[1]VLOOKUP DATA'!$D$2:$F$2,'[1]VLOOKUP DATA'!$D$3:$F$14))*100</f>
        <v>147</v>
      </c>
      <c r="J2550" s="2">
        <v>-3.365258333333335</v>
      </c>
      <c r="K2550" s="3">
        <f t="shared" si="157"/>
        <v>0</v>
      </c>
      <c r="L2550" s="3">
        <v>99.05</v>
      </c>
      <c r="M2550" s="4">
        <v>0</v>
      </c>
      <c r="N2550" s="4">
        <v>484.41069166666665</v>
      </c>
      <c r="O2550" s="4">
        <v>481.04295000000008</v>
      </c>
      <c r="P2550" s="3">
        <f t="shared" si="158"/>
        <v>479.85873786407785</v>
      </c>
      <c r="Q2550" s="5">
        <v>-2.3999999999999998E-3</v>
      </c>
      <c r="R2550" s="5">
        <f>VLOOKUP(D2550,'[1]DESIGN LOAD'!AC:AF,2,FALSE)</f>
        <v>565</v>
      </c>
      <c r="S2550" s="7">
        <f>VLOOKUP(D2550,'[1]DESIGN LOAD'!AC:AF,3,FALSE)</f>
        <v>675</v>
      </c>
      <c r="T2550">
        <f>VLOOKUP(D2550,'[1]DESIGN LOAD'!AC:AF,4,FALSE)</f>
        <v>1240</v>
      </c>
    </row>
    <row r="2551" spans="1:20" x14ac:dyDescent="0.3">
      <c r="A2551" s="6">
        <v>2024</v>
      </c>
      <c r="B2551" s="6">
        <v>10</v>
      </c>
      <c r="C2551" s="6">
        <v>15</v>
      </c>
      <c r="D2551" s="8">
        <v>11</v>
      </c>
      <c r="E2551" s="6" t="str">
        <f t="shared" si="156"/>
        <v>Tuesday</v>
      </c>
      <c r="F2551" s="6" t="str">
        <f t="shared" si="159"/>
        <v>Week-day</v>
      </c>
      <c r="G2551" s="6" t="str">
        <f>_xlfn.XLOOKUP(B2551,'[1]VLOOKUP DATA'!$A$3:$A$14,'[1]VLOOKUP DATA'!$C$3:$C$14)</f>
        <v>Low-demand</v>
      </c>
      <c r="H2551" s="6" t="str" cm="1">
        <f t="array" ref="H2551">_xlfn.XLOOKUP(1,('[1]VLOOKUP DATA'!$I$2:$I$337=[1]DATA!G2551)*('[1]VLOOKUP DATA'!$J$2:$J$337=[1]DATA!D2551)*('[1]VLOOKUP DATA'!$K$2:$K$337=[1]DATA!E2551),'[1]VLOOKUP DATA'!$L$2:$L$337)</f>
        <v>Standard</v>
      </c>
      <c r="I2551" s="1" cm="1">
        <f t="array" ref="I2551">_xlfn.XLOOKUP(B2551,'[1]VLOOKUP DATA'!$A$3:$A$14,_xlfn.XLOOKUP(H2551,'[1]VLOOKUP DATA'!$D$2:$F$2,'[1]VLOOKUP DATA'!$D$3:$F$14))*100</f>
        <v>147</v>
      </c>
      <c r="J2551" s="2">
        <v>-0.33441414141414111</v>
      </c>
      <c r="K2551" s="3">
        <f t="shared" si="157"/>
        <v>0</v>
      </c>
      <c r="L2551" s="3">
        <v>99.020202020202021</v>
      </c>
      <c r="M2551" s="4">
        <v>1.7571414141414141</v>
      </c>
      <c r="N2551" s="4">
        <v>566.5574242424243</v>
      </c>
      <c r="O2551" s="4">
        <v>567.97291919191912</v>
      </c>
      <c r="P2551" s="3">
        <f t="shared" si="158"/>
        <v>479.85873786407785</v>
      </c>
      <c r="Q2551" s="5">
        <v>-6.666666666666668E-3</v>
      </c>
      <c r="R2551" s="5">
        <f>VLOOKUP(D2551,'[1]DESIGN LOAD'!AC:AF,2,FALSE)</f>
        <v>565</v>
      </c>
      <c r="S2551" s="7">
        <f>VLOOKUP(D2551,'[1]DESIGN LOAD'!AC:AF,3,FALSE)</f>
        <v>675</v>
      </c>
      <c r="T2551">
        <f>VLOOKUP(D2551,'[1]DESIGN LOAD'!AC:AF,4,FALSE)</f>
        <v>1240</v>
      </c>
    </row>
    <row r="2552" spans="1:20" x14ac:dyDescent="0.3">
      <c r="A2552" s="6">
        <v>2024</v>
      </c>
      <c r="B2552" s="6">
        <v>10</v>
      </c>
      <c r="C2552" s="6">
        <v>15</v>
      </c>
      <c r="D2552" s="8">
        <v>12</v>
      </c>
      <c r="E2552" s="6" t="str">
        <f t="shared" si="156"/>
        <v>Tuesday</v>
      </c>
      <c r="F2552" s="6" t="str">
        <f t="shared" si="159"/>
        <v>Week-day</v>
      </c>
      <c r="G2552" s="6" t="str">
        <f>_xlfn.XLOOKUP(B2552,'[1]VLOOKUP DATA'!$A$3:$A$14,'[1]VLOOKUP DATA'!$C$3:$C$14)</f>
        <v>Low-demand</v>
      </c>
      <c r="H2552" s="6" t="str" cm="1">
        <f t="array" ref="H2552">_xlfn.XLOOKUP(1,('[1]VLOOKUP DATA'!$I$2:$I$337=[1]DATA!G2552)*('[1]VLOOKUP DATA'!$J$2:$J$337=[1]DATA!D2552)*('[1]VLOOKUP DATA'!$K$2:$K$337=[1]DATA!E2552),'[1]VLOOKUP DATA'!$L$2:$L$337)</f>
        <v>Standard</v>
      </c>
      <c r="I2552" s="1" cm="1">
        <f t="array" ref="I2552">_xlfn.XLOOKUP(B2552,'[1]VLOOKUP DATA'!$A$3:$A$14,_xlfn.XLOOKUP(H2552,'[1]VLOOKUP DATA'!$D$2:$F$2,'[1]VLOOKUP DATA'!$D$3:$F$14))*100</f>
        <v>147</v>
      </c>
      <c r="J2552" s="2">
        <v>-0.81521666666666659</v>
      </c>
      <c r="K2552" s="3">
        <f t="shared" si="157"/>
        <v>0</v>
      </c>
      <c r="L2552" s="3">
        <v>99.033333333333331</v>
      </c>
      <c r="M2552" s="4">
        <v>0</v>
      </c>
      <c r="N2552" s="4">
        <v>578.67612500000007</v>
      </c>
      <c r="O2552" s="4">
        <v>577.85315000000003</v>
      </c>
      <c r="P2552" s="3">
        <f t="shared" si="158"/>
        <v>479.85873786407785</v>
      </c>
      <c r="Q2552" s="5">
        <v>-7.1583333333333351E-3</v>
      </c>
      <c r="R2552" s="5">
        <f>VLOOKUP(D2552,'[1]DESIGN LOAD'!AC:AF,2,FALSE)</f>
        <v>565</v>
      </c>
      <c r="S2552" s="7">
        <f>VLOOKUP(D2552,'[1]DESIGN LOAD'!AC:AF,3,FALSE)</f>
        <v>675</v>
      </c>
      <c r="T2552">
        <f>VLOOKUP(D2552,'[1]DESIGN LOAD'!AC:AF,4,FALSE)</f>
        <v>1240</v>
      </c>
    </row>
    <row r="2553" spans="1:20" x14ac:dyDescent="0.3">
      <c r="A2553" s="6">
        <v>2024</v>
      </c>
      <c r="B2553" s="6">
        <v>10</v>
      </c>
      <c r="C2553" s="6">
        <v>15</v>
      </c>
      <c r="D2553" s="8">
        <v>13</v>
      </c>
      <c r="E2553" s="6" t="str">
        <f t="shared" si="156"/>
        <v>Tuesday</v>
      </c>
      <c r="F2553" s="6" t="str">
        <f t="shared" si="159"/>
        <v>Week-day</v>
      </c>
      <c r="G2553" s="6" t="str">
        <f>_xlfn.XLOOKUP(B2553,'[1]VLOOKUP DATA'!$A$3:$A$14,'[1]VLOOKUP DATA'!$C$3:$C$14)</f>
        <v>Low-demand</v>
      </c>
      <c r="H2553" s="6" t="str" cm="1">
        <f t="array" ref="H2553">_xlfn.XLOOKUP(1,('[1]VLOOKUP DATA'!$I$2:$I$337=[1]DATA!G2553)*('[1]VLOOKUP DATA'!$J$2:$J$337=[1]DATA!D2553)*('[1]VLOOKUP DATA'!$K$2:$K$337=[1]DATA!E2553),'[1]VLOOKUP DATA'!$L$2:$L$337)</f>
        <v>Standard</v>
      </c>
      <c r="I2553" s="1" cm="1">
        <f t="array" ref="I2553">_xlfn.XLOOKUP(B2553,'[1]VLOOKUP DATA'!$A$3:$A$14,_xlfn.XLOOKUP(H2553,'[1]VLOOKUP DATA'!$D$2:$F$2,'[1]VLOOKUP DATA'!$D$3:$F$14))*100</f>
        <v>147</v>
      </c>
      <c r="J2553" s="2">
        <v>6.157466666666668</v>
      </c>
      <c r="K2553" s="3">
        <f t="shared" si="157"/>
        <v>6.157466666666668</v>
      </c>
      <c r="L2553" s="3">
        <v>99.041666666666671</v>
      </c>
      <c r="M2553" s="4">
        <v>0</v>
      </c>
      <c r="N2553" s="4">
        <v>665.30715833333318</v>
      </c>
      <c r="O2553" s="4">
        <v>671.45831666666652</v>
      </c>
      <c r="P2553" s="3">
        <f t="shared" si="158"/>
        <v>479.85873786407785</v>
      </c>
      <c r="Q2553" s="5">
        <v>-5.9583333333333337E-3</v>
      </c>
      <c r="R2553" s="5">
        <f>VLOOKUP(D2553,'[1]DESIGN LOAD'!AC:AF,2,FALSE)</f>
        <v>565</v>
      </c>
      <c r="S2553" s="7">
        <f>VLOOKUP(D2553,'[1]DESIGN LOAD'!AC:AF,3,FALSE)</f>
        <v>675</v>
      </c>
      <c r="T2553">
        <f>VLOOKUP(D2553,'[1]DESIGN LOAD'!AC:AF,4,FALSE)</f>
        <v>1240</v>
      </c>
    </row>
    <row r="2554" spans="1:20" x14ac:dyDescent="0.3">
      <c r="A2554" s="6">
        <v>2024</v>
      </c>
      <c r="B2554" s="6">
        <v>10</v>
      </c>
      <c r="C2554" s="6">
        <v>15</v>
      </c>
      <c r="D2554" s="8">
        <v>14</v>
      </c>
      <c r="E2554" s="6" t="str">
        <f t="shared" si="156"/>
        <v>Tuesday</v>
      </c>
      <c r="F2554" s="6" t="str">
        <f t="shared" si="159"/>
        <v>Week-day</v>
      </c>
      <c r="G2554" s="6" t="str">
        <f>_xlfn.XLOOKUP(B2554,'[1]VLOOKUP DATA'!$A$3:$A$14,'[1]VLOOKUP DATA'!$C$3:$C$14)</f>
        <v>Low-demand</v>
      </c>
      <c r="H2554" s="6" t="str" cm="1">
        <f t="array" ref="H2554">_xlfn.XLOOKUP(1,('[1]VLOOKUP DATA'!$I$2:$I$337=[1]DATA!G2554)*('[1]VLOOKUP DATA'!$J$2:$J$337=[1]DATA!D2554)*('[1]VLOOKUP DATA'!$K$2:$K$337=[1]DATA!E2554),'[1]VLOOKUP DATA'!$L$2:$L$337)</f>
        <v>Standard</v>
      </c>
      <c r="I2554" s="1" cm="1">
        <f t="array" ref="I2554">_xlfn.XLOOKUP(B2554,'[1]VLOOKUP DATA'!$A$3:$A$14,_xlfn.XLOOKUP(H2554,'[1]VLOOKUP DATA'!$D$2:$F$2,'[1]VLOOKUP DATA'!$D$3:$F$14))*100</f>
        <v>147</v>
      </c>
      <c r="J2554" s="2">
        <v>3.8920916666666669</v>
      </c>
      <c r="K2554" s="3">
        <f t="shared" si="157"/>
        <v>3.8920916666666669</v>
      </c>
      <c r="L2554" s="3">
        <v>99.033333333333331</v>
      </c>
      <c r="M2554" s="4">
        <v>0</v>
      </c>
      <c r="N2554" s="4">
        <v>639.17859999999985</v>
      </c>
      <c r="O2554" s="4">
        <v>643.06658333333314</v>
      </c>
      <c r="P2554" s="3">
        <f t="shared" si="158"/>
        <v>479.85873786407785</v>
      </c>
      <c r="Q2554" s="5">
        <v>-3.6999999999999997E-3</v>
      </c>
      <c r="R2554" s="5">
        <f>VLOOKUP(D2554,'[1]DESIGN LOAD'!AC:AF,2,FALSE)</f>
        <v>565</v>
      </c>
      <c r="S2554" s="7">
        <f>VLOOKUP(D2554,'[1]DESIGN LOAD'!AC:AF,3,FALSE)</f>
        <v>675</v>
      </c>
      <c r="T2554">
        <f>VLOOKUP(D2554,'[1]DESIGN LOAD'!AC:AF,4,FALSE)</f>
        <v>1240</v>
      </c>
    </row>
    <row r="2555" spans="1:20" x14ac:dyDescent="0.3">
      <c r="A2555" s="6">
        <v>2024</v>
      </c>
      <c r="B2555" s="6">
        <v>10</v>
      </c>
      <c r="C2555" s="6">
        <v>15</v>
      </c>
      <c r="D2555" s="8">
        <v>15</v>
      </c>
      <c r="E2555" s="6" t="str">
        <f t="shared" si="156"/>
        <v>Tuesday</v>
      </c>
      <c r="F2555" s="6" t="str">
        <f t="shared" si="159"/>
        <v>Week-day</v>
      </c>
      <c r="G2555" s="6" t="str">
        <f>_xlfn.XLOOKUP(B2555,'[1]VLOOKUP DATA'!$A$3:$A$14,'[1]VLOOKUP DATA'!$C$3:$C$14)</f>
        <v>Low-demand</v>
      </c>
      <c r="H2555" s="6" t="str" cm="1">
        <f t="array" ref="H2555">_xlfn.XLOOKUP(1,('[1]VLOOKUP DATA'!$I$2:$I$337=[1]DATA!G2555)*('[1]VLOOKUP DATA'!$J$2:$J$337=[1]DATA!D2555)*('[1]VLOOKUP DATA'!$K$2:$K$337=[1]DATA!E2555),'[1]VLOOKUP DATA'!$L$2:$L$337)</f>
        <v>Standard</v>
      </c>
      <c r="I2555" s="1" cm="1">
        <f t="array" ref="I2555">_xlfn.XLOOKUP(B2555,'[1]VLOOKUP DATA'!$A$3:$A$14,_xlfn.XLOOKUP(H2555,'[1]VLOOKUP DATA'!$D$2:$F$2,'[1]VLOOKUP DATA'!$D$3:$F$14))*100</f>
        <v>147</v>
      </c>
      <c r="J2555" s="2">
        <v>14.685583333333334</v>
      </c>
      <c r="K2555" s="3">
        <f t="shared" si="157"/>
        <v>14.685583333333334</v>
      </c>
      <c r="L2555" s="3">
        <v>99.00833333333334</v>
      </c>
      <c r="M2555" s="4">
        <v>0</v>
      </c>
      <c r="N2555" s="4">
        <v>622.29639166666664</v>
      </c>
      <c r="O2555" s="4">
        <v>636.97882500000003</v>
      </c>
      <c r="P2555" s="3">
        <f t="shared" si="158"/>
        <v>479.85873786407785</v>
      </c>
      <c r="Q2555" s="5">
        <v>-2.9083333333333331E-3</v>
      </c>
      <c r="R2555" s="5">
        <f>VLOOKUP(D2555,'[1]DESIGN LOAD'!AC:AF,2,FALSE)</f>
        <v>565</v>
      </c>
      <c r="S2555" s="7">
        <f>VLOOKUP(D2555,'[1]DESIGN LOAD'!AC:AF,3,FALSE)</f>
        <v>675</v>
      </c>
      <c r="T2555">
        <f>VLOOKUP(D2555,'[1]DESIGN LOAD'!AC:AF,4,FALSE)</f>
        <v>1240</v>
      </c>
    </row>
    <row r="2556" spans="1:20" x14ac:dyDescent="0.3">
      <c r="A2556" s="6">
        <v>2024</v>
      </c>
      <c r="B2556" s="6">
        <v>10</v>
      </c>
      <c r="C2556" s="6">
        <v>15</v>
      </c>
      <c r="D2556" s="8">
        <v>16</v>
      </c>
      <c r="E2556" s="6" t="str">
        <f t="shared" si="156"/>
        <v>Tuesday</v>
      </c>
      <c r="F2556" s="6" t="str">
        <f t="shared" si="159"/>
        <v>Week-day</v>
      </c>
      <c r="G2556" s="6" t="str">
        <f>_xlfn.XLOOKUP(B2556,'[1]VLOOKUP DATA'!$A$3:$A$14,'[1]VLOOKUP DATA'!$C$3:$C$14)</f>
        <v>Low-demand</v>
      </c>
      <c r="H2556" s="6" t="str" cm="1">
        <f t="array" ref="H2556">_xlfn.XLOOKUP(1,('[1]VLOOKUP DATA'!$I$2:$I$337=[1]DATA!G2556)*('[1]VLOOKUP DATA'!$J$2:$J$337=[1]DATA!D2556)*('[1]VLOOKUP DATA'!$K$2:$K$337=[1]DATA!E2556),'[1]VLOOKUP DATA'!$L$2:$L$337)</f>
        <v>Standard</v>
      </c>
      <c r="I2556" s="1" cm="1">
        <f t="array" ref="I2556">_xlfn.XLOOKUP(B2556,'[1]VLOOKUP DATA'!$A$3:$A$14,_xlfn.XLOOKUP(H2556,'[1]VLOOKUP DATA'!$D$2:$F$2,'[1]VLOOKUP DATA'!$D$3:$F$14))*100</f>
        <v>147</v>
      </c>
      <c r="J2556" s="2">
        <v>91.255925000000005</v>
      </c>
      <c r="K2556" s="3">
        <f t="shared" si="157"/>
        <v>91.255925000000005</v>
      </c>
      <c r="L2556" s="3">
        <v>97.275000000000006</v>
      </c>
      <c r="M2556" s="4">
        <v>80.309249999999992</v>
      </c>
      <c r="N2556" s="4">
        <v>405.83726666666672</v>
      </c>
      <c r="O2556" s="4">
        <v>577.40048333333323</v>
      </c>
      <c r="P2556" s="3">
        <f t="shared" si="158"/>
        <v>479.85873786407785</v>
      </c>
      <c r="Q2556" s="5">
        <v>-1.8749999999999997E-3</v>
      </c>
      <c r="R2556" s="5">
        <f>VLOOKUP(D2556,'[1]DESIGN LOAD'!AC:AF,2,FALSE)</f>
        <v>565</v>
      </c>
      <c r="S2556" s="7">
        <f>VLOOKUP(D2556,'[1]DESIGN LOAD'!AC:AF,3,FALSE)</f>
        <v>675</v>
      </c>
      <c r="T2556">
        <f>VLOOKUP(D2556,'[1]DESIGN LOAD'!AC:AF,4,FALSE)</f>
        <v>1240</v>
      </c>
    </row>
    <row r="2557" spans="1:20" x14ac:dyDescent="0.3">
      <c r="A2557" s="6">
        <v>2024</v>
      </c>
      <c r="B2557" s="6">
        <v>10</v>
      </c>
      <c r="C2557" s="6">
        <v>15</v>
      </c>
      <c r="D2557" s="8">
        <v>17</v>
      </c>
      <c r="E2557" s="6" t="str">
        <f t="shared" si="156"/>
        <v>Tuesday</v>
      </c>
      <c r="F2557" s="6" t="str">
        <f t="shared" si="159"/>
        <v>Week-day</v>
      </c>
      <c r="G2557" s="6" t="str">
        <f>_xlfn.XLOOKUP(B2557,'[1]VLOOKUP DATA'!$A$3:$A$14,'[1]VLOOKUP DATA'!$C$3:$C$14)</f>
        <v>Low-demand</v>
      </c>
      <c r="H2557" s="6" t="str" cm="1">
        <f t="array" ref="H2557">_xlfn.XLOOKUP(1,('[1]VLOOKUP DATA'!$I$2:$I$337=[1]DATA!G2557)*('[1]VLOOKUP DATA'!$J$2:$J$337=[1]DATA!D2557)*('[1]VLOOKUP DATA'!$K$2:$K$337=[1]DATA!E2557),'[1]VLOOKUP DATA'!$L$2:$L$337)</f>
        <v>Standard</v>
      </c>
      <c r="I2557" s="1" cm="1">
        <f t="array" ref="I2557">_xlfn.XLOOKUP(B2557,'[1]VLOOKUP DATA'!$A$3:$A$14,_xlfn.XLOOKUP(H2557,'[1]VLOOKUP DATA'!$D$2:$F$2,'[1]VLOOKUP DATA'!$D$3:$F$14))*100</f>
        <v>147</v>
      </c>
      <c r="J2557" s="2">
        <v>-7.5643416666666621</v>
      </c>
      <c r="K2557" s="3">
        <f t="shared" si="157"/>
        <v>0</v>
      </c>
      <c r="L2557" s="3">
        <v>98.424999999999997</v>
      </c>
      <c r="M2557" s="4">
        <v>438.1072750000003</v>
      </c>
      <c r="N2557" s="4">
        <v>131.98364999999995</v>
      </c>
      <c r="O2557" s="4">
        <v>562.52301666666676</v>
      </c>
      <c r="P2557" s="3">
        <f t="shared" si="158"/>
        <v>479.85873786407785</v>
      </c>
      <c r="Q2557" s="5">
        <v>-3.4666666666666661E-3</v>
      </c>
      <c r="R2557" s="5">
        <f>VLOOKUP(D2557,'[1]DESIGN LOAD'!AC:AF,2,FALSE)</f>
        <v>555</v>
      </c>
      <c r="S2557" s="7">
        <f>VLOOKUP(D2557,'[1]DESIGN LOAD'!AC:AF,3,FALSE)</f>
        <v>675</v>
      </c>
      <c r="T2557">
        <f>VLOOKUP(D2557,'[1]DESIGN LOAD'!AC:AF,4,FALSE)</f>
        <v>1230</v>
      </c>
    </row>
    <row r="2558" spans="1:20" x14ac:dyDescent="0.3">
      <c r="A2558" s="6">
        <v>2024</v>
      </c>
      <c r="B2558" s="6">
        <v>10</v>
      </c>
      <c r="C2558" s="6">
        <v>15</v>
      </c>
      <c r="D2558" s="8">
        <v>18</v>
      </c>
      <c r="E2558" s="6" t="str">
        <f t="shared" si="156"/>
        <v>Tuesday</v>
      </c>
      <c r="F2558" s="6" t="str">
        <f t="shared" si="159"/>
        <v>Week-day</v>
      </c>
      <c r="G2558" s="6" t="str">
        <f>_xlfn.XLOOKUP(B2558,'[1]VLOOKUP DATA'!$A$3:$A$14,'[1]VLOOKUP DATA'!$C$3:$C$14)</f>
        <v>Low-demand</v>
      </c>
      <c r="H2558" s="6" t="str" cm="1">
        <f t="array" ref="H2558">_xlfn.XLOOKUP(1,('[1]VLOOKUP DATA'!$I$2:$I$337=[1]DATA!G2558)*('[1]VLOOKUP DATA'!$J$2:$J$337=[1]DATA!D2558)*('[1]VLOOKUP DATA'!$K$2:$K$337=[1]DATA!E2558),'[1]VLOOKUP DATA'!$L$2:$L$337)</f>
        <v>Peak</v>
      </c>
      <c r="I2558" s="1" cm="1">
        <f t="array" ref="I2558">_xlfn.XLOOKUP(B2558,'[1]VLOOKUP DATA'!$A$3:$A$14,_xlfn.XLOOKUP(H2558,'[1]VLOOKUP DATA'!$D$2:$F$2,'[1]VLOOKUP DATA'!$D$3:$F$14))*100</f>
        <v>213</v>
      </c>
      <c r="J2558" s="2">
        <v>60.131866666666646</v>
      </c>
      <c r="K2558" s="3">
        <f t="shared" si="157"/>
        <v>60.131866666666646</v>
      </c>
      <c r="L2558" s="3">
        <v>99</v>
      </c>
      <c r="M2558" s="4">
        <v>394.65259166666664</v>
      </c>
      <c r="N2558" s="4">
        <v>14.019000000000004</v>
      </c>
      <c r="O2558" s="4">
        <v>468.80283333333369</v>
      </c>
      <c r="P2558" s="3">
        <f t="shared" si="158"/>
        <v>479.85873786407785</v>
      </c>
      <c r="Q2558" s="5">
        <v>-8.9999999999999998E-4</v>
      </c>
      <c r="R2558" s="5">
        <f>VLOOKUP(D2558,'[1]DESIGN LOAD'!AC:AF,2,FALSE)</f>
        <v>485</v>
      </c>
      <c r="S2558" s="7">
        <f>VLOOKUP(D2558,'[1]DESIGN LOAD'!AC:AF,3,FALSE)</f>
        <v>655</v>
      </c>
      <c r="T2558">
        <f>VLOOKUP(D2558,'[1]DESIGN LOAD'!AC:AF,4,FALSE)</f>
        <v>1140</v>
      </c>
    </row>
    <row r="2559" spans="1:20" x14ac:dyDescent="0.3">
      <c r="A2559" s="6">
        <v>2024</v>
      </c>
      <c r="B2559" s="6">
        <v>10</v>
      </c>
      <c r="C2559" s="6">
        <v>15</v>
      </c>
      <c r="D2559" s="8">
        <v>19</v>
      </c>
      <c r="E2559" s="6" t="str">
        <f t="shared" si="156"/>
        <v>Tuesday</v>
      </c>
      <c r="F2559" s="6" t="str">
        <f t="shared" si="159"/>
        <v>Week-day</v>
      </c>
      <c r="G2559" s="6" t="str">
        <f>_xlfn.XLOOKUP(B2559,'[1]VLOOKUP DATA'!$A$3:$A$14,'[1]VLOOKUP DATA'!$C$3:$C$14)</f>
        <v>Low-demand</v>
      </c>
      <c r="H2559" s="6" t="str" cm="1">
        <f t="array" ref="H2559">_xlfn.XLOOKUP(1,('[1]VLOOKUP DATA'!$I$2:$I$337=[1]DATA!G2559)*('[1]VLOOKUP DATA'!$J$2:$J$337=[1]DATA!D2559)*('[1]VLOOKUP DATA'!$K$2:$K$337=[1]DATA!E2559),'[1]VLOOKUP DATA'!$L$2:$L$337)</f>
        <v>Peak</v>
      </c>
      <c r="I2559" s="1" cm="1">
        <f t="array" ref="I2559">_xlfn.XLOOKUP(B2559,'[1]VLOOKUP DATA'!$A$3:$A$14,_xlfn.XLOOKUP(H2559,'[1]VLOOKUP DATA'!$D$2:$F$2,'[1]VLOOKUP DATA'!$D$3:$F$14))*100</f>
        <v>213</v>
      </c>
      <c r="J2559" s="2">
        <v>50.114341666666682</v>
      </c>
      <c r="K2559" s="3">
        <f t="shared" si="157"/>
        <v>50.114341666666682</v>
      </c>
      <c r="L2559" s="3">
        <v>99</v>
      </c>
      <c r="M2559" s="4">
        <v>371.66396666666674</v>
      </c>
      <c r="N2559" s="4">
        <v>1.3500000000000003E-3</v>
      </c>
      <c r="O2559" s="4">
        <v>421.77382500000004</v>
      </c>
      <c r="P2559" s="3">
        <f t="shared" si="158"/>
        <v>479.85873786407785</v>
      </c>
      <c r="Q2559" s="5">
        <v>-6.0083333333333351E-3</v>
      </c>
      <c r="R2559" s="5">
        <f>VLOOKUP(D2559,'[1]DESIGN LOAD'!AC:AF,2,FALSE)</f>
        <v>295</v>
      </c>
      <c r="S2559" s="7">
        <f>VLOOKUP(D2559,'[1]DESIGN LOAD'!AC:AF,3,FALSE)</f>
        <v>655</v>
      </c>
      <c r="T2559">
        <f>VLOOKUP(D2559,'[1]DESIGN LOAD'!AC:AF,4,FALSE)</f>
        <v>950</v>
      </c>
    </row>
    <row r="2560" spans="1:20" x14ac:dyDescent="0.3">
      <c r="A2560" s="6">
        <v>2024</v>
      </c>
      <c r="B2560" s="6">
        <v>10</v>
      </c>
      <c r="C2560" s="6">
        <v>15</v>
      </c>
      <c r="D2560" s="8">
        <v>20</v>
      </c>
      <c r="E2560" s="6" t="str">
        <f t="shared" si="156"/>
        <v>Tuesday</v>
      </c>
      <c r="F2560" s="6" t="str">
        <f t="shared" si="159"/>
        <v>Week-day</v>
      </c>
      <c r="G2560" s="6" t="str">
        <f>_xlfn.XLOOKUP(B2560,'[1]VLOOKUP DATA'!$A$3:$A$14,'[1]VLOOKUP DATA'!$C$3:$C$14)</f>
        <v>Low-demand</v>
      </c>
      <c r="H2560" s="6" t="str" cm="1">
        <f t="array" ref="H2560">_xlfn.XLOOKUP(1,('[1]VLOOKUP DATA'!$I$2:$I$337=[1]DATA!G2560)*('[1]VLOOKUP DATA'!$J$2:$J$337=[1]DATA!D2560)*('[1]VLOOKUP DATA'!$K$2:$K$337=[1]DATA!E2560),'[1]VLOOKUP DATA'!$L$2:$L$337)</f>
        <v>Standard</v>
      </c>
      <c r="I2560" s="1" cm="1">
        <f t="array" ref="I2560">_xlfn.XLOOKUP(B2560,'[1]VLOOKUP DATA'!$A$3:$A$14,_xlfn.XLOOKUP(H2560,'[1]VLOOKUP DATA'!$D$2:$F$2,'[1]VLOOKUP DATA'!$D$3:$F$14))*100</f>
        <v>147</v>
      </c>
      <c r="J2560" s="2">
        <v>43.637466666666661</v>
      </c>
      <c r="K2560" s="3">
        <f t="shared" si="157"/>
        <v>43.637466666666661</v>
      </c>
      <c r="L2560" s="3">
        <v>99.025000000000006</v>
      </c>
      <c r="M2560" s="4">
        <v>294.11917499999993</v>
      </c>
      <c r="N2560" s="4">
        <v>0</v>
      </c>
      <c r="O2560" s="4">
        <v>337.75565833333337</v>
      </c>
      <c r="P2560" s="3">
        <f t="shared" si="158"/>
        <v>479.85873786407785</v>
      </c>
      <c r="Q2560" s="5">
        <v>-1.3416666666666668E-3</v>
      </c>
      <c r="R2560" s="5">
        <f>VLOOKUP(D2560,'[1]DESIGN LOAD'!AC:AF,2,FALSE)</f>
        <v>295</v>
      </c>
      <c r="S2560" s="7">
        <f>VLOOKUP(D2560,'[1]DESIGN LOAD'!AC:AF,3,FALSE)</f>
        <v>190</v>
      </c>
      <c r="T2560">
        <f>VLOOKUP(D2560,'[1]DESIGN LOAD'!AC:AF,4,FALSE)</f>
        <v>485</v>
      </c>
    </row>
    <row r="2561" spans="1:20" x14ac:dyDescent="0.3">
      <c r="A2561" s="6">
        <v>2024</v>
      </c>
      <c r="B2561" s="6">
        <v>10</v>
      </c>
      <c r="C2561" s="6">
        <v>15</v>
      </c>
      <c r="D2561" s="8">
        <v>21</v>
      </c>
      <c r="E2561" s="6" t="str">
        <f t="shared" si="156"/>
        <v>Tuesday</v>
      </c>
      <c r="F2561" s="6" t="str">
        <f t="shared" si="159"/>
        <v>Week-day</v>
      </c>
      <c r="G2561" s="6" t="str">
        <f>_xlfn.XLOOKUP(B2561,'[1]VLOOKUP DATA'!$A$3:$A$14,'[1]VLOOKUP DATA'!$C$3:$C$14)</f>
        <v>Low-demand</v>
      </c>
      <c r="H2561" s="6" t="str" cm="1">
        <f t="array" ref="H2561">_xlfn.XLOOKUP(1,('[1]VLOOKUP DATA'!$I$2:$I$337=[1]DATA!G2561)*('[1]VLOOKUP DATA'!$J$2:$J$337=[1]DATA!D2561)*('[1]VLOOKUP DATA'!$K$2:$K$337=[1]DATA!E2561),'[1]VLOOKUP DATA'!$L$2:$L$337)</f>
        <v>Standard</v>
      </c>
      <c r="I2561" s="1" cm="1">
        <f t="array" ref="I2561">_xlfn.XLOOKUP(B2561,'[1]VLOOKUP DATA'!$A$3:$A$14,_xlfn.XLOOKUP(H2561,'[1]VLOOKUP DATA'!$D$2:$F$2,'[1]VLOOKUP DATA'!$D$3:$F$14))*100</f>
        <v>147</v>
      </c>
      <c r="J2561" s="2">
        <v>40.696966666666647</v>
      </c>
      <c r="K2561" s="3">
        <f t="shared" si="157"/>
        <v>40.696966666666647</v>
      </c>
      <c r="L2561" s="3">
        <v>99.00833333333334</v>
      </c>
      <c r="M2561" s="4">
        <v>284.188175</v>
      </c>
      <c r="N2561" s="4">
        <v>0</v>
      </c>
      <c r="O2561" s="4">
        <v>324.88416666666672</v>
      </c>
      <c r="P2561" s="3">
        <f t="shared" si="158"/>
        <v>479.85873786407785</v>
      </c>
      <c r="Q2561" s="5">
        <v>-1.3666666666666664E-3</v>
      </c>
      <c r="R2561" s="5">
        <f>VLOOKUP(D2561,'[1]DESIGN LOAD'!AC:AF,2,FALSE)</f>
        <v>295</v>
      </c>
      <c r="S2561" s="7">
        <f>VLOOKUP(D2561,'[1]DESIGN LOAD'!AC:AF,3,FALSE)</f>
        <v>190</v>
      </c>
      <c r="T2561">
        <f>VLOOKUP(D2561,'[1]DESIGN LOAD'!AC:AF,4,FALSE)</f>
        <v>485</v>
      </c>
    </row>
    <row r="2562" spans="1:20" x14ac:dyDescent="0.3">
      <c r="A2562" s="6">
        <v>2024</v>
      </c>
      <c r="B2562" s="6">
        <v>10</v>
      </c>
      <c r="C2562" s="6">
        <v>15</v>
      </c>
      <c r="D2562" s="8">
        <v>22</v>
      </c>
      <c r="E2562" s="6" t="str">
        <f t="shared" ref="E2562:E2625" si="160">TEXT(DATE(A2562, B2562, C2562), "dddd")</f>
        <v>Tuesday</v>
      </c>
      <c r="F2562" s="6" t="str">
        <f t="shared" si="159"/>
        <v>Week-day</v>
      </c>
      <c r="G2562" s="6" t="str">
        <f>_xlfn.XLOOKUP(B2562,'[1]VLOOKUP DATA'!$A$3:$A$14,'[1]VLOOKUP DATA'!$C$3:$C$14)</f>
        <v>Low-demand</v>
      </c>
      <c r="H2562" s="6" t="str" cm="1">
        <f t="array" ref="H2562">_xlfn.XLOOKUP(1,('[1]VLOOKUP DATA'!$I$2:$I$337=[1]DATA!G2562)*('[1]VLOOKUP DATA'!$J$2:$J$337=[1]DATA!D2562)*('[1]VLOOKUP DATA'!$K$2:$K$337=[1]DATA!E2562),'[1]VLOOKUP DATA'!$L$2:$L$337)</f>
        <v>Off-Peak</v>
      </c>
      <c r="I2562" s="1" cm="1">
        <f t="array" ref="I2562">_xlfn.XLOOKUP(B2562,'[1]VLOOKUP DATA'!$A$3:$A$14,_xlfn.XLOOKUP(H2562,'[1]VLOOKUP DATA'!$D$2:$F$2,'[1]VLOOKUP DATA'!$D$3:$F$14))*100</f>
        <v>93</v>
      </c>
      <c r="J2562" s="2">
        <v>40.983899999999998</v>
      </c>
      <c r="K2562" s="3">
        <f t="shared" ref="K2562:K2625" si="161">IF(J2562&gt;0,J2562,0)</f>
        <v>40.983899999999998</v>
      </c>
      <c r="L2562" s="3">
        <v>99.016666666666666</v>
      </c>
      <c r="M2562" s="4">
        <v>288.97986666666645</v>
      </c>
      <c r="N2562" s="4">
        <v>0</v>
      </c>
      <c r="O2562" s="4">
        <v>329.96140833333345</v>
      </c>
      <c r="P2562" s="3">
        <f t="shared" ref="P2562:P2625" si="162">_xlfn.MAXIFS(M:M,B:B,B2562)</f>
        <v>479.85873786407785</v>
      </c>
      <c r="Q2562" s="5">
        <v>-2.6916666666666664E-3</v>
      </c>
      <c r="R2562" s="5">
        <f>VLOOKUP(D2562,'[1]DESIGN LOAD'!AC:AF,2,FALSE)</f>
        <v>200</v>
      </c>
      <c r="S2562" s="7">
        <f>VLOOKUP(D2562,'[1]DESIGN LOAD'!AC:AF,3,FALSE)</f>
        <v>190</v>
      </c>
      <c r="T2562">
        <f>VLOOKUP(D2562,'[1]DESIGN LOAD'!AC:AF,4,FALSE)</f>
        <v>390</v>
      </c>
    </row>
    <row r="2563" spans="1:20" x14ac:dyDescent="0.3">
      <c r="A2563" s="6">
        <v>2024</v>
      </c>
      <c r="B2563" s="6">
        <v>10</v>
      </c>
      <c r="C2563" s="6">
        <v>15</v>
      </c>
      <c r="D2563" s="8">
        <v>23</v>
      </c>
      <c r="E2563" s="6" t="str">
        <f t="shared" si="160"/>
        <v>Tuesday</v>
      </c>
      <c r="F2563" s="6" t="str">
        <f t="shared" si="159"/>
        <v>Week-day</v>
      </c>
      <c r="G2563" s="6" t="str">
        <f>_xlfn.XLOOKUP(B2563,'[1]VLOOKUP DATA'!$A$3:$A$14,'[1]VLOOKUP DATA'!$C$3:$C$14)</f>
        <v>Low-demand</v>
      </c>
      <c r="H2563" s="6" t="str" cm="1">
        <f t="array" ref="H2563">_xlfn.XLOOKUP(1,('[1]VLOOKUP DATA'!$I$2:$I$337=[1]DATA!G2563)*('[1]VLOOKUP DATA'!$J$2:$J$337=[1]DATA!D2563)*('[1]VLOOKUP DATA'!$K$2:$K$337=[1]DATA!E2563),'[1]VLOOKUP DATA'!$L$2:$L$337)</f>
        <v>Off-Peak</v>
      </c>
      <c r="I2563" s="1" cm="1">
        <f t="array" ref="I2563">_xlfn.XLOOKUP(B2563,'[1]VLOOKUP DATA'!$A$3:$A$14,_xlfn.XLOOKUP(H2563,'[1]VLOOKUP DATA'!$D$2:$F$2,'[1]VLOOKUP DATA'!$D$3:$F$14))*100</f>
        <v>93</v>
      </c>
      <c r="J2563" s="2">
        <v>42.563858333333322</v>
      </c>
      <c r="K2563" s="3">
        <f t="shared" si="161"/>
        <v>42.563858333333322</v>
      </c>
      <c r="L2563" s="3">
        <v>99.00833333333334</v>
      </c>
      <c r="M2563" s="4">
        <v>289.90095833333339</v>
      </c>
      <c r="N2563" s="4">
        <v>0</v>
      </c>
      <c r="O2563" s="4">
        <v>332.46380833333336</v>
      </c>
      <c r="P2563" s="3">
        <f t="shared" si="162"/>
        <v>479.85873786407785</v>
      </c>
      <c r="Q2563" s="5">
        <v>-1.325E-3</v>
      </c>
      <c r="R2563" s="5">
        <f>VLOOKUP(D2563,'[1]DESIGN LOAD'!AC:AF,2,FALSE)</f>
        <v>200</v>
      </c>
      <c r="S2563" s="7">
        <f>VLOOKUP(D2563,'[1]DESIGN LOAD'!AC:AF,3,FALSE)</f>
        <v>190</v>
      </c>
      <c r="T2563">
        <f>VLOOKUP(D2563,'[1]DESIGN LOAD'!AC:AF,4,FALSE)</f>
        <v>390</v>
      </c>
    </row>
    <row r="2564" spans="1:20" x14ac:dyDescent="0.3">
      <c r="A2564" s="6">
        <v>2024</v>
      </c>
      <c r="B2564" s="6">
        <v>10</v>
      </c>
      <c r="C2564" s="6">
        <v>16</v>
      </c>
      <c r="D2564" s="8">
        <v>0</v>
      </c>
      <c r="E2564" s="6" t="str">
        <f t="shared" si="160"/>
        <v>Wednesday</v>
      </c>
      <c r="F2564" s="6" t="str">
        <f t="shared" si="159"/>
        <v>Week-day</v>
      </c>
      <c r="G2564" s="6" t="str">
        <f>_xlfn.XLOOKUP(B2564,'[1]VLOOKUP DATA'!$A$3:$A$14,'[1]VLOOKUP DATA'!$C$3:$C$14)</f>
        <v>Low-demand</v>
      </c>
      <c r="H2564" s="6" t="str" cm="1">
        <f t="array" ref="H2564">_xlfn.XLOOKUP(1,('[1]VLOOKUP DATA'!$I$2:$I$337=[1]DATA!G2564)*('[1]VLOOKUP DATA'!$J$2:$J$337=[1]DATA!D2564)*('[1]VLOOKUP DATA'!$K$2:$K$337=[1]DATA!E2564),'[1]VLOOKUP DATA'!$L$2:$L$337)</f>
        <v>Off-Peak</v>
      </c>
      <c r="I2564" s="1" cm="1">
        <f t="array" ref="I2564">_xlfn.XLOOKUP(B2564,'[1]VLOOKUP DATA'!$A$3:$A$14,_xlfn.XLOOKUP(H2564,'[1]VLOOKUP DATA'!$D$2:$F$2,'[1]VLOOKUP DATA'!$D$3:$F$14))*100</f>
        <v>93</v>
      </c>
      <c r="J2564" s="2">
        <v>47.618216666666676</v>
      </c>
      <c r="K2564" s="3">
        <f t="shared" si="161"/>
        <v>47.618216666666676</v>
      </c>
      <c r="L2564" s="3">
        <v>99.00833333333334</v>
      </c>
      <c r="M2564" s="4">
        <v>289.51279166666683</v>
      </c>
      <c r="N2564" s="4">
        <v>0</v>
      </c>
      <c r="O2564" s="4">
        <v>337.12834166666659</v>
      </c>
      <c r="P2564" s="3">
        <f t="shared" si="162"/>
        <v>479.85873786407785</v>
      </c>
      <c r="Q2564" s="5">
        <v>-3.2000000000000002E-3</v>
      </c>
      <c r="R2564" s="5">
        <f>VLOOKUP(D2564,'[1]DESIGN LOAD'!AC:AF,2,FALSE)</f>
        <v>200</v>
      </c>
      <c r="S2564" s="7">
        <f>VLOOKUP(D2564,'[1]DESIGN LOAD'!AC:AF,3,FALSE)</f>
        <v>190</v>
      </c>
      <c r="T2564">
        <f>VLOOKUP(D2564,'[1]DESIGN LOAD'!AC:AF,4,FALSE)</f>
        <v>390</v>
      </c>
    </row>
    <row r="2565" spans="1:20" x14ac:dyDescent="0.3">
      <c r="A2565" s="6">
        <v>2024</v>
      </c>
      <c r="B2565" s="6">
        <v>10</v>
      </c>
      <c r="C2565" s="6">
        <v>16</v>
      </c>
      <c r="D2565" s="8">
        <v>1</v>
      </c>
      <c r="E2565" s="6" t="str">
        <f t="shared" si="160"/>
        <v>Wednesday</v>
      </c>
      <c r="F2565" s="6" t="str">
        <f t="shared" si="159"/>
        <v>Week-day</v>
      </c>
      <c r="G2565" s="6" t="str">
        <f>_xlfn.XLOOKUP(B2565,'[1]VLOOKUP DATA'!$A$3:$A$14,'[1]VLOOKUP DATA'!$C$3:$C$14)</f>
        <v>Low-demand</v>
      </c>
      <c r="H2565" s="6" t="str" cm="1">
        <f t="array" ref="H2565">_xlfn.XLOOKUP(1,('[1]VLOOKUP DATA'!$I$2:$I$337=[1]DATA!G2565)*('[1]VLOOKUP DATA'!$J$2:$J$337=[1]DATA!D2565)*('[1]VLOOKUP DATA'!$K$2:$K$337=[1]DATA!E2565),'[1]VLOOKUP DATA'!$L$2:$L$337)</f>
        <v>Off-Peak</v>
      </c>
      <c r="I2565" s="1" cm="1">
        <f t="array" ref="I2565">_xlfn.XLOOKUP(B2565,'[1]VLOOKUP DATA'!$A$3:$A$14,_xlfn.XLOOKUP(H2565,'[1]VLOOKUP DATA'!$D$2:$F$2,'[1]VLOOKUP DATA'!$D$3:$F$14))*100</f>
        <v>93</v>
      </c>
      <c r="J2565" s="2">
        <v>45.454883333333335</v>
      </c>
      <c r="K2565" s="3">
        <f t="shared" si="161"/>
        <v>45.454883333333335</v>
      </c>
      <c r="L2565" s="3">
        <v>99.025000000000006</v>
      </c>
      <c r="M2565" s="4">
        <v>294.63291666666674</v>
      </c>
      <c r="N2565" s="4">
        <v>0</v>
      </c>
      <c r="O2565" s="4">
        <v>340.08646666666664</v>
      </c>
      <c r="P2565" s="3">
        <f t="shared" si="162"/>
        <v>479.85873786407785</v>
      </c>
      <c r="Q2565" s="5">
        <v>-1.6333333333333334E-3</v>
      </c>
      <c r="R2565" s="5">
        <f>VLOOKUP(D2565,'[1]DESIGN LOAD'!AC:AF,2,FALSE)</f>
        <v>200</v>
      </c>
      <c r="S2565" s="7">
        <f>VLOOKUP(D2565,'[1]DESIGN LOAD'!AC:AF,3,FALSE)</f>
        <v>190</v>
      </c>
      <c r="T2565">
        <f>VLOOKUP(D2565,'[1]DESIGN LOAD'!AC:AF,4,FALSE)</f>
        <v>390</v>
      </c>
    </row>
    <row r="2566" spans="1:20" x14ac:dyDescent="0.3">
      <c r="A2566" s="6">
        <v>2024</v>
      </c>
      <c r="B2566" s="6">
        <v>10</v>
      </c>
      <c r="C2566" s="6">
        <v>16</v>
      </c>
      <c r="D2566" s="8">
        <v>2</v>
      </c>
      <c r="E2566" s="6" t="str">
        <f t="shared" si="160"/>
        <v>Wednesday</v>
      </c>
      <c r="F2566" s="6" t="str">
        <f t="shared" si="159"/>
        <v>Week-day</v>
      </c>
      <c r="G2566" s="6" t="str">
        <f>_xlfn.XLOOKUP(B2566,'[1]VLOOKUP DATA'!$A$3:$A$14,'[1]VLOOKUP DATA'!$C$3:$C$14)</f>
        <v>Low-demand</v>
      </c>
      <c r="H2566" s="6" t="str" cm="1">
        <f t="array" ref="H2566">_xlfn.XLOOKUP(1,('[1]VLOOKUP DATA'!$I$2:$I$337=[1]DATA!G2566)*('[1]VLOOKUP DATA'!$J$2:$J$337=[1]DATA!D2566)*('[1]VLOOKUP DATA'!$K$2:$K$337=[1]DATA!E2566),'[1]VLOOKUP DATA'!$L$2:$L$337)</f>
        <v>Off-Peak</v>
      </c>
      <c r="I2566" s="1" cm="1">
        <f t="array" ref="I2566">_xlfn.XLOOKUP(B2566,'[1]VLOOKUP DATA'!$A$3:$A$14,_xlfn.XLOOKUP(H2566,'[1]VLOOKUP DATA'!$D$2:$F$2,'[1]VLOOKUP DATA'!$D$3:$F$14))*100</f>
        <v>93</v>
      </c>
      <c r="J2566" s="2">
        <v>52.991583333333345</v>
      </c>
      <c r="K2566" s="3">
        <f t="shared" si="161"/>
        <v>52.991583333333345</v>
      </c>
      <c r="L2566" s="3">
        <v>99</v>
      </c>
      <c r="M2566" s="4">
        <v>352.80092500000006</v>
      </c>
      <c r="N2566" s="4">
        <v>0</v>
      </c>
      <c r="O2566" s="4">
        <v>405.78880000000026</v>
      </c>
      <c r="P2566" s="3">
        <f t="shared" si="162"/>
        <v>479.85873786407785</v>
      </c>
      <c r="Q2566" s="5">
        <v>-4.0666666666666663E-3</v>
      </c>
      <c r="R2566" s="5">
        <f>VLOOKUP(D2566,'[1]DESIGN LOAD'!AC:AF,2,FALSE)</f>
        <v>200</v>
      </c>
      <c r="S2566" s="7">
        <f>VLOOKUP(D2566,'[1]DESIGN LOAD'!AC:AF,3,FALSE)</f>
        <v>190</v>
      </c>
      <c r="T2566">
        <f>VLOOKUP(D2566,'[1]DESIGN LOAD'!AC:AF,4,FALSE)</f>
        <v>390</v>
      </c>
    </row>
    <row r="2567" spans="1:20" x14ac:dyDescent="0.3">
      <c r="A2567" s="6">
        <v>2024</v>
      </c>
      <c r="B2567" s="6">
        <v>10</v>
      </c>
      <c r="C2567" s="6">
        <v>16</v>
      </c>
      <c r="D2567" s="8">
        <v>3</v>
      </c>
      <c r="E2567" s="6" t="str">
        <f t="shared" si="160"/>
        <v>Wednesday</v>
      </c>
      <c r="F2567" s="6" t="str">
        <f t="shared" si="159"/>
        <v>Week-day</v>
      </c>
      <c r="G2567" s="6" t="str">
        <f>_xlfn.XLOOKUP(B2567,'[1]VLOOKUP DATA'!$A$3:$A$14,'[1]VLOOKUP DATA'!$C$3:$C$14)</f>
        <v>Low-demand</v>
      </c>
      <c r="H2567" s="6" t="str" cm="1">
        <f t="array" ref="H2567">_xlfn.XLOOKUP(1,('[1]VLOOKUP DATA'!$I$2:$I$337=[1]DATA!G2567)*('[1]VLOOKUP DATA'!$J$2:$J$337=[1]DATA!D2567)*('[1]VLOOKUP DATA'!$K$2:$K$337=[1]DATA!E2567),'[1]VLOOKUP DATA'!$L$2:$L$337)</f>
        <v>Off-Peak</v>
      </c>
      <c r="I2567" s="1" cm="1">
        <f t="array" ref="I2567">_xlfn.XLOOKUP(B2567,'[1]VLOOKUP DATA'!$A$3:$A$14,_xlfn.XLOOKUP(H2567,'[1]VLOOKUP DATA'!$D$2:$F$2,'[1]VLOOKUP DATA'!$D$3:$F$14))*100</f>
        <v>93</v>
      </c>
      <c r="J2567" s="2">
        <v>50.168558333333337</v>
      </c>
      <c r="K2567" s="3">
        <f t="shared" si="161"/>
        <v>50.168558333333337</v>
      </c>
      <c r="L2567" s="3">
        <v>99</v>
      </c>
      <c r="M2567" s="4">
        <v>353.58620000000002</v>
      </c>
      <c r="N2567" s="4">
        <v>0</v>
      </c>
      <c r="O2567" s="4">
        <v>403.75405000000006</v>
      </c>
      <c r="P2567" s="3">
        <f t="shared" si="162"/>
        <v>479.85873786407785</v>
      </c>
      <c r="Q2567" s="5">
        <v>-8.9166666666666669E-4</v>
      </c>
      <c r="R2567" s="5">
        <f>VLOOKUP(D2567,'[1]DESIGN LOAD'!AC:AF,2,FALSE)</f>
        <v>200</v>
      </c>
      <c r="S2567" s="7">
        <f>VLOOKUP(D2567,'[1]DESIGN LOAD'!AC:AF,3,FALSE)</f>
        <v>190</v>
      </c>
      <c r="T2567">
        <f>VLOOKUP(D2567,'[1]DESIGN LOAD'!AC:AF,4,FALSE)</f>
        <v>390</v>
      </c>
    </row>
    <row r="2568" spans="1:20" x14ac:dyDescent="0.3">
      <c r="A2568" s="6">
        <v>2024</v>
      </c>
      <c r="B2568" s="6">
        <v>10</v>
      </c>
      <c r="C2568" s="6">
        <v>16</v>
      </c>
      <c r="D2568" s="8">
        <v>4</v>
      </c>
      <c r="E2568" s="6" t="str">
        <f t="shared" si="160"/>
        <v>Wednesday</v>
      </c>
      <c r="F2568" s="6" t="str">
        <f t="shared" si="159"/>
        <v>Week-day</v>
      </c>
      <c r="G2568" s="6" t="str">
        <f>_xlfn.XLOOKUP(B2568,'[1]VLOOKUP DATA'!$A$3:$A$14,'[1]VLOOKUP DATA'!$C$3:$C$14)</f>
        <v>Low-demand</v>
      </c>
      <c r="H2568" s="6" t="str" cm="1">
        <f t="array" ref="H2568">_xlfn.XLOOKUP(1,('[1]VLOOKUP DATA'!$I$2:$I$337=[1]DATA!G2568)*('[1]VLOOKUP DATA'!$J$2:$J$337=[1]DATA!D2568)*('[1]VLOOKUP DATA'!$K$2:$K$337=[1]DATA!E2568),'[1]VLOOKUP DATA'!$L$2:$L$337)</f>
        <v>Off-Peak</v>
      </c>
      <c r="I2568" s="1" cm="1">
        <f t="array" ref="I2568">_xlfn.XLOOKUP(B2568,'[1]VLOOKUP DATA'!$A$3:$A$14,_xlfn.XLOOKUP(H2568,'[1]VLOOKUP DATA'!$D$2:$F$2,'[1]VLOOKUP DATA'!$D$3:$F$14))*100</f>
        <v>93</v>
      </c>
      <c r="J2568" s="2">
        <v>49.655466666666648</v>
      </c>
      <c r="K2568" s="3">
        <f t="shared" si="161"/>
        <v>49.655466666666648</v>
      </c>
      <c r="L2568" s="3">
        <v>99</v>
      </c>
      <c r="M2568" s="4">
        <v>345.86635000000012</v>
      </c>
      <c r="N2568" s="4">
        <v>0</v>
      </c>
      <c r="O2568" s="4">
        <v>395.52015000000017</v>
      </c>
      <c r="P2568" s="3">
        <f t="shared" si="162"/>
        <v>479.85873786407785</v>
      </c>
      <c r="Q2568" s="5">
        <v>-1.8833333333333332E-3</v>
      </c>
      <c r="R2568" s="5">
        <f>VLOOKUP(D2568,'[1]DESIGN LOAD'!AC:AF,2,FALSE)</f>
        <v>295</v>
      </c>
      <c r="S2568" s="7">
        <f>VLOOKUP(D2568,'[1]DESIGN LOAD'!AC:AF,3,FALSE)</f>
        <v>190</v>
      </c>
      <c r="T2568">
        <f>VLOOKUP(D2568,'[1]DESIGN LOAD'!AC:AF,4,FALSE)</f>
        <v>485</v>
      </c>
    </row>
    <row r="2569" spans="1:20" x14ac:dyDescent="0.3">
      <c r="A2569" s="6">
        <v>2024</v>
      </c>
      <c r="B2569" s="6">
        <v>10</v>
      </c>
      <c r="C2569" s="6">
        <v>16</v>
      </c>
      <c r="D2569" s="8">
        <v>5</v>
      </c>
      <c r="E2569" s="6" t="str">
        <f t="shared" si="160"/>
        <v>Wednesday</v>
      </c>
      <c r="F2569" s="6" t="str">
        <f t="shared" si="159"/>
        <v>Week-day</v>
      </c>
      <c r="G2569" s="6" t="str">
        <f>_xlfn.XLOOKUP(B2569,'[1]VLOOKUP DATA'!$A$3:$A$14,'[1]VLOOKUP DATA'!$C$3:$C$14)</f>
        <v>Low-demand</v>
      </c>
      <c r="H2569" s="6" t="str" cm="1">
        <f t="array" ref="H2569">_xlfn.XLOOKUP(1,('[1]VLOOKUP DATA'!$I$2:$I$337=[1]DATA!G2569)*('[1]VLOOKUP DATA'!$J$2:$J$337=[1]DATA!D2569)*('[1]VLOOKUP DATA'!$K$2:$K$337=[1]DATA!E2569),'[1]VLOOKUP DATA'!$L$2:$L$337)</f>
        <v>Off-Peak</v>
      </c>
      <c r="I2569" s="1" cm="1">
        <f t="array" ref="I2569">_xlfn.XLOOKUP(B2569,'[1]VLOOKUP DATA'!$A$3:$A$14,_xlfn.XLOOKUP(H2569,'[1]VLOOKUP DATA'!$D$2:$F$2,'[1]VLOOKUP DATA'!$D$3:$F$14))*100</f>
        <v>93</v>
      </c>
      <c r="J2569" s="2">
        <v>51.119166666666644</v>
      </c>
      <c r="K2569" s="3">
        <f t="shared" si="161"/>
        <v>51.119166666666644</v>
      </c>
      <c r="L2569" s="3">
        <v>99</v>
      </c>
      <c r="M2569" s="4">
        <v>351.79095833333332</v>
      </c>
      <c r="N2569" s="4">
        <v>0.15447500000000003</v>
      </c>
      <c r="O2569" s="4">
        <v>403.06345833333313</v>
      </c>
      <c r="P2569" s="3">
        <f t="shared" si="162"/>
        <v>479.85873786407785</v>
      </c>
      <c r="Q2569" s="5">
        <v>-8.833333333333333E-4</v>
      </c>
      <c r="R2569" s="5">
        <f>VLOOKUP(D2569,'[1]DESIGN LOAD'!AC:AF,2,FALSE)</f>
        <v>295</v>
      </c>
      <c r="S2569" s="7">
        <f>VLOOKUP(D2569,'[1]DESIGN LOAD'!AC:AF,3,FALSE)</f>
        <v>190</v>
      </c>
      <c r="T2569">
        <f>VLOOKUP(D2569,'[1]DESIGN LOAD'!AC:AF,4,FALSE)</f>
        <v>485</v>
      </c>
    </row>
    <row r="2570" spans="1:20" x14ac:dyDescent="0.3">
      <c r="A2570" s="6">
        <v>2024</v>
      </c>
      <c r="B2570" s="6">
        <v>10</v>
      </c>
      <c r="C2570" s="6">
        <v>16</v>
      </c>
      <c r="D2570" s="8">
        <v>6</v>
      </c>
      <c r="E2570" s="6" t="str">
        <f t="shared" si="160"/>
        <v>Wednesday</v>
      </c>
      <c r="F2570" s="6" t="str">
        <f t="shared" si="159"/>
        <v>Week-day</v>
      </c>
      <c r="G2570" s="6" t="str">
        <f>_xlfn.XLOOKUP(B2570,'[1]VLOOKUP DATA'!$A$3:$A$14,'[1]VLOOKUP DATA'!$C$3:$C$14)</f>
        <v>Low-demand</v>
      </c>
      <c r="H2570" s="6" t="str" cm="1">
        <f t="array" ref="H2570">_xlfn.XLOOKUP(1,('[1]VLOOKUP DATA'!$I$2:$I$337=[1]DATA!G2570)*('[1]VLOOKUP DATA'!$J$2:$J$337=[1]DATA!D2570)*('[1]VLOOKUP DATA'!$K$2:$K$337=[1]DATA!E2570),'[1]VLOOKUP DATA'!$L$2:$L$337)</f>
        <v>Standard</v>
      </c>
      <c r="I2570" s="1" cm="1">
        <f t="array" ref="I2570">_xlfn.XLOOKUP(B2570,'[1]VLOOKUP DATA'!$A$3:$A$14,_xlfn.XLOOKUP(H2570,'[1]VLOOKUP DATA'!$D$2:$F$2,'[1]VLOOKUP DATA'!$D$3:$F$14))*100</f>
        <v>147</v>
      </c>
      <c r="J2570" s="2">
        <v>46.034950000000016</v>
      </c>
      <c r="K2570" s="3">
        <f t="shared" si="161"/>
        <v>46.034950000000016</v>
      </c>
      <c r="L2570" s="3">
        <v>99.016666666666666</v>
      </c>
      <c r="M2570" s="4">
        <v>317.40271666666661</v>
      </c>
      <c r="N2570" s="4">
        <v>73.819008333333358</v>
      </c>
      <c r="O2570" s="4">
        <v>437.25716666666688</v>
      </c>
      <c r="P2570" s="3">
        <f t="shared" si="162"/>
        <v>479.85873786407785</v>
      </c>
      <c r="Q2570" s="5">
        <v>0</v>
      </c>
      <c r="R2570" s="5">
        <f>VLOOKUP(D2570,'[1]DESIGN LOAD'!AC:AF,2,FALSE)</f>
        <v>295</v>
      </c>
      <c r="S2570" s="7">
        <f>VLOOKUP(D2570,'[1]DESIGN LOAD'!AC:AF,3,FALSE)</f>
        <v>190</v>
      </c>
      <c r="T2570">
        <f>VLOOKUP(D2570,'[1]DESIGN LOAD'!AC:AF,4,FALSE)</f>
        <v>485</v>
      </c>
    </row>
    <row r="2571" spans="1:20" x14ac:dyDescent="0.3">
      <c r="A2571" s="6">
        <v>2024</v>
      </c>
      <c r="B2571" s="6">
        <v>10</v>
      </c>
      <c r="C2571" s="6">
        <v>16</v>
      </c>
      <c r="D2571" s="8">
        <v>7</v>
      </c>
      <c r="E2571" s="6" t="str">
        <f t="shared" si="160"/>
        <v>Wednesday</v>
      </c>
      <c r="F2571" s="6" t="str">
        <f t="shared" si="159"/>
        <v>Week-day</v>
      </c>
      <c r="G2571" s="6" t="str">
        <f>_xlfn.XLOOKUP(B2571,'[1]VLOOKUP DATA'!$A$3:$A$14,'[1]VLOOKUP DATA'!$C$3:$C$14)</f>
        <v>Low-demand</v>
      </c>
      <c r="H2571" s="6" t="str" cm="1">
        <f t="array" ref="H2571">_xlfn.XLOOKUP(1,('[1]VLOOKUP DATA'!$I$2:$I$337=[1]DATA!G2571)*('[1]VLOOKUP DATA'!$J$2:$J$337=[1]DATA!D2571)*('[1]VLOOKUP DATA'!$K$2:$K$337=[1]DATA!E2571),'[1]VLOOKUP DATA'!$L$2:$L$337)</f>
        <v>Peak</v>
      </c>
      <c r="I2571" s="1" cm="1">
        <f t="array" ref="I2571">_xlfn.XLOOKUP(B2571,'[1]VLOOKUP DATA'!$A$3:$A$14,_xlfn.XLOOKUP(H2571,'[1]VLOOKUP DATA'!$D$2:$F$2,'[1]VLOOKUP DATA'!$D$3:$F$14))*100</f>
        <v>213</v>
      </c>
      <c r="J2571" s="2">
        <v>8.5692666666666693</v>
      </c>
      <c r="K2571" s="3">
        <f t="shared" si="161"/>
        <v>8.5692666666666693</v>
      </c>
      <c r="L2571" s="3">
        <v>99.058333333333337</v>
      </c>
      <c r="M2571" s="4">
        <v>87.174941666666626</v>
      </c>
      <c r="N2571" s="4">
        <v>339.77259166666653</v>
      </c>
      <c r="O2571" s="4">
        <v>435.51432499999999</v>
      </c>
      <c r="P2571" s="3">
        <f t="shared" si="162"/>
        <v>479.85873786407785</v>
      </c>
      <c r="Q2571" s="5">
        <v>-2.4249999999999996E-3</v>
      </c>
      <c r="R2571" s="5">
        <f>VLOOKUP(D2571,'[1]DESIGN LOAD'!AC:AF,2,FALSE)</f>
        <v>565</v>
      </c>
      <c r="S2571" s="7">
        <f>VLOOKUP(D2571,'[1]DESIGN LOAD'!AC:AF,3,FALSE)</f>
        <v>690</v>
      </c>
      <c r="T2571">
        <f>VLOOKUP(D2571,'[1]DESIGN LOAD'!AC:AF,4,FALSE)</f>
        <v>1255</v>
      </c>
    </row>
    <row r="2572" spans="1:20" x14ac:dyDescent="0.3">
      <c r="A2572" s="6">
        <v>2024</v>
      </c>
      <c r="B2572" s="6">
        <v>10</v>
      </c>
      <c r="C2572" s="6">
        <v>16</v>
      </c>
      <c r="D2572" s="8">
        <v>8</v>
      </c>
      <c r="E2572" s="6" t="str">
        <f t="shared" si="160"/>
        <v>Wednesday</v>
      </c>
      <c r="F2572" s="6" t="str">
        <f t="shared" si="159"/>
        <v>Week-day</v>
      </c>
      <c r="G2572" s="6" t="str">
        <f>_xlfn.XLOOKUP(B2572,'[1]VLOOKUP DATA'!$A$3:$A$14,'[1]VLOOKUP DATA'!$C$3:$C$14)</f>
        <v>Low-demand</v>
      </c>
      <c r="H2572" s="6" t="str" cm="1">
        <f t="array" ref="H2572">_xlfn.XLOOKUP(1,('[1]VLOOKUP DATA'!$I$2:$I$337=[1]DATA!G2572)*('[1]VLOOKUP DATA'!$J$2:$J$337=[1]DATA!D2572)*('[1]VLOOKUP DATA'!$K$2:$K$337=[1]DATA!E2572),'[1]VLOOKUP DATA'!$L$2:$L$337)</f>
        <v>Peak</v>
      </c>
      <c r="I2572" s="1" cm="1">
        <f t="array" ref="I2572">_xlfn.XLOOKUP(B2572,'[1]VLOOKUP DATA'!$A$3:$A$14,_xlfn.XLOOKUP(H2572,'[1]VLOOKUP DATA'!$D$2:$F$2,'[1]VLOOKUP DATA'!$D$3:$F$14))*100</f>
        <v>213</v>
      </c>
      <c r="J2572" s="2">
        <v>-6.2848333333333333</v>
      </c>
      <c r="K2572" s="3">
        <f t="shared" si="161"/>
        <v>0</v>
      </c>
      <c r="L2572" s="3">
        <v>99.041666666666671</v>
      </c>
      <c r="M2572" s="4">
        <v>1.2234</v>
      </c>
      <c r="N2572" s="4">
        <v>449.16452499999991</v>
      </c>
      <c r="O2572" s="4">
        <v>444.09746666666678</v>
      </c>
      <c r="P2572" s="3">
        <f t="shared" si="162"/>
        <v>479.85873786407785</v>
      </c>
      <c r="Q2572" s="5">
        <v>-4.9916666666666668E-3</v>
      </c>
      <c r="R2572" s="5">
        <f>VLOOKUP(D2572,'[1]DESIGN LOAD'!AC:AF,2,FALSE)</f>
        <v>565</v>
      </c>
      <c r="S2572" s="7">
        <f>VLOOKUP(D2572,'[1]DESIGN LOAD'!AC:AF,3,FALSE)</f>
        <v>675</v>
      </c>
      <c r="T2572">
        <f>VLOOKUP(D2572,'[1]DESIGN LOAD'!AC:AF,4,FALSE)</f>
        <v>1240</v>
      </c>
    </row>
    <row r="2573" spans="1:20" x14ac:dyDescent="0.3">
      <c r="A2573" s="6">
        <v>2024</v>
      </c>
      <c r="B2573" s="6">
        <v>10</v>
      </c>
      <c r="C2573" s="6">
        <v>16</v>
      </c>
      <c r="D2573" s="8">
        <v>9</v>
      </c>
      <c r="E2573" s="6" t="str">
        <f t="shared" si="160"/>
        <v>Wednesday</v>
      </c>
      <c r="F2573" s="6" t="str">
        <f t="shared" si="159"/>
        <v>Week-day</v>
      </c>
      <c r="G2573" s="6" t="str">
        <f>_xlfn.XLOOKUP(B2573,'[1]VLOOKUP DATA'!$A$3:$A$14,'[1]VLOOKUP DATA'!$C$3:$C$14)</f>
        <v>Low-demand</v>
      </c>
      <c r="H2573" s="6" t="str" cm="1">
        <f t="array" ref="H2573">_xlfn.XLOOKUP(1,('[1]VLOOKUP DATA'!$I$2:$I$337=[1]DATA!G2573)*('[1]VLOOKUP DATA'!$J$2:$J$337=[1]DATA!D2573)*('[1]VLOOKUP DATA'!$K$2:$K$337=[1]DATA!E2573),'[1]VLOOKUP DATA'!$L$2:$L$337)</f>
        <v>Peak</v>
      </c>
      <c r="I2573" s="1" cm="1">
        <f t="array" ref="I2573">_xlfn.XLOOKUP(B2573,'[1]VLOOKUP DATA'!$A$3:$A$14,_xlfn.XLOOKUP(H2573,'[1]VLOOKUP DATA'!$D$2:$F$2,'[1]VLOOKUP DATA'!$D$3:$F$14))*100</f>
        <v>213</v>
      </c>
      <c r="J2573" s="2">
        <v>-2.9558583333333326</v>
      </c>
      <c r="K2573" s="3">
        <f t="shared" si="161"/>
        <v>0</v>
      </c>
      <c r="L2573" s="3">
        <v>99.033333333333331</v>
      </c>
      <c r="M2573" s="4">
        <v>0</v>
      </c>
      <c r="N2573" s="4">
        <v>511.19355833333339</v>
      </c>
      <c r="O2573" s="4">
        <v>508.23135000000002</v>
      </c>
      <c r="P2573" s="3">
        <f t="shared" si="162"/>
        <v>479.85873786407785</v>
      </c>
      <c r="Q2573" s="5">
        <v>-5.7166666666666676E-3</v>
      </c>
      <c r="R2573" s="5">
        <f>VLOOKUP(D2573,'[1]DESIGN LOAD'!AC:AF,2,FALSE)</f>
        <v>565</v>
      </c>
      <c r="S2573" s="7">
        <f>VLOOKUP(D2573,'[1]DESIGN LOAD'!AC:AF,3,FALSE)</f>
        <v>675</v>
      </c>
      <c r="T2573">
        <f>VLOOKUP(D2573,'[1]DESIGN LOAD'!AC:AF,4,FALSE)</f>
        <v>1240</v>
      </c>
    </row>
    <row r="2574" spans="1:20" x14ac:dyDescent="0.3">
      <c r="A2574" s="6">
        <v>2024</v>
      </c>
      <c r="B2574" s="6">
        <v>10</v>
      </c>
      <c r="C2574" s="6">
        <v>16</v>
      </c>
      <c r="D2574" s="8">
        <v>10</v>
      </c>
      <c r="E2574" s="6" t="str">
        <f t="shared" si="160"/>
        <v>Wednesday</v>
      </c>
      <c r="F2574" s="6" t="str">
        <f t="shared" si="159"/>
        <v>Week-day</v>
      </c>
      <c r="G2574" s="6" t="str">
        <f>_xlfn.XLOOKUP(B2574,'[1]VLOOKUP DATA'!$A$3:$A$14,'[1]VLOOKUP DATA'!$C$3:$C$14)</f>
        <v>Low-demand</v>
      </c>
      <c r="H2574" s="6" t="str" cm="1">
        <f t="array" ref="H2574">_xlfn.XLOOKUP(1,('[1]VLOOKUP DATA'!$I$2:$I$337=[1]DATA!G2574)*('[1]VLOOKUP DATA'!$J$2:$J$337=[1]DATA!D2574)*('[1]VLOOKUP DATA'!$K$2:$K$337=[1]DATA!E2574),'[1]VLOOKUP DATA'!$L$2:$L$337)</f>
        <v>Standard</v>
      </c>
      <c r="I2574" s="1" cm="1">
        <f t="array" ref="I2574">_xlfn.XLOOKUP(B2574,'[1]VLOOKUP DATA'!$A$3:$A$14,_xlfn.XLOOKUP(H2574,'[1]VLOOKUP DATA'!$D$2:$F$2,'[1]VLOOKUP DATA'!$D$3:$F$14))*100</f>
        <v>147</v>
      </c>
      <c r="J2574" s="2">
        <v>2.5948499999999992</v>
      </c>
      <c r="K2574" s="3">
        <f t="shared" si="161"/>
        <v>2.5948499999999992</v>
      </c>
      <c r="L2574" s="3">
        <v>99.025000000000006</v>
      </c>
      <c r="M2574" s="4">
        <v>0</v>
      </c>
      <c r="N2574" s="4">
        <v>560.64373333333344</v>
      </c>
      <c r="O2574" s="4">
        <v>563.23580833333313</v>
      </c>
      <c r="P2574" s="3">
        <f t="shared" si="162"/>
        <v>479.85873786407785</v>
      </c>
      <c r="Q2574" s="5">
        <v>-2.3000000000000004E-3</v>
      </c>
      <c r="R2574" s="5">
        <f>VLOOKUP(D2574,'[1]DESIGN LOAD'!AC:AF,2,FALSE)</f>
        <v>565</v>
      </c>
      <c r="S2574" s="7">
        <f>VLOOKUP(D2574,'[1]DESIGN LOAD'!AC:AF,3,FALSE)</f>
        <v>675</v>
      </c>
      <c r="T2574">
        <f>VLOOKUP(D2574,'[1]DESIGN LOAD'!AC:AF,4,FALSE)</f>
        <v>1240</v>
      </c>
    </row>
    <row r="2575" spans="1:20" x14ac:dyDescent="0.3">
      <c r="A2575" s="6">
        <v>2024</v>
      </c>
      <c r="B2575" s="6">
        <v>10</v>
      </c>
      <c r="C2575" s="6">
        <v>16</v>
      </c>
      <c r="D2575" s="8">
        <v>11</v>
      </c>
      <c r="E2575" s="6" t="str">
        <f t="shared" si="160"/>
        <v>Wednesday</v>
      </c>
      <c r="F2575" s="6" t="str">
        <f t="shared" si="159"/>
        <v>Week-day</v>
      </c>
      <c r="G2575" s="6" t="str">
        <f>_xlfn.XLOOKUP(B2575,'[1]VLOOKUP DATA'!$A$3:$A$14,'[1]VLOOKUP DATA'!$C$3:$C$14)</f>
        <v>Low-demand</v>
      </c>
      <c r="H2575" s="6" t="str" cm="1">
        <f t="array" ref="H2575">_xlfn.XLOOKUP(1,('[1]VLOOKUP DATA'!$I$2:$I$337=[1]DATA!G2575)*('[1]VLOOKUP DATA'!$J$2:$J$337=[1]DATA!D2575)*('[1]VLOOKUP DATA'!$K$2:$K$337=[1]DATA!E2575),'[1]VLOOKUP DATA'!$L$2:$L$337)</f>
        <v>Standard</v>
      </c>
      <c r="I2575" s="1" cm="1">
        <f t="array" ref="I2575">_xlfn.XLOOKUP(B2575,'[1]VLOOKUP DATA'!$A$3:$A$14,_xlfn.XLOOKUP(H2575,'[1]VLOOKUP DATA'!$D$2:$F$2,'[1]VLOOKUP DATA'!$D$3:$F$14))*100</f>
        <v>147</v>
      </c>
      <c r="J2575" s="2">
        <v>6.6505306122448955</v>
      </c>
      <c r="K2575" s="3">
        <f t="shared" si="161"/>
        <v>6.6505306122448955</v>
      </c>
      <c r="L2575" s="3">
        <v>99.020408163265301</v>
      </c>
      <c r="M2575" s="4">
        <v>0.54134693877551021</v>
      </c>
      <c r="N2575" s="4">
        <v>642.6510510204082</v>
      </c>
      <c r="O2575" s="4">
        <v>636.34701020408158</v>
      </c>
      <c r="P2575" s="3">
        <f t="shared" si="162"/>
        <v>479.85873786407785</v>
      </c>
      <c r="Q2575" s="5">
        <v>-2.0918367346938779E-3</v>
      </c>
      <c r="R2575" s="5">
        <f>VLOOKUP(D2575,'[1]DESIGN LOAD'!AC:AF,2,FALSE)</f>
        <v>565</v>
      </c>
      <c r="S2575" s="7">
        <f>VLOOKUP(D2575,'[1]DESIGN LOAD'!AC:AF,3,FALSE)</f>
        <v>675</v>
      </c>
      <c r="T2575">
        <f>VLOOKUP(D2575,'[1]DESIGN LOAD'!AC:AF,4,FALSE)</f>
        <v>1240</v>
      </c>
    </row>
    <row r="2576" spans="1:20" x14ac:dyDescent="0.3">
      <c r="A2576" s="6">
        <v>2024</v>
      </c>
      <c r="B2576" s="6">
        <v>10</v>
      </c>
      <c r="C2576" s="6">
        <v>16</v>
      </c>
      <c r="D2576" s="8">
        <v>12</v>
      </c>
      <c r="E2576" s="6" t="str">
        <f t="shared" si="160"/>
        <v>Wednesday</v>
      </c>
      <c r="F2576" s="6" t="str">
        <f t="shared" si="159"/>
        <v>Week-day</v>
      </c>
      <c r="G2576" s="6" t="str">
        <f>_xlfn.XLOOKUP(B2576,'[1]VLOOKUP DATA'!$A$3:$A$14,'[1]VLOOKUP DATA'!$C$3:$C$14)</f>
        <v>Low-demand</v>
      </c>
      <c r="H2576" s="6" t="str" cm="1">
        <f t="array" ref="H2576">_xlfn.XLOOKUP(1,('[1]VLOOKUP DATA'!$I$2:$I$337=[1]DATA!G2576)*('[1]VLOOKUP DATA'!$J$2:$J$337=[1]DATA!D2576)*('[1]VLOOKUP DATA'!$K$2:$K$337=[1]DATA!E2576),'[1]VLOOKUP DATA'!$L$2:$L$337)</f>
        <v>Standard</v>
      </c>
      <c r="I2576" s="1" cm="1">
        <f t="array" ref="I2576">_xlfn.XLOOKUP(B2576,'[1]VLOOKUP DATA'!$A$3:$A$14,_xlfn.XLOOKUP(H2576,'[1]VLOOKUP DATA'!$D$2:$F$2,'[1]VLOOKUP DATA'!$D$3:$F$14))*100</f>
        <v>147</v>
      </c>
      <c r="J2576" s="2">
        <v>4.0207083333333351</v>
      </c>
      <c r="K2576" s="3">
        <f t="shared" si="161"/>
        <v>4.0207083333333351</v>
      </c>
      <c r="L2576" s="3">
        <v>99.041666666666671</v>
      </c>
      <c r="M2576" s="4">
        <v>0</v>
      </c>
      <c r="N2576" s="4">
        <v>660.40592500000014</v>
      </c>
      <c r="O2576" s="4">
        <v>664.42205833333355</v>
      </c>
      <c r="P2576" s="3">
        <f t="shared" si="162"/>
        <v>479.85873786407785</v>
      </c>
      <c r="Q2576" s="5">
        <v>-4.1999999999999997E-3</v>
      </c>
      <c r="R2576" s="5">
        <f>VLOOKUP(D2576,'[1]DESIGN LOAD'!AC:AF,2,FALSE)</f>
        <v>565</v>
      </c>
      <c r="S2576" s="7">
        <f>VLOOKUP(D2576,'[1]DESIGN LOAD'!AC:AF,3,FALSE)</f>
        <v>675</v>
      </c>
      <c r="T2576">
        <f>VLOOKUP(D2576,'[1]DESIGN LOAD'!AC:AF,4,FALSE)</f>
        <v>1240</v>
      </c>
    </row>
    <row r="2577" spans="1:20" x14ac:dyDescent="0.3">
      <c r="A2577" s="6">
        <v>2024</v>
      </c>
      <c r="B2577" s="6">
        <v>10</v>
      </c>
      <c r="C2577" s="6">
        <v>16</v>
      </c>
      <c r="D2577" s="8">
        <v>13</v>
      </c>
      <c r="E2577" s="6" t="str">
        <f t="shared" si="160"/>
        <v>Wednesday</v>
      </c>
      <c r="F2577" s="6" t="str">
        <f t="shared" si="159"/>
        <v>Week-day</v>
      </c>
      <c r="G2577" s="6" t="str">
        <f>_xlfn.XLOOKUP(B2577,'[1]VLOOKUP DATA'!$A$3:$A$14,'[1]VLOOKUP DATA'!$C$3:$C$14)</f>
        <v>Low-demand</v>
      </c>
      <c r="H2577" s="6" t="str" cm="1">
        <f t="array" ref="H2577">_xlfn.XLOOKUP(1,('[1]VLOOKUP DATA'!$I$2:$I$337=[1]DATA!G2577)*('[1]VLOOKUP DATA'!$J$2:$J$337=[1]DATA!D2577)*('[1]VLOOKUP DATA'!$K$2:$K$337=[1]DATA!E2577),'[1]VLOOKUP DATA'!$L$2:$L$337)</f>
        <v>Standard</v>
      </c>
      <c r="I2577" s="1" cm="1">
        <f t="array" ref="I2577">_xlfn.XLOOKUP(B2577,'[1]VLOOKUP DATA'!$A$3:$A$14,_xlfn.XLOOKUP(H2577,'[1]VLOOKUP DATA'!$D$2:$F$2,'[1]VLOOKUP DATA'!$D$3:$F$14))*100</f>
        <v>147</v>
      </c>
      <c r="J2577" s="2">
        <v>7.4465083333333322</v>
      </c>
      <c r="K2577" s="3">
        <f t="shared" si="161"/>
        <v>7.4465083333333322</v>
      </c>
      <c r="L2577" s="3">
        <v>99.058333333333337</v>
      </c>
      <c r="M2577" s="4">
        <v>0</v>
      </c>
      <c r="N2577" s="4">
        <v>703.03871666666669</v>
      </c>
      <c r="O2577" s="4">
        <v>710.48104999999975</v>
      </c>
      <c r="P2577" s="3">
        <f t="shared" si="162"/>
        <v>479.85873786407785</v>
      </c>
      <c r="Q2577" s="5">
        <v>-3.8416666666666664E-3</v>
      </c>
      <c r="R2577" s="5">
        <f>VLOOKUP(D2577,'[1]DESIGN LOAD'!AC:AF,2,FALSE)</f>
        <v>565</v>
      </c>
      <c r="S2577" s="7">
        <f>VLOOKUP(D2577,'[1]DESIGN LOAD'!AC:AF,3,FALSE)</f>
        <v>675</v>
      </c>
      <c r="T2577">
        <f>VLOOKUP(D2577,'[1]DESIGN LOAD'!AC:AF,4,FALSE)</f>
        <v>1240</v>
      </c>
    </row>
    <row r="2578" spans="1:20" x14ac:dyDescent="0.3">
      <c r="A2578" s="6">
        <v>2024</v>
      </c>
      <c r="B2578" s="6">
        <v>10</v>
      </c>
      <c r="C2578" s="6">
        <v>16</v>
      </c>
      <c r="D2578" s="8">
        <v>14</v>
      </c>
      <c r="E2578" s="6" t="str">
        <f t="shared" si="160"/>
        <v>Wednesday</v>
      </c>
      <c r="F2578" s="6" t="str">
        <f t="shared" ref="F2578:F2641" si="163">IF(OR(E2578="Saturday",E2578="Sunday"),"Weekend","Week-day")</f>
        <v>Week-day</v>
      </c>
      <c r="G2578" s="6" t="str">
        <f>_xlfn.XLOOKUP(B2578,'[1]VLOOKUP DATA'!$A$3:$A$14,'[1]VLOOKUP DATA'!$C$3:$C$14)</f>
        <v>Low-demand</v>
      </c>
      <c r="H2578" s="6" t="str" cm="1">
        <f t="array" ref="H2578">_xlfn.XLOOKUP(1,('[1]VLOOKUP DATA'!$I$2:$I$337=[1]DATA!G2578)*('[1]VLOOKUP DATA'!$J$2:$J$337=[1]DATA!D2578)*('[1]VLOOKUP DATA'!$K$2:$K$337=[1]DATA!E2578),'[1]VLOOKUP DATA'!$L$2:$L$337)</f>
        <v>Standard</v>
      </c>
      <c r="I2578" s="1" cm="1">
        <f t="array" ref="I2578">_xlfn.XLOOKUP(B2578,'[1]VLOOKUP DATA'!$A$3:$A$14,_xlfn.XLOOKUP(H2578,'[1]VLOOKUP DATA'!$D$2:$F$2,'[1]VLOOKUP DATA'!$D$3:$F$14))*100</f>
        <v>147</v>
      </c>
      <c r="J2578" s="2">
        <v>7.2091499999999966</v>
      </c>
      <c r="K2578" s="3">
        <f t="shared" si="161"/>
        <v>7.2091499999999966</v>
      </c>
      <c r="L2578" s="3">
        <v>99.1</v>
      </c>
      <c r="M2578" s="4">
        <v>0</v>
      </c>
      <c r="N2578" s="4">
        <v>704.59023333333323</v>
      </c>
      <c r="O2578" s="4">
        <v>711.79396666666719</v>
      </c>
      <c r="P2578" s="3">
        <f t="shared" si="162"/>
        <v>479.85873786407785</v>
      </c>
      <c r="Q2578" s="5">
        <v>-5.1250000000000002E-3</v>
      </c>
      <c r="R2578" s="5">
        <f>VLOOKUP(D2578,'[1]DESIGN LOAD'!AC:AF,2,FALSE)</f>
        <v>565</v>
      </c>
      <c r="S2578" s="7">
        <f>VLOOKUP(D2578,'[1]DESIGN LOAD'!AC:AF,3,FALSE)</f>
        <v>675</v>
      </c>
      <c r="T2578">
        <f>VLOOKUP(D2578,'[1]DESIGN LOAD'!AC:AF,4,FALSE)</f>
        <v>1240</v>
      </c>
    </row>
    <row r="2579" spans="1:20" x14ac:dyDescent="0.3">
      <c r="A2579" s="6">
        <v>2024</v>
      </c>
      <c r="B2579" s="6">
        <v>10</v>
      </c>
      <c r="C2579" s="6">
        <v>16</v>
      </c>
      <c r="D2579" s="8">
        <v>15</v>
      </c>
      <c r="E2579" s="6" t="str">
        <f t="shared" si="160"/>
        <v>Wednesday</v>
      </c>
      <c r="F2579" s="6" t="str">
        <f t="shared" si="163"/>
        <v>Week-day</v>
      </c>
      <c r="G2579" s="6" t="str">
        <f>_xlfn.XLOOKUP(B2579,'[1]VLOOKUP DATA'!$A$3:$A$14,'[1]VLOOKUP DATA'!$C$3:$C$14)</f>
        <v>Low-demand</v>
      </c>
      <c r="H2579" s="6" t="str" cm="1">
        <f t="array" ref="H2579">_xlfn.XLOOKUP(1,('[1]VLOOKUP DATA'!$I$2:$I$337=[1]DATA!G2579)*('[1]VLOOKUP DATA'!$J$2:$J$337=[1]DATA!D2579)*('[1]VLOOKUP DATA'!$K$2:$K$337=[1]DATA!E2579),'[1]VLOOKUP DATA'!$L$2:$L$337)</f>
        <v>Standard</v>
      </c>
      <c r="I2579" s="1" cm="1">
        <f t="array" ref="I2579">_xlfn.XLOOKUP(B2579,'[1]VLOOKUP DATA'!$A$3:$A$14,_xlfn.XLOOKUP(H2579,'[1]VLOOKUP DATA'!$D$2:$F$2,'[1]VLOOKUP DATA'!$D$3:$F$14))*100</f>
        <v>147</v>
      </c>
      <c r="J2579" s="2">
        <v>104.91639166666673</v>
      </c>
      <c r="K2579" s="3">
        <f t="shared" si="161"/>
        <v>104.91639166666673</v>
      </c>
      <c r="L2579" s="3">
        <v>98.316666666666663</v>
      </c>
      <c r="M2579" s="4">
        <v>0</v>
      </c>
      <c r="N2579" s="4">
        <v>603.92277500000023</v>
      </c>
      <c r="O2579" s="4">
        <v>708.83505833333345</v>
      </c>
      <c r="P2579" s="3">
        <f t="shared" si="162"/>
        <v>479.85873786407785</v>
      </c>
      <c r="Q2579" s="5">
        <v>-3.9916666666666668E-3</v>
      </c>
      <c r="R2579" s="5">
        <f>VLOOKUP(D2579,'[1]DESIGN LOAD'!AC:AF,2,FALSE)</f>
        <v>565</v>
      </c>
      <c r="S2579" s="7">
        <f>VLOOKUP(D2579,'[1]DESIGN LOAD'!AC:AF,3,FALSE)</f>
        <v>675</v>
      </c>
      <c r="T2579">
        <f>VLOOKUP(D2579,'[1]DESIGN LOAD'!AC:AF,4,FALSE)</f>
        <v>1240</v>
      </c>
    </row>
    <row r="2580" spans="1:20" x14ac:dyDescent="0.3">
      <c r="A2580" s="6">
        <v>2024</v>
      </c>
      <c r="B2580" s="6">
        <v>10</v>
      </c>
      <c r="C2580" s="6">
        <v>16</v>
      </c>
      <c r="D2580" s="8">
        <v>16</v>
      </c>
      <c r="E2580" s="6" t="str">
        <f t="shared" si="160"/>
        <v>Wednesday</v>
      </c>
      <c r="F2580" s="6" t="str">
        <f t="shared" si="163"/>
        <v>Week-day</v>
      </c>
      <c r="G2580" s="6" t="str">
        <f>_xlfn.XLOOKUP(B2580,'[1]VLOOKUP DATA'!$A$3:$A$14,'[1]VLOOKUP DATA'!$C$3:$C$14)</f>
        <v>Low-demand</v>
      </c>
      <c r="H2580" s="6" t="str" cm="1">
        <f t="array" ref="H2580">_xlfn.XLOOKUP(1,('[1]VLOOKUP DATA'!$I$2:$I$337=[1]DATA!G2580)*('[1]VLOOKUP DATA'!$J$2:$J$337=[1]DATA!D2580)*('[1]VLOOKUP DATA'!$K$2:$K$337=[1]DATA!E2580),'[1]VLOOKUP DATA'!$L$2:$L$337)</f>
        <v>Standard</v>
      </c>
      <c r="I2580" s="1" cm="1">
        <f t="array" ref="I2580">_xlfn.XLOOKUP(B2580,'[1]VLOOKUP DATA'!$A$3:$A$14,_xlfn.XLOOKUP(H2580,'[1]VLOOKUP DATA'!$D$2:$F$2,'[1]VLOOKUP DATA'!$D$3:$F$14))*100</f>
        <v>147</v>
      </c>
      <c r="J2580" s="2">
        <v>53.645983333333312</v>
      </c>
      <c r="K2580" s="3">
        <f t="shared" si="161"/>
        <v>53.645983333333312</v>
      </c>
      <c r="L2580" s="3">
        <v>95.25833333333334</v>
      </c>
      <c r="M2580" s="4">
        <v>357.08399999999995</v>
      </c>
      <c r="N2580" s="4">
        <v>334.33390833333345</v>
      </c>
      <c r="O2580" s="4">
        <v>745.06200000000013</v>
      </c>
      <c r="P2580" s="3">
        <f t="shared" si="162"/>
        <v>479.85873786407785</v>
      </c>
      <c r="Q2580" s="5">
        <v>-1.7500000000000003E-3</v>
      </c>
      <c r="R2580" s="5">
        <f>VLOOKUP(D2580,'[1]DESIGN LOAD'!AC:AF,2,FALSE)</f>
        <v>565</v>
      </c>
      <c r="S2580" s="7">
        <f>VLOOKUP(D2580,'[1]DESIGN LOAD'!AC:AF,3,FALSE)</f>
        <v>675</v>
      </c>
      <c r="T2580">
        <f>VLOOKUP(D2580,'[1]DESIGN LOAD'!AC:AF,4,FALSE)</f>
        <v>1240</v>
      </c>
    </row>
    <row r="2581" spans="1:20" x14ac:dyDescent="0.3">
      <c r="A2581" s="6">
        <v>2024</v>
      </c>
      <c r="B2581" s="6">
        <v>10</v>
      </c>
      <c r="C2581" s="6">
        <v>16</v>
      </c>
      <c r="D2581" s="8">
        <v>17</v>
      </c>
      <c r="E2581" s="6" t="str">
        <f t="shared" si="160"/>
        <v>Wednesday</v>
      </c>
      <c r="F2581" s="6" t="str">
        <f t="shared" si="163"/>
        <v>Week-day</v>
      </c>
      <c r="G2581" s="6" t="str">
        <f>_xlfn.XLOOKUP(B2581,'[1]VLOOKUP DATA'!$A$3:$A$14,'[1]VLOOKUP DATA'!$C$3:$C$14)</f>
        <v>Low-demand</v>
      </c>
      <c r="H2581" s="6" t="str" cm="1">
        <f t="array" ref="H2581">_xlfn.XLOOKUP(1,('[1]VLOOKUP DATA'!$I$2:$I$337=[1]DATA!G2581)*('[1]VLOOKUP DATA'!$J$2:$J$337=[1]DATA!D2581)*('[1]VLOOKUP DATA'!$K$2:$K$337=[1]DATA!E2581),'[1]VLOOKUP DATA'!$L$2:$L$337)</f>
        <v>Standard</v>
      </c>
      <c r="I2581" s="1" cm="1">
        <f t="array" ref="I2581">_xlfn.XLOOKUP(B2581,'[1]VLOOKUP DATA'!$A$3:$A$14,_xlfn.XLOOKUP(H2581,'[1]VLOOKUP DATA'!$D$2:$F$2,'[1]VLOOKUP DATA'!$D$3:$F$14))*100</f>
        <v>147</v>
      </c>
      <c r="J2581" s="2">
        <v>39.685183333333349</v>
      </c>
      <c r="K2581" s="3">
        <f t="shared" si="161"/>
        <v>39.685183333333349</v>
      </c>
      <c r="L2581" s="3">
        <v>96.15</v>
      </c>
      <c r="M2581" s="4">
        <v>479.8303416666667</v>
      </c>
      <c r="N2581" s="4">
        <v>97.336733333333328</v>
      </c>
      <c r="O2581" s="4">
        <v>616.78622499999994</v>
      </c>
      <c r="P2581" s="3">
        <f t="shared" si="162"/>
        <v>479.85873786407785</v>
      </c>
      <c r="Q2581" s="5">
        <v>-6.5966666666666673E-2</v>
      </c>
      <c r="R2581" s="5">
        <f>VLOOKUP(D2581,'[1]DESIGN LOAD'!AC:AF,2,FALSE)</f>
        <v>555</v>
      </c>
      <c r="S2581" s="7">
        <f>VLOOKUP(D2581,'[1]DESIGN LOAD'!AC:AF,3,FALSE)</f>
        <v>675</v>
      </c>
      <c r="T2581">
        <f>VLOOKUP(D2581,'[1]DESIGN LOAD'!AC:AF,4,FALSE)</f>
        <v>1230</v>
      </c>
    </row>
    <row r="2582" spans="1:20" x14ac:dyDescent="0.3">
      <c r="A2582" s="6">
        <v>2024</v>
      </c>
      <c r="B2582" s="6">
        <v>10</v>
      </c>
      <c r="C2582" s="6">
        <v>16</v>
      </c>
      <c r="D2582" s="8">
        <v>18</v>
      </c>
      <c r="E2582" s="6" t="str">
        <f t="shared" si="160"/>
        <v>Wednesday</v>
      </c>
      <c r="F2582" s="6" t="str">
        <f t="shared" si="163"/>
        <v>Week-day</v>
      </c>
      <c r="G2582" s="6" t="str">
        <f>_xlfn.XLOOKUP(B2582,'[1]VLOOKUP DATA'!$A$3:$A$14,'[1]VLOOKUP DATA'!$C$3:$C$14)</f>
        <v>Low-demand</v>
      </c>
      <c r="H2582" s="6" t="str" cm="1">
        <f t="array" ref="H2582">_xlfn.XLOOKUP(1,('[1]VLOOKUP DATA'!$I$2:$I$337=[1]DATA!G2582)*('[1]VLOOKUP DATA'!$J$2:$J$337=[1]DATA!D2582)*('[1]VLOOKUP DATA'!$K$2:$K$337=[1]DATA!E2582),'[1]VLOOKUP DATA'!$L$2:$L$337)</f>
        <v>Peak</v>
      </c>
      <c r="I2582" s="1" cm="1">
        <f t="array" ref="I2582">_xlfn.XLOOKUP(B2582,'[1]VLOOKUP DATA'!$A$3:$A$14,_xlfn.XLOOKUP(H2582,'[1]VLOOKUP DATA'!$D$2:$F$2,'[1]VLOOKUP DATA'!$D$3:$F$14))*100</f>
        <v>213</v>
      </c>
      <c r="J2582" s="2">
        <v>69.849758333333341</v>
      </c>
      <c r="K2582" s="3">
        <f t="shared" si="161"/>
        <v>69.849758333333341</v>
      </c>
      <c r="L2582" s="3">
        <v>97.308333333333337</v>
      </c>
      <c r="M2582" s="4">
        <v>479.8386083333333</v>
      </c>
      <c r="N2582" s="4">
        <v>18.835674999999995</v>
      </c>
      <c r="O2582" s="4">
        <v>568.48647499999981</v>
      </c>
      <c r="P2582" s="3">
        <f t="shared" si="162"/>
        <v>479.85873786407785</v>
      </c>
      <c r="Q2582" s="5">
        <v>-3.7774999999999996E-2</v>
      </c>
      <c r="R2582" s="5">
        <f>VLOOKUP(D2582,'[1]DESIGN LOAD'!AC:AF,2,FALSE)</f>
        <v>485</v>
      </c>
      <c r="S2582" s="7">
        <f>VLOOKUP(D2582,'[1]DESIGN LOAD'!AC:AF,3,FALSE)</f>
        <v>655</v>
      </c>
      <c r="T2582">
        <f>VLOOKUP(D2582,'[1]DESIGN LOAD'!AC:AF,4,FALSE)</f>
        <v>1140</v>
      </c>
    </row>
    <row r="2583" spans="1:20" x14ac:dyDescent="0.3">
      <c r="A2583" s="6">
        <v>2024</v>
      </c>
      <c r="B2583" s="6">
        <v>10</v>
      </c>
      <c r="C2583" s="6">
        <v>16</v>
      </c>
      <c r="D2583" s="8">
        <v>19</v>
      </c>
      <c r="E2583" s="6" t="str">
        <f t="shared" si="160"/>
        <v>Wednesday</v>
      </c>
      <c r="F2583" s="6" t="str">
        <f t="shared" si="163"/>
        <v>Week-day</v>
      </c>
      <c r="G2583" s="6" t="str">
        <f>_xlfn.XLOOKUP(B2583,'[1]VLOOKUP DATA'!$A$3:$A$14,'[1]VLOOKUP DATA'!$C$3:$C$14)</f>
        <v>Low-demand</v>
      </c>
      <c r="H2583" s="6" t="str" cm="1">
        <f t="array" ref="H2583">_xlfn.XLOOKUP(1,('[1]VLOOKUP DATA'!$I$2:$I$337=[1]DATA!G2583)*('[1]VLOOKUP DATA'!$J$2:$J$337=[1]DATA!D2583)*('[1]VLOOKUP DATA'!$K$2:$K$337=[1]DATA!E2583),'[1]VLOOKUP DATA'!$L$2:$L$337)</f>
        <v>Peak</v>
      </c>
      <c r="I2583" s="1" cm="1">
        <f t="array" ref="I2583">_xlfn.XLOOKUP(B2583,'[1]VLOOKUP DATA'!$A$3:$A$14,_xlfn.XLOOKUP(H2583,'[1]VLOOKUP DATA'!$D$2:$F$2,'[1]VLOOKUP DATA'!$D$3:$F$14))*100</f>
        <v>213</v>
      </c>
      <c r="J2583" s="2">
        <v>92.698566666666665</v>
      </c>
      <c r="K2583" s="3">
        <f t="shared" si="161"/>
        <v>92.698566666666665</v>
      </c>
      <c r="L2583" s="3">
        <v>96.775000000000006</v>
      </c>
      <c r="M2583" s="4">
        <v>479.84085833333313</v>
      </c>
      <c r="N2583" s="4">
        <v>2.9999999999999997E-4</v>
      </c>
      <c r="O2583" s="4">
        <v>572.53708333333327</v>
      </c>
      <c r="P2583" s="3">
        <f t="shared" si="162"/>
        <v>479.85873786407785</v>
      </c>
      <c r="Q2583" s="5">
        <v>-3.1333333333333335E-3</v>
      </c>
      <c r="R2583" s="5">
        <f>VLOOKUP(D2583,'[1]DESIGN LOAD'!AC:AF,2,FALSE)</f>
        <v>295</v>
      </c>
      <c r="S2583" s="7">
        <f>VLOOKUP(D2583,'[1]DESIGN LOAD'!AC:AF,3,FALSE)</f>
        <v>655</v>
      </c>
      <c r="T2583">
        <f>VLOOKUP(D2583,'[1]DESIGN LOAD'!AC:AF,4,FALSE)</f>
        <v>950</v>
      </c>
    </row>
    <row r="2584" spans="1:20" x14ac:dyDescent="0.3">
      <c r="A2584" s="6">
        <v>2024</v>
      </c>
      <c r="B2584" s="6">
        <v>10</v>
      </c>
      <c r="C2584" s="6">
        <v>16</v>
      </c>
      <c r="D2584" s="8">
        <v>20</v>
      </c>
      <c r="E2584" s="6" t="str">
        <f t="shared" si="160"/>
        <v>Wednesday</v>
      </c>
      <c r="F2584" s="6" t="str">
        <f t="shared" si="163"/>
        <v>Week-day</v>
      </c>
      <c r="G2584" s="6" t="str">
        <f>_xlfn.XLOOKUP(B2584,'[1]VLOOKUP DATA'!$A$3:$A$14,'[1]VLOOKUP DATA'!$C$3:$C$14)</f>
        <v>Low-demand</v>
      </c>
      <c r="H2584" s="6" t="str" cm="1">
        <f t="array" ref="H2584">_xlfn.XLOOKUP(1,('[1]VLOOKUP DATA'!$I$2:$I$337=[1]DATA!G2584)*('[1]VLOOKUP DATA'!$J$2:$J$337=[1]DATA!D2584)*('[1]VLOOKUP DATA'!$K$2:$K$337=[1]DATA!E2584),'[1]VLOOKUP DATA'!$L$2:$L$337)</f>
        <v>Standard</v>
      </c>
      <c r="I2584" s="1" cm="1">
        <f t="array" ref="I2584">_xlfn.XLOOKUP(B2584,'[1]VLOOKUP DATA'!$A$3:$A$14,_xlfn.XLOOKUP(H2584,'[1]VLOOKUP DATA'!$D$2:$F$2,'[1]VLOOKUP DATA'!$D$3:$F$14))*100</f>
        <v>147</v>
      </c>
      <c r="J2584" s="2">
        <v>2.3637666666666628</v>
      </c>
      <c r="K2584" s="3">
        <f t="shared" si="161"/>
        <v>2.3637666666666628</v>
      </c>
      <c r="L2584" s="3">
        <v>98.291666666666671</v>
      </c>
      <c r="M2584" s="4">
        <v>439.62832500000007</v>
      </c>
      <c r="N2584" s="4">
        <v>0</v>
      </c>
      <c r="O2584" s="4">
        <v>441.98355833333329</v>
      </c>
      <c r="P2584" s="3">
        <f t="shared" si="162"/>
        <v>479.85873786407785</v>
      </c>
      <c r="Q2584" s="5">
        <v>-8.3583333333333322E-3</v>
      </c>
      <c r="R2584" s="5">
        <f>VLOOKUP(D2584,'[1]DESIGN LOAD'!AC:AF,2,FALSE)</f>
        <v>295</v>
      </c>
      <c r="S2584" s="7">
        <f>VLOOKUP(D2584,'[1]DESIGN LOAD'!AC:AF,3,FALSE)</f>
        <v>190</v>
      </c>
      <c r="T2584">
        <f>VLOOKUP(D2584,'[1]DESIGN LOAD'!AC:AF,4,FALSE)</f>
        <v>485</v>
      </c>
    </row>
    <row r="2585" spans="1:20" x14ac:dyDescent="0.3">
      <c r="A2585" s="6">
        <v>2024</v>
      </c>
      <c r="B2585" s="6">
        <v>10</v>
      </c>
      <c r="C2585" s="6">
        <v>16</v>
      </c>
      <c r="D2585" s="8">
        <v>21</v>
      </c>
      <c r="E2585" s="6" t="str">
        <f t="shared" si="160"/>
        <v>Wednesday</v>
      </c>
      <c r="F2585" s="6" t="str">
        <f t="shared" si="163"/>
        <v>Week-day</v>
      </c>
      <c r="G2585" s="6" t="str">
        <f>_xlfn.XLOOKUP(B2585,'[1]VLOOKUP DATA'!$A$3:$A$14,'[1]VLOOKUP DATA'!$C$3:$C$14)</f>
        <v>Low-demand</v>
      </c>
      <c r="H2585" s="6" t="str" cm="1">
        <f t="array" ref="H2585">_xlfn.XLOOKUP(1,('[1]VLOOKUP DATA'!$I$2:$I$337=[1]DATA!G2585)*('[1]VLOOKUP DATA'!$J$2:$J$337=[1]DATA!D2585)*('[1]VLOOKUP DATA'!$K$2:$K$337=[1]DATA!E2585),'[1]VLOOKUP DATA'!$L$2:$L$337)</f>
        <v>Standard</v>
      </c>
      <c r="I2585" s="1" cm="1">
        <f t="array" ref="I2585">_xlfn.XLOOKUP(B2585,'[1]VLOOKUP DATA'!$A$3:$A$14,_xlfn.XLOOKUP(H2585,'[1]VLOOKUP DATA'!$D$2:$F$2,'[1]VLOOKUP DATA'!$D$3:$F$14))*100</f>
        <v>147</v>
      </c>
      <c r="J2585" s="2">
        <v>54.481558333333346</v>
      </c>
      <c r="K2585" s="3">
        <f t="shared" si="161"/>
        <v>54.481558333333346</v>
      </c>
      <c r="L2585" s="3">
        <v>99</v>
      </c>
      <c r="M2585" s="4">
        <v>367.07423333333338</v>
      </c>
      <c r="N2585" s="4">
        <v>0</v>
      </c>
      <c r="O2585" s="4">
        <v>421.54549999999983</v>
      </c>
      <c r="P2585" s="3">
        <f t="shared" si="162"/>
        <v>479.85873786407785</v>
      </c>
      <c r="Q2585" s="5">
        <v>-1.0250000000000004E-2</v>
      </c>
      <c r="R2585" s="5">
        <f>VLOOKUP(D2585,'[1]DESIGN LOAD'!AC:AF,2,FALSE)</f>
        <v>295</v>
      </c>
      <c r="S2585" s="7">
        <f>VLOOKUP(D2585,'[1]DESIGN LOAD'!AC:AF,3,FALSE)</f>
        <v>190</v>
      </c>
      <c r="T2585">
        <f>VLOOKUP(D2585,'[1]DESIGN LOAD'!AC:AF,4,FALSE)</f>
        <v>485</v>
      </c>
    </row>
    <row r="2586" spans="1:20" x14ac:dyDescent="0.3">
      <c r="A2586" s="6">
        <v>2024</v>
      </c>
      <c r="B2586" s="6">
        <v>10</v>
      </c>
      <c r="C2586" s="6">
        <v>16</v>
      </c>
      <c r="D2586" s="8">
        <v>22</v>
      </c>
      <c r="E2586" s="6" t="str">
        <f t="shared" si="160"/>
        <v>Wednesday</v>
      </c>
      <c r="F2586" s="6" t="str">
        <f t="shared" si="163"/>
        <v>Week-day</v>
      </c>
      <c r="G2586" s="6" t="str">
        <f>_xlfn.XLOOKUP(B2586,'[1]VLOOKUP DATA'!$A$3:$A$14,'[1]VLOOKUP DATA'!$C$3:$C$14)</f>
        <v>Low-demand</v>
      </c>
      <c r="H2586" s="6" t="str" cm="1">
        <f t="array" ref="H2586">_xlfn.XLOOKUP(1,('[1]VLOOKUP DATA'!$I$2:$I$337=[1]DATA!G2586)*('[1]VLOOKUP DATA'!$J$2:$J$337=[1]DATA!D2586)*('[1]VLOOKUP DATA'!$K$2:$K$337=[1]DATA!E2586),'[1]VLOOKUP DATA'!$L$2:$L$337)</f>
        <v>Off-Peak</v>
      </c>
      <c r="I2586" s="1" cm="1">
        <f t="array" ref="I2586">_xlfn.XLOOKUP(B2586,'[1]VLOOKUP DATA'!$A$3:$A$14,_xlfn.XLOOKUP(H2586,'[1]VLOOKUP DATA'!$D$2:$F$2,'[1]VLOOKUP DATA'!$D$3:$F$14))*100</f>
        <v>93</v>
      </c>
      <c r="J2586" s="2">
        <v>47.734649999999995</v>
      </c>
      <c r="K2586" s="3">
        <f t="shared" si="161"/>
        <v>47.734649999999995</v>
      </c>
      <c r="L2586" s="3">
        <v>99</v>
      </c>
      <c r="M2586" s="4">
        <v>331.65350000000024</v>
      </c>
      <c r="N2586" s="4">
        <v>0</v>
      </c>
      <c r="O2586" s="4">
        <v>379.38038333333321</v>
      </c>
      <c r="P2586" s="3">
        <f t="shared" si="162"/>
        <v>479.85873786407785</v>
      </c>
      <c r="Q2586" s="5">
        <v>-7.9166666666666691E-3</v>
      </c>
      <c r="R2586" s="5">
        <f>VLOOKUP(D2586,'[1]DESIGN LOAD'!AC:AF,2,FALSE)</f>
        <v>200</v>
      </c>
      <c r="S2586" s="7">
        <f>VLOOKUP(D2586,'[1]DESIGN LOAD'!AC:AF,3,FALSE)</f>
        <v>190</v>
      </c>
      <c r="T2586">
        <f>VLOOKUP(D2586,'[1]DESIGN LOAD'!AC:AF,4,FALSE)</f>
        <v>390</v>
      </c>
    </row>
    <row r="2587" spans="1:20" x14ac:dyDescent="0.3">
      <c r="A2587" s="6">
        <v>2024</v>
      </c>
      <c r="B2587" s="6">
        <v>10</v>
      </c>
      <c r="C2587" s="6">
        <v>16</v>
      </c>
      <c r="D2587" s="8">
        <v>23</v>
      </c>
      <c r="E2587" s="6" t="str">
        <f t="shared" si="160"/>
        <v>Wednesday</v>
      </c>
      <c r="F2587" s="6" t="str">
        <f t="shared" si="163"/>
        <v>Week-day</v>
      </c>
      <c r="G2587" s="6" t="str">
        <f>_xlfn.XLOOKUP(B2587,'[1]VLOOKUP DATA'!$A$3:$A$14,'[1]VLOOKUP DATA'!$C$3:$C$14)</f>
        <v>Low-demand</v>
      </c>
      <c r="H2587" s="6" t="str" cm="1">
        <f t="array" ref="H2587">_xlfn.XLOOKUP(1,('[1]VLOOKUP DATA'!$I$2:$I$337=[1]DATA!G2587)*('[1]VLOOKUP DATA'!$J$2:$J$337=[1]DATA!D2587)*('[1]VLOOKUP DATA'!$K$2:$K$337=[1]DATA!E2587),'[1]VLOOKUP DATA'!$L$2:$L$337)</f>
        <v>Off-Peak</v>
      </c>
      <c r="I2587" s="1" cm="1">
        <f t="array" ref="I2587">_xlfn.XLOOKUP(B2587,'[1]VLOOKUP DATA'!$A$3:$A$14,_xlfn.XLOOKUP(H2587,'[1]VLOOKUP DATA'!$D$2:$F$2,'[1]VLOOKUP DATA'!$D$3:$F$14))*100</f>
        <v>93</v>
      </c>
      <c r="J2587" s="2">
        <v>49.941541666666666</v>
      </c>
      <c r="K2587" s="3">
        <f t="shared" si="161"/>
        <v>49.941541666666666</v>
      </c>
      <c r="L2587" s="3">
        <v>99.00833333333334</v>
      </c>
      <c r="M2587" s="4">
        <v>324.54757499999994</v>
      </c>
      <c r="N2587" s="4">
        <v>0</v>
      </c>
      <c r="O2587" s="4">
        <v>374.48046666666653</v>
      </c>
      <c r="P2587" s="3">
        <f t="shared" si="162"/>
        <v>479.85873786407785</v>
      </c>
      <c r="Q2587" s="5">
        <v>-8.7750000000000033E-3</v>
      </c>
      <c r="R2587" s="5">
        <f>VLOOKUP(D2587,'[1]DESIGN LOAD'!AC:AF,2,FALSE)</f>
        <v>200</v>
      </c>
      <c r="S2587" s="7">
        <f>VLOOKUP(D2587,'[1]DESIGN LOAD'!AC:AF,3,FALSE)</f>
        <v>190</v>
      </c>
      <c r="T2587">
        <f>VLOOKUP(D2587,'[1]DESIGN LOAD'!AC:AF,4,FALSE)</f>
        <v>390</v>
      </c>
    </row>
    <row r="2588" spans="1:20" x14ac:dyDescent="0.3">
      <c r="A2588" s="6">
        <v>2024</v>
      </c>
      <c r="B2588" s="6">
        <v>10</v>
      </c>
      <c r="C2588" s="6">
        <v>17</v>
      </c>
      <c r="D2588" s="8">
        <v>0</v>
      </c>
      <c r="E2588" s="6" t="str">
        <f t="shared" si="160"/>
        <v>Thursday</v>
      </c>
      <c r="F2588" s="6" t="str">
        <f t="shared" si="163"/>
        <v>Week-day</v>
      </c>
      <c r="G2588" s="6" t="str">
        <f>_xlfn.XLOOKUP(B2588,'[1]VLOOKUP DATA'!$A$3:$A$14,'[1]VLOOKUP DATA'!$C$3:$C$14)</f>
        <v>Low-demand</v>
      </c>
      <c r="H2588" s="6" t="str" cm="1">
        <f t="array" ref="H2588">_xlfn.XLOOKUP(1,('[1]VLOOKUP DATA'!$I$2:$I$337=[1]DATA!G2588)*('[1]VLOOKUP DATA'!$J$2:$J$337=[1]DATA!D2588)*('[1]VLOOKUP DATA'!$K$2:$K$337=[1]DATA!E2588),'[1]VLOOKUP DATA'!$L$2:$L$337)</f>
        <v>Off-Peak</v>
      </c>
      <c r="I2588" s="1" cm="1">
        <f t="array" ref="I2588">_xlfn.XLOOKUP(B2588,'[1]VLOOKUP DATA'!$A$3:$A$14,_xlfn.XLOOKUP(H2588,'[1]VLOOKUP DATA'!$D$2:$F$2,'[1]VLOOKUP DATA'!$D$3:$F$14))*100</f>
        <v>93</v>
      </c>
      <c r="J2588" s="2">
        <v>51.020966666666666</v>
      </c>
      <c r="K2588" s="3">
        <f t="shared" si="161"/>
        <v>51.020966666666666</v>
      </c>
      <c r="L2588" s="3">
        <v>99</v>
      </c>
      <c r="M2588" s="4">
        <v>344.53215833333331</v>
      </c>
      <c r="N2588" s="4">
        <v>0</v>
      </c>
      <c r="O2588" s="4">
        <v>395.54844166666658</v>
      </c>
      <c r="P2588" s="3">
        <f t="shared" si="162"/>
        <v>479.85873786407785</v>
      </c>
      <c r="Q2588" s="5">
        <v>-4.7333333333333342E-3</v>
      </c>
      <c r="R2588" s="5">
        <f>VLOOKUP(D2588,'[1]DESIGN LOAD'!AC:AF,2,FALSE)</f>
        <v>200</v>
      </c>
      <c r="S2588" s="7">
        <f>VLOOKUP(D2588,'[1]DESIGN LOAD'!AC:AF,3,FALSE)</f>
        <v>190</v>
      </c>
      <c r="T2588">
        <f>VLOOKUP(D2588,'[1]DESIGN LOAD'!AC:AF,4,FALSE)</f>
        <v>390</v>
      </c>
    </row>
    <row r="2589" spans="1:20" x14ac:dyDescent="0.3">
      <c r="A2589" s="6">
        <v>2024</v>
      </c>
      <c r="B2589" s="6">
        <v>10</v>
      </c>
      <c r="C2589" s="6">
        <v>17</v>
      </c>
      <c r="D2589" s="8">
        <v>1</v>
      </c>
      <c r="E2589" s="6" t="str">
        <f t="shared" si="160"/>
        <v>Thursday</v>
      </c>
      <c r="F2589" s="6" t="str">
        <f t="shared" si="163"/>
        <v>Week-day</v>
      </c>
      <c r="G2589" s="6" t="str">
        <f>_xlfn.XLOOKUP(B2589,'[1]VLOOKUP DATA'!$A$3:$A$14,'[1]VLOOKUP DATA'!$C$3:$C$14)</f>
        <v>Low-demand</v>
      </c>
      <c r="H2589" s="6" t="str" cm="1">
        <f t="array" ref="H2589">_xlfn.XLOOKUP(1,('[1]VLOOKUP DATA'!$I$2:$I$337=[1]DATA!G2589)*('[1]VLOOKUP DATA'!$J$2:$J$337=[1]DATA!D2589)*('[1]VLOOKUP DATA'!$K$2:$K$337=[1]DATA!E2589),'[1]VLOOKUP DATA'!$L$2:$L$337)</f>
        <v>Off-Peak</v>
      </c>
      <c r="I2589" s="1" cm="1">
        <f t="array" ref="I2589">_xlfn.XLOOKUP(B2589,'[1]VLOOKUP DATA'!$A$3:$A$14,_xlfn.XLOOKUP(H2589,'[1]VLOOKUP DATA'!$D$2:$F$2,'[1]VLOOKUP DATA'!$D$3:$F$14))*100</f>
        <v>93</v>
      </c>
      <c r="J2589" s="2">
        <v>53.270416666666684</v>
      </c>
      <c r="K2589" s="3">
        <f t="shared" si="161"/>
        <v>53.270416666666684</v>
      </c>
      <c r="L2589" s="3">
        <v>99</v>
      </c>
      <c r="M2589" s="4">
        <v>333.87191666666672</v>
      </c>
      <c r="N2589" s="4">
        <v>0</v>
      </c>
      <c r="O2589" s="4">
        <v>387.13877499999995</v>
      </c>
      <c r="P2589" s="3">
        <f t="shared" si="162"/>
        <v>479.85873786407785</v>
      </c>
      <c r="Q2589" s="5">
        <v>-3.7583333333333331E-3</v>
      </c>
      <c r="R2589" s="5">
        <f>VLOOKUP(D2589,'[1]DESIGN LOAD'!AC:AF,2,FALSE)</f>
        <v>200</v>
      </c>
      <c r="S2589" s="7">
        <f>VLOOKUP(D2589,'[1]DESIGN LOAD'!AC:AF,3,FALSE)</f>
        <v>190</v>
      </c>
      <c r="T2589">
        <f>VLOOKUP(D2589,'[1]DESIGN LOAD'!AC:AF,4,FALSE)</f>
        <v>390</v>
      </c>
    </row>
    <row r="2590" spans="1:20" x14ac:dyDescent="0.3">
      <c r="A2590" s="6">
        <v>2024</v>
      </c>
      <c r="B2590" s="6">
        <v>10</v>
      </c>
      <c r="C2590" s="6">
        <v>17</v>
      </c>
      <c r="D2590" s="8">
        <v>2</v>
      </c>
      <c r="E2590" s="6" t="str">
        <f t="shared" si="160"/>
        <v>Thursday</v>
      </c>
      <c r="F2590" s="6" t="str">
        <f t="shared" si="163"/>
        <v>Week-day</v>
      </c>
      <c r="G2590" s="6" t="str">
        <f>_xlfn.XLOOKUP(B2590,'[1]VLOOKUP DATA'!$A$3:$A$14,'[1]VLOOKUP DATA'!$C$3:$C$14)</f>
        <v>Low-demand</v>
      </c>
      <c r="H2590" s="6" t="str" cm="1">
        <f t="array" ref="H2590">_xlfn.XLOOKUP(1,('[1]VLOOKUP DATA'!$I$2:$I$337=[1]DATA!G2590)*('[1]VLOOKUP DATA'!$J$2:$J$337=[1]DATA!D2590)*('[1]VLOOKUP DATA'!$K$2:$K$337=[1]DATA!E2590),'[1]VLOOKUP DATA'!$L$2:$L$337)</f>
        <v>Off-Peak</v>
      </c>
      <c r="I2590" s="1" cm="1">
        <f t="array" ref="I2590">_xlfn.XLOOKUP(B2590,'[1]VLOOKUP DATA'!$A$3:$A$14,_xlfn.XLOOKUP(H2590,'[1]VLOOKUP DATA'!$D$2:$F$2,'[1]VLOOKUP DATA'!$D$3:$F$14))*100</f>
        <v>93</v>
      </c>
      <c r="J2590" s="2">
        <v>72.936991666666657</v>
      </c>
      <c r="K2590" s="3">
        <f t="shared" si="161"/>
        <v>72.936991666666657</v>
      </c>
      <c r="L2590" s="3">
        <v>99</v>
      </c>
      <c r="M2590" s="4">
        <v>435.14764999999994</v>
      </c>
      <c r="N2590" s="4">
        <v>0</v>
      </c>
      <c r="O2590" s="4">
        <v>508.08227499999987</v>
      </c>
      <c r="P2590" s="3">
        <f t="shared" si="162"/>
        <v>479.85873786407785</v>
      </c>
      <c r="Q2590" s="5">
        <v>-2.7499999999999998E-3</v>
      </c>
      <c r="R2590" s="5">
        <f>VLOOKUP(D2590,'[1]DESIGN LOAD'!AC:AF,2,FALSE)</f>
        <v>200</v>
      </c>
      <c r="S2590" s="7">
        <f>VLOOKUP(D2590,'[1]DESIGN LOAD'!AC:AF,3,FALSE)</f>
        <v>190</v>
      </c>
      <c r="T2590">
        <f>VLOOKUP(D2590,'[1]DESIGN LOAD'!AC:AF,4,FALSE)</f>
        <v>390</v>
      </c>
    </row>
    <row r="2591" spans="1:20" x14ac:dyDescent="0.3">
      <c r="A2591" s="6">
        <v>2024</v>
      </c>
      <c r="B2591" s="6">
        <v>10</v>
      </c>
      <c r="C2591" s="6">
        <v>17</v>
      </c>
      <c r="D2591" s="8">
        <v>3</v>
      </c>
      <c r="E2591" s="6" t="str">
        <f t="shared" si="160"/>
        <v>Thursday</v>
      </c>
      <c r="F2591" s="6" t="str">
        <f t="shared" si="163"/>
        <v>Week-day</v>
      </c>
      <c r="G2591" s="6" t="str">
        <f>_xlfn.XLOOKUP(B2591,'[1]VLOOKUP DATA'!$A$3:$A$14,'[1]VLOOKUP DATA'!$C$3:$C$14)</f>
        <v>Low-demand</v>
      </c>
      <c r="H2591" s="6" t="str" cm="1">
        <f t="array" ref="H2591">_xlfn.XLOOKUP(1,('[1]VLOOKUP DATA'!$I$2:$I$337=[1]DATA!G2591)*('[1]VLOOKUP DATA'!$J$2:$J$337=[1]DATA!D2591)*('[1]VLOOKUP DATA'!$K$2:$K$337=[1]DATA!E2591),'[1]VLOOKUP DATA'!$L$2:$L$337)</f>
        <v>Off-Peak</v>
      </c>
      <c r="I2591" s="1" cm="1">
        <f t="array" ref="I2591">_xlfn.XLOOKUP(B2591,'[1]VLOOKUP DATA'!$A$3:$A$14,_xlfn.XLOOKUP(H2591,'[1]VLOOKUP DATA'!$D$2:$F$2,'[1]VLOOKUP DATA'!$D$3:$F$14))*100</f>
        <v>93</v>
      </c>
      <c r="J2591" s="2">
        <v>64.622324999999975</v>
      </c>
      <c r="K2591" s="3">
        <f t="shared" si="161"/>
        <v>64.622324999999975</v>
      </c>
      <c r="L2591" s="3">
        <v>99.00833333333334</v>
      </c>
      <c r="M2591" s="4">
        <v>450.05605833333345</v>
      </c>
      <c r="N2591" s="4">
        <v>0</v>
      </c>
      <c r="O2591" s="4">
        <v>514.67315833333339</v>
      </c>
      <c r="P2591" s="3">
        <f t="shared" si="162"/>
        <v>479.85873786407785</v>
      </c>
      <c r="Q2591" s="5">
        <v>-5.608333333333335E-3</v>
      </c>
      <c r="R2591" s="5">
        <f>VLOOKUP(D2591,'[1]DESIGN LOAD'!AC:AF,2,FALSE)</f>
        <v>200</v>
      </c>
      <c r="S2591" s="7">
        <f>VLOOKUP(D2591,'[1]DESIGN LOAD'!AC:AF,3,FALSE)</f>
        <v>190</v>
      </c>
      <c r="T2591">
        <f>VLOOKUP(D2591,'[1]DESIGN LOAD'!AC:AF,4,FALSE)</f>
        <v>390</v>
      </c>
    </row>
    <row r="2592" spans="1:20" x14ac:dyDescent="0.3">
      <c r="A2592" s="6">
        <v>2024</v>
      </c>
      <c r="B2592" s="6">
        <v>10</v>
      </c>
      <c r="C2592" s="6">
        <v>17</v>
      </c>
      <c r="D2592" s="8">
        <v>4</v>
      </c>
      <c r="E2592" s="6" t="str">
        <f t="shared" si="160"/>
        <v>Thursday</v>
      </c>
      <c r="F2592" s="6" t="str">
        <f t="shared" si="163"/>
        <v>Week-day</v>
      </c>
      <c r="G2592" s="6" t="str">
        <f>_xlfn.XLOOKUP(B2592,'[1]VLOOKUP DATA'!$A$3:$A$14,'[1]VLOOKUP DATA'!$C$3:$C$14)</f>
        <v>Low-demand</v>
      </c>
      <c r="H2592" s="6" t="str" cm="1">
        <f t="array" ref="H2592">_xlfn.XLOOKUP(1,('[1]VLOOKUP DATA'!$I$2:$I$337=[1]DATA!G2592)*('[1]VLOOKUP DATA'!$J$2:$J$337=[1]DATA!D2592)*('[1]VLOOKUP DATA'!$K$2:$K$337=[1]DATA!E2592),'[1]VLOOKUP DATA'!$L$2:$L$337)</f>
        <v>Off-Peak</v>
      </c>
      <c r="I2592" s="1" cm="1">
        <f t="array" ref="I2592">_xlfn.XLOOKUP(B2592,'[1]VLOOKUP DATA'!$A$3:$A$14,_xlfn.XLOOKUP(H2592,'[1]VLOOKUP DATA'!$D$2:$F$2,'[1]VLOOKUP DATA'!$D$3:$F$14))*100</f>
        <v>93</v>
      </c>
      <c r="J2592" s="2">
        <v>83.151983333333376</v>
      </c>
      <c r="K2592" s="3">
        <f t="shared" si="161"/>
        <v>83.151983333333376</v>
      </c>
      <c r="L2592" s="3">
        <v>99.016666666666666</v>
      </c>
      <c r="M2592" s="4">
        <v>464.95210833333311</v>
      </c>
      <c r="N2592" s="4">
        <v>0</v>
      </c>
      <c r="O2592" s="4">
        <v>548.10009166666669</v>
      </c>
      <c r="P2592" s="3">
        <f t="shared" si="162"/>
        <v>479.85873786407785</v>
      </c>
      <c r="Q2592" s="5">
        <v>-4.4416666666666667E-3</v>
      </c>
      <c r="R2592" s="5">
        <f>VLOOKUP(D2592,'[1]DESIGN LOAD'!AC:AF,2,FALSE)</f>
        <v>295</v>
      </c>
      <c r="S2592" s="7">
        <f>VLOOKUP(D2592,'[1]DESIGN LOAD'!AC:AF,3,FALSE)</f>
        <v>190</v>
      </c>
      <c r="T2592">
        <f>VLOOKUP(D2592,'[1]DESIGN LOAD'!AC:AF,4,FALSE)</f>
        <v>485</v>
      </c>
    </row>
    <row r="2593" spans="1:20" x14ac:dyDescent="0.3">
      <c r="A2593" s="6">
        <v>2024</v>
      </c>
      <c r="B2593" s="6">
        <v>10</v>
      </c>
      <c r="C2593" s="6">
        <v>17</v>
      </c>
      <c r="D2593" s="8">
        <v>5</v>
      </c>
      <c r="E2593" s="6" t="str">
        <f t="shared" si="160"/>
        <v>Thursday</v>
      </c>
      <c r="F2593" s="6" t="str">
        <f t="shared" si="163"/>
        <v>Week-day</v>
      </c>
      <c r="G2593" s="6" t="str">
        <f>_xlfn.XLOOKUP(B2593,'[1]VLOOKUP DATA'!$A$3:$A$14,'[1]VLOOKUP DATA'!$C$3:$C$14)</f>
        <v>Low-demand</v>
      </c>
      <c r="H2593" s="6" t="str" cm="1">
        <f t="array" ref="H2593">_xlfn.XLOOKUP(1,('[1]VLOOKUP DATA'!$I$2:$I$337=[1]DATA!G2593)*('[1]VLOOKUP DATA'!$J$2:$J$337=[1]DATA!D2593)*('[1]VLOOKUP DATA'!$K$2:$K$337=[1]DATA!E2593),'[1]VLOOKUP DATA'!$L$2:$L$337)</f>
        <v>Off-Peak</v>
      </c>
      <c r="I2593" s="1" cm="1">
        <f t="array" ref="I2593">_xlfn.XLOOKUP(B2593,'[1]VLOOKUP DATA'!$A$3:$A$14,_xlfn.XLOOKUP(H2593,'[1]VLOOKUP DATA'!$D$2:$F$2,'[1]VLOOKUP DATA'!$D$3:$F$14))*100</f>
        <v>93</v>
      </c>
      <c r="J2593" s="2">
        <v>70.068349999999981</v>
      </c>
      <c r="K2593" s="3">
        <f t="shared" si="161"/>
        <v>70.068349999999981</v>
      </c>
      <c r="L2593" s="3">
        <v>99.025000000000006</v>
      </c>
      <c r="M2593" s="4">
        <v>442.61692500000004</v>
      </c>
      <c r="N2593" s="4">
        <v>0.20740833333333333</v>
      </c>
      <c r="O2593" s="4">
        <v>512.88724999999988</v>
      </c>
      <c r="P2593" s="3">
        <f t="shared" si="162"/>
        <v>479.85873786407785</v>
      </c>
      <c r="Q2593" s="5">
        <v>-5.8416666666666669E-3</v>
      </c>
      <c r="R2593" s="5">
        <f>VLOOKUP(D2593,'[1]DESIGN LOAD'!AC:AF,2,FALSE)</f>
        <v>295</v>
      </c>
      <c r="S2593" s="7">
        <f>VLOOKUP(D2593,'[1]DESIGN LOAD'!AC:AF,3,FALSE)</f>
        <v>190</v>
      </c>
      <c r="T2593">
        <f>VLOOKUP(D2593,'[1]DESIGN LOAD'!AC:AF,4,FALSE)</f>
        <v>485</v>
      </c>
    </row>
    <row r="2594" spans="1:20" x14ac:dyDescent="0.3">
      <c r="A2594" s="6">
        <v>2024</v>
      </c>
      <c r="B2594" s="6">
        <v>10</v>
      </c>
      <c r="C2594" s="6">
        <v>17</v>
      </c>
      <c r="D2594" s="8">
        <v>6</v>
      </c>
      <c r="E2594" s="6" t="str">
        <f t="shared" si="160"/>
        <v>Thursday</v>
      </c>
      <c r="F2594" s="6" t="str">
        <f t="shared" si="163"/>
        <v>Week-day</v>
      </c>
      <c r="G2594" s="6" t="str">
        <f>_xlfn.XLOOKUP(B2594,'[1]VLOOKUP DATA'!$A$3:$A$14,'[1]VLOOKUP DATA'!$C$3:$C$14)</f>
        <v>Low-demand</v>
      </c>
      <c r="H2594" s="6" t="str" cm="1">
        <f t="array" ref="H2594">_xlfn.XLOOKUP(1,('[1]VLOOKUP DATA'!$I$2:$I$337=[1]DATA!G2594)*('[1]VLOOKUP DATA'!$J$2:$J$337=[1]DATA!D2594)*('[1]VLOOKUP DATA'!$K$2:$K$337=[1]DATA!E2594),'[1]VLOOKUP DATA'!$L$2:$L$337)</f>
        <v>Standard</v>
      </c>
      <c r="I2594" s="1" cm="1">
        <f t="array" ref="I2594">_xlfn.XLOOKUP(B2594,'[1]VLOOKUP DATA'!$A$3:$A$14,_xlfn.XLOOKUP(H2594,'[1]VLOOKUP DATA'!$D$2:$F$2,'[1]VLOOKUP DATA'!$D$3:$F$14))*100</f>
        <v>147</v>
      </c>
      <c r="J2594" s="2">
        <v>66.74786666666671</v>
      </c>
      <c r="K2594" s="3">
        <f t="shared" si="161"/>
        <v>66.74786666666671</v>
      </c>
      <c r="L2594" s="3">
        <v>99.016666666666666</v>
      </c>
      <c r="M2594" s="4">
        <v>417.96857499999993</v>
      </c>
      <c r="N2594" s="4">
        <v>65.524941666666692</v>
      </c>
      <c r="O2594" s="4">
        <v>550.23149999999987</v>
      </c>
      <c r="P2594" s="3">
        <f t="shared" si="162"/>
        <v>479.85873786407785</v>
      </c>
      <c r="Q2594" s="5">
        <v>-1.0199999999999999E-2</v>
      </c>
      <c r="R2594" s="5">
        <f>VLOOKUP(D2594,'[1]DESIGN LOAD'!AC:AF,2,FALSE)</f>
        <v>295</v>
      </c>
      <c r="S2594" s="7">
        <f>VLOOKUP(D2594,'[1]DESIGN LOAD'!AC:AF,3,FALSE)</f>
        <v>190</v>
      </c>
      <c r="T2594">
        <f>VLOOKUP(D2594,'[1]DESIGN LOAD'!AC:AF,4,FALSE)</f>
        <v>485</v>
      </c>
    </row>
    <row r="2595" spans="1:20" x14ac:dyDescent="0.3">
      <c r="A2595" s="6">
        <v>2024</v>
      </c>
      <c r="B2595" s="6">
        <v>10</v>
      </c>
      <c r="C2595" s="6">
        <v>17</v>
      </c>
      <c r="D2595" s="8">
        <v>7</v>
      </c>
      <c r="E2595" s="6" t="str">
        <f t="shared" si="160"/>
        <v>Thursday</v>
      </c>
      <c r="F2595" s="6" t="str">
        <f t="shared" si="163"/>
        <v>Week-day</v>
      </c>
      <c r="G2595" s="6" t="str">
        <f>_xlfn.XLOOKUP(B2595,'[1]VLOOKUP DATA'!$A$3:$A$14,'[1]VLOOKUP DATA'!$C$3:$C$14)</f>
        <v>Low-demand</v>
      </c>
      <c r="H2595" s="6" t="str" cm="1">
        <f t="array" ref="H2595">_xlfn.XLOOKUP(1,('[1]VLOOKUP DATA'!$I$2:$I$337=[1]DATA!G2595)*('[1]VLOOKUP DATA'!$J$2:$J$337=[1]DATA!D2595)*('[1]VLOOKUP DATA'!$K$2:$K$337=[1]DATA!E2595),'[1]VLOOKUP DATA'!$L$2:$L$337)</f>
        <v>Peak</v>
      </c>
      <c r="I2595" s="1" cm="1">
        <f t="array" ref="I2595">_xlfn.XLOOKUP(B2595,'[1]VLOOKUP DATA'!$A$3:$A$14,_xlfn.XLOOKUP(H2595,'[1]VLOOKUP DATA'!$D$2:$F$2,'[1]VLOOKUP DATA'!$D$3:$F$14))*100</f>
        <v>213</v>
      </c>
      <c r="J2595" s="2">
        <v>88.846041666666665</v>
      </c>
      <c r="K2595" s="3">
        <f t="shared" si="161"/>
        <v>88.846041666666665</v>
      </c>
      <c r="L2595" s="3">
        <v>96.983333333333334</v>
      </c>
      <c r="M2595" s="4">
        <v>108.81482499999998</v>
      </c>
      <c r="N2595" s="4">
        <v>332.42001666666681</v>
      </c>
      <c r="O2595" s="4">
        <v>530.07718333333366</v>
      </c>
      <c r="P2595" s="3">
        <f t="shared" si="162"/>
        <v>479.85873786407785</v>
      </c>
      <c r="Q2595" s="5">
        <v>-3.6250000000000002E-3</v>
      </c>
      <c r="R2595" s="5">
        <f>VLOOKUP(D2595,'[1]DESIGN LOAD'!AC:AF,2,FALSE)</f>
        <v>565</v>
      </c>
      <c r="S2595" s="7">
        <f>VLOOKUP(D2595,'[1]DESIGN LOAD'!AC:AF,3,FALSE)</f>
        <v>690</v>
      </c>
      <c r="T2595">
        <f>VLOOKUP(D2595,'[1]DESIGN LOAD'!AC:AF,4,FALSE)</f>
        <v>1255</v>
      </c>
    </row>
    <row r="2596" spans="1:20" x14ac:dyDescent="0.3">
      <c r="A2596" s="6">
        <v>2024</v>
      </c>
      <c r="B2596" s="6">
        <v>10</v>
      </c>
      <c r="C2596" s="6">
        <v>17</v>
      </c>
      <c r="D2596" s="8">
        <v>8</v>
      </c>
      <c r="E2596" s="6" t="str">
        <f t="shared" si="160"/>
        <v>Thursday</v>
      </c>
      <c r="F2596" s="6" t="str">
        <f t="shared" si="163"/>
        <v>Week-day</v>
      </c>
      <c r="G2596" s="6" t="str">
        <f>_xlfn.XLOOKUP(B2596,'[1]VLOOKUP DATA'!$A$3:$A$14,'[1]VLOOKUP DATA'!$C$3:$C$14)</f>
        <v>Low-demand</v>
      </c>
      <c r="H2596" s="6" t="str" cm="1">
        <f t="array" ref="H2596">_xlfn.XLOOKUP(1,('[1]VLOOKUP DATA'!$I$2:$I$337=[1]DATA!G2596)*('[1]VLOOKUP DATA'!$J$2:$J$337=[1]DATA!D2596)*('[1]VLOOKUP DATA'!$K$2:$K$337=[1]DATA!E2596),'[1]VLOOKUP DATA'!$L$2:$L$337)</f>
        <v>Peak</v>
      </c>
      <c r="I2596" s="1" cm="1">
        <f t="array" ref="I2596">_xlfn.XLOOKUP(B2596,'[1]VLOOKUP DATA'!$A$3:$A$14,_xlfn.XLOOKUP(H2596,'[1]VLOOKUP DATA'!$D$2:$F$2,'[1]VLOOKUP DATA'!$D$3:$F$14))*100</f>
        <v>213</v>
      </c>
      <c r="J2596" s="2">
        <v>-62.348733333333328</v>
      </c>
      <c r="K2596" s="3">
        <f t="shared" si="161"/>
        <v>0</v>
      </c>
      <c r="L2596" s="3">
        <v>96.516666666666666</v>
      </c>
      <c r="M2596" s="4">
        <v>0</v>
      </c>
      <c r="N2596" s="4">
        <v>603.31639999999993</v>
      </c>
      <c r="O2596" s="4">
        <v>540.96512499999994</v>
      </c>
      <c r="P2596" s="3">
        <f t="shared" si="162"/>
        <v>479.85873786407785</v>
      </c>
      <c r="Q2596" s="5">
        <v>-1.8749999999999997E-3</v>
      </c>
      <c r="R2596" s="5">
        <f>VLOOKUP(D2596,'[1]DESIGN LOAD'!AC:AF,2,FALSE)</f>
        <v>565</v>
      </c>
      <c r="S2596" s="7">
        <f>VLOOKUP(D2596,'[1]DESIGN LOAD'!AC:AF,3,FALSE)</f>
        <v>675</v>
      </c>
      <c r="T2596">
        <f>VLOOKUP(D2596,'[1]DESIGN LOAD'!AC:AF,4,FALSE)</f>
        <v>1240</v>
      </c>
    </row>
    <row r="2597" spans="1:20" x14ac:dyDescent="0.3">
      <c r="A2597" s="6">
        <v>2024</v>
      </c>
      <c r="B2597" s="6">
        <v>10</v>
      </c>
      <c r="C2597" s="6">
        <v>17</v>
      </c>
      <c r="D2597" s="8">
        <v>9</v>
      </c>
      <c r="E2597" s="6" t="str">
        <f t="shared" si="160"/>
        <v>Thursday</v>
      </c>
      <c r="F2597" s="6" t="str">
        <f t="shared" si="163"/>
        <v>Week-day</v>
      </c>
      <c r="G2597" s="6" t="str">
        <f>_xlfn.XLOOKUP(B2597,'[1]VLOOKUP DATA'!$A$3:$A$14,'[1]VLOOKUP DATA'!$C$3:$C$14)</f>
        <v>Low-demand</v>
      </c>
      <c r="H2597" s="6" t="str" cm="1">
        <f t="array" ref="H2597">_xlfn.XLOOKUP(1,('[1]VLOOKUP DATA'!$I$2:$I$337=[1]DATA!G2597)*('[1]VLOOKUP DATA'!$J$2:$J$337=[1]DATA!D2597)*('[1]VLOOKUP DATA'!$K$2:$K$337=[1]DATA!E2597),'[1]VLOOKUP DATA'!$L$2:$L$337)</f>
        <v>Peak</v>
      </c>
      <c r="I2597" s="1" cm="1">
        <f t="array" ref="I2597">_xlfn.XLOOKUP(B2597,'[1]VLOOKUP DATA'!$A$3:$A$14,_xlfn.XLOOKUP(H2597,'[1]VLOOKUP DATA'!$D$2:$F$2,'[1]VLOOKUP DATA'!$D$3:$F$14))*100</f>
        <v>213</v>
      </c>
      <c r="J2597" s="2">
        <v>-23.387916666666658</v>
      </c>
      <c r="K2597" s="3">
        <f t="shared" si="161"/>
        <v>0</v>
      </c>
      <c r="L2597" s="3">
        <v>99</v>
      </c>
      <c r="M2597" s="4">
        <v>0</v>
      </c>
      <c r="N2597" s="4">
        <v>618.26969166666674</v>
      </c>
      <c r="O2597" s="4">
        <v>594.87532500000009</v>
      </c>
      <c r="P2597" s="3">
        <f t="shared" si="162"/>
        <v>479.85873786407785</v>
      </c>
      <c r="Q2597" s="5">
        <v>-5.8833333333333333E-3</v>
      </c>
      <c r="R2597" s="5">
        <f>VLOOKUP(D2597,'[1]DESIGN LOAD'!AC:AF,2,FALSE)</f>
        <v>565</v>
      </c>
      <c r="S2597" s="7">
        <f>VLOOKUP(D2597,'[1]DESIGN LOAD'!AC:AF,3,FALSE)</f>
        <v>675</v>
      </c>
      <c r="T2597">
        <f>VLOOKUP(D2597,'[1]DESIGN LOAD'!AC:AF,4,FALSE)</f>
        <v>1240</v>
      </c>
    </row>
    <row r="2598" spans="1:20" x14ac:dyDescent="0.3">
      <c r="A2598" s="6">
        <v>2024</v>
      </c>
      <c r="B2598" s="6">
        <v>10</v>
      </c>
      <c r="C2598" s="6">
        <v>17</v>
      </c>
      <c r="D2598" s="8">
        <v>10</v>
      </c>
      <c r="E2598" s="6" t="str">
        <f t="shared" si="160"/>
        <v>Thursday</v>
      </c>
      <c r="F2598" s="6" t="str">
        <f t="shared" si="163"/>
        <v>Week-day</v>
      </c>
      <c r="G2598" s="6" t="str">
        <f>_xlfn.XLOOKUP(B2598,'[1]VLOOKUP DATA'!$A$3:$A$14,'[1]VLOOKUP DATA'!$C$3:$C$14)</f>
        <v>Low-demand</v>
      </c>
      <c r="H2598" s="6" t="str" cm="1">
        <f t="array" ref="H2598">_xlfn.XLOOKUP(1,('[1]VLOOKUP DATA'!$I$2:$I$337=[1]DATA!G2598)*('[1]VLOOKUP DATA'!$J$2:$J$337=[1]DATA!D2598)*('[1]VLOOKUP DATA'!$K$2:$K$337=[1]DATA!E2598),'[1]VLOOKUP DATA'!$L$2:$L$337)</f>
        <v>Standard</v>
      </c>
      <c r="I2598" s="1" cm="1">
        <f t="array" ref="I2598">_xlfn.XLOOKUP(B2598,'[1]VLOOKUP DATA'!$A$3:$A$14,_xlfn.XLOOKUP(H2598,'[1]VLOOKUP DATA'!$D$2:$F$2,'[1]VLOOKUP DATA'!$D$3:$F$14))*100</f>
        <v>147</v>
      </c>
      <c r="J2598" s="2">
        <v>2.1890166666666659</v>
      </c>
      <c r="K2598" s="3">
        <f t="shared" si="161"/>
        <v>2.1890166666666659</v>
      </c>
      <c r="L2598" s="3">
        <v>99</v>
      </c>
      <c r="M2598" s="4">
        <v>0</v>
      </c>
      <c r="N2598" s="4">
        <v>632.7364</v>
      </c>
      <c r="O2598" s="4">
        <v>634.91734166666606</v>
      </c>
      <c r="P2598" s="3">
        <f t="shared" si="162"/>
        <v>479.85873786407785</v>
      </c>
      <c r="Q2598" s="5">
        <v>-7.5083333333333356E-3</v>
      </c>
      <c r="R2598" s="5">
        <f>VLOOKUP(D2598,'[1]DESIGN LOAD'!AC:AF,2,FALSE)</f>
        <v>565</v>
      </c>
      <c r="S2598" s="7">
        <f>VLOOKUP(D2598,'[1]DESIGN LOAD'!AC:AF,3,FALSE)</f>
        <v>675</v>
      </c>
      <c r="T2598">
        <f>VLOOKUP(D2598,'[1]DESIGN LOAD'!AC:AF,4,FALSE)</f>
        <v>1240</v>
      </c>
    </row>
    <row r="2599" spans="1:20" x14ac:dyDescent="0.3">
      <c r="A2599" s="6">
        <v>2024</v>
      </c>
      <c r="B2599" s="6">
        <v>10</v>
      </c>
      <c r="C2599" s="6">
        <v>17</v>
      </c>
      <c r="D2599" s="8">
        <v>11</v>
      </c>
      <c r="E2599" s="6" t="str">
        <f t="shared" si="160"/>
        <v>Thursday</v>
      </c>
      <c r="F2599" s="6" t="str">
        <f t="shared" si="163"/>
        <v>Week-day</v>
      </c>
      <c r="G2599" s="6" t="str">
        <f>_xlfn.XLOOKUP(B2599,'[1]VLOOKUP DATA'!$A$3:$A$14,'[1]VLOOKUP DATA'!$C$3:$C$14)</f>
        <v>Low-demand</v>
      </c>
      <c r="H2599" s="6" t="str" cm="1">
        <f t="array" ref="H2599">_xlfn.XLOOKUP(1,('[1]VLOOKUP DATA'!$I$2:$I$337=[1]DATA!G2599)*('[1]VLOOKUP DATA'!$J$2:$J$337=[1]DATA!D2599)*('[1]VLOOKUP DATA'!$K$2:$K$337=[1]DATA!E2599),'[1]VLOOKUP DATA'!$L$2:$L$337)</f>
        <v>Standard</v>
      </c>
      <c r="I2599" s="1" cm="1">
        <f t="array" ref="I2599">_xlfn.XLOOKUP(B2599,'[1]VLOOKUP DATA'!$A$3:$A$14,_xlfn.XLOOKUP(H2599,'[1]VLOOKUP DATA'!$D$2:$F$2,'[1]VLOOKUP DATA'!$D$3:$F$14))*100</f>
        <v>147</v>
      </c>
      <c r="J2599" s="2">
        <v>-1.4615959595959609</v>
      </c>
      <c r="K2599" s="3">
        <f t="shared" si="161"/>
        <v>0</v>
      </c>
      <c r="L2599" s="3">
        <v>99</v>
      </c>
      <c r="M2599" s="4">
        <v>0.5978181818181818</v>
      </c>
      <c r="N2599" s="4">
        <v>622.23227272727274</v>
      </c>
      <c r="O2599" s="4">
        <v>607.25248484848464</v>
      </c>
      <c r="P2599" s="3">
        <f t="shared" si="162"/>
        <v>479.85873786407785</v>
      </c>
      <c r="Q2599" s="5">
        <v>-4.7777777777777775E-3</v>
      </c>
      <c r="R2599" s="5">
        <f>VLOOKUP(D2599,'[1]DESIGN LOAD'!AC:AF,2,FALSE)</f>
        <v>565</v>
      </c>
      <c r="S2599" s="7">
        <f>VLOOKUP(D2599,'[1]DESIGN LOAD'!AC:AF,3,FALSE)</f>
        <v>675</v>
      </c>
      <c r="T2599">
        <f>VLOOKUP(D2599,'[1]DESIGN LOAD'!AC:AF,4,FALSE)</f>
        <v>1240</v>
      </c>
    </row>
    <row r="2600" spans="1:20" x14ac:dyDescent="0.3">
      <c r="A2600" s="6">
        <v>2024</v>
      </c>
      <c r="B2600" s="6">
        <v>10</v>
      </c>
      <c r="C2600" s="6">
        <v>17</v>
      </c>
      <c r="D2600" s="8">
        <v>12</v>
      </c>
      <c r="E2600" s="6" t="str">
        <f t="shared" si="160"/>
        <v>Thursday</v>
      </c>
      <c r="F2600" s="6" t="str">
        <f t="shared" si="163"/>
        <v>Week-day</v>
      </c>
      <c r="G2600" s="6" t="str">
        <f>_xlfn.XLOOKUP(B2600,'[1]VLOOKUP DATA'!$A$3:$A$14,'[1]VLOOKUP DATA'!$C$3:$C$14)</f>
        <v>Low-demand</v>
      </c>
      <c r="H2600" s="6" t="str" cm="1">
        <f t="array" ref="H2600">_xlfn.XLOOKUP(1,('[1]VLOOKUP DATA'!$I$2:$I$337=[1]DATA!G2600)*('[1]VLOOKUP DATA'!$J$2:$J$337=[1]DATA!D2600)*('[1]VLOOKUP DATA'!$K$2:$K$337=[1]DATA!E2600),'[1]VLOOKUP DATA'!$L$2:$L$337)</f>
        <v>Standard</v>
      </c>
      <c r="I2600" s="1" cm="1">
        <f t="array" ref="I2600">_xlfn.XLOOKUP(B2600,'[1]VLOOKUP DATA'!$A$3:$A$14,_xlfn.XLOOKUP(H2600,'[1]VLOOKUP DATA'!$D$2:$F$2,'[1]VLOOKUP DATA'!$D$3:$F$14))*100</f>
        <v>147</v>
      </c>
      <c r="J2600" s="2">
        <v>0.91473333333333318</v>
      </c>
      <c r="K2600" s="3">
        <f t="shared" si="161"/>
        <v>0.91473333333333318</v>
      </c>
      <c r="L2600" s="3">
        <v>99.033333333333331</v>
      </c>
      <c r="M2600" s="4">
        <v>0</v>
      </c>
      <c r="N2600" s="4">
        <v>682.47676666666655</v>
      </c>
      <c r="O2600" s="4">
        <v>683.38644999999997</v>
      </c>
      <c r="P2600" s="3">
        <f t="shared" si="162"/>
        <v>479.85873786407785</v>
      </c>
      <c r="Q2600" s="5">
        <v>-4.5166666666666662E-3</v>
      </c>
      <c r="R2600" s="5">
        <f>VLOOKUP(D2600,'[1]DESIGN LOAD'!AC:AF,2,FALSE)</f>
        <v>565</v>
      </c>
      <c r="S2600" s="7">
        <f>VLOOKUP(D2600,'[1]DESIGN LOAD'!AC:AF,3,FALSE)</f>
        <v>675</v>
      </c>
      <c r="T2600">
        <f>VLOOKUP(D2600,'[1]DESIGN LOAD'!AC:AF,4,FALSE)</f>
        <v>1240</v>
      </c>
    </row>
    <row r="2601" spans="1:20" x14ac:dyDescent="0.3">
      <c r="A2601" s="6">
        <v>2024</v>
      </c>
      <c r="B2601" s="6">
        <v>10</v>
      </c>
      <c r="C2601" s="6">
        <v>17</v>
      </c>
      <c r="D2601" s="8">
        <v>13</v>
      </c>
      <c r="E2601" s="6" t="str">
        <f t="shared" si="160"/>
        <v>Thursday</v>
      </c>
      <c r="F2601" s="6" t="str">
        <f t="shared" si="163"/>
        <v>Week-day</v>
      </c>
      <c r="G2601" s="6" t="str">
        <f>_xlfn.XLOOKUP(B2601,'[1]VLOOKUP DATA'!$A$3:$A$14,'[1]VLOOKUP DATA'!$C$3:$C$14)</f>
        <v>Low-demand</v>
      </c>
      <c r="H2601" s="6" t="str" cm="1">
        <f t="array" ref="H2601">_xlfn.XLOOKUP(1,('[1]VLOOKUP DATA'!$I$2:$I$337=[1]DATA!G2601)*('[1]VLOOKUP DATA'!$J$2:$J$337=[1]DATA!D2601)*('[1]VLOOKUP DATA'!$K$2:$K$337=[1]DATA!E2601),'[1]VLOOKUP DATA'!$L$2:$L$337)</f>
        <v>Standard</v>
      </c>
      <c r="I2601" s="1" cm="1">
        <f t="array" ref="I2601">_xlfn.XLOOKUP(B2601,'[1]VLOOKUP DATA'!$A$3:$A$14,_xlfn.XLOOKUP(H2601,'[1]VLOOKUP DATA'!$D$2:$F$2,'[1]VLOOKUP DATA'!$D$3:$F$14))*100</f>
        <v>147</v>
      </c>
      <c r="J2601" s="2">
        <v>0.35894166666667288</v>
      </c>
      <c r="K2601" s="3">
        <f t="shared" si="161"/>
        <v>0.35894166666667288</v>
      </c>
      <c r="L2601" s="3">
        <v>98.95</v>
      </c>
      <c r="M2601" s="4">
        <v>0</v>
      </c>
      <c r="N2601" s="4">
        <v>676.6586833333331</v>
      </c>
      <c r="O2601" s="4">
        <v>677.01083333333327</v>
      </c>
      <c r="P2601" s="3">
        <f t="shared" si="162"/>
        <v>479.85873786407785</v>
      </c>
      <c r="Q2601" s="5">
        <v>-6.150000000000001E-3</v>
      </c>
      <c r="R2601" s="5">
        <f>VLOOKUP(D2601,'[1]DESIGN LOAD'!AC:AF,2,FALSE)</f>
        <v>565</v>
      </c>
      <c r="S2601" s="7">
        <f>VLOOKUP(D2601,'[1]DESIGN LOAD'!AC:AF,3,FALSE)</f>
        <v>675</v>
      </c>
      <c r="T2601">
        <f>VLOOKUP(D2601,'[1]DESIGN LOAD'!AC:AF,4,FALSE)</f>
        <v>1240</v>
      </c>
    </row>
    <row r="2602" spans="1:20" x14ac:dyDescent="0.3">
      <c r="A2602" s="6">
        <v>2024</v>
      </c>
      <c r="B2602" s="6">
        <v>10</v>
      </c>
      <c r="C2602" s="6">
        <v>17</v>
      </c>
      <c r="D2602" s="8">
        <v>14</v>
      </c>
      <c r="E2602" s="6" t="str">
        <f t="shared" si="160"/>
        <v>Thursday</v>
      </c>
      <c r="F2602" s="6" t="str">
        <f t="shared" si="163"/>
        <v>Week-day</v>
      </c>
      <c r="G2602" s="6" t="str">
        <f>_xlfn.XLOOKUP(B2602,'[1]VLOOKUP DATA'!$A$3:$A$14,'[1]VLOOKUP DATA'!$C$3:$C$14)</f>
        <v>Low-demand</v>
      </c>
      <c r="H2602" s="6" t="str" cm="1">
        <f t="array" ref="H2602">_xlfn.XLOOKUP(1,('[1]VLOOKUP DATA'!$I$2:$I$337=[1]DATA!G2602)*('[1]VLOOKUP DATA'!$J$2:$J$337=[1]DATA!D2602)*('[1]VLOOKUP DATA'!$K$2:$K$337=[1]DATA!E2602),'[1]VLOOKUP DATA'!$L$2:$L$337)</f>
        <v>Standard</v>
      </c>
      <c r="I2602" s="1" cm="1">
        <f t="array" ref="I2602">_xlfn.XLOOKUP(B2602,'[1]VLOOKUP DATA'!$A$3:$A$14,_xlfn.XLOOKUP(H2602,'[1]VLOOKUP DATA'!$D$2:$F$2,'[1]VLOOKUP DATA'!$D$3:$F$14))*100</f>
        <v>147</v>
      </c>
      <c r="J2602" s="2">
        <v>-0.98071666666666668</v>
      </c>
      <c r="K2602" s="3">
        <f t="shared" si="161"/>
        <v>0</v>
      </c>
      <c r="L2602" s="3">
        <v>99.066666666666663</v>
      </c>
      <c r="M2602" s="4">
        <v>0</v>
      </c>
      <c r="N2602" s="4">
        <v>659.25304166666672</v>
      </c>
      <c r="O2602" s="4">
        <v>658.2667583333332</v>
      </c>
      <c r="P2602" s="3">
        <f t="shared" si="162"/>
        <v>479.85873786407785</v>
      </c>
      <c r="Q2602" s="5">
        <v>-4.966666666666667E-3</v>
      </c>
      <c r="R2602" s="5">
        <f>VLOOKUP(D2602,'[1]DESIGN LOAD'!AC:AF,2,FALSE)</f>
        <v>565</v>
      </c>
      <c r="S2602" s="7">
        <f>VLOOKUP(D2602,'[1]DESIGN LOAD'!AC:AF,3,FALSE)</f>
        <v>675</v>
      </c>
      <c r="T2602">
        <f>VLOOKUP(D2602,'[1]DESIGN LOAD'!AC:AF,4,FALSE)</f>
        <v>1240</v>
      </c>
    </row>
    <row r="2603" spans="1:20" x14ac:dyDescent="0.3">
      <c r="A2603" s="6">
        <v>2024</v>
      </c>
      <c r="B2603" s="6">
        <v>10</v>
      </c>
      <c r="C2603" s="6">
        <v>17</v>
      </c>
      <c r="D2603" s="8">
        <v>15</v>
      </c>
      <c r="E2603" s="6" t="str">
        <f t="shared" si="160"/>
        <v>Thursday</v>
      </c>
      <c r="F2603" s="6" t="str">
        <f t="shared" si="163"/>
        <v>Week-day</v>
      </c>
      <c r="G2603" s="6" t="str">
        <f>_xlfn.XLOOKUP(B2603,'[1]VLOOKUP DATA'!$A$3:$A$14,'[1]VLOOKUP DATA'!$C$3:$C$14)</f>
        <v>Low-demand</v>
      </c>
      <c r="H2603" s="6" t="str" cm="1">
        <f t="array" ref="H2603">_xlfn.XLOOKUP(1,('[1]VLOOKUP DATA'!$I$2:$I$337=[1]DATA!G2603)*('[1]VLOOKUP DATA'!$J$2:$J$337=[1]DATA!D2603)*('[1]VLOOKUP DATA'!$K$2:$K$337=[1]DATA!E2603),'[1]VLOOKUP DATA'!$L$2:$L$337)</f>
        <v>Standard</v>
      </c>
      <c r="I2603" s="1" cm="1">
        <f t="array" ref="I2603">_xlfn.XLOOKUP(B2603,'[1]VLOOKUP DATA'!$A$3:$A$14,_xlfn.XLOOKUP(H2603,'[1]VLOOKUP DATA'!$D$2:$F$2,'[1]VLOOKUP DATA'!$D$3:$F$14))*100</f>
        <v>147</v>
      </c>
      <c r="J2603" s="2">
        <v>21.202074999999994</v>
      </c>
      <c r="K2603" s="3">
        <f t="shared" si="161"/>
        <v>21.202074999999994</v>
      </c>
      <c r="L2603" s="3">
        <v>99.025000000000006</v>
      </c>
      <c r="M2603" s="4">
        <v>0</v>
      </c>
      <c r="N2603" s="4">
        <v>624.01886666666655</v>
      </c>
      <c r="O2603" s="4">
        <v>645.21870000000001</v>
      </c>
      <c r="P2603" s="3">
        <f t="shared" si="162"/>
        <v>479.85873786407785</v>
      </c>
      <c r="Q2603" s="5">
        <v>-1.9083333333333333E-3</v>
      </c>
      <c r="R2603" s="5">
        <f>VLOOKUP(D2603,'[1]DESIGN LOAD'!AC:AF,2,FALSE)</f>
        <v>565</v>
      </c>
      <c r="S2603" s="7">
        <f>VLOOKUP(D2603,'[1]DESIGN LOAD'!AC:AF,3,FALSE)</f>
        <v>675</v>
      </c>
      <c r="T2603">
        <f>VLOOKUP(D2603,'[1]DESIGN LOAD'!AC:AF,4,FALSE)</f>
        <v>1240</v>
      </c>
    </row>
    <row r="2604" spans="1:20" x14ac:dyDescent="0.3">
      <c r="A2604" s="6">
        <v>2024</v>
      </c>
      <c r="B2604" s="6">
        <v>10</v>
      </c>
      <c r="C2604" s="6">
        <v>17</v>
      </c>
      <c r="D2604" s="8">
        <v>16</v>
      </c>
      <c r="E2604" s="6" t="str">
        <f t="shared" si="160"/>
        <v>Thursday</v>
      </c>
      <c r="F2604" s="6" t="str">
        <f t="shared" si="163"/>
        <v>Week-day</v>
      </c>
      <c r="G2604" s="6" t="str">
        <f>_xlfn.XLOOKUP(B2604,'[1]VLOOKUP DATA'!$A$3:$A$14,'[1]VLOOKUP DATA'!$C$3:$C$14)</f>
        <v>Low-demand</v>
      </c>
      <c r="H2604" s="6" t="str" cm="1">
        <f t="array" ref="H2604">_xlfn.XLOOKUP(1,('[1]VLOOKUP DATA'!$I$2:$I$337=[1]DATA!G2604)*('[1]VLOOKUP DATA'!$J$2:$J$337=[1]DATA!D2604)*('[1]VLOOKUP DATA'!$K$2:$K$337=[1]DATA!E2604),'[1]VLOOKUP DATA'!$L$2:$L$337)</f>
        <v>Standard</v>
      </c>
      <c r="I2604" s="1" cm="1">
        <f t="array" ref="I2604">_xlfn.XLOOKUP(B2604,'[1]VLOOKUP DATA'!$A$3:$A$14,_xlfn.XLOOKUP(H2604,'[1]VLOOKUP DATA'!$D$2:$F$2,'[1]VLOOKUP DATA'!$D$3:$F$14))*100</f>
        <v>147</v>
      </c>
      <c r="J2604" s="2">
        <v>94.998041666666666</v>
      </c>
      <c r="K2604" s="3">
        <f t="shared" si="161"/>
        <v>94.998041666666666</v>
      </c>
      <c r="L2604" s="3">
        <v>96.7</v>
      </c>
      <c r="M2604" s="4">
        <v>135.063975</v>
      </c>
      <c r="N2604" s="4">
        <v>407.80793333333332</v>
      </c>
      <c r="O2604" s="4">
        <v>637.86437499999988</v>
      </c>
      <c r="P2604" s="3">
        <f t="shared" si="162"/>
        <v>479.85873786407785</v>
      </c>
      <c r="Q2604" s="5">
        <v>-5.5166666666666671E-3</v>
      </c>
      <c r="R2604" s="5">
        <f>VLOOKUP(D2604,'[1]DESIGN LOAD'!AC:AF,2,FALSE)</f>
        <v>565</v>
      </c>
      <c r="S2604" s="7">
        <f>VLOOKUP(D2604,'[1]DESIGN LOAD'!AC:AF,3,FALSE)</f>
        <v>675</v>
      </c>
      <c r="T2604">
        <f>VLOOKUP(D2604,'[1]DESIGN LOAD'!AC:AF,4,FALSE)</f>
        <v>1240</v>
      </c>
    </row>
    <row r="2605" spans="1:20" x14ac:dyDescent="0.3">
      <c r="A2605" s="6">
        <v>2024</v>
      </c>
      <c r="B2605" s="6">
        <v>10</v>
      </c>
      <c r="C2605" s="6">
        <v>17</v>
      </c>
      <c r="D2605" s="8">
        <v>17</v>
      </c>
      <c r="E2605" s="6" t="str">
        <f t="shared" si="160"/>
        <v>Thursday</v>
      </c>
      <c r="F2605" s="6" t="str">
        <f t="shared" si="163"/>
        <v>Week-day</v>
      </c>
      <c r="G2605" s="6" t="str">
        <f>_xlfn.XLOOKUP(B2605,'[1]VLOOKUP DATA'!$A$3:$A$14,'[1]VLOOKUP DATA'!$C$3:$C$14)</f>
        <v>Low-demand</v>
      </c>
      <c r="H2605" s="6" t="str" cm="1">
        <f t="array" ref="H2605">_xlfn.XLOOKUP(1,('[1]VLOOKUP DATA'!$I$2:$I$337=[1]DATA!G2605)*('[1]VLOOKUP DATA'!$J$2:$J$337=[1]DATA!D2605)*('[1]VLOOKUP DATA'!$K$2:$K$337=[1]DATA!E2605),'[1]VLOOKUP DATA'!$L$2:$L$337)</f>
        <v>Standard</v>
      </c>
      <c r="I2605" s="1" cm="1">
        <f t="array" ref="I2605">_xlfn.XLOOKUP(B2605,'[1]VLOOKUP DATA'!$A$3:$A$14,_xlfn.XLOOKUP(H2605,'[1]VLOOKUP DATA'!$D$2:$F$2,'[1]VLOOKUP DATA'!$D$3:$F$14))*100</f>
        <v>147</v>
      </c>
      <c r="J2605" s="2">
        <v>0.74385833333334661</v>
      </c>
      <c r="K2605" s="3">
        <f t="shared" si="161"/>
        <v>0.74385833333334661</v>
      </c>
      <c r="L2605" s="3">
        <v>98.13333333333334</v>
      </c>
      <c r="M2605" s="4">
        <v>472.39239999999995</v>
      </c>
      <c r="N2605" s="4">
        <v>139.0997416666666</v>
      </c>
      <c r="O2605" s="4">
        <v>612.23119999999983</v>
      </c>
      <c r="P2605" s="3">
        <f t="shared" si="162"/>
        <v>479.85873786407785</v>
      </c>
      <c r="Q2605" s="5">
        <v>-4.9833333333333344E-3</v>
      </c>
      <c r="R2605" s="5">
        <f>VLOOKUP(D2605,'[1]DESIGN LOAD'!AC:AF,2,FALSE)</f>
        <v>555</v>
      </c>
      <c r="S2605" s="7">
        <f>VLOOKUP(D2605,'[1]DESIGN LOAD'!AC:AF,3,FALSE)</f>
        <v>675</v>
      </c>
      <c r="T2605">
        <f>VLOOKUP(D2605,'[1]DESIGN LOAD'!AC:AF,4,FALSE)</f>
        <v>1230</v>
      </c>
    </row>
    <row r="2606" spans="1:20" x14ac:dyDescent="0.3">
      <c r="A2606" s="6">
        <v>2024</v>
      </c>
      <c r="B2606" s="6">
        <v>10</v>
      </c>
      <c r="C2606" s="6">
        <v>17</v>
      </c>
      <c r="D2606" s="8">
        <v>18</v>
      </c>
      <c r="E2606" s="6" t="str">
        <f t="shared" si="160"/>
        <v>Thursday</v>
      </c>
      <c r="F2606" s="6" t="str">
        <f t="shared" si="163"/>
        <v>Week-day</v>
      </c>
      <c r="G2606" s="6" t="str">
        <f>_xlfn.XLOOKUP(B2606,'[1]VLOOKUP DATA'!$A$3:$A$14,'[1]VLOOKUP DATA'!$C$3:$C$14)</f>
        <v>Low-demand</v>
      </c>
      <c r="H2606" s="6" t="str" cm="1">
        <f t="array" ref="H2606">_xlfn.XLOOKUP(1,('[1]VLOOKUP DATA'!$I$2:$I$337=[1]DATA!G2606)*('[1]VLOOKUP DATA'!$J$2:$J$337=[1]DATA!D2606)*('[1]VLOOKUP DATA'!$K$2:$K$337=[1]DATA!E2606),'[1]VLOOKUP DATA'!$L$2:$L$337)</f>
        <v>Peak</v>
      </c>
      <c r="I2606" s="1" cm="1">
        <f t="array" ref="I2606">_xlfn.XLOOKUP(B2606,'[1]VLOOKUP DATA'!$A$3:$A$14,_xlfn.XLOOKUP(H2606,'[1]VLOOKUP DATA'!$D$2:$F$2,'[1]VLOOKUP DATA'!$D$3:$F$14))*100</f>
        <v>213</v>
      </c>
      <c r="J2606" s="2">
        <v>169.59011666666663</v>
      </c>
      <c r="K2606" s="3">
        <f t="shared" si="161"/>
        <v>169.59011666666663</v>
      </c>
      <c r="L2606" s="3">
        <v>97.108333333333334</v>
      </c>
      <c r="M2606" s="4">
        <v>479.82558333333338</v>
      </c>
      <c r="N2606" s="4">
        <v>21.057208333333321</v>
      </c>
      <c r="O2606" s="4">
        <v>670.47333333333302</v>
      </c>
      <c r="P2606" s="3">
        <f t="shared" si="162"/>
        <v>479.85873786407785</v>
      </c>
      <c r="Q2606" s="5">
        <v>0</v>
      </c>
      <c r="R2606" s="5">
        <f>VLOOKUP(D2606,'[1]DESIGN LOAD'!AC:AF,2,FALSE)</f>
        <v>485</v>
      </c>
      <c r="S2606" s="7">
        <f>VLOOKUP(D2606,'[1]DESIGN LOAD'!AC:AF,3,FALSE)</f>
        <v>655</v>
      </c>
      <c r="T2606">
        <f>VLOOKUP(D2606,'[1]DESIGN LOAD'!AC:AF,4,FALSE)</f>
        <v>1140</v>
      </c>
    </row>
    <row r="2607" spans="1:20" x14ac:dyDescent="0.3">
      <c r="A2607" s="6">
        <v>2024</v>
      </c>
      <c r="B2607" s="6">
        <v>10</v>
      </c>
      <c r="C2607" s="6">
        <v>17</v>
      </c>
      <c r="D2607" s="8">
        <v>19</v>
      </c>
      <c r="E2607" s="6" t="str">
        <f t="shared" si="160"/>
        <v>Thursday</v>
      </c>
      <c r="F2607" s="6" t="str">
        <f t="shared" si="163"/>
        <v>Week-day</v>
      </c>
      <c r="G2607" s="6" t="str">
        <f>_xlfn.XLOOKUP(B2607,'[1]VLOOKUP DATA'!$A$3:$A$14,'[1]VLOOKUP DATA'!$C$3:$C$14)</f>
        <v>Low-demand</v>
      </c>
      <c r="H2607" s="6" t="str" cm="1">
        <f t="array" ref="H2607">_xlfn.XLOOKUP(1,('[1]VLOOKUP DATA'!$I$2:$I$337=[1]DATA!G2607)*('[1]VLOOKUP DATA'!$J$2:$J$337=[1]DATA!D2607)*('[1]VLOOKUP DATA'!$K$2:$K$337=[1]DATA!E2607),'[1]VLOOKUP DATA'!$L$2:$L$337)</f>
        <v>Peak</v>
      </c>
      <c r="I2607" s="1" cm="1">
        <f t="array" ref="I2607">_xlfn.XLOOKUP(B2607,'[1]VLOOKUP DATA'!$A$3:$A$14,_xlfn.XLOOKUP(H2607,'[1]VLOOKUP DATA'!$D$2:$F$2,'[1]VLOOKUP DATA'!$D$3:$F$14))*100</f>
        <v>213</v>
      </c>
      <c r="J2607" s="2">
        <v>125.06506796116504</v>
      </c>
      <c r="K2607" s="3">
        <f t="shared" si="161"/>
        <v>125.06506796116504</v>
      </c>
      <c r="L2607" s="3">
        <v>94.417475728155338</v>
      </c>
      <c r="M2607" s="4">
        <v>479.85873786407785</v>
      </c>
      <c r="N2607" s="4">
        <v>3.2038834951456313E-4</v>
      </c>
      <c r="O2607" s="4">
        <v>604.92067961165048</v>
      </c>
      <c r="P2607" s="3">
        <f t="shared" si="162"/>
        <v>479.85873786407785</v>
      </c>
      <c r="Q2607" s="5">
        <v>-3.9320388349514557E-3</v>
      </c>
      <c r="R2607" s="5">
        <f>VLOOKUP(D2607,'[1]DESIGN LOAD'!AC:AF,2,FALSE)</f>
        <v>295</v>
      </c>
      <c r="S2607" s="7">
        <f>VLOOKUP(D2607,'[1]DESIGN LOAD'!AC:AF,3,FALSE)</f>
        <v>655</v>
      </c>
      <c r="T2607">
        <f>VLOOKUP(D2607,'[1]DESIGN LOAD'!AC:AF,4,FALSE)</f>
        <v>950</v>
      </c>
    </row>
    <row r="2608" spans="1:20" x14ac:dyDescent="0.3">
      <c r="A2608" s="6">
        <v>2024</v>
      </c>
      <c r="B2608" s="6">
        <v>10</v>
      </c>
      <c r="C2608" s="6">
        <v>17</v>
      </c>
      <c r="D2608" s="8">
        <v>20</v>
      </c>
      <c r="E2608" s="6" t="str">
        <f t="shared" si="160"/>
        <v>Thursday</v>
      </c>
      <c r="F2608" s="6" t="str">
        <f t="shared" si="163"/>
        <v>Week-day</v>
      </c>
      <c r="G2608" s="6" t="str">
        <f>_xlfn.XLOOKUP(B2608,'[1]VLOOKUP DATA'!$A$3:$A$14,'[1]VLOOKUP DATA'!$C$3:$C$14)</f>
        <v>Low-demand</v>
      </c>
      <c r="H2608" s="6" t="str" cm="1">
        <f t="array" ref="H2608">_xlfn.XLOOKUP(1,('[1]VLOOKUP DATA'!$I$2:$I$337=[1]DATA!G2608)*('[1]VLOOKUP DATA'!$J$2:$J$337=[1]DATA!D2608)*('[1]VLOOKUP DATA'!$K$2:$K$337=[1]DATA!E2608),'[1]VLOOKUP DATA'!$L$2:$L$337)</f>
        <v>Standard</v>
      </c>
      <c r="I2608" s="1" cm="1">
        <f t="array" ref="I2608">_xlfn.XLOOKUP(B2608,'[1]VLOOKUP DATA'!$A$3:$A$14,_xlfn.XLOOKUP(H2608,'[1]VLOOKUP DATA'!$D$2:$F$2,'[1]VLOOKUP DATA'!$D$3:$F$14))*100</f>
        <v>147</v>
      </c>
      <c r="J2608" s="2">
        <v>-45.48790000000001</v>
      </c>
      <c r="K2608" s="3">
        <f t="shared" si="161"/>
        <v>0</v>
      </c>
      <c r="L2608" s="3">
        <v>95.891666666666666</v>
      </c>
      <c r="M2608" s="4">
        <v>479.84540833333347</v>
      </c>
      <c r="N2608" s="4">
        <v>0</v>
      </c>
      <c r="O2608" s="4">
        <v>434.35514166666673</v>
      </c>
      <c r="P2608" s="3">
        <f t="shared" si="162"/>
        <v>479.85873786407785</v>
      </c>
      <c r="Q2608" s="5">
        <v>-2.0500000000000002E-3</v>
      </c>
      <c r="R2608" s="5">
        <f>VLOOKUP(D2608,'[1]DESIGN LOAD'!AC:AF,2,FALSE)</f>
        <v>295</v>
      </c>
      <c r="S2608" s="7">
        <f>VLOOKUP(D2608,'[1]DESIGN LOAD'!AC:AF,3,FALSE)</f>
        <v>190</v>
      </c>
      <c r="T2608">
        <f>VLOOKUP(D2608,'[1]DESIGN LOAD'!AC:AF,4,FALSE)</f>
        <v>485</v>
      </c>
    </row>
    <row r="2609" spans="1:20" x14ac:dyDescent="0.3">
      <c r="A2609" s="6">
        <v>2024</v>
      </c>
      <c r="B2609" s="6">
        <v>10</v>
      </c>
      <c r="C2609" s="6">
        <v>17</v>
      </c>
      <c r="D2609" s="8">
        <v>21</v>
      </c>
      <c r="E2609" s="6" t="str">
        <f t="shared" si="160"/>
        <v>Thursday</v>
      </c>
      <c r="F2609" s="6" t="str">
        <f t="shared" si="163"/>
        <v>Week-day</v>
      </c>
      <c r="G2609" s="6" t="str">
        <f>_xlfn.XLOOKUP(B2609,'[1]VLOOKUP DATA'!$A$3:$A$14,'[1]VLOOKUP DATA'!$C$3:$C$14)</f>
        <v>Low-demand</v>
      </c>
      <c r="H2609" s="6" t="str" cm="1">
        <f t="array" ref="H2609">_xlfn.XLOOKUP(1,('[1]VLOOKUP DATA'!$I$2:$I$337=[1]DATA!G2609)*('[1]VLOOKUP DATA'!$J$2:$J$337=[1]DATA!D2609)*('[1]VLOOKUP DATA'!$K$2:$K$337=[1]DATA!E2609),'[1]VLOOKUP DATA'!$L$2:$L$337)</f>
        <v>Standard</v>
      </c>
      <c r="I2609" s="1" cm="1">
        <f t="array" ref="I2609">_xlfn.XLOOKUP(B2609,'[1]VLOOKUP DATA'!$A$3:$A$14,_xlfn.XLOOKUP(H2609,'[1]VLOOKUP DATA'!$D$2:$F$2,'[1]VLOOKUP DATA'!$D$3:$F$14))*100</f>
        <v>147</v>
      </c>
      <c r="J2609" s="2">
        <v>44.681391666666634</v>
      </c>
      <c r="K2609" s="3">
        <f t="shared" si="161"/>
        <v>44.681391666666634</v>
      </c>
      <c r="L2609" s="3">
        <v>99</v>
      </c>
      <c r="M2609" s="4">
        <v>367.08406666666656</v>
      </c>
      <c r="N2609" s="4">
        <v>0</v>
      </c>
      <c r="O2609" s="4">
        <v>411.75942500000002</v>
      </c>
      <c r="P2609" s="3">
        <f t="shared" si="162"/>
        <v>479.85873786407785</v>
      </c>
      <c r="Q2609" s="5">
        <v>-6.1083333333333345E-3</v>
      </c>
      <c r="R2609" s="5">
        <f>VLOOKUP(D2609,'[1]DESIGN LOAD'!AC:AF,2,FALSE)</f>
        <v>295</v>
      </c>
      <c r="S2609" s="7">
        <f>VLOOKUP(D2609,'[1]DESIGN LOAD'!AC:AF,3,FALSE)</f>
        <v>190</v>
      </c>
      <c r="T2609">
        <f>VLOOKUP(D2609,'[1]DESIGN LOAD'!AC:AF,4,FALSE)</f>
        <v>485</v>
      </c>
    </row>
    <row r="2610" spans="1:20" x14ac:dyDescent="0.3">
      <c r="A2610" s="6">
        <v>2024</v>
      </c>
      <c r="B2610" s="6">
        <v>10</v>
      </c>
      <c r="C2610" s="6">
        <v>17</v>
      </c>
      <c r="D2610" s="8">
        <v>22</v>
      </c>
      <c r="E2610" s="6" t="str">
        <f t="shared" si="160"/>
        <v>Thursday</v>
      </c>
      <c r="F2610" s="6" t="str">
        <f t="shared" si="163"/>
        <v>Week-day</v>
      </c>
      <c r="G2610" s="6" t="str">
        <f>_xlfn.XLOOKUP(B2610,'[1]VLOOKUP DATA'!$A$3:$A$14,'[1]VLOOKUP DATA'!$C$3:$C$14)</f>
        <v>Low-demand</v>
      </c>
      <c r="H2610" s="6" t="str" cm="1">
        <f t="array" ref="H2610">_xlfn.XLOOKUP(1,('[1]VLOOKUP DATA'!$I$2:$I$337=[1]DATA!G2610)*('[1]VLOOKUP DATA'!$J$2:$J$337=[1]DATA!D2610)*('[1]VLOOKUP DATA'!$K$2:$K$337=[1]DATA!E2610),'[1]VLOOKUP DATA'!$L$2:$L$337)</f>
        <v>Off-Peak</v>
      </c>
      <c r="I2610" s="1" cm="1">
        <f t="array" ref="I2610">_xlfn.XLOOKUP(B2610,'[1]VLOOKUP DATA'!$A$3:$A$14,_xlfn.XLOOKUP(H2610,'[1]VLOOKUP DATA'!$D$2:$F$2,'[1]VLOOKUP DATA'!$D$3:$F$14))*100</f>
        <v>93</v>
      </c>
      <c r="J2610" s="2">
        <v>56.840233333333337</v>
      </c>
      <c r="K2610" s="3">
        <f t="shared" si="161"/>
        <v>56.840233333333337</v>
      </c>
      <c r="L2610" s="3">
        <v>99</v>
      </c>
      <c r="M2610" s="4">
        <v>341.88330000000013</v>
      </c>
      <c r="N2610" s="4">
        <v>0</v>
      </c>
      <c r="O2610" s="4">
        <v>398.71781666666681</v>
      </c>
      <c r="P2610" s="3">
        <f t="shared" si="162"/>
        <v>479.85873786407785</v>
      </c>
      <c r="Q2610" s="5">
        <v>-5.941666666666668E-3</v>
      </c>
      <c r="R2610" s="5">
        <f>VLOOKUP(D2610,'[1]DESIGN LOAD'!AC:AF,2,FALSE)</f>
        <v>200</v>
      </c>
      <c r="S2610" s="7">
        <f>VLOOKUP(D2610,'[1]DESIGN LOAD'!AC:AF,3,FALSE)</f>
        <v>190</v>
      </c>
      <c r="T2610">
        <f>VLOOKUP(D2610,'[1]DESIGN LOAD'!AC:AF,4,FALSE)</f>
        <v>390</v>
      </c>
    </row>
    <row r="2611" spans="1:20" x14ac:dyDescent="0.3">
      <c r="A2611" s="6">
        <v>2024</v>
      </c>
      <c r="B2611" s="6">
        <v>10</v>
      </c>
      <c r="C2611" s="6">
        <v>17</v>
      </c>
      <c r="D2611" s="8">
        <v>23</v>
      </c>
      <c r="E2611" s="6" t="str">
        <f t="shared" si="160"/>
        <v>Thursday</v>
      </c>
      <c r="F2611" s="6" t="str">
        <f t="shared" si="163"/>
        <v>Week-day</v>
      </c>
      <c r="G2611" s="6" t="str">
        <f>_xlfn.XLOOKUP(B2611,'[1]VLOOKUP DATA'!$A$3:$A$14,'[1]VLOOKUP DATA'!$C$3:$C$14)</f>
        <v>Low-demand</v>
      </c>
      <c r="H2611" s="6" t="str" cm="1">
        <f t="array" ref="H2611">_xlfn.XLOOKUP(1,('[1]VLOOKUP DATA'!$I$2:$I$337=[1]DATA!G2611)*('[1]VLOOKUP DATA'!$J$2:$J$337=[1]DATA!D2611)*('[1]VLOOKUP DATA'!$K$2:$K$337=[1]DATA!E2611),'[1]VLOOKUP DATA'!$L$2:$L$337)</f>
        <v>Off-Peak</v>
      </c>
      <c r="I2611" s="1" cm="1">
        <f t="array" ref="I2611">_xlfn.XLOOKUP(B2611,'[1]VLOOKUP DATA'!$A$3:$A$14,_xlfn.XLOOKUP(H2611,'[1]VLOOKUP DATA'!$D$2:$F$2,'[1]VLOOKUP DATA'!$D$3:$F$14))*100</f>
        <v>93</v>
      </c>
      <c r="J2611" s="2">
        <v>54.160699999999999</v>
      </c>
      <c r="K2611" s="3">
        <f t="shared" si="161"/>
        <v>54.160699999999999</v>
      </c>
      <c r="L2611" s="3">
        <v>99</v>
      </c>
      <c r="M2611" s="4">
        <v>356.90039999999993</v>
      </c>
      <c r="N2611" s="4">
        <v>0</v>
      </c>
      <c r="O2611" s="4">
        <v>411.05538333333334</v>
      </c>
      <c r="P2611" s="3">
        <f t="shared" si="162"/>
        <v>479.85873786407785</v>
      </c>
      <c r="Q2611" s="5">
        <v>-5.8416666666666677E-3</v>
      </c>
      <c r="R2611" s="5">
        <f>VLOOKUP(D2611,'[1]DESIGN LOAD'!AC:AF,2,FALSE)</f>
        <v>200</v>
      </c>
      <c r="S2611" s="7">
        <f>VLOOKUP(D2611,'[1]DESIGN LOAD'!AC:AF,3,FALSE)</f>
        <v>190</v>
      </c>
      <c r="T2611">
        <f>VLOOKUP(D2611,'[1]DESIGN LOAD'!AC:AF,4,FALSE)</f>
        <v>390</v>
      </c>
    </row>
    <row r="2612" spans="1:20" x14ac:dyDescent="0.3">
      <c r="A2612" s="6">
        <v>2024</v>
      </c>
      <c r="B2612" s="6">
        <v>10</v>
      </c>
      <c r="C2612" s="6">
        <v>18</v>
      </c>
      <c r="D2612" s="8">
        <v>0</v>
      </c>
      <c r="E2612" s="6" t="str">
        <f t="shared" si="160"/>
        <v>Friday</v>
      </c>
      <c r="F2612" s="6" t="str">
        <f t="shared" si="163"/>
        <v>Week-day</v>
      </c>
      <c r="G2612" s="6" t="str">
        <f>_xlfn.XLOOKUP(B2612,'[1]VLOOKUP DATA'!$A$3:$A$14,'[1]VLOOKUP DATA'!$C$3:$C$14)</f>
        <v>Low-demand</v>
      </c>
      <c r="H2612" s="6" t="str" cm="1">
        <f t="array" ref="H2612">_xlfn.XLOOKUP(1,('[1]VLOOKUP DATA'!$I$2:$I$337=[1]DATA!G2612)*('[1]VLOOKUP DATA'!$J$2:$J$337=[1]DATA!D2612)*('[1]VLOOKUP DATA'!$K$2:$K$337=[1]DATA!E2612),'[1]VLOOKUP DATA'!$L$2:$L$337)</f>
        <v>Off-Peak</v>
      </c>
      <c r="I2612" s="1" cm="1">
        <f t="array" ref="I2612">_xlfn.XLOOKUP(B2612,'[1]VLOOKUP DATA'!$A$3:$A$14,_xlfn.XLOOKUP(H2612,'[1]VLOOKUP DATA'!$D$2:$F$2,'[1]VLOOKUP DATA'!$D$3:$F$14))*100</f>
        <v>93</v>
      </c>
      <c r="J2612" s="2">
        <v>64.064316666666656</v>
      </c>
      <c r="K2612" s="3">
        <f t="shared" si="161"/>
        <v>64.064316666666656</v>
      </c>
      <c r="L2612" s="3">
        <v>99</v>
      </c>
      <c r="M2612" s="4">
        <v>380.0891249999998</v>
      </c>
      <c r="N2612" s="4">
        <v>0</v>
      </c>
      <c r="O2612" s="4">
        <v>444.15180000000032</v>
      </c>
      <c r="P2612" s="3">
        <f t="shared" si="162"/>
        <v>479.85873786407785</v>
      </c>
      <c r="Q2612" s="5">
        <v>-1.6833333333333333E-3</v>
      </c>
      <c r="R2612" s="5">
        <f>VLOOKUP(D2612,'[1]DESIGN LOAD'!AC:AF,2,FALSE)</f>
        <v>200</v>
      </c>
      <c r="S2612" s="7">
        <f>VLOOKUP(D2612,'[1]DESIGN LOAD'!AC:AF,3,FALSE)</f>
        <v>190</v>
      </c>
      <c r="T2612">
        <f>VLOOKUP(D2612,'[1]DESIGN LOAD'!AC:AF,4,FALSE)</f>
        <v>390</v>
      </c>
    </row>
    <row r="2613" spans="1:20" x14ac:dyDescent="0.3">
      <c r="A2613" s="6">
        <v>2024</v>
      </c>
      <c r="B2613" s="6">
        <v>10</v>
      </c>
      <c r="C2613" s="6">
        <v>18</v>
      </c>
      <c r="D2613" s="8">
        <v>1</v>
      </c>
      <c r="E2613" s="6" t="str">
        <f t="shared" si="160"/>
        <v>Friday</v>
      </c>
      <c r="F2613" s="6" t="str">
        <f t="shared" si="163"/>
        <v>Week-day</v>
      </c>
      <c r="G2613" s="6" t="str">
        <f>_xlfn.XLOOKUP(B2613,'[1]VLOOKUP DATA'!$A$3:$A$14,'[1]VLOOKUP DATA'!$C$3:$C$14)</f>
        <v>Low-demand</v>
      </c>
      <c r="H2613" s="6" t="str" cm="1">
        <f t="array" ref="H2613">_xlfn.XLOOKUP(1,('[1]VLOOKUP DATA'!$I$2:$I$337=[1]DATA!G2613)*('[1]VLOOKUP DATA'!$J$2:$J$337=[1]DATA!D2613)*('[1]VLOOKUP DATA'!$K$2:$K$337=[1]DATA!E2613),'[1]VLOOKUP DATA'!$L$2:$L$337)</f>
        <v>Off-Peak</v>
      </c>
      <c r="I2613" s="1" cm="1">
        <f t="array" ref="I2613">_xlfn.XLOOKUP(B2613,'[1]VLOOKUP DATA'!$A$3:$A$14,_xlfn.XLOOKUP(H2613,'[1]VLOOKUP DATA'!$D$2:$F$2,'[1]VLOOKUP DATA'!$D$3:$F$14))*100</f>
        <v>93</v>
      </c>
      <c r="J2613" s="2">
        <v>66.123116666666675</v>
      </c>
      <c r="K2613" s="3">
        <f t="shared" si="161"/>
        <v>66.123116666666675</v>
      </c>
      <c r="L2613" s="3">
        <v>99</v>
      </c>
      <c r="M2613" s="4">
        <v>372.0093333333333</v>
      </c>
      <c r="N2613" s="4">
        <v>0</v>
      </c>
      <c r="O2613" s="4">
        <v>438.13090000000005</v>
      </c>
      <c r="P2613" s="3">
        <f t="shared" si="162"/>
        <v>479.85873786407785</v>
      </c>
      <c r="Q2613" s="5">
        <v>-1.5499999999999999E-3</v>
      </c>
      <c r="R2613" s="5">
        <f>VLOOKUP(D2613,'[1]DESIGN LOAD'!AC:AF,2,FALSE)</f>
        <v>200</v>
      </c>
      <c r="S2613" s="7">
        <f>VLOOKUP(D2613,'[1]DESIGN LOAD'!AC:AF,3,FALSE)</f>
        <v>190</v>
      </c>
      <c r="T2613">
        <f>VLOOKUP(D2613,'[1]DESIGN LOAD'!AC:AF,4,FALSE)</f>
        <v>390</v>
      </c>
    </row>
    <row r="2614" spans="1:20" x14ac:dyDescent="0.3">
      <c r="A2614" s="6">
        <v>2024</v>
      </c>
      <c r="B2614" s="6">
        <v>10</v>
      </c>
      <c r="C2614" s="6">
        <v>18</v>
      </c>
      <c r="D2614" s="8">
        <v>2</v>
      </c>
      <c r="E2614" s="6" t="str">
        <f t="shared" si="160"/>
        <v>Friday</v>
      </c>
      <c r="F2614" s="6" t="str">
        <f t="shared" si="163"/>
        <v>Week-day</v>
      </c>
      <c r="G2614" s="6" t="str">
        <f>_xlfn.XLOOKUP(B2614,'[1]VLOOKUP DATA'!$A$3:$A$14,'[1]VLOOKUP DATA'!$C$3:$C$14)</f>
        <v>Low-demand</v>
      </c>
      <c r="H2614" s="6" t="str" cm="1">
        <f t="array" ref="H2614">_xlfn.XLOOKUP(1,('[1]VLOOKUP DATA'!$I$2:$I$337=[1]DATA!G2614)*('[1]VLOOKUP DATA'!$J$2:$J$337=[1]DATA!D2614)*('[1]VLOOKUP DATA'!$K$2:$K$337=[1]DATA!E2614),'[1]VLOOKUP DATA'!$L$2:$L$337)</f>
        <v>Off-Peak</v>
      </c>
      <c r="I2614" s="1" cm="1">
        <f t="array" ref="I2614">_xlfn.XLOOKUP(B2614,'[1]VLOOKUP DATA'!$A$3:$A$14,_xlfn.XLOOKUP(H2614,'[1]VLOOKUP DATA'!$D$2:$F$2,'[1]VLOOKUP DATA'!$D$3:$F$14))*100</f>
        <v>93</v>
      </c>
      <c r="J2614" s="2">
        <v>75.059450000000012</v>
      </c>
      <c r="K2614" s="3">
        <f t="shared" si="161"/>
        <v>75.059450000000012</v>
      </c>
      <c r="L2614" s="3">
        <v>99</v>
      </c>
      <c r="M2614" s="4">
        <v>456.01301666666683</v>
      </c>
      <c r="N2614" s="4">
        <v>0</v>
      </c>
      <c r="O2614" s="4">
        <v>531.06607499999996</v>
      </c>
      <c r="P2614" s="3">
        <f t="shared" si="162"/>
        <v>479.85873786407785</v>
      </c>
      <c r="Q2614" s="5">
        <v>-6.966666666666667E-3</v>
      </c>
      <c r="R2614" s="5">
        <f>VLOOKUP(D2614,'[1]DESIGN LOAD'!AC:AF,2,FALSE)</f>
        <v>200</v>
      </c>
      <c r="S2614" s="7">
        <f>VLOOKUP(D2614,'[1]DESIGN LOAD'!AC:AF,3,FALSE)</f>
        <v>190</v>
      </c>
      <c r="T2614">
        <f>VLOOKUP(D2614,'[1]DESIGN LOAD'!AC:AF,4,FALSE)</f>
        <v>390</v>
      </c>
    </row>
    <row r="2615" spans="1:20" x14ac:dyDescent="0.3">
      <c r="A2615" s="6">
        <v>2024</v>
      </c>
      <c r="B2615" s="6">
        <v>10</v>
      </c>
      <c r="C2615" s="6">
        <v>18</v>
      </c>
      <c r="D2615" s="8">
        <v>3</v>
      </c>
      <c r="E2615" s="6" t="str">
        <f t="shared" si="160"/>
        <v>Friday</v>
      </c>
      <c r="F2615" s="6" t="str">
        <f t="shared" si="163"/>
        <v>Week-day</v>
      </c>
      <c r="G2615" s="6" t="str">
        <f>_xlfn.XLOOKUP(B2615,'[1]VLOOKUP DATA'!$A$3:$A$14,'[1]VLOOKUP DATA'!$C$3:$C$14)</f>
        <v>Low-demand</v>
      </c>
      <c r="H2615" s="6" t="str" cm="1">
        <f t="array" ref="H2615">_xlfn.XLOOKUP(1,('[1]VLOOKUP DATA'!$I$2:$I$337=[1]DATA!G2615)*('[1]VLOOKUP DATA'!$J$2:$J$337=[1]DATA!D2615)*('[1]VLOOKUP DATA'!$K$2:$K$337=[1]DATA!E2615),'[1]VLOOKUP DATA'!$L$2:$L$337)</f>
        <v>Off-Peak</v>
      </c>
      <c r="I2615" s="1" cm="1">
        <f t="array" ref="I2615">_xlfn.XLOOKUP(B2615,'[1]VLOOKUP DATA'!$A$3:$A$14,_xlfn.XLOOKUP(H2615,'[1]VLOOKUP DATA'!$D$2:$F$2,'[1]VLOOKUP DATA'!$D$3:$F$14))*100</f>
        <v>93</v>
      </c>
      <c r="J2615" s="2">
        <v>78.971058333333303</v>
      </c>
      <c r="K2615" s="3">
        <f t="shared" si="161"/>
        <v>78.971058333333303</v>
      </c>
      <c r="L2615" s="3">
        <v>99</v>
      </c>
      <c r="M2615" s="4">
        <v>450.06896666666665</v>
      </c>
      <c r="N2615" s="4">
        <v>0</v>
      </c>
      <c r="O2615" s="4">
        <v>529.03910000000008</v>
      </c>
      <c r="P2615" s="3">
        <f t="shared" si="162"/>
        <v>479.85873786407785</v>
      </c>
      <c r="Q2615" s="5">
        <v>-1.4333333333333331E-3</v>
      </c>
      <c r="R2615" s="5">
        <f>VLOOKUP(D2615,'[1]DESIGN LOAD'!AC:AF,2,FALSE)</f>
        <v>200</v>
      </c>
      <c r="S2615" s="7">
        <f>VLOOKUP(D2615,'[1]DESIGN LOAD'!AC:AF,3,FALSE)</f>
        <v>190</v>
      </c>
      <c r="T2615">
        <f>VLOOKUP(D2615,'[1]DESIGN LOAD'!AC:AF,4,FALSE)</f>
        <v>390</v>
      </c>
    </row>
    <row r="2616" spans="1:20" x14ac:dyDescent="0.3">
      <c r="A2616" s="6">
        <v>2024</v>
      </c>
      <c r="B2616" s="6">
        <v>10</v>
      </c>
      <c r="C2616" s="6">
        <v>18</v>
      </c>
      <c r="D2616" s="8">
        <v>4</v>
      </c>
      <c r="E2616" s="6" t="str">
        <f t="shared" si="160"/>
        <v>Friday</v>
      </c>
      <c r="F2616" s="6" t="str">
        <f t="shared" si="163"/>
        <v>Week-day</v>
      </c>
      <c r="G2616" s="6" t="str">
        <f>_xlfn.XLOOKUP(B2616,'[1]VLOOKUP DATA'!$A$3:$A$14,'[1]VLOOKUP DATA'!$C$3:$C$14)</f>
        <v>Low-demand</v>
      </c>
      <c r="H2616" s="6" t="str" cm="1">
        <f t="array" ref="H2616">_xlfn.XLOOKUP(1,('[1]VLOOKUP DATA'!$I$2:$I$337=[1]DATA!G2616)*('[1]VLOOKUP DATA'!$J$2:$J$337=[1]DATA!D2616)*('[1]VLOOKUP DATA'!$K$2:$K$337=[1]DATA!E2616),'[1]VLOOKUP DATA'!$L$2:$L$337)</f>
        <v>Off-Peak</v>
      </c>
      <c r="I2616" s="1" cm="1">
        <f t="array" ref="I2616">_xlfn.XLOOKUP(B2616,'[1]VLOOKUP DATA'!$A$3:$A$14,_xlfn.XLOOKUP(H2616,'[1]VLOOKUP DATA'!$D$2:$F$2,'[1]VLOOKUP DATA'!$D$3:$F$14))*100</f>
        <v>93</v>
      </c>
      <c r="J2616" s="2">
        <v>65.803408333333337</v>
      </c>
      <c r="K2616" s="3">
        <f t="shared" si="161"/>
        <v>65.803408333333337</v>
      </c>
      <c r="L2616" s="3">
        <v>99</v>
      </c>
      <c r="M2616" s="4">
        <v>450.07563333333349</v>
      </c>
      <c r="N2616" s="4">
        <v>0</v>
      </c>
      <c r="O2616" s="4">
        <v>515.87638333333337</v>
      </c>
      <c r="P2616" s="3">
        <f t="shared" si="162"/>
        <v>479.85873786407785</v>
      </c>
      <c r="Q2616" s="5">
        <v>-2.9916666666666663E-3</v>
      </c>
      <c r="R2616" s="5">
        <f>VLOOKUP(D2616,'[1]DESIGN LOAD'!AC:AF,2,FALSE)</f>
        <v>295</v>
      </c>
      <c r="S2616" s="7">
        <f>VLOOKUP(D2616,'[1]DESIGN LOAD'!AC:AF,3,FALSE)</f>
        <v>190</v>
      </c>
      <c r="T2616">
        <f>VLOOKUP(D2616,'[1]DESIGN LOAD'!AC:AF,4,FALSE)</f>
        <v>485</v>
      </c>
    </row>
    <row r="2617" spans="1:20" x14ac:dyDescent="0.3">
      <c r="A2617" s="6">
        <v>2024</v>
      </c>
      <c r="B2617" s="6">
        <v>10</v>
      </c>
      <c r="C2617" s="6">
        <v>18</v>
      </c>
      <c r="D2617" s="8">
        <v>5</v>
      </c>
      <c r="E2617" s="6" t="str">
        <f t="shared" si="160"/>
        <v>Friday</v>
      </c>
      <c r="F2617" s="6" t="str">
        <f t="shared" si="163"/>
        <v>Week-day</v>
      </c>
      <c r="G2617" s="6" t="str">
        <f>_xlfn.XLOOKUP(B2617,'[1]VLOOKUP DATA'!$A$3:$A$14,'[1]VLOOKUP DATA'!$C$3:$C$14)</f>
        <v>Low-demand</v>
      </c>
      <c r="H2617" s="6" t="str" cm="1">
        <f t="array" ref="H2617">_xlfn.XLOOKUP(1,('[1]VLOOKUP DATA'!$I$2:$I$337=[1]DATA!G2617)*('[1]VLOOKUP DATA'!$J$2:$J$337=[1]DATA!D2617)*('[1]VLOOKUP DATA'!$K$2:$K$337=[1]DATA!E2617),'[1]VLOOKUP DATA'!$L$2:$L$337)</f>
        <v>Off-Peak</v>
      </c>
      <c r="I2617" s="1" cm="1">
        <f t="array" ref="I2617">_xlfn.XLOOKUP(B2617,'[1]VLOOKUP DATA'!$A$3:$A$14,_xlfn.XLOOKUP(H2617,'[1]VLOOKUP DATA'!$D$2:$F$2,'[1]VLOOKUP DATA'!$D$3:$F$14))*100</f>
        <v>93</v>
      </c>
      <c r="J2617" s="2">
        <v>79.981715517241398</v>
      </c>
      <c r="K2617" s="3">
        <f t="shared" si="161"/>
        <v>79.981715517241398</v>
      </c>
      <c r="L2617" s="3">
        <v>99.008620689655174</v>
      </c>
      <c r="M2617" s="4">
        <v>456.74602586206913</v>
      </c>
      <c r="N2617" s="4">
        <v>3.1896551724137929E-3</v>
      </c>
      <c r="O2617" s="4">
        <v>536.7271896551722</v>
      </c>
      <c r="P2617" s="3">
        <f t="shared" si="162"/>
        <v>479.85873786407785</v>
      </c>
      <c r="Q2617" s="5">
        <v>-4.068965517241379E-3</v>
      </c>
      <c r="R2617" s="5">
        <f>VLOOKUP(D2617,'[1]DESIGN LOAD'!AC:AF,2,FALSE)</f>
        <v>295</v>
      </c>
      <c r="S2617" s="7">
        <f>VLOOKUP(D2617,'[1]DESIGN LOAD'!AC:AF,3,FALSE)</f>
        <v>190</v>
      </c>
      <c r="T2617">
        <f>VLOOKUP(D2617,'[1]DESIGN LOAD'!AC:AF,4,FALSE)</f>
        <v>485</v>
      </c>
    </row>
    <row r="2618" spans="1:20" x14ac:dyDescent="0.3">
      <c r="A2618" s="6">
        <v>2024</v>
      </c>
      <c r="B2618" s="6">
        <v>10</v>
      </c>
      <c r="C2618" s="6">
        <v>18</v>
      </c>
      <c r="D2618" s="8">
        <v>6</v>
      </c>
      <c r="E2618" s="6" t="str">
        <f t="shared" si="160"/>
        <v>Friday</v>
      </c>
      <c r="F2618" s="6" t="str">
        <f t="shared" si="163"/>
        <v>Week-day</v>
      </c>
      <c r="G2618" s="6" t="str">
        <f>_xlfn.XLOOKUP(B2618,'[1]VLOOKUP DATA'!$A$3:$A$14,'[1]VLOOKUP DATA'!$C$3:$C$14)</f>
        <v>Low-demand</v>
      </c>
      <c r="H2618" s="6" t="str" cm="1">
        <f t="array" ref="H2618">_xlfn.XLOOKUP(1,('[1]VLOOKUP DATA'!$I$2:$I$337=[1]DATA!G2618)*('[1]VLOOKUP DATA'!$J$2:$J$337=[1]DATA!D2618)*('[1]VLOOKUP DATA'!$K$2:$K$337=[1]DATA!E2618),'[1]VLOOKUP DATA'!$L$2:$L$337)</f>
        <v>Standard</v>
      </c>
      <c r="I2618" s="1" cm="1">
        <f t="array" ref="I2618">_xlfn.XLOOKUP(B2618,'[1]VLOOKUP DATA'!$A$3:$A$14,_xlfn.XLOOKUP(H2618,'[1]VLOOKUP DATA'!$D$2:$F$2,'[1]VLOOKUP DATA'!$D$3:$F$14))*100</f>
        <v>147</v>
      </c>
      <c r="J2618" s="2">
        <v>66.075732758620703</v>
      </c>
      <c r="K2618" s="3">
        <f t="shared" si="161"/>
        <v>66.075732758620703</v>
      </c>
      <c r="L2618" s="3">
        <v>99.008620689655174</v>
      </c>
      <c r="M2618" s="4">
        <v>473.68986206896568</v>
      </c>
      <c r="N2618" s="4">
        <v>36.297818965517244</v>
      </c>
      <c r="O2618" s="4">
        <v>576.06068103448263</v>
      </c>
      <c r="P2618" s="3">
        <f t="shared" si="162"/>
        <v>479.85873786407785</v>
      </c>
      <c r="Q2618" s="5">
        <v>-2.9310344827586207E-3</v>
      </c>
      <c r="R2618" s="5">
        <f>VLOOKUP(D2618,'[1]DESIGN LOAD'!AC:AF,2,FALSE)</f>
        <v>295</v>
      </c>
      <c r="S2618" s="7">
        <f>VLOOKUP(D2618,'[1]DESIGN LOAD'!AC:AF,3,FALSE)</f>
        <v>190</v>
      </c>
      <c r="T2618">
        <f>VLOOKUP(D2618,'[1]DESIGN LOAD'!AC:AF,4,FALSE)</f>
        <v>485</v>
      </c>
    </row>
    <row r="2619" spans="1:20" x14ac:dyDescent="0.3">
      <c r="A2619" s="6">
        <v>2024</v>
      </c>
      <c r="B2619" s="6">
        <v>10</v>
      </c>
      <c r="C2619" s="6">
        <v>18</v>
      </c>
      <c r="D2619" s="8">
        <v>7</v>
      </c>
      <c r="E2619" s="6" t="str">
        <f t="shared" si="160"/>
        <v>Friday</v>
      </c>
      <c r="F2619" s="6" t="str">
        <f t="shared" si="163"/>
        <v>Week-day</v>
      </c>
      <c r="G2619" s="6" t="str">
        <f>_xlfn.XLOOKUP(B2619,'[1]VLOOKUP DATA'!$A$3:$A$14,'[1]VLOOKUP DATA'!$C$3:$C$14)</f>
        <v>Low-demand</v>
      </c>
      <c r="H2619" s="6" t="str" cm="1">
        <f t="array" ref="H2619">_xlfn.XLOOKUP(1,('[1]VLOOKUP DATA'!$I$2:$I$337=[1]DATA!G2619)*('[1]VLOOKUP DATA'!$J$2:$J$337=[1]DATA!D2619)*('[1]VLOOKUP DATA'!$K$2:$K$337=[1]DATA!E2619),'[1]VLOOKUP DATA'!$L$2:$L$337)</f>
        <v>Peak</v>
      </c>
      <c r="I2619" s="1" cm="1">
        <f t="array" ref="I2619">_xlfn.XLOOKUP(B2619,'[1]VLOOKUP DATA'!$A$3:$A$14,_xlfn.XLOOKUP(H2619,'[1]VLOOKUP DATA'!$D$2:$F$2,'[1]VLOOKUP DATA'!$D$3:$F$14))*100</f>
        <v>213</v>
      </c>
      <c r="J2619" s="2">
        <v>168.52326666666673</v>
      </c>
      <c r="K2619" s="3">
        <f t="shared" si="161"/>
        <v>168.52326666666673</v>
      </c>
      <c r="L2619" s="3">
        <v>95.558333333333337</v>
      </c>
      <c r="M2619" s="4">
        <v>361.17925833333334</v>
      </c>
      <c r="N2619" s="4">
        <v>115.94117499999996</v>
      </c>
      <c r="O2619" s="4">
        <v>645.64238333333356</v>
      </c>
      <c r="P2619" s="3">
        <f t="shared" si="162"/>
        <v>479.85873786407785</v>
      </c>
      <c r="Q2619" s="5">
        <v>-1.6666666666666668E-3</v>
      </c>
      <c r="R2619" s="5">
        <f>VLOOKUP(D2619,'[1]DESIGN LOAD'!AC:AF,2,FALSE)</f>
        <v>565</v>
      </c>
      <c r="S2619" s="7">
        <f>VLOOKUP(D2619,'[1]DESIGN LOAD'!AC:AF,3,FALSE)</f>
        <v>690</v>
      </c>
      <c r="T2619">
        <f>VLOOKUP(D2619,'[1]DESIGN LOAD'!AC:AF,4,FALSE)</f>
        <v>1255</v>
      </c>
    </row>
    <row r="2620" spans="1:20" x14ac:dyDescent="0.3">
      <c r="A2620" s="6">
        <v>2024</v>
      </c>
      <c r="B2620" s="6">
        <v>10</v>
      </c>
      <c r="C2620" s="6">
        <v>18</v>
      </c>
      <c r="D2620" s="8">
        <v>8</v>
      </c>
      <c r="E2620" s="6" t="str">
        <f t="shared" si="160"/>
        <v>Friday</v>
      </c>
      <c r="F2620" s="6" t="str">
        <f t="shared" si="163"/>
        <v>Week-day</v>
      </c>
      <c r="G2620" s="6" t="str">
        <f>_xlfn.XLOOKUP(B2620,'[1]VLOOKUP DATA'!$A$3:$A$14,'[1]VLOOKUP DATA'!$C$3:$C$14)</f>
        <v>Low-demand</v>
      </c>
      <c r="H2620" s="6" t="str" cm="1">
        <f t="array" ref="H2620">_xlfn.XLOOKUP(1,('[1]VLOOKUP DATA'!$I$2:$I$337=[1]DATA!G2620)*('[1]VLOOKUP DATA'!$J$2:$J$337=[1]DATA!D2620)*('[1]VLOOKUP DATA'!$K$2:$K$337=[1]DATA!E2620),'[1]VLOOKUP DATA'!$L$2:$L$337)</f>
        <v>Peak</v>
      </c>
      <c r="I2620" s="1" cm="1">
        <f t="array" ref="I2620">_xlfn.XLOOKUP(B2620,'[1]VLOOKUP DATA'!$A$3:$A$14,_xlfn.XLOOKUP(H2620,'[1]VLOOKUP DATA'!$D$2:$F$2,'[1]VLOOKUP DATA'!$D$3:$F$14))*100</f>
        <v>213</v>
      </c>
      <c r="J2620" s="2">
        <v>46.613058333333328</v>
      </c>
      <c r="K2620" s="3">
        <f t="shared" si="161"/>
        <v>46.613058333333328</v>
      </c>
      <c r="L2620" s="3">
        <v>95.61666666666666</v>
      </c>
      <c r="M2620" s="4">
        <v>369.28311666666667</v>
      </c>
      <c r="N2620" s="4">
        <v>199.90816666666649</v>
      </c>
      <c r="O2620" s="4">
        <v>615.79989999999998</v>
      </c>
      <c r="P2620" s="3">
        <f t="shared" si="162"/>
        <v>479.85873786407785</v>
      </c>
      <c r="Q2620" s="5">
        <v>-4.1583333333333333E-3</v>
      </c>
      <c r="R2620" s="5">
        <f>VLOOKUP(D2620,'[1]DESIGN LOAD'!AC:AF,2,FALSE)</f>
        <v>565</v>
      </c>
      <c r="S2620" s="7">
        <f>VLOOKUP(D2620,'[1]DESIGN LOAD'!AC:AF,3,FALSE)</f>
        <v>675</v>
      </c>
      <c r="T2620">
        <f>VLOOKUP(D2620,'[1]DESIGN LOAD'!AC:AF,4,FALSE)</f>
        <v>1240</v>
      </c>
    </row>
    <row r="2621" spans="1:20" x14ac:dyDescent="0.3">
      <c r="A2621" s="6">
        <v>2024</v>
      </c>
      <c r="B2621" s="6">
        <v>10</v>
      </c>
      <c r="C2621" s="6">
        <v>18</v>
      </c>
      <c r="D2621" s="8">
        <v>9</v>
      </c>
      <c r="E2621" s="6" t="str">
        <f t="shared" si="160"/>
        <v>Friday</v>
      </c>
      <c r="F2621" s="6" t="str">
        <f t="shared" si="163"/>
        <v>Week-day</v>
      </c>
      <c r="G2621" s="6" t="str">
        <f>_xlfn.XLOOKUP(B2621,'[1]VLOOKUP DATA'!$A$3:$A$14,'[1]VLOOKUP DATA'!$C$3:$C$14)</f>
        <v>Low-demand</v>
      </c>
      <c r="H2621" s="6" t="str" cm="1">
        <f t="array" ref="H2621">_xlfn.XLOOKUP(1,('[1]VLOOKUP DATA'!$I$2:$I$337=[1]DATA!G2621)*('[1]VLOOKUP DATA'!$J$2:$J$337=[1]DATA!D2621)*('[1]VLOOKUP DATA'!$K$2:$K$337=[1]DATA!E2621),'[1]VLOOKUP DATA'!$L$2:$L$337)</f>
        <v>Peak</v>
      </c>
      <c r="I2621" s="1" cm="1">
        <f t="array" ref="I2621">_xlfn.XLOOKUP(B2621,'[1]VLOOKUP DATA'!$A$3:$A$14,_xlfn.XLOOKUP(H2621,'[1]VLOOKUP DATA'!$D$2:$F$2,'[1]VLOOKUP DATA'!$D$3:$F$14))*100</f>
        <v>213</v>
      </c>
      <c r="J2621" s="2">
        <v>29.323708333333343</v>
      </c>
      <c r="K2621" s="3">
        <f t="shared" si="161"/>
        <v>29.323708333333343</v>
      </c>
      <c r="L2621" s="3">
        <v>95.958333333333329</v>
      </c>
      <c r="M2621" s="4">
        <v>318.95698333333343</v>
      </c>
      <c r="N2621" s="4">
        <v>239.30623333333341</v>
      </c>
      <c r="O2621" s="4">
        <v>587.5850750000003</v>
      </c>
      <c r="P2621" s="3">
        <f t="shared" si="162"/>
        <v>479.85873786407785</v>
      </c>
      <c r="Q2621" s="5">
        <v>-1.3333333333333333E-3</v>
      </c>
      <c r="R2621" s="5">
        <f>VLOOKUP(D2621,'[1]DESIGN LOAD'!AC:AF,2,FALSE)</f>
        <v>565</v>
      </c>
      <c r="S2621" s="7">
        <f>VLOOKUP(D2621,'[1]DESIGN LOAD'!AC:AF,3,FALSE)</f>
        <v>675</v>
      </c>
      <c r="T2621">
        <f>VLOOKUP(D2621,'[1]DESIGN LOAD'!AC:AF,4,FALSE)</f>
        <v>1240</v>
      </c>
    </row>
    <row r="2622" spans="1:20" x14ac:dyDescent="0.3">
      <c r="A2622" s="6">
        <v>2024</v>
      </c>
      <c r="B2622" s="6">
        <v>10</v>
      </c>
      <c r="C2622" s="6">
        <v>18</v>
      </c>
      <c r="D2622" s="8">
        <v>10</v>
      </c>
      <c r="E2622" s="6" t="str">
        <f t="shared" si="160"/>
        <v>Friday</v>
      </c>
      <c r="F2622" s="6" t="str">
        <f t="shared" si="163"/>
        <v>Week-day</v>
      </c>
      <c r="G2622" s="6" t="str">
        <f>_xlfn.XLOOKUP(B2622,'[1]VLOOKUP DATA'!$A$3:$A$14,'[1]VLOOKUP DATA'!$C$3:$C$14)</f>
        <v>Low-demand</v>
      </c>
      <c r="H2622" s="6" t="str" cm="1">
        <f t="array" ref="H2622">_xlfn.XLOOKUP(1,('[1]VLOOKUP DATA'!$I$2:$I$337=[1]DATA!G2622)*('[1]VLOOKUP DATA'!$J$2:$J$337=[1]DATA!D2622)*('[1]VLOOKUP DATA'!$K$2:$K$337=[1]DATA!E2622),'[1]VLOOKUP DATA'!$L$2:$L$337)</f>
        <v>Standard</v>
      </c>
      <c r="I2622" s="1" cm="1">
        <f t="array" ref="I2622">_xlfn.XLOOKUP(B2622,'[1]VLOOKUP DATA'!$A$3:$A$14,_xlfn.XLOOKUP(H2622,'[1]VLOOKUP DATA'!$D$2:$F$2,'[1]VLOOKUP DATA'!$D$3:$F$14))*100</f>
        <v>147</v>
      </c>
      <c r="J2622" s="2">
        <v>-17.138608333333334</v>
      </c>
      <c r="K2622" s="3">
        <f t="shared" si="161"/>
        <v>0</v>
      </c>
      <c r="L2622" s="3">
        <v>96.50833333333334</v>
      </c>
      <c r="M2622" s="4">
        <v>86.34279166666667</v>
      </c>
      <c r="N2622" s="4">
        <v>481.01246666666668</v>
      </c>
      <c r="O2622" s="4">
        <v>550.2134916666663</v>
      </c>
      <c r="P2622" s="3">
        <f t="shared" si="162"/>
        <v>479.85873786407785</v>
      </c>
      <c r="Q2622" s="5">
        <v>-2.7666666666666668E-3</v>
      </c>
      <c r="R2622" s="5">
        <f>VLOOKUP(D2622,'[1]DESIGN LOAD'!AC:AF,2,FALSE)</f>
        <v>565</v>
      </c>
      <c r="S2622" s="7">
        <f>VLOOKUP(D2622,'[1]DESIGN LOAD'!AC:AF,3,FALSE)</f>
        <v>675</v>
      </c>
      <c r="T2622">
        <f>VLOOKUP(D2622,'[1]DESIGN LOAD'!AC:AF,4,FALSE)</f>
        <v>1240</v>
      </c>
    </row>
    <row r="2623" spans="1:20" x14ac:dyDescent="0.3">
      <c r="A2623" s="6">
        <v>2024</v>
      </c>
      <c r="B2623" s="6">
        <v>10</v>
      </c>
      <c r="C2623" s="6">
        <v>18</v>
      </c>
      <c r="D2623" s="8">
        <v>11</v>
      </c>
      <c r="E2623" s="6" t="str">
        <f t="shared" si="160"/>
        <v>Friday</v>
      </c>
      <c r="F2623" s="6" t="str">
        <f t="shared" si="163"/>
        <v>Week-day</v>
      </c>
      <c r="G2623" s="6" t="str">
        <f>_xlfn.XLOOKUP(B2623,'[1]VLOOKUP DATA'!$A$3:$A$14,'[1]VLOOKUP DATA'!$C$3:$C$14)</f>
        <v>Low-demand</v>
      </c>
      <c r="H2623" s="6" t="str" cm="1">
        <f t="array" ref="H2623">_xlfn.XLOOKUP(1,('[1]VLOOKUP DATA'!$I$2:$I$337=[1]DATA!G2623)*('[1]VLOOKUP DATA'!$J$2:$J$337=[1]DATA!D2623)*('[1]VLOOKUP DATA'!$K$2:$K$337=[1]DATA!E2623),'[1]VLOOKUP DATA'!$L$2:$L$337)</f>
        <v>Standard</v>
      </c>
      <c r="I2623" s="1" cm="1">
        <f t="array" ref="I2623">_xlfn.XLOOKUP(B2623,'[1]VLOOKUP DATA'!$A$3:$A$14,_xlfn.XLOOKUP(H2623,'[1]VLOOKUP DATA'!$D$2:$F$2,'[1]VLOOKUP DATA'!$D$3:$F$14))*100</f>
        <v>147</v>
      </c>
      <c r="J2623" s="2">
        <v>-64.767750000000035</v>
      </c>
      <c r="K2623" s="3">
        <f t="shared" si="161"/>
        <v>0</v>
      </c>
      <c r="L2623" s="3">
        <v>97.766666666666666</v>
      </c>
      <c r="M2623" s="4">
        <v>0</v>
      </c>
      <c r="N2623" s="4">
        <v>634.51723333333337</v>
      </c>
      <c r="O2623" s="4">
        <v>569.74537499999997</v>
      </c>
      <c r="P2623" s="3">
        <f t="shared" si="162"/>
        <v>479.85873786407785</v>
      </c>
      <c r="Q2623" s="5">
        <v>-3.5666666666666668E-3</v>
      </c>
      <c r="R2623" s="5">
        <f>VLOOKUP(D2623,'[1]DESIGN LOAD'!AC:AF,2,FALSE)</f>
        <v>565</v>
      </c>
      <c r="S2623" s="7">
        <f>VLOOKUP(D2623,'[1]DESIGN LOAD'!AC:AF,3,FALSE)</f>
        <v>675</v>
      </c>
      <c r="T2623">
        <f>VLOOKUP(D2623,'[1]DESIGN LOAD'!AC:AF,4,FALSE)</f>
        <v>1240</v>
      </c>
    </row>
    <row r="2624" spans="1:20" x14ac:dyDescent="0.3">
      <c r="A2624" s="6">
        <v>2024</v>
      </c>
      <c r="B2624" s="6">
        <v>10</v>
      </c>
      <c r="C2624" s="6">
        <v>18</v>
      </c>
      <c r="D2624" s="8">
        <v>12</v>
      </c>
      <c r="E2624" s="6" t="str">
        <f t="shared" si="160"/>
        <v>Friday</v>
      </c>
      <c r="F2624" s="6" t="str">
        <f t="shared" si="163"/>
        <v>Week-day</v>
      </c>
      <c r="G2624" s="6" t="str">
        <f>_xlfn.XLOOKUP(B2624,'[1]VLOOKUP DATA'!$A$3:$A$14,'[1]VLOOKUP DATA'!$C$3:$C$14)</f>
        <v>Low-demand</v>
      </c>
      <c r="H2624" s="6" t="str" cm="1">
        <f t="array" ref="H2624">_xlfn.XLOOKUP(1,('[1]VLOOKUP DATA'!$I$2:$I$337=[1]DATA!G2624)*('[1]VLOOKUP DATA'!$J$2:$J$337=[1]DATA!D2624)*('[1]VLOOKUP DATA'!$K$2:$K$337=[1]DATA!E2624),'[1]VLOOKUP DATA'!$L$2:$L$337)</f>
        <v>Standard</v>
      </c>
      <c r="I2624" s="1" cm="1">
        <f t="array" ref="I2624">_xlfn.XLOOKUP(B2624,'[1]VLOOKUP DATA'!$A$3:$A$14,_xlfn.XLOOKUP(H2624,'[1]VLOOKUP DATA'!$D$2:$F$2,'[1]VLOOKUP DATA'!$D$3:$F$14))*100</f>
        <v>147</v>
      </c>
      <c r="J2624" s="2">
        <v>38.443991666666662</v>
      </c>
      <c r="K2624" s="3">
        <f t="shared" si="161"/>
        <v>38.443991666666662</v>
      </c>
      <c r="L2624" s="3">
        <v>97.8</v>
      </c>
      <c r="M2624" s="4">
        <v>0</v>
      </c>
      <c r="N2624" s="4">
        <v>589.23539166666649</v>
      </c>
      <c r="O2624" s="4">
        <v>627.67487499999993</v>
      </c>
      <c r="P2624" s="3">
        <f t="shared" si="162"/>
        <v>479.85873786407785</v>
      </c>
      <c r="Q2624" s="5">
        <v>-4.0749999999999996E-3</v>
      </c>
      <c r="R2624" s="5">
        <f>VLOOKUP(D2624,'[1]DESIGN LOAD'!AC:AF,2,FALSE)</f>
        <v>565</v>
      </c>
      <c r="S2624" s="7">
        <f>VLOOKUP(D2624,'[1]DESIGN LOAD'!AC:AF,3,FALSE)</f>
        <v>675</v>
      </c>
      <c r="T2624">
        <f>VLOOKUP(D2624,'[1]DESIGN LOAD'!AC:AF,4,FALSE)</f>
        <v>1240</v>
      </c>
    </row>
    <row r="2625" spans="1:20" x14ac:dyDescent="0.3">
      <c r="A2625" s="6">
        <v>2024</v>
      </c>
      <c r="B2625" s="6">
        <v>10</v>
      </c>
      <c r="C2625" s="6">
        <v>18</v>
      </c>
      <c r="D2625" s="8">
        <v>13</v>
      </c>
      <c r="E2625" s="6" t="str">
        <f t="shared" si="160"/>
        <v>Friday</v>
      </c>
      <c r="F2625" s="6" t="str">
        <f t="shared" si="163"/>
        <v>Week-day</v>
      </c>
      <c r="G2625" s="6" t="str">
        <f>_xlfn.XLOOKUP(B2625,'[1]VLOOKUP DATA'!$A$3:$A$14,'[1]VLOOKUP DATA'!$C$3:$C$14)</f>
        <v>Low-demand</v>
      </c>
      <c r="H2625" s="6" t="str" cm="1">
        <f t="array" ref="H2625">_xlfn.XLOOKUP(1,('[1]VLOOKUP DATA'!$I$2:$I$337=[1]DATA!G2625)*('[1]VLOOKUP DATA'!$J$2:$J$337=[1]DATA!D2625)*('[1]VLOOKUP DATA'!$K$2:$K$337=[1]DATA!E2625),'[1]VLOOKUP DATA'!$L$2:$L$337)</f>
        <v>Standard</v>
      </c>
      <c r="I2625" s="1" cm="1">
        <f t="array" ref="I2625">_xlfn.XLOOKUP(B2625,'[1]VLOOKUP DATA'!$A$3:$A$14,_xlfn.XLOOKUP(H2625,'[1]VLOOKUP DATA'!$D$2:$F$2,'[1]VLOOKUP DATA'!$D$3:$F$14))*100</f>
        <v>147</v>
      </c>
      <c r="J2625" s="2">
        <v>-51.024849999999965</v>
      </c>
      <c r="K2625" s="3">
        <f t="shared" si="161"/>
        <v>0</v>
      </c>
      <c r="L2625" s="3">
        <v>98.9</v>
      </c>
      <c r="M2625" s="4">
        <v>0</v>
      </c>
      <c r="N2625" s="4">
        <v>613.38292500000011</v>
      </c>
      <c r="O2625" s="4">
        <v>562.35261666666668</v>
      </c>
      <c r="P2625" s="3">
        <f t="shared" si="162"/>
        <v>479.85873786407785</v>
      </c>
      <c r="Q2625" s="5">
        <v>-4.850000000000001E-3</v>
      </c>
      <c r="R2625" s="5">
        <f>VLOOKUP(D2625,'[1]DESIGN LOAD'!AC:AF,2,FALSE)</f>
        <v>565</v>
      </c>
      <c r="S2625" s="7">
        <f>VLOOKUP(D2625,'[1]DESIGN LOAD'!AC:AF,3,FALSE)</f>
        <v>675</v>
      </c>
      <c r="T2625">
        <f>VLOOKUP(D2625,'[1]DESIGN LOAD'!AC:AF,4,FALSE)</f>
        <v>1240</v>
      </c>
    </row>
    <row r="2626" spans="1:20" x14ac:dyDescent="0.3">
      <c r="A2626" s="6">
        <v>2024</v>
      </c>
      <c r="B2626" s="6">
        <v>10</v>
      </c>
      <c r="C2626" s="6">
        <v>18</v>
      </c>
      <c r="D2626" s="8">
        <v>14</v>
      </c>
      <c r="E2626" s="6" t="str">
        <f t="shared" ref="E2626:E2689" si="164">TEXT(DATE(A2626, B2626, C2626), "dddd")</f>
        <v>Friday</v>
      </c>
      <c r="F2626" s="6" t="str">
        <f t="shared" si="163"/>
        <v>Week-day</v>
      </c>
      <c r="G2626" s="6" t="str">
        <f>_xlfn.XLOOKUP(B2626,'[1]VLOOKUP DATA'!$A$3:$A$14,'[1]VLOOKUP DATA'!$C$3:$C$14)</f>
        <v>Low-demand</v>
      </c>
      <c r="H2626" s="6" t="str" cm="1">
        <f t="array" ref="H2626">_xlfn.XLOOKUP(1,('[1]VLOOKUP DATA'!$I$2:$I$337=[1]DATA!G2626)*('[1]VLOOKUP DATA'!$J$2:$J$337=[1]DATA!D2626)*('[1]VLOOKUP DATA'!$K$2:$K$337=[1]DATA!E2626),'[1]VLOOKUP DATA'!$L$2:$L$337)</f>
        <v>Standard</v>
      </c>
      <c r="I2626" s="1" cm="1">
        <f t="array" ref="I2626">_xlfn.XLOOKUP(B2626,'[1]VLOOKUP DATA'!$A$3:$A$14,_xlfn.XLOOKUP(H2626,'[1]VLOOKUP DATA'!$D$2:$F$2,'[1]VLOOKUP DATA'!$D$3:$F$14))*100</f>
        <v>147</v>
      </c>
      <c r="J2626" s="2">
        <v>0.89429999999999998</v>
      </c>
      <c r="K2626" s="3">
        <f t="shared" ref="K2626:K2689" si="165">IF(J2626&gt;0,J2626,0)</f>
        <v>0.89429999999999998</v>
      </c>
      <c r="L2626" s="3">
        <v>99</v>
      </c>
      <c r="M2626" s="4">
        <v>0</v>
      </c>
      <c r="N2626" s="4">
        <v>613.09301666666693</v>
      </c>
      <c r="O2626" s="4">
        <v>613.98132499999986</v>
      </c>
      <c r="P2626" s="3">
        <f t="shared" ref="P2626:P2689" si="166">_xlfn.MAXIFS(M:M,B:B,B2626)</f>
        <v>479.85873786407785</v>
      </c>
      <c r="Q2626" s="5">
        <v>-5.425000000000001E-3</v>
      </c>
      <c r="R2626" s="5">
        <f>VLOOKUP(D2626,'[1]DESIGN LOAD'!AC:AF,2,FALSE)</f>
        <v>565</v>
      </c>
      <c r="S2626" s="7">
        <f>VLOOKUP(D2626,'[1]DESIGN LOAD'!AC:AF,3,FALSE)</f>
        <v>675</v>
      </c>
      <c r="T2626">
        <f>VLOOKUP(D2626,'[1]DESIGN LOAD'!AC:AF,4,FALSE)</f>
        <v>1240</v>
      </c>
    </row>
    <row r="2627" spans="1:20" x14ac:dyDescent="0.3">
      <c r="A2627" s="6">
        <v>2024</v>
      </c>
      <c r="B2627" s="6">
        <v>10</v>
      </c>
      <c r="C2627" s="6">
        <v>18</v>
      </c>
      <c r="D2627" s="8">
        <v>15</v>
      </c>
      <c r="E2627" s="6" t="str">
        <f t="shared" si="164"/>
        <v>Friday</v>
      </c>
      <c r="F2627" s="6" t="str">
        <f t="shared" si="163"/>
        <v>Week-day</v>
      </c>
      <c r="G2627" s="6" t="str">
        <f>_xlfn.XLOOKUP(B2627,'[1]VLOOKUP DATA'!$A$3:$A$14,'[1]VLOOKUP DATA'!$C$3:$C$14)</f>
        <v>Low-demand</v>
      </c>
      <c r="H2627" s="6" t="str" cm="1">
        <f t="array" ref="H2627">_xlfn.XLOOKUP(1,('[1]VLOOKUP DATA'!$I$2:$I$337=[1]DATA!G2627)*('[1]VLOOKUP DATA'!$J$2:$J$337=[1]DATA!D2627)*('[1]VLOOKUP DATA'!$K$2:$K$337=[1]DATA!E2627),'[1]VLOOKUP DATA'!$L$2:$L$337)</f>
        <v>Standard</v>
      </c>
      <c r="I2627" s="1" cm="1">
        <f t="array" ref="I2627">_xlfn.XLOOKUP(B2627,'[1]VLOOKUP DATA'!$A$3:$A$14,_xlfn.XLOOKUP(H2627,'[1]VLOOKUP DATA'!$D$2:$F$2,'[1]VLOOKUP DATA'!$D$3:$F$14))*100</f>
        <v>147</v>
      </c>
      <c r="J2627" s="2">
        <v>82.890733333333273</v>
      </c>
      <c r="K2627" s="3">
        <f t="shared" si="165"/>
        <v>82.890733333333273</v>
      </c>
      <c r="L2627" s="3">
        <v>97.36666666666666</v>
      </c>
      <c r="M2627" s="4">
        <v>97.991783333333331</v>
      </c>
      <c r="N2627" s="4">
        <v>448.81991666666653</v>
      </c>
      <c r="O2627" s="4">
        <v>629.69926666666652</v>
      </c>
      <c r="P2627" s="3">
        <f t="shared" si="166"/>
        <v>479.85873786407785</v>
      </c>
      <c r="Q2627" s="5">
        <v>-2.783333333333333E-3</v>
      </c>
      <c r="R2627" s="5">
        <f>VLOOKUP(D2627,'[1]DESIGN LOAD'!AC:AF,2,FALSE)</f>
        <v>565</v>
      </c>
      <c r="S2627" s="7">
        <f>VLOOKUP(D2627,'[1]DESIGN LOAD'!AC:AF,3,FALSE)</f>
        <v>675</v>
      </c>
      <c r="T2627">
        <f>VLOOKUP(D2627,'[1]DESIGN LOAD'!AC:AF,4,FALSE)</f>
        <v>1240</v>
      </c>
    </row>
    <row r="2628" spans="1:20" x14ac:dyDescent="0.3">
      <c r="A2628" s="6">
        <v>2024</v>
      </c>
      <c r="B2628" s="6">
        <v>10</v>
      </c>
      <c r="C2628" s="6">
        <v>18</v>
      </c>
      <c r="D2628" s="8">
        <v>16</v>
      </c>
      <c r="E2628" s="6" t="str">
        <f t="shared" si="164"/>
        <v>Friday</v>
      </c>
      <c r="F2628" s="6" t="str">
        <f t="shared" si="163"/>
        <v>Week-day</v>
      </c>
      <c r="G2628" s="6" t="str">
        <f>_xlfn.XLOOKUP(B2628,'[1]VLOOKUP DATA'!$A$3:$A$14,'[1]VLOOKUP DATA'!$C$3:$C$14)</f>
        <v>Low-demand</v>
      </c>
      <c r="H2628" s="6" t="str" cm="1">
        <f t="array" ref="H2628">_xlfn.XLOOKUP(1,('[1]VLOOKUP DATA'!$I$2:$I$337=[1]DATA!G2628)*('[1]VLOOKUP DATA'!$J$2:$J$337=[1]DATA!D2628)*('[1]VLOOKUP DATA'!$K$2:$K$337=[1]DATA!E2628),'[1]VLOOKUP DATA'!$L$2:$L$337)</f>
        <v>Standard</v>
      </c>
      <c r="I2628" s="1" cm="1">
        <f t="array" ref="I2628">_xlfn.XLOOKUP(B2628,'[1]VLOOKUP DATA'!$A$3:$A$14,_xlfn.XLOOKUP(H2628,'[1]VLOOKUP DATA'!$D$2:$F$2,'[1]VLOOKUP DATA'!$D$3:$F$14))*100</f>
        <v>147</v>
      </c>
      <c r="J2628" s="2">
        <v>59.854008333333333</v>
      </c>
      <c r="K2628" s="3">
        <f t="shared" si="165"/>
        <v>59.854008333333333</v>
      </c>
      <c r="L2628" s="3">
        <v>95.666666666666671</v>
      </c>
      <c r="M2628" s="4">
        <v>236.42340833333327</v>
      </c>
      <c r="N2628" s="4">
        <v>351.30547499999994</v>
      </c>
      <c r="O2628" s="4">
        <v>647.58124166666653</v>
      </c>
      <c r="P2628" s="3">
        <f t="shared" si="166"/>
        <v>479.85873786407785</v>
      </c>
      <c r="Q2628" s="5">
        <v>-1.5333333333333334E-3</v>
      </c>
      <c r="R2628" s="5">
        <f>VLOOKUP(D2628,'[1]DESIGN LOAD'!AC:AF,2,FALSE)</f>
        <v>565</v>
      </c>
      <c r="S2628" s="7">
        <f>VLOOKUP(D2628,'[1]DESIGN LOAD'!AC:AF,3,FALSE)</f>
        <v>675</v>
      </c>
      <c r="T2628">
        <f>VLOOKUP(D2628,'[1]DESIGN LOAD'!AC:AF,4,FALSE)</f>
        <v>1240</v>
      </c>
    </row>
    <row r="2629" spans="1:20" x14ac:dyDescent="0.3">
      <c r="A2629" s="6">
        <v>2024</v>
      </c>
      <c r="B2629" s="6">
        <v>10</v>
      </c>
      <c r="C2629" s="6">
        <v>18</v>
      </c>
      <c r="D2629" s="8">
        <v>17</v>
      </c>
      <c r="E2629" s="6" t="str">
        <f t="shared" si="164"/>
        <v>Friday</v>
      </c>
      <c r="F2629" s="6" t="str">
        <f t="shared" si="163"/>
        <v>Week-day</v>
      </c>
      <c r="G2629" s="6" t="str">
        <f>_xlfn.XLOOKUP(B2629,'[1]VLOOKUP DATA'!$A$3:$A$14,'[1]VLOOKUP DATA'!$C$3:$C$14)</f>
        <v>Low-demand</v>
      </c>
      <c r="H2629" s="6" t="str" cm="1">
        <f t="array" ref="H2629">_xlfn.XLOOKUP(1,('[1]VLOOKUP DATA'!$I$2:$I$337=[1]DATA!G2629)*('[1]VLOOKUP DATA'!$J$2:$J$337=[1]DATA!D2629)*('[1]VLOOKUP DATA'!$K$2:$K$337=[1]DATA!E2629),'[1]VLOOKUP DATA'!$L$2:$L$337)</f>
        <v>Standard</v>
      </c>
      <c r="I2629" s="1" cm="1">
        <f t="array" ref="I2629">_xlfn.XLOOKUP(B2629,'[1]VLOOKUP DATA'!$A$3:$A$14,_xlfn.XLOOKUP(H2629,'[1]VLOOKUP DATA'!$D$2:$F$2,'[1]VLOOKUP DATA'!$D$3:$F$14))*100</f>
        <v>147</v>
      </c>
      <c r="J2629" s="2">
        <v>13.253308333333354</v>
      </c>
      <c r="K2629" s="3">
        <f t="shared" si="165"/>
        <v>13.253308333333354</v>
      </c>
      <c r="L2629" s="3">
        <v>98.308333333333337</v>
      </c>
      <c r="M2629" s="4">
        <v>472.3846833333335</v>
      </c>
      <c r="N2629" s="4">
        <v>186.07001666666665</v>
      </c>
      <c r="O2629" s="4">
        <v>671.70674166666663</v>
      </c>
      <c r="P2629" s="3">
        <f t="shared" si="166"/>
        <v>479.85873786407785</v>
      </c>
      <c r="Q2629" s="5">
        <v>-9.7499999999999996E-4</v>
      </c>
      <c r="R2629" s="5">
        <f>VLOOKUP(D2629,'[1]DESIGN LOAD'!AC:AF,2,FALSE)</f>
        <v>555</v>
      </c>
      <c r="S2629" s="7">
        <f>VLOOKUP(D2629,'[1]DESIGN LOAD'!AC:AF,3,FALSE)</f>
        <v>675</v>
      </c>
      <c r="T2629">
        <f>VLOOKUP(D2629,'[1]DESIGN LOAD'!AC:AF,4,FALSE)</f>
        <v>1230</v>
      </c>
    </row>
    <row r="2630" spans="1:20" x14ac:dyDescent="0.3">
      <c r="A2630" s="6">
        <v>2024</v>
      </c>
      <c r="B2630" s="6">
        <v>10</v>
      </c>
      <c r="C2630" s="6">
        <v>18</v>
      </c>
      <c r="D2630" s="8">
        <v>18</v>
      </c>
      <c r="E2630" s="6" t="str">
        <f t="shared" si="164"/>
        <v>Friday</v>
      </c>
      <c r="F2630" s="6" t="str">
        <f t="shared" si="163"/>
        <v>Week-day</v>
      </c>
      <c r="G2630" s="6" t="str">
        <f>_xlfn.XLOOKUP(B2630,'[1]VLOOKUP DATA'!$A$3:$A$14,'[1]VLOOKUP DATA'!$C$3:$C$14)</f>
        <v>Low-demand</v>
      </c>
      <c r="H2630" s="6" t="str" cm="1">
        <f t="array" ref="H2630">_xlfn.XLOOKUP(1,('[1]VLOOKUP DATA'!$I$2:$I$337=[1]DATA!G2630)*('[1]VLOOKUP DATA'!$J$2:$J$337=[1]DATA!D2630)*('[1]VLOOKUP DATA'!$K$2:$K$337=[1]DATA!E2630),'[1]VLOOKUP DATA'!$L$2:$L$337)</f>
        <v>Peak</v>
      </c>
      <c r="I2630" s="1" cm="1">
        <f t="array" ref="I2630">_xlfn.XLOOKUP(B2630,'[1]VLOOKUP DATA'!$A$3:$A$14,_xlfn.XLOOKUP(H2630,'[1]VLOOKUP DATA'!$D$2:$F$2,'[1]VLOOKUP DATA'!$D$3:$F$14))*100</f>
        <v>213</v>
      </c>
      <c r="J2630" s="2">
        <v>158.64220833333334</v>
      </c>
      <c r="K2630" s="3">
        <f t="shared" si="165"/>
        <v>158.64220833333334</v>
      </c>
      <c r="L2630" s="3">
        <v>96.74166666666666</v>
      </c>
      <c r="M2630" s="4">
        <v>479.83135833333307</v>
      </c>
      <c r="N2630" s="4">
        <v>26.588766666666679</v>
      </c>
      <c r="O2630" s="4">
        <v>665.061916666667</v>
      </c>
      <c r="P2630" s="3">
        <f t="shared" si="166"/>
        <v>479.85873786407785</v>
      </c>
      <c r="Q2630" s="5">
        <v>-9.8333333333333324E-4</v>
      </c>
      <c r="R2630" s="5">
        <f>VLOOKUP(D2630,'[1]DESIGN LOAD'!AC:AF,2,FALSE)</f>
        <v>485</v>
      </c>
      <c r="S2630" s="7">
        <f>VLOOKUP(D2630,'[1]DESIGN LOAD'!AC:AF,3,FALSE)</f>
        <v>655</v>
      </c>
      <c r="T2630">
        <f>VLOOKUP(D2630,'[1]DESIGN LOAD'!AC:AF,4,FALSE)</f>
        <v>1140</v>
      </c>
    </row>
    <row r="2631" spans="1:20" x14ac:dyDescent="0.3">
      <c r="A2631" s="6">
        <v>2024</v>
      </c>
      <c r="B2631" s="6">
        <v>10</v>
      </c>
      <c r="C2631" s="6">
        <v>18</v>
      </c>
      <c r="D2631" s="8">
        <v>19</v>
      </c>
      <c r="E2631" s="6" t="str">
        <f t="shared" si="164"/>
        <v>Friday</v>
      </c>
      <c r="F2631" s="6" t="str">
        <f t="shared" si="163"/>
        <v>Week-day</v>
      </c>
      <c r="G2631" s="6" t="str">
        <f>_xlfn.XLOOKUP(B2631,'[1]VLOOKUP DATA'!$A$3:$A$14,'[1]VLOOKUP DATA'!$C$3:$C$14)</f>
        <v>Low-demand</v>
      </c>
      <c r="H2631" s="6" t="str" cm="1">
        <f t="array" ref="H2631">_xlfn.XLOOKUP(1,('[1]VLOOKUP DATA'!$I$2:$I$337=[1]DATA!G2631)*('[1]VLOOKUP DATA'!$J$2:$J$337=[1]DATA!D2631)*('[1]VLOOKUP DATA'!$K$2:$K$337=[1]DATA!E2631),'[1]VLOOKUP DATA'!$L$2:$L$337)</f>
        <v>Peak</v>
      </c>
      <c r="I2631" s="1" cm="1">
        <f t="array" ref="I2631">_xlfn.XLOOKUP(B2631,'[1]VLOOKUP DATA'!$A$3:$A$14,_xlfn.XLOOKUP(H2631,'[1]VLOOKUP DATA'!$D$2:$F$2,'[1]VLOOKUP DATA'!$D$3:$F$14))*100</f>
        <v>213</v>
      </c>
      <c r="J2631" s="2">
        <v>118.0274583333333</v>
      </c>
      <c r="K2631" s="3">
        <f t="shared" si="165"/>
        <v>118.0274583333333</v>
      </c>
      <c r="L2631" s="3">
        <v>94.791666666666671</v>
      </c>
      <c r="M2631" s="4">
        <v>479.8348166666666</v>
      </c>
      <c r="N2631" s="4">
        <v>4.1666666666666669E-4</v>
      </c>
      <c r="O2631" s="4">
        <v>597.86123333333353</v>
      </c>
      <c r="P2631" s="3">
        <f t="shared" si="166"/>
        <v>479.85873786407785</v>
      </c>
      <c r="Q2631" s="5">
        <v>-1.9749999999999998E-3</v>
      </c>
      <c r="R2631" s="5">
        <f>VLOOKUP(D2631,'[1]DESIGN LOAD'!AC:AF,2,FALSE)</f>
        <v>295</v>
      </c>
      <c r="S2631" s="7">
        <f>VLOOKUP(D2631,'[1]DESIGN LOAD'!AC:AF,3,FALSE)</f>
        <v>655</v>
      </c>
      <c r="T2631">
        <f>VLOOKUP(D2631,'[1]DESIGN LOAD'!AC:AF,4,FALSE)</f>
        <v>950</v>
      </c>
    </row>
    <row r="2632" spans="1:20" x14ac:dyDescent="0.3">
      <c r="A2632" s="6">
        <v>2024</v>
      </c>
      <c r="B2632" s="6">
        <v>10</v>
      </c>
      <c r="C2632" s="6">
        <v>18</v>
      </c>
      <c r="D2632" s="8">
        <v>20</v>
      </c>
      <c r="E2632" s="6" t="str">
        <f t="shared" si="164"/>
        <v>Friday</v>
      </c>
      <c r="F2632" s="6" t="str">
        <f t="shared" si="163"/>
        <v>Week-day</v>
      </c>
      <c r="G2632" s="6" t="str">
        <f>_xlfn.XLOOKUP(B2632,'[1]VLOOKUP DATA'!$A$3:$A$14,'[1]VLOOKUP DATA'!$C$3:$C$14)</f>
        <v>Low-demand</v>
      </c>
      <c r="H2632" s="6" t="str" cm="1">
        <f t="array" ref="H2632">_xlfn.XLOOKUP(1,('[1]VLOOKUP DATA'!$I$2:$I$337=[1]DATA!G2632)*('[1]VLOOKUP DATA'!$J$2:$J$337=[1]DATA!D2632)*('[1]VLOOKUP DATA'!$K$2:$K$337=[1]DATA!E2632),'[1]VLOOKUP DATA'!$L$2:$L$337)</f>
        <v>Standard</v>
      </c>
      <c r="I2632" s="1" cm="1">
        <f t="array" ref="I2632">_xlfn.XLOOKUP(B2632,'[1]VLOOKUP DATA'!$A$3:$A$14,_xlfn.XLOOKUP(H2632,'[1]VLOOKUP DATA'!$D$2:$F$2,'[1]VLOOKUP DATA'!$D$3:$F$14))*100</f>
        <v>147</v>
      </c>
      <c r="J2632" s="2">
        <v>-11.458316666666668</v>
      </c>
      <c r="K2632" s="3">
        <f t="shared" si="165"/>
        <v>0</v>
      </c>
      <c r="L2632" s="3">
        <v>95.775000000000006</v>
      </c>
      <c r="M2632" s="4">
        <v>479.82662499999992</v>
      </c>
      <c r="N2632" s="4">
        <v>0</v>
      </c>
      <c r="O2632" s="4">
        <v>468.36444999999981</v>
      </c>
      <c r="P2632" s="3">
        <f t="shared" si="166"/>
        <v>479.85873786407785</v>
      </c>
      <c r="Q2632" s="5">
        <v>-3.9083333333333331E-3</v>
      </c>
      <c r="R2632" s="5">
        <f>VLOOKUP(D2632,'[1]DESIGN LOAD'!AC:AF,2,FALSE)</f>
        <v>295</v>
      </c>
      <c r="S2632" s="7">
        <f>VLOOKUP(D2632,'[1]DESIGN LOAD'!AC:AF,3,FALSE)</f>
        <v>190</v>
      </c>
      <c r="T2632">
        <f>VLOOKUP(D2632,'[1]DESIGN LOAD'!AC:AF,4,FALSE)</f>
        <v>485</v>
      </c>
    </row>
    <row r="2633" spans="1:20" x14ac:dyDescent="0.3">
      <c r="A2633" s="6">
        <v>2024</v>
      </c>
      <c r="B2633" s="6">
        <v>10</v>
      </c>
      <c r="C2633" s="6">
        <v>18</v>
      </c>
      <c r="D2633" s="8">
        <v>21</v>
      </c>
      <c r="E2633" s="6" t="str">
        <f t="shared" si="164"/>
        <v>Friday</v>
      </c>
      <c r="F2633" s="6" t="str">
        <f t="shared" si="163"/>
        <v>Week-day</v>
      </c>
      <c r="G2633" s="6" t="str">
        <f>_xlfn.XLOOKUP(B2633,'[1]VLOOKUP DATA'!$A$3:$A$14,'[1]VLOOKUP DATA'!$C$3:$C$14)</f>
        <v>Low-demand</v>
      </c>
      <c r="H2633" s="6" t="str" cm="1">
        <f t="array" ref="H2633">_xlfn.XLOOKUP(1,('[1]VLOOKUP DATA'!$I$2:$I$337=[1]DATA!G2633)*('[1]VLOOKUP DATA'!$J$2:$J$337=[1]DATA!D2633)*('[1]VLOOKUP DATA'!$K$2:$K$337=[1]DATA!E2633),'[1]VLOOKUP DATA'!$L$2:$L$337)</f>
        <v>Standard</v>
      </c>
      <c r="I2633" s="1" cm="1">
        <f t="array" ref="I2633">_xlfn.XLOOKUP(B2633,'[1]VLOOKUP DATA'!$A$3:$A$14,_xlfn.XLOOKUP(H2633,'[1]VLOOKUP DATA'!$D$2:$F$2,'[1]VLOOKUP DATA'!$D$3:$F$14))*100</f>
        <v>147</v>
      </c>
      <c r="J2633" s="2">
        <v>31.153966666666658</v>
      </c>
      <c r="K2633" s="3">
        <f t="shared" si="165"/>
        <v>31.153966666666658</v>
      </c>
      <c r="L2633" s="3">
        <v>98.908333333333331</v>
      </c>
      <c r="M2633" s="4">
        <v>378.3636833333336</v>
      </c>
      <c r="N2633" s="4">
        <v>0</v>
      </c>
      <c r="O2633" s="4">
        <v>409.51373333333333</v>
      </c>
      <c r="P2633" s="3">
        <f t="shared" si="166"/>
        <v>479.85873786407785</v>
      </c>
      <c r="Q2633" s="5">
        <v>-3.9833333333333335E-3</v>
      </c>
      <c r="R2633" s="5">
        <f>VLOOKUP(D2633,'[1]DESIGN LOAD'!AC:AF,2,FALSE)</f>
        <v>295</v>
      </c>
      <c r="S2633" s="7">
        <f>VLOOKUP(D2633,'[1]DESIGN LOAD'!AC:AF,3,FALSE)</f>
        <v>190</v>
      </c>
      <c r="T2633">
        <f>VLOOKUP(D2633,'[1]DESIGN LOAD'!AC:AF,4,FALSE)</f>
        <v>485</v>
      </c>
    </row>
    <row r="2634" spans="1:20" x14ac:dyDescent="0.3">
      <c r="A2634" s="6">
        <v>2024</v>
      </c>
      <c r="B2634" s="6">
        <v>10</v>
      </c>
      <c r="C2634" s="6">
        <v>18</v>
      </c>
      <c r="D2634" s="8">
        <v>22</v>
      </c>
      <c r="E2634" s="6" t="str">
        <f t="shared" si="164"/>
        <v>Friday</v>
      </c>
      <c r="F2634" s="6" t="str">
        <f t="shared" si="163"/>
        <v>Week-day</v>
      </c>
      <c r="G2634" s="6" t="str">
        <f>_xlfn.XLOOKUP(B2634,'[1]VLOOKUP DATA'!$A$3:$A$14,'[1]VLOOKUP DATA'!$C$3:$C$14)</f>
        <v>Low-demand</v>
      </c>
      <c r="H2634" s="6" t="str" cm="1">
        <f t="array" ref="H2634">_xlfn.XLOOKUP(1,('[1]VLOOKUP DATA'!$I$2:$I$337=[1]DATA!G2634)*('[1]VLOOKUP DATA'!$J$2:$J$337=[1]DATA!D2634)*('[1]VLOOKUP DATA'!$K$2:$K$337=[1]DATA!E2634),'[1]VLOOKUP DATA'!$L$2:$L$337)</f>
        <v>Off-Peak</v>
      </c>
      <c r="I2634" s="1" cm="1">
        <f t="array" ref="I2634">_xlfn.XLOOKUP(B2634,'[1]VLOOKUP DATA'!$A$3:$A$14,_xlfn.XLOOKUP(H2634,'[1]VLOOKUP DATA'!$D$2:$F$2,'[1]VLOOKUP DATA'!$D$3:$F$14))*100</f>
        <v>93</v>
      </c>
      <c r="J2634" s="2">
        <v>54.258308333333339</v>
      </c>
      <c r="K2634" s="3">
        <f t="shared" si="165"/>
        <v>54.258308333333339</v>
      </c>
      <c r="L2634" s="3">
        <v>99</v>
      </c>
      <c r="M2634" s="4">
        <v>352.4217083333333</v>
      </c>
      <c r="N2634" s="4">
        <v>0</v>
      </c>
      <c r="O2634" s="4">
        <v>406.67562499999985</v>
      </c>
      <c r="P2634" s="3">
        <f t="shared" si="166"/>
        <v>479.85873786407785</v>
      </c>
      <c r="Q2634" s="5">
        <v>-4.5333333333333328E-3</v>
      </c>
      <c r="R2634" s="5">
        <f>VLOOKUP(D2634,'[1]DESIGN LOAD'!AC:AF,2,FALSE)</f>
        <v>200</v>
      </c>
      <c r="S2634" s="7">
        <f>VLOOKUP(D2634,'[1]DESIGN LOAD'!AC:AF,3,FALSE)</f>
        <v>190</v>
      </c>
      <c r="T2634">
        <f>VLOOKUP(D2634,'[1]DESIGN LOAD'!AC:AF,4,FALSE)</f>
        <v>390</v>
      </c>
    </row>
    <row r="2635" spans="1:20" x14ac:dyDescent="0.3">
      <c r="A2635" s="6">
        <v>2024</v>
      </c>
      <c r="B2635" s="6">
        <v>10</v>
      </c>
      <c r="C2635" s="6">
        <v>18</v>
      </c>
      <c r="D2635" s="8">
        <v>23</v>
      </c>
      <c r="E2635" s="6" t="str">
        <f t="shared" si="164"/>
        <v>Friday</v>
      </c>
      <c r="F2635" s="6" t="str">
        <f t="shared" si="163"/>
        <v>Week-day</v>
      </c>
      <c r="G2635" s="6" t="str">
        <f>_xlfn.XLOOKUP(B2635,'[1]VLOOKUP DATA'!$A$3:$A$14,'[1]VLOOKUP DATA'!$C$3:$C$14)</f>
        <v>Low-demand</v>
      </c>
      <c r="H2635" s="6" t="str" cm="1">
        <f t="array" ref="H2635">_xlfn.XLOOKUP(1,('[1]VLOOKUP DATA'!$I$2:$I$337=[1]DATA!G2635)*('[1]VLOOKUP DATA'!$J$2:$J$337=[1]DATA!D2635)*('[1]VLOOKUP DATA'!$K$2:$K$337=[1]DATA!E2635),'[1]VLOOKUP DATA'!$L$2:$L$337)</f>
        <v>Off-Peak</v>
      </c>
      <c r="I2635" s="1" cm="1">
        <f t="array" ref="I2635">_xlfn.XLOOKUP(B2635,'[1]VLOOKUP DATA'!$A$3:$A$14,_xlfn.XLOOKUP(H2635,'[1]VLOOKUP DATA'!$D$2:$F$2,'[1]VLOOKUP DATA'!$D$3:$F$14))*100</f>
        <v>93</v>
      </c>
      <c r="J2635" s="2">
        <v>53.127058333333324</v>
      </c>
      <c r="K2635" s="3">
        <f t="shared" si="165"/>
        <v>53.127058333333324</v>
      </c>
      <c r="L2635" s="3">
        <v>99</v>
      </c>
      <c r="M2635" s="4">
        <v>338.65397500000012</v>
      </c>
      <c r="N2635" s="4">
        <v>0</v>
      </c>
      <c r="O2635" s="4">
        <v>391.77929999999981</v>
      </c>
      <c r="P2635" s="3">
        <f t="shared" si="166"/>
        <v>479.85873786407785</v>
      </c>
      <c r="Q2635" s="5">
        <v>-4.841666666666666E-3</v>
      </c>
      <c r="R2635" s="5">
        <f>VLOOKUP(D2635,'[1]DESIGN LOAD'!AC:AF,2,FALSE)</f>
        <v>200</v>
      </c>
      <c r="S2635" s="7">
        <f>VLOOKUP(D2635,'[1]DESIGN LOAD'!AC:AF,3,FALSE)</f>
        <v>190</v>
      </c>
      <c r="T2635">
        <f>VLOOKUP(D2635,'[1]DESIGN LOAD'!AC:AF,4,FALSE)</f>
        <v>390</v>
      </c>
    </row>
    <row r="2636" spans="1:20" x14ac:dyDescent="0.3">
      <c r="A2636" s="6">
        <v>2024</v>
      </c>
      <c r="B2636" s="6">
        <v>10</v>
      </c>
      <c r="C2636" s="6">
        <v>19</v>
      </c>
      <c r="D2636" s="8">
        <v>0</v>
      </c>
      <c r="E2636" s="6" t="str">
        <f t="shared" si="164"/>
        <v>Saturday</v>
      </c>
      <c r="F2636" s="6" t="str">
        <f t="shared" si="163"/>
        <v>Weekend</v>
      </c>
      <c r="G2636" s="6" t="str">
        <f>_xlfn.XLOOKUP(B2636,'[1]VLOOKUP DATA'!$A$3:$A$14,'[1]VLOOKUP DATA'!$C$3:$C$14)</f>
        <v>Low-demand</v>
      </c>
      <c r="H2636" s="6" t="str" cm="1">
        <f t="array" ref="H2636">_xlfn.XLOOKUP(1,('[1]VLOOKUP DATA'!$I$2:$I$337=[1]DATA!G2636)*('[1]VLOOKUP DATA'!$J$2:$J$337=[1]DATA!D2636)*('[1]VLOOKUP DATA'!$K$2:$K$337=[1]DATA!E2636),'[1]VLOOKUP DATA'!$L$2:$L$337)</f>
        <v>Off-Peak</v>
      </c>
      <c r="I2636" s="1" cm="1">
        <f t="array" ref="I2636">_xlfn.XLOOKUP(B2636,'[1]VLOOKUP DATA'!$A$3:$A$14,_xlfn.XLOOKUP(H2636,'[1]VLOOKUP DATA'!$D$2:$F$2,'[1]VLOOKUP DATA'!$D$3:$F$14))*100</f>
        <v>93</v>
      </c>
      <c r="J2636" s="2">
        <v>51.102375000000016</v>
      </c>
      <c r="K2636" s="3">
        <f t="shared" si="165"/>
        <v>51.102375000000016</v>
      </c>
      <c r="L2636" s="3">
        <v>99</v>
      </c>
      <c r="M2636" s="4">
        <v>343.89890000000008</v>
      </c>
      <c r="N2636" s="4">
        <v>0</v>
      </c>
      <c r="O2636" s="4">
        <v>394.99726666666663</v>
      </c>
      <c r="P2636" s="3">
        <f t="shared" si="166"/>
        <v>479.85873786407785</v>
      </c>
      <c r="Q2636" s="5">
        <v>-4.2333333333333337E-3</v>
      </c>
      <c r="R2636" s="5">
        <f>VLOOKUP(D2636,'[1]DESIGN LOAD'!AC:AF,2,FALSE)</f>
        <v>200</v>
      </c>
      <c r="S2636" s="7">
        <f>VLOOKUP(D2636,'[1]DESIGN LOAD'!AC:AF,3,FALSE)</f>
        <v>190</v>
      </c>
      <c r="T2636">
        <f>VLOOKUP(D2636,'[1]DESIGN LOAD'!AC:AF,4,FALSE)</f>
        <v>390</v>
      </c>
    </row>
    <row r="2637" spans="1:20" x14ac:dyDescent="0.3">
      <c r="A2637" s="6">
        <v>2024</v>
      </c>
      <c r="B2637" s="6">
        <v>10</v>
      </c>
      <c r="C2637" s="6">
        <v>19</v>
      </c>
      <c r="D2637" s="8">
        <v>1</v>
      </c>
      <c r="E2637" s="6" t="str">
        <f t="shared" si="164"/>
        <v>Saturday</v>
      </c>
      <c r="F2637" s="6" t="str">
        <f t="shared" si="163"/>
        <v>Weekend</v>
      </c>
      <c r="G2637" s="6" t="str">
        <f>_xlfn.XLOOKUP(B2637,'[1]VLOOKUP DATA'!$A$3:$A$14,'[1]VLOOKUP DATA'!$C$3:$C$14)</f>
        <v>Low-demand</v>
      </c>
      <c r="H2637" s="6" t="str" cm="1">
        <f t="array" ref="H2637">_xlfn.XLOOKUP(1,('[1]VLOOKUP DATA'!$I$2:$I$337=[1]DATA!G2637)*('[1]VLOOKUP DATA'!$J$2:$J$337=[1]DATA!D2637)*('[1]VLOOKUP DATA'!$K$2:$K$337=[1]DATA!E2637),'[1]VLOOKUP DATA'!$L$2:$L$337)</f>
        <v>Off-Peak</v>
      </c>
      <c r="I2637" s="1" cm="1">
        <f t="array" ref="I2637">_xlfn.XLOOKUP(B2637,'[1]VLOOKUP DATA'!$A$3:$A$14,_xlfn.XLOOKUP(H2637,'[1]VLOOKUP DATA'!$D$2:$F$2,'[1]VLOOKUP DATA'!$D$3:$F$14))*100</f>
        <v>93</v>
      </c>
      <c r="J2637" s="2">
        <v>49.806275000000021</v>
      </c>
      <c r="K2637" s="3">
        <f t="shared" si="165"/>
        <v>49.806275000000021</v>
      </c>
      <c r="L2637" s="3">
        <v>99</v>
      </c>
      <c r="M2637" s="4">
        <v>331.89594166666666</v>
      </c>
      <c r="N2637" s="4">
        <v>0</v>
      </c>
      <c r="O2637" s="4">
        <v>381.69744166666675</v>
      </c>
      <c r="P2637" s="3">
        <f t="shared" si="166"/>
        <v>479.85873786407785</v>
      </c>
      <c r="Q2637" s="5">
        <v>-5.0333333333333341E-3</v>
      </c>
      <c r="R2637" s="5">
        <f>VLOOKUP(D2637,'[1]DESIGN LOAD'!AC:AF,2,FALSE)</f>
        <v>200</v>
      </c>
      <c r="S2637" s="7">
        <f>VLOOKUP(D2637,'[1]DESIGN LOAD'!AC:AF,3,FALSE)</f>
        <v>190</v>
      </c>
      <c r="T2637">
        <f>VLOOKUP(D2637,'[1]DESIGN LOAD'!AC:AF,4,FALSE)</f>
        <v>390</v>
      </c>
    </row>
    <row r="2638" spans="1:20" x14ac:dyDescent="0.3">
      <c r="A2638" s="6">
        <v>2024</v>
      </c>
      <c r="B2638" s="6">
        <v>10</v>
      </c>
      <c r="C2638" s="6">
        <v>19</v>
      </c>
      <c r="D2638" s="8">
        <v>2</v>
      </c>
      <c r="E2638" s="6" t="str">
        <f t="shared" si="164"/>
        <v>Saturday</v>
      </c>
      <c r="F2638" s="6" t="str">
        <f t="shared" si="163"/>
        <v>Weekend</v>
      </c>
      <c r="G2638" s="6" t="str">
        <f>_xlfn.XLOOKUP(B2638,'[1]VLOOKUP DATA'!$A$3:$A$14,'[1]VLOOKUP DATA'!$C$3:$C$14)</f>
        <v>Low-demand</v>
      </c>
      <c r="H2638" s="6" t="str" cm="1">
        <f t="array" ref="H2638">_xlfn.XLOOKUP(1,('[1]VLOOKUP DATA'!$I$2:$I$337=[1]DATA!G2638)*('[1]VLOOKUP DATA'!$J$2:$J$337=[1]DATA!D2638)*('[1]VLOOKUP DATA'!$K$2:$K$337=[1]DATA!E2638),'[1]VLOOKUP DATA'!$L$2:$L$337)</f>
        <v>Off-Peak</v>
      </c>
      <c r="I2638" s="1" cm="1">
        <f t="array" ref="I2638">_xlfn.XLOOKUP(B2638,'[1]VLOOKUP DATA'!$A$3:$A$14,_xlfn.XLOOKUP(H2638,'[1]VLOOKUP DATA'!$D$2:$F$2,'[1]VLOOKUP DATA'!$D$3:$F$14))*100</f>
        <v>93</v>
      </c>
      <c r="J2638" s="2">
        <v>62.932275000000011</v>
      </c>
      <c r="K2638" s="3">
        <f t="shared" si="165"/>
        <v>62.932275000000011</v>
      </c>
      <c r="L2638" s="3">
        <v>99</v>
      </c>
      <c r="M2638" s="4">
        <v>422.89735833333344</v>
      </c>
      <c r="N2638" s="4">
        <v>0</v>
      </c>
      <c r="O2638" s="4">
        <v>485.82633333333337</v>
      </c>
      <c r="P2638" s="3">
        <f t="shared" si="166"/>
        <v>479.85873786407785</v>
      </c>
      <c r="Q2638" s="5">
        <v>-3.5416666666666665E-3</v>
      </c>
      <c r="R2638" s="5">
        <f>VLOOKUP(D2638,'[1]DESIGN LOAD'!AC:AF,2,FALSE)</f>
        <v>200</v>
      </c>
      <c r="S2638" s="7">
        <f>VLOOKUP(D2638,'[1]DESIGN LOAD'!AC:AF,3,FALSE)</f>
        <v>190</v>
      </c>
      <c r="T2638">
        <f>VLOOKUP(D2638,'[1]DESIGN LOAD'!AC:AF,4,FALSE)</f>
        <v>390</v>
      </c>
    </row>
    <row r="2639" spans="1:20" x14ac:dyDescent="0.3">
      <c r="A2639" s="6">
        <v>2024</v>
      </c>
      <c r="B2639" s="6">
        <v>10</v>
      </c>
      <c r="C2639" s="6">
        <v>19</v>
      </c>
      <c r="D2639" s="8">
        <v>3</v>
      </c>
      <c r="E2639" s="6" t="str">
        <f t="shared" si="164"/>
        <v>Saturday</v>
      </c>
      <c r="F2639" s="6" t="str">
        <f t="shared" si="163"/>
        <v>Weekend</v>
      </c>
      <c r="G2639" s="6" t="str">
        <f>_xlfn.XLOOKUP(B2639,'[1]VLOOKUP DATA'!$A$3:$A$14,'[1]VLOOKUP DATA'!$C$3:$C$14)</f>
        <v>Low-demand</v>
      </c>
      <c r="H2639" s="6" t="str" cm="1">
        <f t="array" ref="H2639">_xlfn.XLOOKUP(1,('[1]VLOOKUP DATA'!$I$2:$I$337=[1]DATA!G2639)*('[1]VLOOKUP DATA'!$J$2:$J$337=[1]DATA!D2639)*('[1]VLOOKUP DATA'!$K$2:$K$337=[1]DATA!E2639),'[1]VLOOKUP DATA'!$L$2:$L$337)</f>
        <v>Off-Peak</v>
      </c>
      <c r="I2639" s="1" cm="1">
        <f t="array" ref="I2639">_xlfn.XLOOKUP(B2639,'[1]VLOOKUP DATA'!$A$3:$A$14,_xlfn.XLOOKUP(H2639,'[1]VLOOKUP DATA'!$D$2:$F$2,'[1]VLOOKUP DATA'!$D$3:$F$14))*100</f>
        <v>93</v>
      </c>
      <c r="J2639" s="2">
        <v>64.774325000000005</v>
      </c>
      <c r="K2639" s="3">
        <f t="shared" si="165"/>
        <v>64.774325000000005</v>
      </c>
      <c r="L2639" s="3">
        <v>99</v>
      </c>
      <c r="M2639" s="4">
        <v>418.82146666666659</v>
      </c>
      <c r="N2639" s="4">
        <v>0</v>
      </c>
      <c r="O2639" s="4">
        <v>483.59150833333325</v>
      </c>
      <c r="P2639" s="3">
        <f t="shared" si="166"/>
        <v>479.85873786407785</v>
      </c>
      <c r="Q2639" s="5">
        <v>-4.5333333333333337E-3</v>
      </c>
      <c r="R2639" s="5">
        <f>VLOOKUP(D2639,'[1]DESIGN LOAD'!AC:AF,2,FALSE)</f>
        <v>200</v>
      </c>
      <c r="S2639" s="7">
        <f>VLOOKUP(D2639,'[1]DESIGN LOAD'!AC:AF,3,FALSE)</f>
        <v>190</v>
      </c>
      <c r="T2639">
        <f>VLOOKUP(D2639,'[1]DESIGN LOAD'!AC:AF,4,FALSE)</f>
        <v>390</v>
      </c>
    </row>
    <row r="2640" spans="1:20" x14ac:dyDescent="0.3">
      <c r="A2640" s="6">
        <v>2024</v>
      </c>
      <c r="B2640" s="6">
        <v>10</v>
      </c>
      <c r="C2640" s="6">
        <v>19</v>
      </c>
      <c r="D2640" s="8">
        <v>4</v>
      </c>
      <c r="E2640" s="6" t="str">
        <f t="shared" si="164"/>
        <v>Saturday</v>
      </c>
      <c r="F2640" s="6" t="str">
        <f t="shared" si="163"/>
        <v>Weekend</v>
      </c>
      <c r="G2640" s="6" t="str">
        <f>_xlfn.XLOOKUP(B2640,'[1]VLOOKUP DATA'!$A$3:$A$14,'[1]VLOOKUP DATA'!$C$3:$C$14)</f>
        <v>Low-demand</v>
      </c>
      <c r="H2640" s="6" t="str" cm="1">
        <f t="array" ref="H2640">_xlfn.XLOOKUP(1,('[1]VLOOKUP DATA'!$I$2:$I$337=[1]DATA!G2640)*('[1]VLOOKUP DATA'!$J$2:$J$337=[1]DATA!D2640)*('[1]VLOOKUP DATA'!$K$2:$K$337=[1]DATA!E2640),'[1]VLOOKUP DATA'!$L$2:$L$337)</f>
        <v>Off-Peak</v>
      </c>
      <c r="I2640" s="1" cm="1">
        <f t="array" ref="I2640">_xlfn.XLOOKUP(B2640,'[1]VLOOKUP DATA'!$A$3:$A$14,_xlfn.XLOOKUP(H2640,'[1]VLOOKUP DATA'!$D$2:$F$2,'[1]VLOOKUP DATA'!$D$3:$F$14))*100</f>
        <v>93</v>
      </c>
      <c r="J2640" s="2">
        <v>67.108708333333325</v>
      </c>
      <c r="K2640" s="3">
        <f t="shared" si="165"/>
        <v>67.108708333333325</v>
      </c>
      <c r="L2640" s="3">
        <v>99</v>
      </c>
      <c r="M2640" s="4">
        <v>420.33203333333324</v>
      </c>
      <c r="N2640" s="4">
        <v>0</v>
      </c>
      <c r="O2640" s="4">
        <v>487.43821666666696</v>
      </c>
      <c r="P2640" s="3">
        <f t="shared" si="166"/>
        <v>479.85873786407785</v>
      </c>
      <c r="Q2640" s="5">
        <v>-2.6916666666666669E-3</v>
      </c>
      <c r="R2640" s="5">
        <f>VLOOKUP(D2640,'[1]DESIGN LOAD'!AC:AF,2,FALSE)</f>
        <v>295</v>
      </c>
      <c r="S2640" s="7">
        <f>VLOOKUP(D2640,'[1]DESIGN LOAD'!AC:AF,3,FALSE)</f>
        <v>190</v>
      </c>
      <c r="T2640">
        <f>VLOOKUP(D2640,'[1]DESIGN LOAD'!AC:AF,4,FALSE)</f>
        <v>485</v>
      </c>
    </row>
    <row r="2641" spans="1:20" x14ac:dyDescent="0.3">
      <c r="A2641" s="6">
        <v>2024</v>
      </c>
      <c r="B2641" s="6">
        <v>10</v>
      </c>
      <c r="C2641" s="6">
        <v>19</v>
      </c>
      <c r="D2641" s="8">
        <v>5</v>
      </c>
      <c r="E2641" s="6" t="str">
        <f t="shared" si="164"/>
        <v>Saturday</v>
      </c>
      <c r="F2641" s="6" t="str">
        <f t="shared" si="163"/>
        <v>Weekend</v>
      </c>
      <c r="G2641" s="6" t="str">
        <f>_xlfn.XLOOKUP(B2641,'[1]VLOOKUP DATA'!$A$3:$A$14,'[1]VLOOKUP DATA'!$C$3:$C$14)</f>
        <v>Low-demand</v>
      </c>
      <c r="H2641" s="6" t="str" cm="1">
        <f t="array" ref="H2641">_xlfn.XLOOKUP(1,('[1]VLOOKUP DATA'!$I$2:$I$337=[1]DATA!G2641)*('[1]VLOOKUP DATA'!$J$2:$J$337=[1]DATA!D2641)*('[1]VLOOKUP DATA'!$K$2:$K$337=[1]DATA!E2641),'[1]VLOOKUP DATA'!$L$2:$L$337)</f>
        <v>Off-Peak</v>
      </c>
      <c r="I2641" s="1" cm="1">
        <f t="array" ref="I2641">_xlfn.XLOOKUP(B2641,'[1]VLOOKUP DATA'!$A$3:$A$14,_xlfn.XLOOKUP(H2641,'[1]VLOOKUP DATA'!$D$2:$F$2,'[1]VLOOKUP DATA'!$D$3:$F$14))*100</f>
        <v>93</v>
      </c>
      <c r="J2641" s="2">
        <v>63.395701923076899</v>
      </c>
      <c r="K2641" s="3">
        <f t="shared" si="165"/>
        <v>63.395701923076899</v>
      </c>
      <c r="L2641" s="3">
        <v>99</v>
      </c>
      <c r="M2641" s="4">
        <v>419.74459615384632</v>
      </c>
      <c r="N2641" s="4">
        <v>0.16323076923076923</v>
      </c>
      <c r="O2641" s="4">
        <v>483.3803076923075</v>
      </c>
      <c r="P2641" s="3">
        <f t="shared" si="166"/>
        <v>479.85873786407785</v>
      </c>
      <c r="Q2641" s="5">
        <v>-3.0769230769230769E-3</v>
      </c>
      <c r="R2641" s="5">
        <f>VLOOKUP(D2641,'[1]DESIGN LOAD'!AC:AF,2,FALSE)</f>
        <v>295</v>
      </c>
      <c r="S2641" s="7">
        <f>VLOOKUP(D2641,'[1]DESIGN LOAD'!AC:AF,3,FALSE)</f>
        <v>190</v>
      </c>
      <c r="T2641">
        <f>VLOOKUP(D2641,'[1]DESIGN LOAD'!AC:AF,4,FALSE)</f>
        <v>485</v>
      </c>
    </row>
    <row r="2642" spans="1:20" x14ac:dyDescent="0.3">
      <c r="A2642" s="6">
        <v>2024</v>
      </c>
      <c r="B2642" s="6">
        <v>10</v>
      </c>
      <c r="C2642" s="6">
        <v>19</v>
      </c>
      <c r="D2642" s="8">
        <v>6</v>
      </c>
      <c r="E2642" s="6" t="str">
        <f t="shared" si="164"/>
        <v>Saturday</v>
      </c>
      <c r="F2642" s="6" t="str">
        <f t="shared" ref="F2642:F2705" si="167">IF(OR(E2642="Saturday",E2642="Sunday"),"Weekend","Week-day")</f>
        <v>Weekend</v>
      </c>
      <c r="G2642" s="6" t="str">
        <f>_xlfn.XLOOKUP(B2642,'[1]VLOOKUP DATA'!$A$3:$A$14,'[1]VLOOKUP DATA'!$C$3:$C$14)</f>
        <v>Low-demand</v>
      </c>
      <c r="H2642" s="6" t="str" cm="1">
        <f t="array" ref="H2642">_xlfn.XLOOKUP(1,('[1]VLOOKUP DATA'!$I$2:$I$337=[1]DATA!G2642)*('[1]VLOOKUP DATA'!$J$2:$J$337=[1]DATA!D2642)*('[1]VLOOKUP DATA'!$K$2:$K$337=[1]DATA!E2642),'[1]VLOOKUP DATA'!$L$2:$L$337)</f>
        <v>Off-Peak</v>
      </c>
      <c r="I2642" s="1" cm="1">
        <f t="array" ref="I2642">_xlfn.XLOOKUP(B2642,'[1]VLOOKUP DATA'!$A$3:$A$14,_xlfn.XLOOKUP(H2642,'[1]VLOOKUP DATA'!$D$2:$F$2,'[1]VLOOKUP DATA'!$D$3:$F$14))*100</f>
        <v>93</v>
      </c>
      <c r="J2642" s="2">
        <v>56.587122807017572</v>
      </c>
      <c r="K2642" s="3">
        <f t="shared" si="165"/>
        <v>56.587122807017572</v>
      </c>
      <c r="L2642" s="3">
        <v>99</v>
      </c>
      <c r="M2642" s="4">
        <v>417.04828070175444</v>
      </c>
      <c r="N2642" s="4">
        <v>46.32121929824563</v>
      </c>
      <c r="O2642" s="4">
        <v>519.95580701754386</v>
      </c>
      <c r="P2642" s="3">
        <f t="shared" si="166"/>
        <v>479.85873786407785</v>
      </c>
      <c r="Q2642" s="5">
        <v>-9.0350877192982466E-4</v>
      </c>
      <c r="R2642" s="5">
        <f>VLOOKUP(D2642,'[1]DESIGN LOAD'!AC:AF,2,FALSE)</f>
        <v>295</v>
      </c>
      <c r="S2642" s="7">
        <f>VLOOKUP(D2642,'[1]DESIGN LOAD'!AC:AF,3,FALSE)</f>
        <v>190</v>
      </c>
      <c r="T2642">
        <f>VLOOKUP(D2642,'[1]DESIGN LOAD'!AC:AF,4,FALSE)</f>
        <v>485</v>
      </c>
    </row>
    <row r="2643" spans="1:20" x14ac:dyDescent="0.3">
      <c r="A2643" s="6">
        <v>2024</v>
      </c>
      <c r="B2643" s="6">
        <v>10</v>
      </c>
      <c r="C2643" s="6">
        <v>19</v>
      </c>
      <c r="D2643" s="8">
        <v>7</v>
      </c>
      <c r="E2643" s="6" t="str">
        <f t="shared" si="164"/>
        <v>Saturday</v>
      </c>
      <c r="F2643" s="6" t="str">
        <f t="shared" si="167"/>
        <v>Weekend</v>
      </c>
      <c r="G2643" s="6" t="str">
        <f>_xlfn.XLOOKUP(B2643,'[1]VLOOKUP DATA'!$A$3:$A$14,'[1]VLOOKUP DATA'!$C$3:$C$14)</f>
        <v>Low-demand</v>
      </c>
      <c r="H2643" s="6" t="str" cm="1">
        <f t="array" ref="H2643">_xlfn.XLOOKUP(1,('[1]VLOOKUP DATA'!$I$2:$I$337=[1]DATA!G2643)*('[1]VLOOKUP DATA'!$J$2:$J$337=[1]DATA!D2643)*('[1]VLOOKUP DATA'!$K$2:$K$337=[1]DATA!E2643),'[1]VLOOKUP DATA'!$L$2:$L$337)</f>
        <v>Standard</v>
      </c>
      <c r="I2643" s="1" cm="1">
        <f t="array" ref="I2643">_xlfn.XLOOKUP(B2643,'[1]VLOOKUP DATA'!$A$3:$A$14,_xlfn.XLOOKUP(H2643,'[1]VLOOKUP DATA'!$D$2:$F$2,'[1]VLOOKUP DATA'!$D$3:$F$14))*100</f>
        <v>147</v>
      </c>
      <c r="J2643" s="2">
        <v>124.89376666666675</v>
      </c>
      <c r="K2643" s="3">
        <f t="shared" si="165"/>
        <v>124.89376666666675</v>
      </c>
      <c r="L2643" s="3">
        <v>96.441666666666663</v>
      </c>
      <c r="M2643" s="4">
        <v>258.87621666666672</v>
      </c>
      <c r="N2643" s="4">
        <v>142.08317499999993</v>
      </c>
      <c r="O2643" s="4">
        <v>525.85219166666673</v>
      </c>
      <c r="P2643" s="3">
        <f t="shared" si="166"/>
        <v>479.85873786407785</v>
      </c>
      <c r="Q2643" s="5">
        <v>-9.0833333333333337E-4</v>
      </c>
      <c r="R2643" s="5">
        <f>VLOOKUP(D2643,'[1]DESIGN LOAD'!AC:AF,2,FALSE)</f>
        <v>565</v>
      </c>
      <c r="S2643" s="7">
        <f>VLOOKUP(D2643,'[1]DESIGN LOAD'!AC:AF,3,FALSE)</f>
        <v>690</v>
      </c>
      <c r="T2643">
        <f>VLOOKUP(D2643,'[1]DESIGN LOAD'!AC:AF,4,FALSE)</f>
        <v>1255</v>
      </c>
    </row>
    <row r="2644" spans="1:20" x14ac:dyDescent="0.3">
      <c r="A2644" s="6">
        <v>2024</v>
      </c>
      <c r="B2644" s="6">
        <v>10</v>
      </c>
      <c r="C2644" s="6">
        <v>19</v>
      </c>
      <c r="D2644" s="8">
        <v>8</v>
      </c>
      <c r="E2644" s="6" t="str">
        <f t="shared" si="164"/>
        <v>Saturday</v>
      </c>
      <c r="F2644" s="6" t="str">
        <f t="shared" si="167"/>
        <v>Weekend</v>
      </c>
      <c r="G2644" s="6" t="str">
        <f>_xlfn.XLOOKUP(B2644,'[1]VLOOKUP DATA'!$A$3:$A$14,'[1]VLOOKUP DATA'!$C$3:$C$14)</f>
        <v>Low-demand</v>
      </c>
      <c r="H2644" s="6" t="str" cm="1">
        <f t="array" ref="H2644">_xlfn.XLOOKUP(1,('[1]VLOOKUP DATA'!$I$2:$I$337=[1]DATA!G2644)*('[1]VLOOKUP DATA'!$J$2:$J$337=[1]DATA!D2644)*('[1]VLOOKUP DATA'!$K$2:$K$337=[1]DATA!E2644),'[1]VLOOKUP DATA'!$L$2:$L$337)</f>
        <v>Standard</v>
      </c>
      <c r="I2644" s="1" cm="1">
        <f t="array" ref="I2644">_xlfn.XLOOKUP(B2644,'[1]VLOOKUP DATA'!$A$3:$A$14,_xlfn.XLOOKUP(H2644,'[1]VLOOKUP DATA'!$D$2:$F$2,'[1]VLOOKUP DATA'!$D$3:$F$14))*100</f>
        <v>147</v>
      </c>
      <c r="J2644" s="2">
        <v>34.304966666666679</v>
      </c>
      <c r="K2644" s="3">
        <f t="shared" si="165"/>
        <v>34.304966666666679</v>
      </c>
      <c r="L2644" s="3">
        <v>96.166666666666671</v>
      </c>
      <c r="M2644" s="4">
        <v>185.975875</v>
      </c>
      <c r="N2644" s="4">
        <v>324.74178333333316</v>
      </c>
      <c r="O2644" s="4">
        <v>545.02179999999998</v>
      </c>
      <c r="P2644" s="3">
        <f t="shared" si="166"/>
        <v>479.85873786407785</v>
      </c>
      <c r="Q2644" s="5">
        <v>-5.9999999999999995E-4</v>
      </c>
      <c r="R2644" s="5">
        <f>VLOOKUP(D2644,'[1]DESIGN LOAD'!AC:AF,2,FALSE)</f>
        <v>565</v>
      </c>
      <c r="S2644" s="7">
        <f>VLOOKUP(D2644,'[1]DESIGN LOAD'!AC:AF,3,FALSE)</f>
        <v>675</v>
      </c>
      <c r="T2644">
        <f>VLOOKUP(D2644,'[1]DESIGN LOAD'!AC:AF,4,FALSE)</f>
        <v>1240</v>
      </c>
    </row>
    <row r="2645" spans="1:20" x14ac:dyDescent="0.3">
      <c r="A2645" s="6">
        <v>2024</v>
      </c>
      <c r="B2645" s="6">
        <v>10</v>
      </c>
      <c r="C2645" s="6">
        <v>19</v>
      </c>
      <c r="D2645" s="6">
        <v>9</v>
      </c>
      <c r="E2645" s="6" t="str">
        <f t="shared" si="164"/>
        <v>Saturday</v>
      </c>
      <c r="F2645" s="6" t="str">
        <f t="shared" si="167"/>
        <v>Weekend</v>
      </c>
      <c r="G2645" s="6" t="str">
        <f>_xlfn.XLOOKUP(B2645,'[1]VLOOKUP DATA'!$A$3:$A$14,'[1]VLOOKUP DATA'!$C$3:$C$14)</f>
        <v>Low-demand</v>
      </c>
      <c r="H2645" s="6" t="str" cm="1">
        <f t="array" ref="H2645">_xlfn.XLOOKUP(1,('[1]VLOOKUP DATA'!$I$2:$I$337=[1]DATA!G2645)*('[1]VLOOKUP DATA'!$J$2:$J$337=[1]DATA!D2645)*('[1]VLOOKUP DATA'!$K$2:$K$337=[1]DATA!E2645),'[1]VLOOKUP DATA'!$L$2:$L$337)</f>
        <v>Standard</v>
      </c>
      <c r="I2645" s="1" cm="1">
        <f t="array" ref="I2645">_xlfn.XLOOKUP(B2645,'[1]VLOOKUP DATA'!$A$3:$A$14,_xlfn.XLOOKUP(H2645,'[1]VLOOKUP DATA'!$D$2:$F$2,'[1]VLOOKUP DATA'!$D$3:$F$14))*100</f>
        <v>147</v>
      </c>
      <c r="J2645" s="2">
        <v>-80.684108333333342</v>
      </c>
      <c r="K2645" s="3">
        <f t="shared" si="165"/>
        <v>0</v>
      </c>
      <c r="L2645" s="3">
        <v>98.333333333333329</v>
      </c>
      <c r="M2645" s="4">
        <v>0</v>
      </c>
      <c r="N2645" s="4">
        <v>588.63754999999981</v>
      </c>
      <c r="O2645" s="4">
        <v>507.95063333333326</v>
      </c>
      <c r="P2645" s="3">
        <f t="shared" si="166"/>
        <v>479.85873786407785</v>
      </c>
      <c r="Q2645" s="5">
        <v>-2.0833333333333333E-3</v>
      </c>
      <c r="R2645" s="5">
        <f>VLOOKUP(D2645,'[1]DESIGN LOAD'!AC:AF,2,FALSE)</f>
        <v>565</v>
      </c>
      <c r="S2645" s="7">
        <f>VLOOKUP(D2645,'[1]DESIGN LOAD'!AC:AF,3,FALSE)</f>
        <v>675</v>
      </c>
      <c r="T2645">
        <f>VLOOKUP(D2645,'[1]DESIGN LOAD'!AC:AF,4,FALSE)</f>
        <v>1240</v>
      </c>
    </row>
    <row r="2646" spans="1:20" x14ac:dyDescent="0.3">
      <c r="A2646" s="6">
        <v>2024</v>
      </c>
      <c r="B2646" s="6">
        <v>10</v>
      </c>
      <c r="C2646" s="6">
        <v>19</v>
      </c>
      <c r="D2646" s="6">
        <v>10</v>
      </c>
      <c r="E2646" s="6" t="str">
        <f t="shared" si="164"/>
        <v>Saturday</v>
      </c>
      <c r="F2646" s="6" t="str">
        <f t="shared" si="167"/>
        <v>Weekend</v>
      </c>
      <c r="G2646" s="6" t="str">
        <f>_xlfn.XLOOKUP(B2646,'[1]VLOOKUP DATA'!$A$3:$A$14,'[1]VLOOKUP DATA'!$C$3:$C$14)</f>
        <v>Low-demand</v>
      </c>
      <c r="H2646" s="6" t="str" cm="1">
        <f t="array" ref="H2646">_xlfn.XLOOKUP(1,('[1]VLOOKUP DATA'!$I$2:$I$337=[1]DATA!G2646)*('[1]VLOOKUP DATA'!$J$2:$J$337=[1]DATA!D2646)*('[1]VLOOKUP DATA'!$K$2:$K$337=[1]DATA!E2646),'[1]VLOOKUP DATA'!$L$2:$L$337)</f>
        <v>Standard</v>
      </c>
      <c r="I2646" s="1" cm="1">
        <f t="array" ref="I2646">_xlfn.XLOOKUP(B2646,'[1]VLOOKUP DATA'!$A$3:$A$14,_xlfn.XLOOKUP(H2646,'[1]VLOOKUP DATA'!$D$2:$F$2,'[1]VLOOKUP DATA'!$D$3:$F$14))*100</f>
        <v>147</v>
      </c>
      <c r="J2646" s="2">
        <v>-40.058566666666671</v>
      </c>
      <c r="K2646" s="3">
        <f t="shared" si="165"/>
        <v>0</v>
      </c>
      <c r="L2646" s="3">
        <v>98.8</v>
      </c>
      <c r="M2646" s="4">
        <v>0</v>
      </c>
      <c r="N2646" s="4">
        <v>594.55558333333329</v>
      </c>
      <c r="O2646" s="4">
        <v>554.4937500000002</v>
      </c>
      <c r="P2646" s="3">
        <f t="shared" si="166"/>
        <v>479.85873786407785</v>
      </c>
      <c r="Q2646" s="5">
        <v>-2.6666666666666666E-3</v>
      </c>
      <c r="R2646" s="5">
        <f>VLOOKUP(D2646,'[1]DESIGN LOAD'!AC:AF,2,FALSE)</f>
        <v>565</v>
      </c>
      <c r="S2646" s="7">
        <f>VLOOKUP(D2646,'[1]DESIGN LOAD'!AC:AF,3,FALSE)</f>
        <v>675</v>
      </c>
      <c r="T2646">
        <f>VLOOKUP(D2646,'[1]DESIGN LOAD'!AC:AF,4,FALSE)</f>
        <v>1240</v>
      </c>
    </row>
    <row r="2647" spans="1:20" x14ac:dyDescent="0.3">
      <c r="A2647" s="6">
        <v>2024</v>
      </c>
      <c r="B2647" s="6">
        <v>10</v>
      </c>
      <c r="C2647" s="6">
        <v>19</v>
      </c>
      <c r="D2647" s="6">
        <v>11</v>
      </c>
      <c r="E2647" s="6" t="str">
        <f t="shared" si="164"/>
        <v>Saturday</v>
      </c>
      <c r="F2647" s="6" t="str">
        <f t="shared" si="167"/>
        <v>Weekend</v>
      </c>
      <c r="G2647" s="6" t="str">
        <f>_xlfn.XLOOKUP(B2647,'[1]VLOOKUP DATA'!$A$3:$A$14,'[1]VLOOKUP DATA'!$C$3:$C$14)</f>
        <v>Low-demand</v>
      </c>
      <c r="H2647" s="6" t="str" cm="1">
        <f t="array" ref="H2647">_xlfn.XLOOKUP(1,('[1]VLOOKUP DATA'!$I$2:$I$337=[1]DATA!G2647)*('[1]VLOOKUP DATA'!$J$2:$J$337=[1]DATA!D2647)*('[1]VLOOKUP DATA'!$K$2:$K$337=[1]DATA!E2647),'[1]VLOOKUP DATA'!$L$2:$L$337)</f>
        <v>Standard</v>
      </c>
      <c r="I2647" s="1" cm="1">
        <f t="array" ref="I2647">_xlfn.XLOOKUP(B2647,'[1]VLOOKUP DATA'!$A$3:$A$14,_xlfn.XLOOKUP(H2647,'[1]VLOOKUP DATA'!$D$2:$F$2,'[1]VLOOKUP DATA'!$D$3:$F$14))*100</f>
        <v>147</v>
      </c>
      <c r="J2647" s="2">
        <v>86.475399999999965</v>
      </c>
      <c r="K2647" s="3">
        <f t="shared" si="165"/>
        <v>86.475399999999965</v>
      </c>
      <c r="L2647" s="3">
        <v>98.458333333333329</v>
      </c>
      <c r="M2647" s="4">
        <v>0</v>
      </c>
      <c r="N2647" s="4">
        <v>525.76639166666678</v>
      </c>
      <c r="O2647" s="4">
        <v>612.23773333333304</v>
      </c>
      <c r="P2647" s="3">
        <f t="shared" si="166"/>
        <v>479.85873786407785</v>
      </c>
      <c r="Q2647" s="5">
        <v>-3.6250000000000002E-3</v>
      </c>
      <c r="R2647" s="5">
        <f>VLOOKUP(D2647,'[1]DESIGN LOAD'!AC:AF,2,FALSE)</f>
        <v>565</v>
      </c>
      <c r="S2647" s="7">
        <f>VLOOKUP(D2647,'[1]DESIGN LOAD'!AC:AF,3,FALSE)</f>
        <v>675</v>
      </c>
      <c r="T2647">
        <f>VLOOKUP(D2647,'[1]DESIGN LOAD'!AC:AF,4,FALSE)</f>
        <v>1240</v>
      </c>
    </row>
    <row r="2648" spans="1:20" x14ac:dyDescent="0.3">
      <c r="A2648" s="6">
        <v>2024</v>
      </c>
      <c r="B2648" s="6">
        <v>10</v>
      </c>
      <c r="C2648" s="6">
        <v>19</v>
      </c>
      <c r="D2648" s="6">
        <v>12</v>
      </c>
      <c r="E2648" s="6" t="str">
        <f t="shared" si="164"/>
        <v>Saturday</v>
      </c>
      <c r="F2648" s="6" t="str">
        <f t="shared" si="167"/>
        <v>Weekend</v>
      </c>
      <c r="G2648" s="6" t="str">
        <f>_xlfn.XLOOKUP(B2648,'[1]VLOOKUP DATA'!$A$3:$A$14,'[1]VLOOKUP DATA'!$C$3:$C$14)</f>
        <v>Low-demand</v>
      </c>
      <c r="H2648" s="6" t="str" cm="1">
        <f t="array" ref="H2648">_xlfn.XLOOKUP(1,('[1]VLOOKUP DATA'!$I$2:$I$337=[1]DATA!G2648)*('[1]VLOOKUP DATA'!$J$2:$J$337=[1]DATA!D2648)*('[1]VLOOKUP DATA'!$K$2:$K$337=[1]DATA!E2648),'[1]VLOOKUP DATA'!$L$2:$L$337)</f>
        <v>Off-Peak</v>
      </c>
      <c r="I2648" s="1" cm="1">
        <f t="array" ref="I2648">_xlfn.XLOOKUP(B2648,'[1]VLOOKUP DATA'!$A$3:$A$14,_xlfn.XLOOKUP(H2648,'[1]VLOOKUP DATA'!$D$2:$F$2,'[1]VLOOKUP DATA'!$D$3:$F$14))*100</f>
        <v>93</v>
      </c>
      <c r="J2648" s="2">
        <v>-84.983841666666692</v>
      </c>
      <c r="K2648" s="3">
        <f t="shared" si="165"/>
        <v>0</v>
      </c>
      <c r="L2648" s="3">
        <v>98.391666666666666</v>
      </c>
      <c r="M2648" s="4">
        <v>36.577108333333335</v>
      </c>
      <c r="N2648" s="4">
        <v>662.18755833333307</v>
      </c>
      <c r="O2648" s="4">
        <v>613.77639166666665</v>
      </c>
      <c r="P2648" s="3">
        <f t="shared" si="166"/>
        <v>479.85873786407785</v>
      </c>
      <c r="Q2648" s="5">
        <v>-3.7833333333333334E-3</v>
      </c>
      <c r="R2648" s="5">
        <f>VLOOKUP(D2648,'[1]DESIGN LOAD'!AC:AF,2,FALSE)</f>
        <v>565</v>
      </c>
      <c r="S2648" s="7">
        <f>VLOOKUP(D2648,'[1]DESIGN LOAD'!AC:AF,3,FALSE)</f>
        <v>675</v>
      </c>
      <c r="T2648">
        <f>VLOOKUP(D2648,'[1]DESIGN LOAD'!AC:AF,4,FALSE)</f>
        <v>1240</v>
      </c>
    </row>
    <row r="2649" spans="1:20" x14ac:dyDescent="0.3">
      <c r="A2649" s="6">
        <v>2024</v>
      </c>
      <c r="B2649" s="6">
        <v>10</v>
      </c>
      <c r="C2649" s="6">
        <v>19</v>
      </c>
      <c r="D2649" s="6">
        <v>13</v>
      </c>
      <c r="E2649" s="6" t="str">
        <f t="shared" si="164"/>
        <v>Saturday</v>
      </c>
      <c r="F2649" s="6" t="str">
        <f t="shared" si="167"/>
        <v>Weekend</v>
      </c>
      <c r="G2649" s="6" t="str">
        <f>_xlfn.XLOOKUP(B2649,'[1]VLOOKUP DATA'!$A$3:$A$14,'[1]VLOOKUP DATA'!$C$3:$C$14)</f>
        <v>Low-demand</v>
      </c>
      <c r="H2649" s="6" t="str" cm="1">
        <f t="array" ref="H2649">_xlfn.XLOOKUP(1,('[1]VLOOKUP DATA'!$I$2:$I$337=[1]DATA!G2649)*('[1]VLOOKUP DATA'!$J$2:$J$337=[1]DATA!D2649)*('[1]VLOOKUP DATA'!$K$2:$K$337=[1]DATA!E2649),'[1]VLOOKUP DATA'!$L$2:$L$337)</f>
        <v>Off-Peak</v>
      </c>
      <c r="I2649" s="1" cm="1">
        <f t="array" ref="I2649">_xlfn.XLOOKUP(B2649,'[1]VLOOKUP DATA'!$A$3:$A$14,_xlfn.XLOOKUP(H2649,'[1]VLOOKUP DATA'!$D$2:$F$2,'[1]VLOOKUP DATA'!$D$3:$F$14))*100</f>
        <v>93</v>
      </c>
      <c r="J2649" s="2">
        <v>61.256208333333369</v>
      </c>
      <c r="K2649" s="3">
        <f t="shared" si="165"/>
        <v>61.256208333333369</v>
      </c>
      <c r="L2649" s="3">
        <v>97.85</v>
      </c>
      <c r="M2649" s="4">
        <v>39.990575</v>
      </c>
      <c r="N2649" s="4">
        <v>491.60561666666644</v>
      </c>
      <c r="O2649" s="4">
        <v>592.8542249999997</v>
      </c>
      <c r="P2649" s="3">
        <f t="shared" si="166"/>
        <v>479.85873786407785</v>
      </c>
      <c r="Q2649" s="5">
        <v>-3.0166666666666666E-3</v>
      </c>
      <c r="R2649" s="5">
        <f>VLOOKUP(D2649,'[1]DESIGN LOAD'!AC:AF,2,FALSE)</f>
        <v>565</v>
      </c>
      <c r="S2649" s="7">
        <f>VLOOKUP(D2649,'[1]DESIGN LOAD'!AC:AF,3,FALSE)</f>
        <v>675</v>
      </c>
      <c r="T2649">
        <f>VLOOKUP(D2649,'[1]DESIGN LOAD'!AC:AF,4,FALSE)</f>
        <v>1240</v>
      </c>
    </row>
    <row r="2650" spans="1:20" x14ac:dyDescent="0.3">
      <c r="A2650" s="6">
        <v>2024</v>
      </c>
      <c r="B2650" s="6">
        <v>10</v>
      </c>
      <c r="C2650" s="6">
        <v>19</v>
      </c>
      <c r="D2650" s="6">
        <v>14</v>
      </c>
      <c r="E2650" s="6" t="str">
        <f t="shared" si="164"/>
        <v>Saturday</v>
      </c>
      <c r="F2650" s="6" t="str">
        <f t="shared" si="167"/>
        <v>Weekend</v>
      </c>
      <c r="G2650" s="6" t="str">
        <f>_xlfn.XLOOKUP(B2650,'[1]VLOOKUP DATA'!$A$3:$A$14,'[1]VLOOKUP DATA'!$C$3:$C$14)</f>
        <v>Low-demand</v>
      </c>
      <c r="H2650" s="6" t="str" cm="1">
        <f t="array" ref="H2650">_xlfn.XLOOKUP(1,('[1]VLOOKUP DATA'!$I$2:$I$337=[1]DATA!G2650)*('[1]VLOOKUP DATA'!$J$2:$J$337=[1]DATA!D2650)*('[1]VLOOKUP DATA'!$K$2:$K$337=[1]DATA!E2650),'[1]VLOOKUP DATA'!$L$2:$L$337)</f>
        <v>Off-Peak</v>
      </c>
      <c r="I2650" s="1" cm="1">
        <f t="array" ref="I2650">_xlfn.XLOOKUP(B2650,'[1]VLOOKUP DATA'!$A$3:$A$14,_xlfn.XLOOKUP(H2650,'[1]VLOOKUP DATA'!$D$2:$F$2,'[1]VLOOKUP DATA'!$D$3:$F$14))*100</f>
        <v>93</v>
      </c>
      <c r="J2650" s="2">
        <v>-15.358308333333335</v>
      </c>
      <c r="K2650" s="3">
        <f t="shared" si="165"/>
        <v>0</v>
      </c>
      <c r="L2650" s="3">
        <v>96.375</v>
      </c>
      <c r="M2650" s="4">
        <v>72.737016666666662</v>
      </c>
      <c r="N2650" s="4">
        <v>561.2552750000001</v>
      </c>
      <c r="O2650" s="4">
        <v>618.63170000000014</v>
      </c>
      <c r="P2650" s="3">
        <f t="shared" si="166"/>
        <v>479.85873786407785</v>
      </c>
      <c r="Q2650" s="5">
        <v>-1.9666666666666665E-3</v>
      </c>
      <c r="R2650" s="5">
        <f>VLOOKUP(D2650,'[1]DESIGN LOAD'!AC:AF,2,FALSE)</f>
        <v>565</v>
      </c>
      <c r="S2650" s="7">
        <f>VLOOKUP(D2650,'[1]DESIGN LOAD'!AC:AF,3,FALSE)</f>
        <v>675</v>
      </c>
      <c r="T2650">
        <f>VLOOKUP(D2650,'[1]DESIGN LOAD'!AC:AF,4,FALSE)</f>
        <v>1240</v>
      </c>
    </row>
    <row r="2651" spans="1:20" x14ac:dyDescent="0.3">
      <c r="A2651" s="6">
        <v>2024</v>
      </c>
      <c r="B2651" s="6">
        <v>10</v>
      </c>
      <c r="C2651" s="6">
        <v>19</v>
      </c>
      <c r="D2651" s="6">
        <v>15</v>
      </c>
      <c r="E2651" s="6" t="str">
        <f t="shared" si="164"/>
        <v>Saturday</v>
      </c>
      <c r="F2651" s="6" t="str">
        <f t="shared" si="167"/>
        <v>Weekend</v>
      </c>
      <c r="G2651" s="6" t="str">
        <f>_xlfn.XLOOKUP(B2651,'[1]VLOOKUP DATA'!$A$3:$A$14,'[1]VLOOKUP DATA'!$C$3:$C$14)</f>
        <v>Low-demand</v>
      </c>
      <c r="H2651" s="6" t="str" cm="1">
        <f t="array" ref="H2651">_xlfn.XLOOKUP(1,('[1]VLOOKUP DATA'!$I$2:$I$337=[1]DATA!G2651)*('[1]VLOOKUP DATA'!$J$2:$J$337=[1]DATA!D2651)*('[1]VLOOKUP DATA'!$K$2:$K$337=[1]DATA!E2651),'[1]VLOOKUP DATA'!$L$2:$L$337)</f>
        <v>Off-Peak</v>
      </c>
      <c r="I2651" s="1" cm="1">
        <f t="array" ref="I2651">_xlfn.XLOOKUP(B2651,'[1]VLOOKUP DATA'!$A$3:$A$14,_xlfn.XLOOKUP(H2651,'[1]VLOOKUP DATA'!$D$2:$F$2,'[1]VLOOKUP DATA'!$D$3:$F$14))*100</f>
        <v>93</v>
      </c>
      <c r="J2651" s="2">
        <v>47.625883333333348</v>
      </c>
      <c r="K2651" s="3">
        <f t="shared" si="165"/>
        <v>47.625883333333348</v>
      </c>
      <c r="L2651" s="3">
        <v>98.033333333333331</v>
      </c>
      <c r="M2651" s="4">
        <v>63.437424999999998</v>
      </c>
      <c r="N2651" s="4">
        <v>475.22523333333322</v>
      </c>
      <c r="O2651" s="4">
        <v>586.28690000000029</v>
      </c>
      <c r="P2651" s="3">
        <f t="shared" si="166"/>
        <v>479.85873786407785</v>
      </c>
      <c r="Q2651" s="5">
        <v>-1.3166666666666667E-3</v>
      </c>
      <c r="R2651" s="5">
        <f>VLOOKUP(D2651,'[1]DESIGN LOAD'!AC:AF,2,FALSE)</f>
        <v>565</v>
      </c>
      <c r="S2651" s="7">
        <f>VLOOKUP(D2651,'[1]DESIGN LOAD'!AC:AF,3,FALSE)</f>
        <v>675</v>
      </c>
      <c r="T2651">
        <f>VLOOKUP(D2651,'[1]DESIGN LOAD'!AC:AF,4,FALSE)</f>
        <v>1240</v>
      </c>
    </row>
    <row r="2652" spans="1:20" x14ac:dyDescent="0.3">
      <c r="A2652" s="6">
        <v>2024</v>
      </c>
      <c r="B2652" s="6">
        <v>10</v>
      </c>
      <c r="C2652" s="6">
        <v>19</v>
      </c>
      <c r="D2652" s="6">
        <v>16</v>
      </c>
      <c r="E2652" s="6" t="str">
        <f t="shared" si="164"/>
        <v>Saturday</v>
      </c>
      <c r="F2652" s="6" t="str">
        <f t="shared" si="167"/>
        <v>Weekend</v>
      </c>
      <c r="G2652" s="6" t="str">
        <f>_xlfn.XLOOKUP(B2652,'[1]VLOOKUP DATA'!$A$3:$A$14,'[1]VLOOKUP DATA'!$C$3:$C$14)</f>
        <v>Low-demand</v>
      </c>
      <c r="H2652" s="6" t="str" cm="1">
        <f t="array" ref="H2652">_xlfn.XLOOKUP(1,('[1]VLOOKUP DATA'!$I$2:$I$337=[1]DATA!G2652)*('[1]VLOOKUP DATA'!$J$2:$J$337=[1]DATA!D2652)*('[1]VLOOKUP DATA'!$K$2:$K$337=[1]DATA!E2652),'[1]VLOOKUP DATA'!$L$2:$L$337)</f>
        <v>Off-Peak</v>
      </c>
      <c r="I2652" s="1" cm="1">
        <f t="array" ref="I2652">_xlfn.XLOOKUP(B2652,'[1]VLOOKUP DATA'!$A$3:$A$14,_xlfn.XLOOKUP(H2652,'[1]VLOOKUP DATA'!$D$2:$F$2,'[1]VLOOKUP DATA'!$D$3:$F$14))*100</f>
        <v>93</v>
      </c>
      <c r="J2652" s="2">
        <v>56.547824999999989</v>
      </c>
      <c r="K2652" s="3">
        <f t="shared" si="165"/>
        <v>56.547824999999989</v>
      </c>
      <c r="L2652" s="3">
        <v>96.041666666666671</v>
      </c>
      <c r="M2652" s="4">
        <v>185.63957499999998</v>
      </c>
      <c r="N2652" s="4">
        <v>360.48925000000014</v>
      </c>
      <c r="O2652" s="4">
        <v>602.67466666666689</v>
      </c>
      <c r="P2652" s="3">
        <f t="shared" si="166"/>
        <v>479.85873786407785</v>
      </c>
      <c r="Q2652" s="5">
        <v>-1.7333333333333333E-3</v>
      </c>
      <c r="R2652" s="5">
        <f>VLOOKUP(D2652,'[1]DESIGN LOAD'!AC:AF,2,FALSE)</f>
        <v>565</v>
      </c>
      <c r="S2652" s="7">
        <f>VLOOKUP(D2652,'[1]DESIGN LOAD'!AC:AF,3,FALSE)</f>
        <v>675</v>
      </c>
      <c r="T2652">
        <f>VLOOKUP(D2652,'[1]DESIGN LOAD'!AC:AF,4,FALSE)</f>
        <v>1240</v>
      </c>
    </row>
    <row r="2653" spans="1:20" x14ac:dyDescent="0.3">
      <c r="A2653" s="6">
        <v>2024</v>
      </c>
      <c r="B2653" s="6">
        <v>10</v>
      </c>
      <c r="C2653" s="6">
        <v>19</v>
      </c>
      <c r="D2653" s="6">
        <v>17</v>
      </c>
      <c r="E2653" s="6" t="str">
        <f t="shared" si="164"/>
        <v>Saturday</v>
      </c>
      <c r="F2653" s="6" t="str">
        <f t="shared" si="167"/>
        <v>Weekend</v>
      </c>
      <c r="G2653" s="6" t="str">
        <f>_xlfn.XLOOKUP(B2653,'[1]VLOOKUP DATA'!$A$3:$A$14,'[1]VLOOKUP DATA'!$C$3:$C$14)</f>
        <v>Low-demand</v>
      </c>
      <c r="H2653" s="6" t="str" cm="1">
        <f t="array" ref="H2653">_xlfn.XLOOKUP(1,('[1]VLOOKUP DATA'!$I$2:$I$337=[1]DATA!G2653)*('[1]VLOOKUP DATA'!$J$2:$J$337=[1]DATA!D2653)*('[1]VLOOKUP DATA'!$K$2:$K$337=[1]DATA!E2653),'[1]VLOOKUP DATA'!$L$2:$L$337)</f>
        <v>Off-Peak</v>
      </c>
      <c r="I2653" s="1" cm="1">
        <f t="array" ref="I2653">_xlfn.XLOOKUP(B2653,'[1]VLOOKUP DATA'!$A$3:$A$14,_xlfn.XLOOKUP(H2653,'[1]VLOOKUP DATA'!$D$2:$F$2,'[1]VLOOKUP DATA'!$D$3:$F$14))*100</f>
        <v>93</v>
      </c>
      <c r="J2653" s="2">
        <v>71.369458333333341</v>
      </c>
      <c r="K2653" s="3">
        <f t="shared" si="165"/>
        <v>71.369458333333341</v>
      </c>
      <c r="L2653" s="3">
        <v>96.4</v>
      </c>
      <c r="M2653" s="4">
        <v>465.8450000000002</v>
      </c>
      <c r="N2653" s="4">
        <v>148.34262499999994</v>
      </c>
      <c r="O2653" s="4">
        <v>685.55606666666711</v>
      </c>
      <c r="P2653" s="3">
        <f t="shared" si="166"/>
        <v>479.85873786407785</v>
      </c>
      <c r="Q2653" s="5">
        <v>-1.2833333333333334E-3</v>
      </c>
      <c r="R2653" s="5">
        <f>VLOOKUP(D2653,'[1]DESIGN LOAD'!AC:AF,2,FALSE)</f>
        <v>555</v>
      </c>
      <c r="S2653" s="7">
        <f>VLOOKUP(D2653,'[1]DESIGN LOAD'!AC:AF,3,FALSE)</f>
        <v>675</v>
      </c>
      <c r="T2653">
        <f>VLOOKUP(D2653,'[1]DESIGN LOAD'!AC:AF,4,FALSE)</f>
        <v>1230</v>
      </c>
    </row>
    <row r="2654" spans="1:20" x14ac:dyDescent="0.3">
      <c r="A2654" s="6">
        <v>2024</v>
      </c>
      <c r="B2654" s="6">
        <v>10</v>
      </c>
      <c r="C2654" s="6">
        <v>19</v>
      </c>
      <c r="D2654" s="6">
        <v>18</v>
      </c>
      <c r="E2654" s="6" t="str">
        <f t="shared" si="164"/>
        <v>Saturday</v>
      </c>
      <c r="F2654" s="6" t="str">
        <f t="shared" si="167"/>
        <v>Weekend</v>
      </c>
      <c r="G2654" s="6" t="str">
        <f>_xlfn.XLOOKUP(B2654,'[1]VLOOKUP DATA'!$A$3:$A$14,'[1]VLOOKUP DATA'!$C$3:$C$14)</f>
        <v>Low-demand</v>
      </c>
      <c r="H2654" s="6" t="str" cm="1">
        <f t="array" ref="H2654">_xlfn.XLOOKUP(1,('[1]VLOOKUP DATA'!$I$2:$I$337=[1]DATA!G2654)*('[1]VLOOKUP DATA'!$J$2:$J$337=[1]DATA!D2654)*('[1]VLOOKUP DATA'!$K$2:$K$337=[1]DATA!E2654),'[1]VLOOKUP DATA'!$L$2:$L$337)</f>
        <v>Standard</v>
      </c>
      <c r="I2654" s="1" cm="1">
        <f t="array" ref="I2654">_xlfn.XLOOKUP(B2654,'[1]VLOOKUP DATA'!$A$3:$A$14,_xlfn.XLOOKUP(H2654,'[1]VLOOKUP DATA'!$D$2:$F$2,'[1]VLOOKUP DATA'!$D$3:$F$14))*100</f>
        <v>147</v>
      </c>
      <c r="J2654" s="2">
        <v>124.21888333333331</v>
      </c>
      <c r="K2654" s="3">
        <f t="shared" si="165"/>
        <v>124.21888333333331</v>
      </c>
      <c r="L2654" s="3">
        <v>95.158333333333331</v>
      </c>
      <c r="M2654" s="4">
        <v>479.83235833333322</v>
      </c>
      <c r="N2654" s="4">
        <v>21.717166666666671</v>
      </c>
      <c r="O2654" s="4">
        <v>625.76499999999999</v>
      </c>
      <c r="P2654" s="3">
        <f t="shared" si="166"/>
        <v>479.85873786407785</v>
      </c>
      <c r="Q2654" s="5">
        <v>-3.8416666666666664E-3</v>
      </c>
      <c r="R2654" s="5">
        <f>VLOOKUP(D2654,'[1]DESIGN LOAD'!AC:AF,2,FALSE)</f>
        <v>485</v>
      </c>
      <c r="S2654" s="7">
        <f>VLOOKUP(D2654,'[1]DESIGN LOAD'!AC:AF,3,FALSE)</f>
        <v>655</v>
      </c>
      <c r="T2654">
        <f>VLOOKUP(D2654,'[1]DESIGN LOAD'!AC:AF,4,FALSE)</f>
        <v>1140</v>
      </c>
    </row>
    <row r="2655" spans="1:20" x14ac:dyDescent="0.3">
      <c r="A2655" s="6">
        <v>2024</v>
      </c>
      <c r="B2655" s="6">
        <v>10</v>
      </c>
      <c r="C2655" s="6">
        <v>19</v>
      </c>
      <c r="D2655" s="6">
        <v>19</v>
      </c>
      <c r="E2655" s="6" t="str">
        <f t="shared" si="164"/>
        <v>Saturday</v>
      </c>
      <c r="F2655" s="6" t="str">
        <f t="shared" si="167"/>
        <v>Weekend</v>
      </c>
      <c r="G2655" s="6" t="str">
        <f>_xlfn.XLOOKUP(B2655,'[1]VLOOKUP DATA'!$A$3:$A$14,'[1]VLOOKUP DATA'!$C$3:$C$14)</f>
        <v>Low-demand</v>
      </c>
      <c r="H2655" s="6" t="str" cm="1">
        <f t="array" ref="H2655">_xlfn.XLOOKUP(1,('[1]VLOOKUP DATA'!$I$2:$I$337=[1]DATA!G2655)*('[1]VLOOKUP DATA'!$J$2:$J$337=[1]DATA!D2655)*('[1]VLOOKUP DATA'!$K$2:$K$337=[1]DATA!E2655),'[1]VLOOKUP DATA'!$L$2:$L$337)</f>
        <v>Standard</v>
      </c>
      <c r="I2655" s="1" cm="1">
        <f t="array" ref="I2655">_xlfn.XLOOKUP(B2655,'[1]VLOOKUP DATA'!$A$3:$A$14,_xlfn.XLOOKUP(H2655,'[1]VLOOKUP DATA'!$D$2:$F$2,'[1]VLOOKUP DATA'!$D$3:$F$14))*100</f>
        <v>147</v>
      </c>
      <c r="J2655" s="2">
        <v>47.399966666666657</v>
      </c>
      <c r="K2655" s="3">
        <f t="shared" si="165"/>
        <v>47.399966666666657</v>
      </c>
      <c r="L2655" s="3">
        <v>95.266666666666666</v>
      </c>
      <c r="M2655" s="4">
        <v>479.83816666666667</v>
      </c>
      <c r="N2655" s="4">
        <v>2.0416666666666669E-3</v>
      </c>
      <c r="O2655" s="4">
        <v>527.23922499999992</v>
      </c>
      <c r="P2655" s="3">
        <f t="shared" si="166"/>
        <v>479.85873786407785</v>
      </c>
      <c r="Q2655" s="5">
        <v>-1.325E-3</v>
      </c>
      <c r="R2655" s="5">
        <f>VLOOKUP(D2655,'[1]DESIGN LOAD'!AC:AF,2,FALSE)</f>
        <v>295</v>
      </c>
      <c r="S2655" s="7">
        <f>VLOOKUP(D2655,'[1]DESIGN LOAD'!AC:AF,3,FALSE)</f>
        <v>655</v>
      </c>
      <c r="T2655">
        <f>VLOOKUP(D2655,'[1]DESIGN LOAD'!AC:AF,4,FALSE)</f>
        <v>950</v>
      </c>
    </row>
    <row r="2656" spans="1:20" x14ac:dyDescent="0.3">
      <c r="A2656" s="6">
        <v>2024</v>
      </c>
      <c r="B2656" s="6">
        <v>10</v>
      </c>
      <c r="C2656" s="6">
        <v>19</v>
      </c>
      <c r="D2656" s="6">
        <v>20</v>
      </c>
      <c r="E2656" s="6" t="str">
        <f t="shared" si="164"/>
        <v>Saturday</v>
      </c>
      <c r="F2656" s="6" t="str">
        <f t="shared" si="167"/>
        <v>Weekend</v>
      </c>
      <c r="G2656" s="6" t="str">
        <f>_xlfn.XLOOKUP(B2656,'[1]VLOOKUP DATA'!$A$3:$A$14,'[1]VLOOKUP DATA'!$C$3:$C$14)</f>
        <v>Low-demand</v>
      </c>
      <c r="H2656" s="6" t="str" cm="1">
        <f t="array" ref="H2656">_xlfn.XLOOKUP(1,('[1]VLOOKUP DATA'!$I$2:$I$337=[1]DATA!G2656)*('[1]VLOOKUP DATA'!$J$2:$J$337=[1]DATA!D2656)*('[1]VLOOKUP DATA'!$K$2:$K$337=[1]DATA!E2656),'[1]VLOOKUP DATA'!$L$2:$L$337)</f>
        <v>Off-Peak</v>
      </c>
      <c r="I2656" s="1" cm="1">
        <f t="array" ref="I2656">_xlfn.XLOOKUP(B2656,'[1]VLOOKUP DATA'!$A$3:$A$14,_xlfn.XLOOKUP(H2656,'[1]VLOOKUP DATA'!$D$2:$F$2,'[1]VLOOKUP DATA'!$D$3:$F$14))*100</f>
        <v>93</v>
      </c>
      <c r="J2656" s="2">
        <v>-17.638249999999996</v>
      </c>
      <c r="K2656" s="3">
        <f t="shared" si="165"/>
        <v>0</v>
      </c>
      <c r="L2656" s="3">
        <v>97.908333333333331</v>
      </c>
      <c r="M2656" s="4">
        <v>448.50527499999987</v>
      </c>
      <c r="N2656" s="4">
        <v>0</v>
      </c>
      <c r="O2656" s="4">
        <v>430.86228333333327</v>
      </c>
      <c r="P2656" s="3">
        <f t="shared" si="166"/>
        <v>479.85873786407785</v>
      </c>
      <c r="Q2656" s="5">
        <v>-4.4000000000000003E-3</v>
      </c>
      <c r="R2656" s="5">
        <f>VLOOKUP(D2656,'[1]DESIGN LOAD'!AC:AF,2,FALSE)</f>
        <v>295</v>
      </c>
      <c r="S2656" s="7">
        <f>VLOOKUP(D2656,'[1]DESIGN LOAD'!AC:AF,3,FALSE)</f>
        <v>190</v>
      </c>
      <c r="T2656">
        <f>VLOOKUP(D2656,'[1]DESIGN LOAD'!AC:AF,4,FALSE)</f>
        <v>485</v>
      </c>
    </row>
    <row r="2657" spans="1:20" x14ac:dyDescent="0.3">
      <c r="A2657" s="6">
        <v>2024</v>
      </c>
      <c r="B2657" s="6">
        <v>10</v>
      </c>
      <c r="C2657" s="6">
        <v>19</v>
      </c>
      <c r="D2657" s="6">
        <v>21</v>
      </c>
      <c r="E2657" s="6" t="str">
        <f t="shared" si="164"/>
        <v>Saturday</v>
      </c>
      <c r="F2657" s="6" t="str">
        <f t="shared" si="167"/>
        <v>Weekend</v>
      </c>
      <c r="G2657" s="6" t="str">
        <f>_xlfn.XLOOKUP(B2657,'[1]VLOOKUP DATA'!$A$3:$A$14,'[1]VLOOKUP DATA'!$C$3:$C$14)</f>
        <v>Low-demand</v>
      </c>
      <c r="H2657" s="6" t="str" cm="1">
        <f t="array" ref="H2657">_xlfn.XLOOKUP(1,('[1]VLOOKUP DATA'!$I$2:$I$337=[1]DATA!G2657)*('[1]VLOOKUP DATA'!$J$2:$J$337=[1]DATA!D2657)*('[1]VLOOKUP DATA'!$K$2:$K$337=[1]DATA!E2657),'[1]VLOOKUP DATA'!$L$2:$L$337)</f>
        <v>Off-Peak</v>
      </c>
      <c r="I2657" s="1" cm="1">
        <f t="array" ref="I2657">_xlfn.XLOOKUP(B2657,'[1]VLOOKUP DATA'!$A$3:$A$14,_xlfn.XLOOKUP(H2657,'[1]VLOOKUP DATA'!$D$2:$F$2,'[1]VLOOKUP DATA'!$D$3:$F$14))*100</f>
        <v>93</v>
      </c>
      <c r="J2657" s="2">
        <v>58.160683333333324</v>
      </c>
      <c r="K2657" s="3">
        <f t="shared" si="165"/>
        <v>58.160683333333324</v>
      </c>
      <c r="L2657" s="3">
        <v>99</v>
      </c>
      <c r="M2657" s="4">
        <v>354.48877499999992</v>
      </c>
      <c r="N2657" s="4">
        <v>0</v>
      </c>
      <c r="O2657" s="4">
        <v>412.64557500000012</v>
      </c>
      <c r="P2657" s="3">
        <f t="shared" si="166"/>
        <v>479.85873786407785</v>
      </c>
      <c r="Q2657" s="5">
        <v>-4.0749999999999996E-3</v>
      </c>
      <c r="R2657" s="5">
        <f>VLOOKUP(D2657,'[1]DESIGN LOAD'!AC:AF,2,FALSE)</f>
        <v>295</v>
      </c>
      <c r="S2657" s="7">
        <f>VLOOKUP(D2657,'[1]DESIGN LOAD'!AC:AF,3,FALSE)</f>
        <v>190</v>
      </c>
      <c r="T2657">
        <f>VLOOKUP(D2657,'[1]DESIGN LOAD'!AC:AF,4,FALSE)</f>
        <v>485</v>
      </c>
    </row>
    <row r="2658" spans="1:20" x14ac:dyDescent="0.3">
      <c r="A2658" s="6">
        <v>2024</v>
      </c>
      <c r="B2658" s="6">
        <v>10</v>
      </c>
      <c r="C2658" s="6">
        <v>19</v>
      </c>
      <c r="D2658" s="6">
        <v>22</v>
      </c>
      <c r="E2658" s="6" t="str">
        <f t="shared" si="164"/>
        <v>Saturday</v>
      </c>
      <c r="F2658" s="6" t="str">
        <f t="shared" si="167"/>
        <v>Weekend</v>
      </c>
      <c r="G2658" s="6" t="str">
        <f>_xlfn.XLOOKUP(B2658,'[1]VLOOKUP DATA'!$A$3:$A$14,'[1]VLOOKUP DATA'!$C$3:$C$14)</f>
        <v>Low-demand</v>
      </c>
      <c r="H2658" s="6" t="str" cm="1">
        <f t="array" ref="H2658">_xlfn.XLOOKUP(1,('[1]VLOOKUP DATA'!$I$2:$I$337=[1]DATA!G2658)*('[1]VLOOKUP DATA'!$J$2:$J$337=[1]DATA!D2658)*('[1]VLOOKUP DATA'!$K$2:$K$337=[1]DATA!E2658),'[1]VLOOKUP DATA'!$L$2:$L$337)</f>
        <v>Off-Peak</v>
      </c>
      <c r="I2658" s="1" cm="1">
        <f t="array" ref="I2658">_xlfn.XLOOKUP(B2658,'[1]VLOOKUP DATA'!$A$3:$A$14,_xlfn.XLOOKUP(H2658,'[1]VLOOKUP DATA'!$D$2:$F$2,'[1]VLOOKUP DATA'!$D$3:$F$14))*100</f>
        <v>93</v>
      </c>
      <c r="J2658" s="2">
        <v>52.72491666666668</v>
      </c>
      <c r="K2658" s="3">
        <f t="shared" si="165"/>
        <v>52.72491666666668</v>
      </c>
      <c r="L2658" s="3">
        <v>99</v>
      </c>
      <c r="M2658" s="4">
        <v>332.84009166666658</v>
      </c>
      <c r="N2658" s="4">
        <v>0</v>
      </c>
      <c r="O2658" s="4">
        <v>385.56077499999998</v>
      </c>
      <c r="P2658" s="3">
        <f t="shared" si="166"/>
        <v>479.85873786407785</v>
      </c>
      <c r="Q2658" s="5">
        <v>-4.2916666666666667E-3</v>
      </c>
      <c r="R2658" s="5">
        <f>VLOOKUP(D2658,'[1]DESIGN LOAD'!AC:AF,2,FALSE)</f>
        <v>200</v>
      </c>
      <c r="S2658" s="7">
        <f>VLOOKUP(D2658,'[1]DESIGN LOAD'!AC:AF,3,FALSE)</f>
        <v>190</v>
      </c>
      <c r="T2658">
        <f>VLOOKUP(D2658,'[1]DESIGN LOAD'!AC:AF,4,FALSE)</f>
        <v>390</v>
      </c>
    </row>
    <row r="2659" spans="1:20" x14ac:dyDescent="0.3">
      <c r="A2659" s="6">
        <v>2024</v>
      </c>
      <c r="B2659" s="6">
        <v>10</v>
      </c>
      <c r="C2659" s="6">
        <v>19</v>
      </c>
      <c r="D2659" s="6">
        <v>23</v>
      </c>
      <c r="E2659" s="6" t="str">
        <f t="shared" si="164"/>
        <v>Saturday</v>
      </c>
      <c r="F2659" s="6" t="str">
        <f t="shared" si="167"/>
        <v>Weekend</v>
      </c>
      <c r="G2659" s="6" t="str">
        <f>_xlfn.XLOOKUP(B2659,'[1]VLOOKUP DATA'!$A$3:$A$14,'[1]VLOOKUP DATA'!$C$3:$C$14)</f>
        <v>Low-demand</v>
      </c>
      <c r="H2659" s="6" t="str" cm="1">
        <f t="array" ref="H2659">_xlfn.XLOOKUP(1,('[1]VLOOKUP DATA'!$I$2:$I$337=[1]DATA!G2659)*('[1]VLOOKUP DATA'!$J$2:$J$337=[1]DATA!D2659)*('[1]VLOOKUP DATA'!$K$2:$K$337=[1]DATA!E2659),'[1]VLOOKUP DATA'!$L$2:$L$337)</f>
        <v>Off-Peak</v>
      </c>
      <c r="I2659" s="1" cm="1">
        <f t="array" ref="I2659">_xlfn.XLOOKUP(B2659,'[1]VLOOKUP DATA'!$A$3:$A$14,_xlfn.XLOOKUP(H2659,'[1]VLOOKUP DATA'!$D$2:$F$2,'[1]VLOOKUP DATA'!$D$3:$F$14))*100</f>
        <v>93</v>
      </c>
      <c r="J2659" s="2">
        <v>45.951974999999997</v>
      </c>
      <c r="K2659" s="3">
        <f t="shared" si="165"/>
        <v>45.951974999999997</v>
      </c>
      <c r="L2659" s="3">
        <v>99</v>
      </c>
      <c r="M2659" s="4">
        <v>331.57618333333318</v>
      </c>
      <c r="N2659" s="4">
        <v>0</v>
      </c>
      <c r="O2659" s="4">
        <v>377.5231999999998</v>
      </c>
      <c r="P2659" s="3">
        <f t="shared" si="166"/>
        <v>479.85873786407785</v>
      </c>
      <c r="Q2659" s="5">
        <v>-5.2750000000000002E-3</v>
      </c>
      <c r="R2659" s="5">
        <f>VLOOKUP(D2659,'[1]DESIGN LOAD'!AC:AF,2,FALSE)</f>
        <v>200</v>
      </c>
      <c r="S2659" s="7">
        <f>VLOOKUP(D2659,'[1]DESIGN LOAD'!AC:AF,3,FALSE)</f>
        <v>190</v>
      </c>
      <c r="T2659">
        <f>VLOOKUP(D2659,'[1]DESIGN LOAD'!AC:AF,4,FALSE)</f>
        <v>390</v>
      </c>
    </row>
    <row r="2660" spans="1:20" x14ac:dyDescent="0.3">
      <c r="A2660" s="6">
        <v>2024</v>
      </c>
      <c r="B2660" s="6">
        <v>10</v>
      </c>
      <c r="C2660" s="6">
        <v>20</v>
      </c>
      <c r="D2660" s="6">
        <v>0</v>
      </c>
      <c r="E2660" s="6" t="str">
        <f t="shared" si="164"/>
        <v>Sunday</v>
      </c>
      <c r="F2660" s="6" t="str">
        <f t="shared" si="167"/>
        <v>Weekend</v>
      </c>
      <c r="G2660" s="6" t="str">
        <f>_xlfn.XLOOKUP(B2660,'[1]VLOOKUP DATA'!$A$3:$A$14,'[1]VLOOKUP DATA'!$C$3:$C$14)</f>
        <v>Low-demand</v>
      </c>
      <c r="H2660" s="6" t="str" cm="1">
        <f t="array" ref="H2660">_xlfn.XLOOKUP(1,('[1]VLOOKUP DATA'!$I$2:$I$337=[1]DATA!G2660)*('[1]VLOOKUP DATA'!$J$2:$J$337=[1]DATA!D2660)*('[1]VLOOKUP DATA'!$K$2:$K$337=[1]DATA!E2660),'[1]VLOOKUP DATA'!$L$2:$L$337)</f>
        <v>Off-Peak</v>
      </c>
      <c r="I2660" s="1" cm="1">
        <f t="array" ref="I2660">_xlfn.XLOOKUP(B2660,'[1]VLOOKUP DATA'!$A$3:$A$14,_xlfn.XLOOKUP(H2660,'[1]VLOOKUP DATA'!$D$2:$F$2,'[1]VLOOKUP DATA'!$D$3:$F$14))*100</f>
        <v>93</v>
      </c>
      <c r="J2660" s="2">
        <v>47.947458333333302</v>
      </c>
      <c r="K2660" s="3">
        <f t="shared" si="165"/>
        <v>47.947458333333302</v>
      </c>
      <c r="L2660" s="3">
        <v>99</v>
      </c>
      <c r="M2660" s="4">
        <v>307.19926666666663</v>
      </c>
      <c r="N2660" s="4">
        <v>0</v>
      </c>
      <c r="O2660" s="4">
        <v>355.14404999999982</v>
      </c>
      <c r="P2660" s="3">
        <f t="shared" si="166"/>
        <v>479.85873786407785</v>
      </c>
      <c r="Q2660" s="5">
        <v>-3.0333333333333332E-3</v>
      </c>
      <c r="R2660" s="5">
        <f>VLOOKUP(D2660,'[1]DESIGN LOAD'!AC:AF,2,FALSE)</f>
        <v>200</v>
      </c>
      <c r="S2660" s="7">
        <f>VLOOKUP(D2660,'[1]DESIGN LOAD'!AC:AF,3,FALSE)</f>
        <v>190</v>
      </c>
      <c r="T2660">
        <f>VLOOKUP(D2660,'[1]DESIGN LOAD'!AC:AF,4,FALSE)</f>
        <v>390</v>
      </c>
    </row>
    <row r="2661" spans="1:20" x14ac:dyDescent="0.3">
      <c r="A2661" s="6">
        <v>2024</v>
      </c>
      <c r="B2661" s="6">
        <v>10</v>
      </c>
      <c r="C2661" s="6">
        <v>20</v>
      </c>
      <c r="D2661" s="6">
        <v>1</v>
      </c>
      <c r="E2661" s="6" t="str">
        <f t="shared" si="164"/>
        <v>Sunday</v>
      </c>
      <c r="F2661" s="6" t="str">
        <f t="shared" si="167"/>
        <v>Weekend</v>
      </c>
      <c r="G2661" s="6" t="str">
        <f>_xlfn.XLOOKUP(B2661,'[1]VLOOKUP DATA'!$A$3:$A$14,'[1]VLOOKUP DATA'!$C$3:$C$14)</f>
        <v>Low-demand</v>
      </c>
      <c r="H2661" s="6" t="str" cm="1">
        <f t="array" ref="H2661">_xlfn.XLOOKUP(1,('[1]VLOOKUP DATA'!$I$2:$I$337=[1]DATA!G2661)*('[1]VLOOKUP DATA'!$J$2:$J$337=[1]DATA!D2661)*('[1]VLOOKUP DATA'!$K$2:$K$337=[1]DATA!E2661),'[1]VLOOKUP DATA'!$L$2:$L$337)</f>
        <v>Off-Peak</v>
      </c>
      <c r="I2661" s="1" cm="1">
        <f t="array" ref="I2661">_xlfn.XLOOKUP(B2661,'[1]VLOOKUP DATA'!$A$3:$A$14,_xlfn.XLOOKUP(H2661,'[1]VLOOKUP DATA'!$D$2:$F$2,'[1]VLOOKUP DATA'!$D$3:$F$14))*100</f>
        <v>93</v>
      </c>
      <c r="J2661" s="2">
        <v>47.454958333333302</v>
      </c>
      <c r="K2661" s="3">
        <f t="shared" si="165"/>
        <v>47.454958333333302</v>
      </c>
      <c r="L2661" s="3">
        <v>99</v>
      </c>
      <c r="M2661" s="4">
        <v>297.41710833333337</v>
      </c>
      <c r="N2661" s="4">
        <v>0</v>
      </c>
      <c r="O2661" s="4">
        <v>344.86640833333331</v>
      </c>
      <c r="P2661" s="3">
        <f t="shared" si="166"/>
        <v>479.85873786407785</v>
      </c>
      <c r="Q2661" s="5">
        <v>-5.9083333333333349E-3</v>
      </c>
      <c r="R2661" s="5">
        <f>VLOOKUP(D2661,'[1]DESIGN LOAD'!AC:AF,2,FALSE)</f>
        <v>200</v>
      </c>
      <c r="S2661" s="7">
        <f>VLOOKUP(D2661,'[1]DESIGN LOAD'!AC:AF,3,FALSE)</f>
        <v>190</v>
      </c>
      <c r="T2661">
        <f>VLOOKUP(D2661,'[1]DESIGN LOAD'!AC:AF,4,FALSE)</f>
        <v>390</v>
      </c>
    </row>
    <row r="2662" spans="1:20" x14ac:dyDescent="0.3">
      <c r="A2662" s="6">
        <v>2024</v>
      </c>
      <c r="B2662" s="6">
        <v>10</v>
      </c>
      <c r="C2662" s="6">
        <v>20</v>
      </c>
      <c r="D2662" s="6">
        <v>2</v>
      </c>
      <c r="E2662" s="6" t="str">
        <f t="shared" si="164"/>
        <v>Sunday</v>
      </c>
      <c r="F2662" s="6" t="str">
        <f t="shared" si="167"/>
        <v>Weekend</v>
      </c>
      <c r="G2662" s="6" t="str">
        <f>_xlfn.XLOOKUP(B2662,'[1]VLOOKUP DATA'!$A$3:$A$14,'[1]VLOOKUP DATA'!$C$3:$C$14)</f>
        <v>Low-demand</v>
      </c>
      <c r="H2662" s="6" t="str" cm="1">
        <f t="array" ref="H2662">_xlfn.XLOOKUP(1,('[1]VLOOKUP DATA'!$I$2:$I$337=[1]DATA!G2662)*('[1]VLOOKUP DATA'!$J$2:$J$337=[1]DATA!D2662)*('[1]VLOOKUP DATA'!$K$2:$K$337=[1]DATA!E2662),'[1]VLOOKUP DATA'!$L$2:$L$337)</f>
        <v>Off-Peak</v>
      </c>
      <c r="I2662" s="1" cm="1">
        <f t="array" ref="I2662">_xlfn.XLOOKUP(B2662,'[1]VLOOKUP DATA'!$A$3:$A$14,_xlfn.XLOOKUP(H2662,'[1]VLOOKUP DATA'!$D$2:$F$2,'[1]VLOOKUP DATA'!$D$3:$F$14))*100</f>
        <v>93</v>
      </c>
      <c r="J2662" s="2">
        <v>65.965183333333343</v>
      </c>
      <c r="K2662" s="3">
        <f t="shared" si="165"/>
        <v>65.965183333333343</v>
      </c>
      <c r="L2662" s="3">
        <v>99</v>
      </c>
      <c r="M2662" s="4">
        <v>382.833775</v>
      </c>
      <c r="N2662" s="4">
        <v>0</v>
      </c>
      <c r="O2662" s="4">
        <v>448.79618333333343</v>
      </c>
      <c r="P2662" s="3">
        <f t="shared" si="166"/>
        <v>479.85873786407785</v>
      </c>
      <c r="Q2662" s="5">
        <v>-2.8499999999999997E-3</v>
      </c>
      <c r="R2662" s="5">
        <f>VLOOKUP(D2662,'[1]DESIGN LOAD'!AC:AF,2,FALSE)</f>
        <v>200</v>
      </c>
      <c r="S2662" s="7">
        <f>VLOOKUP(D2662,'[1]DESIGN LOAD'!AC:AF,3,FALSE)</f>
        <v>190</v>
      </c>
      <c r="T2662">
        <f>VLOOKUP(D2662,'[1]DESIGN LOAD'!AC:AF,4,FALSE)</f>
        <v>390</v>
      </c>
    </row>
    <row r="2663" spans="1:20" x14ac:dyDescent="0.3">
      <c r="A2663" s="6">
        <v>2024</v>
      </c>
      <c r="B2663" s="6">
        <v>10</v>
      </c>
      <c r="C2663" s="6">
        <v>20</v>
      </c>
      <c r="D2663" s="6">
        <v>3</v>
      </c>
      <c r="E2663" s="6" t="str">
        <f t="shared" si="164"/>
        <v>Sunday</v>
      </c>
      <c r="F2663" s="6" t="str">
        <f t="shared" si="167"/>
        <v>Weekend</v>
      </c>
      <c r="G2663" s="6" t="str">
        <f>_xlfn.XLOOKUP(B2663,'[1]VLOOKUP DATA'!$A$3:$A$14,'[1]VLOOKUP DATA'!$C$3:$C$14)</f>
        <v>Low-demand</v>
      </c>
      <c r="H2663" s="6" t="str" cm="1">
        <f t="array" ref="H2663">_xlfn.XLOOKUP(1,('[1]VLOOKUP DATA'!$I$2:$I$337=[1]DATA!G2663)*('[1]VLOOKUP DATA'!$J$2:$J$337=[1]DATA!D2663)*('[1]VLOOKUP DATA'!$K$2:$K$337=[1]DATA!E2663),'[1]VLOOKUP DATA'!$L$2:$L$337)</f>
        <v>Off-Peak</v>
      </c>
      <c r="I2663" s="1" cm="1">
        <f t="array" ref="I2663">_xlfn.XLOOKUP(B2663,'[1]VLOOKUP DATA'!$A$3:$A$14,_xlfn.XLOOKUP(H2663,'[1]VLOOKUP DATA'!$D$2:$F$2,'[1]VLOOKUP DATA'!$D$3:$F$14))*100</f>
        <v>93</v>
      </c>
      <c r="J2663" s="2">
        <v>47.240058333333316</v>
      </c>
      <c r="K2663" s="3">
        <f t="shared" si="165"/>
        <v>47.240058333333316</v>
      </c>
      <c r="L2663" s="3">
        <v>99.00833333333334</v>
      </c>
      <c r="M2663" s="4">
        <v>396.3563083333334</v>
      </c>
      <c r="N2663" s="4">
        <v>0</v>
      </c>
      <c r="O2663" s="4">
        <v>443.59292499999975</v>
      </c>
      <c r="P2663" s="3">
        <f t="shared" si="166"/>
        <v>479.85873786407785</v>
      </c>
      <c r="Q2663" s="5">
        <v>-3.6166666666666665E-3</v>
      </c>
      <c r="R2663" s="5">
        <f>VLOOKUP(D2663,'[1]DESIGN LOAD'!AC:AF,2,FALSE)</f>
        <v>200</v>
      </c>
      <c r="S2663" s="7">
        <f>VLOOKUP(D2663,'[1]DESIGN LOAD'!AC:AF,3,FALSE)</f>
        <v>190</v>
      </c>
      <c r="T2663">
        <f>VLOOKUP(D2663,'[1]DESIGN LOAD'!AC:AF,4,FALSE)</f>
        <v>390</v>
      </c>
    </row>
    <row r="2664" spans="1:20" x14ac:dyDescent="0.3">
      <c r="A2664" s="6">
        <v>2024</v>
      </c>
      <c r="B2664" s="6">
        <v>10</v>
      </c>
      <c r="C2664" s="6">
        <v>20</v>
      </c>
      <c r="D2664" s="6">
        <v>4</v>
      </c>
      <c r="E2664" s="6" t="str">
        <f t="shared" si="164"/>
        <v>Sunday</v>
      </c>
      <c r="F2664" s="6" t="str">
        <f t="shared" si="167"/>
        <v>Weekend</v>
      </c>
      <c r="G2664" s="6" t="str">
        <f>_xlfn.XLOOKUP(B2664,'[1]VLOOKUP DATA'!$A$3:$A$14,'[1]VLOOKUP DATA'!$C$3:$C$14)</f>
        <v>Low-demand</v>
      </c>
      <c r="H2664" s="6" t="str" cm="1">
        <f t="array" ref="H2664">_xlfn.XLOOKUP(1,('[1]VLOOKUP DATA'!$I$2:$I$337=[1]DATA!G2664)*('[1]VLOOKUP DATA'!$J$2:$J$337=[1]DATA!D2664)*('[1]VLOOKUP DATA'!$K$2:$K$337=[1]DATA!E2664),'[1]VLOOKUP DATA'!$L$2:$L$337)</f>
        <v>Off-Peak</v>
      </c>
      <c r="I2664" s="1" cm="1">
        <f t="array" ref="I2664">_xlfn.XLOOKUP(B2664,'[1]VLOOKUP DATA'!$A$3:$A$14,_xlfn.XLOOKUP(H2664,'[1]VLOOKUP DATA'!$D$2:$F$2,'[1]VLOOKUP DATA'!$D$3:$F$14))*100</f>
        <v>93</v>
      </c>
      <c r="J2664" s="2">
        <v>60.38191666666669</v>
      </c>
      <c r="K2664" s="3">
        <f t="shared" si="165"/>
        <v>60.38191666666669</v>
      </c>
      <c r="L2664" s="3">
        <v>99.00833333333334</v>
      </c>
      <c r="M2664" s="4">
        <v>396.13555833333345</v>
      </c>
      <c r="N2664" s="4">
        <v>0</v>
      </c>
      <c r="O2664" s="4">
        <v>456.51406666666674</v>
      </c>
      <c r="P2664" s="3">
        <f t="shared" si="166"/>
        <v>479.85873786407785</v>
      </c>
      <c r="Q2664" s="5">
        <v>-3.5333333333333332E-3</v>
      </c>
      <c r="R2664" s="5">
        <f>VLOOKUP(D2664,'[1]DESIGN LOAD'!AC:AF,2,FALSE)</f>
        <v>295</v>
      </c>
      <c r="S2664" s="7">
        <f>VLOOKUP(D2664,'[1]DESIGN LOAD'!AC:AF,3,FALSE)</f>
        <v>190</v>
      </c>
      <c r="T2664">
        <f>VLOOKUP(D2664,'[1]DESIGN LOAD'!AC:AF,4,FALSE)</f>
        <v>485</v>
      </c>
    </row>
    <row r="2665" spans="1:20" x14ac:dyDescent="0.3">
      <c r="A2665" s="6">
        <v>2024</v>
      </c>
      <c r="B2665" s="6">
        <v>10</v>
      </c>
      <c r="C2665" s="6">
        <v>20</v>
      </c>
      <c r="D2665" s="6">
        <v>5</v>
      </c>
      <c r="E2665" s="6" t="str">
        <f t="shared" si="164"/>
        <v>Sunday</v>
      </c>
      <c r="F2665" s="6" t="str">
        <f t="shared" si="167"/>
        <v>Weekend</v>
      </c>
      <c r="G2665" s="6" t="str">
        <f>_xlfn.XLOOKUP(B2665,'[1]VLOOKUP DATA'!$A$3:$A$14,'[1]VLOOKUP DATA'!$C$3:$C$14)</f>
        <v>Low-demand</v>
      </c>
      <c r="H2665" s="6" t="str" cm="1">
        <f t="array" ref="H2665">_xlfn.XLOOKUP(1,('[1]VLOOKUP DATA'!$I$2:$I$337=[1]DATA!G2665)*('[1]VLOOKUP DATA'!$J$2:$J$337=[1]DATA!D2665)*('[1]VLOOKUP DATA'!$K$2:$K$337=[1]DATA!E2665),'[1]VLOOKUP DATA'!$L$2:$L$337)</f>
        <v>Off-Peak</v>
      </c>
      <c r="I2665" s="1" cm="1">
        <f t="array" ref="I2665">_xlfn.XLOOKUP(B2665,'[1]VLOOKUP DATA'!$A$3:$A$14,_xlfn.XLOOKUP(H2665,'[1]VLOOKUP DATA'!$D$2:$F$2,'[1]VLOOKUP DATA'!$D$3:$F$14))*100</f>
        <v>93</v>
      </c>
      <c r="J2665" s="2">
        <v>62.091235849056616</v>
      </c>
      <c r="K2665" s="3">
        <f t="shared" si="165"/>
        <v>62.091235849056616</v>
      </c>
      <c r="L2665" s="3">
        <v>99</v>
      </c>
      <c r="M2665" s="4">
        <v>417.49290566037752</v>
      </c>
      <c r="N2665" s="4">
        <v>3.3528301886792448E-2</v>
      </c>
      <c r="O2665" s="4">
        <v>479.61553773584887</v>
      </c>
      <c r="P2665" s="3">
        <f t="shared" si="166"/>
        <v>479.85873786407785</v>
      </c>
      <c r="Q2665" s="5">
        <v>-2.528301886792453E-3</v>
      </c>
      <c r="R2665" s="5">
        <f>VLOOKUP(D2665,'[1]DESIGN LOAD'!AC:AF,2,FALSE)</f>
        <v>295</v>
      </c>
      <c r="S2665" s="7">
        <f>VLOOKUP(D2665,'[1]DESIGN LOAD'!AC:AF,3,FALSE)</f>
        <v>190</v>
      </c>
      <c r="T2665">
        <f>VLOOKUP(D2665,'[1]DESIGN LOAD'!AC:AF,4,FALSE)</f>
        <v>485</v>
      </c>
    </row>
    <row r="2666" spans="1:20" x14ac:dyDescent="0.3">
      <c r="A2666" s="6">
        <v>2024</v>
      </c>
      <c r="B2666" s="6">
        <v>10</v>
      </c>
      <c r="C2666" s="6">
        <v>20</v>
      </c>
      <c r="D2666" s="6">
        <v>6</v>
      </c>
      <c r="E2666" s="6" t="str">
        <f t="shared" si="164"/>
        <v>Sunday</v>
      </c>
      <c r="F2666" s="6" t="str">
        <f t="shared" si="167"/>
        <v>Weekend</v>
      </c>
      <c r="G2666" s="6" t="str">
        <f>_xlfn.XLOOKUP(B2666,'[1]VLOOKUP DATA'!$A$3:$A$14,'[1]VLOOKUP DATA'!$C$3:$C$14)</f>
        <v>Low-demand</v>
      </c>
      <c r="H2666" s="6" t="str" cm="1">
        <f t="array" ref="H2666">_xlfn.XLOOKUP(1,('[1]VLOOKUP DATA'!$I$2:$I$337=[1]DATA!G2666)*('[1]VLOOKUP DATA'!$J$2:$J$337=[1]DATA!D2666)*('[1]VLOOKUP DATA'!$K$2:$K$337=[1]DATA!E2666),'[1]VLOOKUP DATA'!$L$2:$L$337)</f>
        <v>Off-Peak</v>
      </c>
      <c r="I2666" s="1" cm="1">
        <f t="array" ref="I2666">_xlfn.XLOOKUP(B2666,'[1]VLOOKUP DATA'!$A$3:$A$14,_xlfn.XLOOKUP(H2666,'[1]VLOOKUP DATA'!$D$2:$F$2,'[1]VLOOKUP DATA'!$D$3:$F$14))*100</f>
        <v>93</v>
      </c>
      <c r="J2666" s="2">
        <v>54.15124778761065</v>
      </c>
      <c r="K2666" s="3">
        <f t="shared" si="165"/>
        <v>54.15124778761065</v>
      </c>
      <c r="L2666" s="3">
        <v>98.070796460176993</v>
      </c>
      <c r="M2666" s="4">
        <v>414.59894690265486</v>
      </c>
      <c r="N2666" s="4">
        <v>56.931123893805292</v>
      </c>
      <c r="O2666" s="4">
        <v>474.15962831858423</v>
      </c>
      <c r="P2666" s="3">
        <f t="shared" si="166"/>
        <v>479.85873786407785</v>
      </c>
      <c r="Q2666" s="5">
        <v>-1.5221238938053095E-3</v>
      </c>
      <c r="R2666" s="5">
        <f>VLOOKUP(D2666,'[1]DESIGN LOAD'!AC:AF,2,FALSE)</f>
        <v>295</v>
      </c>
      <c r="S2666" s="7">
        <f>VLOOKUP(D2666,'[1]DESIGN LOAD'!AC:AF,3,FALSE)</f>
        <v>190</v>
      </c>
      <c r="T2666">
        <f>VLOOKUP(D2666,'[1]DESIGN LOAD'!AC:AF,4,FALSE)</f>
        <v>485</v>
      </c>
    </row>
    <row r="2667" spans="1:20" x14ac:dyDescent="0.3">
      <c r="A2667" s="6">
        <v>2024</v>
      </c>
      <c r="B2667" s="6">
        <v>10</v>
      </c>
      <c r="C2667" s="6">
        <v>20</v>
      </c>
      <c r="D2667" s="6">
        <v>7</v>
      </c>
      <c r="E2667" s="6" t="str">
        <f t="shared" si="164"/>
        <v>Sunday</v>
      </c>
      <c r="F2667" s="6" t="str">
        <f t="shared" si="167"/>
        <v>Weekend</v>
      </c>
      <c r="G2667" s="6" t="str">
        <f>_xlfn.XLOOKUP(B2667,'[1]VLOOKUP DATA'!$A$3:$A$14,'[1]VLOOKUP DATA'!$C$3:$C$14)</f>
        <v>Low-demand</v>
      </c>
      <c r="H2667" s="6" t="str" cm="1">
        <f t="array" ref="H2667">_xlfn.XLOOKUP(1,('[1]VLOOKUP DATA'!$I$2:$I$337=[1]DATA!G2667)*('[1]VLOOKUP DATA'!$J$2:$J$337=[1]DATA!D2667)*('[1]VLOOKUP DATA'!$K$2:$K$337=[1]DATA!E2667),'[1]VLOOKUP DATA'!$L$2:$L$337)</f>
        <v>Off-Peak</v>
      </c>
      <c r="I2667" s="1" cm="1">
        <f t="array" ref="I2667">_xlfn.XLOOKUP(B2667,'[1]VLOOKUP DATA'!$A$3:$A$14,_xlfn.XLOOKUP(H2667,'[1]VLOOKUP DATA'!$D$2:$F$2,'[1]VLOOKUP DATA'!$D$3:$F$14))*100</f>
        <v>93</v>
      </c>
      <c r="J2667" s="2">
        <v>89.734174999999993</v>
      </c>
      <c r="K2667" s="3">
        <f t="shared" si="165"/>
        <v>89.734174999999993</v>
      </c>
      <c r="L2667" s="3">
        <v>96.875</v>
      </c>
      <c r="M2667" s="4">
        <v>165.95471666666666</v>
      </c>
      <c r="N2667" s="4">
        <v>286.47297499999996</v>
      </c>
      <c r="O2667" s="4">
        <v>542.15895</v>
      </c>
      <c r="P2667" s="3">
        <f t="shared" si="166"/>
        <v>479.85873786407785</v>
      </c>
      <c r="Q2667" s="5">
        <v>-2.7916666666666663E-3</v>
      </c>
      <c r="R2667" s="5">
        <f>VLOOKUP(D2667,'[1]DESIGN LOAD'!AC:AF,2,FALSE)</f>
        <v>565</v>
      </c>
      <c r="S2667" s="7">
        <f>VLOOKUP(D2667,'[1]DESIGN LOAD'!AC:AF,3,FALSE)</f>
        <v>690</v>
      </c>
      <c r="T2667">
        <f>VLOOKUP(D2667,'[1]DESIGN LOAD'!AC:AF,4,FALSE)</f>
        <v>1255</v>
      </c>
    </row>
    <row r="2668" spans="1:20" x14ac:dyDescent="0.3">
      <c r="A2668" s="6">
        <v>2024</v>
      </c>
      <c r="B2668" s="6">
        <v>10</v>
      </c>
      <c r="C2668" s="6">
        <v>20</v>
      </c>
      <c r="D2668" s="6">
        <v>8</v>
      </c>
      <c r="E2668" s="6" t="str">
        <f t="shared" si="164"/>
        <v>Sunday</v>
      </c>
      <c r="F2668" s="6" t="str">
        <f t="shared" si="167"/>
        <v>Weekend</v>
      </c>
      <c r="G2668" s="6" t="str">
        <f>_xlfn.XLOOKUP(B2668,'[1]VLOOKUP DATA'!$A$3:$A$14,'[1]VLOOKUP DATA'!$C$3:$C$14)</f>
        <v>Low-demand</v>
      </c>
      <c r="H2668" s="6" t="str" cm="1">
        <f t="array" ref="H2668">_xlfn.XLOOKUP(1,('[1]VLOOKUP DATA'!$I$2:$I$337=[1]DATA!G2668)*('[1]VLOOKUP DATA'!$J$2:$J$337=[1]DATA!D2668)*('[1]VLOOKUP DATA'!$K$2:$K$337=[1]DATA!E2668),'[1]VLOOKUP DATA'!$L$2:$L$337)</f>
        <v>Off-Peak</v>
      </c>
      <c r="I2668" s="1" cm="1">
        <f t="array" ref="I2668">_xlfn.XLOOKUP(B2668,'[1]VLOOKUP DATA'!$A$3:$A$14,_xlfn.XLOOKUP(H2668,'[1]VLOOKUP DATA'!$D$2:$F$2,'[1]VLOOKUP DATA'!$D$3:$F$14))*100</f>
        <v>93</v>
      </c>
      <c r="J2668" s="2">
        <v>-29.637824999999985</v>
      </c>
      <c r="K2668" s="3">
        <f t="shared" si="165"/>
        <v>0</v>
      </c>
      <c r="L2668" s="3">
        <v>97.833333333333329</v>
      </c>
      <c r="M2668" s="4">
        <v>0</v>
      </c>
      <c r="N2668" s="4">
        <v>550.26885000000004</v>
      </c>
      <c r="O2668" s="4">
        <v>520.62580833333334</v>
      </c>
      <c r="P2668" s="3">
        <f t="shared" si="166"/>
        <v>479.85873786407785</v>
      </c>
      <c r="Q2668" s="5">
        <v>-4.6416666666666663E-3</v>
      </c>
      <c r="R2668" s="5">
        <f>VLOOKUP(D2668,'[1]DESIGN LOAD'!AC:AF,2,FALSE)</f>
        <v>565</v>
      </c>
      <c r="S2668" s="7">
        <f>VLOOKUP(D2668,'[1]DESIGN LOAD'!AC:AF,3,FALSE)</f>
        <v>675</v>
      </c>
      <c r="T2668">
        <f>VLOOKUP(D2668,'[1]DESIGN LOAD'!AC:AF,4,FALSE)</f>
        <v>1240</v>
      </c>
    </row>
    <row r="2669" spans="1:20" x14ac:dyDescent="0.3">
      <c r="A2669" s="6">
        <v>2024</v>
      </c>
      <c r="B2669" s="6">
        <v>10</v>
      </c>
      <c r="C2669" s="6">
        <v>20</v>
      </c>
      <c r="D2669" s="6">
        <v>9</v>
      </c>
      <c r="E2669" s="6" t="str">
        <f t="shared" si="164"/>
        <v>Sunday</v>
      </c>
      <c r="F2669" s="6" t="str">
        <f t="shared" si="167"/>
        <v>Weekend</v>
      </c>
      <c r="G2669" s="6" t="str">
        <f>_xlfn.XLOOKUP(B2669,'[1]VLOOKUP DATA'!$A$3:$A$14,'[1]VLOOKUP DATA'!$C$3:$C$14)</f>
        <v>Low-demand</v>
      </c>
      <c r="H2669" s="6" t="str" cm="1">
        <f t="array" ref="H2669">_xlfn.XLOOKUP(1,('[1]VLOOKUP DATA'!$I$2:$I$337=[1]DATA!G2669)*('[1]VLOOKUP DATA'!$J$2:$J$337=[1]DATA!D2669)*('[1]VLOOKUP DATA'!$K$2:$K$337=[1]DATA!E2669),'[1]VLOOKUP DATA'!$L$2:$L$337)</f>
        <v>Off-Peak</v>
      </c>
      <c r="I2669" s="1" cm="1">
        <f t="array" ref="I2669">_xlfn.XLOOKUP(B2669,'[1]VLOOKUP DATA'!$A$3:$A$14,_xlfn.XLOOKUP(H2669,'[1]VLOOKUP DATA'!$D$2:$F$2,'[1]VLOOKUP DATA'!$D$3:$F$14))*100</f>
        <v>93</v>
      </c>
      <c r="J2669" s="2">
        <v>63.919158333333328</v>
      </c>
      <c r="K2669" s="3">
        <f t="shared" si="165"/>
        <v>63.919158333333328</v>
      </c>
      <c r="L2669" s="3">
        <v>96.141666666666666</v>
      </c>
      <c r="M2669" s="4">
        <v>183.46467500000006</v>
      </c>
      <c r="N2669" s="4">
        <v>337.12301666666679</v>
      </c>
      <c r="O2669" s="4">
        <v>584.50370833333318</v>
      </c>
      <c r="P2669" s="3">
        <f t="shared" si="166"/>
        <v>479.85873786407785</v>
      </c>
      <c r="Q2669" s="5">
        <v>-2.9333333333333334E-3</v>
      </c>
      <c r="R2669" s="5">
        <f>VLOOKUP(D2669,'[1]DESIGN LOAD'!AC:AF,2,FALSE)</f>
        <v>565</v>
      </c>
      <c r="S2669" s="7">
        <f>VLOOKUP(D2669,'[1]DESIGN LOAD'!AC:AF,3,FALSE)</f>
        <v>675</v>
      </c>
      <c r="T2669">
        <f>VLOOKUP(D2669,'[1]DESIGN LOAD'!AC:AF,4,FALSE)</f>
        <v>1240</v>
      </c>
    </row>
    <row r="2670" spans="1:20" x14ac:dyDescent="0.3">
      <c r="A2670" s="6">
        <v>2024</v>
      </c>
      <c r="B2670" s="6">
        <v>10</v>
      </c>
      <c r="C2670" s="6">
        <v>20</v>
      </c>
      <c r="D2670" s="6">
        <v>10</v>
      </c>
      <c r="E2670" s="6" t="str">
        <f t="shared" si="164"/>
        <v>Sunday</v>
      </c>
      <c r="F2670" s="6" t="str">
        <f t="shared" si="167"/>
        <v>Weekend</v>
      </c>
      <c r="G2670" s="6" t="str">
        <f>_xlfn.XLOOKUP(B2670,'[1]VLOOKUP DATA'!$A$3:$A$14,'[1]VLOOKUP DATA'!$C$3:$C$14)</f>
        <v>Low-demand</v>
      </c>
      <c r="H2670" s="6" t="str" cm="1">
        <f t="array" ref="H2670">_xlfn.XLOOKUP(1,('[1]VLOOKUP DATA'!$I$2:$I$337=[1]DATA!G2670)*('[1]VLOOKUP DATA'!$J$2:$J$337=[1]DATA!D2670)*('[1]VLOOKUP DATA'!$K$2:$K$337=[1]DATA!E2670),'[1]VLOOKUP DATA'!$L$2:$L$337)</f>
        <v>Off-Peak</v>
      </c>
      <c r="I2670" s="1" cm="1">
        <f t="array" ref="I2670">_xlfn.XLOOKUP(B2670,'[1]VLOOKUP DATA'!$A$3:$A$14,_xlfn.XLOOKUP(H2670,'[1]VLOOKUP DATA'!$D$2:$F$2,'[1]VLOOKUP DATA'!$D$3:$F$14))*100</f>
        <v>93</v>
      </c>
      <c r="J2670" s="2">
        <v>-22.826075000000003</v>
      </c>
      <c r="K2670" s="3">
        <f t="shared" si="165"/>
        <v>0</v>
      </c>
      <c r="L2670" s="3">
        <v>97.25833333333334</v>
      </c>
      <c r="M2670" s="4">
        <v>79.982024999999993</v>
      </c>
      <c r="N2670" s="4">
        <v>480.5998083333331</v>
      </c>
      <c r="O2670" s="4">
        <v>537.75170833333345</v>
      </c>
      <c r="P2670" s="3">
        <f t="shared" si="166"/>
        <v>479.85873786407785</v>
      </c>
      <c r="Q2670" s="5">
        <v>-3.7333333333333333E-3</v>
      </c>
      <c r="R2670" s="5">
        <f>VLOOKUP(D2670,'[1]DESIGN LOAD'!AC:AF,2,FALSE)</f>
        <v>565</v>
      </c>
      <c r="S2670" s="7">
        <f>VLOOKUP(D2670,'[1]DESIGN LOAD'!AC:AF,3,FALSE)</f>
        <v>675</v>
      </c>
      <c r="T2670">
        <f>VLOOKUP(D2670,'[1]DESIGN LOAD'!AC:AF,4,FALSE)</f>
        <v>1240</v>
      </c>
    </row>
    <row r="2671" spans="1:20" x14ac:dyDescent="0.3">
      <c r="A2671" s="6">
        <v>2024</v>
      </c>
      <c r="B2671" s="6">
        <v>10</v>
      </c>
      <c r="C2671" s="6">
        <v>20</v>
      </c>
      <c r="D2671" s="6">
        <v>11</v>
      </c>
      <c r="E2671" s="6" t="str">
        <f t="shared" si="164"/>
        <v>Sunday</v>
      </c>
      <c r="F2671" s="6" t="str">
        <f t="shared" si="167"/>
        <v>Weekend</v>
      </c>
      <c r="G2671" s="6" t="str">
        <f>_xlfn.XLOOKUP(B2671,'[1]VLOOKUP DATA'!$A$3:$A$14,'[1]VLOOKUP DATA'!$C$3:$C$14)</f>
        <v>Low-demand</v>
      </c>
      <c r="H2671" s="6" t="str" cm="1">
        <f t="array" ref="H2671">_xlfn.XLOOKUP(1,('[1]VLOOKUP DATA'!$I$2:$I$337=[1]DATA!G2671)*('[1]VLOOKUP DATA'!$J$2:$J$337=[1]DATA!D2671)*('[1]VLOOKUP DATA'!$K$2:$K$337=[1]DATA!E2671),'[1]VLOOKUP DATA'!$L$2:$L$337)</f>
        <v>Off-Peak</v>
      </c>
      <c r="I2671" s="1" cm="1">
        <f t="array" ref="I2671">_xlfn.XLOOKUP(B2671,'[1]VLOOKUP DATA'!$A$3:$A$14,_xlfn.XLOOKUP(H2671,'[1]VLOOKUP DATA'!$D$2:$F$2,'[1]VLOOKUP DATA'!$D$3:$F$14))*100</f>
        <v>93</v>
      </c>
      <c r="J2671" s="2">
        <v>47.007416666666686</v>
      </c>
      <c r="K2671" s="3">
        <f t="shared" si="165"/>
        <v>47.007416666666686</v>
      </c>
      <c r="L2671" s="3">
        <v>96.208333333333329</v>
      </c>
      <c r="M2671" s="4">
        <v>119.96306666666666</v>
      </c>
      <c r="N2671" s="4">
        <v>411.14287499999989</v>
      </c>
      <c r="O2671" s="4">
        <v>578.10961666666674</v>
      </c>
      <c r="P2671" s="3">
        <f t="shared" si="166"/>
        <v>479.85873786407785</v>
      </c>
      <c r="Q2671" s="5">
        <v>-3.5416666666666665E-3</v>
      </c>
      <c r="R2671" s="5">
        <f>VLOOKUP(D2671,'[1]DESIGN LOAD'!AC:AF,2,FALSE)</f>
        <v>565</v>
      </c>
      <c r="S2671" s="7">
        <f>VLOOKUP(D2671,'[1]DESIGN LOAD'!AC:AF,3,FALSE)</f>
        <v>675</v>
      </c>
      <c r="T2671">
        <f>VLOOKUP(D2671,'[1]DESIGN LOAD'!AC:AF,4,FALSE)</f>
        <v>1240</v>
      </c>
    </row>
    <row r="2672" spans="1:20" x14ac:dyDescent="0.3">
      <c r="A2672" s="6">
        <v>2024</v>
      </c>
      <c r="B2672" s="6">
        <v>10</v>
      </c>
      <c r="C2672" s="6">
        <v>20</v>
      </c>
      <c r="D2672" s="6">
        <v>12</v>
      </c>
      <c r="E2672" s="6" t="str">
        <f t="shared" si="164"/>
        <v>Sunday</v>
      </c>
      <c r="F2672" s="6" t="str">
        <f t="shared" si="167"/>
        <v>Weekend</v>
      </c>
      <c r="G2672" s="6" t="str">
        <f>_xlfn.XLOOKUP(B2672,'[1]VLOOKUP DATA'!$A$3:$A$14,'[1]VLOOKUP DATA'!$C$3:$C$14)</f>
        <v>Low-demand</v>
      </c>
      <c r="H2672" s="6" t="str" cm="1">
        <f t="array" ref="H2672">_xlfn.XLOOKUP(1,('[1]VLOOKUP DATA'!$I$2:$I$337=[1]DATA!G2672)*('[1]VLOOKUP DATA'!$J$2:$J$337=[1]DATA!D2672)*('[1]VLOOKUP DATA'!$K$2:$K$337=[1]DATA!E2672),'[1]VLOOKUP DATA'!$L$2:$L$337)</f>
        <v>Off-Peak</v>
      </c>
      <c r="I2672" s="1" cm="1">
        <f t="array" ref="I2672">_xlfn.XLOOKUP(B2672,'[1]VLOOKUP DATA'!$A$3:$A$14,_xlfn.XLOOKUP(H2672,'[1]VLOOKUP DATA'!$D$2:$F$2,'[1]VLOOKUP DATA'!$D$3:$F$14))*100</f>
        <v>93</v>
      </c>
      <c r="J2672" s="2">
        <v>-61.373624999999997</v>
      </c>
      <c r="K2672" s="3">
        <f t="shared" si="165"/>
        <v>0</v>
      </c>
      <c r="L2672" s="3">
        <v>97.4</v>
      </c>
      <c r="M2672" s="4">
        <v>39.988275000000009</v>
      </c>
      <c r="N2672" s="4">
        <v>552.61192499999959</v>
      </c>
      <c r="O2672" s="4">
        <v>531.2216833333332</v>
      </c>
      <c r="P2672" s="3">
        <f t="shared" si="166"/>
        <v>479.85873786407785</v>
      </c>
      <c r="Q2672" s="5">
        <v>-4.4000000000000003E-3</v>
      </c>
      <c r="R2672" s="5">
        <f>VLOOKUP(D2672,'[1]DESIGN LOAD'!AC:AF,2,FALSE)</f>
        <v>565</v>
      </c>
      <c r="S2672" s="7">
        <f>VLOOKUP(D2672,'[1]DESIGN LOAD'!AC:AF,3,FALSE)</f>
        <v>675</v>
      </c>
      <c r="T2672">
        <f>VLOOKUP(D2672,'[1]DESIGN LOAD'!AC:AF,4,FALSE)</f>
        <v>1240</v>
      </c>
    </row>
    <row r="2673" spans="1:20" x14ac:dyDescent="0.3">
      <c r="A2673" s="6">
        <v>2024</v>
      </c>
      <c r="B2673" s="6">
        <v>10</v>
      </c>
      <c r="C2673" s="6">
        <v>20</v>
      </c>
      <c r="D2673" s="6">
        <v>13</v>
      </c>
      <c r="E2673" s="6" t="str">
        <f t="shared" si="164"/>
        <v>Sunday</v>
      </c>
      <c r="F2673" s="6" t="str">
        <f t="shared" si="167"/>
        <v>Weekend</v>
      </c>
      <c r="G2673" s="6" t="str">
        <f>_xlfn.XLOOKUP(B2673,'[1]VLOOKUP DATA'!$A$3:$A$14,'[1]VLOOKUP DATA'!$C$3:$C$14)</f>
        <v>Low-demand</v>
      </c>
      <c r="H2673" s="6" t="str" cm="1">
        <f t="array" ref="H2673">_xlfn.XLOOKUP(1,('[1]VLOOKUP DATA'!$I$2:$I$337=[1]DATA!G2673)*('[1]VLOOKUP DATA'!$J$2:$J$337=[1]DATA!D2673)*('[1]VLOOKUP DATA'!$K$2:$K$337=[1]DATA!E2673),'[1]VLOOKUP DATA'!$L$2:$L$337)</f>
        <v>Off-Peak</v>
      </c>
      <c r="I2673" s="1" cm="1">
        <f t="array" ref="I2673">_xlfn.XLOOKUP(B2673,'[1]VLOOKUP DATA'!$A$3:$A$14,_xlfn.XLOOKUP(H2673,'[1]VLOOKUP DATA'!$D$2:$F$2,'[1]VLOOKUP DATA'!$D$3:$F$14))*100</f>
        <v>93</v>
      </c>
      <c r="J2673" s="2">
        <v>-21.639225000000003</v>
      </c>
      <c r="K2673" s="3">
        <f t="shared" si="165"/>
        <v>0</v>
      </c>
      <c r="L2673" s="3">
        <v>98.958333333333329</v>
      </c>
      <c r="M2673" s="4">
        <v>0</v>
      </c>
      <c r="N2673" s="4">
        <v>518.56671666666648</v>
      </c>
      <c r="O2673" s="4">
        <v>496.92102500000016</v>
      </c>
      <c r="P2673" s="3">
        <f t="shared" si="166"/>
        <v>479.85873786407785</v>
      </c>
      <c r="Q2673" s="5">
        <v>-5.6250000000000007E-3</v>
      </c>
      <c r="R2673" s="5">
        <f>VLOOKUP(D2673,'[1]DESIGN LOAD'!AC:AF,2,FALSE)</f>
        <v>565</v>
      </c>
      <c r="S2673" s="7">
        <f>VLOOKUP(D2673,'[1]DESIGN LOAD'!AC:AF,3,FALSE)</f>
        <v>675</v>
      </c>
      <c r="T2673">
        <f>VLOOKUP(D2673,'[1]DESIGN LOAD'!AC:AF,4,FALSE)</f>
        <v>1240</v>
      </c>
    </row>
    <row r="2674" spans="1:20" x14ac:dyDescent="0.3">
      <c r="A2674" s="6">
        <v>2024</v>
      </c>
      <c r="B2674" s="6">
        <v>10</v>
      </c>
      <c r="C2674" s="6">
        <v>20</v>
      </c>
      <c r="D2674" s="6">
        <v>14</v>
      </c>
      <c r="E2674" s="6" t="str">
        <f t="shared" si="164"/>
        <v>Sunday</v>
      </c>
      <c r="F2674" s="6" t="str">
        <f t="shared" si="167"/>
        <v>Weekend</v>
      </c>
      <c r="G2674" s="6" t="str">
        <f>_xlfn.XLOOKUP(B2674,'[1]VLOOKUP DATA'!$A$3:$A$14,'[1]VLOOKUP DATA'!$C$3:$C$14)</f>
        <v>Low-demand</v>
      </c>
      <c r="H2674" s="6" t="str" cm="1">
        <f t="array" ref="H2674">_xlfn.XLOOKUP(1,('[1]VLOOKUP DATA'!$I$2:$I$337=[1]DATA!G2674)*('[1]VLOOKUP DATA'!$J$2:$J$337=[1]DATA!D2674)*('[1]VLOOKUP DATA'!$K$2:$K$337=[1]DATA!E2674),'[1]VLOOKUP DATA'!$L$2:$L$337)</f>
        <v>Off-Peak</v>
      </c>
      <c r="I2674" s="1" cm="1">
        <f t="array" ref="I2674">_xlfn.XLOOKUP(B2674,'[1]VLOOKUP DATA'!$A$3:$A$14,_xlfn.XLOOKUP(H2674,'[1]VLOOKUP DATA'!$D$2:$F$2,'[1]VLOOKUP DATA'!$D$3:$F$14))*100</f>
        <v>93</v>
      </c>
      <c r="J2674" s="2">
        <v>1.7069583333333338</v>
      </c>
      <c r="K2674" s="3">
        <f t="shared" si="165"/>
        <v>1.7069583333333338</v>
      </c>
      <c r="L2674" s="3">
        <v>99</v>
      </c>
      <c r="M2674" s="4">
        <v>0</v>
      </c>
      <c r="N2674" s="4">
        <v>481.87523333333348</v>
      </c>
      <c r="O2674" s="4">
        <v>483.57608333333326</v>
      </c>
      <c r="P2674" s="3">
        <f t="shared" si="166"/>
        <v>479.85873786407785</v>
      </c>
      <c r="Q2674" s="5">
        <v>-5.6000000000000017E-3</v>
      </c>
      <c r="R2674" s="5">
        <f>VLOOKUP(D2674,'[1]DESIGN LOAD'!AC:AF,2,FALSE)</f>
        <v>565</v>
      </c>
      <c r="S2674" s="7">
        <f>VLOOKUP(D2674,'[1]DESIGN LOAD'!AC:AF,3,FALSE)</f>
        <v>675</v>
      </c>
      <c r="T2674">
        <f>VLOOKUP(D2674,'[1]DESIGN LOAD'!AC:AF,4,FALSE)</f>
        <v>1240</v>
      </c>
    </row>
    <row r="2675" spans="1:20" x14ac:dyDescent="0.3">
      <c r="A2675" s="6">
        <v>2024</v>
      </c>
      <c r="B2675" s="6">
        <v>10</v>
      </c>
      <c r="C2675" s="6">
        <v>20</v>
      </c>
      <c r="D2675" s="6">
        <v>15</v>
      </c>
      <c r="E2675" s="6" t="str">
        <f t="shared" si="164"/>
        <v>Sunday</v>
      </c>
      <c r="F2675" s="6" t="str">
        <f t="shared" si="167"/>
        <v>Weekend</v>
      </c>
      <c r="G2675" s="6" t="str">
        <f>_xlfn.XLOOKUP(B2675,'[1]VLOOKUP DATA'!$A$3:$A$14,'[1]VLOOKUP DATA'!$C$3:$C$14)</f>
        <v>Low-demand</v>
      </c>
      <c r="H2675" s="6" t="str" cm="1">
        <f t="array" ref="H2675">_xlfn.XLOOKUP(1,('[1]VLOOKUP DATA'!$I$2:$I$337=[1]DATA!G2675)*('[1]VLOOKUP DATA'!$J$2:$J$337=[1]DATA!D2675)*('[1]VLOOKUP DATA'!$K$2:$K$337=[1]DATA!E2675),'[1]VLOOKUP DATA'!$L$2:$L$337)</f>
        <v>Off-Peak</v>
      </c>
      <c r="I2675" s="1" cm="1">
        <f t="array" ref="I2675">_xlfn.XLOOKUP(B2675,'[1]VLOOKUP DATA'!$A$3:$A$14,_xlfn.XLOOKUP(H2675,'[1]VLOOKUP DATA'!$D$2:$F$2,'[1]VLOOKUP DATA'!$D$3:$F$14))*100</f>
        <v>93</v>
      </c>
      <c r="J2675" s="2">
        <v>49.208324999999988</v>
      </c>
      <c r="K2675" s="3">
        <f t="shared" si="165"/>
        <v>49.208324999999988</v>
      </c>
      <c r="L2675" s="3">
        <v>98.908333333333331</v>
      </c>
      <c r="M2675" s="4">
        <v>0</v>
      </c>
      <c r="N2675" s="4">
        <v>469.84729999999985</v>
      </c>
      <c r="O2675" s="4">
        <v>519.05110833333333</v>
      </c>
      <c r="P2675" s="3">
        <f t="shared" si="166"/>
        <v>479.85873786407785</v>
      </c>
      <c r="Q2675" s="5">
        <v>-4.0666666666666663E-3</v>
      </c>
      <c r="R2675" s="5">
        <f>VLOOKUP(D2675,'[1]DESIGN LOAD'!AC:AF,2,FALSE)</f>
        <v>565</v>
      </c>
      <c r="S2675" s="7">
        <f>VLOOKUP(D2675,'[1]DESIGN LOAD'!AC:AF,3,FALSE)</f>
        <v>675</v>
      </c>
      <c r="T2675">
        <f>VLOOKUP(D2675,'[1]DESIGN LOAD'!AC:AF,4,FALSE)</f>
        <v>1240</v>
      </c>
    </row>
    <row r="2676" spans="1:20" x14ac:dyDescent="0.3">
      <c r="A2676" s="6">
        <v>2024</v>
      </c>
      <c r="B2676" s="6">
        <v>10</v>
      </c>
      <c r="C2676" s="6">
        <v>20</v>
      </c>
      <c r="D2676" s="6">
        <v>16</v>
      </c>
      <c r="E2676" s="6" t="str">
        <f t="shared" si="164"/>
        <v>Sunday</v>
      </c>
      <c r="F2676" s="6" t="str">
        <f t="shared" si="167"/>
        <v>Weekend</v>
      </c>
      <c r="G2676" s="6" t="str">
        <f>_xlfn.XLOOKUP(B2676,'[1]VLOOKUP DATA'!$A$3:$A$14,'[1]VLOOKUP DATA'!$C$3:$C$14)</f>
        <v>Low-demand</v>
      </c>
      <c r="H2676" s="6" t="str" cm="1">
        <f t="array" ref="H2676">_xlfn.XLOOKUP(1,('[1]VLOOKUP DATA'!$I$2:$I$337=[1]DATA!G2676)*('[1]VLOOKUP DATA'!$J$2:$J$337=[1]DATA!D2676)*('[1]VLOOKUP DATA'!$K$2:$K$337=[1]DATA!E2676),'[1]VLOOKUP DATA'!$L$2:$L$337)</f>
        <v>Off-Peak</v>
      </c>
      <c r="I2676" s="1" cm="1">
        <f t="array" ref="I2676">_xlfn.XLOOKUP(B2676,'[1]VLOOKUP DATA'!$A$3:$A$14,_xlfn.XLOOKUP(H2676,'[1]VLOOKUP DATA'!$D$2:$F$2,'[1]VLOOKUP DATA'!$D$3:$F$14))*100</f>
        <v>93</v>
      </c>
      <c r="J2676" s="2">
        <v>86.12725833333333</v>
      </c>
      <c r="K2676" s="3">
        <f t="shared" si="165"/>
        <v>86.12725833333333</v>
      </c>
      <c r="L2676" s="3">
        <v>96.033333333333331</v>
      </c>
      <c r="M2676" s="4">
        <v>247.11974166666673</v>
      </c>
      <c r="N2676" s="4">
        <v>267.80840000000006</v>
      </c>
      <c r="O2676" s="4">
        <v>601.05213333333324</v>
      </c>
      <c r="P2676" s="3">
        <f t="shared" si="166"/>
        <v>479.85873786407785</v>
      </c>
      <c r="Q2676" s="5">
        <v>-3.1833333333333327E-3</v>
      </c>
      <c r="R2676" s="5">
        <f>VLOOKUP(D2676,'[1]DESIGN LOAD'!AC:AF,2,FALSE)</f>
        <v>565</v>
      </c>
      <c r="S2676" s="7">
        <f>VLOOKUP(D2676,'[1]DESIGN LOAD'!AC:AF,3,FALSE)</f>
        <v>675</v>
      </c>
      <c r="T2676">
        <f>VLOOKUP(D2676,'[1]DESIGN LOAD'!AC:AF,4,FALSE)</f>
        <v>1240</v>
      </c>
    </row>
    <row r="2677" spans="1:20" x14ac:dyDescent="0.3">
      <c r="A2677" s="6">
        <v>2024</v>
      </c>
      <c r="B2677" s="6">
        <v>10</v>
      </c>
      <c r="C2677" s="6">
        <v>20</v>
      </c>
      <c r="D2677" s="6">
        <v>17</v>
      </c>
      <c r="E2677" s="6" t="str">
        <f t="shared" si="164"/>
        <v>Sunday</v>
      </c>
      <c r="F2677" s="6" t="str">
        <f t="shared" si="167"/>
        <v>Weekend</v>
      </c>
      <c r="G2677" s="6" t="str">
        <f>_xlfn.XLOOKUP(B2677,'[1]VLOOKUP DATA'!$A$3:$A$14,'[1]VLOOKUP DATA'!$C$3:$C$14)</f>
        <v>Low-demand</v>
      </c>
      <c r="H2677" s="6" t="str" cm="1">
        <f t="array" ref="H2677">_xlfn.XLOOKUP(1,('[1]VLOOKUP DATA'!$I$2:$I$337=[1]DATA!G2677)*('[1]VLOOKUP DATA'!$J$2:$J$337=[1]DATA!D2677)*('[1]VLOOKUP DATA'!$K$2:$K$337=[1]DATA!E2677),'[1]VLOOKUP DATA'!$L$2:$L$337)</f>
        <v>Off-Peak</v>
      </c>
      <c r="I2677" s="1" cm="1">
        <f t="array" ref="I2677">_xlfn.XLOOKUP(B2677,'[1]VLOOKUP DATA'!$A$3:$A$14,_xlfn.XLOOKUP(H2677,'[1]VLOOKUP DATA'!$D$2:$F$2,'[1]VLOOKUP DATA'!$D$3:$F$14))*100</f>
        <v>93</v>
      </c>
      <c r="J2677" s="2">
        <v>16.252025</v>
      </c>
      <c r="K2677" s="3">
        <f t="shared" si="165"/>
        <v>16.252025</v>
      </c>
      <c r="L2677" s="3">
        <v>97.474999999999994</v>
      </c>
      <c r="M2677" s="4">
        <v>463.36280000000005</v>
      </c>
      <c r="N2677" s="4">
        <v>98.9615583333334</v>
      </c>
      <c r="O2677" s="4">
        <v>578.57268333333343</v>
      </c>
      <c r="P2677" s="3">
        <f t="shared" si="166"/>
        <v>479.85873786407785</v>
      </c>
      <c r="Q2677" s="5">
        <v>-3.7916666666666663E-3</v>
      </c>
      <c r="R2677" s="5">
        <f>VLOOKUP(D2677,'[1]DESIGN LOAD'!AC:AF,2,FALSE)</f>
        <v>555</v>
      </c>
      <c r="S2677" s="7">
        <f>VLOOKUP(D2677,'[1]DESIGN LOAD'!AC:AF,3,FALSE)</f>
        <v>675</v>
      </c>
      <c r="T2677">
        <f>VLOOKUP(D2677,'[1]DESIGN LOAD'!AC:AF,4,FALSE)</f>
        <v>1230</v>
      </c>
    </row>
    <row r="2678" spans="1:20" x14ac:dyDescent="0.3">
      <c r="A2678" s="6">
        <v>2024</v>
      </c>
      <c r="B2678" s="6">
        <v>10</v>
      </c>
      <c r="C2678" s="6">
        <v>20</v>
      </c>
      <c r="D2678" s="6">
        <v>18</v>
      </c>
      <c r="E2678" s="6" t="str">
        <f t="shared" si="164"/>
        <v>Sunday</v>
      </c>
      <c r="F2678" s="6" t="str">
        <f t="shared" si="167"/>
        <v>Weekend</v>
      </c>
      <c r="G2678" s="6" t="str">
        <f>_xlfn.XLOOKUP(B2678,'[1]VLOOKUP DATA'!$A$3:$A$14,'[1]VLOOKUP DATA'!$C$3:$C$14)</f>
        <v>Low-demand</v>
      </c>
      <c r="H2678" s="6" t="str" cm="1">
        <f t="array" ref="H2678">_xlfn.XLOOKUP(1,('[1]VLOOKUP DATA'!$I$2:$I$337=[1]DATA!G2678)*('[1]VLOOKUP DATA'!$J$2:$J$337=[1]DATA!D2678)*('[1]VLOOKUP DATA'!$K$2:$K$337=[1]DATA!E2678),'[1]VLOOKUP DATA'!$L$2:$L$337)</f>
        <v>Off-Peak</v>
      </c>
      <c r="I2678" s="1" cm="1">
        <f t="array" ref="I2678">_xlfn.XLOOKUP(B2678,'[1]VLOOKUP DATA'!$A$3:$A$14,_xlfn.XLOOKUP(H2678,'[1]VLOOKUP DATA'!$D$2:$F$2,'[1]VLOOKUP DATA'!$D$3:$F$14))*100</f>
        <v>93</v>
      </c>
      <c r="J2678" s="2">
        <v>74.156074999999973</v>
      </c>
      <c r="K2678" s="3">
        <f t="shared" si="165"/>
        <v>74.156074999999973</v>
      </c>
      <c r="L2678" s="3">
        <v>99</v>
      </c>
      <c r="M2678" s="4">
        <v>479.82877499999978</v>
      </c>
      <c r="N2678" s="4">
        <v>14.564716666666664</v>
      </c>
      <c r="O2678" s="4">
        <v>568.54732499999989</v>
      </c>
      <c r="P2678" s="3">
        <f t="shared" si="166"/>
        <v>479.85873786407785</v>
      </c>
      <c r="Q2678" s="5">
        <v>-2.4583333333333332E-3</v>
      </c>
      <c r="R2678" s="5">
        <f>VLOOKUP(D2678,'[1]DESIGN LOAD'!AC:AF,2,FALSE)</f>
        <v>485</v>
      </c>
      <c r="S2678" s="7">
        <f>VLOOKUP(D2678,'[1]DESIGN LOAD'!AC:AF,3,FALSE)</f>
        <v>655</v>
      </c>
      <c r="T2678">
        <f>VLOOKUP(D2678,'[1]DESIGN LOAD'!AC:AF,4,FALSE)</f>
        <v>1140</v>
      </c>
    </row>
    <row r="2679" spans="1:20" x14ac:dyDescent="0.3">
      <c r="A2679" s="6">
        <v>2024</v>
      </c>
      <c r="B2679" s="6">
        <v>10</v>
      </c>
      <c r="C2679" s="6">
        <v>20</v>
      </c>
      <c r="D2679" s="6">
        <v>19</v>
      </c>
      <c r="E2679" s="6" t="str">
        <f t="shared" si="164"/>
        <v>Sunday</v>
      </c>
      <c r="F2679" s="6" t="str">
        <f t="shared" si="167"/>
        <v>Weekend</v>
      </c>
      <c r="G2679" s="6" t="str">
        <f>_xlfn.XLOOKUP(B2679,'[1]VLOOKUP DATA'!$A$3:$A$14,'[1]VLOOKUP DATA'!$C$3:$C$14)</f>
        <v>Low-demand</v>
      </c>
      <c r="H2679" s="6" t="str" cm="1">
        <f t="array" ref="H2679">_xlfn.XLOOKUP(1,('[1]VLOOKUP DATA'!$I$2:$I$337=[1]DATA!G2679)*('[1]VLOOKUP DATA'!$J$2:$J$337=[1]DATA!D2679)*('[1]VLOOKUP DATA'!$K$2:$K$337=[1]DATA!E2679),'[1]VLOOKUP DATA'!$L$2:$L$337)</f>
        <v>Off-Peak</v>
      </c>
      <c r="I2679" s="1" cm="1">
        <f t="array" ref="I2679">_xlfn.XLOOKUP(B2679,'[1]VLOOKUP DATA'!$A$3:$A$14,_xlfn.XLOOKUP(H2679,'[1]VLOOKUP DATA'!$D$2:$F$2,'[1]VLOOKUP DATA'!$D$3:$F$14))*100</f>
        <v>93</v>
      </c>
      <c r="J2679" s="2">
        <v>103.43433333333334</v>
      </c>
      <c r="K2679" s="3">
        <f t="shared" si="165"/>
        <v>103.43433333333334</v>
      </c>
      <c r="L2679" s="3">
        <v>98.683333333333337</v>
      </c>
      <c r="M2679" s="4">
        <v>472.40231666666642</v>
      </c>
      <c r="N2679" s="4">
        <v>3.1666666666666665E-4</v>
      </c>
      <c r="O2679" s="4">
        <v>575.8336916666666</v>
      </c>
      <c r="P2679" s="3">
        <f t="shared" si="166"/>
        <v>479.85873786407785</v>
      </c>
      <c r="Q2679" s="5">
        <v>-3.3249999999999998E-3</v>
      </c>
      <c r="R2679" s="5">
        <f>VLOOKUP(D2679,'[1]DESIGN LOAD'!AC:AF,2,FALSE)</f>
        <v>295</v>
      </c>
      <c r="S2679" s="7">
        <f>VLOOKUP(D2679,'[1]DESIGN LOAD'!AC:AF,3,FALSE)</f>
        <v>655</v>
      </c>
      <c r="T2679">
        <f>VLOOKUP(D2679,'[1]DESIGN LOAD'!AC:AF,4,FALSE)</f>
        <v>950</v>
      </c>
    </row>
    <row r="2680" spans="1:20" x14ac:dyDescent="0.3">
      <c r="A2680" s="6">
        <v>2024</v>
      </c>
      <c r="B2680" s="6">
        <v>10</v>
      </c>
      <c r="C2680" s="6">
        <v>20</v>
      </c>
      <c r="D2680" s="6">
        <v>20</v>
      </c>
      <c r="E2680" s="6" t="str">
        <f t="shared" si="164"/>
        <v>Sunday</v>
      </c>
      <c r="F2680" s="6" t="str">
        <f t="shared" si="167"/>
        <v>Weekend</v>
      </c>
      <c r="G2680" s="6" t="str">
        <f>_xlfn.XLOOKUP(B2680,'[1]VLOOKUP DATA'!$A$3:$A$14,'[1]VLOOKUP DATA'!$C$3:$C$14)</f>
        <v>Low-demand</v>
      </c>
      <c r="H2680" s="6" t="str" cm="1">
        <f t="array" ref="H2680">_xlfn.XLOOKUP(1,('[1]VLOOKUP DATA'!$I$2:$I$337=[1]DATA!G2680)*('[1]VLOOKUP DATA'!$J$2:$J$337=[1]DATA!D2680)*('[1]VLOOKUP DATA'!$K$2:$K$337=[1]DATA!E2680),'[1]VLOOKUP DATA'!$L$2:$L$337)</f>
        <v>Off-Peak</v>
      </c>
      <c r="I2680" s="1" cm="1">
        <f t="array" ref="I2680">_xlfn.XLOOKUP(B2680,'[1]VLOOKUP DATA'!$A$3:$A$14,_xlfn.XLOOKUP(H2680,'[1]VLOOKUP DATA'!$D$2:$F$2,'[1]VLOOKUP DATA'!$D$3:$F$14))*100</f>
        <v>93</v>
      </c>
      <c r="J2680" s="2">
        <v>40.833441666666666</v>
      </c>
      <c r="K2680" s="3">
        <f t="shared" si="165"/>
        <v>40.833441666666666</v>
      </c>
      <c r="L2680" s="3">
        <v>98.86666666666666</v>
      </c>
      <c r="M2680" s="4">
        <v>424.87670000000008</v>
      </c>
      <c r="N2680" s="4">
        <v>0</v>
      </c>
      <c r="O2680" s="4">
        <v>465.70696666666663</v>
      </c>
      <c r="P2680" s="3">
        <f t="shared" si="166"/>
        <v>479.85873786407785</v>
      </c>
      <c r="Q2680" s="5">
        <v>-3.0249999999999999E-3</v>
      </c>
      <c r="R2680" s="5">
        <f>VLOOKUP(D2680,'[1]DESIGN LOAD'!AC:AF,2,FALSE)</f>
        <v>295</v>
      </c>
      <c r="S2680" s="7">
        <f>VLOOKUP(D2680,'[1]DESIGN LOAD'!AC:AF,3,FALSE)</f>
        <v>190</v>
      </c>
      <c r="T2680">
        <f>VLOOKUP(D2680,'[1]DESIGN LOAD'!AC:AF,4,FALSE)</f>
        <v>485</v>
      </c>
    </row>
    <row r="2681" spans="1:20" x14ac:dyDescent="0.3">
      <c r="A2681" s="6">
        <v>2024</v>
      </c>
      <c r="B2681" s="6">
        <v>10</v>
      </c>
      <c r="C2681" s="6">
        <v>20</v>
      </c>
      <c r="D2681" s="6">
        <v>21</v>
      </c>
      <c r="E2681" s="6" t="str">
        <f t="shared" si="164"/>
        <v>Sunday</v>
      </c>
      <c r="F2681" s="6" t="str">
        <f t="shared" si="167"/>
        <v>Weekend</v>
      </c>
      <c r="G2681" s="6" t="str">
        <f>_xlfn.XLOOKUP(B2681,'[1]VLOOKUP DATA'!$A$3:$A$14,'[1]VLOOKUP DATA'!$C$3:$C$14)</f>
        <v>Low-demand</v>
      </c>
      <c r="H2681" s="6" t="str" cm="1">
        <f t="array" ref="H2681">_xlfn.XLOOKUP(1,('[1]VLOOKUP DATA'!$I$2:$I$337=[1]DATA!G2681)*('[1]VLOOKUP DATA'!$J$2:$J$337=[1]DATA!D2681)*('[1]VLOOKUP DATA'!$K$2:$K$337=[1]DATA!E2681),'[1]VLOOKUP DATA'!$L$2:$L$337)</f>
        <v>Off-Peak</v>
      </c>
      <c r="I2681" s="1" cm="1">
        <f t="array" ref="I2681">_xlfn.XLOOKUP(B2681,'[1]VLOOKUP DATA'!$A$3:$A$14,_xlfn.XLOOKUP(H2681,'[1]VLOOKUP DATA'!$D$2:$F$2,'[1]VLOOKUP DATA'!$D$3:$F$14))*100</f>
        <v>93</v>
      </c>
      <c r="J2681" s="2">
        <v>58.191549999999999</v>
      </c>
      <c r="K2681" s="3">
        <f t="shared" si="165"/>
        <v>58.191549999999999</v>
      </c>
      <c r="L2681" s="3">
        <v>99</v>
      </c>
      <c r="M2681" s="4">
        <v>376.76407499999993</v>
      </c>
      <c r="N2681" s="4">
        <v>0</v>
      </c>
      <c r="O2681" s="4">
        <v>434.95343333333346</v>
      </c>
      <c r="P2681" s="3">
        <f t="shared" si="166"/>
        <v>479.85873786407785</v>
      </c>
      <c r="Q2681" s="5">
        <v>-2.2916666666666667E-3</v>
      </c>
      <c r="R2681" s="5">
        <f>VLOOKUP(D2681,'[1]DESIGN LOAD'!AC:AF,2,FALSE)</f>
        <v>295</v>
      </c>
      <c r="S2681" s="7">
        <f>VLOOKUP(D2681,'[1]DESIGN LOAD'!AC:AF,3,FALSE)</f>
        <v>190</v>
      </c>
      <c r="T2681">
        <f>VLOOKUP(D2681,'[1]DESIGN LOAD'!AC:AF,4,FALSE)</f>
        <v>485</v>
      </c>
    </row>
    <row r="2682" spans="1:20" x14ac:dyDescent="0.3">
      <c r="A2682" s="6">
        <v>2024</v>
      </c>
      <c r="B2682" s="6">
        <v>10</v>
      </c>
      <c r="C2682" s="6">
        <v>20</v>
      </c>
      <c r="D2682" s="6">
        <v>22</v>
      </c>
      <c r="E2682" s="6" t="str">
        <f t="shared" si="164"/>
        <v>Sunday</v>
      </c>
      <c r="F2682" s="6" t="str">
        <f t="shared" si="167"/>
        <v>Weekend</v>
      </c>
      <c r="G2682" s="6" t="str">
        <f>_xlfn.XLOOKUP(B2682,'[1]VLOOKUP DATA'!$A$3:$A$14,'[1]VLOOKUP DATA'!$C$3:$C$14)</f>
        <v>Low-demand</v>
      </c>
      <c r="H2682" s="6" t="str" cm="1">
        <f t="array" ref="H2682">_xlfn.XLOOKUP(1,('[1]VLOOKUP DATA'!$I$2:$I$337=[1]DATA!G2682)*('[1]VLOOKUP DATA'!$J$2:$J$337=[1]DATA!D2682)*('[1]VLOOKUP DATA'!$K$2:$K$337=[1]DATA!E2682),'[1]VLOOKUP DATA'!$L$2:$L$337)</f>
        <v>Off-Peak</v>
      </c>
      <c r="I2682" s="1" cm="1">
        <f t="array" ref="I2682">_xlfn.XLOOKUP(B2682,'[1]VLOOKUP DATA'!$A$3:$A$14,_xlfn.XLOOKUP(H2682,'[1]VLOOKUP DATA'!$D$2:$F$2,'[1]VLOOKUP DATA'!$D$3:$F$14))*100</f>
        <v>93</v>
      </c>
      <c r="J2682" s="2">
        <v>57.061450000000001</v>
      </c>
      <c r="K2682" s="3">
        <f t="shared" si="165"/>
        <v>57.061450000000001</v>
      </c>
      <c r="L2682" s="3">
        <v>99</v>
      </c>
      <c r="M2682" s="4">
        <v>366.48217499999998</v>
      </c>
      <c r="N2682" s="4">
        <v>0</v>
      </c>
      <c r="O2682" s="4">
        <v>423.54174166666678</v>
      </c>
      <c r="P2682" s="3">
        <f t="shared" si="166"/>
        <v>479.85873786407785</v>
      </c>
      <c r="Q2682" s="5">
        <v>-1.9249999999999998E-3</v>
      </c>
      <c r="R2682" s="5">
        <f>VLOOKUP(D2682,'[1]DESIGN LOAD'!AC:AF,2,FALSE)</f>
        <v>200</v>
      </c>
      <c r="S2682" s="7">
        <f>VLOOKUP(D2682,'[1]DESIGN LOAD'!AC:AF,3,FALSE)</f>
        <v>190</v>
      </c>
      <c r="T2682">
        <f>VLOOKUP(D2682,'[1]DESIGN LOAD'!AC:AF,4,FALSE)</f>
        <v>390</v>
      </c>
    </row>
    <row r="2683" spans="1:20" x14ac:dyDescent="0.3">
      <c r="A2683" s="6">
        <v>2024</v>
      </c>
      <c r="B2683" s="6">
        <v>10</v>
      </c>
      <c r="C2683" s="6">
        <v>20</v>
      </c>
      <c r="D2683" s="6">
        <v>23</v>
      </c>
      <c r="E2683" s="6" t="str">
        <f t="shared" si="164"/>
        <v>Sunday</v>
      </c>
      <c r="F2683" s="6" t="str">
        <f t="shared" si="167"/>
        <v>Weekend</v>
      </c>
      <c r="G2683" s="6" t="str">
        <f>_xlfn.XLOOKUP(B2683,'[1]VLOOKUP DATA'!$A$3:$A$14,'[1]VLOOKUP DATA'!$C$3:$C$14)</f>
        <v>Low-demand</v>
      </c>
      <c r="H2683" s="6" t="str" cm="1">
        <f t="array" ref="H2683">_xlfn.XLOOKUP(1,('[1]VLOOKUP DATA'!$I$2:$I$337=[1]DATA!G2683)*('[1]VLOOKUP DATA'!$J$2:$J$337=[1]DATA!D2683)*('[1]VLOOKUP DATA'!$K$2:$K$337=[1]DATA!E2683),'[1]VLOOKUP DATA'!$L$2:$L$337)</f>
        <v>Off-Peak</v>
      </c>
      <c r="I2683" s="1" cm="1">
        <f t="array" ref="I2683">_xlfn.XLOOKUP(B2683,'[1]VLOOKUP DATA'!$A$3:$A$14,_xlfn.XLOOKUP(H2683,'[1]VLOOKUP DATA'!$D$2:$F$2,'[1]VLOOKUP DATA'!$D$3:$F$14))*100</f>
        <v>93</v>
      </c>
      <c r="J2683" s="2">
        <v>58.582866666666675</v>
      </c>
      <c r="K2683" s="3">
        <f t="shared" si="165"/>
        <v>58.582866666666675</v>
      </c>
      <c r="L2683" s="3">
        <v>99</v>
      </c>
      <c r="M2683" s="4">
        <v>373.58660000000015</v>
      </c>
      <c r="N2683" s="4">
        <v>0</v>
      </c>
      <c r="O2683" s="4">
        <v>432.1684666666668</v>
      </c>
      <c r="P2683" s="3">
        <f t="shared" si="166"/>
        <v>479.85873786407785</v>
      </c>
      <c r="Q2683" s="5">
        <v>-1.1250000000000001E-3</v>
      </c>
      <c r="R2683" s="5">
        <f>VLOOKUP(D2683,'[1]DESIGN LOAD'!AC:AF,2,FALSE)</f>
        <v>200</v>
      </c>
      <c r="S2683" s="7">
        <f>VLOOKUP(D2683,'[1]DESIGN LOAD'!AC:AF,3,FALSE)</f>
        <v>190</v>
      </c>
      <c r="T2683">
        <f>VLOOKUP(D2683,'[1]DESIGN LOAD'!AC:AF,4,FALSE)</f>
        <v>390</v>
      </c>
    </row>
    <row r="2684" spans="1:20" x14ac:dyDescent="0.3">
      <c r="A2684" s="6">
        <v>2024</v>
      </c>
      <c r="B2684" s="6">
        <v>10</v>
      </c>
      <c r="C2684" s="6">
        <v>21</v>
      </c>
      <c r="D2684" s="6">
        <v>0</v>
      </c>
      <c r="E2684" s="6" t="str">
        <f t="shared" si="164"/>
        <v>Monday</v>
      </c>
      <c r="F2684" s="6" t="str">
        <f t="shared" si="167"/>
        <v>Week-day</v>
      </c>
      <c r="G2684" s="6" t="str">
        <f>_xlfn.XLOOKUP(B2684,'[1]VLOOKUP DATA'!$A$3:$A$14,'[1]VLOOKUP DATA'!$C$3:$C$14)</f>
        <v>Low-demand</v>
      </c>
      <c r="H2684" s="6" t="str" cm="1">
        <f t="array" ref="H2684">_xlfn.XLOOKUP(1,('[1]VLOOKUP DATA'!$I$2:$I$337=[1]DATA!G2684)*('[1]VLOOKUP DATA'!$J$2:$J$337=[1]DATA!D2684)*('[1]VLOOKUP DATA'!$K$2:$K$337=[1]DATA!E2684),'[1]VLOOKUP DATA'!$L$2:$L$337)</f>
        <v>Off-Peak</v>
      </c>
      <c r="I2684" s="1" cm="1">
        <f t="array" ref="I2684">_xlfn.XLOOKUP(B2684,'[1]VLOOKUP DATA'!$A$3:$A$14,_xlfn.XLOOKUP(H2684,'[1]VLOOKUP DATA'!$D$2:$F$2,'[1]VLOOKUP DATA'!$D$3:$F$14))*100</f>
        <v>93</v>
      </c>
      <c r="J2684" s="2">
        <v>64.207074999999989</v>
      </c>
      <c r="K2684" s="3">
        <f t="shared" si="165"/>
        <v>64.207074999999989</v>
      </c>
      <c r="L2684" s="3">
        <v>99</v>
      </c>
      <c r="M2684" s="4">
        <v>366.67244166666677</v>
      </c>
      <c r="N2684" s="4">
        <v>0</v>
      </c>
      <c r="O2684" s="4">
        <v>430.87850000000014</v>
      </c>
      <c r="P2684" s="3">
        <f t="shared" si="166"/>
        <v>479.85873786407785</v>
      </c>
      <c r="Q2684" s="5">
        <v>-1.1250000000000001E-3</v>
      </c>
      <c r="R2684" s="5">
        <f>VLOOKUP(D2684,'[1]DESIGN LOAD'!AC:AF,2,FALSE)</f>
        <v>200</v>
      </c>
      <c r="S2684" s="7">
        <f>VLOOKUP(D2684,'[1]DESIGN LOAD'!AC:AF,3,FALSE)</f>
        <v>190</v>
      </c>
      <c r="T2684">
        <f>VLOOKUP(D2684,'[1]DESIGN LOAD'!AC:AF,4,FALSE)</f>
        <v>390</v>
      </c>
    </row>
    <row r="2685" spans="1:20" x14ac:dyDescent="0.3">
      <c r="A2685" s="6">
        <v>2024</v>
      </c>
      <c r="B2685" s="6">
        <v>10</v>
      </c>
      <c r="C2685" s="6">
        <v>21</v>
      </c>
      <c r="D2685" s="6">
        <v>1</v>
      </c>
      <c r="E2685" s="6" t="str">
        <f t="shared" si="164"/>
        <v>Monday</v>
      </c>
      <c r="F2685" s="6" t="str">
        <f t="shared" si="167"/>
        <v>Week-day</v>
      </c>
      <c r="G2685" s="6" t="str">
        <f>_xlfn.XLOOKUP(B2685,'[1]VLOOKUP DATA'!$A$3:$A$14,'[1]VLOOKUP DATA'!$C$3:$C$14)</f>
        <v>Low-demand</v>
      </c>
      <c r="H2685" s="6" t="str" cm="1">
        <f t="array" ref="H2685">_xlfn.XLOOKUP(1,('[1]VLOOKUP DATA'!$I$2:$I$337=[1]DATA!G2685)*('[1]VLOOKUP DATA'!$J$2:$J$337=[1]DATA!D2685)*('[1]VLOOKUP DATA'!$K$2:$K$337=[1]DATA!E2685),'[1]VLOOKUP DATA'!$L$2:$L$337)</f>
        <v>Off-Peak</v>
      </c>
      <c r="I2685" s="1" cm="1">
        <f t="array" ref="I2685">_xlfn.XLOOKUP(B2685,'[1]VLOOKUP DATA'!$A$3:$A$14,_xlfn.XLOOKUP(H2685,'[1]VLOOKUP DATA'!$D$2:$F$2,'[1]VLOOKUP DATA'!$D$3:$F$14))*100</f>
        <v>93</v>
      </c>
      <c r="J2685" s="2">
        <v>62.862900000000003</v>
      </c>
      <c r="K2685" s="3">
        <f t="shared" si="165"/>
        <v>62.862900000000003</v>
      </c>
      <c r="L2685" s="3">
        <v>99</v>
      </c>
      <c r="M2685" s="4">
        <v>371.21024166666672</v>
      </c>
      <c r="N2685" s="4">
        <v>0</v>
      </c>
      <c r="O2685" s="4">
        <v>434.0710083333334</v>
      </c>
      <c r="P2685" s="3">
        <f t="shared" si="166"/>
        <v>479.85873786407785</v>
      </c>
      <c r="Q2685" s="5">
        <v>-2.15E-3</v>
      </c>
      <c r="R2685" s="5">
        <f>VLOOKUP(D2685,'[1]DESIGN LOAD'!AC:AF,2,FALSE)</f>
        <v>200</v>
      </c>
      <c r="S2685" s="7">
        <f>VLOOKUP(D2685,'[1]DESIGN LOAD'!AC:AF,3,FALSE)</f>
        <v>190</v>
      </c>
      <c r="T2685">
        <f>VLOOKUP(D2685,'[1]DESIGN LOAD'!AC:AF,4,FALSE)</f>
        <v>390</v>
      </c>
    </row>
    <row r="2686" spans="1:20" x14ac:dyDescent="0.3">
      <c r="A2686" s="6">
        <v>2024</v>
      </c>
      <c r="B2686" s="6">
        <v>10</v>
      </c>
      <c r="C2686" s="6">
        <v>21</v>
      </c>
      <c r="D2686" s="6">
        <v>2</v>
      </c>
      <c r="E2686" s="6" t="str">
        <f t="shared" si="164"/>
        <v>Monday</v>
      </c>
      <c r="F2686" s="6" t="str">
        <f t="shared" si="167"/>
        <v>Week-day</v>
      </c>
      <c r="G2686" s="6" t="str">
        <f>_xlfn.XLOOKUP(B2686,'[1]VLOOKUP DATA'!$A$3:$A$14,'[1]VLOOKUP DATA'!$C$3:$C$14)</f>
        <v>Low-demand</v>
      </c>
      <c r="H2686" s="6" t="str" cm="1">
        <f t="array" ref="H2686">_xlfn.XLOOKUP(1,('[1]VLOOKUP DATA'!$I$2:$I$337=[1]DATA!G2686)*('[1]VLOOKUP DATA'!$J$2:$J$337=[1]DATA!D2686)*('[1]VLOOKUP DATA'!$K$2:$K$337=[1]DATA!E2686),'[1]VLOOKUP DATA'!$L$2:$L$337)</f>
        <v>Off-Peak</v>
      </c>
      <c r="I2686" s="1" cm="1">
        <f t="array" ref="I2686">_xlfn.XLOOKUP(B2686,'[1]VLOOKUP DATA'!$A$3:$A$14,_xlfn.XLOOKUP(H2686,'[1]VLOOKUP DATA'!$D$2:$F$2,'[1]VLOOKUP DATA'!$D$3:$F$14))*100</f>
        <v>93</v>
      </c>
      <c r="J2686" s="2">
        <v>77.299391666666622</v>
      </c>
      <c r="K2686" s="3">
        <f t="shared" si="165"/>
        <v>77.299391666666622</v>
      </c>
      <c r="L2686" s="3">
        <v>99</v>
      </c>
      <c r="M2686" s="4">
        <v>465.41941666666719</v>
      </c>
      <c r="N2686" s="4">
        <v>0</v>
      </c>
      <c r="O2686" s="4">
        <v>542.71604999999988</v>
      </c>
      <c r="P2686" s="3">
        <f t="shared" si="166"/>
        <v>479.85873786407785</v>
      </c>
      <c r="Q2686" s="5">
        <v>-3.2083333333333334E-3</v>
      </c>
      <c r="R2686" s="5">
        <f>VLOOKUP(D2686,'[1]DESIGN LOAD'!AC:AF,2,FALSE)</f>
        <v>200</v>
      </c>
      <c r="S2686" s="7">
        <f>VLOOKUP(D2686,'[1]DESIGN LOAD'!AC:AF,3,FALSE)</f>
        <v>190</v>
      </c>
      <c r="T2686">
        <f>VLOOKUP(D2686,'[1]DESIGN LOAD'!AC:AF,4,FALSE)</f>
        <v>390</v>
      </c>
    </row>
    <row r="2687" spans="1:20" x14ac:dyDescent="0.3">
      <c r="A2687" s="6">
        <v>2024</v>
      </c>
      <c r="B2687" s="6">
        <v>10</v>
      </c>
      <c r="C2687" s="6">
        <v>21</v>
      </c>
      <c r="D2687" s="6">
        <v>3</v>
      </c>
      <c r="E2687" s="6" t="str">
        <f t="shared" si="164"/>
        <v>Monday</v>
      </c>
      <c r="F2687" s="6" t="str">
        <f t="shared" si="167"/>
        <v>Week-day</v>
      </c>
      <c r="G2687" s="6" t="str">
        <f>_xlfn.XLOOKUP(B2687,'[1]VLOOKUP DATA'!$A$3:$A$14,'[1]VLOOKUP DATA'!$C$3:$C$14)</f>
        <v>Low-demand</v>
      </c>
      <c r="H2687" s="6" t="str" cm="1">
        <f t="array" ref="H2687">_xlfn.XLOOKUP(1,('[1]VLOOKUP DATA'!$I$2:$I$337=[1]DATA!G2687)*('[1]VLOOKUP DATA'!$J$2:$J$337=[1]DATA!D2687)*('[1]VLOOKUP DATA'!$K$2:$K$337=[1]DATA!E2687),'[1]VLOOKUP DATA'!$L$2:$L$337)</f>
        <v>Off-Peak</v>
      </c>
      <c r="I2687" s="1" cm="1">
        <f t="array" ref="I2687">_xlfn.XLOOKUP(B2687,'[1]VLOOKUP DATA'!$A$3:$A$14,_xlfn.XLOOKUP(H2687,'[1]VLOOKUP DATA'!$D$2:$F$2,'[1]VLOOKUP DATA'!$D$3:$F$14))*100</f>
        <v>93</v>
      </c>
      <c r="J2687" s="2">
        <v>80.118258333333273</v>
      </c>
      <c r="K2687" s="3">
        <f t="shared" si="165"/>
        <v>80.118258333333273</v>
      </c>
      <c r="L2687" s="3">
        <v>99.00833333333334</v>
      </c>
      <c r="M2687" s="4">
        <v>450.09303333333327</v>
      </c>
      <c r="N2687" s="4">
        <v>0</v>
      </c>
      <c r="O2687" s="4">
        <v>530.2095250000001</v>
      </c>
      <c r="P2687" s="3">
        <f t="shared" si="166"/>
        <v>479.85873786407785</v>
      </c>
      <c r="Q2687" s="5">
        <v>-2.3083333333333337E-3</v>
      </c>
      <c r="R2687" s="5">
        <f>VLOOKUP(D2687,'[1]DESIGN LOAD'!AC:AF,2,FALSE)</f>
        <v>200</v>
      </c>
      <c r="S2687" s="7">
        <f>VLOOKUP(D2687,'[1]DESIGN LOAD'!AC:AF,3,FALSE)</f>
        <v>190</v>
      </c>
      <c r="T2687">
        <f>VLOOKUP(D2687,'[1]DESIGN LOAD'!AC:AF,4,FALSE)</f>
        <v>390</v>
      </c>
    </row>
    <row r="2688" spans="1:20" x14ac:dyDescent="0.3">
      <c r="A2688" s="6">
        <v>2024</v>
      </c>
      <c r="B2688" s="6">
        <v>10</v>
      </c>
      <c r="C2688" s="6">
        <v>21</v>
      </c>
      <c r="D2688" s="6">
        <v>4</v>
      </c>
      <c r="E2688" s="6" t="str">
        <f t="shared" si="164"/>
        <v>Monday</v>
      </c>
      <c r="F2688" s="6" t="str">
        <f t="shared" si="167"/>
        <v>Week-day</v>
      </c>
      <c r="G2688" s="6" t="str">
        <f>_xlfn.XLOOKUP(B2688,'[1]VLOOKUP DATA'!$A$3:$A$14,'[1]VLOOKUP DATA'!$C$3:$C$14)</f>
        <v>Low-demand</v>
      </c>
      <c r="H2688" s="6" t="str" cm="1">
        <f t="array" ref="H2688">_xlfn.XLOOKUP(1,('[1]VLOOKUP DATA'!$I$2:$I$337=[1]DATA!G2688)*('[1]VLOOKUP DATA'!$J$2:$J$337=[1]DATA!D2688)*('[1]VLOOKUP DATA'!$K$2:$K$337=[1]DATA!E2688),'[1]VLOOKUP DATA'!$L$2:$L$337)</f>
        <v>Off-Peak</v>
      </c>
      <c r="I2688" s="1" cm="1">
        <f t="array" ref="I2688">_xlfn.XLOOKUP(B2688,'[1]VLOOKUP DATA'!$A$3:$A$14,_xlfn.XLOOKUP(H2688,'[1]VLOOKUP DATA'!$D$2:$F$2,'[1]VLOOKUP DATA'!$D$3:$F$14))*100</f>
        <v>93</v>
      </c>
      <c r="J2688" s="2">
        <v>74.888366666666656</v>
      </c>
      <c r="K2688" s="3">
        <f t="shared" si="165"/>
        <v>74.888366666666656</v>
      </c>
      <c r="L2688" s="3">
        <v>99.025000000000006</v>
      </c>
      <c r="M2688" s="4">
        <v>455.00157499999989</v>
      </c>
      <c r="N2688" s="4">
        <v>0</v>
      </c>
      <c r="O2688" s="4">
        <v>529.8880416666666</v>
      </c>
      <c r="P2688" s="3">
        <f t="shared" si="166"/>
        <v>479.85873786407785</v>
      </c>
      <c r="Q2688" s="5">
        <v>-2.3333333333333335E-3</v>
      </c>
      <c r="R2688" s="5">
        <f>VLOOKUP(D2688,'[1]DESIGN LOAD'!AC:AF,2,FALSE)</f>
        <v>295</v>
      </c>
      <c r="S2688" s="7">
        <f>VLOOKUP(D2688,'[1]DESIGN LOAD'!AC:AF,3,FALSE)</f>
        <v>190</v>
      </c>
      <c r="T2688">
        <f>VLOOKUP(D2688,'[1]DESIGN LOAD'!AC:AF,4,FALSE)</f>
        <v>485</v>
      </c>
    </row>
    <row r="2689" spans="1:20" x14ac:dyDescent="0.3">
      <c r="A2689" s="6">
        <v>2024</v>
      </c>
      <c r="B2689" s="6">
        <v>10</v>
      </c>
      <c r="C2689" s="6">
        <v>21</v>
      </c>
      <c r="D2689" s="6">
        <v>5</v>
      </c>
      <c r="E2689" s="6" t="str">
        <f t="shared" si="164"/>
        <v>Monday</v>
      </c>
      <c r="F2689" s="6" t="str">
        <f t="shared" si="167"/>
        <v>Week-day</v>
      </c>
      <c r="G2689" s="6" t="str">
        <f>_xlfn.XLOOKUP(B2689,'[1]VLOOKUP DATA'!$A$3:$A$14,'[1]VLOOKUP DATA'!$C$3:$C$14)</f>
        <v>Low-demand</v>
      </c>
      <c r="H2689" s="6" t="str" cm="1">
        <f t="array" ref="H2689">_xlfn.XLOOKUP(1,('[1]VLOOKUP DATA'!$I$2:$I$337=[1]DATA!G2689)*('[1]VLOOKUP DATA'!$J$2:$J$337=[1]DATA!D2689)*('[1]VLOOKUP DATA'!$K$2:$K$337=[1]DATA!E2689),'[1]VLOOKUP DATA'!$L$2:$L$337)</f>
        <v>Off-Peak</v>
      </c>
      <c r="I2689" s="1" cm="1">
        <f t="array" ref="I2689">_xlfn.XLOOKUP(B2689,'[1]VLOOKUP DATA'!$A$3:$A$14,_xlfn.XLOOKUP(H2689,'[1]VLOOKUP DATA'!$D$2:$F$2,'[1]VLOOKUP DATA'!$D$3:$F$14))*100</f>
        <v>93</v>
      </c>
      <c r="J2689" s="2">
        <v>69.069633333333329</v>
      </c>
      <c r="K2689" s="3">
        <f t="shared" si="165"/>
        <v>69.069633333333329</v>
      </c>
      <c r="L2689" s="3">
        <v>99.033333333333331</v>
      </c>
      <c r="M2689" s="4">
        <v>450.10111666666643</v>
      </c>
      <c r="N2689" s="4">
        <v>0.65664166666666668</v>
      </c>
      <c r="O2689" s="4">
        <v>519.82675833333326</v>
      </c>
      <c r="P2689" s="3">
        <f t="shared" si="166"/>
        <v>479.85873786407785</v>
      </c>
      <c r="Q2689" s="5">
        <v>-9.8333333333333324E-4</v>
      </c>
      <c r="R2689" s="5">
        <f>VLOOKUP(D2689,'[1]DESIGN LOAD'!AC:AF,2,FALSE)</f>
        <v>295</v>
      </c>
      <c r="S2689" s="7">
        <f>VLOOKUP(D2689,'[1]DESIGN LOAD'!AC:AF,3,FALSE)</f>
        <v>190</v>
      </c>
      <c r="T2689">
        <f>VLOOKUP(D2689,'[1]DESIGN LOAD'!AC:AF,4,FALSE)</f>
        <v>485</v>
      </c>
    </row>
    <row r="2690" spans="1:20" x14ac:dyDescent="0.3">
      <c r="A2690" s="6">
        <v>2024</v>
      </c>
      <c r="B2690" s="6">
        <v>10</v>
      </c>
      <c r="C2690" s="6">
        <v>21</v>
      </c>
      <c r="D2690" s="6">
        <v>6</v>
      </c>
      <c r="E2690" s="6" t="str">
        <f t="shared" ref="E2690:E2753" si="168">TEXT(DATE(A2690, B2690, C2690), "dddd")</f>
        <v>Monday</v>
      </c>
      <c r="F2690" s="6" t="str">
        <f t="shared" si="167"/>
        <v>Week-day</v>
      </c>
      <c r="G2690" s="6" t="str">
        <f>_xlfn.XLOOKUP(B2690,'[1]VLOOKUP DATA'!$A$3:$A$14,'[1]VLOOKUP DATA'!$C$3:$C$14)</f>
        <v>Low-demand</v>
      </c>
      <c r="H2690" s="6" t="str" cm="1">
        <f t="array" ref="H2690">_xlfn.XLOOKUP(1,('[1]VLOOKUP DATA'!$I$2:$I$337=[1]DATA!G2690)*('[1]VLOOKUP DATA'!$J$2:$J$337=[1]DATA!D2690)*('[1]VLOOKUP DATA'!$K$2:$K$337=[1]DATA!E2690),'[1]VLOOKUP DATA'!$L$2:$L$337)</f>
        <v>Standard</v>
      </c>
      <c r="I2690" s="1" cm="1">
        <f t="array" ref="I2690">_xlfn.XLOOKUP(B2690,'[1]VLOOKUP DATA'!$A$3:$A$14,_xlfn.XLOOKUP(H2690,'[1]VLOOKUP DATA'!$D$2:$F$2,'[1]VLOOKUP DATA'!$D$3:$F$14))*100</f>
        <v>147</v>
      </c>
      <c r="J2690" s="2">
        <v>145.14188135593218</v>
      </c>
      <c r="K2690" s="3">
        <f t="shared" ref="K2690:K2753" si="169">IF(J2690&gt;0,J2690,0)</f>
        <v>145.14188135593218</v>
      </c>
      <c r="L2690" s="3">
        <v>99</v>
      </c>
      <c r="M2690" s="4">
        <v>304.59198305084743</v>
      </c>
      <c r="N2690" s="4">
        <v>54.539872881355933</v>
      </c>
      <c r="O2690" s="4">
        <v>463.85796610169501</v>
      </c>
      <c r="P2690" s="3">
        <f t="shared" ref="P2690:P2753" si="170">_xlfn.MAXIFS(M:M,B:B,B2690)</f>
        <v>479.85873786407785</v>
      </c>
      <c r="Q2690" s="5">
        <v>0</v>
      </c>
      <c r="R2690" s="5">
        <f>VLOOKUP(D2690,'[1]DESIGN LOAD'!AC:AF,2,FALSE)</f>
        <v>295</v>
      </c>
      <c r="S2690" s="7">
        <f>VLOOKUP(D2690,'[1]DESIGN LOAD'!AC:AF,3,FALSE)</f>
        <v>190</v>
      </c>
      <c r="T2690">
        <f>VLOOKUP(D2690,'[1]DESIGN LOAD'!AC:AF,4,FALSE)</f>
        <v>485</v>
      </c>
    </row>
    <row r="2691" spans="1:20" x14ac:dyDescent="0.3">
      <c r="A2691" s="6">
        <v>2024</v>
      </c>
      <c r="B2691" s="6">
        <v>10</v>
      </c>
      <c r="C2691" s="6">
        <v>21</v>
      </c>
      <c r="D2691" s="6">
        <v>7</v>
      </c>
      <c r="E2691" s="6" t="str">
        <f t="shared" si="168"/>
        <v>Monday</v>
      </c>
      <c r="F2691" s="6" t="str">
        <f t="shared" si="167"/>
        <v>Week-day</v>
      </c>
      <c r="G2691" s="6" t="str">
        <f>_xlfn.XLOOKUP(B2691,'[1]VLOOKUP DATA'!$A$3:$A$14,'[1]VLOOKUP DATA'!$C$3:$C$14)</f>
        <v>Low-demand</v>
      </c>
      <c r="H2691" s="6" t="str" cm="1">
        <f t="array" ref="H2691">_xlfn.XLOOKUP(1,('[1]VLOOKUP DATA'!$I$2:$I$337=[1]DATA!G2691)*('[1]VLOOKUP DATA'!$J$2:$J$337=[1]DATA!D2691)*('[1]VLOOKUP DATA'!$K$2:$K$337=[1]DATA!E2691),'[1]VLOOKUP DATA'!$L$2:$L$337)</f>
        <v>Peak</v>
      </c>
      <c r="I2691" s="1" cm="1">
        <f t="array" ref="I2691">_xlfn.XLOOKUP(B2691,'[1]VLOOKUP DATA'!$A$3:$A$14,_xlfn.XLOOKUP(H2691,'[1]VLOOKUP DATA'!$D$2:$F$2,'[1]VLOOKUP DATA'!$D$3:$F$14))*100</f>
        <v>213</v>
      </c>
      <c r="J2691" s="2">
        <v>147.43280733944957</v>
      </c>
      <c r="K2691" s="3">
        <f t="shared" si="169"/>
        <v>147.43280733944957</v>
      </c>
      <c r="L2691" s="3">
        <v>99</v>
      </c>
      <c r="M2691" s="4">
        <v>30.433522935779816</v>
      </c>
      <c r="N2691" s="4">
        <v>377.69606422018342</v>
      </c>
      <c r="O2691" s="4">
        <v>555.56045871559661</v>
      </c>
      <c r="P2691" s="3">
        <f t="shared" si="170"/>
        <v>479.85873786407785</v>
      </c>
      <c r="Q2691" s="5">
        <v>-1.9357798165137614E-3</v>
      </c>
      <c r="R2691" s="5">
        <f>VLOOKUP(D2691,'[1]DESIGN LOAD'!AC:AF,2,FALSE)</f>
        <v>565</v>
      </c>
      <c r="S2691" s="7">
        <f>VLOOKUP(D2691,'[1]DESIGN LOAD'!AC:AF,3,FALSE)</f>
        <v>690</v>
      </c>
      <c r="T2691">
        <f>VLOOKUP(D2691,'[1]DESIGN LOAD'!AC:AF,4,FALSE)</f>
        <v>1255</v>
      </c>
    </row>
    <row r="2692" spans="1:20" x14ac:dyDescent="0.3">
      <c r="A2692" s="6">
        <v>2024</v>
      </c>
      <c r="B2692" s="6">
        <v>10</v>
      </c>
      <c r="C2692" s="6">
        <v>21</v>
      </c>
      <c r="D2692" s="6">
        <v>8</v>
      </c>
      <c r="E2692" s="6" t="str">
        <f t="shared" si="168"/>
        <v>Monday</v>
      </c>
      <c r="F2692" s="6" t="str">
        <f t="shared" si="167"/>
        <v>Week-day</v>
      </c>
      <c r="G2692" s="6" t="str">
        <f>_xlfn.XLOOKUP(B2692,'[1]VLOOKUP DATA'!$A$3:$A$14,'[1]VLOOKUP DATA'!$C$3:$C$14)</f>
        <v>Low-demand</v>
      </c>
      <c r="H2692" s="6" t="str" cm="1">
        <f t="array" ref="H2692">_xlfn.XLOOKUP(1,('[1]VLOOKUP DATA'!$I$2:$I$337=[1]DATA!G2692)*('[1]VLOOKUP DATA'!$J$2:$J$337=[1]DATA!D2692)*('[1]VLOOKUP DATA'!$K$2:$K$337=[1]DATA!E2692),'[1]VLOOKUP DATA'!$L$2:$L$337)</f>
        <v>Peak</v>
      </c>
      <c r="I2692" s="1" cm="1">
        <f t="array" ref="I2692">_xlfn.XLOOKUP(B2692,'[1]VLOOKUP DATA'!$A$3:$A$14,_xlfn.XLOOKUP(H2692,'[1]VLOOKUP DATA'!$D$2:$F$2,'[1]VLOOKUP DATA'!$D$3:$F$14))*100</f>
        <v>213</v>
      </c>
      <c r="J2692" s="2">
        <v>-183.45128448275852</v>
      </c>
      <c r="K2692" s="3">
        <f t="shared" si="169"/>
        <v>0</v>
      </c>
      <c r="L2692" s="3">
        <v>96.318965517241381</v>
      </c>
      <c r="M2692" s="4">
        <v>148.91660344827588</v>
      </c>
      <c r="N2692" s="4">
        <v>601.37687931034475</v>
      </c>
      <c r="O2692" s="4">
        <v>566.83888793103438</v>
      </c>
      <c r="P2692" s="3">
        <f t="shared" si="170"/>
        <v>479.85873786407785</v>
      </c>
      <c r="Q2692" s="5">
        <v>-2.706896551724138E-3</v>
      </c>
      <c r="R2692" s="5">
        <f>VLOOKUP(D2692,'[1]DESIGN LOAD'!AC:AF,2,FALSE)</f>
        <v>565</v>
      </c>
      <c r="S2692" s="7">
        <f>VLOOKUP(D2692,'[1]DESIGN LOAD'!AC:AF,3,FALSE)</f>
        <v>675</v>
      </c>
      <c r="T2692">
        <f>VLOOKUP(D2692,'[1]DESIGN LOAD'!AC:AF,4,FALSE)</f>
        <v>1240</v>
      </c>
    </row>
    <row r="2693" spans="1:20" x14ac:dyDescent="0.3">
      <c r="A2693" s="6">
        <v>2024</v>
      </c>
      <c r="B2693" s="6">
        <v>10</v>
      </c>
      <c r="C2693" s="6">
        <v>21</v>
      </c>
      <c r="D2693" s="6">
        <v>9</v>
      </c>
      <c r="E2693" s="6" t="str">
        <f t="shared" si="168"/>
        <v>Monday</v>
      </c>
      <c r="F2693" s="6" t="str">
        <f t="shared" si="167"/>
        <v>Week-day</v>
      </c>
      <c r="G2693" s="6" t="str">
        <f>_xlfn.XLOOKUP(B2693,'[1]VLOOKUP DATA'!$A$3:$A$14,'[1]VLOOKUP DATA'!$C$3:$C$14)</f>
        <v>Low-demand</v>
      </c>
      <c r="H2693" s="6" t="str" cm="1">
        <f t="array" ref="H2693">_xlfn.XLOOKUP(1,('[1]VLOOKUP DATA'!$I$2:$I$337=[1]DATA!G2693)*('[1]VLOOKUP DATA'!$J$2:$J$337=[1]DATA!D2693)*('[1]VLOOKUP DATA'!$K$2:$K$337=[1]DATA!E2693),'[1]VLOOKUP DATA'!$L$2:$L$337)</f>
        <v>Peak</v>
      </c>
      <c r="I2693" s="1" cm="1">
        <f t="array" ref="I2693">_xlfn.XLOOKUP(B2693,'[1]VLOOKUP DATA'!$A$3:$A$14,_xlfn.XLOOKUP(H2693,'[1]VLOOKUP DATA'!$D$2:$F$2,'[1]VLOOKUP DATA'!$D$3:$F$14))*100</f>
        <v>213</v>
      </c>
      <c r="J2693" s="2">
        <v>-5.956408333333318</v>
      </c>
      <c r="K2693" s="3">
        <f t="shared" si="169"/>
        <v>0</v>
      </c>
      <c r="L2693" s="3">
        <v>96.275000000000006</v>
      </c>
      <c r="M2693" s="4">
        <v>184.53416666666669</v>
      </c>
      <c r="N2693" s="4">
        <v>461.75517500000018</v>
      </c>
      <c r="O2693" s="4">
        <v>640.33012500000007</v>
      </c>
      <c r="P2693" s="3">
        <f t="shared" si="170"/>
        <v>479.85873786407785</v>
      </c>
      <c r="Q2693" s="5">
        <v>-2.4749999999999998E-3</v>
      </c>
      <c r="R2693" s="5">
        <f>VLOOKUP(D2693,'[1]DESIGN LOAD'!AC:AF,2,FALSE)</f>
        <v>565</v>
      </c>
      <c r="S2693" s="7">
        <f>VLOOKUP(D2693,'[1]DESIGN LOAD'!AC:AF,3,FALSE)</f>
        <v>675</v>
      </c>
      <c r="T2693">
        <f>VLOOKUP(D2693,'[1]DESIGN LOAD'!AC:AF,4,FALSE)</f>
        <v>1240</v>
      </c>
    </row>
    <row r="2694" spans="1:20" x14ac:dyDescent="0.3">
      <c r="A2694" s="6">
        <v>2024</v>
      </c>
      <c r="B2694" s="6">
        <v>10</v>
      </c>
      <c r="C2694" s="6">
        <v>21</v>
      </c>
      <c r="D2694" s="6">
        <v>10</v>
      </c>
      <c r="E2694" s="6" t="str">
        <f t="shared" si="168"/>
        <v>Monday</v>
      </c>
      <c r="F2694" s="6" t="str">
        <f t="shared" si="167"/>
        <v>Week-day</v>
      </c>
      <c r="G2694" s="6" t="str">
        <f>_xlfn.XLOOKUP(B2694,'[1]VLOOKUP DATA'!$A$3:$A$14,'[1]VLOOKUP DATA'!$C$3:$C$14)</f>
        <v>Low-demand</v>
      </c>
      <c r="H2694" s="6" t="str" cm="1">
        <f t="array" ref="H2694">_xlfn.XLOOKUP(1,('[1]VLOOKUP DATA'!$I$2:$I$337=[1]DATA!G2694)*('[1]VLOOKUP DATA'!$J$2:$J$337=[1]DATA!D2694)*('[1]VLOOKUP DATA'!$K$2:$K$337=[1]DATA!E2694),'[1]VLOOKUP DATA'!$L$2:$L$337)</f>
        <v>Standard</v>
      </c>
      <c r="I2694" s="1" cm="1">
        <f t="array" ref="I2694">_xlfn.XLOOKUP(B2694,'[1]VLOOKUP DATA'!$A$3:$A$14,_xlfn.XLOOKUP(H2694,'[1]VLOOKUP DATA'!$D$2:$F$2,'[1]VLOOKUP DATA'!$D$3:$F$14))*100</f>
        <v>147</v>
      </c>
      <c r="J2694" s="2">
        <v>31.317441666666713</v>
      </c>
      <c r="K2694" s="3">
        <f t="shared" si="169"/>
        <v>31.317441666666713</v>
      </c>
      <c r="L2694" s="3">
        <v>97.308333333333337</v>
      </c>
      <c r="M2694" s="4">
        <v>153.79739166666661</v>
      </c>
      <c r="N2694" s="4">
        <v>442.19190833333329</v>
      </c>
      <c r="O2694" s="4">
        <v>627.30475833333344</v>
      </c>
      <c r="P2694" s="3">
        <f t="shared" si="170"/>
        <v>479.85873786407785</v>
      </c>
      <c r="Q2694" s="5">
        <v>-1.8583333333333331E-3</v>
      </c>
      <c r="R2694" s="5">
        <f>VLOOKUP(D2694,'[1]DESIGN LOAD'!AC:AF,2,FALSE)</f>
        <v>565</v>
      </c>
      <c r="S2694" s="7">
        <f>VLOOKUP(D2694,'[1]DESIGN LOAD'!AC:AF,3,FALSE)</f>
        <v>675</v>
      </c>
      <c r="T2694">
        <f>VLOOKUP(D2694,'[1]DESIGN LOAD'!AC:AF,4,FALSE)</f>
        <v>1240</v>
      </c>
    </row>
    <row r="2695" spans="1:20" x14ac:dyDescent="0.3">
      <c r="A2695" s="6">
        <v>2024</v>
      </c>
      <c r="B2695" s="6">
        <v>10</v>
      </c>
      <c r="C2695" s="6">
        <v>21</v>
      </c>
      <c r="D2695" s="6">
        <v>11</v>
      </c>
      <c r="E2695" s="6" t="str">
        <f t="shared" si="168"/>
        <v>Monday</v>
      </c>
      <c r="F2695" s="6" t="str">
        <f t="shared" si="167"/>
        <v>Week-day</v>
      </c>
      <c r="G2695" s="6" t="str">
        <f>_xlfn.XLOOKUP(B2695,'[1]VLOOKUP DATA'!$A$3:$A$14,'[1]VLOOKUP DATA'!$C$3:$C$14)</f>
        <v>Low-demand</v>
      </c>
      <c r="H2695" s="6" t="str" cm="1">
        <f t="array" ref="H2695">_xlfn.XLOOKUP(1,('[1]VLOOKUP DATA'!$I$2:$I$337=[1]DATA!G2695)*('[1]VLOOKUP DATA'!$J$2:$J$337=[1]DATA!D2695)*('[1]VLOOKUP DATA'!$K$2:$K$337=[1]DATA!E2695),'[1]VLOOKUP DATA'!$L$2:$L$337)</f>
        <v>Standard</v>
      </c>
      <c r="I2695" s="1" cm="1">
        <f t="array" ref="I2695">_xlfn.XLOOKUP(B2695,'[1]VLOOKUP DATA'!$A$3:$A$14,_xlfn.XLOOKUP(H2695,'[1]VLOOKUP DATA'!$D$2:$F$2,'[1]VLOOKUP DATA'!$D$3:$F$14))*100</f>
        <v>147</v>
      </c>
      <c r="J2695" s="2">
        <v>84.814991666666657</v>
      </c>
      <c r="K2695" s="3">
        <f t="shared" si="169"/>
        <v>84.814991666666657</v>
      </c>
      <c r="L2695" s="3">
        <v>96.525000000000006</v>
      </c>
      <c r="M2695" s="4">
        <v>127.95988333333334</v>
      </c>
      <c r="N2695" s="4">
        <v>435.51640833333323</v>
      </c>
      <c r="O2695" s="4">
        <v>648.28735000000017</v>
      </c>
      <c r="P2695" s="3">
        <f t="shared" si="170"/>
        <v>479.85873786407785</v>
      </c>
      <c r="Q2695" s="5">
        <v>-3.6416666666666667E-3</v>
      </c>
      <c r="R2695" s="5">
        <f>VLOOKUP(D2695,'[1]DESIGN LOAD'!AC:AF,2,FALSE)</f>
        <v>565</v>
      </c>
      <c r="S2695" s="7">
        <f>VLOOKUP(D2695,'[1]DESIGN LOAD'!AC:AF,3,FALSE)</f>
        <v>675</v>
      </c>
      <c r="T2695">
        <f>VLOOKUP(D2695,'[1]DESIGN LOAD'!AC:AF,4,FALSE)</f>
        <v>1240</v>
      </c>
    </row>
    <row r="2696" spans="1:20" x14ac:dyDescent="0.3">
      <c r="A2696" s="6">
        <v>2024</v>
      </c>
      <c r="B2696" s="6">
        <v>10</v>
      </c>
      <c r="C2696" s="6">
        <v>21</v>
      </c>
      <c r="D2696" s="6">
        <v>12</v>
      </c>
      <c r="E2696" s="6" t="str">
        <f t="shared" si="168"/>
        <v>Monday</v>
      </c>
      <c r="F2696" s="6" t="str">
        <f t="shared" si="167"/>
        <v>Week-day</v>
      </c>
      <c r="G2696" s="6" t="str">
        <f>_xlfn.XLOOKUP(B2696,'[1]VLOOKUP DATA'!$A$3:$A$14,'[1]VLOOKUP DATA'!$C$3:$C$14)</f>
        <v>Low-demand</v>
      </c>
      <c r="H2696" s="6" t="str" cm="1">
        <f t="array" ref="H2696">_xlfn.XLOOKUP(1,('[1]VLOOKUP DATA'!$I$2:$I$337=[1]DATA!G2696)*('[1]VLOOKUP DATA'!$J$2:$J$337=[1]DATA!D2696)*('[1]VLOOKUP DATA'!$K$2:$K$337=[1]DATA!E2696),'[1]VLOOKUP DATA'!$L$2:$L$337)</f>
        <v>Standard</v>
      </c>
      <c r="I2696" s="1" cm="1">
        <f t="array" ref="I2696">_xlfn.XLOOKUP(B2696,'[1]VLOOKUP DATA'!$A$3:$A$14,_xlfn.XLOOKUP(H2696,'[1]VLOOKUP DATA'!$D$2:$F$2,'[1]VLOOKUP DATA'!$D$3:$F$14))*100</f>
        <v>147</v>
      </c>
      <c r="J2696" s="2">
        <v>39.358258333333339</v>
      </c>
      <c r="K2696" s="3">
        <f t="shared" si="169"/>
        <v>39.358258333333339</v>
      </c>
      <c r="L2696" s="3">
        <v>96.516666666666666</v>
      </c>
      <c r="M2696" s="4">
        <v>138.46504166666668</v>
      </c>
      <c r="N2696" s="4">
        <v>511.50839999999999</v>
      </c>
      <c r="O2696" s="4">
        <v>689.32651666666663</v>
      </c>
      <c r="P2696" s="3">
        <f t="shared" si="170"/>
        <v>479.85873786407785</v>
      </c>
      <c r="Q2696" s="5">
        <v>-4.841666666666666E-3</v>
      </c>
      <c r="R2696" s="5">
        <f>VLOOKUP(D2696,'[1]DESIGN LOAD'!AC:AF,2,FALSE)</f>
        <v>565</v>
      </c>
      <c r="S2696" s="7">
        <f>VLOOKUP(D2696,'[1]DESIGN LOAD'!AC:AF,3,FALSE)</f>
        <v>675</v>
      </c>
      <c r="T2696">
        <f>VLOOKUP(D2696,'[1]DESIGN LOAD'!AC:AF,4,FALSE)</f>
        <v>1240</v>
      </c>
    </row>
    <row r="2697" spans="1:20" x14ac:dyDescent="0.3">
      <c r="A2697" s="6">
        <v>2024</v>
      </c>
      <c r="B2697" s="6">
        <v>10</v>
      </c>
      <c r="C2697" s="6">
        <v>21</v>
      </c>
      <c r="D2697" s="6">
        <v>13</v>
      </c>
      <c r="E2697" s="6" t="str">
        <f t="shared" si="168"/>
        <v>Monday</v>
      </c>
      <c r="F2697" s="6" t="str">
        <f t="shared" si="167"/>
        <v>Week-day</v>
      </c>
      <c r="G2697" s="6" t="str">
        <f>_xlfn.XLOOKUP(B2697,'[1]VLOOKUP DATA'!$A$3:$A$14,'[1]VLOOKUP DATA'!$C$3:$C$14)</f>
        <v>Low-demand</v>
      </c>
      <c r="H2697" s="6" t="str" cm="1">
        <f t="array" ref="H2697">_xlfn.XLOOKUP(1,('[1]VLOOKUP DATA'!$I$2:$I$337=[1]DATA!G2697)*('[1]VLOOKUP DATA'!$J$2:$J$337=[1]DATA!D2697)*('[1]VLOOKUP DATA'!$K$2:$K$337=[1]DATA!E2697),'[1]VLOOKUP DATA'!$L$2:$L$337)</f>
        <v>Standard</v>
      </c>
      <c r="I2697" s="1" cm="1">
        <f t="array" ref="I2697">_xlfn.XLOOKUP(B2697,'[1]VLOOKUP DATA'!$A$3:$A$14,_xlfn.XLOOKUP(H2697,'[1]VLOOKUP DATA'!$D$2:$F$2,'[1]VLOOKUP DATA'!$D$3:$F$14))*100</f>
        <v>147</v>
      </c>
      <c r="J2697" s="2">
        <v>66.024258333333322</v>
      </c>
      <c r="K2697" s="3">
        <f t="shared" si="169"/>
        <v>66.024258333333322</v>
      </c>
      <c r="L2697" s="3">
        <v>94.283333333333331</v>
      </c>
      <c r="M2697" s="4">
        <v>457.99396666666672</v>
      </c>
      <c r="N2697" s="4">
        <v>220.54977500000004</v>
      </c>
      <c r="O2697" s="4">
        <v>744.56445833333305</v>
      </c>
      <c r="P2697" s="3">
        <f t="shared" si="170"/>
        <v>479.85873786407785</v>
      </c>
      <c r="Q2697" s="5">
        <v>-3.7416666666666666E-3</v>
      </c>
      <c r="R2697" s="5">
        <f>VLOOKUP(D2697,'[1]DESIGN LOAD'!AC:AF,2,FALSE)</f>
        <v>565</v>
      </c>
      <c r="S2697" s="7">
        <f>VLOOKUP(D2697,'[1]DESIGN LOAD'!AC:AF,3,FALSE)</f>
        <v>675</v>
      </c>
      <c r="T2697">
        <f>VLOOKUP(D2697,'[1]DESIGN LOAD'!AC:AF,4,FALSE)</f>
        <v>1240</v>
      </c>
    </row>
    <row r="2698" spans="1:20" x14ac:dyDescent="0.3">
      <c r="A2698" s="6">
        <v>2024</v>
      </c>
      <c r="B2698" s="6">
        <v>10</v>
      </c>
      <c r="C2698" s="6">
        <v>21</v>
      </c>
      <c r="D2698" s="6">
        <v>14</v>
      </c>
      <c r="E2698" s="6" t="str">
        <f t="shared" si="168"/>
        <v>Monday</v>
      </c>
      <c r="F2698" s="6" t="str">
        <f t="shared" si="167"/>
        <v>Week-day</v>
      </c>
      <c r="G2698" s="6" t="str">
        <f>_xlfn.XLOOKUP(B2698,'[1]VLOOKUP DATA'!$A$3:$A$14,'[1]VLOOKUP DATA'!$C$3:$C$14)</f>
        <v>Low-demand</v>
      </c>
      <c r="H2698" s="6" t="str" cm="1">
        <f t="array" ref="H2698">_xlfn.XLOOKUP(1,('[1]VLOOKUP DATA'!$I$2:$I$337=[1]DATA!G2698)*('[1]VLOOKUP DATA'!$J$2:$J$337=[1]DATA!D2698)*('[1]VLOOKUP DATA'!$K$2:$K$337=[1]DATA!E2698),'[1]VLOOKUP DATA'!$L$2:$L$337)</f>
        <v>Standard</v>
      </c>
      <c r="I2698" s="1" cm="1">
        <f t="array" ref="I2698">_xlfn.XLOOKUP(B2698,'[1]VLOOKUP DATA'!$A$3:$A$14,_xlfn.XLOOKUP(H2698,'[1]VLOOKUP DATA'!$D$2:$F$2,'[1]VLOOKUP DATA'!$D$3:$F$14))*100</f>
        <v>147</v>
      </c>
      <c r="J2698" s="2">
        <v>51.750408333333333</v>
      </c>
      <c r="K2698" s="3">
        <f t="shared" si="169"/>
        <v>51.750408333333333</v>
      </c>
      <c r="L2698" s="3">
        <v>95.74166666666666</v>
      </c>
      <c r="M2698" s="4">
        <v>261.50299166666673</v>
      </c>
      <c r="N2698" s="4">
        <v>372.39494166666663</v>
      </c>
      <c r="O2698" s="4">
        <v>685.64265833333343</v>
      </c>
      <c r="P2698" s="3">
        <f t="shared" si="170"/>
        <v>479.85873786407785</v>
      </c>
      <c r="Q2698" s="5">
        <v>-5.5666666666666685E-3</v>
      </c>
      <c r="R2698" s="5">
        <f>VLOOKUP(D2698,'[1]DESIGN LOAD'!AC:AF,2,FALSE)</f>
        <v>565</v>
      </c>
      <c r="S2698" s="7">
        <f>VLOOKUP(D2698,'[1]DESIGN LOAD'!AC:AF,3,FALSE)</f>
        <v>675</v>
      </c>
      <c r="T2698">
        <f>VLOOKUP(D2698,'[1]DESIGN LOAD'!AC:AF,4,FALSE)</f>
        <v>1240</v>
      </c>
    </row>
    <row r="2699" spans="1:20" x14ac:dyDescent="0.3">
      <c r="A2699" s="6">
        <v>2024</v>
      </c>
      <c r="B2699" s="6">
        <v>10</v>
      </c>
      <c r="C2699" s="6">
        <v>21</v>
      </c>
      <c r="D2699" s="6">
        <v>15</v>
      </c>
      <c r="E2699" s="6" t="str">
        <f t="shared" si="168"/>
        <v>Monday</v>
      </c>
      <c r="F2699" s="6" t="str">
        <f t="shared" si="167"/>
        <v>Week-day</v>
      </c>
      <c r="G2699" s="6" t="str">
        <f>_xlfn.XLOOKUP(B2699,'[1]VLOOKUP DATA'!$A$3:$A$14,'[1]VLOOKUP DATA'!$C$3:$C$14)</f>
        <v>Low-demand</v>
      </c>
      <c r="H2699" s="6" t="str" cm="1">
        <f t="array" ref="H2699">_xlfn.XLOOKUP(1,('[1]VLOOKUP DATA'!$I$2:$I$337=[1]DATA!G2699)*('[1]VLOOKUP DATA'!$J$2:$J$337=[1]DATA!D2699)*('[1]VLOOKUP DATA'!$K$2:$K$337=[1]DATA!E2699),'[1]VLOOKUP DATA'!$L$2:$L$337)</f>
        <v>Standard</v>
      </c>
      <c r="I2699" s="1" cm="1">
        <f t="array" ref="I2699">_xlfn.XLOOKUP(B2699,'[1]VLOOKUP DATA'!$A$3:$A$14,_xlfn.XLOOKUP(H2699,'[1]VLOOKUP DATA'!$D$2:$F$2,'[1]VLOOKUP DATA'!$D$3:$F$14))*100</f>
        <v>147</v>
      </c>
      <c r="J2699" s="2">
        <v>112.53199999999998</v>
      </c>
      <c r="K2699" s="3">
        <f t="shared" si="169"/>
        <v>112.53199999999998</v>
      </c>
      <c r="L2699" s="3">
        <v>93.908333333333331</v>
      </c>
      <c r="M2699" s="4">
        <v>470.80165833333348</v>
      </c>
      <c r="N2699" s="4">
        <v>157.06400833333333</v>
      </c>
      <c r="O2699" s="4">
        <v>740.39622499999984</v>
      </c>
      <c r="P2699" s="3">
        <f t="shared" si="170"/>
        <v>479.85873786407785</v>
      </c>
      <c r="Q2699" s="5">
        <v>-1.5666666666666667E-3</v>
      </c>
      <c r="R2699" s="5">
        <f>VLOOKUP(D2699,'[1]DESIGN LOAD'!AC:AF,2,FALSE)</f>
        <v>565</v>
      </c>
      <c r="S2699" s="7">
        <f>VLOOKUP(D2699,'[1]DESIGN LOAD'!AC:AF,3,FALSE)</f>
        <v>675</v>
      </c>
      <c r="T2699">
        <f>VLOOKUP(D2699,'[1]DESIGN LOAD'!AC:AF,4,FALSE)</f>
        <v>1240</v>
      </c>
    </row>
    <row r="2700" spans="1:20" x14ac:dyDescent="0.3">
      <c r="A2700" s="6">
        <v>2024</v>
      </c>
      <c r="B2700" s="6">
        <v>10</v>
      </c>
      <c r="C2700" s="6">
        <v>21</v>
      </c>
      <c r="D2700" s="6">
        <v>16</v>
      </c>
      <c r="E2700" s="6" t="str">
        <f t="shared" si="168"/>
        <v>Monday</v>
      </c>
      <c r="F2700" s="6" t="str">
        <f t="shared" si="167"/>
        <v>Week-day</v>
      </c>
      <c r="G2700" s="6" t="str">
        <f>_xlfn.XLOOKUP(B2700,'[1]VLOOKUP DATA'!$A$3:$A$14,'[1]VLOOKUP DATA'!$C$3:$C$14)</f>
        <v>Low-demand</v>
      </c>
      <c r="H2700" s="6" t="str" cm="1">
        <f t="array" ref="H2700">_xlfn.XLOOKUP(1,('[1]VLOOKUP DATA'!$I$2:$I$337=[1]DATA!G2700)*('[1]VLOOKUP DATA'!$J$2:$J$337=[1]DATA!D2700)*('[1]VLOOKUP DATA'!$K$2:$K$337=[1]DATA!E2700),'[1]VLOOKUP DATA'!$L$2:$L$337)</f>
        <v>Standard</v>
      </c>
      <c r="I2700" s="1" cm="1">
        <f t="array" ref="I2700">_xlfn.XLOOKUP(B2700,'[1]VLOOKUP DATA'!$A$3:$A$14,_xlfn.XLOOKUP(H2700,'[1]VLOOKUP DATA'!$D$2:$F$2,'[1]VLOOKUP DATA'!$D$3:$F$14))*100</f>
        <v>147</v>
      </c>
      <c r="J2700" s="2">
        <v>82.176483333333323</v>
      </c>
      <c r="K2700" s="3">
        <f t="shared" si="169"/>
        <v>82.176483333333323</v>
      </c>
      <c r="L2700" s="3">
        <v>93.674999999999997</v>
      </c>
      <c r="M2700" s="4">
        <v>479.82595000000015</v>
      </c>
      <c r="N2700" s="4">
        <v>127.95840000000001</v>
      </c>
      <c r="O2700" s="4">
        <v>689.95658333333301</v>
      </c>
      <c r="P2700" s="3">
        <f t="shared" si="170"/>
        <v>479.85873786407785</v>
      </c>
      <c r="Q2700" s="5">
        <v>-4.5166666666666671E-3</v>
      </c>
      <c r="R2700" s="5">
        <f>VLOOKUP(D2700,'[1]DESIGN LOAD'!AC:AF,2,FALSE)</f>
        <v>565</v>
      </c>
      <c r="S2700" s="7">
        <f>VLOOKUP(D2700,'[1]DESIGN LOAD'!AC:AF,3,FALSE)</f>
        <v>675</v>
      </c>
      <c r="T2700">
        <f>VLOOKUP(D2700,'[1]DESIGN LOAD'!AC:AF,4,FALSE)</f>
        <v>1240</v>
      </c>
    </row>
    <row r="2701" spans="1:20" x14ac:dyDescent="0.3">
      <c r="A2701" s="6">
        <v>2024</v>
      </c>
      <c r="B2701" s="6">
        <v>10</v>
      </c>
      <c r="C2701" s="6">
        <v>21</v>
      </c>
      <c r="D2701" s="6">
        <v>17</v>
      </c>
      <c r="E2701" s="6" t="str">
        <f t="shared" si="168"/>
        <v>Monday</v>
      </c>
      <c r="F2701" s="6" t="str">
        <f t="shared" si="167"/>
        <v>Week-day</v>
      </c>
      <c r="G2701" s="6" t="str">
        <f>_xlfn.XLOOKUP(B2701,'[1]VLOOKUP DATA'!$A$3:$A$14,'[1]VLOOKUP DATA'!$C$3:$C$14)</f>
        <v>Low-demand</v>
      </c>
      <c r="H2701" s="6" t="str" cm="1">
        <f t="array" ref="H2701">_xlfn.XLOOKUP(1,('[1]VLOOKUP DATA'!$I$2:$I$337=[1]DATA!G2701)*('[1]VLOOKUP DATA'!$J$2:$J$337=[1]DATA!D2701)*('[1]VLOOKUP DATA'!$K$2:$K$337=[1]DATA!E2701),'[1]VLOOKUP DATA'!$L$2:$L$337)</f>
        <v>Standard</v>
      </c>
      <c r="I2701" s="1" cm="1">
        <f t="array" ref="I2701">_xlfn.XLOOKUP(B2701,'[1]VLOOKUP DATA'!$A$3:$A$14,_xlfn.XLOOKUP(H2701,'[1]VLOOKUP DATA'!$D$2:$F$2,'[1]VLOOKUP DATA'!$D$3:$F$14))*100</f>
        <v>147</v>
      </c>
      <c r="J2701" s="2">
        <v>120.29470833333335</v>
      </c>
      <c r="K2701" s="3">
        <f t="shared" si="169"/>
        <v>120.29470833333335</v>
      </c>
      <c r="L2701" s="3">
        <v>92.658333333333331</v>
      </c>
      <c r="M2701" s="4">
        <v>479.81934166666667</v>
      </c>
      <c r="N2701" s="4">
        <v>43.044933333333347</v>
      </c>
      <c r="O2701" s="4">
        <v>643.15594166666654</v>
      </c>
      <c r="P2701" s="3">
        <f t="shared" si="170"/>
        <v>479.85873786407785</v>
      </c>
      <c r="Q2701" s="5">
        <v>-3.4499999999999999E-3</v>
      </c>
      <c r="R2701" s="5">
        <f>VLOOKUP(D2701,'[1]DESIGN LOAD'!AC:AF,2,FALSE)</f>
        <v>555</v>
      </c>
      <c r="S2701" s="7">
        <f>VLOOKUP(D2701,'[1]DESIGN LOAD'!AC:AF,3,FALSE)</f>
        <v>675</v>
      </c>
      <c r="T2701">
        <f>VLOOKUP(D2701,'[1]DESIGN LOAD'!AC:AF,4,FALSE)</f>
        <v>1230</v>
      </c>
    </row>
    <row r="2702" spans="1:20" x14ac:dyDescent="0.3">
      <c r="A2702" s="6">
        <v>2024</v>
      </c>
      <c r="B2702" s="6">
        <v>10</v>
      </c>
      <c r="C2702" s="6">
        <v>21</v>
      </c>
      <c r="D2702" s="6">
        <v>18</v>
      </c>
      <c r="E2702" s="6" t="str">
        <f t="shared" si="168"/>
        <v>Monday</v>
      </c>
      <c r="F2702" s="6" t="str">
        <f t="shared" si="167"/>
        <v>Week-day</v>
      </c>
      <c r="G2702" s="6" t="str">
        <f>_xlfn.XLOOKUP(B2702,'[1]VLOOKUP DATA'!$A$3:$A$14,'[1]VLOOKUP DATA'!$C$3:$C$14)</f>
        <v>Low-demand</v>
      </c>
      <c r="H2702" s="6" t="str" cm="1">
        <f t="array" ref="H2702">_xlfn.XLOOKUP(1,('[1]VLOOKUP DATA'!$I$2:$I$337=[1]DATA!G2702)*('[1]VLOOKUP DATA'!$J$2:$J$337=[1]DATA!D2702)*('[1]VLOOKUP DATA'!$K$2:$K$337=[1]DATA!E2702),'[1]VLOOKUP DATA'!$L$2:$L$337)</f>
        <v>Peak</v>
      </c>
      <c r="I2702" s="1" cm="1">
        <f t="array" ref="I2702">_xlfn.XLOOKUP(B2702,'[1]VLOOKUP DATA'!$A$3:$A$14,_xlfn.XLOOKUP(H2702,'[1]VLOOKUP DATA'!$D$2:$F$2,'[1]VLOOKUP DATA'!$D$3:$F$14))*100</f>
        <v>213</v>
      </c>
      <c r="J2702" s="2">
        <v>123.0232166666667</v>
      </c>
      <c r="K2702" s="3">
        <f t="shared" si="169"/>
        <v>123.0232166666667</v>
      </c>
      <c r="L2702" s="3">
        <v>90.65</v>
      </c>
      <c r="M2702" s="4">
        <v>479.82843333333324</v>
      </c>
      <c r="N2702" s="4">
        <v>13.437091666666655</v>
      </c>
      <c r="O2702" s="4">
        <v>616.28724999999997</v>
      </c>
      <c r="P2702" s="3">
        <f t="shared" si="170"/>
        <v>479.85873786407785</v>
      </c>
      <c r="Q2702" s="5">
        <v>-2.0333333333333332E-3</v>
      </c>
      <c r="R2702" s="5">
        <f>VLOOKUP(D2702,'[1]DESIGN LOAD'!AC:AF,2,FALSE)</f>
        <v>485</v>
      </c>
      <c r="S2702" s="7">
        <f>VLOOKUP(D2702,'[1]DESIGN LOAD'!AC:AF,3,FALSE)</f>
        <v>655</v>
      </c>
      <c r="T2702">
        <f>VLOOKUP(D2702,'[1]DESIGN LOAD'!AC:AF,4,FALSE)</f>
        <v>1140</v>
      </c>
    </row>
    <row r="2703" spans="1:20" x14ac:dyDescent="0.3">
      <c r="A2703" s="6">
        <v>2024</v>
      </c>
      <c r="B2703" s="6">
        <v>10</v>
      </c>
      <c r="C2703" s="6">
        <v>21</v>
      </c>
      <c r="D2703" s="6">
        <v>19</v>
      </c>
      <c r="E2703" s="6" t="str">
        <f t="shared" si="168"/>
        <v>Monday</v>
      </c>
      <c r="F2703" s="6" t="str">
        <f t="shared" si="167"/>
        <v>Week-day</v>
      </c>
      <c r="G2703" s="6" t="str">
        <f>_xlfn.XLOOKUP(B2703,'[1]VLOOKUP DATA'!$A$3:$A$14,'[1]VLOOKUP DATA'!$C$3:$C$14)</f>
        <v>Low-demand</v>
      </c>
      <c r="H2703" s="6" t="str" cm="1">
        <f t="array" ref="H2703">_xlfn.XLOOKUP(1,('[1]VLOOKUP DATA'!$I$2:$I$337=[1]DATA!G2703)*('[1]VLOOKUP DATA'!$J$2:$J$337=[1]DATA!D2703)*('[1]VLOOKUP DATA'!$K$2:$K$337=[1]DATA!E2703),'[1]VLOOKUP DATA'!$L$2:$L$337)</f>
        <v>Peak</v>
      </c>
      <c r="I2703" s="1" cm="1">
        <f t="array" ref="I2703">_xlfn.XLOOKUP(B2703,'[1]VLOOKUP DATA'!$A$3:$A$14,_xlfn.XLOOKUP(H2703,'[1]VLOOKUP DATA'!$D$2:$F$2,'[1]VLOOKUP DATA'!$D$3:$F$14))*100</f>
        <v>213</v>
      </c>
      <c r="J2703" s="2">
        <v>57.951674999999994</v>
      </c>
      <c r="K2703" s="3">
        <f t="shared" si="169"/>
        <v>57.951674999999994</v>
      </c>
      <c r="L2703" s="3">
        <v>90.474999999999994</v>
      </c>
      <c r="M2703" s="4">
        <v>479.83909166666655</v>
      </c>
      <c r="N2703" s="4">
        <v>1.8750000000000001E-3</v>
      </c>
      <c r="O2703" s="4">
        <v>537.7901333333333</v>
      </c>
      <c r="P2703" s="3">
        <f t="shared" si="170"/>
        <v>479.85873786407785</v>
      </c>
      <c r="Q2703" s="5">
        <v>-2.8333333333333331E-3</v>
      </c>
      <c r="R2703" s="5">
        <f>VLOOKUP(D2703,'[1]DESIGN LOAD'!AC:AF,2,FALSE)</f>
        <v>295</v>
      </c>
      <c r="S2703" s="7">
        <f>VLOOKUP(D2703,'[1]DESIGN LOAD'!AC:AF,3,FALSE)</f>
        <v>655</v>
      </c>
      <c r="T2703">
        <f>VLOOKUP(D2703,'[1]DESIGN LOAD'!AC:AF,4,FALSE)</f>
        <v>950</v>
      </c>
    </row>
    <row r="2704" spans="1:20" x14ac:dyDescent="0.3">
      <c r="A2704" s="6">
        <v>2024</v>
      </c>
      <c r="B2704" s="6">
        <v>10</v>
      </c>
      <c r="C2704" s="6">
        <v>21</v>
      </c>
      <c r="D2704" s="6">
        <v>20</v>
      </c>
      <c r="E2704" s="6" t="str">
        <f t="shared" si="168"/>
        <v>Monday</v>
      </c>
      <c r="F2704" s="6" t="str">
        <f t="shared" si="167"/>
        <v>Week-day</v>
      </c>
      <c r="G2704" s="6" t="str">
        <f>_xlfn.XLOOKUP(B2704,'[1]VLOOKUP DATA'!$A$3:$A$14,'[1]VLOOKUP DATA'!$C$3:$C$14)</f>
        <v>Low-demand</v>
      </c>
      <c r="H2704" s="6" t="str" cm="1">
        <f t="array" ref="H2704">_xlfn.XLOOKUP(1,('[1]VLOOKUP DATA'!$I$2:$I$337=[1]DATA!G2704)*('[1]VLOOKUP DATA'!$J$2:$J$337=[1]DATA!D2704)*('[1]VLOOKUP DATA'!$K$2:$K$337=[1]DATA!E2704),'[1]VLOOKUP DATA'!$L$2:$L$337)</f>
        <v>Standard</v>
      </c>
      <c r="I2704" s="1" cm="1">
        <f t="array" ref="I2704">_xlfn.XLOOKUP(B2704,'[1]VLOOKUP DATA'!$A$3:$A$14,_xlfn.XLOOKUP(H2704,'[1]VLOOKUP DATA'!$D$2:$F$2,'[1]VLOOKUP DATA'!$D$3:$F$14))*100</f>
        <v>147</v>
      </c>
      <c r="J2704" s="2">
        <v>-57.077433333333325</v>
      </c>
      <c r="K2704" s="3">
        <f t="shared" si="169"/>
        <v>0</v>
      </c>
      <c r="L2704" s="3">
        <v>93.466666666666669</v>
      </c>
      <c r="M2704" s="4">
        <v>479.82308333333327</v>
      </c>
      <c r="N2704" s="4">
        <v>0</v>
      </c>
      <c r="O2704" s="4">
        <v>422.69855000000007</v>
      </c>
      <c r="P2704" s="3">
        <f t="shared" si="170"/>
        <v>479.85873786407785</v>
      </c>
      <c r="Q2704" s="5">
        <v>-4.6916666666666669E-3</v>
      </c>
      <c r="R2704" s="5">
        <f>VLOOKUP(D2704,'[1]DESIGN LOAD'!AC:AF,2,FALSE)</f>
        <v>295</v>
      </c>
      <c r="S2704" s="7">
        <f>VLOOKUP(D2704,'[1]DESIGN LOAD'!AC:AF,3,FALSE)</f>
        <v>190</v>
      </c>
      <c r="T2704">
        <f>VLOOKUP(D2704,'[1]DESIGN LOAD'!AC:AF,4,FALSE)</f>
        <v>485</v>
      </c>
    </row>
    <row r="2705" spans="1:20" x14ac:dyDescent="0.3">
      <c r="A2705" s="6">
        <v>2024</v>
      </c>
      <c r="B2705" s="6">
        <v>10</v>
      </c>
      <c r="C2705" s="6">
        <v>21</v>
      </c>
      <c r="D2705" s="6">
        <v>21</v>
      </c>
      <c r="E2705" s="6" t="str">
        <f t="shared" si="168"/>
        <v>Monday</v>
      </c>
      <c r="F2705" s="6" t="str">
        <f t="shared" si="167"/>
        <v>Week-day</v>
      </c>
      <c r="G2705" s="6" t="str">
        <f>_xlfn.XLOOKUP(B2705,'[1]VLOOKUP DATA'!$A$3:$A$14,'[1]VLOOKUP DATA'!$C$3:$C$14)</f>
        <v>Low-demand</v>
      </c>
      <c r="H2705" s="6" t="str" cm="1">
        <f t="array" ref="H2705">_xlfn.XLOOKUP(1,('[1]VLOOKUP DATA'!$I$2:$I$337=[1]DATA!G2705)*('[1]VLOOKUP DATA'!$J$2:$J$337=[1]DATA!D2705)*('[1]VLOOKUP DATA'!$K$2:$K$337=[1]DATA!E2705),'[1]VLOOKUP DATA'!$L$2:$L$337)</f>
        <v>Standard</v>
      </c>
      <c r="I2705" s="1" cm="1">
        <f t="array" ref="I2705">_xlfn.XLOOKUP(B2705,'[1]VLOOKUP DATA'!$A$3:$A$14,_xlfn.XLOOKUP(H2705,'[1]VLOOKUP DATA'!$D$2:$F$2,'[1]VLOOKUP DATA'!$D$3:$F$14))*100</f>
        <v>147</v>
      </c>
      <c r="J2705" s="2">
        <v>1.4126583333333331</v>
      </c>
      <c r="K2705" s="3">
        <f t="shared" si="169"/>
        <v>1.4126583333333331</v>
      </c>
      <c r="L2705" s="3">
        <v>98.233333333333334</v>
      </c>
      <c r="M2705" s="4">
        <v>422.66431666666654</v>
      </c>
      <c r="N2705" s="4">
        <v>0</v>
      </c>
      <c r="O2705" s="4">
        <v>424.07154999999972</v>
      </c>
      <c r="P2705" s="3">
        <f t="shared" si="170"/>
        <v>479.85873786407785</v>
      </c>
      <c r="Q2705" s="5">
        <v>-5.1083333333333345E-3</v>
      </c>
      <c r="R2705" s="5">
        <f>VLOOKUP(D2705,'[1]DESIGN LOAD'!AC:AF,2,FALSE)</f>
        <v>295</v>
      </c>
      <c r="S2705" s="7">
        <f>VLOOKUP(D2705,'[1]DESIGN LOAD'!AC:AF,3,FALSE)</f>
        <v>190</v>
      </c>
      <c r="T2705">
        <f>VLOOKUP(D2705,'[1]DESIGN LOAD'!AC:AF,4,FALSE)</f>
        <v>485</v>
      </c>
    </row>
    <row r="2706" spans="1:20" x14ac:dyDescent="0.3">
      <c r="A2706" s="6">
        <v>2024</v>
      </c>
      <c r="B2706" s="6">
        <v>10</v>
      </c>
      <c r="C2706" s="6">
        <v>21</v>
      </c>
      <c r="D2706" s="6">
        <v>22</v>
      </c>
      <c r="E2706" s="6" t="str">
        <f t="shared" si="168"/>
        <v>Monday</v>
      </c>
      <c r="F2706" s="6" t="str">
        <f t="shared" ref="F2706:F2769" si="171">IF(OR(E2706="Saturday",E2706="Sunday"),"Weekend","Week-day")</f>
        <v>Week-day</v>
      </c>
      <c r="G2706" s="6" t="str">
        <f>_xlfn.XLOOKUP(B2706,'[1]VLOOKUP DATA'!$A$3:$A$14,'[1]VLOOKUP DATA'!$C$3:$C$14)</f>
        <v>Low-demand</v>
      </c>
      <c r="H2706" s="6" t="str" cm="1">
        <f t="array" ref="H2706">_xlfn.XLOOKUP(1,('[1]VLOOKUP DATA'!$I$2:$I$337=[1]DATA!G2706)*('[1]VLOOKUP DATA'!$J$2:$J$337=[1]DATA!D2706)*('[1]VLOOKUP DATA'!$K$2:$K$337=[1]DATA!E2706),'[1]VLOOKUP DATA'!$L$2:$L$337)</f>
        <v>Off-Peak</v>
      </c>
      <c r="I2706" s="1" cm="1">
        <f t="array" ref="I2706">_xlfn.XLOOKUP(B2706,'[1]VLOOKUP DATA'!$A$3:$A$14,_xlfn.XLOOKUP(H2706,'[1]VLOOKUP DATA'!$D$2:$F$2,'[1]VLOOKUP DATA'!$D$3:$F$14))*100</f>
        <v>93</v>
      </c>
      <c r="J2706" s="2">
        <v>50.411408333333362</v>
      </c>
      <c r="K2706" s="3">
        <f t="shared" si="169"/>
        <v>50.411408333333362</v>
      </c>
      <c r="L2706" s="3">
        <v>98.916666666666671</v>
      </c>
      <c r="M2706" s="4">
        <v>378.55770000000012</v>
      </c>
      <c r="N2706" s="4">
        <v>0</v>
      </c>
      <c r="O2706" s="4">
        <v>428.95215833333339</v>
      </c>
      <c r="P2706" s="3">
        <f t="shared" si="170"/>
        <v>479.85873786407785</v>
      </c>
      <c r="Q2706" s="5">
        <v>-4.6500000000000005E-3</v>
      </c>
      <c r="R2706" s="5">
        <f>VLOOKUP(D2706,'[1]DESIGN LOAD'!AC:AF,2,FALSE)</f>
        <v>200</v>
      </c>
      <c r="S2706" s="7">
        <f>VLOOKUP(D2706,'[1]DESIGN LOAD'!AC:AF,3,FALSE)</f>
        <v>190</v>
      </c>
      <c r="T2706">
        <f>VLOOKUP(D2706,'[1]DESIGN LOAD'!AC:AF,4,FALSE)</f>
        <v>390</v>
      </c>
    </row>
    <row r="2707" spans="1:20" x14ac:dyDescent="0.3">
      <c r="A2707" s="6">
        <v>2024</v>
      </c>
      <c r="B2707" s="6">
        <v>10</v>
      </c>
      <c r="C2707" s="6">
        <v>21</v>
      </c>
      <c r="D2707" s="6">
        <v>23</v>
      </c>
      <c r="E2707" s="6" t="str">
        <f t="shared" si="168"/>
        <v>Monday</v>
      </c>
      <c r="F2707" s="6" t="str">
        <f t="shared" si="171"/>
        <v>Week-day</v>
      </c>
      <c r="G2707" s="6" t="str">
        <f>_xlfn.XLOOKUP(B2707,'[1]VLOOKUP DATA'!$A$3:$A$14,'[1]VLOOKUP DATA'!$C$3:$C$14)</f>
        <v>Low-demand</v>
      </c>
      <c r="H2707" s="6" t="str" cm="1">
        <f t="array" ref="H2707">_xlfn.XLOOKUP(1,('[1]VLOOKUP DATA'!$I$2:$I$337=[1]DATA!G2707)*('[1]VLOOKUP DATA'!$J$2:$J$337=[1]DATA!D2707)*('[1]VLOOKUP DATA'!$K$2:$K$337=[1]DATA!E2707),'[1]VLOOKUP DATA'!$L$2:$L$337)</f>
        <v>Off-Peak</v>
      </c>
      <c r="I2707" s="1" cm="1">
        <f t="array" ref="I2707">_xlfn.XLOOKUP(B2707,'[1]VLOOKUP DATA'!$A$3:$A$14,_xlfn.XLOOKUP(H2707,'[1]VLOOKUP DATA'!$D$2:$F$2,'[1]VLOOKUP DATA'!$D$3:$F$14))*100</f>
        <v>93</v>
      </c>
      <c r="J2707" s="2">
        <v>63.89588333333333</v>
      </c>
      <c r="K2707" s="3">
        <f t="shared" si="169"/>
        <v>63.89588333333333</v>
      </c>
      <c r="L2707" s="3">
        <v>99</v>
      </c>
      <c r="M2707" s="4">
        <v>355.86170833333324</v>
      </c>
      <c r="N2707" s="4">
        <v>0</v>
      </c>
      <c r="O2707" s="4">
        <v>419.75469999999984</v>
      </c>
      <c r="P2707" s="3">
        <f t="shared" si="170"/>
        <v>479.85873786407785</v>
      </c>
      <c r="Q2707" s="5">
        <v>-3.0666666666666668E-3</v>
      </c>
      <c r="R2707" s="5">
        <f>VLOOKUP(D2707,'[1]DESIGN LOAD'!AC:AF,2,FALSE)</f>
        <v>200</v>
      </c>
      <c r="S2707" s="7">
        <f>VLOOKUP(D2707,'[1]DESIGN LOAD'!AC:AF,3,FALSE)</f>
        <v>190</v>
      </c>
      <c r="T2707">
        <f>VLOOKUP(D2707,'[1]DESIGN LOAD'!AC:AF,4,FALSE)</f>
        <v>390</v>
      </c>
    </row>
    <row r="2708" spans="1:20" x14ac:dyDescent="0.3">
      <c r="A2708" s="6">
        <v>2024</v>
      </c>
      <c r="B2708" s="6">
        <v>10</v>
      </c>
      <c r="C2708" s="6">
        <v>22</v>
      </c>
      <c r="D2708" s="6">
        <v>0</v>
      </c>
      <c r="E2708" s="6" t="str">
        <f t="shared" si="168"/>
        <v>Tuesday</v>
      </c>
      <c r="F2708" s="6" t="str">
        <f t="shared" si="171"/>
        <v>Week-day</v>
      </c>
      <c r="G2708" s="6" t="str">
        <f>_xlfn.XLOOKUP(B2708,'[1]VLOOKUP DATA'!$A$3:$A$14,'[1]VLOOKUP DATA'!$C$3:$C$14)</f>
        <v>Low-demand</v>
      </c>
      <c r="H2708" s="6" t="str" cm="1">
        <f t="array" ref="H2708">_xlfn.XLOOKUP(1,('[1]VLOOKUP DATA'!$I$2:$I$337=[1]DATA!G2708)*('[1]VLOOKUP DATA'!$J$2:$J$337=[1]DATA!D2708)*('[1]VLOOKUP DATA'!$K$2:$K$337=[1]DATA!E2708),'[1]VLOOKUP DATA'!$L$2:$L$337)</f>
        <v>Off-Peak</v>
      </c>
      <c r="I2708" s="1" cm="1">
        <f t="array" ref="I2708">_xlfn.XLOOKUP(B2708,'[1]VLOOKUP DATA'!$A$3:$A$14,_xlfn.XLOOKUP(H2708,'[1]VLOOKUP DATA'!$D$2:$F$2,'[1]VLOOKUP DATA'!$D$3:$F$14))*100</f>
        <v>93</v>
      </c>
      <c r="J2708" s="2">
        <v>59.234983333333346</v>
      </c>
      <c r="K2708" s="3">
        <f t="shared" si="169"/>
        <v>59.234983333333346</v>
      </c>
      <c r="L2708" s="3">
        <v>99</v>
      </c>
      <c r="M2708" s="4">
        <v>370.608225</v>
      </c>
      <c r="N2708" s="4">
        <v>0</v>
      </c>
      <c r="O2708" s="4">
        <v>429.84124166666658</v>
      </c>
      <c r="P2708" s="3">
        <f t="shared" si="170"/>
        <v>479.85873786407785</v>
      </c>
      <c r="Q2708" s="5">
        <v>-2.075E-3</v>
      </c>
      <c r="R2708" s="5">
        <f>VLOOKUP(D2708,'[1]DESIGN LOAD'!AC:AF,2,FALSE)</f>
        <v>200</v>
      </c>
      <c r="S2708" s="7">
        <f>VLOOKUP(D2708,'[1]DESIGN LOAD'!AC:AF,3,FALSE)</f>
        <v>190</v>
      </c>
      <c r="T2708">
        <f>VLOOKUP(D2708,'[1]DESIGN LOAD'!AC:AF,4,FALSE)</f>
        <v>390</v>
      </c>
    </row>
    <row r="2709" spans="1:20" x14ac:dyDescent="0.3">
      <c r="A2709" s="6">
        <v>2024</v>
      </c>
      <c r="B2709" s="6">
        <v>10</v>
      </c>
      <c r="C2709" s="6">
        <v>22</v>
      </c>
      <c r="D2709" s="6">
        <v>1</v>
      </c>
      <c r="E2709" s="6" t="str">
        <f t="shared" si="168"/>
        <v>Tuesday</v>
      </c>
      <c r="F2709" s="6" t="str">
        <f t="shared" si="171"/>
        <v>Week-day</v>
      </c>
      <c r="G2709" s="6" t="str">
        <f>_xlfn.XLOOKUP(B2709,'[1]VLOOKUP DATA'!$A$3:$A$14,'[1]VLOOKUP DATA'!$C$3:$C$14)</f>
        <v>Low-demand</v>
      </c>
      <c r="H2709" s="6" t="str" cm="1">
        <f t="array" ref="H2709">_xlfn.XLOOKUP(1,('[1]VLOOKUP DATA'!$I$2:$I$337=[1]DATA!G2709)*('[1]VLOOKUP DATA'!$J$2:$J$337=[1]DATA!D2709)*('[1]VLOOKUP DATA'!$K$2:$K$337=[1]DATA!E2709),'[1]VLOOKUP DATA'!$L$2:$L$337)</f>
        <v>Off-Peak</v>
      </c>
      <c r="I2709" s="1" cm="1">
        <f t="array" ref="I2709">_xlfn.XLOOKUP(B2709,'[1]VLOOKUP DATA'!$A$3:$A$14,_xlfn.XLOOKUP(H2709,'[1]VLOOKUP DATA'!$D$2:$F$2,'[1]VLOOKUP DATA'!$D$3:$F$14))*100</f>
        <v>93</v>
      </c>
      <c r="J2709" s="2">
        <v>56.084625000000003</v>
      </c>
      <c r="K2709" s="3">
        <f t="shared" si="169"/>
        <v>56.084625000000003</v>
      </c>
      <c r="L2709" s="3">
        <v>99</v>
      </c>
      <c r="M2709" s="4">
        <v>347.85812500000003</v>
      </c>
      <c r="N2709" s="4">
        <v>0</v>
      </c>
      <c r="O2709" s="4">
        <v>403.93989166666671</v>
      </c>
      <c r="P2709" s="3">
        <f t="shared" si="170"/>
        <v>479.85873786407785</v>
      </c>
      <c r="Q2709" s="5">
        <v>-3.1749999999999999E-3</v>
      </c>
      <c r="R2709" s="5">
        <f>VLOOKUP(D2709,'[1]DESIGN LOAD'!AC:AF,2,FALSE)</f>
        <v>200</v>
      </c>
      <c r="S2709" s="7">
        <f>VLOOKUP(D2709,'[1]DESIGN LOAD'!AC:AF,3,FALSE)</f>
        <v>190</v>
      </c>
      <c r="T2709">
        <f>VLOOKUP(D2709,'[1]DESIGN LOAD'!AC:AF,4,FALSE)</f>
        <v>390</v>
      </c>
    </row>
    <row r="2710" spans="1:20" x14ac:dyDescent="0.3">
      <c r="A2710" s="6">
        <v>2024</v>
      </c>
      <c r="B2710" s="6">
        <v>10</v>
      </c>
      <c r="C2710" s="6">
        <v>22</v>
      </c>
      <c r="D2710" s="6">
        <v>2</v>
      </c>
      <c r="E2710" s="6" t="str">
        <f t="shared" si="168"/>
        <v>Tuesday</v>
      </c>
      <c r="F2710" s="6" t="str">
        <f t="shared" si="171"/>
        <v>Week-day</v>
      </c>
      <c r="G2710" s="6" t="str">
        <f>_xlfn.XLOOKUP(B2710,'[1]VLOOKUP DATA'!$A$3:$A$14,'[1]VLOOKUP DATA'!$C$3:$C$14)</f>
        <v>Low-demand</v>
      </c>
      <c r="H2710" s="6" t="str" cm="1">
        <f t="array" ref="H2710">_xlfn.XLOOKUP(1,('[1]VLOOKUP DATA'!$I$2:$I$337=[1]DATA!G2710)*('[1]VLOOKUP DATA'!$J$2:$J$337=[1]DATA!D2710)*('[1]VLOOKUP DATA'!$K$2:$K$337=[1]DATA!E2710),'[1]VLOOKUP DATA'!$L$2:$L$337)</f>
        <v>Off-Peak</v>
      </c>
      <c r="I2710" s="1" cm="1">
        <f t="array" ref="I2710">_xlfn.XLOOKUP(B2710,'[1]VLOOKUP DATA'!$A$3:$A$14,_xlfn.XLOOKUP(H2710,'[1]VLOOKUP DATA'!$D$2:$F$2,'[1]VLOOKUP DATA'!$D$3:$F$14))*100</f>
        <v>93</v>
      </c>
      <c r="J2710" s="2">
        <v>74.466566666666694</v>
      </c>
      <c r="K2710" s="3">
        <f t="shared" si="169"/>
        <v>74.466566666666694</v>
      </c>
      <c r="L2710" s="3">
        <v>99</v>
      </c>
      <c r="M2710" s="4">
        <v>435.11819999999994</v>
      </c>
      <c r="N2710" s="4">
        <v>0</v>
      </c>
      <c r="O2710" s="4">
        <v>509.5833333333332</v>
      </c>
      <c r="P2710" s="3">
        <f t="shared" si="170"/>
        <v>479.85873786407785</v>
      </c>
      <c r="Q2710" s="5">
        <v>-1.7916666666666667E-3</v>
      </c>
      <c r="R2710" s="5">
        <f>VLOOKUP(D2710,'[1]DESIGN LOAD'!AC:AF,2,FALSE)</f>
        <v>200</v>
      </c>
      <c r="S2710" s="7">
        <f>VLOOKUP(D2710,'[1]DESIGN LOAD'!AC:AF,3,FALSE)</f>
        <v>190</v>
      </c>
      <c r="T2710">
        <f>VLOOKUP(D2710,'[1]DESIGN LOAD'!AC:AF,4,FALSE)</f>
        <v>390</v>
      </c>
    </row>
    <row r="2711" spans="1:20" x14ac:dyDescent="0.3">
      <c r="A2711" s="6">
        <v>2024</v>
      </c>
      <c r="B2711" s="6">
        <v>10</v>
      </c>
      <c r="C2711" s="6">
        <v>22</v>
      </c>
      <c r="D2711" s="6">
        <v>3</v>
      </c>
      <c r="E2711" s="6" t="str">
        <f t="shared" si="168"/>
        <v>Tuesday</v>
      </c>
      <c r="F2711" s="6" t="str">
        <f t="shared" si="171"/>
        <v>Week-day</v>
      </c>
      <c r="G2711" s="6" t="str">
        <f>_xlfn.XLOOKUP(B2711,'[1]VLOOKUP DATA'!$A$3:$A$14,'[1]VLOOKUP DATA'!$C$3:$C$14)</f>
        <v>Low-demand</v>
      </c>
      <c r="H2711" s="6" t="str" cm="1">
        <f t="array" ref="H2711">_xlfn.XLOOKUP(1,('[1]VLOOKUP DATA'!$I$2:$I$337=[1]DATA!G2711)*('[1]VLOOKUP DATA'!$J$2:$J$337=[1]DATA!D2711)*('[1]VLOOKUP DATA'!$K$2:$K$337=[1]DATA!E2711),'[1]VLOOKUP DATA'!$L$2:$L$337)</f>
        <v>Off-Peak</v>
      </c>
      <c r="I2711" s="1" cm="1">
        <f t="array" ref="I2711">_xlfn.XLOOKUP(B2711,'[1]VLOOKUP DATA'!$A$3:$A$14,_xlfn.XLOOKUP(H2711,'[1]VLOOKUP DATA'!$D$2:$F$2,'[1]VLOOKUP DATA'!$D$3:$F$14))*100</f>
        <v>93</v>
      </c>
      <c r="J2711" s="2">
        <v>72.842066666666653</v>
      </c>
      <c r="K2711" s="3">
        <f t="shared" si="169"/>
        <v>72.842066666666653</v>
      </c>
      <c r="L2711" s="3">
        <v>99</v>
      </c>
      <c r="M2711" s="4">
        <v>464.98211666666663</v>
      </c>
      <c r="N2711" s="4">
        <v>0</v>
      </c>
      <c r="O2711" s="4">
        <v>537.82118333333312</v>
      </c>
      <c r="P2711" s="3">
        <f t="shared" si="170"/>
        <v>479.85873786407785</v>
      </c>
      <c r="Q2711" s="5">
        <v>-3.4333333333333329E-3</v>
      </c>
      <c r="R2711" s="5">
        <f>VLOOKUP(D2711,'[1]DESIGN LOAD'!AC:AF,2,FALSE)</f>
        <v>200</v>
      </c>
      <c r="S2711" s="7">
        <f>VLOOKUP(D2711,'[1]DESIGN LOAD'!AC:AF,3,FALSE)</f>
        <v>190</v>
      </c>
      <c r="T2711">
        <f>VLOOKUP(D2711,'[1]DESIGN LOAD'!AC:AF,4,FALSE)</f>
        <v>390</v>
      </c>
    </row>
    <row r="2712" spans="1:20" x14ac:dyDescent="0.3">
      <c r="A2712" s="6">
        <v>2024</v>
      </c>
      <c r="B2712" s="6">
        <v>10</v>
      </c>
      <c r="C2712" s="6">
        <v>22</v>
      </c>
      <c r="D2712" s="6">
        <v>4</v>
      </c>
      <c r="E2712" s="6" t="str">
        <f t="shared" si="168"/>
        <v>Tuesday</v>
      </c>
      <c r="F2712" s="6" t="str">
        <f t="shared" si="171"/>
        <v>Week-day</v>
      </c>
      <c r="G2712" s="6" t="str">
        <f>_xlfn.XLOOKUP(B2712,'[1]VLOOKUP DATA'!$A$3:$A$14,'[1]VLOOKUP DATA'!$C$3:$C$14)</f>
        <v>Low-demand</v>
      </c>
      <c r="H2712" s="6" t="str" cm="1">
        <f t="array" ref="H2712">_xlfn.XLOOKUP(1,('[1]VLOOKUP DATA'!$I$2:$I$337=[1]DATA!G2712)*('[1]VLOOKUP DATA'!$J$2:$J$337=[1]DATA!D2712)*('[1]VLOOKUP DATA'!$K$2:$K$337=[1]DATA!E2712),'[1]VLOOKUP DATA'!$L$2:$L$337)</f>
        <v>Off-Peak</v>
      </c>
      <c r="I2712" s="1" cm="1">
        <f t="array" ref="I2712">_xlfn.XLOOKUP(B2712,'[1]VLOOKUP DATA'!$A$3:$A$14,_xlfn.XLOOKUP(H2712,'[1]VLOOKUP DATA'!$D$2:$F$2,'[1]VLOOKUP DATA'!$D$3:$F$14))*100</f>
        <v>93</v>
      </c>
      <c r="J2712" s="2">
        <v>70.851491666666647</v>
      </c>
      <c r="K2712" s="3">
        <f t="shared" si="169"/>
        <v>70.851491666666647</v>
      </c>
      <c r="L2712" s="3">
        <v>99</v>
      </c>
      <c r="M2712" s="4">
        <v>465.73010833333325</v>
      </c>
      <c r="N2712" s="4">
        <v>0</v>
      </c>
      <c r="O2712" s="4">
        <v>536.58015833333354</v>
      </c>
      <c r="P2712" s="3">
        <f t="shared" si="170"/>
        <v>479.85873786407785</v>
      </c>
      <c r="Q2712" s="5">
        <v>-1.9749999999999998E-3</v>
      </c>
      <c r="R2712" s="5">
        <f>VLOOKUP(D2712,'[1]DESIGN LOAD'!AC:AF,2,FALSE)</f>
        <v>295</v>
      </c>
      <c r="S2712" s="7">
        <f>VLOOKUP(D2712,'[1]DESIGN LOAD'!AC:AF,3,FALSE)</f>
        <v>190</v>
      </c>
      <c r="T2712">
        <f>VLOOKUP(D2712,'[1]DESIGN LOAD'!AC:AF,4,FALSE)</f>
        <v>485</v>
      </c>
    </row>
    <row r="2713" spans="1:20" x14ac:dyDescent="0.3">
      <c r="A2713" s="6">
        <v>2024</v>
      </c>
      <c r="B2713" s="6">
        <v>10</v>
      </c>
      <c r="C2713" s="6">
        <v>22</v>
      </c>
      <c r="D2713" s="6">
        <v>5</v>
      </c>
      <c r="E2713" s="6" t="str">
        <f t="shared" si="168"/>
        <v>Tuesday</v>
      </c>
      <c r="F2713" s="6" t="str">
        <f t="shared" si="171"/>
        <v>Week-day</v>
      </c>
      <c r="G2713" s="6" t="str">
        <f>_xlfn.XLOOKUP(B2713,'[1]VLOOKUP DATA'!$A$3:$A$14,'[1]VLOOKUP DATA'!$C$3:$C$14)</f>
        <v>Low-demand</v>
      </c>
      <c r="H2713" s="6" t="str" cm="1">
        <f t="array" ref="H2713">_xlfn.XLOOKUP(1,('[1]VLOOKUP DATA'!$I$2:$I$337=[1]DATA!G2713)*('[1]VLOOKUP DATA'!$J$2:$J$337=[1]DATA!D2713)*('[1]VLOOKUP DATA'!$K$2:$K$337=[1]DATA!E2713),'[1]VLOOKUP DATA'!$L$2:$L$337)</f>
        <v>Off-Peak</v>
      </c>
      <c r="I2713" s="1" cm="1">
        <f t="array" ref="I2713">_xlfn.XLOOKUP(B2713,'[1]VLOOKUP DATA'!$A$3:$A$14,_xlfn.XLOOKUP(H2713,'[1]VLOOKUP DATA'!$D$2:$F$2,'[1]VLOOKUP DATA'!$D$3:$F$14))*100</f>
        <v>93</v>
      </c>
      <c r="J2713" s="2">
        <v>74.607050000000029</v>
      </c>
      <c r="K2713" s="3">
        <f t="shared" si="169"/>
        <v>74.607050000000029</v>
      </c>
      <c r="L2713" s="3">
        <v>99</v>
      </c>
      <c r="M2713" s="4">
        <v>472.39699999999988</v>
      </c>
      <c r="N2713" s="4">
        <v>0.10797500000000002</v>
      </c>
      <c r="O2713" s="4">
        <v>547.11154999999985</v>
      </c>
      <c r="P2713" s="3">
        <f t="shared" si="170"/>
        <v>479.85873786407785</v>
      </c>
      <c r="Q2713" s="5">
        <v>-9.5833333333333339E-4</v>
      </c>
      <c r="R2713" s="5">
        <f>VLOOKUP(D2713,'[1]DESIGN LOAD'!AC:AF,2,FALSE)</f>
        <v>295</v>
      </c>
      <c r="S2713" s="7">
        <f>VLOOKUP(D2713,'[1]DESIGN LOAD'!AC:AF,3,FALSE)</f>
        <v>190</v>
      </c>
      <c r="T2713">
        <f>VLOOKUP(D2713,'[1]DESIGN LOAD'!AC:AF,4,FALSE)</f>
        <v>485</v>
      </c>
    </row>
    <row r="2714" spans="1:20" x14ac:dyDescent="0.3">
      <c r="A2714" s="6">
        <v>2024</v>
      </c>
      <c r="B2714" s="6">
        <v>10</v>
      </c>
      <c r="C2714" s="6">
        <v>22</v>
      </c>
      <c r="D2714" s="6">
        <v>6</v>
      </c>
      <c r="E2714" s="6" t="str">
        <f t="shared" si="168"/>
        <v>Tuesday</v>
      </c>
      <c r="F2714" s="6" t="str">
        <f t="shared" si="171"/>
        <v>Week-day</v>
      </c>
      <c r="G2714" s="6" t="str">
        <f>_xlfn.XLOOKUP(B2714,'[1]VLOOKUP DATA'!$A$3:$A$14,'[1]VLOOKUP DATA'!$C$3:$C$14)</f>
        <v>Low-demand</v>
      </c>
      <c r="H2714" s="6" t="str" cm="1">
        <f t="array" ref="H2714">_xlfn.XLOOKUP(1,('[1]VLOOKUP DATA'!$I$2:$I$337=[1]DATA!G2714)*('[1]VLOOKUP DATA'!$J$2:$J$337=[1]DATA!D2714)*('[1]VLOOKUP DATA'!$K$2:$K$337=[1]DATA!E2714),'[1]VLOOKUP DATA'!$L$2:$L$337)</f>
        <v>Standard</v>
      </c>
      <c r="I2714" s="1" cm="1">
        <f t="array" ref="I2714">_xlfn.XLOOKUP(B2714,'[1]VLOOKUP DATA'!$A$3:$A$14,_xlfn.XLOOKUP(H2714,'[1]VLOOKUP DATA'!$D$2:$F$2,'[1]VLOOKUP DATA'!$D$3:$F$14))*100</f>
        <v>147</v>
      </c>
      <c r="J2714" s="2">
        <v>73.184249999999992</v>
      </c>
      <c r="K2714" s="3">
        <f t="shared" si="169"/>
        <v>73.184249999999992</v>
      </c>
      <c r="L2714" s="3">
        <v>99</v>
      </c>
      <c r="M2714" s="4">
        <v>445.61916666666667</v>
      </c>
      <c r="N2714" s="4">
        <v>51.217041666666674</v>
      </c>
      <c r="O2714" s="4">
        <v>570.01813333333325</v>
      </c>
      <c r="P2714" s="3">
        <f t="shared" si="170"/>
        <v>479.85873786407785</v>
      </c>
      <c r="Q2714" s="5">
        <v>-2.6749999999999999E-3</v>
      </c>
      <c r="R2714" s="5">
        <f>VLOOKUP(D2714,'[1]DESIGN LOAD'!AC:AF,2,FALSE)</f>
        <v>295</v>
      </c>
      <c r="S2714" s="7">
        <f>VLOOKUP(D2714,'[1]DESIGN LOAD'!AC:AF,3,FALSE)</f>
        <v>190</v>
      </c>
      <c r="T2714">
        <f>VLOOKUP(D2714,'[1]DESIGN LOAD'!AC:AF,4,FALSE)</f>
        <v>485</v>
      </c>
    </row>
    <row r="2715" spans="1:20" x14ac:dyDescent="0.3">
      <c r="A2715" s="6">
        <v>2024</v>
      </c>
      <c r="B2715" s="6">
        <v>10</v>
      </c>
      <c r="C2715" s="6">
        <v>22</v>
      </c>
      <c r="D2715" s="6">
        <v>7</v>
      </c>
      <c r="E2715" s="6" t="str">
        <f t="shared" si="168"/>
        <v>Tuesday</v>
      </c>
      <c r="F2715" s="6" t="str">
        <f t="shared" si="171"/>
        <v>Week-day</v>
      </c>
      <c r="G2715" s="6" t="str">
        <f>_xlfn.XLOOKUP(B2715,'[1]VLOOKUP DATA'!$A$3:$A$14,'[1]VLOOKUP DATA'!$C$3:$C$14)</f>
        <v>Low-demand</v>
      </c>
      <c r="H2715" s="6" t="str" cm="1">
        <f t="array" ref="H2715">_xlfn.XLOOKUP(1,('[1]VLOOKUP DATA'!$I$2:$I$337=[1]DATA!G2715)*('[1]VLOOKUP DATA'!$J$2:$J$337=[1]DATA!D2715)*('[1]VLOOKUP DATA'!$K$2:$K$337=[1]DATA!E2715),'[1]VLOOKUP DATA'!$L$2:$L$337)</f>
        <v>Peak</v>
      </c>
      <c r="I2715" s="1" cm="1">
        <f t="array" ref="I2715">_xlfn.XLOOKUP(B2715,'[1]VLOOKUP DATA'!$A$3:$A$14,_xlfn.XLOOKUP(H2715,'[1]VLOOKUP DATA'!$D$2:$F$2,'[1]VLOOKUP DATA'!$D$3:$F$14))*100</f>
        <v>213</v>
      </c>
      <c r="J2715" s="2">
        <v>64.628288461538432</v>
      </c>
      <c r="K2715" s="3">
        <f t="shared" si="169"/>
        <v>64.628288461538432</v>
      </c>
      <c r="L2715" s="3">
        <v>97.355769230769226</v>
      </c>
      <c r="M2715" s="4">
        <v>69.552817307692322</v>
      </c>
      <c r="N2715" s="4">
        <v>411.83961538461517</v>
      </c>
      <c r="O2715" s="4">
        <v>546.02017307692313</v>
      </c>
      <c r="P2715" s="3">
        <f t="shared" si="170"/>
        <v>479.85873786407785</v>
      </c>
      <c r="Q2715" s="5">
        <v>-4.3269230769230765E-4</v>
      </c>
      <c r="R2715" s="5">
        <f>VLOOKUP(D2715,'[1]DESIGN LOAD'!AC:AF,2,FALSE)</f>
        <v>565</v>
      </c>
      <c r="S2715" s="7">
        <f>VLOOKUP(D2715,'[1]DESIGN LOAD'!AC:AF,3,FALSE)</f>
        <v>690</v>
      </c>
      <c r="T2715">
        <f>VLOOKUP(D2715,'[1]DESIGN LOAD'!AC:AF,4,FALSE)</f>
        <v>1255</v>
      </c>
    </row>
    <row r="2716" spans="1:20" x14ac:dyDescent="0.3">
      <c r="A2716" s="6">
        <v>2024</v>
      </c>
      <c r="B2716" s="6">
        <v>10</v>
      </c>
      <c r="C2716" s="6">
        <v>22</v>
      </c>
      <c r="D2716" s="6">
        <v>8</v>
      </c>
      <c r="E2716" s="6" t="str">
        <f t="shared" si="168"/>
        <v>Tuesday</v>
      </c>
      <c r="F2716" s="6" t="str">
        <f t="shared" si="171"/>
        <v>Week-day</v>
      </c>
      <c r="G2716" s="6" t="str">
        <f>_xlfn.XLOOKUP(B2716,'[1]VLOOKUP DATA'!$A$3:$A$14,'[1]VLOOKUP DATA'!$C$3:$C$14)</f>
        <v>Low-demand</v>
      </c>
      <c r="H2716" s="6" t="str" cm="1">
        <f t="array" ref="H2716">_xlfn.XLOOKUP(1,('[1]VLOOKUP DATA'!$I$2:$I$337=[1]DATA!G2716)*('[1]VLOOKUP DATA'!$J$2:$J$337=[1]DATA!D2716)*('[1]VLOOKUP DATA'!$K$2:$K$337=[1]DATA!E2716),'[1]VLOOKUP DATA'!$L$2:$L$337)</f>
        <v>Peak</v>
      </c>
      <c r="I2716" s="1" cm="1">
        <f t="array" ref="I2716">_xlfn.XLOOKUP(B2716,'[1]VLOOKUP DATA'!$A$3:$A$14,_xlfn.XLOOKUP(H2716,'[1]VLOOKUP DATA'!$D$2:$F$2,'[1]VLOOKUP DATA'!$D$3:$F$14))*100</f>
        <v>213</v>
      </c>
      <c r="J2716" s="2">
        <v>26.21352173913041</v>
      </c>
      <c r="K2716" s="3">
        <f t="shared" si="169"/>
        <v>26.21352173913041</v>
      </c>
      <c r="L2716" s="3">
        <v>97.304347826086953</v>
      </c>
      <c r="M2716" s="4">
        <v>83.279443478260873</v>
      </c>
      <c r="N2716" s="4">
        <v>471.51164347826102</v>
      </c>
      <c r="O2716" s="4">
        <v>581.00086956521739</v>
      </c>
      <c r="P2716" s="3">
        <f t="shared" si="170"/>
        <v>479.85873786407785</v>
      </c>
      <c r="Q2716" s="5">
        <v>-3.1826086956521739E-3</v>
      </c>
      <c r="R2716" s="5">
        <f>VLOOKUP(D2716,'[1]DESIGN LOAD'!AC:AF,2,FALSE)</f>
        <v>565</v>
      </c>
      <c r="S2716" s="7">
        <f>VLOOKUP(D2716,'[1]DESIGN LOAD'!AC:AF,3,FALSE)</f>
        <v>675</v>
      </c>
      <c r="T2716">
        <f>VLOOKUP(D2716,'[1]DESIGN LOAD'!AC:AF,4,FALSE)</f>
        <v>1240</v>
      </c>
    </row>
    <row r="2717" spans="1:20" x14ac:dyDescent="0.3">
      <c r="A2717" s="6">
        <v>2024</v>
      </c>
      <c r="B2717" s="6">
        <v>10</v>
      </c>
      <c r="C2717" s="6">
        <v>22</v>
      </c>
      <c r="D2717" s="6">
        <v>9</v>
      </c>
      <c r="E2717" s="6" t="str">
        <f t="shared" si="168"/>
        <v>Tuesday</v>
      </c>
      <c r="F2717" s="6" t="str">
        <f t="shared" si="171"/>
        <v>Week-day</v>
      </c>
      <c r="G2717" s="6" t="str">
        <f>_xlfn.XLOOKUP(B2717,'[1]VLOOKUP DATA'!$A$3:$A$14,'[1]VLOOKUP DATA'!$C$3:$C$14)</f>
        <v>Low-demand</v>
      </c>
      <c r="H2717" s="6" t="str" cm="1">
        <f t="array" ref="H2717">_xlfn.XLOOKUP(1,('[1]VLOOKUP DATA'!$I$2:$I$337=[1]DATA!G2717)*('[1]VLOOKUP DATA'!$J$2:$J$337=[1]DATA!D2717)*('[1]VLOOKUP DATA'!$K$2:$K$337=[1]DATA!E2717),'[1]VLOOKUP DATA'!$L$2:$L$337)</f>
        <v>Peak</v>
      </c>
      <c r="I2717" s="1" cm="1">
        <f t="array" ref="I2717">_xlfn.XLOOKUP(B2717,'[1]VLOOKUP DATA'!$A$3:$A$14,_xlfn.XLOOKUP(H2717,'[1]VLOOKUP DATA'!$D$2:$F$2,'[1]VLOOKUP DATA'!$D$3:$F$14))*100</f>
        <v>213</v>
      </c>
      <c r="J2717" s="2">
        <v>-46.274258333333336</v>
      </c>
      <c r="K2717" s="3">
        <f t="shared" si="169"/>
        <v>0</v>
      </c>
      <c r="L2717" s="3">
        <v>98.575000000000003</v>
      </c>
      <c r="M2717" s="4">
        <v>0</v>
      </c>
      <c r="N2717" s="4">
        <v>579.47249166666654</v>
      </c>
      <c r="O2717" s="4">
        <v>533.19266666666647</v>
      </c>
      <c r="P2717" s="3">
        <f t="shared" si="170"/>
        <v>479.85873786407785</v>
      </c>
      <c r="Q2717" s="5">
        <v>-5.0416666666666674E-3</v>
      </c>
      <c r="R2717" s="5">
        <f>VLOOKUP(D2717,'[1]DESIGN LOAD'!AC:AF,2,FALSE)</f>
        <v>565</v>
      </c>
      <c r="S2717" s="7">
        <f>VLOOKUP(D2717,'[1]DESIGN LOAD'!AC:AF,3,FALSE)</f>
        <v>675</v>
      </c>
      <c r="T2717">
        <f>VLOOKUP(D2717,'[1]DESIGN LOAD'!AC:AF,4,FALSE)</f>
        <v>1240</v>
      </c>
    </row>
    <row r="2718" spans="1:20" x14ac:dyDescent="0.3">
      <c r="A2718" s="6">
        <v>2024</v>
      </c>
      <c r="B2718" s="6">
        <v>10</v>
      </c>
      <c r="C2718" s="6">
        <v>22</v>
      </c>
      <c r="D2718" s="6">
        <v>10</v>
      </c>
      <c r="E2718" s="6" t="str">
        <f t="shared" si="168"/>
        <v>Tuesday</v>
      </c>
      <c r="F2718" s="6" t="str">
        <f t="shared" si="171"/>
        <v>Week-day</v>
      </c>
      <c r="G2718" s="6" t="str">
        <f>_xlfn.XLOOKUP(B2718,'[1]VLOOKUP DATA'!$A$3:$A$14,'[1]VLOOKUP DATA'!$C$3:$C$14)</f>
        <v>Low-demand</v>
      </c>
      <c r="H2718" s="6" t="str" cm="1">
        <f t="array" ref="H2718">_xlfn.XLOOKUP(1,('[1]VLOOKUP DATA'!$I$2:$I$337=[1]DATA!G2718)*('[1]VLOOKUP DATA'!$J$2:$J$337=[1]DATA!D2718)*('[1]VLOOKUP DATA'!$K$2:$K$337=[1]DATA!E2718),'[1]VLOOKUP DATA'!$L$2:$L$337)</f>
        <v>Standard</v>
      </c>
      <c r="I2718" s="1" cm="1">
        <f t="array" ref="I2718">_xlfn.XLOOKUP(B2718,'[1]VLOOKUP DATA'!$A$3:$A$14,_xlfn.XLOOKUP(H2718,'[1]VLOOKUP DATA'!$D$2:$F$2,'[1]VLOOKUP DATA'!$D$3:$F$14))*100</f>
        <v>147</v>
      </c>
      <c r="J2718" s="2">
        <v>-36.206774999999965</v>
      </c>
      <c r="K2718" s="3">
        <f t="shared" si="169"/>
        <v>0</v>
      </c>
      <c r="L2718" s="3">
        <v>98.891666666666666</v>
      </c>
      <c r="M2718" s="4">
        <v>0</v>
      </c>
      <c r="N2718" s="4">
        <v>559.08677499999988</v>
      </c>
      <c r="O2718" s="4">
        <v>522.87624166666694</v>
      </c>
      <c r="P2718" s="3">
        <f t="shared" si="170"/>
        <v>479.85873786407785</v>
      </c>
      <c r="Q2718" s="5">
        <v>-3.0666666666666668E-3</v>
      </c>
      <c r="R2718" s="5">
        <f>VLOOKUP(D2718,'[1]DESIGN LOAD'!AC:AF,2,FALSE)</f>
        <v>565</v>
      </c>
      <c r="S2718" s="7">
        <f>VLOOKUP(D2718,'[1]DESIGN LOAD'!AC:AF,3,FALSE)</f>
        <v>675</v>
      </c>
      <c r="T2718">
        <f>VLOOKUP(D2718,'[1]DESIGN LOAD'!AC:AF,4,FALSE)</f>
        <v>1240</v>
      </c>
    </row>
    <row r="2719" spans="1:20" x14ac:dyDescent="0.3">
      <c r="A2719" s="6">
        <v>2024</v>
      </c>
      <c r="B2719" s="6">
        <v>10</v>
      </c>
      <c r="C2719" s="6">
        <v>22</v>
      </c>
      <c r="D2719" s="6">
        <v>11</v>
      </c>
      <c r="E2719" s="6" t="str">
        <f t="shared" si="168"/>
        <v>Tuesday</v>
      </c>
      <c r="F2719" s="6" t="str">
        <f t="shared" si="171"/>
        <v>Week-day</v>
      </c>
      <c r="G2719" s="6" t="str">
        <f>_xlfn.XLOOKUP(B2719,'[1]VLOOKUP DATA'!$A$3:$A$14,'[1]VLOOKUP DATA'!$C$3:$C$14)</f>
        <v>Low-demand</v>
      </c>
      <c r="H2719" s="6" t="str" cm="1">
        <f t="array" ref="H2719">_xlfn.XLOOKUP(1,('[1]VLOOKUP DATA'!$I$2:$I$337=[1]DATA!G2719)*('[1]VLOOKUP DATA'!$J$2:$J$337=[1]DATA!D2719)*('[1]VLOOKUP DATA'!$K$2:$K$337=[1]DATA!E2719),'[1]VLOOKUP DATA'!$L$2:$L$337)</f>
        <v>Standard</v>
      </c>
      <c r="I2719" s="1" cm="1">
        <f t="array" ref="I2719">_xlfn.XLOOKUP(B2719,'[1]VLOOKUP DATA'!$A$3:$A$14,_xlfn.XLOOKUP(H2719,'[1]VLOOKUP DATA'!$D$2:$F$2,'[1]VLOOKUP DATA'!$D$3:$F$14))*100</f>
        <v>147</v>
      </c>
      <c r="J2719" s="2">
        <v>11.963866666666666</v>
      </c>
      <c r="K2719" s="3">
        <f t="shared" si="169"/>
        <v>11.963866666666666</v>
      </c>
      <c r="L2719" s="3">
        <v>98.95</v>
      </c>
      <c r="M2719" s="4">
        <v>0</v>
      </c>
      <c r="N2719" s="4">
        <v>502.27373333333333</v>
      </c>
      <c r="O2719" s="4">
        <v>514.2335833333334</v>
      </c>
      <c r="P2719" s="3">
        <f t="shared" si="170"/>
        <v>479.85873786407785</v>
      </c>
      <c r="Q2719" s="5">
        <v>-3.4000000000000002E-3</v>
      </c>
      <c r="R2719" s="5">
        <f>VLOOKUP(D2719,'[1]DESIGN LOAD'!AC:AF,2,FALSE)</f>
        <v>565</v>
      </c>
      <c r="S2719" s="7">
        <f>VLOOKUP(D2719,'[1]DESIGN LOAD'!AC:AF,3,FALSE)</f>
        <v>675</v>
      </c>
      <c r="T2719">
        <f>VLOOKUP(D2719,'[1]DESIGN LOAD'!AC:AF,4,FALSE)</f>
        <v>1240</v>
      </c>
    </row>
    <row r="2720" spans="1:20" x14ac:dyDescent="0.3">
      <c r="A2720" s="6">
        <v>2024</v>
      </c>
      <c r="B2720" s="6">
        <v>10</v>
      </c>
      <c r="C2720" s="6">
        <v>22</v>
      </c>
      <c r="D2720" s="6">
        <v>12</v>
      </c>
      <c r="E2720" s="6" t="str">
        <f t="shared" si="168"/>
        <v>Tuesday</v>
      </c>
      <c r="F2720" s="6" t="str">
        <f t="shared" si="171"/>
        <v>Week-day</v>
      </c>
      <c r="G2720" s="6" t="str">
        <f>_xlfn.XLOOKUP(B2720,'[1]VLOOKUP DATA'!$A$3:$A$14,'[1]VLOOKUP DATA'!$C$3:$C$14)</f>
        <v>Low-demand</v>
      </c>
      <c r="H2720" s="6" t="str" cm="1">
        <f t="array" ref="H2720">_xlfn.XLOOKUP(1,('[1]VLOOKUP DATA'!$I$2:$I$337=[1]DATA!G2720)*('[1]VLOOKUP DATA'!$J$2:$J$337=[1]DATA!D2720)*('[1]VLOOKUP DATA'!$K$2:$K$337=[1]DATA!E2720),'[1]VLOOKUP DATA'!$L$2:$L$337)</f>
        <v>Standard</v>
      </c>
      <c r="I2720" s="1" cm="1">
        <f t="array" ref="I2720">_xlfn.XLOOKUP(B2720,'[1]VLOOKUP DATA'!$A$3:$A$14,_xlfn.XLOOKUP(H2720,'[1]VLOOKUP DATA'!$D$2:$F$2,'[1]VLOOKUP DATA'!$D$3:$F$14))*100</f>
        <v>147</v>
      </c>
      <c r="J2720" s="2">
        <v>-26.442124999999987</v>
      </c>
      <c r="K2720" s="3">
        <f t="shared" si="169"/>
        <v>0</v>
      </c>
      <c r="L2720" s="3">
        <v>99</v>
      </c>
      <c r="M2720" s="4">
        <v>0</v>
      </c>
      <c r="N2720" s="4">
        <v>687.95587500000033</v>
      </c>
      <c r="O2720" s="4">
        <v>661.50990833333333</v>
      </c>
      <c r="P2720" s="3">
        <f t="shared" si="170"/>
        <v>479.85873786407785</v>
      </c>
      <c r="Q2720" s="5">
        <v>-3.2750000000000001E-3</v>
      </c>
      <c r="R2720" s="5">
        <f>VLOOKUP(D2720,'[1]DESIGN LOAD'!AC:AF,2,FALSE)</f>
        <v>565</v>
      </c>
      <c r="S2720" s="7">
        <f>VLOOKUP(D2720,'[1]DESIGN LOAD'!AC:AF,3,FALSE)</f>
        <v>675</v>
      </c>
      <c r="T2720">
        <f>VLOOKUP(D2720,'[1]DESIGN LOAD'!AC:AF,4,FALSE)</f>
        <v>1240</v>
      </c>
    </row>
    <row r="2721" spans="1:20" x14ac:dyDescent="0.3">
      <c r="A2721" s="6">
        <v>2024</v>
      </c>
      <c r="B2721" s="6">
        <v>10</v>
      </c>
      <c r="C2721" s="6">
        <v>22</v>
      </c>
      <c r="D2721" s="6">
        <v>13</v>
      </c>
      <c r="E2721" s="6" t="str">
        <f t="shared" si="168"/>
        <v>Tuesday</v>
      </c>
      <c r="F2721" s="6" t="str">
        <f t="shared" si="171"/>
        <v>Week-day</v>
      </c>
      <c r="G2721" s="6" t="str">
        <f>_xlfn.XLOOKUP(B2721,'[1]VLOOKUP DATA'!$A$3:$A$14,'[1]VLOOKUP DATA'!$C$3:$C$14)</f>
        <v>Low-demand</v>
      </c>
      <c r="H2721" s="6" t="str" cm="1">
        <f t="array" ref="H2721">_xlfn.XLOOKUP(1,('[1]VLOOKUP DATA'!$I$2:$I$337=[1]DATA!G2721)*('[1]VLOOKUP DATA'!$J$2:$J$337=[1]DATA!D2721)*('[1]VLOOKUP DATA'!$K$2:$K$337=[1]DATA!E2721),'[1]VLOOKUP DATA'!$L$2:$L$337)</f>
        <v>Standard</v>
      </c>
      <c r="I2721" s="1" cm="1">
        <f t="array" ref="I2721">_xlfn.XLOOKUP(B2721,'[1]VLOOKUP DATA'!$A$3:$A$14,_xlfn.XLOOKUP(H2721,'[1]VLOOKUP DATA'!$D$2:$F$2,'[1]VLOOKUP DATA'!$D$3:$F$14))*100</f>
        <v>147</v>
      </c>
      <c r="J2721" s="2">
        <v>-0.18806666666666538</v>
      </c>
      <c r="K2721" s="3">
        <f t="shared" si="169"/>
        <v>0</v>
      </c>
      <c r="L2721" s="3">
        <v>99</v>
      </c>
      <c r="M2721" s="4">
        <v>0</v>
      </c>
      <c r="N2721" s="4">
        <v>645.82636666666667</v>
      </c>
      <c r="O2721" s="4">
        <v>645.63535000000013</v>
      </c>
      <c r="P2721" s="3">
        <f t="shared" si="170"/>
        <v>479.85873786407785</v>
      </c>
      <c r="Q2721" s="5">
        <v>-2.3333333333333335E-3</v>
      </c>
      <c r="R2721" s="5">
        <f>VLOOKUP(D2721,'[1]DESIGN LOAD'!AC:AF,2,FALSE)</f>
        <v>565</v>
      </c>
      <c r="S2721" s="7">
        <f>VLOOKUP(D2721,'[1]DESIGN LOAD'!AC:AF,3,FALSE)</f>
        <v>675</v>
      </c>
      <c r="T2721">
        <f>VLOOKUP(D2721,'[1]DESIGN LOAD'!AC:AF,4,FALSE)</f>
        <v>1240</v>
      </c>
    </row>
    <row r="2722" spans="1:20" x14ac:dyDescent="0.3">
      <c r="A2722" s="6">
        <v>2024</v>
      </c>
      <c r="B2722" s="6">
        <v>10</v>
      </c>
      <c r="C2722" s="6">
        <v>22</v>
      </c>
      <c r="D2722" s="6">
        <v>14</v>
      </c>
      <c r="E2722" s="6" t="str">
        <f t="shared" si="168"/>
        <v>Tuesday</v>
      </c>
      <c r="F2722" s="6" t="str">
        <f t="shared" si="171"/>
        <v>Week-day</v>
      </c>
      <c r="G2722" s="6" t="str">
        <f>_xlfn.XLOOKUP(B2722,'[1]VLOOKUP DATA'!$A$3:$A$14,'[1]VLOOKUP DATA'!$C$3:$C$14)</f>
        <v>Low-demand</v>
      </c>
      <c r="H2722" s="6" t="str" cm="1">
        <f t="array" ref="H2722">_xlfn.XLOOKUP(1,('[1]VLOOKUP DATA'!$I$2:$I$337=[1]DATA!G2722)*('[1]VLOOKUP DATA'!$J$2:$J$337=[1]DATA!D2722)*('[1]VLOOKUP DATA'!$K$2:$K$337=[1]DATA!E2722),'[1]VLOOKUP DATA'!$L$2:$L$337)</f>
        <v>Standard</v>
      </c>
      <c r="I2722" s="1" cm="1">
        <f t="array" ref="I2722">_xlfn.XLOOKUP(B2722,'[1]VLOOKUP DATA'!$A$3:$A$14,_xlfn.XLOOKUP(H2722,'[1]VLOOKUP DATA'!$D$2:$F$2,'[1]VLOOKUP DATA'!$D$3:$F$14))*100</f>
        <v>147</v>
      </c>
      <c r="J2722" s="2">
        <v>-0.17975000000000077</v>
      </c>
      <c r="K2722" s="3">
        <f t="shared" si="169"/>
        <v>0</v>
      </c>
      <c r="L2722" s="3">
        <v>99</v>
      </c>
      <c r="M2722" s="4">
        <v>0</v>
      </c>
      <c r="N2722" s="4">
        <v>636.73346666666646</v>
      </c>
      <c r="O2722" s="4">
        <v>636.54846666666674</v>
      </c>
      <c r="P2722" s="3">
        <f t="shared" si="170"/>
        <v>479.85873786407785</v>
      </c>
      <c r="Q2722" s="5">
        <v>-4.6500000000000005E-3</v>
      </c>
      <c r="R2722" s="5">
        <f>VLOOKUP(D2722,'[1]DESIGN LOAD'!AC:AF,2,FALSE)</f>
        <v>565</v>
      </c>
      <c r="S2722" s="7">
        <f>VLOOKUP(D2722,'[1]DESIGN LOAD'!AC:AF,3,FALSE)</f>
        <v>675</v>
      </c>
      <c r="T2722">
        <f>VLOOKUP(D2722,'[1]DESIGN LOAD'!AC:AF,4,FALSE)</f>
        <v>1240</v>
      </c>
    </row>
    <row r="2723" spans="1:20" x14ac:dyDescent="0.3">
      <c r="A2723" s="6">
        <v>2024</v>
      </c>
      <c r="B2723" s="6">
        <v>10</v>
      </c>
      <c r="C2723" s="6">
        <v>22</v>
      </c>
      <c r="D2723" s="6">
        <v>15</v>
      </c>
      <c r="E2723" s="6" t="str">
        <f t="shared" si="168"/>
        <v>Tuesday</v>
      </c>
      <c r="F2723" s="6" t="str">
        <f t="shared" si="171"/>
        <v>Week-day</v>
      </c>
      <c r="G2723" s="6" t="str">
        <f>_xlfn.XLOOKUP(B2723,'[1]VLOOKUP DATA'!$A$3:$A$14,'[1]VLOOKUP DATA'!$C$3:$C$14)</f>
        <v>Low-demand</v>
      </c>
      <c r="H2723" s="6" t="str" cm="1">
        <f t="array" ref="H2723">_xlfn.XLOOKUP(1,('[1]VLOOKUP DATA'!$I$2:$I$337=[1]DATA!G2723)*('[1]VLOOKUP DATA'!$J$2:$J$337=[1]DATA!D2723)*('[1]VLOOKUP DATA'!$K$2:$K$337=[1]DATA!E2723),'[1]VLOOKUP DATA'!$L$2:$L$337)</f>
        <v>Standard</v>
      </c>
      <c r="I2723" s="1" cm="1">
        <f t="array" ref="I2723">_xlfn.XLOOKUP(B2723,'[1]VLOOKUP DATA'!$A$3:$A$14,_xlfn.XLOOKUP(H2723,'[1]VLOOKUP DATA'!$D$2:$F$2,'[1]VLOOKUP DATA'!$D$3:$F$14))*100</f>
        <v>147</v>
      </c>
      <c r="J2723" s="2">
        <v>44.531058333333334</v>
      </c>
      <c r="K2723" s="3">
        <f t="shared" si="169"/>
        <v>44.531058333333334</v>
      </c>
      <c r="L2723" s="3">
        <v>98.86666666666666</v>
      </c>
      <c r="M2723" s="4">
        <v>0</v>
      </c>
      <c r="N2723" s="4">
        <v>632.01169999999991</v>
      </c>
      <c r="O2723" s="4">
        <v>676.53761666666674</v>
      </c>
      <c r="P2723" s="3">
        <f t="shared" si="170"/>
        <v>479.85873786407785</v>
      </c>
      <c r="Q2723" s="5">
        <v>-4.9000000000000007E-3</v>
      </c>
      <c r="R2723" s="5">
        <f>VLOOKUP(D2723,'[1]DESIGN LOAD'!AC:AF,2,FALSE)</f>
        <v>565</v>
      </c>
      <c r="S2723" s="7">
        <f>VLOOKUP(D2723,'[1]DESIGN LOAD'!AC:AF,3,FALSE)</f>
        <v>675</v>
      </c>
      <c r="T2723">
        <f>VLOOKUP(D2723,'[1]DESIGN LOAD'!AC:AF,4,FALSE)</f>
        <v>1240</v>
      </c>
    </row>
    <row r="2724" spans="1:20" x14ac:dyDescent="0.3">
      <c r="A2724" s="6">
        <v>2024</v>
      </c>
      <c r="B2724" s="6">
        <v>10</v>
      </c>
      <c r="C2724" s="6">
        <v>22</v>
      </c>
      <c r="D2724" s="6">
        <v>16</v>
      </c>
      <c r="E2724" s="6" t="str">
        <f t="shared" si="168"/>
        <v>Tuesday</v>
      </c>
      <c r="F2724" s="6" t="str">
        <f t="shared" si="171"/>
        <v>Week-day</v>
      </c>
      <c r="G2724" s="6" t="str">
        <f>_xlfn.XLOOKUP(B2724,'[1]VLOOKUP DATA'!$A$3:$A$14,'[1]VLOOKUP DATA'!$C$3:$C$14)</f>
        <v>Low-demand</v>
      </c>
      <c r="H2724" s="6" t="str" cm="1">
        <f t="array" ref="H2724">_xlfn.XLOOKUP(1,('[1]VLOOKUP DATA'!$I$2:$I$337=[1]DATA!G2724)*('[1]VLOOKUP DATA'!$J$2:$J$337=[1]DATA!D2724)*('[1]VLOOKUP DATA'!$K$2:$K$337=[1]DATA!E2724),'[1]VLOOKUP DATA'!$L$2:$L$337)</f>
        <v>Standard</v>
      </c>
      <c r="I2724" s="1" cm="1">
        <f t="array" ref="I2724">_xlfn.XLOOKUP(B2724,'[1]VLOOKUP DATA'!$A$3:$A$14,_xlfn.XLOOKUP(H2724,'[1]VLOOKUP DATA'!$D$2:$F$2,'[1]VLOOKUP DATA'!$D$3:$F$14))*100</f>
        <v>147</v>
      </c>
      <c r="J2724" s="2">
        <v>74.080500000000029</v>
      </c>
      <c r="K2724" s="3">
        <f t="shared" si="169"/>
        <v>74.080500000000029</v>
      </c>
      <c r="L2724" s="3">
        <v>96.308333333333337</v>
      </c>
      <c r="M2724" s="4">
        <v>171.93605000000005</v>
      </c>
      <c r="N2724" s="4">
        <v>413.36712499999993</v>
      </c>
      <c r="O2724" s="4">
        <v>659.37990833333356</v>
      </c>
      <c r="P2724" s="3">
        <f t="shared" si="170"/>
        <v>479.85873786407785</v>
      </c>
      <c r="Q2724" s="5">
        <v>-3.5999999999999999E-3</v>
      </c>
      <c r="R2724" s="5">
        <f>VLOOKUP(D2724,'[1]DESIGN LOAD'!AC:AF,2,FALSE)</f>
        <v>565</v>
      </c>
      <c r="S2724" s="7">
        <f>VLOOKUP(D2724,'[1]DESIGN LOAD'!AC:AF,3,FALSE)</f>
        <v>675</v>
      </c>
      <c r="T2724">
        <f>VLOOKUP(D2724,'[1]DESIGN LOAD'!AC:AF,4,FALSE)</f>
        <v>1240</v>
      </c>
    </row>
    <row r="2725" spans="1:20" x14ac:dyDescent="0.3">
      <c r="A2725" s="6">
        <v>2024</v>
      </c>
      <c r="B2725" s="6">
        <v>10</v>
      </c>
      <c r="C2725" s="6">
        <v>22</v>
      </c>
      <c r="D2725" s="6">
        <v>17</v>
      </c>
      <c r="E2725" s="6" t="str">
        <f t="shared" si="168"/>
        <v>Tuesday</v>
      </c>
      <c r="F2725" s="6" t="str">
        <f t="shared" si="171"/>
        <v>Week-day</v>
      </c>
      <c r="G2725" s="6" t="str">
        <f>_xlfn.XLOOKUP(B2725,'[1]VLOOKUP DATA'!$A$3:$A$14,'[1]VLOOKUP DATA'!$C$3:$C$14)</f>
        <v>Low-demand</v>
      </c>
      <c r="H2725" s="6" t="str" cm="1">
        <f t="array" ref="H2725">_xlfn.XLOOKUP(1,('[1]VLOOKUP DATA'!$I$2:$I$337=[1]DATA!G2725)*('[1]VLOOKUP DATA'!$J$2:$J$337=[1]DATA!D2725)*('[1]VLOOKUP DATA'!$K$2:$K$337=[1]DATA!E2725),'[1]VLOOKUP DATA'!$L$2:$L$337)</f>
        <v>Standard</v>
      </c>
      <c r="I2725" s="1" cm="1">
        <f t="array" ref="I2725">_xlfn.XLOOKUP(B2725,'[1]VLOOKUP DATA'!$A$3:$A$14,_xlfn.XLOOKUP(H2725,'[1]VLOOKUP DATA'!$D$2:$F$2,'[1]VLOOKUP DATA'!$D$3:$F$14))*100</f>
        <v>147</v>
      </c>
      <c r="J2725" s="2">
        <v>133.18701666666669</v>
      </c>
      <c r="K2725" s="3">
        <f t="shared" si="169"/>
        <v>133.18701666666669</v>
      </c>
      <c r="L2725" s="3">
        <v>95.433333333333337</v>
      </c>
      <c r="M2725" s="4">
        <v>464.34877500000005</v>
      </c>
      <c r="N2725" s="4">
        <v>134.72277500000004</v>
      </c>
      <c r="O2725" s="4">
        <v>732.25152499999956</v>
      </c>
      <c r="P2725" s="3">
        <f t="shared" si="170"/>
        <v>479.85873786407785</v>
      </c>
      <c r="Q2725" s="5">
        <v>-7.483333333333334E-3</v>
      </c>
      <c r="R2725" s="5">
        <f>VLOOKUP(D2725,'[1]DESIGN LOAD'!AC:AF,2,FALSE)</f>
        <v>555</v>
      </c>
      <c r="S2725" s="7">
        <f>VLOOKUP(D2725,'[1]DESIGN LOAD'!AC:AF,3,FALSE)</f>
        <v>675</v>
      </c>
      <c r="T2725">
        <f>VLOOKUP(D2725,'[1]DESIGN LOAD'!AC:AF,4,FALSE)</f>
        <v>1230</v>
      </c>
    </row>
    <row r="2726" spans="1:20" x14ac:dyDescent="0.3">
      <c r="A2726" s="6">
        <v>2024</v>
      </c>
      <c r="B2726" s="6">
        <v>10</v>
      </c>
      <c r="C2726" s="6">
        <v>22</v>
      </c>
      <c r="D2726" s="6">
        <v>18</v>
      </c>
      <c r="E2726" s="6" t="str">
        <f t="shared" si="168"/>
        <v>Tuesday</v>
      </c>
      <c r="F2726" s="6" t="str">
        <f t="shared" si="171"/>
        <v>Week-day</v>
      </c>
      <c r="G2726" s="6" t="str">
        <f>_xlfn.XLOOKUP(B2726,'[1]VLOOKUP DATA'!$A$3:$A$14,'[1]VLOOKUP DATA'!$C$3:$C$14)</f>
        <v>Low-demand</v>
      </c>
      <c r="H2726" s="6" t="str" cm="1">
        <f t="array" ref="H2726">_xlfn.XLOOKUP(1,('[1]VLOOKUP DATA'!$I$2:$I$337=[1]DATA!G2726)*('[1]VLOOKUP DATA'!$J$2:$J$337=[1]DATA!D2726)*('[1]VLOOKUP DATA'!$K$2:$K$337=[1]DATA!E2726),'[1]VLOOKUP DATA'!$L$2:$L$337)</f>
        <v>Peak</v>
      </c>
      <c r="I2726" s="1" cm="1">
        <f t="array" ref="I2726">_xlfn.XLOOKUP(B2726,'[1]VLOOKUP DATA'!$A$3:$A$14,_xlfn.XLOOKUP(H2726,'[1]VLOOKUP DATA'!$D$2:$F$2,'[1]VLOOKUP DATA'!$D$3:$F$14))*100</f>
        <v>213</v>
      </c>
      <c r="J2726" s="2">
        <v>204.28097499999993</v>
      </c>
      <c r="K2726" s="3">
        <f t="shared" si="169"/>
        <v>204.28097499999993</v>
      </c>
      <c r="L2726" s="3">
        <v>90.733333333333334</v>
      </c>
      <c r="M2726" s="4">
        <v>479.82321666666661</v>
      </c>
      <c r="N2726" s="4">
        <v>18.063775000000003</v>
      </c>
      <c r="O2726" s="4">
        <v>702.1645666666667</v>
      </c>
      <c r="P2726" s="3">
        <f t="shared" si="170"/>
        <v>479.85873786407785</v>
      </c>
      <c r="Q2726" s="5">
        <v>-3.891666666666667E-3</v>
      </c>
      <c r="R2726" s="5">
        <f>VLOOKUP(D2726,'[1]DESIGN LOAD'!AC:AF,2,FALSE)</f>
        <v>485</v>
      </c>
      <c r="S2726" s="7">
        <f>VLOOKUP(D2726,'[1]DESIGN LOAD'!AC:AF,3,FALSE)</f>
        <v>655</v>
      </c>
      <c r="T2726">
        <f>VLOOKUP(D2726,'[1]DESIGN LOAD'!AC:AF,4,FALSE)</f>
        <v>1140</v>
      </c>
    </row>
    <row r="2727" spans="1:20" x14ac:dyDescent="0.3">
      <c r="A2727" s="6">
        <v>2024</v>
      </c>
      <c r="B2727" s="6">
        <v>10</v>
      </c>
      <c r="C2727" s="6">
        <v>22</v>
      </c>
      <c r="D2727" s="6">
        <v>19</v>
      </c>
      <c r="E2727" s="6" t="str">
        <f t="shared" si="168"/>
        <v>Tuesday</v>
      </c>
      <c r="F2727" s="6" t="str">
        <f t="shared" si="171"/>
        <v>Week-day</v>
      </c>
      <c r="G2727" s="6" t="str">
        <f>_xlfn.XLOOKUP(B2727,'[1]VLOOKUP DATA'!$A$3:$A$14,'[1]VLOOKUP DATA'!$C$3:$C$14)</f>
        <v>Low-demand</v>
      </c>
      <c r="H2727" s="6" t="str" cm="1">
        <f t="array" ref="H2727">_xlfn.XLOOKUP(1,('[1]VLOOKUP DATA'!$I$2:$I$337=[1]DATA!G2727)*('[1]VLOOKUP DATA'!$J$2:$J$337=[1]DATA!D2727)*('[1]VLOOKUP DATA'!$K$2:$K$337=[1]DATA!E2727),'[1]VLOOKUP DATA'!$L$2:$L$337)</f>
        <v>Peak</v>
      </c>
      <c r="I2727" s="1" cm="1">
        <f t="array" ref="I2727">_xlfn.XLOOKUP(B2727,'[1]VLOOKUP DATA'!$A$3:$A$14,_xlfn.XLOOKUP(H2727,'[1]VLOOKUP DATA'!$D$2:$F$2,'[1]VLOOKUP DATA'!$D$3:$F$14))*100</f>
        <v>213</v>
      </c>
      <c r="J2727" s="2">
        <v>143.96335833333336</v>
      </c>
      <c r="K2727" s="3">
        <f t="shared" si="169"/>
        <v>143.96335833333336</v>
      </c>
      <c r="L2727" s="3">
        <v>87.125</v>
      </c>
      <c r="M2727" s="4">
        <v>479.83206666666661</v>
      </c>
      <c r="N2727" s="4">
        <v>1.8416666666666658E-2</v>
      </c>
      <c r="O2727" s="4">
        <v>623.81322499999987</v>
      </c>
      <c r="P2727" s="3">
        <f t="shared" si="170"/>
        <v>479.85873786407785</v>
      </c>
      <c r="Q2727" s="5">
        <v>-1.4666666666666667E-3</v>
      </c>
      <c r="R2727" s="5">
        <f>VLOOKUP(D2727,'[1]DESIGN LOAD'!AC:AF,2,FALSE)</f>
        <v>295</v>
      </c>
      <c r="S2727" s="7">
        <f>VLOOKUP(D2727,'[1]DESIGN LOAD'!AC:AF,3,FALSE)</f>
        <v>655</v>
      </c>
      <c r="T2727">
        <f>VLOOKUP(D2727,'[1]DESIGN LOAD'!AC:AF,4,FALSE)</f>
        <v>950</v>
      </c>
    </row>
    <row r="2728" spans="1:20" x14ac:dyDescent="0.3">
      <c r="A2728" s="6">
        <v>2024</v>
      </c>
      <c r="B2728" s="6">
        <v>10</v>
      </c>
      <c r="C2728" s="6">
        <v>22</v>
      </c>
      <c r="D2728" s="6">
        <v>20</v>
      </c>
      <c r="E2728" s="6" t="str">
        <f t="shared" si="168"/>
        <v>Tuesday</v>
      </c>
      <c r="F2728" s="6" t="str">
        <f t="shared" si="171"/>
        <v>Week-day</v>
      </c>
      <c r="G2728" s="6" t="str">
        <f>_xlfn.XLOOKUP(B2728,'[1]VLOOKUP DATA'!$A$3:$A$14,'[1]VLOOKUP DATA'!$C$3:$C$14)</f>
        <v>Low-demand</v>
      </c>
      <c r="H2728" s="6" t="str" cm="1">
        <f t="array" ref="H2728">_xlfn.XLOOKUP(1,('[1]VLOOKUP DATA'!$I$2:$I$337=[1]DATA!G2728)*('[1]VLOOKUP DATA'!$J$2:$J$337=[1]DATA!D2728)*('[1]VLOOKUP DATA'!$K$2:$K$337=[1]DATA!E2728),'[1]VLOOKUP DATA'!$L$2:$L$337)</f>
        <v>Standard</v>
      </c>
      <c r="I2728" s="1" cm="1">
        <f t="array" ref="I2728">_xlfn.XLOOKUP(B2728,'[1]VLOOKUP DATA'!$A$3:$A$14,_xlfn.XLOOKUP(H2728,'[1]VLOOKUP DATA'!$D$2:$F$2,'[1]VLOOKUP DATA'!$D$3:$F$14))*100</f>
        <v>147</v>
      </c>
      <c r="J2728" s="2">
        <v>0.57604999999999862</v>
      </c>
      <c r="K2728" s="3">
        <f t="shared" si="169"/>
        <v>0.57604999999999862</v>
      </c>
      <c r="L2728" s="3">
        <v>87.86666666666666</v>
      </c>
      <c r="M2728" s="4">
        <v>479.84440833333332</v>
      </c>
      <c r="N2728" s="4">
        <v>0</v>
      </c>
      <c r="O2728" s="4">
        <v>480.41917500000017</v>
      </c>
      <c r="P2728" s="3">
        <f t="shared" si="170"/>
        <v>479.85873786407785</v>
      </c>
      <c r="Q2728" s="5">
        <v>-1.2500000000000002E-3</v>
      </c>
      <c r="R2728" s="5">
        <f>VLOOKUP(D2728,'[1]DESIGN LOAD'!AC:AF,2,FALSE)</f>
        <v>295</v>
      </c>
      <c r="S2728" s="7">
        <f>VLOOKUP(D2728,'[1]DESIGN LOAD'!AC:AF,3,FALSE)</f>
        <v>190</v>
      </c>
      <c r="T2728">
        <f>VLOOKUP(D2728,'[1]DESIGN LOAD'!AC:AF,4,FALSE)</f>
        <v>485</v>
      </c>
    </row>
    <row r="2729" spans="1:20" x14ac:dyDescent="0.3">
      <c r="A2729" s="6">
        <v>2024</v>
      </c>
      <c r="B2729" s="6">
        <v>10</v>
      </c>
      <c r="C2729" s="6">
        <v>22</v>
      </c>
      <c r="D2729" s="6">
        <v>21</v>
      </c>
      <c r="E2729" s="6" t="str">
        <f t="shared" si="168"/>
        <v>Tuesday</v>
      </c>
      <c r="F2729" s="6" t="str">
        <f t="shared" si="171"/>
        <v>Week-day</v>
      </c>
      <c r="G2729" s="6" t="str">
        <f>_xlfn.XLOOKUP(B2729,'[1]VLOOKUP DATA'!$A$3:$A$14,'[1]VLOOKUP DATA'!$C$3:$C$14)</f>
        <v>Low-demand</v>
      </c>
      <c r="H2729" s="6" t="str" cm="1">
        <f t="array" ref="H2729">_xlfn.XLOOKUP(1,('[1]VLOOKUP DATA'!$I$2:$I$337=[1]DATA!G2729)*('[1]VLOOKUP DATA'!$J$2:$J$337=[1]DATA!D2729)*('[1]VLOOKUP DATA'!$K$2:$K$337=[1]DATA!E2729),'[1]VLOOKUP DATA'!$L$2:$L$337)</f>
        <v>Standard</v>
      </c>
      <c r="I2729" s="1" cm="1">
        <f t="array" ref="I2729">_xlfn.XLOOKUP(B2729,'[1]VLOOKUP DATA'!$A$3:$A$14,_xlfn.XLOOKUP(H2729,'[1]VLOOKUP DATA'!$D$2:$F$2,'[1]VLOOKUP DATA'!$D$3:$F$14))*100</f>
        <v>147</v>
      </c>
      <c r="J2729" s="2">
        <v>-3.1108083333333343</v>
      </c>
      <c r="K2729" s="3">
        <f t="shared" si="169"/>
        <v>0</v>
      </c>
      <c r="L2729" s="3">
        <v>91.325000000000003</v>
      </c>
      <c r="M2729" s="4">
        <v>479.82520833333353</v>
      </c>
      <c r="N2729" s="4">
        <v>0</v>
      </c>
      <c r="O2729" s="4">
        <v>476.70982500000008</v>
      </c>
      <c r="P2729" s="3">
        <f t="shared" si="170"/>
        <v>479.85873786407785</v>
      </c>
      <c r="Q2729" s="5">
        <v>-4.4000000000000003E-3</v>
      </c>
      <c r="R2729" s="5">
        <f>VLOOKUP(D2729,'[1]DESIGN LOAD'!AC:AF,2,FALSE)</f>
        <v>295</v>
      </c>
      <c r="S2729" s="7">
        <f>VLOOKUP(D2729,'[1]DESIGN LOAD'!AC:AF,3,FALSE)</f>
        <v>190</v>
      </c>
      <c r="T2729">
        <f>VLOOKUP(D2729,'[1]DESIGN LOAD'!AC:AF,4,FALSE)</f>
        <v>485</v>
      </c>
    </row>
    <row r="2730" spans="1:20" x14ac:dyDescent="0.3">
      <c r="A2730" s="6">
        <v>2024</v>
      </c>
      <c r="B2730" s="6">
        <v>10</v>
      </c>
      <c r="C2730" s="6">
        <v>22</v>
      </c>
      <c r="D2730" s="6">
        <v>22</v>
      </c>
      <c r="E2730" s="6" t="str">
        <f t="shared" si="168"/>
        <v>Tuesday</v>
      </c>
      <c r="F2730" s="6" t="str">
        <f t="shared" si="171"/>
        <v>Week-day</v>
      </c>
      <c r="G2730" s="6" t="str">
        <f>_xlfn.XLOOKUP(B2730,'[1]VLOOKUP DATA'!$A$3:$A$14,'[1]VLOOKUP DATA'!$C$3:$C$14)</f>
        <v>Low-demand</v>
      </c>
      <c r="H2730" s="6" t="str" cm="1">
        <f t="array" ref="H2730">_xlfn.XLOOKUP(1,('[1]VLOOKUP DATA'!$I$2:$I$337=[1]DATA!G2730)*('[1]VLOOKUP DATA'!$J$2:$J$337=[1]DATA!D2730)*('[1]VLOOKUP DATA'!$K$2:$K$337=[1]DATA!E2730),'[1]VLOOKUP DATA'!$L$2:$L$337)</f>
        <v>Off-Peak</v>
      </c>
      <c r="I2730" s="1" cm="1">
        <f t="array" ref="I2730">_xlfn.XLOOKUP(B2730,'[1]VLOOKUP DATA'!$A$3:$A$14,_xlfn.XLOOKUP(H2730,'[1]VLOOKUP DATA'!$D$2:$F$2,'[1]VLOOKUP DATA'!$D$3:$F$14))*100</f>
        <v>93</v>
      </c>
      <c r="J2730" s="2">
        <v>-34.448083333333329</v>
      </c>
      <c r="K2730" s="3">
        <f t="shared" si="169"/>
        <v>0</v>
      </c>
      <c r="L2730" s="3">
        <v>95.291666666666671</v>
      </c>
      <c r="M2730" s="4">
        <v>479.83151666666686</v>
      </c>
      <c r="N2730" s="4">
        <v>0</v>
      </c>
      <c r="O2730" s="4">
        <v>445.37728333333325</v>
      </c>
      <c r="P2730" s="3">
        <f t="shared" si="170"/>
        <v>479.85873786407785</v>
      </c>
      <c r="Q2730" s="5">
        <v>-5.7583333333333349E-3</v>
      </c>
      <c r="R2730" s="5">
        <f>VLOOKUP(D2730,'[1]DESIGN LOAD'!AC:AF,2,FALSE)</f>
        <v>200</v>
      </c>
      <c r="S2730" s="7">
        <f>VLOOKUP(D2730,'[1]DESIGN LOAD'!AC:AF,3,FALSE)</f>
        <v>190</v>
      </c>
      <c r="T2730">
        <f>VLOOKUP(D2730,'[1]DESIGN LOAD'!AC:AF,4,FALSE)</f>
        <v>390</v>
      </c>
    </row>
    <row r="2731" spans="1:20" x14ac:dyDescent="0.3">
      <c r="A2731" s="6">
        <v>2024</v>
      </c>
      <c r="B2731" s="6">
        <v>10</v>
      </c>
      <c r="C2731" s="6">
        <v>22</v>
      </c>
      <c r="D2731" s="6">
        <v>23</v>
      </c>
      <c r="E2731" s="6" t="str">
        <f t="shared" si="168"/>
        <v>Tuesday</v>
      </c>
      <c r="F2731" s="6" t="str">
        <f t="shared" si="171"/>
        <v>Week-day</v>
      </c>
      <c r="G2731" s="6" t="str">
        <f>_xlfn.XLOOKUP(B2731,'[1]VLOOKUP DATA'!$A$3:$A$14,'[1]VLOOKUP DATA'!$C$3:$C$14)</f>
        <v>Low-demand</v>
      </c>
      <c r="H2731" s="6" t="str" cm="1">
        <f t="array" ref="H2731">_xlfn.XLOOKUP(1,('[1]VLOOKUP DATA'!$I$2:$I$337=[1]DATA!G2731)*('[1]VLOOKUP DATA'!$J$2:$J$337=[1]DATA!D2731)*('[1]VLOOKUP DATA'!$K$2:$K$337=[1]DATA!E2731),'[1]VLOOKUP DATA'!$L$2:$L$337)</f>
        <v>Off-Peak</v>
      </c>
      <c r="I2731" s="1" cm="1">
        <f t="array" ref="I2731">_xlfn.XLOOKUP(B2731,'[1]VLOOKUP DATA'!$A$3:$A$14,_xlfn.XLOOKUP(H2731,'[1]VLOOKUP DATA'!$D$2:$F$2,'[1]VLOOKUP DATA'!$D$3:$F$14))*100</f>
        <v>93</v>
      </c>
      <c r="J2731" s="2">
        <v>27.950833333333325</v>
      </c>
      <c r="K2731" s="3">
        <f t="shared" si="169"/>
        <v>27.950833333333325</v>
      </c>
      <c r="L2731" s="3">
        <v>98.625</v>
      </c>
      <c r="M2731" s="4">
        <v>398.08538333333337</v>
      </c>
      <c r="N2731" s="4">
        <v>0</v>
      </c>
      <c r="O2731" s="4">
        <v>426.03243333333324</v>
      </c>
      <c r="P2731" s="3">
        <f t="shared" si="170"/>
        <v>479.85873786407785</v>
      </c>
      <c r="Q2731" s="5">
        <v>-3.6583333333333329E-3</v>
      </c>
      <c r="R2731" s="5">
        <f>VLOOKUP(D2731,'[1]DESIGN LOAD'!AC:AF,2,FALSE)</f>
        <v>200</v>
      </c>
      <c r="S2731" s="7">
        <f>VLOOKUP(D2731,'[1]DESIGN LOAD'!AC:AF,3,FALSE)</f>
        <v>190</v>
      </c>
      <c r="T2731">
        <f>VLOOKUP(D2731,'[1]DESIGN LOAD'!AC:AF,4,FALSE)</f>
        <v>390</v>
      </c>
    </row>
    <row r="2732" spans="1:20" x14ac:dyDescent="0.3">
      <c r="A2732" s="6">
        <v>2024</v>
      </c>
      <c r="B2732" s="6">
        <v>10</v>
      </c>
      <c r="C2732" s="6">
        <v>23</v>
      </c>
      <c r="D2732" s="6">
        <v>0</v>
      </c>
      <c r="E2732" s="6" t="str">
        <f t="shared" si="168"/>
        <v>Wednesday</v>
      </c>
      <c r="F2732" s="6" t="str">
        <f t="shared" si="171"/>
        <v>Week-day</v>
      </c>
      <c r="G2732" s="6" t="str">
        <f>_xlfn.XLOOKUP(B2732,'[1]VLOOKUP DATA'!$A$3:$A$14,'[1]VLOOKUP DATA'!$C$3:$C$14)</f>
        <v>Low-demand</v>
      </c>
      <c r="H2732" s="6" t="str" cm="1">
        <f t="array" ref="H2732">_xlfn.XLOOKUP(1,('[1]VLOOKUP DATA'!$I$2:$I$337=[1]DATA!G2732)*('[1]VLOOKUP DATA'!$J$2:$J$337=[1]DATA!D2732)*('[1]VLOOKUP DATA'!$K$2:$K$337=[1]DATA!E2732),'[1]VLOOKUP DATA'!$L$2:$L$337)</f>
        <v>Off-Peak</v>
      </c>
      <c r="I2732" s="1" cm="1">
        <f t="array" ref="I2732">_xlfn.XLOOKUP(B2732,'[1]VLOOKUP DATA'!$A$3:$A$14,_xlfn.XLOOKUP(H2732,'[1]VLOOKUP DATA'!$D$2:$F$2,'[1]VLOOKUP DATA'!$D$3:$F$14))*100</f>
        <v>93</v>
      </c>
      <c r="J2732" s="2">
        <v>56.433691666666682</v>
      </c>
      <c r="K2732" s="3">
        <f t="shared" si="169"/>
        <v>56.433691666666682</v>
      </c>
      <c r="L2732" s="3">
        <v>98.783333333333331</v>
      </c>
      <c r="M2732" s="4">
        <v>391.46038333333331</v>
      </c>
      <c r="N2732" s="4">
        <v>0</v>
      </c>
      <c r="O2732" s="4">
        <v>447.88973333333337</v>
      </c>
      <c r="P2732" s="3">
        <f t="shared" si="170"/>
        <v>479.85873786407785</v>
      </c>
      <c r="Q2732" s="5">
        <v>-4.4333333333333334E-3</v>
      </c>
      <c r="R2732" s="5">
        <f>VLOOKUP(D2732,'[1]DESIGN LOAD'!AC:AF,2,FALSE)</f>
        <v>200</v>
      </c>
      <c r="S2732" s="7">
        <f>VLOOKUP(D2732,'[1]DESIGN LOAD'!AC:AF,3,FALSE)</f>
        <v>190</v>
      </c>
      <c r="T2732">
        <f>VLOOKUP(D2732,'[1]DESIGN LOAD'!AC:AF,4,FALSE)</f>
        <v>390</v>
      </c>
    </row>
    <row r="2733" spans="1:20" x14ac:dyDescent="0.3">
      <c r="A2733" s="6">
        <v>2024</v>
      </c>
      <c r="B2733" s="6">
        <v>10</v>
      </c>
      <c r="C2733" s="6">
        <v>23</v>
      </c>
      <c r="D2733" s="6">
        <v>1</v>
      </c>
      <c r="E2733" s="6" t="str">
        <f t="shared" si="168"/>
        <v>Wednesday</v>
      </c>
      <c r="F2733" s="6" t="str">
        <f t="shared" si="171"/>
        <v>Week-day</v>
      </c>
      <c r="G2733" s="6" t="str">
        <f>_xlfn.XLOOKUP(B2733,'[1]VLOOKUP DATA'!$A$3:$A$14,'[1]VLOOKUP DATA'!$C$3:$C$14)</f>
        <v>Low-demand</v>
      </c>
      <c r="H2733" s="6" t="str" cm="1">
        <f t="array" ref="H2733">_xlfn.XLOOKUP(1,('[1]VLOOKUP DATA'!$I$2:$I$337=[1]DATA!G2733)*('[1]VLOOKUP DATA'!$J$2:$J$337=[1]DATA!D2733)*('[1]VLOOKUP DATA'!$K$2:$K$337=[1]DATA!E2733),'[1]VLOOKUP DATA'!$L$2:$L$337)</f>
        <v>Off-Peak</v>
      </c>
      <c r="I2733" s="1" cm="1">
        <f t="array" ref="I2733">_xlfn.XLOOKUP(B2733,'[1]VLOOKUP DATA'!$A$3:$A$14,_xlfn.XLOOKUP(H2733,'[1]VLOOKUP DATA'!$D$2:$F$2,'[1]VLOOKUP DATA'!$D$3:$F$14))*100</f>
        <v>93</v>
      </c>
      <c r="J2733" s="2">
        <v>61.9007583333333</v>
      </c>
      <c r="K2733" s="3">
        <f t="shared" si="169"/>
        <v>61.9007583333333</v>
      </c>
      <c r="L2733" s="3">
        <v>99</v>
      </c>
      <c r="M2733" s="4">
        <v>381.45676666666662</v>
      </c>
      <c r="N2733" s="4">
        <v>0</v>
      </c>
      <c r="O2733" s="4">
        <v>443.34956666666687</v>
      </c>
      <c r="P2733" s="3">
        <f t="shared" si="170"/>
        <v>479.85873786407785</v>
      </c>
      <c r="Q2733" s="5">
        <v>-8.2083333333333348E-3</v>
      </c>
      <c r="R2733" s="5">
        <f>VLOOKUP(D2733,'[1]DESIGN LOAD'!AC:AF,2,FALSE)</f>
        <v>200</v>
      </c>
      <c r="S2733" s="7">
        <f>VLOOKUP(D2733,'[1]DESIGN LOAD'!AC:AF,3,FALSE)</f>
        <v>190</v>
      </c>
      <c r="T2733">
        <f>VLOOKUP(D2733,'[1]DESIGN LOAD'!AC:AF,4,FALSE)</f>
        <v>390</v>
      </c>
    </row>
    <row r="2734" spans="1:20" x14ac:dyDescent="0.3">
      <c r="A2734" s="6">
        <v>2024</v>
      </c>
      <c r="B2734" s="6">
        <v>10</v>
      </c>
      <c r="C2734" s="6">
        <v>23</v>
      </c>
      <c r="D2734" s="6">
        <v>2</v>
      </c>
      <c r="E2734" s="6" t="str">
        <f t="shared" si="168"/>
        <v>Wednesday</v>
      </c>
      <c r="F2734" s="6" t="str">
        <f t="shared" si="171"/>
        <v>Week-day</v>
      </c>
      <c r="G2734" s="6" t="str">
        <f>_xlfn.XLOOKUP(B2734,'[1]VLOOKUP DATA'!$A$3:$A$14,'[1]VLOOKUP DATA'!$C$3:$C$14)</f>
        <v>Low-demand</v>
      </c>
      <c r="H2734" s="6" t="str" cm="1">
        <f t="array" ref="H2734">_xlfn.XLOOKUP(1,('[1]VLOOKUP DATA'!$I$2:$I$337=[1]DATA!G2734)*('[1]VLOOKUP DATA'!$J$2:$J$337=[1]DATA!D2734)*('[1]VLOOKUP DATA'!$K$2:$K$337=[1]DATA!E2734),'[1]VLOOKUP DATA'!$L$2:$L$337)</f>
        <v>Off-Peak</v>
      </c>
      <c r="I2734" s="1" cm="1">
        <f t="array" ref="I2734">_xlfn.XLOOKUP(B2734,'[1]VLOOKUP DATA'!$A$3:$A$14,_xlfn.XLOOKUP(H2734,'[1]VLOOKUP DATA'!$D$2:$F$2,'[1]VLOOKUP DATA'!$D$3:$F$14))*100</f>
        <v>93</v>
      </c>
      <c r="J2734" s="2">
        <v>79.767483333333345</v>
      </c>
      <c r="K2734" s="3">
        <f t="shared" si="169"/>
        <v>79.767483333333345</v>
      </c>
      <c r="L2734" s="3">
        <v>99</v>
      </c>
      <c r="M2734" s="4">
        <v>455.97931666666688</v>
      </c>
      <c r="N2734" s="4">
        <v>0</v>
      </c>
      <c r="O2734" s="4">
        <v>535.73904999999979</v>
      </c>
      <c r="P2734" s="3">
        <f t="shared" si="170"/>
        <v>479.85873786407785</v>
      </c>
      <c r="Q2734" s="5">
        <v>-8.1583333333333351E-3</v>
      </c>
      <c r="R2734" s="5">
        <f>VLOOKUP(D2734,'[1]DESIGN LOAD'!AC:AF,2,FALSE)</f>
        <v>200</v>
      </c>
      <c r="S2734" s="7">
        <f>VLOOKUP(D2734,'[1]DESIGN LOAD'!AC:AF,3,FALSE)</f>
        <v>190</v>
      </c>
      <c r="T2734">
        <f>VLOOKUP(D2734,'[1]DESIGN LOAD'!AC:AF,4,FALSE)</f>
        <v>390</v>
      </c>
    </row>
    <row r="2735" spans="1:20" x14ac:dyDescent="0.3">
      <c r="A2735" s="6">
        <v>2024</v>
      </c>
      <c r="B2735" s="6">
        <v>10</v>
      </c>
      <c r="C2735" s="6">
        <v>23</v>
      </c>
      <c r="D2735" s="6">
        <v>3</v>
      </c>
      <c r="E2735" s="6" t="str">
        <f t="shared" si="168"/>
        <v>Wednesday</v>
      </c>
      <c r="F2735" s="6" t="str">
        <f t="shared" si="171"/>
        <v>Week-day</v>
      </c>
      <c r="G2735" s="6" t="str">
        <f>_xlfn.XLOOKUP(B2735,'[1]VLOOKUP DATA'!$A$3:$A$14,'[1]VLOOKUP DATA'!$C$3:$C$14)</f>
        <v>Low-demand</v>
      </c>
      <c r="H2735" s="6" t="str" cm="1">
        <f t="array" ref="H2735">_xlfn.XLOOKUP(1,('[1]VLOOKUP DATA'!$I$2:$I$337=[1]DATA!G2735)*('[1]VLOOKUP DATA'!$J$2:$J$337=[1]DATA!D2735)*('[1]VLOOKUP DATA'!$K$2:$K$337=[1]DATA!E2735),'[1]VLOOKUP DATA'!$L$2:$L$337)</f>
        <v>Off-Peak</v>
      </c>
      <c r="I2735" s="1" cm="1">
        <f t="array" ref="I2735">_xlfn.XLOOKUP(B2735,'[1]VLOOKUP DATA'!$A$3:$A$14,_xlfn.XLOOKUP(H2735,'[1]VLOOKUP DATA'!$D$2:$F$2,'[1]VLOOKUP DATA'!$D$3:$F$14))*100</f>
        <v>93</v>
      </c>
      <c r="J2735" s="2">
        <v>95.450883333333337</v>
      </c>
      <c r="K2735" s="3">
        <f t="shared" si="169"/>
        <v>95.450883333333337</v>
      </c>
      <c r="L2735" s="3">
        <v>99</v>
      </c>
      <c r="M2735" s="4">
        <v>472.39376666666681</v>
      </c>
      <c r="N2735" s="4">
        <v>0</v>
      </c>
      <c r="O2735" s="4">
        <v>567.84154166666667</v>
      </c>
      <c r="P2735" s="3">
        <f t="shared" si="170"/>
        <v>479.85873786407785</v>
      </c>
      <c r="Q2735" s="5">
        <v>-3.5750000000000001E-3</v>
      </c>
      <c r="R2735" s="5">
        <f>VLOOKUP(D2735,'[1]DESIGN LOAD'!AC:AF,2,FALSE)</f>
        <v>200</v>
      </c>
      <c r="S2735" s="7">
        <f>VLOOKUP(D2735,'[1]DESIGN LOAD'!AC:AF,3,FALSE)</f>
        <v>190</v>
      </c>
      <c r="T2735">
        <f>VLOOKUP(D2735,'[1]DESIGN LOAD'!AC:AF,4,FALSE)</f>
        <v>390</v>
      </c>
    </row>
    <row r="2736" spans="1:20" x14ac:dyDescent="0.3">
      <c r="A2736" s="6">
        <v>2024</v>
      </c>
      <c r="B2736" s="6">
        <v>10</v>
      </c>
      <c r="C2736" s="6">
        <v>23</v>
      </c>
      <c r="D2736" s="6">
        <v>4</v>
      </c>
      <c r="E2736" s="6" t="str">
        <f t="shared" si="168"/>
        <v>Wednesday</v>
      </c>
      <c r="F2736" s="6" t="str">
        <f t="shared" si="171"/>
        <v>Week-day</v>
      </c>
      <c r="G2736" s="6" t="str">
        <f>_xlfn.XLOOKUP(B2736,'[1]VLOOKUP DATA'!$A$3:$A$14,'[1]VLOOKUP DATA'!$C$3:$C$14)</f>
        <v>Low-demand</v>
      </c>
      <c r="H2736" s="6" t="str" cm="1">
        <f t="array" ref="H2736">_xlfn.XLOOKUP(1,('[1]VLOOKUP DATA'!$I$2:$I$337=[1]DATA!G2736)*('[1]VLOOKUP DATA'!$J$2:$J$337=[1]DATA!D2736)*('[1]VLOOKUP DATA'!$K$2:$K$337=[1]DATA!E2736),'[1]VLOOKUP DATA'!$L$2:$L$337)</f>
        <v>Off-Peak</v>
      </c>
      <c r="I2736" s="1" cm="1">
        <f t="array" ref="I2736">_xlfn.XLOOKUP(B2736,'[1]VLOOKUP DATA'!$A$3:$A$14,_xlfn.XLOOKUP(H2736,'[1]VLOOKUP DATA'!$D$2:$F$2,'[1]VLOOKUP DATA'!$D$3:$F$14))*100</f>
        <v>93</v>
      </c>
      <c r="J2736" s="2">
        <v>124.99462500000004</v>
      </c>
      <c r="K2736" s="3">
        <f t="shared" si="169"/>
        <v>124.99462500000004</v>
      </c>
      <c r="L2736" s="3">
        <v>97.416666666666671</v>
      </c>
      <c r="M2736" s="4">
        <v>479.8484250000003</v>
      </c>
      <c r="N2736" s="4">
        <v>0</v>
      </c>
      <c r="O2736" s="4">
        <v>604.84135833333323</v>
      </c>
      <c r="P2736" s="3">
        <f t="shared" si="170"/>
        <v>479.85873786407785</v>
      </c>
      <c r="Q2736" s="5">
        <v>-2.241666666666667E-3</v>
      </c>
      <c r="R2736" s="5">
        <f>VLOOKUP(D2736,'[1]DESIGN LOAD'!AC:AF,2,FALSE)</f>
        <v>295</v>
      </c>
      <c r="S2736" s="7">
        <f>VLOOKUP(D2736,'[1]DESIGN LOAD'!AC:AF,3,FALSE)</f>
        <v>190</v>
      </c>
      <c r="T2736">
        <f>VLOOKUP(D2736,'[1]DESIGN LOAD'!AC:AF,4,FALSE)</f>
        <v>485</v>
      </c>
    </row>
    <row r="2737" spans="1:20" x14ac:dyDescent="0.3">
      <c r="A2737" s="6">
        <v>2024</v>
      </c>
      <c r="B2737" s="6">
        <v>10</v>
      </c>
      <c r="C2737" s="6">
        <v>23</v>
      </c>
      <c r="D2737" s="6">
        <v>5</v>
      </c>
      <c r="E2737" s="6" t="str">
        <f t="shared" si="168"/>
        <v>Wednesday</v>
      </c>
      <c r="F2737" s="6" t="str">
        <f t="shared" si="171"/>
        <v>Week-day</v>
      </c>
      <c r="G2737" s="6" t="str">
        <f>_xlfn.XLOOKUP(B2737,'[1]VLOOKUP DATA'!$A$3:$A$14,'[1]VLOOKUP DATA'!$C$3:$C$14)</f>
        <v>Low-demand</v>
      </c>
      <c r="H2737" s="6" t="str" cm="1">
        <f t="array" ref="H2737">_xlfn.XLOOKUP(1,('[1]VLOOKUP DATA'!$I$2:$I$337=[1]DATA!G2737)*('[1]VLOOKUP DATA'!$J$2:$J$337=[1]DATA!D2737)*('[1]VLOOKUP DATA'!$K$2:$K$337=[1]DATA!E2737),'[1]VLOOKUP DATA'!$L$2:$L$337)</f>
        <v>Off-Peak</v>
      </c>
      <c r="I2737" s="1" cm="1">
        <f t="array" ref="I2737">_xlfn.XLOOKUP(B2737,'[1]VLOOKUP DATA'!$A$3:$A$14,_xlfn.XLOOKUP(H2737,'[1]VLOOKUP DATA'!$D$2:$F$2,'[1]VLOOKUP DATA'!$D$3:$F$14))*100</f>
        <v>93</v>
      </c>
      <c r="J2737" s="2">
        <v>108.91294166666665</v>
      </c>
      <c r="K2737" s="3">
        <f t="shared" si="169"/>
        <v>108.91294166666665</v>
      </c>
      <c r="L2737" s="3">
        <v>96.333333333333329</v>
      </c>
      <c r="M2737" s="4">
        <v>479.83309166666663</v>
      </c>
      <c r="N2737" s="4">
        <v>0.83138333333333336</v>
      </c>
      <c r="O2737" s="4">
        <v>589.57583333333355</v>
      </c>
      <c r="P2737" s="3">
        <f t="shared" si="170"/>
        <v>479.85873786407785</v>
      </c>
      <c r="Q2737" s="5">
        <v>-2.1250000000000002E-3</v>
      </c>
      <c r="R2737" s="5">
        <f>VLOOKUP(D2737,'[1]DESIGN LOAD'!AC:AF,2,FALSE)</f>
        <v>295</v>
      </c>
      <c r="S2737" s="7">
        <f>VLOOKUP(D2737,'[1]DESIGN LOAD'!AC:AF,3,FALSE)</f>
        <v>190</v>
      </c>
      <c r="T2737">
        <f>VLOOKUP(D2737,'[1]DESIGN LOAD'!AC:AF,4,FALSE)</f>
        <v>485</v>
      </c>
    </row>
    <row r="2738" spans="1:20" x14ac:dyDescent="0.3">
      <c r="A2738" s="6">
        <v>2024</v>
      </c>
      <c r="B2738" s="6">
        <v>10</v>
      </c>
      <c r="C2738" s="6">
        <v>23</v>
      </c>
      <c r="D2738" s="6">
        <v>6</v>
      </c>
      <c r="E2738" s="6" t="str">
        <f t="shared" si="168"/>
        <v>Wednesday</v>
      </c>
      <c r="F2738" s="6" t="str">
        <f t="shared" si="171"/>
        <v>Week-day</v>
      </c>
      <c r="G2738" s="6" t="str">
        <f>_xlfn.XLOOKUP(B2738,'[1]VLOOKUP DATA'!$A$3:$A$14,'[1]VLOOKUP DATA'!$C$3:$C$14)</f>
        <v>Low-demand</v>
      </c>
      <c r="H2738" s="6" t="str" cm="1">
        <f t="array" ref="H2738">_xlfn.XLOOKUP(1,('[1]VLOOKUP DATA'!$I$2:$I$337=[1]DATA!G2738)*('[1]VLOOKUP DATA'!$J$2:$J$337=[1]DATA!D2738)*('[1]VLOOKUP DATA'!$K$2:$K$337=[1]DATA!E2738),'[1]VLOOKUP DATA'!$L$2:$L$337)</f>
        <v>Standard</v>
      </c>
      <c r="I2738" s="1" cm="1">
        <f t="array" ref="I2738">_xlfn.XLOOKUP(B2738,'[1]VLOOKUP DATA'!$A$3:$A$14,_xlfn.XLOOKUP(H2738,'[1]VLOOKUP DATA'!$D$2:$F$2,'[1]VLOOKUP DATA'!$D$3:$F$14))*100</f>
        <v>147</v>
      </c>
      <c r="J2738" s="2">
        <v>19.272641666666662</v>
      </c>
      <c r="K2738" s="3">
        <f t="shared" si="169"/>
        <v>19.272641666666662</v>
      </c>
      <c r="L2738" s="3">
        <v>96.325000000000003</v>
      </c>
      <c r="M2738" s="4">
        <v>479.83594166666649</v>
      </c>
      <c r="N2738" s="4">
        <v>110.59949166666667</v>
      </c>
      <c r="O2738" s="4">
        <v>609.70738333333304</v>
      </c>
      <c r="P2738" s="3">
        <f t="shared" si="170"/>
        <v>479.85873786407785</v>
      </c>
      <c r="Q2738" s="5">
        <v>-8.1666666666666671E-4</v>
      </c>
      <c r="R2738" s="5">
        <f>VLOOKUP(D2738,'[1]DESIGN LOAD'!AC:AF,2,FALSE)</f>
        <v>295</v>
      </c>
      <c r="S2738" s="7">
        <f>VLOOKUP(D2738,'[1]DESIGN LOAD'!AC:AF,3,FALSE)</f>
        <v>190</v>
      </c>
      <c r="T2738">
        <f>VLOOKUP(D2738,'[1]DESIGN LOAD'!AC:AF,4,FALSE)</f>
        <v>485</v>
      </c>
    </row>
    <row r="2739" spans="1:20" x14ac:dyDescent="0.3">
      <c r="A2739" s="6">
        <v>2024</v>
      </c>
      <c r="B2739" s="6">
        <v>10</v>
      </c>
      <c r="C2739" s="6">
        <v>23</v>
      </c>
      <c r="D2739" s="6">
        <v>7</v>
      </c>
      <c r="E2739" s="6" t="str">
        <f t="shared" si="168"/>
        <v>Wednesday</v>
      </c>
      <c r="F2739" s="6" t="str">
        <f t="shared" si="171"/>
        <v>Week-day</v>
      </c>
      <c r="G2739" s="6" t="str">
        <f>_xlfn.XLOOKUP(B2739,'[1]VLOOKUP DATA'!$A$3:$A$14,'[1]VLOOKUP DATA'!$C$3:$C$14)</f>
        <v>Low-demand</v>
      </c>
      <c r="H2739" s="6" t="str" cm="1">
        <f t="array" ref="H2739">_xlfn.XLOOKUP(1,('[1]VLOOKUP DATA'!$I$2:$I$337=[1]DATA!G2739)*('[1]VLOOKUP DATA'!$J$2:$J$337=[1]DATA!D2739)*('[1]VLOOKUP DATA'!$K$2:$K$337=[1]DATA!E2739),'[1]VLOOKUP DATA'!$L$2:$L$337)</f>
        <v>Peak</v>
      </c>
      <c r="I2739" s="1" cm="1">
        <f t="array" ref="I2739">_xlfn.XLOOKUP(B2739,'[1]VLOOKUP DATA'!$A$3:$A$14,_xlfn.XLOOKUP(H2739,'[1]VLOOKUP DATA'!$D$2:$F$2,'[1]VLOOKUP DATA'!$D$3:$F$14))*100</f>
        <v>213</v>
      </c>
      <c r="J2739" s="2">
        <v>71.568923076923141</v>
      </c>
      <c r="K2739" s="3">
        <f t="shared" si="169"/>
        <v>71.568923076923141</v>
      </c>
      <c r="L2739" s="3">
        <v>97.115384615384613</v>
      </c>
      <c r="M2739" s="4">
        <v>156.86960576923076</v>
      </c>
      <c r="N2739" s="4">
        <v>383.00091346153852</v>
      </c>
      <c r="O2739" s="4">
        <v>611.43777884615383</v>
      </c>
      <c r="P2739" s="3">
        <f t="shared" si="170"/>
        <v>479.85873786407785</v>
      </c>
      <c r="Q2739" s="5">
        <v>-1.5096153846153846E-3</v>
      </c>
      <c r="R2739" s="5">
        <f>VLOOKUP(D2739,'[1]DESIGN LOAD'!AC:AF,2,FALSE)</f>
        <v>565</v>
      </c>
      <c r="S2739" s="7">
        <f>VLOOKUP(D2739,'[1]DESIGN LOAD'!AC:AF,3,FALSE)</f>
        <v>690</v>
      </c>
      <c r="T2739">
        <f>VLOOKUP(D2739,'[1]DESIGN LOAD'!AC:AF,4,FALSE)</f>
        <v>1255</v>
      </c>
    </row>
    <row r="2740" spans="1:20" x14ac:dyDescent="0.3">
      <c r="A2740" s="6">
        <v>2024</v>
      </c>
      <c r="B2740" s="6">
        <v>10</v>
      </c>
      <c r="C2740" s="6">
        <v>23</v>
      </c>
      <c r="D2740" s="6">
        <v>8</v>
      </c>
      <c r="E2740" s="6" t="str">
        <f t="shared" si="168"/>
        <v>Wednesday</v>
      </c>
      <c r="F2740" s="6" t="str">
        <f t="shared" si="171"/>
        <v>Week-day</v>
      </c>
      <c r="G2740" s="6" t="str">
        <f>_xlfn.XLOOKUP(B2740,'[1]VLOOKUP DATA'!$A$3:$A$14,'[1]VLOOKUP DATA'!$C$3:$C$14)</f>
        <v>Low-demand</v>
      </c>
      <c r="H2740" s="6" t="str" cm="1">
        <f t="array" ref="H2740">_xlfn.XLOOKUP(1,('[1]VLOOKUP DATA'!$I$2:$I$337=[1]DATA!G2740)*('[1]VLOOKUP DATA'!$J$2:$J$337=[1]DATA!D2740)*('[1]VLOOKUP DATA'!$K$2:$K$337=[1]DATA!E2740),'[1]VLOOKUP DATA'!$L$2:$L$337)</f>
        <v>Peak</v>
      </c>
      <c r="I2740" s="1" cm="1">
        <f t="array" ref="I2740">_xlfn.XLOOKUP(B2740,'[1]VLOOKUP DATA'!$A$3:$A$14,_xlfn.XLOOKUP(H2740,'[1]VLOOKUP DATA'!$D$2:$F$2,'[1]VLOOKUP DATA'!$D$3:$F$14))*100</f>
        <v>213</v>
      </c>
      <c r="J2740" s="2">
        <v>-65.193816666666649</v>
      </c>
      <c r="K2740" s="3">
        <f t="shared" si="169"/>
        <v>0</v>
      </c>
      <c r="L2740" s="3">
        <v>98.416666666666671</v>
      </c>
      <c r="M2740" s="4">
        <v>0</v>
      </c>
      <c r="N2740" s="4">
        <v>620.94105833333322</v>
      </c>
      <c r="O2740" s="4">
        <v>555.74529166666662</v>
      </c>
      <c r="P2740" s="3">
        <f t="shared" si="170"/>
        <v>479.85873786407785</v>
      </c>
      <c r="Q2740" s="5">
        <v>-1.1250000000000001E-3</v>
      </c>
      <c r="R2740" s="5">
        <f>VLOOKUP(D2740,'[1]DESIGN LOAD'!AC:AF,2,FALSE)</f>
        <v>565</v>
      </c>
      <c r="S2740" s="7">
        <f>VLOOKUP(D2740,'[1]DESIGN LOAD'!AC:AF,3,FALSE)</f>
        <v>675</v>
      </c>
      <c r="T2740">
        <f>VLOOKUP(D2740,'[1]DESIGN LOAD'!AC:AF,4,FALSE)</f>
        <v>1240</v>
      </c>
    </row>
    <row r="2741" spans="1:20" x14ac:dyDescent="0.3">
      <c r="A2741" s="6">
        <v>2024</v>
      </c>
      <c r="B2741" s="6">
        <v>10</v>
      </c>
      <c r="C2741" s="6">
        <v>23</v>
      </c>
      <c r="D2741" s="6">
        <v>9</v>
      </c>
      <c r="E2741" s="6" t="str">
        <f t="shared" si="168"/>
        <v>Wednesday</v>
      </c>
      <c r="F2741" s="6" t="str">
        <f t="shared" si="171"/>
        <v>Week-day</v>
      </c>
      <c r="G2741" s="6" t="str">
        <f>_xlfn.XLOOKUP(B2741,'[1]VLOOKUP DATA'!$A$3:$A$14,'[1]VLOOKUP DATA'!$C$3:$C$14)</f>
        <v>Low-demand</v>
      </c>
      <c r="H2741" s="6" t="str" cm="1">
        <f t="array" ref="H2741">_xlfn.XLOOKUP(1,('[1]VLOOKUP DATA'!$I$2:$I$337=[1]DATA!G2741)*('[1]VLOOKUP DATA'!$J$2:$J$337=[1]DATA!D2741)*('[1]VLOOKUP DATA'!$K$2:$K$337=[1]DATA!E2741),'[1]VLOOKUP DATA'!$L$2:$L$337)</f>
        <v>Peak</v>
      </c>
      <c r="I2741" s="1" cm="1">
        <f t="array" ref="I2741">_xlfn.XLOOKUP(B2741,'[1]VLOOKUP DATA'!$A$3:$A$14,_xlfn.XLOOKUP(H2741,'[1]VLOOKUP DATA'!$D$2:$F$2,'[1]VLOOKUP DATA'!$D$3:$F$14))*100</f>
        <v>213</v>
      </c>
      <c r="J2741" s="2">
        <v>0.27797499999999981</v>
      </c>
      <c r="K2741" s="3">
        <f t="shared" si="169"/>
        <v>0.27797499999999981</v>
      </c>
      <c r="L2741" s="3">
        <v>99</v>
      </c>
      <c r="M2741" s="4">
        <v>0</v>
      </c>
      <c r="N2741" s="4">
        <v>644.54664166666635</v>
      </c>
      <c r="O2741" s="4">
        <v>644.82047500000022</v>
      </c>
      <c r="P2741" s="3">
        <f t="shared" si="170"/>
        <v>479.85873786407785</v>
      </c>
      <c r="Q2741" s="5">
        <v>-3.5833333333333333E-3</v>
      </c>
      <c r="R2741" s="5">
        <f>VLOOKUP(D2741,'[1]DESIGN LOAD'!AC:AF,2,FALSE)</f>
        <v>565</v>
      </c>
      <c r="S2741" s="7">
        <f>VLOOKUP(D2741,'[1]DESIGN LOAD'!AC:AF,3,FALSE)</f>
        <v>675</v>
      </c>
      <c r="T2741">
        <f>VLOOKUP(D2741,'[1]DESIGN LOAD'!AC:AF,4,FALSE)</f>
        <v>1240</v>
      </c>
    </row>
    <row r="2742" spans="1:20" x14ac:dyDescent="0.3">
      <c r="A2742" s="6">
        <v>2024</v>
      </c>
      <c r="B2742" s="6">
        <v>10</v>
      </c>
      <c r="C2742" s="6">
        <v>23</v>
      </c>
      <c r="D2742" s="6">
        <v>10</v>
      </c>
      <c r="E2742" s="6" t="str">
        <f t="shared" si="168"/>
        <v>Wednesday</v>
      </c>
      <c r="F2742" s="6" t="str">
        <f t="shared" si="171"/>
        <v>Week-day</v>
      </c>
      <c r="G2742" s="6" t="str">
        <f>_xlfn.XLOOKUP(B2742,'[1]VLOOKUP DATA'!$A$3:$A$14,'[1]VLOOKUP DATA'!$C$3:$C$14)</f>
        <v>Low-demand</v>
      </c>
      <c r="H2742" s="6" t="str" cm="1">
        <f t="array" ref="H2742">_xlfn.XLOOKUP(1,('[1]VLOOKUP DATA'!$I$2:$I$337=[1]DATA!G2742)*('[1]VLOOKUP DATA'!$J$2:$J$337=[1]DATA!D2742)*('[1]VLOOKUP DATA'!$K$2:$K$337=[1]DATA!E2742),'[1]VLOOKUP DATA'!$L$2:$L$337)</f>
        <v>Standard</v>
      </c>
      <c r="I2742" s="1" cm="1">
        <f t="array" ref="I2742">_xlfn.XLOOKUP(B2742,'[1]VLOOKUP DATA'!$A$3:$A$14,_xlfn.XLOOKUP(H2742,'[1]VLOOKUP DATA'!$D$2:$F$2,'[1]VLOOKUP DATA'!$D$3:$F$14))*100</f>
        <v>147</v>
      </c>
      <c r="J2742" s="2">
        <v>0.96544999999999959</v>
      </c>
      <c r="K2742" s="3">
        <f t="shared" si="169"/>
        <v>0.96544999999999959</v>
      </c>
      <c r="L2742" s="3">
        <v>99</v>
      </c>
      <c r="M2742" s="4">
        <v>0</v>
      </c>
      <c r="N2742" s="4">
        <v>633.03295833333345</v>
      </c>
      <c r="O2742" s="4">
        <v>633.99586666666642</v>
      </c>
      <c r="P2742" s="3">
        <f t="shared" si="170"/>
        <v>479.85873786407785</v>
      </c>
      <c r="Q2742" s="5">
        <v>-2E-3</v>
      </c>
      <c r="R2742" s="5">
        <f>VLOOKUP(D2742,'[1]DESIGN LOAD'!AC:AF,2,FALSE)</f>
        <v>565</v>
      </c>
      <c r="S2742" s="7">
        <f>VLOOKUP(D2742,'[1]DESIGN LOAD'!AC:AF,3,FALSE)</f>
        <v>675</v>
      </c>
      <c r="T2742">
        <f>VLOOKUP(D2742,'[1]DESIGN LOAD'!AC:AF,4,FALSE)</f>
        <v>1240</v>
      </c>
    </row>
    <row r="2743" spans="1:20" x14ac:dyDescent="0.3">
      <c r="A2743" s="6">
        <v>2024</v>
      </c>
      <c r="B2743" s="6">
        <v>10</v>
      </c>
      <c r="C2743" s="6">
        <v>23</v>
      </c>
      <c r="D2743" s="6">
        <v>11</v>
      </c>
      <c r="E2743" s="6" t="str">
        <f t="shared" si="168"/>
        <v>Wednesday</v>
      </c>
      <c r="F2743" s="6" t="str">
        <f t="shared" si="171"/>
        <v>Week-day</v>
      </c>
      <c r="G2743" s="6" t="str">
        <f>_xlfn.XLOOKUP(B2743,'[1]VLOOKUP DATA'!$A$3:$A$14,'[1]VLOOKUP DATA'!$C$3:$C$14)</f>
        <v>Low-demand</v>
      </c>
      <c r="H2743" s="6" t="str" cm="1">
        <f t="array" ref="H2743">_xlfn.XLOOKUP(1,('[1]VLOOKUP DATA'!$I$2:$I$337=[1]DATA!G2743)*('[1]VLOOKUP DATA'!$J$2:$J$337=[1]DATA!D2743)*('[1]VLOOKUP DATA'!$K$2:$K$337=[1]DATA!E2743),'[1]VLOOKUP DATA'!$L$2:$L$337)</f>
        <v>Standard</v>
      </c>
      <c r="I2743" s="1" cm="1">
        <f t="array" ref="I2743">_xlfn.XLOOKUP(B2743,'[1]VLOOKUP DATA'!$A$3:$A$14,_xlfn.XLOOKUP(H2743,'[1]VLOOKUP DATA'!$D$2:$F$2,'[1]VLOOKUP DATA'!$D$3:$F$14))*100</f>
        <v>147</v>
      </c>
      <c r="J2743" s="2">
        <v>4.3661333333333339</v>
      </c>
      <c r="K2743" s="3">
        <f t="shared" si="169"/>
        <v>4.3661333333333339</v>
      </c>
      <c r="L2743" s="3">
        <v>99</v>
      </c>
      <c r="M2743" s="4">
        <v>0</v>
      </c>
      <c r="N2743" s="4">
        <v>704.24889166666651</v>
      </c>
      <c r="O2743" s="4">
        <v>708.61268333333351</v>
      </c>
      <c r="P2743" s="3">
        <f t="shared" si="170"/>
        <v>479.85873786407785</v>
      </c>
      <c r="Q2743" s="5">
        <v>-1.8916666666666665E-3</v>
      </c>
      <c r="R2743" s="5">
        <f>VLOOKUP(D2743,'[1]DESIGN LOAD'!AC:AF,2,FALSE)</f>
        <v>565</v>
      </c>
      <c r="S2743" s="7">
        <f>VLOOKUP(D2743,'[1]DESIGN LOAD'!AC:AF,3,FALSE)</f>
        <v>675</v>
      </c>
      <c r="T2743">
        <f>VLOOKUP(D2743,'[1]DESIGN LOAD'!AC:AF,4,FALSE)</f>
        <v>1240</v>
      </c>
    </row>
    <row r="2744" spans="1:20" x14ac:dyDescent="0.3">
      <c r="A2744" s="6">
        <v>2024</v>
      </c>
      <c r="B2744" s="6">
        <v>10</v>
      </c>
      <c r="C2744" s="6">
        <v>23</v>
      </c>
      <c r="D2744" s="6">
        <v>12</v>
      </c>
      <c r="E2744" s="6" t="str">
        <f t="shared" si="168"/>
        <v>Wednesday</v>
      </c>
      <c r="F2744" s="6" t="str">
        <f t="shared" si="171"/>
        <v>Week-day</v>
      </c>
      <c r="G2744" s="6" t="str">
        <f>_xlfn.XLOOKUP(B2744,'[1]VLOOKUP DATA'!$A$3:$A$14,'[1]VLOOKUP DATA'!$C$3:$C$14)</f>
        <v>Low-demand</v>
      </c>
      <c r="H2744" s="6" t="str" cm="1">
        <f t="array" ref="H2744">_xlfn.XLOOKUP(1,('[1]VLOOKUP DATA'!$I$2:$I$337=[1]DATA!G2744)*('[1]VLOOKUP DATA'!$J$2:$J$337=[1]DATA!D2744)*('[1]VLOOKUP DATA'!$K$2:$K$337=[1]DATA!E2744),'[1]VLOOKUP DATA'!$L$2:$L$337)</f>
        <v>Standard</v>
      </c>
      <c r="I2744" s="1" cm="1">
        <f t="array" ref="I2744">_xlfn.XLOOKUP(B2744,'[1]VLOOKUP DATA'!$A$3:$A$14,_xlfn.XLOOKUP(H2744,'[1]VLOOKUP DATA'!$D$2:$F$2,'[1]VLOOKUP DATA'!$D$3:$F$14))*100</f>
        <v>147</v>
      </c>
      <c r="J2744" s="2">
        <v>3.8715999999999999</v>
      </c>
      <c r="K2744" s="3">
        <f t="shared" si="169"/>
        <v>3.8715999999999999</v>
      </c>
      <c r="L2744" s="3">
        <v>99</v>
      </c>
      <c r="M2744" s="4">
        <v>0</v>
      </c>
      <c r="N2744" s="4">
        <v>734.9225083333331</v>
      </c>
      <c r="O2744" s="4">
        <v>738.79201666666654</v>
      </c>
      <c r="P2744" s="3">
        <f t="shared" si="170"/>
        <v>479.85873786407785</v>
      </c>
      <c r="Q2744" s="5">
        <v>-1.6416666666666667E-3</v>
      </c>
      <c r="R2744" s="5">
        <f>VLOOKUP(D2744,'[1]DESIGN LOAD'!AC:AF,2,FALSE)</f>
        <v>565</v>
      </c>
      <c r="S2744" s="7">
        <f>VLOOKUP(D2744,'[1]DESIGN LOAD'!AC:AF,3,FALSE)</f>
        <v>675</v>
      </c>
      <c r="T2744">
        <f>VLOOKUP(D2744,'[1]DESIGN LOAD'!AC:AF,4,FALSE)</f>
        <v>1240</v>
      </c>
    </row>
    <row r="2745" spans="1:20" x14ac:dyDescent="0.3">
      <c r="A2745" s="6">
        <v>2024</v>
      </c>
      <c r="B2745" s="6">
        <v>10</v>
      </c>
      <c r="C2745" s="6">
        <v>23</v>
      </c>
      <c r="D2745" s="6">
        <v>13</v>
      </c>
      <c r="E2745" s="6" t="str">
        <f t="shared" si="168"/>
        <v>Wednesday</v>
      </c>
      <c r="F2745" s="6" t="str">
        <f t="shared" si="171"/>
        <v>Week-day</v>
      </c>
      <c r="G2745" s="6" t="str">
        <f>_xlfn.XLOOKUP(B2745,'[1]VLOOKUP DATA'!$A$3:$A$14,'[1]VLOOKUP DATA'!$C$3:$C$14)</f>
        <v>Low-demand</v>
      </c>
      <c r="H2745" s="6" t="str" cm="1">
        <f t="array" ref="H2745">_xlfn.XLOOKUP(1,('[1]VLOOKUP DATA'!$I$2:$I$337=[1]DATA!G2745)*('[1]VLOOKUP DATA'!$J$2:$J$337=[1]DATA!D2745)*('[1]VLOOKUP DATA'!$K$2:$K$337=[1]DATA!E2745),'[1]VLOOKUP DATA'!$L$2:$L$337)</f>
        <v>Standard</v>
      </c>
      <c r="I2745" s="1" cm="1">
        <f t="array" ref="I2745">_xlfn.XLOOKUP(B2745,'[1]VLOOKUP DATA'!$A$3:$A$14,_xlfn.XLOOKUP(H2745,'[1]VLOOKUP DATA'!$D$2:$F$2,'[1]VLOOKUP DATA'!$D$3:$F$14))*100</f>
        <v>147</v>
      </c>
      <c r="J2745" s="2">
        <v>4.9910999999999985</v>
      </c>
      <c r="K2745" s="3">
        <f t="shared" si="169"/>
        <v>4.9910999999999985</v>
      </c>
      <c r="L2745" s="3">
        <v>99</v>
      </c>
      <c r="M2745" s="4">
        <v>0</v>
      </c>
      <c r="N2745" s="4">
        <v>753.02476666666678</v>
      </c>
      <c r="O2745" s="4">
        <v>758.01144166666666</v>
      </c>
      <c r="P2745" s="3">
        <f t="shared" si="170"/>
        <v>479.85873786407785</v>
      </c>
      <c r="Q2745" s="5">
        <v>-3.9916666666666668E-3</v>
      </c>
      <c r="R2745" s="5">
        <f>VLOOKUP(D2745,'[1]DESIGN LOAD'!AC:AF,2,FALSE)</f>
        <v>565</v>
      </c>
      <c r="S2745" s="7">
        <f>VLOOKUP(D2745,'[1]DESIGN LOAD'!AC:AF,3,FALSE)</f>
        <v>675</v>
      </c>
      <c r="T2745">
        <f>VLOOKUP(D2745,'[1]DESIGN LOAD'!AC:AF,4,FALSE)</f>
        <v>1240</v>
      </c>
    </row>
    <row r="2746" spans="1:20" x14ac:dyDescent="0.3">
      <c r="A2746" s="6">
        <v>2024</v>
      </c>
      <c r="B2746" s="6">
        <v>10</v>
      </c>
      <c r="C2746" s="6">
        <v>23</v>
      </c>
      <c r="D2746" s="6">
        <v>14</v>
      </c>
      <c r="E2746" s="6" t="str">
        <f t="shared" si="168"/>
        <v>Wednesday</v>
      </c>
      <c r="F2746" s="6" t="str">
        <f t="shared" si="171"/>
        <v>Week-day</v>
      </c>
      <c r="G2746" s="6" t="str">
        <f>_xlfn.XLOOKUP(B2746,'[1]VLOOKUP DATA'!$A$3:$A$14,'[1]VLOOKUP DATA'!$C$3:$C$14)</f>
        <v>Low-demand</v>
      </c>
      <c r="H2746" s="6" t="str" cm="1">
        <f t="array" ref="H2746">_xlfn.XLOOKUP(1,('[1]VLOOKUP DATA'!$I$2:$I$337=[1]DATA!G2746)*('[1]VLOOKUP DATA'!$J$2:$J$337=[1]DATA!D2746)*('[1]VLOOKUP DATA'!$K$2:$K$337=[1]DATA!E2746),'[1]VLOOKUP DATA'!$L$2:$L$337)</f>
        <v>Standard</v>
      </c>
      <c r="I2746" s="1" cm="1">
        <f t="array" ref="I2746">_xlfn.XLOOKUP(B2746,'[1]VLOOKUP DATA'!$A$3:$A$14,_xlfn.XLOOKUP(H2746,'[1]VLOOKUP DATA'!$D$2:$F$2,'[1]VLOOKUP DATA'!$D$3:$F$14))*100</f>
        <v>147</v>
      </c>
      <c r="J2746" s="2">
        <v>3.7775000000000007</v>
      </c>
      <c r="K2746" s="3">
        <f t="shared" si="169"/>
        <v>3.7775000000000007</v>
      </c>
      <c r="L2746" s="3">
        <v>99</v>
      </c>
      <c r="M2746" s="4">
        <v>0</v>
      </c>
      <c r="N2746" s="4">
        <v>756.37564166666687</v>
      </c>
      <c r="O2746" s="4">
        <v>760.15181666666638</v>
      </c>
      <c r="P2746" s="3">
        <f t="shared" si="170"/>
        <v>479.85873786407785</v>
      </c>
      <c r="Q2746" s="5">
        <v>-9.0833333333333337E-4</v>
      </c>
      <c r="R2746" s="5">
        <f>VLOOKUP(D2746,'[1]DESIGN LOAD'!AC:AF,2,FALSE)</f>
        <v>565</v>
      </c>
      <c r="S2746" s="7">
        <f>VLOOKUP(D2746,'[1]DESIGN LOAD'!AC:AF,3,FALSE)</f>
        <v>675</v>
      </c>
      <c r="T2746">
        <f>VLOOKUP(D2746,'[1]DESIGN LOAD'!AC:AF,4,FALSE)</f>
        <v>1240</v>
      </c>
    </row>
    <row r="2747" spans="1:20" x14ac:dyDescent="0.3">
      <c r="A2747" s="6">
        <v>2024</v>
      </c>
      <c r="B2747" s="6">
        <v>10</v>
      </c>
      <c r="C2747" s="6">
        <v>23</v>
      </c>
      <c r="D2747" s="6">
        <v>15</v>
      </c>
      <c r="E2747" s="6" t="str">
        <f t="shared" si="168"/>
        <v>Wednesday</v>
      </c>
      <c r="F2747" s="6" t="str">
        <f t="shared" si="171"/>
        <v>Week-day</v>
      </c>
      <c r="G2747" s="6" t="str">
        <f>_xlfn.XLOOKUP(B2747,'[1]VLOOKUP DATA'!$A$3:$A$14,'[1]VLOOKUP DATA'!$C$3:$C$14)</f>
        <v>Low-demand</v>
      </c>
      <c r="H2747" s="6" t="str" cm="1">
        <f t="array" ref="H2747">_xlfn.XLOOKUP(1,('[1]VLOOKUP DATA'!$I$2:$I$337=[1]DATA!G2747)*('[1]VLOOKUP DATA'!$J$2:$J$337=[1]DATA!D2747)*('[1]VLOOKUP DATA'!$K$2:$K$337=[1]DATA!E2747),'[1]VLOOKUP DATA'!$L$2:$L$337)</f>
        <v>Standard</v>
      </c>
      <c r="I2747" s="1" cm="1">
        <f t="array" ref="I2747">_xlfn.XLOOKUP(B2747,'[1]VLOOKUP DATA'!$A$3:$A$14,_xlfn.XLOOKUP(H2747,'[1]VLOOKUP DATA'!$D$2:$F$2,'[1]VLOOKUP DATA'!$D$3:$F$14))*100</f>
        <v>147</v>
      </c>
      <c r="J2747" s="2">
        <v>92.500416666666652</v>
      </c>
      <c r="K2747" s="3">
        <f t="shared" si="169"/>
        <v>92.500416666666652</v>
      </c>
      <c r="L2747" s="3">
        <v>98</v>
      </c>
      <c r="M2747" s="4">
        <v>0</v>
      </c>
      <c r="N2747" s="4">
        <v>641.30205000000046</v>
      </c>
      <c r="O2747" s="4">
        <v>733.79550833333337</v>
      </c>
      <c r="P2747" s="3">
        <f t="shared" si="170"/>
        <v>479.85873786407785</v>
      </c>
      <c r="Q2747" s="5">
        <v>-6.8333333333333336E-3</v>
      </c>
      <c r="R2747" s="5">
        <f>VLOOKUP(D2747,'[1]DESIGN LOAD'!AC:AF,2,FALSE)</f>
        <v>565</v>
      </c>
      <c r="S2747" s="7">
        <f>VLOOKUP(D2747,'[1]DESIGN LOAD'!AC:AF,3,FALSE)</f>
        <v>675</v>
      </c>
      <c r="T2747">
        <f>VLOOKUP(D2747,'[1]DESIGN LOAD'!AC:AF,4,FALSE)</f>
        <v>1240</v>
      </c>
    </row>
    <row r="2748" spans="1:20" x14ac:dyDescent="0.3">
      <c r="A2748" s="6">
        <v>2024</v>
      </c>
      <c r="B2748" s="6">
        <v>10</v>
      </c>
      <c r="C2748" s="6">
        <v>23</v>
      </c>
      <c r="D2748" s="6">
        <v>16</v>
      </c>
      <c r="E2748" s="6" t="str">
        <f t="shared" si="168"/>
        <v>Wednesday</v>
      </c>
      <c r="F2748" s="6" t="str">
        <f t="shared" si="171"/>
        <v>Week-day</v>
      </c>
      <c r="G2748" s="6" t="str">
        <f>_xlfn.XLOOKUP(B2748,'[1]VLOOKUP DATA'!$A$3:$A$14,'[1]VLOOKUP DATA'!$C$3:$C$14)</f>
        <v>Low-demand</v>
      </c>
      <c r="H2748" s="6" t="str" cm="1">
        <f t="array" ref="H2748">_xlfn.XLOOKUP(1,('[1]VLOOKUP DATA'!$I$2:$I$337=[1]DATA!G2748)*('[1]VLOOKUP DATA'!$J$2:$J$337=[1]DATA!D2748)*('[1]VLOOKUP DATA'!$K$2:$K$337=[1]DATA!E2748),'[1]VLOOKUP DATA'!$L$2:$L$337)</f>
        <v>Standard</v>
      </c>
      <c r="I2748" s="1" cm="1">
        <f t="array" ref="I2748">_xlfn.XLOOKUP(B2748,'[1]VLOOKUP DATA'!$A$3:$A$14,_xlfn.XLOOKUP(H2748,'[1]VLOOKUP DATA'!$D$2:$F$2,'[1]VLOOKUP DATA'!$D$3:$F$14))*100</f>
        <v>147</v>
      </c>
      <c r="J2748" s="2">
        <v>16.632333333333325</v>
      </c>
      <c r="K2748" s="3">
        <f t="shared" si="169"/>
        <v>16.632333333333325</v>
      </c>
      <c r="L2748" s="3">
        <v>96.183333333333337</v>
      </c>
      <c r="M2748" s="4">
        <v>171.94781666666665</v>
      </c>
      <c r="N2748" s="4">
        <v>400.53917500000006</v>
      </c>
      <c r="O2748" s="4">
        <v>589.11264999999992</v>
      </c>
      <c r="P2748" s="3">
        <f t="shared" si="170"/>
        <v>479.85873786407785</v>
      </c>
      <c r="Q2748" s="5">
        <v>-6.4166666666666677E-3</v>
      </c>
      <c r="R2748" s="5">
        <f>VLOOKUP(D2748,'[1]DESIGN LOAD'!AC:AF,2,FALSE)</f>
        <v>565</v>
      </c>
      <c r="S2748" s="7">
        <f>VLOOKUP(D2748,'[1]DESIGN LOAD'!AC:AF,3,FALSE)</f>
        <v>675</v>
      </c>
      <c r="T2748">
        <f>VLOOKUP(D2748,'[1]DESIGN LOAD'!AC:AF,4,FALSE)</f>
        <v>1240</v>
      </c>
    </row>
    <row r="2749" spans="1:20" x14ac:dyDescent="0.3">
      <c r="A2749" s="6">
        <v>2024</v>
      </c>
      <c r="B2749" s="6">
        <v>10</v>
      </c>
      <c r="C2749" s="6">
        <v>23</v>
      </c>
      <c r="D2749" s="6">
        <v>17</v>
      </c>
      <c r="E2749" s="6" t="str">
        <f t="shared" si="168"/>
        <v>Wednesday</v>
      </c>
      <c r="F2749" s="6" t="str">
        <f t="shared" si="171"/>
        <v>Week-day</v>
      </c>
      <c r="G2749" s="6" t="str">
        <f>_xlfn.XLOOKUP(B2749,'[1]VLOOKUP DATA'!$A$3:$A$14,'[1]VLOOKUP DATA'!$C$3:$C$14)</f>
        <v>Low-demand</v>
      </c>
      <c r="H2749" s="6" t="str" cm="1">
        <f t="array" ref="H2749">_xlfn.XLOOKUP(1,('[1]VLOOKUP DATA'!$I$2:$I$337=[1]DATA!G2749)*('[1]VLOOKUP DATA'!$J$2:$J$337=[1]DATA!D2749)*('[1]VLOOKUP DATA'!$K$2:$K$337=[1]DATA!E2749),'[1]VLOOKUP DATA'!$L$2:$L$337)</f>
        <v>Standard</v>
      </c>
      <c r="I2749" s="1" cm="1">
        <f t="array" ref="I2749">_xlfn.XLOOKUP(B2749,'[1]VLOOKUP DATA'!$A$3:$A$14,_xlfn.XLOOKUP(H2749,'[1]VLOOKUP DATA'!$D$2:$F$2,'[1]VLOOKUP DATA'!$D$3:$F$14))*100</f>
        <v>147</v>
      </c>
      <c r="J2749" s="2">
        <v>-14.684383333333331</v>
      </c>
      <c r="K2749" s="3">
        <f t="shared" si="169"/>
        <v>0</v>
      </c>
      <c r="L2749" s="3">
        <v>98.625</v>
      </c>
      <c r="M2749" s="4">
        <v>386.70138333333341</v>
      </c>
      <c r="N2749" s="4">
        <v>137.73362499999993</v>
      </c>
      <c r="O2749" s="4">
        <v>509.74565000000001</v>
      </c>
      <c r="P2749" s="3">
        <f t="shared" si="170"/>
        <v>479.85873786407785</v>
      </c>
      <c r="Q2749" s="5">
        <v>-5.058333333333334E-3</v>
      </c>
      <c r="R2749" s="5">
        <f>VLOOKUP(D2749,'[1]DESIGN LOAD'!AC:AF,2,FALSE)</f>
        <v>555</v>
      </c>
      <c r="S2749" s="7">
        <f>VLOOKUP(D2749,'[1]DESIGN LOAD'!AC:AF,3,FALSE)</f>
        <v>675</v>
      </c>
      <c r="T2749">
        <f>VLOOKUP(D2749,'[1]DESIGN LOAD'!AC:AF,4,FALSE)</f>
        <v>1230</v>
      </c>
    </row>
    <row r="2750" spans="1:20" x14ac:dyDescent="0.3">
      <c r="A2750" s="6">
        <v>2024</v>
      </c>
      <c r="B2750" s="6">
        <v>10</v>
      </c>
      <c r="C2750" s="6">
        <v>23</v>
      </c>
      <c r="D2750" s="6">
        <v>18</v>
      </c>
      <c r="E2750" s="6" t="str">
        <f t="shared" si="168"/>
        <v>Wednesday</v>
      </c>
      <c r="F2750" s="6" t="str">
        <f t="shared" si="171"/>
        <v>Week-day</v>
      </c>
      <c r="G2750" s="6" t="str">
        <f>_xlfn.XLOOKUP(B2750,'[1]VLOOKUP DATA'!$A$3:$A$14,'[1]VLOOKUP DATA'!$C$3:$C$14)</f>
        <v>Low-demand</v>
      </c>
      <c r="H2750" s="6" t="str" cm="1">
        <f t="array" ref="H2750">_xlfn.XLOOKUP(1,('[1]VLOOKUP DATA'!$I$2:$I$337=[1]DATA!G2750)*('[1]VLOOKUP DATA'!$J$2:$J$337=[1]DATA!D2750)*('[1]VLOOKUP DATA'!$K$2:$K$337=[1]DATA!E2750),'[1]VLOOKUP DATA'!$L$2:$L$337)</f>
        <v>Peak</v>
      </c>
      <c r="I2750" s="1" cm="1">
        <f t="array" ref="I2750">_xlfn.XLOOKUP(B2750,'[1]VLOOKUP DATA'!$A$3:$A$14,_xlfn.XLOOKUP(H2750,'[1]VLOOKUP DATA'!$D$2:$F$2,'[1]VLOOKUP DATA'!$D$3:$F$14))*100</f>
        <v>213</v>
      </c>
      <c r="J2750" s="2">
        <v>65.220366666666663</v>
      </c>
      <c r="K2750" s="3">
        <f t="shared" si="169"/>
        <v>65.220366666666663</v>
      </c>
      <c r="L2750" s="3">
        <v>99</v>
      </c>
      <c r="M2750" s="4">
        <v>427.77289166666662</v>
      </c>
      <c r="N2750" s="4">
        <v>17.101150000000001</v>
      </c>
      <c r="O2750" s="4">
        <v>510.0923166666667</v>
      </c>
      <c r="P2750" s="3">
        <f t="shared" si="170"/>
        <v>479.85873786407785</v>
      </c>
      <c r="Q2750" s="5">
        <v>-2.4166666666666664E-3</v>
      </c>
      <c r="R2750" s="5">
        <f>VLOOKUP(D2750,'[1]DESIGN LOAD'!AC:AF,2,FALSE)</f>
        <v>485</v>
      </c>
      <c r="S2750" s="7">
        <f>VLOOKUP(D2750,'[1]DESIGN LOAD'!AC:AF,3,FALSE)</f>
        <v>655</v>
      </c>
      <c r="T2750">
        <f>VLOOKUP(D2750,'[1]DESIGN LOAD'!AC:AF,4,FALSE)</f>
        <v>1140</v>
      </c>
    </row>
    <row r="2751" spans="1:20" x14ac:dyDescent="0.3">
      <c r="A2751" s="6">
        <v>2024</v>
      </c>
      <c r="B2751" s="6">
        <v>10</v>
      </c>
      <c r="C2751" s="6">
        <v>23</v>
      </c>
      <c r="D2751" s="6">
        <v>19</v>
      </c>
      <c r="E2751" s="6" t="str">
        <f t="shared" si="168"/>
        <v>Wednesday</v>
      </c>
      <c r="F2751" s="6" t="str">
        <f t="shared" si="171"/>
        <v>Week-day</v>
      </c>
      <c r="G2751" s="6" t="str">
        <f>_xlfn.XLOOKUP(B2751,'[1]VLOOKUP DATA'!$A$3:$A$14,'[1]VLOOKUP DATA'!$C$3:$C$14)</f>
        <v>Low-demand</v>
      </c>
      <c r="H2751" s="6" t="str" cm="1">
        <f t="array" ref="H2751">_xlfn.XLOOKUP(1,('[1]VLOOKUP DATA'!$I$2:$I$337=[1]DATA!G2751)*('[1]VLOOKUP DATA'!$J$2:$J$337=[1]DATA!D2751)*('[1]VLOOKUP DATA'!$K$2:$K$337=[1]DATA!E2751),'[1]VLOOKUP DATA'!$L$2:$L$337)</f>
        <v>Peak</v>
      </c>
      <c r="I2751" s="1" cm="1">
        <f t="array" ref="I2751">_xlfn.XLOOKUP(B2751,'[1]VLOOKUP DATA'!$A$3:$A$14,_xlfn.XLOOKUP(H2751,'[1]VLOOKUP DATA'!$D$2:$F$2,'[1]VLOOKUP DATA'!$D$3:$F$14))*100</f>
        <v>213</v>
      </c>
      <c r="J2751" s="2">
        <v>89.15061666666665</v>
      </c>
      <c r="K2751" s="3">
        <f t="shared" si="169"/>
        <v>89.15061666666665</v>
      </c>
      <c r="L2751" s="3">
        <v>98.86666666666666</v>
      </c>
      <c r="M2751" s="4">
        <v>442.62059166666671</v>
      </c>
      <c r="N2751" s="4">
        <v>6.6166666666666674E-3</v>
      </c>
      <c r="O2751" s="4">
        <v>531.77227499999992</v>
      </c>
      <c r="P2751" s="3">
        <f t="shared" si="170"/>
        <v>479.85873786407785</v>
      </c>
      <c r="Q2751" s="5">
        <v>-5.8416666666666669E-3</v>
      </c>
      <c r="R2751" s="5">
        <f>VLOOKUP(D2751,'[1]DESIGN LOAD'!AC:AF,2,FALSE)</f>
        <v>295</v>
      </c>
      <c r="S2751" s="7">
        <f>VLOOKUP(D2751,'[1]DESIGN LOAD'!AC:AF,3,FALSE)</f>
        <v>655</v>
      </c>
      <c r="T2751">
        <f>VLOOKUP(D2751,'[1]DESIGN LOAD'!AC:AF,4,FALSE)</f>
        <v>950</v>
      </c>
    </row>
    <row r="2752" spans="1:20" x14ac:dyDescent="0.3">
      <c r="A2752" s="6">
        <v>2024</v>
      </c>
      <c r="B2752" s="6">
        <v>10</v>
      </c>
      <c r="C2752" s="6">
        <v>23</v>
      </c>
      <c r="D2752" s="6">
        <v>20</v>
      </c>
      <c r="E2752" s="6" t="str">
        <f t="shared" si="168"/>
        <v>Wednesday</v>
      </c>
      <c r="F2752" s="6" t="str">
        <f t="shared" si="171"/>
        <v>Week-day</v>
      </c>
      <c r="G2752" s="6" t="str">
        <f>_xlfn.XLOOKUP(B2752,'[1]VLOOKUP DATA'!$A$3:$A$14,'[1]VLOOKUP DATA'!$C$3:$C$14)</f>
        <v>Low-demand</v>
      </c>
      <c r="H2752" s="6" t="str" cm="1">
        <f t="array" ref="H2752">_xlfn.XLOOKUP(1,('[1]VLOOKUP DATA'!$I$2:$I$337=[1]DATA!G2752)*('[1]VLOOKUP DATA'!$J$2:$J$337=[1]DATA!D2752)*('[1]VLOOKUP DATA'!$K$2:$K$337=[1]DATA!E2752),'[1]VLOOKUP DATA'!$L$2:$L$337)</f>
        <v>Standard</v>
      </c>
      <c r="I2752" s="1" cm="1">
        <f t="array" ref="I2752">_xlfn.XLOOKUP(B2752,'[1]VLOOKUP DATA'!$A$3:$A$14,_xlfn.XLOOKUP(H2752,'[1]VLOOKUP DATA'!$D$2:$F$2,'[1]VLOOKUP DATA'!$D$3:$F$14))*100</f>
        <v>147</v>
      </c>
      <c r="J2752" s="2">
        <v>40.814691666666661</v>
      </c>
      <c r="K2752" s="3">
        <f t="shared" si="169"/>
        <v>40.814691666666661</v>
      </c>
      <c r="L2752" s="3">
        <v>98.99166666666666</v>
      </c>
      <c r="M2752" s="4">
        <v>396.84374166666657</v>
      </c>
      <c r="N2752" s="4">
        <v>0</v>
      </c>
      <c r="O2752" s="4">
        <v>437.64810833333365</v>
      </c>
      <c r="P2752" s="3">
        <f t="shared" si="170"/>
        <v>479.85873786407785</v>
      </c>
      <c r="Q2752" s="5">
        <v>-1.0375000000000001E-2</v>
      </c>
      <c r="R2752" s="5">
        <f>VLOOKUP(D2752,'[1]DESIGN LOAD'!AC:AF,2,FALSE)</f>
        <v>295</v>
      </c>
      <c r="S2752" s="7">
        <f>VLOOKUP(D2752,'[1]DESIGN LOAD'!AC:AF,3,FALSE)</f>
        <v>190</v>
      </c>
      <c r="T2752">
        <f>VLOOKUP(D2752,'[1]DESIGN LOAD'!AC:AF,4,FALSE)</f>
        <v>485</v>
      </c>
    </row>
    <row r="2753" spans="1:20" x14ac:dyDescent="0.3">
      <c r="A2753" s="6">
        <v>2024</v>
      </c>
      <c r="B2753" s="6">
        <v>10</v>
      </c>
      <c r="C2753" s="6">
        <v>23</v>
      </c>
      <c r="D2753" s="6">
        <v>21</v>
      </c>
      <c r="E2753" s="6" t="str">
        <f t="shared" si="168"/>
        <v>Wednesday</v>
      </c>
      <c r="F2753" s="6" t="str">
        <f t="shared" si="171"/>
        <v>Week-day</v>
      </c>
      <c r="G2753" s="6" t="str">
        <f>_xlfn.XLOOKUP(B2753,'[1]VLOOKUP DATA'!$A$3:$A$14,'[1]VLOOKUP DATA'!$C$3:$C$14)</f>
        <v>Low-demand</v>
      </c>
      <c r="H2753" s="6" t="str" cm="1">
        <f t="array" ref="H2753">_xlfn.XLOOKUP(1,('[1]VLOOKUP DATA'!$I$2:$I$337=[1]DATA!G2753)*('[1]VLOOKUP DATA'!$J$2:$J$337=[1]DATA!D2753)*('[1]VLOOKUP DATA'!$K$2:$K$337=[1]DATA!E2753),'[1]VLOOKUP DATA'!$L$2:$L$337)</f>
        <v>Standard</v>
      </c>
      <c r="I2753" s="1" cm="1">
        <f t="array" ref="I2753">_xlfn.XLOOKUP(B2753,'[1]VLOOKUP DATA'!$A$3:$A$14,_xlfn.XLOOKUP(H2753,'[1]VLOOKUP DATA'!$D$2:$F$2,'[1]VLOOKUP DATA'!$D$3:$F$14))*100</f>
        <v>147</v>
      </c>
      <c r="J2753" s="2">
        <v>54.608008333333345</v>
      </c>
      <c r="K2753" s="3">
        <f t="shared" si="169"/>
        <v>54.608008333333345</v>
      </c>
      <c r="L2753" s="3">
        <v>99</v>
      </c>
      <c r="M2753" s="4">
        <v>341.44753333333335</v>
      </c>
      <c r="N2753" s="4">
        <v>0</v>
      </c>
      <c r="O2753" s="4">
        <v>396.04570833333332</v>
      </c>
      <c r="P2753" s="3">
        <f t="shared" si="170"/>
        <v>479.85873786407785</v>
      </c>
      <c r="Q2753" s="5">
        <v>-9.9916666666666678E-3</v>
      </c>
      <c r="R2753" s="5">
        <f>VLOOKUP(D2753,'[1]DESIGN LOAD'!AC:AF,2,FALSE)</f>
        <v>295</v>
      </c>
      <c r="S2753" s="7">
        <f>VLOOKUP(D2753,'[1]DESIGN LOAD'!AC:AF,3,FALSE)</f>
        <v>190</v>
      </c>
      <c r="T2753">
        <f>VLOOKUP(D2753,'[1]DESIGN LOAD'!AC:AF,4,FALSE)</f>
        <v>485</v>
      </c>
    </row>
    <row r="2754" spans="1:20" x14ac:dyDescent="0.3">
      <c r="A2754" s="6">
        <v>2024</v>
      </c>
      <c r="B2754" s="6">
        <v>10</v>
      </c>
      <c r="C2754" s="6">
        <v>23</v>
      </c>
      <c r="D2754" s="6">
        <v>22</v>
      </c>
      <c r="E2754" s="6" t="str">
        <f t="shared" ref="E2754:E2817" si="172">TEXT(DATE(A2754, B2754, C2754), "dddd")</f>
        <v>Wednesday</v>
      </c>
      <c r="F2754" s="6" t="str">
        <f t="shared" si="171"/>
        <v>Week-day</v>
      </c>
      <c r="G2754" s="6" t="str">
        <f>_xlfn.XLOOKUP(B2754,'[1]VLOOKUP DATA'!$A$3:$A$14,'[1]VLOOKUP DATA'!$C$3:$C$14)</f>
        <v>Low-demand</v>
      </c>
      <c r="H2754" s="6" t="str" cm="1">
        <f t="array" ref="H2754">_xlfn.XLOOKUP(1,('[1]VLOOKUP DATA'!$I$2:$I$337=[1]DATA!G2754)*('[1]VLOOKUP DATA'!$J$2:$J$337=[1]DATA!D2754)*('[1]VLOOKUP DATA'!$K$2:$K$337=[1]DATA!E2754),'[1]VLOOKUP DATA'!$L$2:$L$337)</f>
        <v>Off-Peak</v>
      </c>
      <c r="I2754" s="1" cm="1">
        <f t="array" ref="I2754">_xlfn.XLOOKUP(B2754,'[1]VLOOKUP DATA'!$A$3:$A$14,_xlfn.XLOOKUP(H2754,'[1]VLOOKUP DATA'!$D$2:$F$2,'[1]VLOOKUP DATA'!$D$3:$F$14))*100</f>
        <v>93</v>
      </c>
      <c r="J2754" s="2">
        <v>60.70242499999997</v>
      </c>
      <c r="K2754" s="3">
        <f t="shared" ref="K2754:K2817" si="173">IF(J2754&gt;0,J2754,0)</f>
        <v>60.70242499999997</v>
      </c>
      <c r="L2754" s="3">
        <v>99</v>
      </c>
      <c r="M2754" s="4">
        <v>347.27436666666659</v>
      </c>
      <c r="N2754" s="4">
        <v>0</v>
      </c>
      <c r="O2754" s="4">
        <v>407.96930000000009</v>
      </c>
      <c r="P2754" s="3">
        <f t="shared" ref="P2754:P2817" si="174">_xlfn.MAXIFS(M:M,B:B,B2754)</f>
        <v>479.85873786407785</v>
      </c>
      <c r="Q2754" s="5">
        <v>-7.641666666666669E-3</v>
      </c>
      <c r="R2754" s="5">
        <f>VLOOKUP(D2754,'[1]DESIGN LOAD'!AC:AF,2,FALSE)</f>
        <v>200</v>
      </c>
      <c r="S2754" s="7">
        <f>VLOOKUP(D2754,'[1]DESIGN LOAD'!AC:AF,3,FALSE)</f>
        <v>190</v>
      </c>
      <c r="T2754">
        <f>VLOOKUP(D2754,'[1]DESIGN LOAD'!AC:AF,4,FALSE)</f>
        <v>390</v>
      </c>
    </row>
    <row r="2755" spans="1:20" x14ac:dyDescent="0.3">
      <c r="A2755" s="6">
        <v>2024</v>
      </c>
      <c r="B2755" s="6">
        <v>10</v>
      </c>
      <c r="C2755" s="6">
        <v>23</v>
      </c>
      <c r="D2755" s="6">
        <v>23</v>
      </c>
      <c r="E2755" s="6" t="str">
        <f t="shared" si="172"/>
        <v>Wednesday</v>
      </c>
      <c r="F2755" s="6" t="str">
        <f t="shared" si="171"/>
        <v>Week-day</v>
      </c>
      <c r="G2755" s="6" t="str">
        <f>_xlfn.XLOOKUP(B2755,'[1]VLOOKUP DATA'!$A$3:$A$14,'[1]VLOOKUP DATA'!$C$3:$C$14)</f>
        <v>Low-demand</v>
      </c>
      <c r="H2755" s="6" t="str" cm="1">
        <f t="array" ref="H2755">_xlfn.XLOOKUP(1,('[1]VLOOKUP DATA'!$I$2:$I$337=[1]DATA!G2755)*('[1]VLOOKUP DATA'!$J$2:$J$337=[1]DATA!D2755)*('[1]VLOOKUP DATA'!$K$2:$K$337=[1]DATA!E2755),'[1]VLOOKUP DATA'!$L$2:$L$337)</f>
        <v>Off-Peak</v>
      </c>
      <c r="I2755" s="1" cm="1">
        <f t="array" ref="I2755">_xlfn.XLOOKUP(B2755,'[1]VLOOKUP DATA'!$A$3:$A$14,_xlfn.XLOOKUP(H2755,'[1]VLOOKUP DATA'!$D$2:$F$2,'[1]VLOOKUP DATA'!$D$3:$F$14))*100</f>
        <v>93</v>
      </c>
      <c r="J2755" s="2">
        <v>46.096575000000001</v>
      </c>
      <c r="K2755" s="3">
        <f t="shared" si="173"/>
        <v>46.096575000000001</v>
      </c>
      <c r="L2755" s="3">
        <v>99.00833333333334</v>
      </c>
      <c r="M2755" s="4">
        <v>339.97711666666675</v>
      </c>
      <c r="N2755" s="4">
        <v>0</v>
      </c>
      <c r="O2755" s="4">
        <v>385.95564999999993</v>
      </c>
      <c r="P2755" s="3">
        <f t="shared" si="174"/>
        <v>479.85873786407785</v>
      </c>
      <c r="Q2755" s="5">
        <v>-0.11760833333333336</v>
      </c>
      <c r="R2755" s="5">
        <f>VLOOKUP(D2755,'[1]DESIGN LOAD'!AC:AF,2,FALSE)</f>
        <v>200</v>
      </c>
      <c r="S2755" s="7">
        <f>VLOOKUP(D2755,'[1]DESIGN LOAD'!AC:AF,3,FALSE)</f>
        <v>190</v>
      </c>
      <c r="T2755">
        <f>VLOOKUP(D2755,'[1]DESIGN LOAD'!AC:AF,4,FALSE)</f>
        <v>390</v>
      </c>
    </row>
    <row r="2756" spans="1:20" x14ac:dyDescent="0.3">
      <c r="A2756" s="6">
        <v>2024</v>
      </c>
      <c r="B2756" s="6">
        <v>10</v>
      </c>
      <c r="C2756" s="6">
        <v>24</v>
      </c>
      <c r="D2756" s="6">
        <v>0</v>
      </c>
      <c r="E2756" s="6" t="str">
        <f t="shared" si="172"/>
        <v>Thursday</v>
      </c>
      <c r="F2756" s="6" t="str">
        <f t="shared" si="171"/>
        <v>Week-day</v>
      </c>
      <c r="G2756" s="6" t="str">
        <f>_xlfn.XLOOKUP(B2756,'[1]VLOOKUP DATA'!$A$3:$A$14,'[1]VLOOKUP DATA'!$C$3:$C$14)</f>
        <v>Low-demand</v>
      </c>
      <c r="H2756" s="6" t="str" cm="1">
        <f t="array" ref="H2756">_xlfn.XLOOKUP(1,('[1]VLOOKUP DATA'!$I$2:$I$337=[1]DATA!G2756)*('[1]VLOOKUP DATA'!$J$2:$J$337=[1]DATA!D2756)*('[1]VLOOKUP DATA'!$K$2:$K$337=[1]DATA!E2756),'[1]VLOOKUP DATA'!$L$2:$L$337)</f>
        <v>Off-Peak</v>
      </c>
      <c r="I2756" s="1" cm="1">
        <f t="array" ref="I2756">_xlfn.XLOOKUP(B2756,'[1]VLOOKUP DATA'!$A$3:$A$14,_xlfn.XLOOKUP(H2756,'[1]VLOOKUP DATA'!$D$2:$F$2,'[1]VLOOKUP DATA'!$D$3:$F$14))*100</f>
        <v>93</v>
      </c>
      <c r="J2756" s="2">
        <v>53.386866666666677</v>
      </c>
      <c r="K2756" s="3">
        <f t="shared" si="173"/>
        <v>53.386866666666677</v>
      </c>
      <c r="L2756" s="3">
        <v>99.00833333333334</v>
      </c>
      <c r="M2756" s="4">
        <v>320.01777499999992</v>
      </c>
      <c r="N2756" s="4">
        <v>0</v>
      </c>
      <c r="O2756" s="4">
        <v>373.40134166666661</v>
      </c>
      <c r="P2756" s="3">
        <f t="shared" si="174"/>
        <v>479.85873786407785</v>
      </c>
      <c r="Q2756" s="5">
        <v>-3.6916666666666664E-3</v>
      </c>
      <c r="R2756" s="5">
        <f>VLOOKUP(D2756,'[1]DESIGN LOAD'!AC:AF,2,FALSE)</f>
        <v>200</v>
      </c>
      <c r="S2756" s="7">
        <f>VLOOKUP(D2756,'[1]DESIGN LOAD'!AC:AF,3,FALSE)</f>
        <v>190</v>
      </c>
      <c r="T2756">
        <f>VLOOKUP(D2756,'[1]DESIGN LOAD'!AC:AF,4,FALSE)</f>
        <v>390</v>
      </c>
    </row>
    <row r="2757" spans="1:20" x14ac:dyDescent="0.3">
      <c r="A2757" s="6">
        <v>2024</v>
      </c>
      <c r="B2757" s="6">
        <v>10</v>
      </c>
      <c r="C2757" s="6">
        <v>24</v>
      </c>
      <c r="D2757" s="6">
        <v>1</v>
      </c>
      <c r="E2757" s="6" t="str">
        <f t="shared" si="172"/>
        <v>Thursday</v>
      </c>
      <c r="F2757" s="6" t="str">
        <f t="shared" si="171"/>
        <v>Week-day</v>
      </c>
      <c r="G2757" s="6" t="str">
        <f>_xlfn.XLOOKUP(B2757,'[1]VLOOKUP DATA'!$A$3:$A$14,'[1]VLOOKUP DATA'!$C$3:$C$14)</f>
        <v>Low-demand</v>
      </c>
      <c r="H2757" s="6" t="str" cm="1">
        <f t="array" ref="H2757">_xlfn.XLOOKUP(1,('[1]VLOOKUP DATA'!$I$2:$I$337=[1]DATA!G2757)*('[1]VLOOKUP DATA'!$J$2:$J$337=[1]DATA!D2757)*('[1]VLOOKUP DATA'!$K$2:$K$337=[1]DATA!E2757),'[1]VLOOKUP DATA'!$L$2:$L$337)</f>
        <v>Off-Peak</v>
      </c>
      <c r="I2757" s="1" cm="1">
        <f t="array" ref="I2757">_xlfn.XLOOKUP(B2757,'[1]VLOOKUP DATA'!$A$3:$A$14,_xlfn.XLOOKUP(H2757,'[1]VLOOKUP DATA'!$D$2:$F$2,'[1]VLOOKUP DATA'!$D$3:$F$14))*100</f>
        <v>93</v>
      </c>
      <c r="J2757" s="2">
        <v>52.61558333333334</v>
      </c>
      <c r="K2757" s="3">
        <f t="shared" si="173"/>
        <v>52.61558333333334</v>
      </c>
      <c r="L2757" s="3">
        <v>99.00833333333334</v>
      </c>
      <c r="M2757" s="4">
        <v>331.99551666666662</v>
      </c>
      <c r="N2757" s="4">
        <v>0</v>
      </c>
      <c r="O2757" s="4">
        <v>384.60576666666663</v>
      </c>
      <c r="P2757" s="3">
        <f t="shared" si="174"/>
        <v>479.85873786407785</v>
      </c>
      <c r="Q2757" s="5">
        <v>-5.5500000000000011E-3</v>
      </c>
      <c r="R2757" s="5">
        <f>VLOOKUP(D2757,'[1]DESIGN LOAD'!AC:AF,2,FALSE)</f>
        <v>200</v>
      </c>
      <c r="S2757" s="7">
        <f>VLOOKUP(D2757,'[1]DESIGN LOAD'!AC:AF,3,FALSE)</f>
        <v>190</v>
      </c>
      <c r="T2757">
        <f>VLOOKUP(D2757,'[1]DESIGN LOAD'!AC:AF,4,FALSE)</f>
        <v>390</v>
      </c>
    </row>
    <row r="2758" spans="1:20" x14ac:dyDescent="0.3">
      <c r="A2758" s="6">
        <v>2024</v>
      </c>
      <c r="B2758" s="6">
        <v>10</v>
      </c>
      <c r="C2758" s="6">
        <v>24</v>
      </c>
      <c r="D2758" s="6">
        <v>2</v>
      </c>
      <c r="E2758" s="6" t="str">
        <f t="shared" si="172"/>
        <v>Thursday</v>
      </c>
      <c r="F2758" s="6" t="str">
        <f t="shared" si="171"/>
        <v>Week-day</v>
      </c>
      <c r="G2758" s="6" t="str">
        <f>_xlfn.XLOOKUP(B2758,'[1]VLOOKUP DATA'!$A$3:$A$14,'[1]VLOOKUP DATA'!$C$3:$C$14)</f>
        <v>Low-demand</v>
      </c>
      <c r="H2758" s="6" t="str" cm="1">
        <f t="array" ref="H2758">_xlfn.XLOOKUP(1,('[1]VLOOKUP DATA'!$I$2:$I$337=[1]DATA!G2758)*('[1]VLOOKUP DATA'!$J$2:$J$337=[1]DATA!D2758)*('[1]VLOOKUP DATA'!$K$2:$K$337=[1]DATA!E2758),'[1]VLOOKUP DATA'!$L$2:$L$337)</f>
        <v>Off-Peak</v>
      </c>
      <c r="I2758" s="1" cm="1">
        <f t="array" ref="I2758">_xlfn.XLOOKUP(B2758,'[1]VLOOKUP DATA'!$A$3:$A$14,_xlfn.XLOOKUP(H2758,'[1]VLOOKUP DATA'!$D$2:$F$2,'[1]VLOOKUP DATA'!$D$3:$F$14))*100</f>
        <v>93</v>
      </c>
      <c r="J2758" s="2">
        <v>83.799241666666674</v>
      </c>
      <c r="K2758" s="3">
        <f t="shared" si="173"/>
        <v>83.799241666666674</v>
      </c>
      <c r="L2758" s="3">
        <v>99</v>
      </c>
      <c r="M2758" s="4">
        <v>427.95027500000003</v>
      </c>
      <c r="N2758" s="4">
        <v>0</v>
      </c>
      <c r="O2758" s="4">
        <v>511.7397333333335</v>
      </c>
      <c r="P2758" s="3">
        <f t="shared" si="174"/>
        <v>479.85873786407785</v>
      </c>
      <c r="Q2758" s="5">
        <v>-1.0050000000000002E-2</v>
      </c>
      <c r="R2758" s="5">
        <f>VLOOKUP(D2758,'[1]DESIGN LOAD'!AC:AF,2,FALSE)</f>
        <v>200</v>
      </c>
      <c r="S2758" s="7">
        <f>VLOOKUP(D2758,'[1]DESIGN LOAD'!AC:AF,3,FALSE)</f>
        <v>190</v>
      </c>
      <c r="T2758">
        <f>VLOOKUP(D2758,'[1]DESIGN LOAD'!AC:AF,4,FALSE)</f>
        <v>390</v>
      </c>
    </row>
    <row r="2759" spans="1:20" x14ac:dyDescent="0.3">
      <c r="A2759" s="6">
        <v>2024</v>
      </c>
      <c r="B2759" s="6">
        <v>10</v>
      </c>
      <c r="C2759" s="6">
        <v>24</v>
      </c>
      <c r="D2759" s="6">
        <v>3</v>
      </c>
      <c r="E2759" s="6" t="str">
        <f t="shared" si="172"/>
        <v>Thursday</v>
      </c>
      <c r="F2759" s="6" t="str">
        <f t="shared" si="171"/>
        <v>Week-day</v>
      </c>
      <c r="G2759" s="6" t="str">
        <f>_xlfn.XLOOKUP(B2759,'[1]VLOOKUP DATA'!$A$3:$A$14,'[1]VLOOKUP DATA'!$C$3:$C$14)</f>
        <v>Low-demand</v>
      </c>
      <c r="H2759" s="6" t="str" cm="1">
        <f t="array" ref="H2759">_xlfn.XLOOKUP(1,('[1]VLOOKUP DATA'!$I$2:$I$337=[1]DATA!G2759)*('[1]VLOOKUP DATA'!$J$2:$J$337=[1]DATA!D2759)*('[1]VLOOKUP DATA'!$K$2:$K$337=[1]DATA!E2759),'[1]VLOOKUP DATA'!$L$2:$L$337)</f>
        <v>Off-Peak</v>
      </c>
      <c r="I2759" s="1" cm="1">
        <f t="array" ref="I2759">_xlfn.XLOOKUP(B2759,'[1]VLOOKUP DATA'!$A$3:$A$14,_xlfn.XLOOKUP(H2759,'[1]VLOOKUP DATA'!$D$2:$F$2,'[1]VLOOKUP DATA'!$D$3:$F$14))*100</f>
        <v>93</v>
      </c>
      <c r="J2759" s="2">
        <v>73.172275000000056</v>
      </c>
      <c r="K2759" s="3">
        <f t="shared" si="173"/>
        <v>73.172275000000056</v>
      </c>
      <c r="L2759" s="3">
        <v>99.00833333333334</v>
      </c>
      <c r="M2759" s="4">
        <v>457.52284166666669</v>
      </c>
      <c r="N2759" s="4">
        <v>0</v>
      </c>
      <c r="O2759" s="4">
        <v>530.68749166666669</v>
      </c>
      <c r="P2759" s="3">
        <f t="shared" si="174"/>
        <v>479.85873786407785</v>
      </c>
      <c r="Q2759" s="5">
        <v>-8.0583333333333375E-3</v>
      </c>
      <c r="R2759" s="5">
        <f>VLOOKUP(D2759,'[1]DESIGN LOAD'!AC:AF,2,FALSE)</f>
        <v>200</v>
      </c>
      <c r="S2759" s="7">
        <f>VLOOKUP(D2759,'[1]DESIGN LOAD'!AC:AF,3,FALSE)</f>
        <v>190</v>
      </c>
      <c r="T2759">
        <f>VLOOKUP(D2759,'[1]DESIGN LOAD'!AC:AF,4,FALSE)</f>
        <v>390</v>
      </c>
    </row>
    <row r="2760" spans="1:20" x14ac:dyDescent="0.3">
      <c r="A2760" s="6">
        <v>2024</v>
      </c>
      <c r="B2760" s="6">
        <v>10</v>
      </c>
      <c r="C2760" s="6">
        <v>24</v>
      </c>
      <c r="D2760" s="6">
        <v>4</v>
      </c>
      <c r="E2760" s="6" t="str">
        <f t="shared" si="172"/>
        <v>Thursday</v>
      </c>
      <c r="F2760" s="6" t="str">
        <f t="shared" si="171"/>
        <v>Week-day</v>
      </c>
      <c r="G2760" s="6" t="str">
        <f>_xlfn.XLOOKUP(B2760,'[1]VLOOKUP DATA'!$A$3:$A$14,'[1]VLOOKUP DATA'!$C$3:$C$14)</f>
        <v>Low-demand</v>
      </c>
      <c r="H2760" s="6" t="str" cm="1">
        <f t="array" ref="H2760">_xlfn.XLOOKUP(1,('[1]VLOOKUP DATA'!$I$2:$I$337=[1]DATA!G2760)*('[1]VLOOKUP DATA'!$J$2:$J$337=[1]DATA!D2760)*('[1]VLOOKUP DATA'!$K$2:$K$337=[1]DATA!E2760),'[1]VLOOKUP DATA'!$L$2:$L$337)</f>
        <v>Off-Peak</v>
      </c>
      <c r="I2760" s="1" cm="1">
        <f t="array" ref="I2760">_xlfn.XLOOKUP(B2760,'[1]VLOOKUP DATA'!$A$3:$A$14,_xlfn.XLOOKUP(H2760,'[1]VLOOKUP DATA'!$D$2:$F$2,'[1]VLOOKUP DATA'!$D$3:$F$14))*100</f>
        <v>93</v>
      </c>
      <c r="J2760" s="2">
        <v>66.332008333333334</v>
      </c>
      <c r="K2760" s="3">
        <f t="shared" si="173"/>
        <v>66.332008333333334</v>
      </c>
      <c r="L2760" s="3">
        <v>99</v>
      </c>
      <c r="M2760" s="4">
        <v>442.63224999999989</v>
      </c>
      <c r="N2760" s="4">
        <v>0</v>
      </c>
      <c r="O2760" s="4">
        <v>508.9566999999999</v>
      </c>
      <c r="P2760" s="3">
        <f t="shared" si="174"/>
        <v>479.85873786407785</v>
      </c>
      <c r="Q2760" s="5">
        <v>-7.6083333333333341E-3</v>
      </c>
      <c r="R2760" s="5">
        <f>VLOOKUP(D2760,'[1]DESIGN LOAD'!AC:AF,2,FALSE)</f>
        <v>295</v>
      </c>
      <c r="S2760" s="7">
        <f>VLOOKUP(D2760,'[1]DESIGN LOAD'!AC:AF,3,FALSE)</f>
        <v>190</v>
      </c>
      <c r="T2760">
        <f>VLOOKUP(D2760,'[1]DESIGN LOAD'!AC:AF,4,FALSE)</f>
        <v>485</v>
      </c>
    </row>
    <row r="2761" spans="1:20" x14ac:dyDescent="0.3">
      <c r="A2761" s="6">
        <v>2024</v>
      </c>
      <c r="B2761" s="6">
        <v>10</v>
      </c>
      <c r="C2761" s="6">
        <v>24</v>
      </c>
      <c r="D2761" s="6">
        <v>5</v>
      </c>
      <c r="E2761" s="6" t="str">
        <f t="shared" si="172"/>
        <v>Thursday</v>
      </c>
      <c r="F2761" s="6" t="str">
        <f t="shared" si="171"/>
        <v>Week-day</v>
      </c>
      <c r="G2761" s="6" t="str">
        <f>_xlfn.XLOOKUP(B2761,'[1]VLOOKUP DATA'!$A$3:$A$14,'[1]VLOOKUP DATA'!$C$3:$C$14)</f>
        <v>Low-demand</v>
      </c>
      <c r="H2761" s="6" t="str" cm="1">
        <f t="array" ref="H2761">_xlfn.XLOOKUP(1,('[1]VLOOKUP DATA'!$I$2:$I$337=[1]DATA!G2761)*('[1]VLOOKUP DATA'!$J$2:$J$337=[1]DATA!D2761)*('[1]VLOOKUP DATA'!$K$2:$K$337=[1]DATA!E2761),'[1]VLOOKUP DATA'!$L$2:$L$337)</f>
        <v>Off-Peak</v>
      </c>
      <c r="I2761" s="1" cm="1">
        <f t="array" ref="I2761">_xlfn.XLOOKUP(B2761,'[1]VLOOKUP DATA'!$A$3:$A$14,_xlfn.XLOOKUP(H2761,'[1]VLOOKUP DATA'!$D$2:$F$2,'[1]VLOOKUP DATA'!$D$3:$F$14))*100</f>
        <v>93</v>
      </c>
      <c r="J2761" s="2">
        <v>75.677783333333309</v>
      </c>
      <c r="K2761" s="3">
        <f t="shared" si="173"/>
        <v>75.677783333333309</v>
      </c>
      <c r="L2761" s="3">
        <v>99.00833333333334</v>
      </c>
      <c r="M2761" s="4">
        <v>448.58636666666683</v>
      </c>
      <c r="N2761" s="4">
        <v>1.8016666666666663</v>
      </c>
      <c r="O2761" s="4">
        <v>526.06274166666685</v>
      </c>
      <c r="P2761" s="3">
        <f t="shared" si="174"/>
        <v>479.85873786407785</v>
      </c>
      <c r="Q2761" s="5">
        <v>-3.5166666666666666E-3</v>
      </c>
      <c r="R2761" s="5">
        <f>VLOOKUP(D2761,'[1]DESIGN LOAD'!AC:AF,2,FALSE)</f>
        <v>295</v>
      </c>
      <c r="S2761" s="7">
        <f>VLOOKUP(D2761,'[1]DESIGN LOAD'!AC:AF,3,FALSE)</f>
        <v>190</v>
      </c>
      <c r="T2761">
        <f>VLOOKUP(D2761,'[1]DESIGN LOAD'!AC:AF,4,FALSE)</f>
        <v>485</v>
      </c>
    </row>
    <row r="2762" spans="1:20" x14ac:dyDescent="0.3">
      <c r="A2762" s="6">
        <v>2024</v>
      </c>
      <c r="B2762" s="6">
        <v>10</v>
      </c>
      <c r="C2762" s="6">
        <v>24</v>
      </c>
      <c r="D2762" s="6">
        <v>6</v>
      </c>
      <c r="E2762" s="6" t="str">
        <f t="shared" si="172"/>
        <v>Thursday</v>
      </c>
      <c r="F2762" s="6" t="str">
        <f t="shared" si="171"/>
        <v>Week-day</v>
      </c>
      <c r="G2762" s="6" t="str">
        <f>_xlfn.XLOOKUP(B2762,'[1]VLOOKUP DATA'!$A$3:$A$14,'[1]VLOOKUP DATA'!$C$3:$C$14)</f>
        <v>Low-demand</v>
      </c>
      <c r="H2762" s="6" t="str" cm="1">
        <f t="array" ref="H2762">_xlfn.XLOOKUP(1,('[1]VLOOKUP DATA'!$I$2:$I$337=[1]DATA!G2762)*('[1]VLOOKUP DATA'!$J$2:$J$337=[1]DATA!D2762)*('[1]VLOOKUP DATA'!$K$2:$K$337=[1]DATA!E2762),'[1]VLOOKUP DATA'!$L$2:$L$337)</f>
        <v>Standard</v>
      </c>
      <c r="I2762" s="1" cm="1">
        <f t="array" ref="I2762">_xlfn.XLOOKUP(B2762,'[1]VLOOKUP DATA'!$A$3:$A$14,_xlfn.XLOOKUP(H2762,'[1]VLOOKUP DATA'!$D$2:$F$2,'[1]VLOOKUP DATA'!$D$3:$F$14))*100</f>
        <v>147</v>
      </c>
      <c r="J2762" s="2">
        <v>71.55275833333333</v>
      </c>
      <c r="K2762" s="3">
        <f t="shared" si="173"/>
        <v>71.55275833333333</v>
      </c>
      <c r="L2762" s="3">
        <v>99.00833333333334</v>
      </c>
      <c r="M2762" s="4">
        <v>405.87793333333343</v>
      </c>
      <c r="N2762" s="4">
        <v>80.970358333333323</v>
      </c>
      <c r="O2762" s="4">
        <v>558.39828333333332</v>
      </c>
      <c r="P2762" s="3">
        <f t="shared" si="174"/>
        <v>479.85873786407785</v>
      </c>
      <c r="Q2762" s="5">
        <v>-3.1416666666666667E-3</v>
      </c>
      <c r="R2762" s="5">
        <f>VLOOKUP(D2762,'[1]DESIGN LOAD'!AC:AF,2,FALSE)</f>
        <v>295</v>
      </c>
      <c r="S2762" s="7">
        <f>VLOOKUP(D2762,'[1]DESIGN LOAD'!AC:AF,3,FALSE)</f>
        <v>190</v>
      </c>
      <c r="T2762">
        <f>VLOOKUP(D2762,'[1]DESIGN LOAD'!AC:AF,4,FALSE)</f>
        <v>485</v>
      </c>
    </row>
    <row r="2763" spans="1:20" x14ac:dyDescent="0.3">
      <c r="A2763" s="6">
        <v>2024</v>
      </c>
      <c r="B2763" s="6">
        <v>10</v>
      </c>
      <c r="C2763" s="6">
        <v>24</v>
      </c>
      <c r="D2763" s="6">
        <v>7</v>
      </c>
      <c r="E2763" s="6" t="str">
        <f t="shared" si="172"/>
        <v>Thursday</v>
      </c>
      <c r="F2763" s="6" t="str">
        <f t="shared" si="171"/>
        <v>Week-day</v>
      </c>
      <c r="G2763" s="6" t="str">
        <f>_xlfn.XLOOKUP(B2763,'[1]VLOOKUP DATA'!$A$3:$A$14,'[1]VLOOKUP DATA'!$C$3:$C$14)</f>
        <v>Low-demand</v>
      </c>
      <c r="H2763" s="6" t="str" cm="1">
        <f t="array" ref="H2763">_xlfn.XLOOKUP(1,('[1]VLOOKUP DATA'!$I$2:$I$337=[1]DATA!G2763)*('[1]VLOOKUP DATA'!$J$2:$J$337=[1]DATA!D2763)*('[1]VLOOKUP DATA'!$K$2:$K$337=[1]DATA!E2763),'[1]VLOOKUP DATA'!$L$2:$L$337)</f>
        <v>Peak</v>
      </c>
      <c r="I2763" s="1" cm="1">
        <f t="array" ref="I2763">_xlfn.XLOOKUP(B2763,'[1]VLOOKUP DATA'!$A$3:$A$14,_xlfn.XLOOKUP(H2763,'[1]VLOOKUP DATA'!$D$2:$F$2,'[1]VLOOKUP DATA'!$D$3:$F$14))*100</f>
        <v>213</v>
      </c>
      <c r="J2763" s="2">
        <v>91.282727272727314</v>
      </c>
      <c r="K2763" s="3">
        <f t="shared" si="173"/>
        <v>91.282727272727314</v>
      </c>
      <c r="L2763" s="3">
        <v>96.818181818181813</v>
      </c>
      <c r="M2763" s="4">
        <v>218.26426262626262</v>
      </c>
      <c r="N2763" s="4">
        <v>256.87576767676762</v>
      </c>
      <c r="O2763" s="4">
        <v>566.41850505050513</v>
      </c>
      <c r="P2763" s="3">
        <f t="shared" si="174"/>
        <v>479.85873786407785</v>
      </c>
      <c r="Q2763" s="5">
        <v>-4.1010101010101009E-3</v>
      </c>
      <c r="R2763" s="5">
        <f>VLOOKUP(D2763,'[1]DESIGN LOAD'!AC:AF,2,FALSE)</f>
        <v>565</v>
      </c>
      <c r="S2763" s="7">
        <f>VLOOKUP(D2763,'[1]DESIGN LOAD'!AC:AF,3,FALSE)</f>
        <v>690</v>
      </c>
      <c r="T2763">
        <f>VLOOKUP(D2763,'[1]DESIGN LOAD'!AC:AF,4,FALSE)</f>
        <v>1255</v>
      </c>
    </row>
    <row r="2764" spans="1:20" x14ac:dyDescent="0.3">
      <c r="A2764" s="6">
        <v>2024</v>
      </c>
      <c r="B2764" s="6">
        <v>10</v>
      </c>
      <c r="C2764" s="6">
        <v>24</v>
      </c>
      <c r="D2764" s="6">
        <v>8</v>
      </c>
      <c r="E2764" s="6" t="str">
        <f t="shared" si="172"/>
        <v>Thursday</v>
      </c>
      <c r="F2764" s="6" t="str">
        <f t="shared" si="171"/>
        <v>Week-day</v>
      </c>
      <c r="G2764" s="6" t="str">
        <f>_xlfn.XLOOKUP(B2764,'[1]VLOOKUP DATA'!$A$3:$A$14,'[1]VLOOKUP DATA'!$C$3:$C$14)</f>
        <v>Low-demand</v>
      </c>
      <c r="H2764" s="6" t="str" cm="1">
        <f t="array" ref="H2764">_xlfn.XLOOKUP(1,('[1]VLOOKUP DATA'!$I$2:$I$337=[1]DATA!G2764)*('[1]VLOOKUP DATA'!$J$2:$J$337=[1]DATA!D2764)*('[1]VLOOKUP DATA'!$K$2:$K$337=[1]DATA!E2764),'[1]VLOOKUP DATA'!$L$2:$L$337)</f>
        <v>Peak</v>
      </c>
      <c r="I2764" s="1" cm="1">
        <f t="array" ref="I2764">_xlfn.XLOOKUP(B2764,'[1]VLOOKUP DATA'!$A$3:$A$14,_xlfn.XLOOKUP(H2764,'[1]VLOOKUP DATA'!$D$2:$F$2,'[1]VLOOKUP DATA'!$D$3:$F$14))*100</f>
        <v>213</v>
      </c>
      <c r="J2764" s="2">
        <v>-84.00528333333331</v>
      </c>
      <c r="K2764" s="3">
        <f t="shared" si="173"/>
        <v>0</v>
      </c>
      <c r="L2764" s="3">
        <v>97.183333333333337</v>
      </c>
      <c r="M2764" s="4">
        <v>0</v>
      </c>
      <c r="N2764" s="4">
        <v>650.54527500000017</v>
      </c>
      <c r="O2764" s="4">
        <v>566.53495833333341</v>
      </c>
      <c r="P2764" s="3">
        <f t="shared" si="174"/>
        <v>479.85873786407785</v>
      </c>
      <c r="Q2764" s="5">
        <v>-4.2166666666666663E-3</v>
      </c>
      <c r="R2764" s="5">
        <f>VLOOKUP(D2764,'[1]DESIGN LOAD'!AC:AF,2,FALSE)</f>
        <v>565</v>
      </c>
      <c r="S2764" s="7">
        <f>VLOOKUP(D2764,'[1]DESIGN LOAD'!AC:AF,3,FALSE)</f>
        <v>675</v>
      </c>
      <c r="T2764">
        <f>VLOOKUP(D2764,'[1]DESIGN LOAD'!AC:AF,4,FALSE)</f>
        <v>1240</v>
      </c>
    </row>
    <row r="2765" spans="1:20" x14ac:dyDescent="0.3">
      <c r="A2765" s="6">
        <v>2024</v>
      </c>
      <c r="B2765" s="6">
        <v>10</v>
      </c>
      <c r="C2765" s="6">
        <v>24</v>
      </c>
      <c r="D2765" s="6">
        <v>9</v>
      </c>
      <c r="E2765" s="6" t="str">
        <f t="shared" si="172"/>
        <v>Thursday</v>
      </c>
      <c r="F2765" s="6" t="str">
        <f t="shared" si="171"/>
        <v>Week-day</v>
      </c>
      <c r="G2765" s="6" t="str">
        <f>_xlfn.XLOOKUP(B2765,'[1]VLOOKUP DATA'!$A$3:$A$14,'[1]VLOOKUP DATA'!$C$3:$C$14)</f>
        <v>Low-demand</v>
      </c>
      <c r="H2765" s="6" t="str" cm="1">
        <f t="array" ref="H2765">_xlfn.XLOOKUP(1,('[1]VLOOKUP DATA'!$I$2:$I$337=[1]DATA!G2765)*('[1]VLOOKUP DATA'!$J$2:$J$337=[1]DATA!D2765)*('[1]VLOOKUP DATA'!$K$2:$K$337=[1]DATA!E2765),'[1]VLOOKUP DATA'!$L$2:$L$337)</f>
        <v>Peak</v>
      </c>
      <c r="I2765" s="1" cm="1">
        <f t="array" ref="I2765">_xlfn.XLOOKUP(B2765,'[1]VLOOKUP DATA'!$A$3:$A$14,_xlfn.XLOOKUP(H2765,'[1]VLOOKUP DATA'!$D$2:$F$2,'[1]VLOOKUP DATA'!$D$3:$F$14))*100</f>
        <v>213</v>
      </c>
      <c r="J2765" s="2">
        <v>-3.4214666666666669</v>
      </c>
      <c r="K2765" s="3">
        <f t="shared" si="173"/>
        <v>0</v>
      </c>
      <c r="L2765" s="3">
        <v>99</v>
      </c>
      <c r="M2765" s="4">
        <v>0</v>
      </c>
      <c r="N2765" s="4">
        <v>584.94795000000011</v>
      </c>
      <c r="O2765" s="4">
        <v>581.52308333333349</v>
      </c>
      <c r="P2765" s="3">
        <f t="shared" si="174"/>
        <v>479.85873786407785</v>
      </c>
      <c r="Q2765" s="5">
        <v>-2.7666666666666668E-3</v>
      </c>
      <c r="R2765" s="5">
        <f>VLOOKUP(D2765,'[1]DESIGN LOAD'!AC:AF,2,FALSE)</f>
        <v>565</v>
      </c>
      <c r="S2765" s="7">
        <f>VLOOKUP(D2765,'[1]DESIGN LOAD'!AC:AF,3,FALSE)</f>
        <v>675</v>
      </c>
      <c r="T2765">
        <f>VLOOKUP(D2765,'[1]DESIGN LOAD'!AC:AF,4,FALSE)</f>
        <v>1240</v>
      </c>
    </row>
    <row r="2766" spans="1:20" x14ac:dyDescent="0.3">
      <c r="A2766" s="6">
        <v>2024</v>
      </c>
      <c r="B2766" s="6">
        <v>10</v>
      </c>
      <c r="C2766" s="6">
        <v>24</v>
      </c>
      <c r="D2766" s="6">
        <v>10</v>
      </c>
      <c r="E2766" s="6" t="str">
        <f t="shared" si="172"/>
        <v>Thursday</v>
      </c>
      <c r="F2766" s="6" t="str">
        <f t="shared" si="171"/>
        <v>Week-day</v>
      </c>
      <c r="G2766" s="6" t="str">
        <f>_xlfn.XLOOKUP(B2766,'[1]VLOOKUP DATA'!$A$3:$A$14,'[1]VLOOKUP DATA'!$C$3:$C$14)</f>
        <v>Low-demand</v>
      </c>
      <c r="H2766" s="6" t="str" cm="1">
        <f t="array" ref="H2766">_xlfn.XLOOKUP(1,('[1]VLOOKUP DATA'!$I$2:$I$337=[1]DATA!G2766)*('[1]VLOOKUP DATA'!$J$2:$J$337=[1]DATA!D2766)*('[1]VLOOKUP DATA'!$K$2:$K$337=[1]DATA!E2766),'[1]VLOOKUP DATA'!$L$2:$L$337)</f>
        <v>Standard</v>
      </c>
      <c r="I2766" s="1" cm="1">
        <f t="array" ref="I2766">_xlfn.XLOOKUP(B2766,'[1]VLOOKUP DATA'!$A$3:$A$14,_xlfn.XLOOKUP(H2766,'[1]VLOOKUP DATA'!$D$2:$F$2,'[1]VLOOKUP DATA'!$D$3:$F$14))*100</f>
        <v>147</v>
      </c>
      <c r="J2766" s="2">
        <v>-2.4667583333333338</v>
      </c>
      <c r="K2766" s="3">
        <f t="shared" si="173"/>
        <v>0</v>
      </c>
      <c r="L2766" s="3">
        <v>99</v>
      </c>
      <c r="M2766" s="4">
        <v>0</v>
      </c>
      <c r="N2766" s="4">
        <v>632.62785833333328</v>
      </c>
      <c r="O2766" s="4">
        <v>630.15849166666658</v>
      </c>
      <c r="P2766" s="3">
        <f t="shared" si="174"/>
        <v>479.85873786407785</v>
      </c>
      <c r="Q2766" s="5">
        <v>-1.983333333333333E-3</v>
      </c>
      <c r="R2766" s="5">
        <f>VLOOKUP(D2766,'[1]DESIGN LOAD'!AC:AF,2,FALSE)</f>
        <v>565</v>
      </c>
      <c r="S2766" s="7">
        <f>VLOOKUP(D2766,'[1]DESIGN LOAD'!AC:AF,3,FALSE)</f>
        <v>675</v>
      </c>
      <c r="T2766">
        <f>VLOOKUP(D2766,'[1]DESIGN LOAD'!AC:AF,4,FALSE)</f>
        <v>1240</v>
      </c>
    </row>
    <row r="2767" spans="1:20" x14ac:dyDescent="0.3">
      <c r="A2767" s="6">
        <v>2024</v>
      </c>
      <c r="B2767" s="6">
        <v>10</v>
      </c>
      <c r="C2767" s="6">
        <v>24</v>
      </c>
      <c r="D2767" s="6">
        <v>11</v>
      </c>
      <c r="E2767" s="6" t="str">
        <f t="shared" si="172"/>
        <v>Thursday</v>
      </c>
      <c r="F2767" s="6" t="str">
        <f t="shared" si="171"/>
        <v>Week-day</v>
      </c>
      <c r="G2767" s="6" t="str">
        <f>_xlfn.XLOOKUP(B2767,'[1]VLOOKUP DATA'!$A$3:$A$14,'[1]VLOOKUP DATA'!$C$3:$C$14)</f>
        <v>Low-demand</v>
      </c>
      <c r="H2767" s="6" t="str" cm="1">
        <f t="array" ref="H2767">_xlfn.XLOOKUP(1,('[1]VLOOKUP DATA'!$I$2:$I$337=[1]DATA!G2767)*('[1]VLOOKUP DATA'!$J$2:$J$337=[1]DATA!D2767)*('[1]VLOOKUP DATA'!$K$2:$K$337=[1]DATA!E2767),'[1]VLOOKUP DATA'!$L$2:$L$337)</f>
        <v>Standard</v>
      </c>
      <c r="I2767" s="1" cm="1">
        <f t="array" ref="I2767">_xlfn.XLOOKUP(B2767,'[1]VLOOKUP DATA'!$A$3:$A$14,_xlfn.XLOOKUP(H2767,'[1]VLOOKUP DATA'!$D$2:$F$2,'[1]VLOOKUP DATA'!$D$3:$F$14))*100</f>
        <v>147</v>
      </c>
      <c r="J2767" s="2">
        <v>-2.2874999999999993E-2</v>
      </c>
      <c r="K2767" s="3">
        <f t="shared" si="173"/>
        <v>0</v>
      </c>
      <c r="L2767" s="3">
        <v>99</v>
      </c>
      <c r="M2767" s="4">
        <v>0</v>
      </c>
      <c r="N2767" s="4">
        <v>652.68995000000018</v>
      </c>
      <c r="O2767" s="4">
        <v>652.66014999999993</v>
      </c>
      <c r="P2767" s="3">
        <f t="shared" si="174"/>
        <v>479.85873786407785</v>
      </c>
      <c r="Q2767" s="5">
        <v>-6.3166666666666675E-3</v>
      </c>
      <c r="R2767" s="5">
        <f>VLOOKUP(D2767,'[1]DESIGN LOAD'!AC:AF,2,FALSE)</f>
        <v>565</v>
      </c>
      <c r="S2767" s="7">
        <f>VLOOKUP(D2767,'[1]DESIGN LOAD'!AC:AF,3,FALSE)</f>
        <v>675</v>
      </c>
      <c r="T2767">
        <f>VLOOKUP(D2767,'[1]DESIGN LOAD'!AC:AF,4,FALSE)</f>
        <v>1240</v>
      </c>
    </row>
    <row r="2768" spans="1:20" x14ac:dyDescent="0.3">
      <c r="A2768" s="6">
        <v>2024</v>
      </c>
      <c r="B2768" s="6">
        <v>10</v>
      </c>
      <c r="C2768" s="6">
        <v>24</v>
      </c>
      <c r="D2768" s="6">
        <v>12</v>
      </c>
      <c r="E2768" s="6" t="str">
        <f t="shared" si="172"/>
        <v>Thursday</v>
      </c>
      <c r="F2768" s="6" t="str">
        <f t="shared" si="171"/>
        <v>Week-day</v>
      </c>
      <c r="G2768" s="6" t="str">
        <f>_xlfn.XLOOKUP(B2768,'[1]VLOOKUP DATA'!$A$3:$A$14,'[1]VLOOKUP DATA'!$C$3:$C$14)</f>
        <v>Low-demand</v>
      </c>
      <c r="H2768" s="6" t="str" cm="1">
        <f t="array" ref="H2768">_xlfn.XLOOKUP(1,('[1]VLOOKUP DATA'!$I$2:$I$337=[1]DATA!G2768)*('[1]VLOOKUP DATA'!$J$2:$J$337=[1]DATA!D2768)*('[1]VLOOKUP DATA'!$K$2:$K$337=[1]DATA!E2768),'[1]VLOOKUP DATA'!$L$2:$L$337)</f>
        <v>Standard</v>
      </c>
      <c r="I2768" s="1" cm="1">
        <f t="array" ref="I2768">_xlfn.XLOOKUP(B2768,'[1]VLOOKUP DATA'!$A$3:$A$14,_xlfn.XLOOKUP(H2768,'[1]VLOOKUP DATA'!$D$2:$F$2,'[1]VLOOKUP DATA'!$D$3:$F$14))*100</f>
        <v>147</v>
      </c>
      <c r="J2768" s="2">
        <v>1.3598166666666662</v>
      </c>
      <c r="K2768" s="3">
        <f t="shared" si="173"/>
        <v>1.3598166666666662</v>
      </c>
      <c r="L2768" s="3">
        <v>99.00833333333334</v>
      </c>
      <c r="M2768" s="4">
        <v>0</v>
      </c>
      <c r="N2768" s="4">
        <v>711.84894166666697</v>
      </c>
      <c r="O2768" s="4">
        <v>713.20413333333317</v>
      </c>
      <c r="P2768" s="3">
        <f t="shared" si="174"/>
        <v>479.85873786407785</v>
      </c>
      <c r="Q2768" s="5">
        <v>-4.0583333333333331E-3</v>
      </c>
      <c r="R2768" s="5">
        <f>VLOOKUP(D2768,'[1]DESIGN LOAD'!AC:AF,2,FALSE)</f>
        <v>565</v>
      </c>
      <c r="S2768" s="7">
        <f>VLOOKUP(D2768,'[1]DESIGN LOAD'!AC:AF,3,FALSE)</f>
        <v>675</v>
      </c>
      <c r="T2768">
        <f>VLOOKUP(D2768,'[1]DESIGN LOAD'!AC:AF,4,FALSE)</f>
        <v>1240</v>
      </c>
    </row>
    <row r="2769" spans="1:20" x14ac:dyDescent="0.3">
      <c r="A2769" s="6">
        <v>2024</v>
      </c>
      <c r="B2769" s="6">
        <v>10</v>
      </c>
      <c r="C2769" s="6">
        <v>24</v>
      </c>
      <c r="D2769" s="6">
        <v>13</v>
      </c>
      <c r="E2769" s="6" t="str">
        <f t="shared" si="172"/>
        <v>Thursday</v>
      </c>
      <c r="F2769" s="6" t="str">
        <f t="shared" si="171"/>
        <v>Week-day</v>
      </c>
      <c r="G2769" s="6" t="str">
        <f>_xlfn.XLOOKUP(B2769,'[1]VLOOKUP DATA'!$A$3:$A$14,'[1]VLOOKUP DATA'!$C$3:$C$14)</f>
        <v>Low-demand</v>
      </c>
      <c r="H2769" s="6" t="str" cm="1">
        <f t="array" ref="H2769">_xlfn.XLOOKUP(1,('[1]VLOOKUP DATA'!$I$2:$I$337=[1]DATA!G2769)*('[1]VLOOKUP DATA'!$J$2:$J$337=[1]DATA!D2769)*('[1]VLOOKUP DATA'!$K$2:$K$337=[1]DATA!E2769),'[1]VLOOKUP DATA'!$L$2:$L$337)</f>
        <v>Standard</v>
      </c>
      <c r="I2769" s="1" cm="1">
        <f t="array" ref="I2769">_xlfn.XLOOKUP(B2769,'[1]VLOOKUP DATA'!$A$3:$A$14,_xlfn.XLOOKUP(H2769,'[1]VLOOKUP DATA'!$D$2:$F$2,'[1]VLOOKUP DATA'!$D$3:$F$14))*100</f>
        <v>147</v>
      </c>
      <c r="J2769" s="2">
        <v>1.7482666666666657</v>
      </c>
      <c r="K2769" s="3">
        <f t="shared" si="173"/>
        <v>1.7482666666666657</v>
      </c>
      <c r="L2769" s="3">
        <v>99.05</v>
      </c>
      <c r="M2769" s="4">
        <v>0</v>
      </c>
      <c r="N2769" s="4">
        <v>688.26245000000006</v>
      </c>
      <c r="O2769" s="4">
        <v>690.00639166666713</v>
      </c>
      <c r="P2769" s="3">
        <f t="shared" si="174"/>
        <v>479.85873786407785</v>
      </c>
      <c r="Q2769" s="5">
        <v>-3.7916666666666667E-3</v>
      </c>
      <c r="R2769" s="5">
        <f>VLOOKUP(D2769,'[1]DESIGN LOAD'!AC:AF,2,FALSE)</f>
        <v>565</v>
      </c>
      <c r="S2769" s="7">
        <f>VLOOKUP(D2769,'[1]DESIGN LOAD'!AC:AF,3,FALSE)</f>
        <v>675</v>
      </c>
      <c r="T2769">
        <f>VLOOKUP(D2769,'[1]DESIGN LOAD'!AC:AF,4,FALSE)</f>
        <v>1240</v>
      </c>
    </row>
    <row r="2770" spans="1:20" x14ac:dyDescent="0.3">
      <c r="A2770" s="6">
        <v>2024</v>
      </c>
      <c r="B2770" s="6">
        <v>10</v>
      </c>
      <c r="C2770" s="6">
        <v>24</v>
      </c>
      <c r="D2770" s="6">
        <v>14</v>
      </c>
      <c r="E2770" s="6" t="str">
        <f t="shared" si="172"/>
        <v>Thursday</v>
      </c>
      <c r="F2770" s="6" t="str">
        <f t="shared" ref="F2770:F2833" si="175">IF(OR(E2770="Saturday",E2770="Sunday"),"Weekend","Week-day")</f>
        <v>Week-day</v>
      </c>
      <c r="G2770" s="6" t="str">
        <f>_xlfn.XLOOKUP(B2770,'[1]VLOOKUP DATA'!$A$3:$A$14,'[1]VLOOKUP DATA'!$C$3:$C$14)</f>
        <v>Low-demand</v>
      </c>
      <c r="H2770" s="6" t="str" cm="1">
        <f t="array" ref="H2770">_xlfn.XLOOKUP(1,('[1]VLOOKUP DATA'!$I$2:$I$337=[1]DATA!G2770)*('[1]VLOOKUP DATA'!$J$2:$J$337=[1]DATA!D2770)*('[1]VLOOKUP DATA'!$K$2:$K$337=[1]DATA!E2770),'[1]VLOOKUP DATA'!$L$2:$L$337)</f>
        <v>Standard</v>
      </c>
      <c r="I2770" s="1" cm="1">
        <f t="array" ref="I2770">_xlfn.XLOOKUP(B2770,'[1]VLOOKUP DATA'!$A$3:$A$14,_xlfn.XLOOKUP(H2770,'[1]VLOOKUP DATA'!$D$2:$F$2,'[1]VLOOKUP DATA'!$D$3:$F$14))*100</f>
        <v>147</v>
      </c>
      <c r="J2770" s="2">
        <v>-0.26025000000000015</v>
      </c>
      <c r="K2770" s="3">
        <f t="shared" si="173"/>
        <v>0</v>
      </c>
      <c r="L2770" s="3">
        <v>99.041666666666671</v>
      </c>
      <c r="M2770" s="4">
        <v>0</v>
      </c>
      <c r="N2770" s="4">
        <v>686.89959999999985</v>
      </c>
      <c r="O2770" s="4">
        <v>686.63278333333324</v>
      </c>
      <c r="P2770" s="3">
        <f t="shared" si="174"/>
        <v>479.85873786407785</v>
      </c>
      <c r="Q2770" s="5">
        <v>-5.966666666666667E-3</v>
      </c>
      <c r="R2770" s="5">
        <f>VLOOKUP(D2770,'[1]DESIGN LOAD'!AC:AF,2,FALSE)</f>
        <v>565</v>
      </c>
      <c r="S2770" s="7">
        <f>VLOOKUP(D2770,'[1]DESIGN LOAD'!AC:AF,3,FALSE)</f>
        <v>675</v>
      </c>
      <c r="T2770">
        <f>VLOOKUP(D2770,'[1]DESIGN LOAD'!AC:AF,4,FALSE)</f>
        <v>1240</v>
      </c>
    </row>
    <row r="2771" spans="1:20" x14ac:dyDescent="0.3">
      <c r="A2771" s="6">
        <v>2024</v>
      </c>
      <c r="B2771" s="6">
        <v>10</v>
      </c>
      <c r="C2771" s="6">
        <v>24</v>
      </c>
      <c r="D2771" s="6">
        <v>15</v>
      </c>
      <c r="E2771" s="6" t="str">
        <f t="shared" si="172"/>
        <v>Thursday</v>
      </c>
      <c r="F2771" s="6" t="str">
        <f t="shared" si="175"/>
        <v>Week-day</v>
      </c>
      <c r="G2771" s="6" t="str">
        <f>_xlfn.XLOOKUP(B2771,'[1]VLOOKUP DATA'!$A$3:$A$14,'[1]VLOOKUP DATA'!$C$3:$C$14)</f>
        <v>Low-demand</v>
      </c>
      <c r="H2771" s="6" t="str" cm="1">
        <f t="array" ref="H2771">_xlfn.XLOOKUP(1,('[1]VLOOKUP DATA'!$I$2:$I$337=[1]DATA!G2771)*('[1]VLOOKUP DATA'!$J$2:$J$337=[1]DATA!D2771)*('[1]VLOOKUP DATA'!$K$2:$K$337=[1]DATA!E2771),'[1]VLOOKUP DATA'!$L$2:$L$337)</f>
        <v>Standard</v>
      </c>
      <c r="I2771" s="1" cm="1">
        <f t="array" ref="I2771">_xlfn.XLOOKUP(B2771,'[1]VLOOKUP DATA'!$A$3:$A$14,_xlfn.XLOOKUP(H2771,'[1]VLOOKUP DATA'!$D$2:$F$2,'[1]VLOOKUP DATA'!$D$3:$F$14))*100</f>
        <v>147</v>
      </c>
      <c r="J2771" s="2">
        <v>17.005208333333332</v>
      </c>
      <c r="K2771" s="3">
        <f t="shared" si="173"/>
        <v>17.005208333333332</v>
      </c>
      <c r="L2771" s="3">
        <v>99.016666666666666</v>
      </c>
      <c r="M2771" s="4">
        <v>0</v>
      </c>
      <c r="N2771" s="4">
        <v>639.93063333333328</v>
      </c>
      <c r="O2771" s="4">
        <v>656.93131666666682</v>
      </c>
      <c r="P2771" s="3">
        <f t="shared" si="174"/>
        <v>479.85873786407785</v>
      </c>
      <c r="Q2771" s="5">
        <v>-4.0749999999999996E-3</v>
      </c>
      <c r="R2771" s="5">
        <f>VLOOKUP(D2771,'[1]DESIGN LOAD'!AC:AF,2,FALSE)</f>
        <v>565</v>
      </c>
      <c r="S2771" s="7">
        <f>VLOOKUP(D2771,'[1]DESIGN LOAD'!AC:AF,3,FALSE)</f>
        <v>675</v>
      </c>
      <c r="T2771">
        <f>VLOOKUP(D2771,'[1]DESIGN LOAD'!AC:AF,4,FALSE)</f>
        <v>1240</v>
      </c>
    </row>
    <row r="2772" spans="1:20" x14ac:dyDescent="0.3">
      <c r="A2772" s="6">
        <v>2024</v>
      </c>
      <c r="B2772" s="6">
        <v>10</v>
      </c>
      <c r="C2772" s="6">
        <v>24</v>
      </c>
      <c r="D2772" s="6">
        <v>16</v>
      </c>
      <c r="E2772" s="6" t="str">
        <f t="shared" si="172"/>
        <v>Thursday</v>
      </c>
      <c r="F2772" s="6" t="str">
        <f t="shared" si="175"/>
        <v>Week-day</v>
      </c>
      <c r="G2772" s="6" t="str">
        <f>_xlfn.XLOOKUP(B2772,'[1]VLOOKUP DATA'!$A$3:$A$14,'[1]VLOOKUP DATA'!$C$3:$C$14)</f>
        <v>Low-demand</v>
      </c>
      <c r="H2772" s="6" t="str" cm="1">
        <f t="array" ref="H2772">_xlfn.XLOOKUP(1,('[1]VLOOKUP DATA'!$I$2:$I$337=[1]DATA!G2772)*('[1]VLOOKUP DATA'!$J$2:$J$337=[1]DATA!D2772)*('[1]VLOOKUP DATA'!$K$2:$K$337=[1]DATA!E2772),'[1]VLOOKUP DATA'!$L$2:$L$337)</f>
        <v>Standard</v>
      </c>
      <c r="I2772" s="1" cm="1">
        <f t="array" ref="I2772">_xlfn.XLOOKUP(B2772,'[1]VLOOKUP DATA'!$A$3:$A$14,_xlfn.XLOOKUP(H2772,'[1]VLOOKUP DATA'!$D$2:$F$2,'[1]VLOOKUP DATA'!$D$3:$F$14))*100</f>
        <v>147</v>
      </c>
      <c r="J2772" s="2">
        <v>104.72312500000002</v>
      </c>
      <c r="K2772" s="3">
        <f t="shared" si="173"/>
        <v>104.72312500000002</v>
      </c>
      <c r="L2772" s="3">
        <v>96.74166666666666</v>
      </c>
      <c r="M2772" s="4">
        <v>137.96516666666668</v>
      </c>
      <c r="N2772" s="4">
        <v>404.98639999999983</v>
      </c>
      <c r="O2772" s="4">
        <v>647.67326666666668</v>
      </c>
      <c r="P2772" s="3">
        <f t="shared" si="174"/>
        <v>479.85873786407785</v>
      </c>
      <c r="Q2772" s="5">
        <v>-1.4E-3</v>
      </c>
      <c r="R2772" s="5">
        <f>VLOOKUP(D2772,'[1]DESIGN LOAD'!AC:AF,2,FALSE)</f>
        <v>565</v>
      </c>
      <c r="S2772" s="7">
        <f>VLOOKUP(D2772,'[1]DESIGN LOAD'!AC:AF,3,FALSE)</f>
        <v>675</v>
      </c>
      <c r="T2772">
        <f>VLOOKUP(D2772,'[1]DESIGN LOAD'!AC:AF,4,FALSE)</f>
        <v>1240</v>
      </c>
    </row>
    <row r="2773" spans="1:20" x14ac:dyDescent="0.3">
      <c r="A2773" s="6">
        <v>2024</v>
      </c>
      <c r="B2773" s="6">
        <v>10</v>
      </c>
      <c r="C2773" s="6">
        <v>24</v>
      </c>
      <c r="D2773" s="6">
        <v>17</v>
      </c>
      <c r="E2773" s="6" t="str">
        <f t="shared" si="172"/>
        <v>Thursday</v>
      </c>
      <c r="F2773" s="6" t="str">
        <f t="shared" si="175"/>
        <v>Week-day</v>
      </c>
      <c r="G2773" s="6" t="str">
        <f>_xlfn.XLOOKUP(B2773,'[1]VLOOKUP DATA'!$A$3:$A$14,'[1]VLOOKUP DATA'!$C$3:$C$14)</f>
        <v>Low-demand</v>
      </c>
      <c r="H2773" s="6" t="str" cm="1">
        <f t="array" ref="H2773">_xlfn.XLOOKUP(1,('[1]VLOOKUP DATA'!$I$2:$I$337=[1]DATA!G2773)*('[1]VLOOKUP DATA'!$J$2:$J$337=[1]DATA!D2773)*('[1]VLOOKUP DATA'!$K$2:$K$337=[1]DATA!E2773),'[1]VLOOKUP DATA'!$L$2:$L$337)</f>
        <v>Standard</v>
      </c>
      <c r="I2773" s="1" cm="1">
        <f t="array" ref="I2773">_xlfn.XLOOKUP(B2773,'[1]VLOOKUP DATA'!$A$3:$A$14,_xlfn.XLOOKUP(H2773,'[1]VLOOKUP DATA'!$D$2:$F$2,'[1]VLOOKUP DATA'!$D$3:$F$14))*100</f>
        <v>147</v>
      </c>
      <c r="J2773" s="2">
        <v>170.5414833333333</v>
      </c>
      <c r="K2773" s="3">
        <f t="shared" si="173"/>
        <v>170.5414833333333</v>
      </c>
      <c r="L2773" s="3">
        <v>94.108333333333334</v>
      </c>
      <c r="M2773" s="4">
        <v>479.82243333333332</v>
      </c>
      <c r="N2773" s="4">
        <v>142.10523333333322</v>
      </c>
      <c r="O2773" s="4">
        <v>792.46695833333376</v>
      </c>
      <c r="P2773" s="3">
        <f t="shared" si="174"/>
        <v>479.85873786407785</v>
      </c>
      <c r="Q2773" s="5">
        <v>-2.3499999999999997E-3</v>
      </c>
      <c r="R2773" s="5">
        <f>VLOOKUP(D2773,'[1]DESIGN LOAD'!AC:AF,2,FALSE)</f>
        <v>555</v>
      </c>
      <c r="S2773" s="7">
        <f>VLOOKUP(D2773,'[1]DESIGN LOAD'!AC:AF,3,FALSE)</f>
        <v>675</v>
      </c>
      <c r="T2773">
        <f>VLOOKUP(D2773,'[1]DESIGN LOAD'!AC:AF,4,FALSE)</f>
        <v>1230</v>
      </c>
    </row>
    <row r="2774" spans="1:20" x14ac:dyDescent="0.3">
      <c r="A2774" s="6">
        <v>2024</v>
      </c>
      <c r="B2774" s="6">
        <v>10</v>
      </c>
      <c r="C2774" s="6">
        <v>24</v>
      </c>
      <c r="D2774" s="6">
        <v>18</v>
      </c>
      <c r="E2774" s="6" t="str">
        <f t="shared" si="172"/>
        <v>Thursday</v>
      </c>
      <c r="F2774" s="6" t="str">
        <f t="shared" si="175"/>
        <v>Week-day</v>
      </c>
      <c r="G2774" s="6" t="str">
        <f>_xlfn.XLOOKUP(B2774,'[1]VLOOKUP DATA'!$A$3:$A$14,'[1]VLOOKUP DATA'!$C$3:$C$14)</f>
        <v>Low-demand</v>
      </c>
      <c r="H2774" s="6" t="str" cm="1">
        <f t="array" ref="H2774">_xlfn.XLOOKUP(1,('[1]VLOOKUP DATA'!$I$2:$I$337=[1]DATA!G2774)*('[1]VLOOKUP DATA'!$J$2:$J$337=[1]DATA!D2774)*('[1]VLOOKUP DATA'!$K$2:$K$337=[1]DATA!E2774),'[1]VLOOKUP DATA'!$L$2:$L$337)</f>
        <v>Peak</v>
      </c>
      <c r="I2774" s="1" cm="1">
        <f t="array" ref="I2774">_xlfn.XLOOKUP(B2774,'[1]VLOOKUP DATA'!$A$3:$A$14,_xlfn.XLOOKUP(H2774,'[1]VLOOKUP DATA'!$D$2:$F$2,'[1]VLOOKUP DATA'!$D$3:$F$14))*100</f>
        <v>213</v>
      </c>
      <c r="J2774" s="2">
        <v>212.8986499999998</v>
      </c>
      <c r="K2774" s="3">
        <f t="shared" si="173"/>
        <v>212.8986499999998</v>
      </c>
      <c r="L2774" s="3">
        <v>88.8</v>
      </c>
      <c r="M2774" s="4">
        <v>479.83497499999999</v>
      </c>
      <c r="N2774" s="4">
        <v>22.268016666666668</v>
      </c>
      <c r="O2774" s="4">
        <v>715.00121666666666</v>
      </c>
      <c r="P2774" s="3">
        <f t="shared" si="174"/>
        <v>479.85873786407785</v>
      </c>
      <c r="Q2774" s="5">
        <v>-9.7499999999999996E-4</v>
      </c>
      <c r="R2774" s="5">
        <f>VLOOKUP(D2774,'[1]DESIGN LOAD'!AC:AF,2,FALSE)</f>
        <v>485</v>
      </c>
      <c r="S2774" s="7">
        <f>VLOOKUP(D2774,'[1]DESIGN LOAD'!AC:AF,3,FALSE)</f>
        <v>655</v>
      </c>
      <c r="T2774">
        <f>VLOOKUP(D2774,'[1]DESIGN LOAD'!AC:AF,4,FALSE)</f>
        <v>1140</v>
      </c>
    </row>
    <row r="2775" spans="1:20" x14ac:dyDescent="0.3">
      <c r="A2775" s="6">
        <v>2024</v>
      </c>
      <c r="B2775" s="6">
        <v>10</v>
      </c>
      <c r="C2775" s="6">
        <v>24</v>
      </c>
      <c r="D2775" s="6">
        <v>19</v>
      </c>
      <c r="E2775" s="6" t="str">
        <f t="shared" si="172"/>
        <v>Thursday</v>
      </c>
      <c r="F2775" s="6" t="str">
        <f t="shared" si="175"/>
        <v>Week-day</v>
      </c>
      <c r="G2775" s="6" t="str">
        <f>_xlfn.XLOOKUP(B2775,'[1]VLOOKUP DATA'!$A$3:$A$14,'[1]VLOOKUP DATA'!$C$3:$C$14)</f>
        <v>Low-demand</v>
      </c>
      <c r="H2775" s="6" t="str" cm="1">
        <f t="array" ref="H2775">_xlfn.XLOOKUP(1,('[1]VLOOKUP DATA'!$I$2:$I$337=[1]DATA!G2775)*('[1]VLOOKUP DATA'!$J$2:$J$337=[1]DATA!D2775)*('[1]VLOOKUP DATA'!$K$2:$K$337=[1]DATA!E2775),'[1]VLOOKUP DATA'!$L$2:$L$337)</f>
        <v>Peak</v>
      </c>
      <c r="I2775" s="1" cm="1">
        <f t="array" ref="I2775">_xlfn.XLOOKUP(B2775,'[1]VLOOKUP DATA'!$A$3:$A$14,_xlfn.XLOOKUP(H2775,'[1]VLOOKUP DATA'!$D$2:$F$2,'[1]VLOOKUP DATA'!$D$3:$F$14))*100</f>
        <v>213</v>
      </c>
      <c r="J2775" s="2">
        <v>203.28448333333338</v>
      </c>
      <c r="K2775" s="3">
        <f t="shared" si="173"/>
        <v>203.28448333333338</v>
      </c>
      <c r="L2775" s="3">
        <v>84.058333333333337</v>
      </c>
      <c r="M2775" s="4">
        <v>479.84967500000005</v>
      </c>
      <c r="N2775" s="4">
        <v>0.16461666666666672</v>
      </c>
      <c r="O2775" s="4">
        <v>683.29657499999996</v>
      </c>
      <c r="P2775" s="3">
        <f t="shared" si="174"/>
        <v>479.85873786407785</v>
      </c>
      <c r="Q2775" s="5">
        <v>-2.875E-3</v>
      </c>
      <c r="R2775" s="5">
        <f>VLOOKUP(D2775,'[1]DESIGN LOAD'!AC:AF,2,FALSE)</f>
        <v>295</v>
      </c>
      <c r="S2775" s="7">
        <f>VLOOKUP(D2775,'[1]DESIGN LOAD'!AC:AF,3,FALSE)</f>
        <v>655</v>
      </c>
      <c r="T2775">
        <f>VLOOKUP(D2775,'[1]DESIGN LOAD'!AC:AF,4,FALSE)</f>
        <v>950</v>
      </c>
    </row>
    <row r="2776" spans="1:20" x14ac:dyDescent="0.3">
      <c r="A2776" s="6">
        <v>2024</v>
      </c>
      <c r="B2776" s="6">
        <v>10</v>
      </c>
      <c r="C2776" s="6">
        <v>24</v>
      </c>
      <c r="D2776" s="6">
        <v>20</v>
      </c>
      <c r="E2776" s="6" t="str">
        <f t="shared" si="172"/>
        <v>Thursday</v>
      </c>
      <c r="F2776" s="6" t="str">
        <f t="shared" si="175"/>
        <v>Week-day</v>
      </c>
      <c r="G2776" s="6" t="str">
        <f>_xlfn.XLOOKUP(B2776,'[1]VLOOKUP DATA'!$A$3:$A$14,'[1]VLOOKUP DATA'!$C$3:$C$14)</f>
        <v>Low-demand</v>
      </c>
      <c r="H2776" s="6" t="str" cm="1">
        <f t="array" ref="H2776">_xlfn.XLOOKUP(1,('[1]VLOOKUP DATA'!$I$2:$I$337=[1]DATA!G2776)*('[1]VLOOKUP DATA'!$J$2:$J$337=[1]DATA!D2776)*('[1]VLOOKUP DATA'!$K$2:$K$337=[1]DATA!E2776),'[1]VLOOKUP DATA'!$L$2:$L$337)</f>
        <v>Standard</v>
      </c>
      <c r="I2776" s="1" cm="1">
        <f t="array" ref="I2776">_xlfn.XLOOKUP(B2776,'[1]VLOOKUP DATA'!$A$3:$A$14,_xlfn.XLOOKUP(H2776,'[1]VLOOKUP DATA'!$D$2:$F$2,'[1]VLOOKUP DATA'!$D$3:$F$14))*100</f>
        <v>147</v>
      </c>
      <c r="J2776" s="2">
        <v>54.507333333333321</v>
      </c>
      <c r="K2776" s="3">
        <f t="shared" si="173"/>
        <v>54.507333333333321</v>
      </c>
      <c r="L2776" s="3">
        <v>81.400000000000006</v>
      </c>
      <c r="M2776" s="4">
        <v>479.84420833333326</v>
      </c>
      <c r="N2776" s="4">
        <v>0</v>
      </c>
      <c r="O2776" s="4">
        <v>534.35109999999997</v>
      </c>
      <c r="P2776" s="3">
        <f t="shared" si="174"/>
        <v>479.85873786407785</v>
      </c>
      <c r="Q2776" s="5">
        <v>-8.25E-4</v>
      </c>
      <c r="R2776" s="5">
        <f>VLOOKUP(D2776,'[1]DESIGN LOAD'!AC:AF,2,FALSE)</f>
        <v>295</v>
      </c>
      <c r="S2776" s="7">
        <f>VLOOKUP(D2776,'[1]DESIGN LOAD'!AC:AF,3,FALSE)</f>
        <v>190</v>
      </c>
      <c r="T2776">
        <f>VLOOKUP(D2776,'[1]DESIGN LOAD'!AC:AF,4,FALSE)</f>
        <v>485</v>
      </c>
    </row>
    <row r="2777" spans="1:20" x14ac:dyDescent="0.3">
      <c r="A2777" s="6">
        <v>2024</v>
      </c>
      <c r="B2777" s="6">
        <v>10</v>
      </c>
      <c r="C2777" s="6">
        <v>24</v>
      </c>
      <c r="D2777" s="6">
        <v>21</v>
      </c>
      <c r="E2777" s="6" t="str">
        <f t="shared" si="172"/>
        <v>Thursday</v>
      </c>
      <c r="F2777" s="6" t="str">
        <f t="shared" si="175"/>
        <v>Week-day</v>
      </c>
      <c r="G2777" s="6" t="str">
        <f>_xlfn.XLOOKUP(B2777,'[1]VLOOKUP DATA'!$A$3:$A$14,'[1]VLOOKUP DATA'!$C$3:$C$14)</f>
        <v>Low-demand</v>
      </c>
      <c r="H2777" s="6" t="str" cm="1">
        <f t="array" ref="H2777">_xlfn.XLOOKUP(1,('[1]VLOOKUP DATA'!$I$2:$I$337=[1]DATA!G2777)*('[1]VLOOKUP DATA'!$J$2:$J$337=[1]DATA!D2777)*('[1]VLOOKUP DATA'!$K$2:$K$337=[1]DATA!E2777),'[1]VLOOKUP DATA'!$L$2:$L$337)</f>
        <v>Standard</v>
      </c>
      <c r="I2777" s="1" cm="1">
        <f t="array" ref="I2777">_xlfn.XLOOKUP(B2777,'[1]VLOOKUP DATA'!$A$3:$A$14,_xlfn.XLOOKUP(H2777,'[1]VLOOKUP DATA'!$D$2:$F$2,'[1]VLOOKUP DATA'!$D$3:$F$14))*100</f>
        <v>147</v>
      </c>
      <c r="J2777" s="2">
        <v>-7.7514500000000019</v>
      </c>
      <c r="K2777" s="3">
        <f t="shared" si="173"/>
        <v>0</v>
      </c>
      <c r="L2777" s="3">
        <v>84.408333333333331</v>
      </c>
      <c r="M2777" s="4">
        <v>479.82359166666669</v>
      </c>
      <c r="N2777" s="4">
        <v>0</v>
      </c>
      <c r="O2777" s="4">
        <v>472.07078333333345</v>
      </c>
      <c r="P2777" s="3">
        <f t="shared" si="174"/>
        <v>479.85873786407785</v>
      </c>
      <c r="Q2777" s="5">
        <v>-1.2583333333333333E-3</v>
      </c>
      <c r="R2777" s="5">
        <f>VLOOKUP(D2777,'[1]DESIGN LOAD'!AC:AF,2,FALSE)</f>
        <v>295</v>
      </c>
      <c r="S2777" s="7">
        <f>VLOOKUP(D2777,'[1]DESIGN LOAD'!AC:AF,3,FALSE)</f>
        <v>190</v>
      </c>
      <c r="T2777">
        <f>VLOOKUP(D2777,'[1]DESIGN LOAD'!AC:AF,4,FALSE)</f>
        <v>485</v>
      </c>
    </row>
    <row r="2778" spans="1:20" x14ac:dyDescent="0.3">
      <c r="A2778" s="6">
        <v>2024</v>
      </c>
      <c r="B2778" s="6">
        <v>10</v>
      </c>
      <c r="C2778" s="6">
        <v>24</v>
      </c>
      <c r="D2778" s="6">
        <v>22</v>
      </c>
      <c r="E2778" s="6" t="str">
        <f t="shared" si="172"/>
        <v>Thursday</v>
      </c>
      <c r="F2778" s="6" t="str">
        <f t="shared" si="175"/>
        <v>Week-day</v>
      </c>
      <c r="G2778" s="6" t="str">
        <f>_xlfn.XLOOKUP(B2778,'[1]VLOOKUP DATA'!$A$3:$A$14,'[1]VLOOKUP DATA'!$C$3:$C$14)</f>
        <v>Low-demand</v>
      </c>
      <c r="H2778" s="6" t="str" cm="1">
        <f t="array" ref="H2778">_xlfn.XLOOKUP(1,('[1]VLOOKUP DATA'!$I$2:$I$337=[1]DATA!G2778)*('[1]VLOOKUP DATA'!$J$2:$J$337=[1]DATA!D2778)*('[1]VLOOKUP DATA'!$K$2:$K$337=[1]DATA!E2778),'[1]VLOOKUP DATA'!$L$2:$L$337)</f>
        <v>Off-Peak</v>
      </c>
      <c r="I2778" s="1" cm="1">
        <f t="array" ref="I2778">_xlfn.XLOOKUP(B2778,'[1]VLOOKUP DATA'!$A$3:$A$14,_xlfn.XLOOKUP(H2778,'[1]VLOOKUP DATA'!$D$2:$F$2,'[1]VLOOKUP DATA'!$D$3:$F$14))*100</f>
        <v>93</v>
      </c>
      <c r="J2778" s="2">
        <v>-20.837283333333328</v>
      </c>
      <c r="K2778" s="3">
        <f t="shared" si="173"/>
        <v>0</v>
      </c>
      <c r="L2778" s="3">
        <v>88.025000000000006</v>
      </c>
      <c r="M2778" s="4">
        <v>479.82798333333358</v>
      </c>
      <c r="N2778" s="4">
        <v>0</v>
      </c>
      <c r="O2778" s="4">
        <v>458.98484999999977</v>
      </c>
      <c r="P2778" s="3">
        <f t="shared" si="174"/>
        <v>479.85873786407785</v>
      </c>
      <c r="Q2778" s="5">
        <v>-5.7333333333333351E-3</v>
      </c>
      <c r="R2778" s="5">
        <f>VLOOKUP(D2778,'[1]DESIGN LOAD'!AC:AF,2,FALSE)</f>
        <v>200</v>
      </c>
      <c r="S2778" s="7">
        <f>VLOOKUP(D2778,'[1]DESIGN LOAD'!AC:AF,3,FALSE)</f>
        <v>190</v>
      </c>
      <c r="T2778">
        <f>VLOOKUP(D2778,'[1]DESIGN LOAD'!AC:AF,4,FALSE)</f>
        <v>390</v>
      </c>
    </row>
    <row r="2779" spans="1:20" x14ac:dyDescent="0.3">
      <c r="A2779" s="6">
        <v>2024</v>
      </c>
      <c r="B2779" s="6">
        <v>10</v>
      </c>
      <c r="C2779" s="6">
        <v>24</v>
      </c>
      <c r="D2779" s="6">
        <v>23</v>
      </c>
      <c r="E2779" s="6" t="str">
        <f t="shared" si="172"/>
        <v>Thursday</v>
      </c>
      <c r="F2779" s="6" t="str">
        <f t="shared" si="175"/>
        <v>Week-day</v>
      </c>
      <c r="G2779" s="6" t="str">
        <f>_xlfn.XLOOKUP(B2779,'[1]VLOOKUP DATA'!$A$3:$A$14,'[1]VLOOKUP DATA'!$C$3:$C$14)</f>
        <v>Low-demand</v>
      </c>
      <c r="H2779" s="6" t="str" cm="1">
        <f t="array" ref="H2779">_xlfn.XLOOKUP(1,('[1]VLOOKUP DATA'!$I$2:$I$337=[1]DATA!G2779)*('[1]VLOOKUP DATA'!$J$2:$J$337=[1]DATA!D2779)*('[1]VLOOKUP DATA'!$K$2:$K$337=[1]DATA!E2779),'[1]VLOOKUP DATA'!$L$2:$L$337)</f>
        <v>Off-Peak</v>
      </c>
      <c r="I2779" s="1" cm="1">
        <f t="array" ref="I2779">_xlfn.XLOOKUP(B2779,'[1]VLOOKUP DATA'!$A$3:$A$14,_xlfn.XLOOKUP(H2779,'[1]VLOOKUP DATA'!$D$2:$F$2,'[1]VLOOKUP DATA'!$D$3:$F$14))*100</f>
        <v>93</v>
      </c>
      <c r="J2779" s="2">
        <v>-27.529216666666688</v>
      </c>
      <c r="K2779" s="3">
        <f t="shared" si="173"/>
        <v>0</v>
      </c>
      <c r="L2779" s="3">
        <v>92.291666666666671</v>
      </c>
      <c r="M2779" s="4">
        <v>479.82560000000024</v>
      </c>
      <c r="N2779" s="4">
        <v>0</v>
      </c>
      <c r="O2779" s="4">
        <v>452.29229999999995</v>
      </c>
      <c r="P2779" s="3">
        <f t="shared" si="174"/>
        <v>479.85873786407785</v>
      </c>
      <c r="Q2779" s="5">
        <v>-3.8999999999999998E-3</v>
      </c>
      <c r="R2779" s="5">
        <f>VLOOKUP(D2779,'[1]DESIGN LOAD'!AC:AF,2,FALSE)</f>
        <v>200</v>
      </c>
      <c r="S2779" s="7">
        <f>VLOOKUP(D2779,'[1]DESIGN LOAD'!AC:AF,3,FALSE)</f>
        <v>190</v>
      </c>
      <c r="T2779">
        <f>VLOOKUP(D2779,'[1]DESIGN LOAD'!AC:AF,4,FALSE)</f>
        <v>390</v>
      </c>
    </row>
    <row r="2780" spans="1:20" x14ac:dyDescent="0.3">
      <c r="A2780" s="6">
        <v>2024</v>
      </c>
      <c r="B2780" s="6">
        <v>10</v>
      </c>
      <c r="C2780" s="6">
        <v>25</v>
      </c>
      <c r="D2780" s="6">
        <v>0</v>
      </c>
      <c r="E2780" s="6" t="str">
        <f t="shared" si="172"/>
        <v>Friday</v>
      </c>
      <c r="F2780" s="6" t="str">
        <f t="shared" si="175"/>
        <v>Week-day</v>
      </c>
      <c r="G2780" s="6" t="str">
        <f>_xlfn.XLOOKUP(B2780,'[1]VLOOKUP DATA'!$A$3:$A$14,'[1]VLOOKUP DATA'!$C$3:$C$14)</f>
        <v>Low-demand</v>
      </c>
      <c r="H2780" s="6" t="str" cm="1">
        <f t="array" ref="H2780">_xlfn.XLOOKUP(1,('[1]VLOOKUP DATA'!$I$2:$I$337=[1]DATA!G2780)*('[1]VLOOKUP DATA'!$J$2:$J$337=[1]DATA!D2780)*('[1]VLOOKUP DATA'!$K$2:$K$337=[1]DATA!E2780),'[1]VLOOKUP DATA'!$L$2:$L$337)</f>
        <v>Off-Peak</v>
      </c>
      <c r="I2780" s="1" cm="1">
        <f t="array" ref="I2780">_xlfn.XLOOKUP(B2780,'[1]VLOOKUP DATA'!$A$3:$A$14,_xlfn.XLOOKUP(H2780,'[1]VLOOKUP DATA'!$D$2:$F$2,'[1]VLOOKUP DATA'!$D$3:$F$14))*100</f>
        <v>93</v>
      </c>
      <c r="J2780" s="2">
        <v>-35.425091666666667</v>
      </c>
      <c r="K2780" s="3">
        <f t="shared" si="173"/>
        <v>0</v>
      </c>
      <c r="L2780" s="3">
        <v>97.016666666666666</v>
      </c>
      <c r="M2780" s="4">
        <v>463.39060833333315</v>
      </c>
      <c r="N2780" s="4">
        <v>0</v>
      </c>
      <c r="O2780" s="4">
        <v>427.95741666666675</v>
      </c>
      <c r="P2780" s="3">
        <f t="shared" si="174"/>
        <v>479.85873786407785</v>
      </c>
      <c r="Q2780" s="5">
        <v>-7.5166666666666689E-3</v>
      </c>
      <c r="R2780" s="5">
        <f>VLOOKUP(D2780,'[1]DESIGN LOAD'!AC:AF,2,FALSE)</f>
        <v>200</v>
      </c>
      <c r="S2780" s="7">
        <f>VLOOKUP(D2780,'[1]DESIGN LOAD'!AC:AF,3,FALSE)</f>
        <v>190</v>
      </c>
      <c r="T2780">
        <f>VLOOKUP(D2780,'[1]DESIGN LOAD'!AC:AF,4,FALSE)</f>
        <v>390</v>
      </c>
    </row>
    <row r="2781" spans="1:20" x14ac:dyDescent="0.3">
      <c r="A2781" s="6">
        <v>2024</v>
      </c>
      <c r="B2781" s="6">
        <v>10</v>
      </c>
      <c r="C2781" s="6">
        <v>25</v>
      </c>
      <c r="D2781" s="6">
        <v>1</v>
      </c>
      <c r="E2781" s="6" t="str">
        <f t="shared" si="172"/>
        <v>Friday</v>
      </c>
      <c r="F2781" s="6" t="str">
        <f t="shared" si="175"/>
        <v>Week-day</v>
      </c>
      <c r="G2781" s="6" t="str">
        <f>_xlfn.XLOOKUP(B2781,'[1]VLOOKUP DATA'!$A$3:$A$14,'[1]VLOOKUP DATA'!$C$3:$C$14)</f>
        <v>Low-demand</v>
      </c>
      <c r="H2781" s="6" t="str" cm="1">
        <f t="array" ref="H2781">_xlfn.XLOOKUP(1,('[1]VLOOKUP DATA'!$I$2:$I$337=[1]DATA!G2781)*('[1]VLOOKUP DATA'!$J$2:$J$337=[1]DATA!D2781)*('[1]VLOOKUP DATA'!$K$2:$K$337=[1]DATA!E2781),'[1]VLOOKUP DATA'!$L$2:$L$337)</f>
        <v>Off-Peak</v>
      </c>
      <c r="I2781" s="1" cm="1">
        <f t="array" ref="I2781">_xlfn.XLOOKUP(B2781,'[1]VLOOKUP DATA'!$A$3:$A$14,_xlfn.XLOOKUP(H2781,'[1]VLOOKUP DATA'!$D$2:$F$2,'[1]VLOOKUP DATA'!$D$3:$F$14))*100</f>
        <v>93</v>
      </c>
      <c r="J2781" s="2">
        <v>46.663008333333316</v>
      </c>
      <c r="K2781" s="3">
        <f t="shared" si="173"/>
        <v>46.663008333333316</v>
      </c>
      <c r="L2781" s="3">
        <v>99</v>
      </c>
      <c r="M2781" s="4">
        <v>383.96681666666677</v>
      </c>
      <c r="N2781" s="4">
        <v>0</v>
      </c>
      <c r="O2781" s="4">
        <v>430.6216416666669</v>
      </c>
      <c r="P2781" s="3">
        <f t="shared" si="174"/>
        <v>479.85873786407785</v>
      </c>
      <c r="Q2781" s="5">
        <v>-8.1416666666666703E-3</v>
      </c>
      <c r="R2781" s="5">
        <f>VLOOKUP(D2781,'[1]DESIGN LOAD'!AC:AF,2,FALSE)</f>
        <v>200</v>
      </c>
      <c r="S2781" s="7">
        <f>VLOOKUP(D2781,'[1]DESIGN LOAD'!AC:AF,3,FALSE)</f>
        <v>190</v>
      </c>
      <c r="T2781">
        <f>VLOOKUP(D2781,'[1]DESIGN LOAD'!AC:AF,4,FALSE)</f>
        <v>390</v>
      </c>
    </row>
    <row r="2782" spans="1:20" x14ac:dyDescent="0.3">
      <c r="A2782" s="6">
        <v>2024</v>
      </c>
      <c r="B2782" s="6">
        <v>10</v>
      </c>
      <c r="C2782" s="6">
        <v>25</v>
      </c>
      <c r="D2782" s="6">
        <v>2</v>
      </c>
      <c r="E2782" s="6" t="str">
        <f t="shared" si="172"/>
        <v>Friday</v>
      </c>
      <c r="F2782" s="6" t="str">
        <f t="shared" si="175"/>
        <v>Week-day</v>
      </c>
      <c r="G2782" s="6" t="str">
        <f>_xlfn.XLOOKUP(B2782,'[1]VLOOKUP DATA'!$A$3:$A$14,'[1]VLOOKUP DATA'!$C$3:$C$14)</f>
        <v>Low-demand</v>
      </c>
      <c r="H2782" s="6" t="str" cm="1">
        <f t="array" ref="H2782">_xlfn.XLOOKUP(1,('[1]VLOOKUP DATA'!$I$2:$I$337=[1]DATA!G2782)*('[1]VLOOKUP DATA'!$J$2:$J$337=[1]DATA!D2782)*('[1]VLOOKUP DATA'!$K$2:$K$337=[1]DATA!E2782),'[1]VLOOKUP DATA'!$L$2:$L$337)</f>
        <v>Off-Peak</v>
      </c>
      <c r="I2782" s="1" cm="1">
        <f t="array" ref="I2782">_xlfn.XLOOKUP(B2782,'[1]VLOOKUP DATA'!$A$3:$A$14,_xlfn.XLOOKUP(H2782,'[1]VLOOKUP DATA'!$D$2:$F$2,'[1]VLOOKUP DATA'!$D$3:$F$14))*100</f>
        <v>93</v>
      </c>
      <c r="J2782" s="2">
        <v>74.957066666666691</v>
      </c>
      <c r="K2782" s="3">
        <f t="shared" si="173"/>
        <v>74.957066666666691</v>
      </c>
      <c r="L2782" s="3">
        <v>99</v>
      </c>
      <c r="M2782" s="4">
        <v>461.77765833333359</v>
      </c>
      <c r="N2782" s="4">
        <v>0</v>
      </c>
      <c r="O2782" s="4">
        <v>536.73072500000001</v>
      </c>
      <c r="P2782" s="3">
        <f t="shared" si="174"/>
        <v>479.85873786407785</v>
      </c>
      <c r="Q2782" s="5">
        <v>-4.5166666666666671E-3</v>
      </c>
      <c r="R2782" s="5">
        <f>VLOOKUP(D2782,'[1]DESIGN LOAD'!AC:AF,2,FALSE)</f>
        <v>200</v>
      </c>
      <c r="S2782" s="7">
        <f>VLOOKUP(D2782,'[1]DESIGN LOAD'!AC:AF,3,FALSE)</f>
        <v>190</v>
      </c>
      <c r="T2782">
        <f>VLOOKUP(D2782,'[1]DESIGN LOAD'!AC:AF,4,FALSE)</f>
        <v>390</v>
      </c>
    </row>
    <row r="2783" spans="1:20" x14ac:dyDescent="0.3">
      <c r="A2783" s="6">
        <v>2024</v>
      </c>
      <c r="B2783" s="6">
        <v>10</v>
      </c>
      <c r="C2783" s="6">
        <v>25</v>
      </c>
      <c r="D2783" s="6">
        <v>3</v>
      </c>
      <c r="E2783" s="6" t="str">
        <f t="shared" si="172"/>
        <v>Friday</v>
      </c>
      <c r="F2783" s="6" t="str">
        <f t="shared" si="175"/>
        <v>Week-day</v>
      </c>
      <c r="G2783" s="6" t="str">
        <f>_xlfn.XLOOKUP(B2783,'[1]VLOOKUP DATA'!$A$3:$A$14,'[1]VLOOKUP DATA'!$C$3:$C$14)</f>
        <v>Low-demand</v>
      </c>
      <c r="H2783" s="6" t="str" cm="1">
        <f t="array" ref="H2783">_xlfn.XLOOKUP(1,('[1]VLOOKUP DATA'!$I$2:$I$337=[1]DATA!G2783)*('[1]VLOOKUP DATA'!$J$2:$J$337=[1]DATA!D2783)*('[1]VLOOKUP DATA'!$K$2:$K$337=[1]DATA!E2783),'[1]VLOOKUP DATA'!$L$2:$L$337)</f>
        <v>Off-Peak</v>
      </c>
      <c r="I2783" s="1" cm="1">
        <f t="array" ref="I2783">_xlfn.XLOOKUP(B2783,'[1]VLOOKUP DATA'!$A$3:$A$14,_xlfn.XLOOKUP(H2783,'[1]VLOOKUP DATA'!$D$2:$F$2,'[1]VLOOKUP DATA'!$D$3:$F$14))*100</f>
        <v>93</v>
      </c>
      <c r="J2783" s="2">
        <v>75.336883333333347</v>
      </c>
      <c r="K2783" s="3">
        <f t="shared" si="173"/>
        <v>75.336883333333347</v>
      </c>
      <c r="L2783" s="3">
        <v>99</v>
      </c>
      <c r="M2783" s="4">
        <v>464.9609916666667</v>
      </c>
      <c r="N2783" s="4">
        <v>0</v>
      </c>
      <c r="O2783" s="4">
        <v>540.29229166666676</v>
      </c>
      <c r="P2783" s="3">
        <f t="shared" si="174"/>
        <v>479.85873786407785</v>
      </c>
      <c r="Q2783" s="5">
        <v>-5.9166666666666673E-3</v>
      </c>
      <c r="R2783" s="5">
        <f>VLOOKUP(D2783,'[1]DESIGN LOAD'!AC:AF,2,FALSE)</f>
        <v>200</v>
      </c>
      <c r="S2783" s="7">
        <f>VLOOKUP(D2783,'[1]DESIGN LOAD'!AC:AF,3,FALSE)</f>
        <v>190</v>
      </c>
      <c r="T2783">
        <f>VLOOKUP(D2783,'[1]DESIGN LOAD'!AC:AF,4,FALSE)</f>
        <v>390</v>
      </c>
    </row>
    <row r="2784" spans="1:20" x14ac:dyDescent="0.3">
      <c r="A2784" s="6">
        <v>2024</v>
      </c>
      <c r="B2784" s="6">
        <v>10</v>
      </c>
      <c r="C2784" s="6">
        <v>25</v>
      </c>
      <c r="D2784" s="6">
        <v>4</v>
      </c>
      <c r="E2784" s="6" t="str">
        <f t="shared" si="172"/>
        <v>Friday</v>
      </c>
      <c r="F2784" s="6" t="str">
        <f t="shared" si="175"/>
        <v>Week-day</v>
      </c>
      <c r="G2784" s="6" t="str">
        <f>_xlfn.XLOOKUP(B2784,'[1]VLOOKUP DATA'!$A$3:$A$14,'[1]VLOOKUP DATA'!$C$3:$C$14)</f>
        <v>Low-demand</v>
      </c>
      <c r="H2784" s="6" t="str" cm="1">
        <f t="array" ref="H2784">_xlfn.XLOOKUP(1,('[1]VLOOKUP DATA'!$I$2:$I$337=[1]DATA!G2784)*('[1]VLOOKUP DATA'!$J$2:$J$337=[1]DATA!D2784)*('[1]VLOOKUP DATA'!$K$2:$K$337=[1]DATA!E2784),'[1]VLOOKUP DATA'!$L$2:$L$337)</f>
        <v>Off-Peak</v>
      </c>
      <c r="I2784" s="1" cm="1">
        <f t="array" ref="I2784">_xlfn.XLOOKUP(B2784,'[1]VLOOKUP DATA'!$A$3:$A$14,_xlfn.XLOOKUP(H2784,'[1]VLOOKUP DATA'!$D$2:$F$2,'[1]VLOOKUP DATA'!$D$3:$F$14))*100</f>
        <v>93</v>
      </c>
      <c r="J2784" s="2">
        <v>75.824133333333322</v>
      </c>
      <c r="K2784" s="3">
        <f t="shared" si="173"/>
        <v>75.824133333333322</v>
      </c>
      <c r="L2784" s="3">
        <v>99</v>
      </c>
      <c r="M2784" s="4">
        <v>463.48569166666664</v>
      </c>
      <c r="N2784" s="4">
        <v>0</v>
      </c>
      <c r="O2784" s="4">
        <v>539.3023833333333</v>
      </c>
      <c r="P2784" s="3">
        <f t="shared" si="174"/>
        <v>479.85873786407785</v>
      </c>
      <c r="Q2784" s="5">
        <v>-7.9250000000000032E-3</v>
      </c>
      <c r="R2784" s="5">
        <f>VLOOKUP(D2784,'[1]DESIGN LOAD'!AC:AF,2,FALSE)</f>
        <v>295</v>
      </c>
      <c r="S2784" s="7">
        <f>VLOOKUP(D2784,'[1]DESIGN LOAD'!AC:AF,3,FALSE)</f>
        <v>190</v>
      </c>
      <c r="T2784">
        <f>VLOOKUP(D2784,'[1]DESIGN LOAD'!AC:AF,4,FALSE)</f>
        <v>485</v>
      </c>
    </row>
    <row r="2785" spans="1:20" x14ac:dyDescent="0.3">
      <c r="A2785" s="6">
        <v>2024</v>
      </c>
      <c r="B2785" s="6">
        <v>10</v>
      </c>
      <c r="C2785" s="6">
        <v>25</v>
      </c>
      <c r="D2785" s="6">
        <v>5</v>
      </c>
      <c r="E2785" s="6" t="str">
        <f t="shared" si="172"/>
        <v>Friday</v>
      </c>
      <c r="F2785" s="6" t="str">
        <f t="shared" si="175"/>
        <v>Week-day</v>
      </c>
      <c r="G2785" s="6" t="str">
        <f>_xlfn.XLOOKUP(B2785,'[1]VLOOKUP DATA'!$A$3:$A$14,'[1]VLOOKUP DATA'!$C$3:$C$14)</f>
        <v>Low-demand</v>
      </c>
      <c r="H2785" s="6" t="str" cm="1">
        <f t="array" ref="H2785">_xlfn.XLOOKUP(1,('[1]VLOOKUP DATA'!$I$2:$I$337=[1]DATA!G2785)*('[1]VLOOKUP DATA'!$J$2:$J$337=[1]DATA!D2785)*('[1]VLOOKUP DATA'!$K$2:$K$337=[1]DATA!E2785),'[1]VLOOKUP DATA'!$L$2:$L$337)</f>
        <v>Off-Peak</v>
      </c>
      <c r="I2785" s="1" cm="1">
        <f t="array" ref="I2785">_xlfn.XLOOKUP(B2785,'[1]VLOOKUP DATA'!$A$3:$A$14,_xlfn.XLOOKUP(H2785,'[1]VLOOKUP DATA'!$D$2:$F$2,'[1]VLOOKUP DATA'!$D$3:$F$14))*100</f>
        <v>93</v>
      </c>
      <c r="J2785" s="2">
        <v>79.691433333333322</v>
      </c>
      <c r="K2785" s="3">
        <f t="shared" si="173"/>
        <v>79.691433333333322</v>
      </c>
      <c r="L2785" s="3">
        <v>99</v>
      </c>
      <c r="M2785" s="4">
        <v>450.12384166666664</v>
      </c>
      <c r="N2785" s="4">
        <v>0.63807500000000006</v>
      </c>
      <c r="O2785" s="4">
        <v>530.44686666666678</v>
      </c>
      <c r="P2785" s="3">
        <f t="shared" si="174"/>
        <v>479.85873786407785</v>
      </c>
      <c r="Q2785" s="5">
        <v>-6.6833333333333354E-3</v>
      </c>
      <c r="R2785" s="5">
        <f>VLOOKUP(D2785,'[1]DESIGN LOAD'!AC:AF,2,FALSE)</f>
        <v>295</v>
      </c>
      <c r="S2785" s="7">
        <f>VLOOKUP(D2785,'[1]DESIGN LOAD'!AC:AF,3,FALSE)</f>
        <v>190</v>
      </c>
      <c r="T2785">
        <f>VLOOKUP(D2785,'[1]DESIGN LOAD'!AC:AF,4,FALSE)</f>
        <v>485</v>
      </c>
    </row>
    <row r="2786" spans="1:20" x14ac:dyDescent="0.3">
      <c r="A2786" s="6">
        <v>2024</v>
      </c>
      <c r="B2786" s="6">
        <v>10</v>
      </c>
      <c r="C2786" s="6">
        <v>25</v>
      </c>
      <c r="D2786" s="6">
        <v>6</v>
      </c>
      <c r="E2786" s="6" t="str">
        <f t="shared" si="172"/>
        <v>Friday</v>
      </c>
      <c r="F2786" s="6" t="str">
        <f t="shared" si="175"/>
        <v>Week-day</v>
      </c>
      <c r="G2786" s="6" t="str">
        <f>_xlfn.XLOOKUP(B2786,'[1]VLOOKUP DATA'!$A$3:$A$14,'[1]VLOOKUP DATA'!$C$3:$C$14)</f>
        <v>Low-demand</v>
      </c>
      <c r="H2786" s="6" t="str" cm="1">
        <f t="array" ref="H2786">_xlfn.XLOOKUP(1,('[1]VLOOKUP DATA'!$I$2:$I$337=[1]DATA!G2786)*('[1]VLOOKUP DATA'!$J$2:$J$337=[1]DATA!D2786)*('[1]VLOOKUP DATA'!$K$2:$K$337=[1]DATA!E2786),'[1]VLOOKUP DATA'!$L$2:$L$337)</f>
        <v>Standard</v>
      </c>
      <c r="I2786" s="1" cm="1">
        <f t="array" ref="I2786">_xlfn.XLOOKUP(B2786,'[1]VLOOKUP DATA'!$A$3:$A$14,_xlfn.XLOOKUP(H2786,'[1]VLOOKUP DATA'!$D$2:$F$2,'[1]VLOOKUP DATA'!$D$3:$F$14))*100</f>
        <v>147</v>
      </c>
      <c r="J2786" s="2">
        <v>54.66781666666666</v>
      </c>
      <c r="K2786" s="3">
        <f t="shared" si="173"/>
        <v>54.66781666666666</v>
      </c>
      <c r="L2786" s="3">
        <v>99</v>
      </c>
      <c r="M2786" s="4">
        <v>429.28954166666676</v>
      </c>
      <c r="N2786" s="4">
        <v>47.096516666666659</v>
      </c>
      <c r="O2786" s="4">
        <v>531.05203333333327</v>
      </c>
      <c r="P2786" s="3">
        <f t="shared" si="174"/>
        <v>479.85873786407785</v>
      </c>
      <c r="Q2786" s="5">
        <v>-2.0916666666666666E-3</v>
      </c>
      <c r="R2786" s="5">
        <f>VLOOKUP(D2786,'[1]DESIGN LOAD'!AC:AF,2,FALSE)</f>
        <v>295</v>
      </c>
      <c r="S2786" s="7">
        <f>VLOOKUP(D2786,'[1]DESIGN LOAD'!AC:AF,3,FALSE)</f>
        <v>190</v>
      </c>
      <c r="T2786">
        <f>VLOOKUP(D2786,'[1]DESIGN LOAD'!AC:AF,4,FALSE)</f>
        <v>485</v>
      </c>
    </row>
    <row r="2787" spans="1:20" x14ac:dyDescent="0.3">
      <c r="A2787" s="6">
        <v>2024</v>
      </c>
      <c r="B2787" s="6">
        <v>10</v>
      </c>
      <c r="C2787" s="6">
        <v>25</v>
      </c>
      <c r="D2787" s="6">
        <v>7</v>
      </c>
      <c r="E2787" s="6" t="str">
        <f t="shared" si="172"/>
        <v>Friday</v>
      </c>
      <c r="F2787" s="6" t="str">
        <f t="shared" si="175"/>
        <v>Week-day</v>
      </c>
      <c r="G2787" s="6" t="str">
        <f>_xlfn.XLOOKUP(B2787,'[1]VLOOKUP DATA'!$A$3:$A$14,'[1]VLOOKUP DATA'!$C$3:$C$14)</f>
        <v>Low-demand</v>
      </c>
      <c r="H2787" s="6" t="str" cm="1">
        <f t="array" ref="H2787">_xlfn.XLOOKUP(1,('[1]VLOOKUP DATA'!$I$2:$I$337=[1]DATA!G2787)*('[1]VLOOKUP DATA'!$J$2:$J$337=[1]DATA!D2787)*('[1]VLOOKUP DATA'!$K$2:$K$337=[1]DATA!E2787),'[1]VLOOKUP DATA'!$L$2:$L$337)</f>
        <v>Peak</v>
      </c>
      <c r="I2787" s="1" cm="1">
        <f t="array" ref="I2787">_xlfn.XLOOKUP(B2787,'[1]VLOOKUP DATA'!$A$3:$A$14,_xlfn.XLOOKUP(H2787,'[1]VLOOKUP DATA'!$D$2:$F$2,'[1]VLOOKUP DATA'!$D$3:$F$14))*100</f>
        <v>213</v>
      </c>
      <c r="J2787" s="2">
        <v>116.54641836734689</v>
      </c>
      <c r="K2787" s="3">
        <f t="shared" si="173"/>
        <v>116.54641836734689</v>
      </c>
      <c r="L2787" s="3">
        <v>96.704081632653057</v>
      </c>
      <c r="M2787" s="4">
        <v>220.12774489795916</v>
      </c>
      <c r="N2787" s="4">
        <v>191.03524489795916</v>
      </c>
      <c r="O2787" s="4">
        <v>527.7086938775509</v>
      </c>
      <c r="P2787" s="3">
        <f t="shared" si="174"/>
        <v>479.85873786407785</v>
      </c>
      <c r="Q2787" s="5">
        <v>-5.8163265306122446E-4</v>
      </c>
      <c r="R2787" s="5">
        <f>VLOOKUP(D2787,'[1]DESIGN LOAD'!AC:AF,2,FALSE)</f>
        <v>565</v>
      </c>
      <c r="S2787" s="7">
        <f>VLOOKUP(D2787,'[1]DESIGN LOAD'!AC:AF,3,FALSE)</f>
        <v>690</v>
      </c>
      <c r="T2787">
        <f>VLOOKUP(D2787,'[1]DESIGN LOAD'!AC:AF,4,FALSE)</f>
        <v>1255</v>
      </c>
    </row>
    <row r="2788" spans="1:20" x14ac:dyDescent="0.3">
      <c r="A2788" s="6">
        <v>2024</v>
      </c>
      <c r="B2788" s="6">
        <v>10</v>
      </c>
      <c r="C2788" s="6">
        <v>25</v>
      </c>
      <c r="D2788" s="6">
        <v>8</v>
      </c>
      <c r="E2788" s="6" t="str">
        <f t="shared" si="172"/>
        <v>Friday</v>
      </c>
      <c r="F2788" s="6" t="str">
        <f t="shared" si="175"/>
        <v>Week-day</v>
      </c>
      <c r="G2788" s="6" t="str">
        <f>_xlfn.XLOOKUP(B2788,'[1]VLOOKUP DATA'!$A$3:$A$14,'[1]VLOOKUP DATA'!$C$3:$C$14)</f>
        <v>Low-demand</v>
      </c>
      <c r="H2788" s="6" t="str" cm="1">
        <f t="array" ref="H2788">_xlfn.XLOOKUP(1,('[1]VLOOKUP DATA'!$I$2:$I$337=[1]DATA!G2788)*('[1]VLOOKUP DATA'!$J$2:$J$337=[1]DATA!D2788)*('[1]VLOOKUP DATA'!$K$2:$K$337=[1]DATA!E2788),'[1]VLOOKUP DATA'!$L$2:$L$337)</f>
        <v>Peak</v>
      </c>
      <c r="I2788" s="1" cm="1">
        <f t="array" ref="I2788">_xlfn.XLOOKUP(B2788,'[1]VLOOKUP DATA'!$A$3:$A$14,_xlfn.XLOOKUP(H2788,'[1]VLOOKUP DATA'!$D$2:$F$2,'[1]VLOOKUP DATA'!$D$3:$F$14))*100</f>
        <v>213</v>
      </c>
      <c r="J2788" s="2">
        <v>-70.554058333333344</v>
      </c>
      <c r="K2788" s="3">
        <f t="shared" si="173"/>
        <v>0</v>
      </c>
      <c r="L2788" s="3">
        <v>97.683333333333337</v>
      </c>
      <c r="M2788" s="4">
        <v>39.996424999999995</v>
      </c>
      <c r="N2788" s="4">
        <v>485.3947</v>
      </c>
      <c r="O2788" s="4">
        <v>454.83290833333325</v>
      </c>
      <c r="P2788" s="3">
        <f t="shared" si="174"/>
        <v>479.85873786407785</v>
      </c>
      <c r="Q2788" s="5">
        <v>-3.5833333333333333E-3</v>
      </c>
      <c r="R2788" s="5">
        <f>VLOOKUP(D2788,'[1]DESIGN LOAD'!AC:AF,2,FALSE)</f>
        <v>565</v>
      </c>
      <c r="S2788" s="7">
        <f>VLOOKUP(D2788,'[1]DESIGN LOAD'!AC:AF,3,FALSE)</f>
        <v>675</v>
      </c>
      <c r="T2788">
        <f>VLOOKUP(D2788,'[1]DESIGN LOAD'!AC:AF,4,FALSE)</f>
        <v>1240</v>
      </c>
    </row>
    <row r="2789" spans="1:20" x14ac:dyDescent="0.3">
      <c r="A2789" s="6">
        <v>2024</v>
      </c>
      <c r="B2789" s="6">
        <v>10</v>
      </c>
      <c r="C2789" s="6">
        <v>25</v>
      </c>
      <c r="D2789" s="6">
        <v>9</v>
      </c>
      <c r="E2789" s="6" t="str">
        <f t="shared" si="172"/>
        <v>Friday</v>
      </c>
      <c r="F2789" s="6" t="str">
        <f t="shared" si="175"/>
        <v>Week-day</v>
      </c>
      <c r="G2789" s="6" t="str">
        <f>_xlfn.XLOOKUP(B2789,'[1]VLOOKUP DATA'!$A$3:$A$14,'[1]VLOOKUP DATA'!$C$3:$C$14)</f>
        <v>Low-demand</v>
      </c>
      <c r="H2789" s="6" t="str" cm="1">
        <f t="array" ref="H2789">_xlfn.XLOOKUP(1,('[1]VLOOKUP DATA'!$I$2:$I$337=[1]DATA!G2789)*('[1]VLOOKUP DATA'!$J$2:$J$337=[1]DATA!D2789)*('[1]VLOOKUP DATA'!$K$2:$K$337=[1]DATA!E2789),'[1]VLOOKUP DATA'!$L$2:$L$337)</f>
        <v>Peak</v>
      </c>
      <c r="I2789" s="1" cm="1">
        <f t="array" ref="I2789">_xlfn.XLOOKUP(B2789,'[1]VLOOKUP DATA'!$A$3:$A$14,_xlfn.XLOOKUP(H2789,'[1]VLOOKUP DATA'!$D$2:$F$2,'[1]VLOOKUP DATA'!$D$3:$F$14))*100</f>
        <v>213</v>
      </c>
      <c r="J2789" s="2">
        <v>-4.3188249999999977</v>
      </c>
      <c r="K2789" s="3">
        <f t="shared" si="173"/>
        <v>0</v>
      </c>
      <c r="L2789" s="3">
        <v>99</v>
      </c>
      <c r="M2789" s="4">
        <v>0</v>
      </c>
      <c r="N2789" s="4">
        <v>437.03738333333342</v>
      </c>
      <c r="O2789" s="4">
        <v>432.71429999999975</v>
      </c>
      <c r="P2789" s="3">
        <f t="shared" si="174"/>
        <v>479.85873786407785</v>
      </c>
      <c r="Q2789" s="5">
        <v>-3.6333333333333335E-3</v>
      </c>
      <c r="R2789" s="5">
        <f>VLOOKUP(D2789,'[1]DESIGN LOAD'!AC:AF,2,FALSE)</f>
        <v>565</v>
      </c>
      <c r="S2789" s="7">
        <f>VLOOKUP(D2789,'[1]DESIGN LOAD'!AC:AF,3,FALSE)</f>
        <v>675</v>
      </c>
      <c r="T2789">
        <f>VLOOKUP(D2789,'[1]DESIGN LOAD'!AC:AF,4,FALSE)</f>
        <v>1240</v>
      </c>
    </row>
    <row r="2790" spans="1:20" x14ac:dyDescent="0.3">
      <c r="A2790" s="6">
        <v>2024</v>
      </c>
      <c r="B2790" s="6">
        <v>10</v>
      </c>
      <c r="C2790" s="6">
        <v>25</v>
      </c>
      <c r="D2790" s="6">
        <v>10</v>
      </c>
      <c r="E2790" s="6" t="str">
        <f t="shared" si="172"/>
        <v>Friday</v>
      </c>
      <c r="F2790" s="6" t="str">
        <f t="shared" si="175"/>
        <v>Week-day</v>
      </c>
      <c r="G2790" s="6" t="str">
        <f>_xlfn.XLOOKUP(B2790,'[1]VLOOKUP DATA'!$A$3:$A$14,'[1]VLOOKUP DATA'!$C$3:$C$14)</f>
        <v>Low-demand</v>
      </c>
      <c r="H2790" s="6" t="str" cm="1">
        <f t="array" ref="H2790">_xlfn.XLOOKUP(1,('[1]VLOOKUP DATA'!$I$2:$I$337=[1]DATA!G2790)*('[1]VLOOKUP DATA'!$J$2:$J$337=[1]DATA!D2790)*('[1]VLOOKUP DATA'!$K$2:$K$337=[1]DATA!E2790),'[1]VLOOKUP DATA'!$L$2:$L$337)</f>
        <v>Standard</v>
      </c>
      <c r="I2790" s="1" cm="1">
        <f t="array" ref="I2790">_xlfn.XLOOKUP(B2790,'[1]VLOOKUP DATA'!$A$3:$A$14,_xlfn.XLOOKUP(H2790,'[1]VLOOKUP DATA'!$D$2:$F$2,'[1]VLOOKUP DATA'!$D$3:$F$14))*100</f>
        <v>147</v>
      </c>
      <c r="J2790" s="2">
        <v>-1.1540999999999997</v>
      </c>
      <c r="K2790" s="3">
        <f t="shared" si="173"/>
        <v>0</v>
      </c>
      <c r="L2790" s="3">
        <v>99</v>
      </c>
      <c r="M2790" s="4">
        <v>0</v>
      </c>
      <c r="N2790" s="4">
        <v>455.03152500000004</v>
      </c>
      <c r="O2790" s="4">
        <v>453.87187500000005</v>
      </c>
      <c r="P2790" s="3">
        <f t="shared" si="174"/>
        <v>479.85873786407785</v>
      </c>
      <c r="Q2790" s="5">
        <v>-4.9500000000000004E-3</v>
      </c>
      <c r="R2790" s="5">
        <f>VLOOKUP(D2790,'[1]DESIGN LOAD'!AC:AF,2,FALSE)</f>
        <v>565</v>
      </c>
      <c r="S2790" s="7">
        <f>VLOOKUP(D2790,'[1]DESIGN LOAD'!AC:AF,3,FALSE)</f>
        <v>675</v>
      </c>
      <c r="T2790">
        <f>VLOOKUP(D2790,'[1]DESIGN LOAD'!AC:AF,4,FALSE)</f>
        <v>1240</v>
      </c>
    </row>
    <row r="2791" spans="1:20" x14ac:dyDescent="0.3">
      <c r="A2791" s="6">
        <v>2024</v>
      </c>
      <c r="B2791" s="6">
        <v>10</v>
      </c>
      <c r="C2791" s="6">
        <v>25</v>
      </c>
      <c r="D2791" s="6">
        <v>11</v>
      </c>
      <c r="E2791" s="6" t="str">
        <f t="shared" si="172"/>
        <v>Friday</v>
      </c>
      <c r="F2791" s="6" t="str">
        <f t="shared" si="175"/>
        <v>Week-day</v>
      </c>
      <c r="G2791" s="6" t="str">
        <f>_xlfn.XLOOKUP(B2791,'[1]VLOOKUP DATA'!$A$3:$A$14,'[1]VLOOKUP DATA'!$C$3:$C$14)</f>
        <v>Low-demand</v>
      </c>
      <c r="H2791" s="6" t="str" cm="1">
        <f t="array" ref="H2791">_xlfn.XLOOKUP(1,('[1]VLOOKUP DATA'!$I$2:$I$337=[1]DATA!G2791)*('[1]VLOOKUP DATA'!$J$2:$J$337=[1]DATA!D2791)*('[1]VLOOKUP DATA'!$K$2:$K$337=[1]DATA!E2791),'[1]VLOOKUP DATA'!$L$2:$L$337)</f>
        <v>Standard</v>
      </c>
      <c r="I2791" s="1" cm="1">
        <f t="array" ref="I2791">_xlfn.XLOOKUP(B2791,'[1]VLOOKUP DATA'!$A$3:$A$14,_xlfn.XLOOKUP(H2791,'[1]VLOOKUP DATA'!$D$2:$F$2,'[1]VLOOKUP DATA'!$D$3:$F$14))*100</f>
        <v>147</v>
      </c>
      <c r="J2791" s="2">
        <v>2.283525</v>
      </c>
      <c r="K2791" s="3">
        <f t="shared" si="173"/>
        <v>2.283525</v>
      </c>
      <c r="L2791" s="3">
        <v>99</v>
      </c>
      <c r="M2791" s="4">
        <v>0</v>
      </c>
      <c r="N2791" s="4">
        <v>508.58254166666671</v>
      </c>
      <c r="O2791" s="4">
        <v>510.86270000000007</v>
      </c>
      <c r="P2791" s="3">
        <f t="shared" si="174"/>
        <v>479.85873786407785</v>
      </c>
      <c r="Q2791" s="5">
        <v>-2.875E-3</v>
      </c>
      <c r="R2791" s="5">
        <f>VLOOKUP(D2791,'[1]DESIGN LOAD'!AC:AF,2,FALSE)</f>
        <v>565</v>
      </c>
      <c r="S2791" s="7">
        <f>VLOOKUP(D2791,'[1]DESIGN LOAD'!AC:AF,3,FALSE)</f>
        <v>675</v>
      </c>
      <c r="T2791">
        <f>VLOOKUP(D2791,'[1]DESIGN LOAD'!AC:AF,4,FALSE)</f>
        <v>1240</v>
      </c>
    </row>
    <row r="2792" spans="1:20" x14ac:dyDescent="0.3">
      <c r="A2792" s="6">
        <v>2024</v>
      </c>
      <c r="B2792" s="6">
        <v>10</v>
      </c>
      <c r="C2792" s="6">
        <v>25</v>
      </c>
      <c r="D2792" s="6">
        <v>12</v>
      </c>
      <c r="E2792" s="6" t="str">
        <f t="shared" si="172"/>
        <v>Friday</v>
      </c>
      <c r="F2792" s="6" t="str">
        <f t="shared" si="175"/>
        <v>Week-day</v>
      </c>
      <c r="G2792" s="6" t="str">
        <f>_xlfn.XLOOKUP(B2792,'[1]VLOOKUP DATA'!$A$3:$A$14,'[1]VLOOKUP DATA'!$C$3:$C$14)</f>
        <v>Low-demand</v>
      </c>
      <c r="H2792" s="6" t="str" cm="1">
        <f t="array" ref="H2792">_xlfn.XLOOKUP(1,('[1]VLOOKUP DATA'!$I$2:$I$337=[1]DATA!G2792)*('[1]VLOOKUP DATA'!$J$2:$J$337=[1]DATA!D2792)*('[1]VLOOKUP DATA'!$K$2:$K$337=[1]DATA!E2792),'[1]VLOOKUP DATA'!$L$2:$L$337)</f>
        <v>Standard</v>
      </c>
      <c r="I2792" s="1" cm="1">
        <f t="array" ref="I2792">_xlfn.XLOOKUP(B2792,'[1]VLOOKUP DATA'!$A$3:$A$14,_xlfn.XLOOKUP(H2792,'[1]VLOOKUP DATA'!$D$2:$F$2,'[1]VLOOKUP DATA'!$D$3:$F$14))*100</f>
        <v>147</v>
      </c>
      <c r="J2792" s="2">
        <v>1.2722083333333338</v>
      </c>
      <c r="K2792" s="3">
        <f t="shared" si="173"/>
        <v>1.2722083333333338</v>
      </c>
      <c r="L2792" s="3">
        <v>99</v>
      </c>
      <c r="M2792" s="4">
        <v>0</v>
      </c>
      <c r="N2792" s="4">
        <v>528.27335833333314</v>
      </c>
      <c r="O2792" s="4">
        <v>529.54220833333363</v>
      </c>
      <c r="P2792" s="3">
        <f t="shared" si="174"/>
        <v>479.85873786407785</v>
      </c>
      <c r="Q2792" s="5">
        <v>-2.7750000000000001E-3</v>
      </c>
      <c r="R2792" s="5">
        <f>VLOOKUP(D2792,'[1]DESIGN LOAD'!AC:AF,2,FALSE)</f>
        <v>565</v>
      </c>
      <c r="S2792" s="7">
        <f>VLOOKUP(D2792,'[1]DESIGN LOAD'!AC:AF,3,FALSE)</f>
        <v>675</v>
      </c>
      <c r="T2792">
        <f>VLOOKUP(D2792,'[1]DESIGN LOAD'!AC:AF,4,FALSE)</f>
        <v>1240</v>
      </c>
    </row>
    <row r="2793" spans="1:20" x14ac:dyDescent="0.3">
      <c r="A2793" s="6">
        <v>2024</v>
      </c>
      <c r="B2793" s="6">
        <v>10</v>
      </c>
      <c r="C2793" s="6">
        <v>25</v>
      </c>
      <c r="D2793" s="6">
        <v>13</v>
      </c>
      <c r="E2793" s="6" t="str">
        <f t="shared" si="172"/>
        <v>Friday</v>
      </c>
      <c r="F2793" s="6" t="str">
        <f t="shared" si="175"/>
        <v>Week-day</v>
      </c>
      <c r="G2793" s="6" t="str">
        <f>_xlfn.XLOOKUP(B2793,'[1]VLOOKUP DATA'!$A$3:$A$14,'[1]VLOOKUP DATA'!$C$3:$C$14)</f>
        <v>Low-demand</v>
      </c>
      <c r="H2793" s="6" t="str" cm="1">
        <f t="array" ref="H2793">_xlfn.XLOOKUP(1,('[1]VLOOKUP DATA'!$I$2:$I$337=[1]DATA!G2793)*('[1]VLOOKUP DATA'!$J$2:$J$337=[1]DATA!D2793)*('[1]VLOOKUP DATA'!$K$2:$K$337=[1]DATA!E2793),'[1]VLOOKUP DATA'!$L$2:$L$337)</f>
        <v>Standard</v>
      </c>
      <c r="I2793" s="1" cm="1">
        <f t="array" ref="I2793">_xlfn.XLOOKUP(B2793,'[1]VLOOKUP DATA'!$A$3:$A$14,_xlfn.XLOOKUP(H2793,'[1]VLOOKUP DATA'!$D$2:$F$2,'[1]VLOOKUP DATA'!$D$3:$F$14))*100</f>
        <v>147</v>
      </c>
      <c r="J2793" s="2">
        <v>1.4518416666666665</v>
      </c>
      <c r="K2793" s="3">
        <f t="shared" si="173"/>
        <v>1.4518416666666665</v>
      </c>
      <c r="L2793" s="3">
        <v>99</v>
      </c>
      <c r="M2793" s="4">
        <v>0</v>
      </c>
      <c r="N2793" s="4">
        <v>537.6894666666667</v>
      </c>
      <c r="O2793" s="4">
        <v>539.13669166666693</v>
      </c>
      <c r="P2793" s="3">
        <f t="shared" si="174"/>
        <v>479.85873786407785</v>
      </c>
      <c r="Q2793" s="5">
        <v>-4.0666666666666663E-3</v>
      </c>
      <c r="R2793" s="5">
        <f>VLOOKUP(D2793,'[1]DESIGN LOAD'!AC:AF,2,FALSE)</f>
        <v>565</v>
      </c>
      <c r="S2793" s="7">
        <f>VLOOKUP(D2793,'[1]DESIGN LOAD'!AC:AF,3,FALSE)</f>
        <v>675</v>
      </c>
      <c r="T2793">
        <f>VLOOKUP(D2793,'[1]DESIGN LOAD'!AC:AF,4,FALSE)</f>
        <v>1240</v>
      </c>
    </row>
    <row r="2794" spans="1:20" x14ac:dyDescent="0.3">
      <c r="A2794" s="6">
        <v>2024</v>
      </c>
      <c r="B2794" s="6">
        <v>10</v>
      </c>
      <c r="C2794" s="6">
        <v>25</v>
      </c>
      <c r="D2794" s="6">
        <v>14</v>
      </c>
      <c r="E2794" s="6" t="str">
        <f t="shared" si="172"/>
        <v>Friday</v>
      </c>
      <c r="F2794" s="6" t="str">
        <f t="shared" si="175"/>
        <v>Week-day</v>
      </c>
      <c r="G2794" s="6" t="str">
        <f>_xlfn.XLOOKUP(B2794,'[1]VLOOKUP DATA'!$A$3:$A$14,'[1]VLOOKUP DATA'!$C$3:$C$14)</f>
        <v>Low-demand</v>
      </c>
      <c r="H2794" s="6" t="str" cm="1">
        <f t="array" ref="H2794">_xlfn.XLOOKUP(1,('[1]VLOOKUP DATA'!$I$2:$I$337=[1]DATA!G2794)*('[1]VLOOKUP DATA'!$J$2:$J$337=[1]DATA!D2794)*('[1]VLOOKUP DATA'!$K$2:$K$337=[1]DATA!E2794),'[1]VLOOKUP DATA'!$L$2:$L$337)</f>
        <v>Standard</v>
      </c>
      <c r="I2794" s="1" cm="1">
        <f t="array" ref="I2794">_xlfn.XLOOKUP(B2794,'[1]VLOOKUP DATA'!$A$3:$A$14,_xlfn.XLOOKUP(H2794,'[1]VLOOKUP DATA'!$D$2:$F$2,'[1]VLOOKUP DATA'!$D$3:$F$14))*100</f>
        <v>147</v>
      </c>
      <c r="J2794" s="2">
        <v>1.2793166666666671</v>
      </c>
      <c r="K2794" s="3">
        <f t="shared" si="173"/>
        <v>1.2793166666666671</v>
      </c>
      <c r="L2794" s="3">
        <v>99</v>
      </c>
      <c r="M2794" s="4">
        <v>0</v>
      </c>
      <c r="N2794" s="4">
        <v>511.10830833333341</v>
      </c>
      <c r="O2794" s="4">
        <v>512.38375000000008</v>
      </c>
      <c r="P2794" s="3">
        <f t="shared" si="174"/>
        <v>479.85873786407785</v>
      </c>
      <c r="Q2794" s="5">
        <v>-3.3666666666666662E-3</v>
      </c>
      <c r="R2794" s="5">
        <f>VLOOKUP(D2794,'[1]DESIGN LOAD'!AC:AF,2,FALSE)</f>
        <v>565</v>
      </c>
      <c r="S2794" s="7">
        <f>VLOOKUP(D2794,'[1]DESIGN LOAD'!AC:AF,3,FALSE)</f>
        <v>675</v>
      </c>
      <c r="T2794">
        <f>VLOOKUP(D2794,'[1]DESIGN LOAD'!AC:AF,4,FALSE)</f>
        <v>1240</v>
      </c>
    </row>
    <row r="2795" spans="1:20" x14ac:dyDescent="0.3">
      <c r="A2795" s="6">
        <v>2024</v>
      </c>
      <c r="B2795" s="6">
        <v>10</v>
      </c>
      <c r="C2795" s="6">
        <v>25</v>
      </c>
      <c r="D2795" s="6">
        <v>15</v>
      </c>
      <c r="E2795" s="6" t="str">
        <f t="shared" si="172"/>
        <v>Friday</v>
      </c>
      <c r="F2795" s="6" t="str">
        <f t="shared" si="175"/>
        <v>Week-day</v>
      </c>
      <c r="G2795" s="6" t="str">
        <f>_xlfn.XLOOKUP(B2795,'[1]VLOOKUP DATA'!$A$3:$A$14,'[1]VLOOKUP DATA'!$C$3:$C$14)</f>
        <v>Low-demand</v>
      </c>
      <c r="H2795" s="6" t="str" cm="1">
        <f t="array" ref="H2795">_xlfn.XLOOKUP(1,('[1]VLOOKUP DATA'!$I$2:$I$337=[1]DATA!G2795)*('[1]VLOOKUP DATA'!$J$2:$J$337=[1]DATA!D2795)*('[1]VLOOKUP DATA'!$K$2:$K$337=[1]DATA!E2795),'[1]VLOOKUP DATA'!$L$2:$L$337)</f>
        <v>Standard</v>
      </c>
      <c r="I2795" s="1" cm="1">
        <f t="array" ref="I2795">_xlfn.XLOOKUP(B2795,'[1]VLOOKUP DATA'!$A$3:$A$14,_xlfn.XLOOKUP(H2795,'[1]VLOOKUP DATA'!$D$2:$F$2,'[1]VLOOKUP DATA'!$D$3:$F$14))*100</f>
        <v>147</v>
      </c>
      <c r="J2795" s="2">
        <v>-1.1318250000000001</v>
      </c>
      <c r="K2795" s="3">
        <f t="shared" si="173"/>
        <v>0</v>
      </c>
      <c r="L2795" s="3">
        <v>99</v>
      </c>
      <c r="M2795" s="4">
        <v>0</v>
      </c>
      <c r="N2795" s="4">
        <v>493.84749999999997</v>
      </c>
      <c r="O2795" s="4">
        <v>492.71314166666696</v>
      </c>
      <c r="P2795" s="3">
        <f t="shared" si="174"/>
        <v>479.85873786407785</v>
      </c>
      <c r="Q2795" s="5">
        <v>-1.9499999999999999E-3</v>
      </c>
      <c r="R2795" s="5">
        <f>VLOOKUP(D2795,'[1]DESIGN LOAD'!AC:AF,2,FALSE)</f>
        <v>565</v>
      </c>
      <c r="S2795" s="7">
        <f>VLOOKUP(D2795,'[1]DESIGN LOAD'!AC:AF,3,FALSE)</f>
        <v>675</v>
      </c>
      <c r="T2795">
        <f>VLOOKUP(D2795,'[1]DESIGN LOAD'!AC:AF,4,FALSE)</f>
        <v>1240</v>
      </c>
    </row>
    <row r="2796" spans="1:20" x14ac:dyDescent="0.3">
      <c r="A2796" s="6">
        <v>2024</v>
      </c>
      <c r="B2796" s="6">
        <v>10</v>
      </c>
      <c r="C2796" s="6">
        <v>25</v>
      </c>
      <c r="D2796" s="6">
        <v>16</v>
      </c>
      <c r="E2796" s="6" t="str">
        <f t="shared" si="172"/>
        <v>Friday</v>
      </c>
      <c r="F2796" s="6" t="str">
        <f t="shared" si="175"/>
        <v>Week-day</v>
      </c>
      <c r="G2796" s="6" t="str">
        <f>_xlfn.XLOOKUP(B2796,'[1]VLOOKUP DATA'!$A$3:$A$14,'[1]VLOOKUP DATA'!$C$3:$C$14)</f>
        <v>Low-demand</v>
      </c>
      <c r="H2796" s="6" t="str" cm="1">
        <f t="array" ref="H2796">_xlfn.XLOOKUP(1,('[1]VLOOKUP DATA'!$I$2:$I$337=[1]DATA!G2796)*('[1]VLOOKUP DATA'!$J$2:$J$337=[1]DATA!D2796)*('[1]VLOOKUP DATA'!$K$2:$K$337=[1]DATA!E2796),'[1]VLOOKUP DATA'!$L$2:$L$337)</f>
        <v>Standard</v>
      </c>
      <c r="I2796" s="1" cm="1">
        <f t="array" ref="I2796">_xlfn.XLOOKUP(B2796,'[1]VLOOKUP DATA'!$A$3:$A$14,_xlfn.XLOOKUP(H2796,'[1]VLOOKUP DATA'!$D$2:$F$2,'[1]VLOOKUP DATA'!$D$3:$F$14))*100</f>
        <v>147</v>
      </c>
      <c r="J2796" s="2">
        <v>68.956566666666674</v>
      </c>
      <c r="K2796" s="3">
        <f t="shared" si="173"/>
        <v>68.956566666666674</v>
      </c>
      <c r="L2796" s="3">
        <v>98.525000000000006</v>
      </c>
      <c r="M2796" s="4">
        <v>0</v>
      </c>
      <c r="N2796" s="4">
        <v>407.52772499999992</v>
      </c>
      <c r="O2796" s="4">
        <v>476.48080833333336</v>
      </c>
      <c r="P2796" s="3">
        <f t="shared" si="174"/>
        <v>479.85873786407785</v>
      </c>
      <c r="Q2796" s="5">
        <v>-3.2416666666666666E-3</v>
      </c>
      <c r="R2796" s="5">
        <f>VLOOKUP(D2796,'[1]DESIGN LOAD'!AC:AF,2,FALSE)</f>
        <v>565</v>
      </c>
      <c r="S2796" s="7">
        <f>VLOOKUP(D2796,'[1]DESIGN LOAD'!AC:AF,3,FALSE)</f>
        <v>675</v>
      </c>
      <c r="T2796">
        <f>VLOOKUP(D2796,'[1]DESIGN LOAD'!AC:AF,4,FALSE)</f>
        <v>1240</v>
      </c>
    </row>
    <row r="2797" spans="1:20" x14ac:dyDescent="0.3">
      <c r="A2797" s="6">
        <v>2024</v>
      </c>
      <c r="B2797" s="6">
        <v>10</v>
      </c>
      <c r="C2797" s="6">
        <v>25</v>
      </c>
      <c r="D2797" s="6">
        <v>17</v>
      </c>
      <c r="E2797" s="6" t="str">
        <f t="shared" si="172"/>
        <v>Friday</v>
      </c>
      <c r="F2797" s="6" t="str">
        <f t="shared" si="175"/>
        <v>Week-day</v>
      </c>
      <c r="G2797" s="6" t="str">
        <f>_xlfn.XLOOKUP(B2797,'[1]VLOOKUP DATA'!$A$3:$A$14,'[1]VLOOKUP DATA'!$C$3:$C$14)</f>
        <v>Low-demand</v>
      </c>
      <c r="H2797" s="6" t="str" cm="1">
        <f t="array" ref="H2797">_xlfn.XLOOKUP(1,('[1]VLOOKUP DATA'!$I$2:$I$337=[1]DATA!G2797)*('[1]VLOOKUP DATA'!$J$2:$J$337=[1]DATA!D2797)*('[1]VLOOKUP DATA'!$K$2:$K$337=[1]DATA!E2797),'[1]VLOOKUP DATA'!$L$2:$L$337)</f>
        <v>Standard</v>
      </c>
      <c r="I2797" s="1" cm="1">
        <f t="array" ref="I2797">_xlfn.XLOOKUP(B2797,'[1]VLOOKUP DATA'!$A$3:$A$14,_xlfn.XLOOKUP(H2797,'[1]VLOOKUP DATA'!$D$2:$F$2,'[1]VLOOKUP DATA'!$D$3:$F$14))*100</f>
        <v>147</v>
      </c>
      <c r="J2797" s="2">
        <v>-17.895424999999971</v>
      </c>
      <c r="K2797" s="3">
        <f t="shared" si="173"/>
        <v>0</v>
      </c>
      <c r="L2797" s="3">
        <v>98.74166666666666</v>
      </c>
      <c r="M2797" s="4">
        <v>331.72758333333331</v>
      </c>
      <c r="N2797" s="4">
        <v>144.90305833333338</v>
      </c>
      <c r="O2797" s="4">
        <v>458.73068333333322</v>
      </c>
      <c r="P2797" s="3">
        <f t="shared" si="174"/>
        <v>479.85873786407785</v>
      </c>
      <c r="Q2797" s="5">
        <v>-4.6750000000000003E-3</v>
      </c>
      <c r="R2797" s="5">
        <f>VLOOKUP(D2797,'[1]DESIGN LOAD'!AC:AF,2,FALSE)</f>
        <v>555</v>
      </c>
      <c r="S2797" s="7">
        <f>VLOOKUP(D2797,'[1]DESIGN LOAD'!AC:AF,3,FALSE)</f>
        <v>675</v>
      </c>
      <c r="T2797">
        <f>VLOOKUP(D2797,'[1]DESIGN LOAD'!AC:AF,4,FALSE)</f>
        <v>1230</v>
      </c>
    </row>
    <row r="2798" spans="1:20" x14ac:dyDescent="0.3">
      <c r="A2798" s="6">
        <v>2024</v>
      </c>
      <c r="B2798" s="6">
        <v>10</v>
      </c>
      <c r="C2798" s="6">
        <v>25</v>
      </c>
      <c r="D2798" s="6">
        <v>18</v>
      </c>
      <c r="E2798" s="6" t="str">
        <f t="shared" si="172"/>
        <v>Friday</v>
      </c>
      <c r="F2798" s="6" t="str">
        <f t="shared" si="175"/>
        <v>Week-day</v>
      </c>
      <c r="G2798" s="6" t="str">
        <f>_xlfn.XLOOKUP(B2798,'[1]VLOOKUP DATA'!$A$3:$A$14,'[1]VLOOKUP DATA'!$C$3:$C$14)</f>
        <v>Low-demand</v>
      </c>
      <c r="H2798" s="6" t="str" cm="1">
        <f t="array" ref="H2798">_xlfn.XLOOKUP(1,('[1]VLOOKUP DATA'!$I$2:$I$337=[1]DATA!G2798)*('[1]VLOOKUP DATA'!$J$2:$J$337=[1]DATA!D2798)*('[1]VLOOKUP DATA'!$K$2:$K$337=[1]DATA!E2798),'[1]VLOOKUP DATA'!$L$2:$L$337)</f>
        <v>Peak</v>
      </c>
      <c r="I2798" s="1" cm="1">
        <f t="array" ref="I2798">_xlfn.XLOOKUP(B2798,'[1]VLOOKUP DATA'!$A$3:$A$14,_xlfn.XLOOKUP(H2798,'[1]VLOOKUP DATA'!$D$2:$F$2,'[1]VLOOKUP DATA'!$D$3:$F$14))*100</f>
        <v>213</v>
      </c>
      <c r="J2798" s="2">
        <v>56.798125000000006</v>
      </c>
      <c r="K2798" s="3">
        <f t="shared" si="173"/>
        <v>56.798125000000006</v>
      </c>
      <c r="L2798" s="3">
        <v>99</v>
      </c>
      <c r="M2798" s="4">
        <v>367.83211666666665</v>
      </c>
      <c r="N2798" s="4">
        <v>20.071625000000004</v>
      </c>
      <c r="O2798" s="4">
        <v>444.69734166666643</v>
      </c>
      <c r="P2798" s="3">
        <f t="shared" si="174"/>
        <v>479.85873786407785</v>
      </c>
      <c r="Q2798" s="5">
        <v>-4.8083333333333337E-3</v>
      </c>
      <c r="R2798" s="5">
        <f>VLOOKUP(D2798,'[1]DESIGN LOAD'!AC:AF,2,FALSE)</f>
        <v>485</v>
      </c>
      <c r="S2798" s="7">
        <f>VLOOKUP(D2798,'[1]DESIGN LOAD'!AC:AF,3,FALSE)</f>
        <v>655</v>
      </c>
      <c r="T2798">
        <f>VLOOKUP(D2798,'[1]DESIGN LOAD'!AC:AF,4,FALSE)</f>
        <v>1140</v>
      </c>
    </row>
    <row r="2799" spans="1:20" x14ac:dyDescent="0.3">
      <c r="A2799" s="6">
        <v>2024</v>
      </c>
      <c r="B2799" s="6">
        <v>10</v>
      </c>
      <c r="C2799" s="6">
        <v>25</v>
      </c>
      <c r="D2799" s="6">
        <v>19</v>
      </c>
      <c r="E2799" s="6" t="str">
        <f t="shared" si="172"/>
        <v>Friday</v>
      </c>
      <c r="F2799" s="6" t="str">
        <f t="shared" si="175"/>
        <v>Week-day</v>
      </c>
      <c r="G2799" s="6" t="str">
        <f>_xlfn.XLOOKUP(B2799,'[1]VLOOKUP DATA'!$A$3:$A$14,'[1]VLOOKUP DATA'!$C$3:$C$14)</f>
        <v>Low-demand</v>
      </c>
      <c r="H2799" s="6" t="str" cm="1">
        <f t="array" ref="H2799">_xlfn.XLOOKUP(1,('[1]VLOOKUP DATA'!$I$2:$I$337=[1]DATA!G2799)*('[1]VLOOKUP DATA'!$J$2:$J$337=[1]DATA!D2799)*('[1]VLOOKUP DATA'!$K$2:$K$337=[1]DATA!E2799),'[1]VLOOKUP DATA'!$L$2:$L$337)</f>
        <v>Peak</v>
      </c>
      <c r="I2799" s="1" cm="1">
        <f t="array" ref="I2799">_xlfn.XLOOKUP(B2799,'[1]VLOOKUP DATA'!$A$3:$A$14,_xlfn.XLOOKUP(H2799,'[1]VLOOKUP DATA'!$D$2:$F$2,'[1]VLOOKUP DATA'!$D$3:$F$14))*100</f>
        <v>213</v>
      </c>
      <c r="J2799" s="2">
        <v>44.143599999999992</v>
      </c>
      <c r="K2799" s="3">
        <f t="shared" si="173"/>
        <v>44.143599999999992</v>
      </c>
      <c r="L2799" s="3">
        <v>99</v>
      </c>
      <c r="M2799" s="4">
        <v>310.23890833333314</v>
      </c>
      <c r="N2799" s="4">
        <v>0.19905833333333325</v>
      </c>
      <c r="O2799" s="4">
        <v>354.57565833333319</v>
      </c>
      <c r="P2799" s="3">
        <f t="shared" si="174"/>
        <v>479.85873786407785</v>
      </c>
      <c r="Q2799" s="5">
        <v>-6.8416666666666678E-3</v>
      </c>
      <c r="R2799" s="5">
        <f>VLOOKUP(D2799,'[1]DESIGN LOAD'!AC:AF,2,FALSE)</f>
        <v>295</v>
      </c>
      <c r="S2799" s="7">
        <f>VLOOKUP(D2799,'[1]DESIGN LOAD'!AC:AF,3,FALSE)</f>
        <v>655</v>
      </c>
      <c r="T2799">
        <f>VLOOKUP(D2799,'[1]DESIGN LOAD'!AC:AF,4,FALSE)</f>
        <v>950</v>
      </c>
    </row>
    <row r="2800" spans="1:20" x14ac:dyDescent="0.3">
      <c r="A2800" s="6">
        <v>2024</v>
      </c>
      <c r="B2800" s="6">
        <v>10</v>
      </c>
      <c r="C2800" s="6">
        <v>25</v>
      </c>
      <c r="D2800" s="6">
        <v>20</v>
      </c>
      <c r="E2800" s="6" t="str">
        <f t="shared" si="172"/>
        <v>Friday</v>
      </c>
      <c r="F2800" s="6" t="str">
        <f t="shared" si="175"/>
        <v>Week-day</v>
      </c>
      <c r="G2800" s="6" t="str">
        <f>_xlfn.XLOOKUP(B2800,'[1]VLOOKUP DATA'!$A$3:$A$14,'[1]VLOOKUP DATA'!$C$3:$C$14)</f>
        <v>Low-demand</v>
      </c>
      <c r="H2800" s="6" t="str" cm="1">
        <f t="array" ref="H2800">_xlfn.XLOOKUP(1,('[1]VLOOKUP DATA'!$I$2:$I$337=[1]DATA!G2800)*('[1]VLOOKUP DATA'!$J$2:$J$337=[1]DATA!D2800)*('[1]VLOOKUP DATA'!$K$2:$K$337=[1]DATA!E2800),'[1]VLOOKUP DATA'!$L$2:$L$337)</f>
        <v>Standard</v>
      </c>
      <c r="I2800" s="1" cm="1">
        <f t="array" ref="I2800">_xlfn.XLOOKUP(B2800,'[1]VLOOKUP DATA'!$A$3:$A$14,_xlfn.XLOOKUP(H2800,'[1]VLOOKUP DATA'!$D$2:$F$2,'[1]VLOOKUP DATA'!$D$3:$F$14))*100</f>
        <v>147</v>
      </c>
      <c r="J2800" s="2">
        <v>42.874366666666674</v>
      </c>
      <c r="K2800" s="3">
        <f t="shared" si="173"/>
        <v>42.874366666666674</v>
      </c>
      <c r="L2800" s="3">
        <v>99</v>
      </c>
      <c r="M2800" s="4">
        <v>307.15406666666678</v>
      </c>
      <c r="N2800" s="4">
        <v>0</v>
      </c>
      <c r="O2800" s="4">
        <v>350.01963333333333</v>
      </c>
      <c r="P2800" s="3">
        <f t="shared" si="174"/>
        <v>479.85873786407785</v>
      </c>
      <c r="Q2800" s="5">
        <v>-9.1000000000000039E-3</v>
      </c>
      <c r="R2800" s="5">
        <f>VLOOKUP(D2800,'[1]DESIGN LOAD'!AC:AF,2,FALSE)</f>
        <v>295</v>
      </c>
      <c r="S2800" s="7">
        <f>VLOOKUP(D2800,'[1]DESIGN LOAD'!AC:AF,3,FALSE)</f>
        <v>190</v>
      </c>
      <c r="T2800">
        <f>VLOOKUP(D2800,'[1]DESIGN LOAD'!AC:AF,4,FALSE)</f>
        <v>485</v>
      </c>
    </row>
    <row r="2801" spans="1:20" x14ac:dyDescent="0.3">
      <c r="A2801" s="6">
        <v>2024</v>
      </c>
      <c r="B2801" s="6">
        <v>10</v>
      </c>
      <c r="C2801" s="6">
        <v>25</v>
      </c>
      <c r="D2801" s="6">
        <v>21</v>
      </c>
      <c r="E2801" s="6" t="str">
        <f t="shared" si="172"/>
        <v>Friday</v>
      </c>
      <c r="F2801" s="6" t="str">
        <f t="shared" si="175"/>
        <v>Week-day</v>
      </c>
      <c r="G2801" s="6" t="str">
        <f>_xlfn.XLOOKUP(B2801,'[1]VLOOKUP DATA'!$A$3:$A$14,'[1]VLOOKUP DATA'!$C$3:$C$14)</f>
        <v>Low-demand</v>
      </c>
      <c r="H2801" s="6" t="str" cm="1">
        <f t="array" ref="H2801">_xlfn.XLOOKUP(1,('[1]VLOOKUP DATA'!$I$2:$I$337=[1]DATA!G2801)*('[1]VLOOKUP DATA'!$J$2:$J$337=[1]DATA!D2801)*('[1]VLOOKUP DATA'!$K$2:$K$337=[1]DATA!E2801),'[1]VLOOKUP DATA'!$L$2:$L$337)</f>
        <v>Standard</v>
      </c>
      <c r="I2801" s="1" cm="1">
        <f t="array" ref="I2801">_xlfn.XLOOKUP(B2801,'[1]VLOOKUP DATA'!$A$3:$A$14,_xlfn.XLOOKUP(H2801,'[1]VLOOKUP DATA'!$D$2:$F$2,'[1]VLOOKUP DATA'!$D$3:$F$14))*100</f>
        <v>147</v>
      </c>
      <c r="J2801" s="2">
        <v>41.645033333333338</v>
      </c>
      <c r="K2801" s="3">
        <f t="shared" si="173"/>
        <v>41.645033333333338</v>
      </c>
      <c r="L2801" s="3">
        <v>99</v>
      </c>
      <c r="M2801" s="4">
        <v>333.01907500000004</v>
      </c>
      <c r="N2801" s="4">
        <v>0</v>
      </c>
      <c r="O2801" s="4">
        <v>374.66039999999992</v>
      </c>
      <c r="P2801" s="3">
        <f t="shared" si="174"/>
        <v>479.85873786407785</v>
      </c>
      <c r="Q2801" s="5">
        <v>-3.8499999999999997E-3</v>
      </c>
      <c r="R2801" s="5">
        <f>VLOOKUP(D2801,'[1]DESIGN LOAD'!AC:AF,2,FALSE)</f>
        <v>295</v>
      </c>
      <c r="S2801" s="7">
        <f>VLOOKUP(D2801,'[1]DESIGN LOAD'!AC:AF,3,FALSE)</f>
        <v>190</v>
      </c>
      <c r="T2801">
        <f>VLOOKUP(D2801,'[1]DESIGN LOAD'!AC:AF,4,FALSE)</f>
        <v>485</v>
      </c>
    </row>
    <row r="2802" spans="1:20" x14ac:dyDescent="0.3">
      <c r="A2802" s="6">
        <v>2024</v>
      </c>
      <c r="B2802" s="6">
        <v>10</v>
      </c>
      <c r="C2802" s="6">
        <v>25</v>
      </c>
      <c r="D2802" s="6">
        <v>22</v>
      </c>
      <c r="E2802" s="6" t="str">
        <f t="shared" si="172"/>
        <v>Friday</v>
      </c>
      <c r="F2802" s="6" t="str">
        <f t="shared" si="175"/>
        <v>Week-day</v>
      </c>
      <c r="G2802" s="6" t="str">
        <f>_xlfn.XLOOKUP(B2802,'[1]VLOOKUP DATA'!$A$3:$A$14,'[1]VLOOKUP DATA'!$C$3:$C$14)</f>
        <v>Low-demand</v>
      </c>
      <c r="H2802" s="6" t="str" cm="1">
        <f t="array" ref="H2802">_xlfn.XLOOKUP(1,('[1]VLOOKUP DATA'!$I$2:$I$337=[1]DATA!G2802)*('[1]VLOOKUP DATA'!$J$2:$J$337=[1]DATA!D2802)*('[1]VLOOKUP DATA'!$K$2:$K$337=[1]DATA!E2802),'[1]VLOOKUP DATA'!$L$2:$L$337)</f>
        <v>Off-Peak</v>
      </c>
      <c r="I2802" s="1" cm="1">
        <f t="array" ref="I2802">_xlfn.XLOOKUP(B2802,'[1]VLOOKUP DATA'!$A$3:$A$14,_xlfn.XLOOKUP(H2802,'[1]VLOOKUP DATA'!$D$2:$F$2,'[1]VLOOKUP DATA'!$D$3:$F$14))*100</f>
        <v>93</v>
      </c>
      <c r="J2802" s="2">
        <v>47.640408333333347</v>
      </c>
      <c r="K2802" s="3">
        <f t="shared" si="173"/>
        <v>47.640408333333347</v>
      </c>
      <c r="L2802" s="3">
        <v>99.00833333333334</v>
      </c>
      <c r="M2802" s="4">
        <v>322.86719166666683</v>
      </c>
      <c r="N2802" s="4">
        <v>0</v>
      </c>
      <c r="O2802" s="4">
        <v>370.50141666666667</v>
      </c>
      <c r="P2802" s="3">
        <f t="shared" si="174"/>
        <v>479.85873786407785</v>
      </c>
      <c r="Q2802" s="5">
        <v>-6.4666666666666683E-3</v>
      </c>
      <c r="R2802" s="5">
        <f>VLOOKUP(D2802,'[1]DESIGN LOAD'!AC:AF,2,FALSE)</f>
        <v>200</v>
      </c>
      <c r="S2802" s="7">
        <f>VLOOKUP(D2802,'[1]DESIGN LOAD'!AC:AF,3,FALSE)</f>
        <v>190</v>
      </c>
      <c r="T2802">
        <f>VLOOKUP(D2802,'[1]DESIGN LOAD'!AC:AF,4,FALSE)</f>
        <v>390</v>
      </c>
    </row>
    <row r="2803" spans="1:20" x14ac:dyDescent="0.3">
      <c r="A2803" s="6">
        <v>2024</v>
      </c>
      <c r="B2803" s="6">
        <v>10</v>
      </c>
      <c r="C2803" s="6">
        <v>25</v>
      </c>
      <c r="D2803" s="6">
        <v>23</v>
      </c>
      <c r="E2803" s="6" t="str">
        <f t="shared" si="172"/>
        <v>Friday</v>
      </c>
      <c r="F2803" s="6" t="str">
        <f t="shared" si="175"/>
        <v>Week-day</v>
      </c>
      <c r="G2803" s="6" t="str">
        <f>_xlfn.XLOOKUP(B2803,'[1]VLOOKUP DATA'!$A$3:$A$14,'[1]VLOOKUP DATA'!$C$3:$C$14)</f>
        <v>Low-demand</v>
      </c>
      <c r="H2803" s="6" t="str" cm="1">
        <f t="array" ref="H2803">_xlfn.XLOOKUP(1,('[1]VLOOKUP DATA'!$I$2:$I$337=[1]DATA!G2803)*('[1]VLOOKUP DATA'!$J$2:$J$337=[1]DATA!D2803)*('[1]VLOOKUP DATA'!$K$2:$K$337=[1]DATA!E2803),'[1]VLOOKUP DATA'!$L$2:$L$337)</f>
        <v>Off-Peak</v>
      </c>
      <c r="I2803" s="1" cm="1">
        <f t="array" ref="I2803">_xlfn.XLOOKUP(B2803,'[1]VLOOKUP DATA'!$A$3:$A$14,_xlfn.XLOOKUP(H2803,'[1]VLOOKUP DATA'!$D$2:$F$2,'[1]VLOOKUP DATA'!$D$3:$F$14))*100</f>
        <v>93</v>
      </c>
      <c r="J2803" s="2">
        <v>46.553624999999997</v>
      </c>
      <c r="K2803" s="3">
        <f t="shared" si="173"/>
        <v>46.553624999999997</v>
      </c>
      <c r="L2803" s="3">
        <v>99.00833333333334</v>
      </c>
      <c r="M2803" s="4">
        <v>316.52006666666659</v>
      </c>
      <c r="N2803" s="4">
        <v>0</v>
      </c>
      <c r="O2803" s="4">
        <v>363.06836666666675</v>
      </c>
      <c r="P2803" s="3">
        <f t="shared" si="174"/>
        <v>479.85873786407785</v>
      </c>
      <c r="Q2803" s="5">
        <v>-3.358333333333333E-3</v>
      </c>
      <c r="R2803" s="5">
        <f>VLOOKUP(D2803,'[1]DESIGN LOAD'!AC:AF,2,FALSE)</f>
        <v>200</v>
      </c>
      <c r="S2803" s="7">
        <f>VLOOKUP(D2803,'[1]DESIGN LOAD'!AC:AF,3,FALSE)</f>
        <v>190</v>
      </c>
      <c r="T2803">
        <f>VLOOKUP(D2803,'[1]DESIGN LOAD'!AC:AF,4,FALSE)</f>
        <v>390</v>
      </c>
    </row>
    <row r="2804" spans="1:20" x14ac:dyDescent="0.3">
      <c r="A2804" s="6">
        <v>2024</v>
      </c>
      <c r="B2804" s="6">
        <v>10</v>
      </c>
      <c r="C2804" s="6">
        <v>26</v>
      </c>
      <c r="D2804" s="6">
        <v>0</v>
      </c>
      <c r="E2804" s="6" t="str">
        <f t="shared" si="172"/>
        <v>Saturday</v>
      </c>
      <c r="F2804" s="6" t="str">
        <f t="shared" si="175"/>
        <v>Weekend</v>
      </c>
      <c r="G2804" s="6" t="str">
        <f>_xlfn.XLOOKUP(B2804,'[1]VLOOKUP DATA'!$A$3:$A$14,'[1]VLOOKUP DATA'!$C$3:$C$14)</f>
        <v>Low-demand</v>
      </c>
      <c r="H2804" s="6" t="str" cm="1">
        <f t="array" ref="H2804">_xlfn.XLOOKUP(1,('[1]VLOOKUP DATA'!$I$2:$I$337=[1]DATA!G2804)*('[1]VLOOKUP DATA'!$J$2:$J$337=[1]DATA!D2804)*('[1]VLOOKUP DATA'!$K$2:$K$337=[1]DATA!E2804),'[1]VLOOKUP DATA'!$L$2:$L$337)</f>
        <v>Off-Peak</v>
      </c>
      <c r="I2804" s="1" cm="1">
        <f t="array" ref="I2804">_xlfn.XLOOKUP(B2804,'[1]VLOOKUP DATA'!$A$3:$A$14,_xlfn.XLOOKUP(H2804,'[1]VLOOKUP DATA'!$D$2:$F$2,'[1]VLOOKUP DATA'!$D$3:$F$14))*100</f>
        <v>93</v>
      </c>
      <c r="J2804" s="2">
        <v>48.938991666666688</v>
      </c>
      <c r="K2804" s="3">
        <f t="shared" si="173"/>
        <v>48.938991666666688</v>
      </c>
      <c r="L2804" s="3">
        <v>99.016666666666666</v>
      </c>
      <c r="M2804" s="4">
        <v>317.62820000000016</v>
      </c>
      <c r="N2804" s="4">
        <v>0</v>
      </c>
      <c r="O2804" s="4">
        <v>366.56038333333339</v>
      </c>
      <c r="P2804" s="3">
        <f t="shared" si="174"/>
        <v>479.85873786407785</v>
      </c>
      <c r="Q2804" s="5">
        <v>-7.1250000000000029E-3</v>
      </c>
      <c r="R2804" s="5">
        <f>VLOOKUP(D2804,'[1]DESIGN LOAD'!AC:AF,2,FALSE)</f>
        <v>200</v>
      </c>
      <c r="S2804" s="7">
        <f>VLOOKUP(D2804,'[1]DESIGN LOAD'!AC:AF,3,FALSE)</f>
        <v>190</v>
      </c>
      <c r="T2804">
        <f>VLOOKUP(D2804,'[1]DESIGN LOAD'!AC:AF,4,FALSE)</f>
        <v>390</v>
      </c>
    </row>
    <row r="2805" spans="1:20" x14ac:dyDescent="0.3">
      <c r="A2805" s="6">
        <v>2024</v>
      </c>
      <c r="B2805" s="6">
        <v>10</v>
      </c>
      <c r="C2805" s="6">
        <v>26</v>
      </c>
      <c r="D2805" s="6">
        <v>1</v>
      </c>
      <c r="E2805" s="6" t="str">
        <f t="shared" si="172"/>
        <v>Saturday</v>
      </c>
      <c r="F2805" s="6" t="str">
        <f t="shared" si="175"/>
        <v>Weekend</v>
      </c>
      <c r="G2805" s="6" t="str">
        <f>_xlfn.XLOOKUP(B2805,'[1]VLOOKUP DATA'!$A$3:$A$14,'[1]VLOOKUP DATA'!$C$3:$C$14)</f>
        <v>Low-demand</v>
      </c>
      <c r="H2805" s="6" t="str" cm="1">
        <f t="array" ref="H2805">_xlfn.XLOOKUP(1,('[1]VLOOKUP DATA'!$I$2:$I$337=[1]DATA!G2805)*('[1]VLOOKUP DATA'!$J$2:$J$337=[1]DATA!D2805)*('[1]VLOOKUP DATA'!$K$2:$K$337=[1]DATA!E2805),'[1]VLOOKUP DATA'!$L$2:$L$337)</f>
        <v>Off-Peak</v>
      </c>
      <c r="I2805" s="1" cm="1">
        <f t="array" ref="I2805">_xlfn.XLOOKUP(B2805,'[1]VLOOKUP DATA'!$A$3:$A$14,_xlfn.XLOOKUP(H2805,'[1]VLOOKUP DATA'!$D$2:$F$2,'[1]VLOOKUP DATA'!$D$3:$F$14))*100</f>
        <v>93</v>
      </c>
      <c r="J2805" s="2">
        <v>44.90547500000001</v>
      </c>
      <c r="K2805" s="3">
        <f t="shared" si="173"/>
        <v>44.90547500000001</v>
      </c>
      <c r="L2805" s="3">
        <v>99.016666666666666</v>
      </c>
      <c r="M2805" s="4">
        <v>325.33273333333335</v>
      </c>
      <c r="N2805" s="4">
        <v>0</v>
      </c>
      <c r="O2805" s="4">
        <v>370.23152499999998</v>
      </c>
      <c r="P2805" s="3">
        <f t="shared" si="174"/>
        <v>479.85873786407785</v>
      </c>
      <c r="Q2805" s="5">
        <v>-6.9333333333333347E-3</v>
      </c>
      <c r="R2805" s="5">
        <f>VLOOKUP(D2805,'[1]DESIGN LOAD'!AC:AF,2,FALSE)</f>
        <v>200</v>
      </c>
      <c r="S2805" s="7">
        <f>VLOOKUP(D2805,'[1]DESIGN LOAD'!AC:AF,3,FALSE)</f>
        <v>190</v>
      </c>
      <c r="T2805">
        <f>VLOOKUP(D2805,'[1]DESIGN LOAD'!AC:AF,4,FALSE)</f>
        <v>390</v>
      </c>
    </row>
    <row r="2806" spans="1:20" x14ac:dyDescent="0.3">
      <c r="A2806" s="6">
        <v>2024</v>
      </c>
      <c r="B2806" s="6">
        <v>10</v>
      </c>
      <c r="C2806" s="6">
        <v>26</v>
      </c>
      <c r="D2806" s="6">
        <v>2</v>
      </c>
      <c r="E2806" s="6" t="str">
        <f t="shared" si="172"/>
        <v>Saturday</v>
      </c>
      <c r="F2806" s="6" t="str">
        <f t="shared" si="175"/>
        <v>Weekend</v>
      </c>
      <c r="G2806" s="6" t="str">
        <f>_xlfn.XLOOKUP(B2806,'[1]VLOOKUP DATA'!$A$3:$A$14,'[1]VLOOKUP DATA'!$C$3:$C$14)</f>
        <v>Low-demand</v>
      </c>
      <c r="H2806" s="6" t="str" cm="1">
        <f t="array" ref="H2806">_xlfn.XLOOKUP(1,('[1]VLOOKUP DATA'!$I$2:$I$337=[1]DATA!G2806)*('[1]VLOOKUP DATA'!$J$2:$J$337=[1]DATA!D2806)*('[1]VLOOKUP DATA'!$K$2:$K$337=[1]DATA!E2806),'[1]VLOOKUP DATA'!$L$2:$L$337)</f>
        <v>Off-Peak</v>
      </c>
      <c r="I2806" s="1" cm="1">
        <f t="array" ref="I2806">_xlfn.XLOOKUP(B2806,'[1]VLOOKUP DATA'!$A$3:$A$14,_xlfn.XLOOKUP(H2806,'[1]VLOOKUP DATA'!$D$2:$F$2,'[1]VLOOKUP DATA'!$D$3:$F$14))*100</f>
        <v>93</v>
      </c>
      <c r="J2806" s="2">
        <v>54.60159166666665</v>
      </c>
      <c r="K2806" s="3">
        <f t="shared" si="173"/>
        <v>54.60159166666665</v>
      </c>
      <c r="L2806" s="3">
        <v>99</v>
      </c>
      <c r="M2806" s="4">
        <v>334.39239166666687</v>
      </c>
      <c r="N2806" s="4">
        <v>0</v>
      </c>
      <c r="O2806" s="4">
        <v>388.99050833333354</v>
      </c>
      <c r="P2806" s="3">
        <f t="shared" si="174"/>
        <v>479.85873786407785</v>
      </c>
      <c r="Q2806" s="5">
        <v>-3.7666666666666664E-3</v>
      </c>
      <c r="R2806" s="5">
        <f>VLOOKUP(D2806,'[1]DESIGN LOAD'!AC:AF,2,FALSE)</f>
        <v>200</v>
      </c>
      <c r="S2806" s="7">
        <f>VLOOKUP(D2806,'[1]DESIGN LOAD'!AC:AF,3,FALSE)</f>
        <v>190</v>
      </c>
      <c r="T2806">
        <f>VLOOKUP(D2806,'[1]DESIGN LOAD'!AC:AF,4,FALSE)</f>
        <v>390</v>
      </c>
    </row>
    <row r="2807" spans="1:20" x14ac:dyDescent="0.3">
      <c r="A2807" s="6">
        <v>2024</v>
      </c>
      <c r="B2807" s="6">
        <v>10</v>
      </c>
      <c r="C2807" s="6">
        <v>26</v>
      </c>
      <c r="D2807" s="6">
        <v>3</v>
      </c>
      <c r="E2807" s="6" t="str">
        <f t="shared" si="172"/>
        <v>Saturday</v>
      </c>
      <c r="F2807" s="6" t="str">
        <f t="shared" si="175"/>
        <v>Weekend</v>
      </c>
      <c r="G2807" s="6" t="str">
        <f>_xlfn.XLOOKUP(B2807,'[1]VLOOKUP DATA'!$A$3:$A$14,'[1]VLOOKUP DATA'!$C$3:$C$14)</f>
        <v>Low-demand</v>
      </c>
      <c r="H2807" s="6" t="str" cm="1">
        <f t="array" ref="H2807">_xlfn.XLOOKUP(1,('[1]VLOOKUP DATA'!$I$2:$I$337=[1]DATA!G2807)*('[1]VLOOKUP DATA'!$J$2:$J$337=[1]DATA!D2807)*('[1]VLOOKUP DATA'!$K$2:$K$337=[1]DATA!E2807),'[1]VLOOKUP DATA'!$L$2:$L$337)</f>
        <v>Off-Peak</v>
      </c>
      <c r="I2807" s="1" cm="1">
        <f t="array" ref="I2807">_xlfn.XLOOKUP(B2807,'[1]VLOOKUP DATA'!$A$3:$A$14,_xlfn.XLOOKUP(H2807,'[1]VLOOKUP DATA'!$D$2:$F$2,'[1]VLOOKUP DATA'!$D$3:$F$14))*100</f>
        <v>93</v>
      </c>
      <c r="J2807" s="2">
        <v>44.307016666666634</v>
      </c>
      <c r="K2807" s="3">
        <f t="shared" si="173"/>
        <v>44.307016666666634</v>
      </c>
      <c r="L2807" s="3">
        <v>99.00833333333334</v>
      </c>
      <c r="M2807" s="4">
        <v>356.88853333333367</v>
      </c>
      <c r="N2807" s="4">
        <v>0</v>
      </c>
      <c r="O2807" s="4">
        <v>401.1939083333333</v>
      </c>
      <c r="P2807" s="3">
        <f t="shared" si="174"/>
        <v>479.85873786407785</v>
      </c>
      <c r="Q2807" s="5">
        <v>-1.6250000000000001E-3</v>
      </c>
      <c r="R2807" s="5">
        <f>VLOOKUP(D2807,'[1]DESIGN LOAD'!AC:AF,2,FALSE)</f>
        <v>200</v>
      </c>
      <c r="S2807" s="7">
        <f>VLOOKUP(D2807,'[1]DESIGN LOAD'!AC:AF,3,FALSE)</f>
        <v>190</v>
      </c>
      <c r="T2807">
        <f>VLOOKUP(D2807,'[1]DESIGN LOAD'!AC:AF,4,FALSE)</f>
        <v>390</v>
      </c>
    </row>
    <row r="2808" spans="1:20" x14ac:dyDescent="0.3">
      <c r="A2808" s="6">
        <v>2024</v>
      </c>
      <c r="B2808" s="6">
        <v>10</v>
      </c>
      <c r="C2808" s="6">
        <v>26</v>
      </c>
      <c r="D2808" s="6">
        <v>4</v>
      </c>
      <c r="E2808" s="6" t="str">
        <f t="shared" si="172"/>
        <v>Saturday</v>
      </c>
      <c r="F2808" s="6" t="str">
        <f t="shared" si="175"/>
        <v>Weekend</v>
      </c>
      <c r="G2808" s="6" t="str">
        <f>_xlfn.XLOOKUP(B2808,'[1]VLOOKUP DATA'!$A$3:$A$14,'[1]VLOOKUP DATA'!$C$3:$C$14)</f>
        <v>Low-demand</v>
      </c>
      <c r="H2808" s="6" t="str" cm="1">
        <f t="array" ref="H2808">_xlfn.XLOOKUP(1,('[1]VLOOKUP DATA'!$I$2:$I$337=[1]DATA!G2808)*('[1]VLOOKUP DATA'!$J$2:$J$337=[1]DATA!D2808)*('[1]VLOOKUP DATA'!$K$2:$K$337=[1]DATA!E2808),'[1]VLOOKUP DATA'!$L$2:$L$337)</f>
        <v>Off-Peak</v>
      </c>
      <c r="I2808" s="1" cm="1">
        <f t="array" ref="I2808">_xlfn.XLOOKUP(B2808,'[1]VLOOKUP DATA'!$A$3:$A$14,_xlfn.XLOOKUP(H2808,'[1]VLOOKUP DATA'!$D$2:$F$2,'[1]VLOOKUP DATA'!$D$3:$F$14))*100</f>
        <v>93</v>
      </c>
      <c r="J2808" s="2">
        <v>55.879241666666658</v>
      </c>
      <c r="K2808" s="3">
        <f t="shared" si="173"/>
        <v>55.879241666666658</v>
      </c>
      <c r="L2808" s="3">
        <v>99.00833333333334</v>
      </c>
      <c r="M2808" s="4">
        <v>343.78309999999993</v>
      </c>
      <c r="N2808" s="4">
        <v>0</v>
      </c>
      <c r="O2808" s="4">
        <v>399.66228333333316</v>
      </c>
      <c r="P2808" s="3">
        <f t="shared" si="174"/>
        <v>479.85873786407785</v>
      </c>
      <c r="Q2808" s="5">
        <v>-4.1666666666666669E-4</v>
      </c>
      <c r="R2808" s="5">
        <f>VLOOKUP(D2808,'[1]DESIGN LOAD'!AC:AF,2,FALSE)</f>
        <v>295</v>
      </c>
      <c r="S2808" s="7">
        <f>VLOOKUP(D2808,'[1]DESIGN LOAD'!AC:AF,3,FALSE)</f>
        <v>190</v>
      </c>
      <c r="T2808">
        <f>VLOOKUP(D2808,'[1]DESIGN LOAD'!AC:AF,4,FALSE)</f>
        <v>485</v>
      </c>
    </row>
    <row r="2809" spans="1:20" x14ac:dyDescent="0.3">
      <c r="A2809" s="6">
        <v>2024</v>
      </c>
      <c r="B2809" s="6">
        <v>10</v>
      </c>
      <c r="C2809" s="6">
        <v>26</v>
      </c>
      <c r="D2809" s="6">
        <v>5</v>
      </c>
      <c r="E2809" s="6" t="str">
        <f t="shared" si="172"/>
        <v>Saturday</v>
      </c>
      <c r="F2809" s="6" t="str">
        <f t="shared" si="175"/>
        <v>Weekend</v>
      </c>
      <c r="G2809" s="6" t="str">
        <f>_xlfn.XLOOKUP(B2809,'[1]VLOOKUP DATA'!$A$3:$A$14,'[1]VLOOKUP DATA'!$C$3:$C$14)</f>
        <v>Low-demand</v>
      </c>
      <c r="H2809" s="6" t="str" cm="1">
        <f t="array" ref="H2809">_xlfn.XLOOKUP(1,('[1]VLOOKUP DATA'!$I$2:$I$337=[1]DATA!G2809)*('[1]VLOOKUP DATA'!$J$2:$J$337=[1]DATA!D2809)*('[1]VLOOKUP DATA'!$K$2:$K$337=[1]DATA!E2809),'[1]VLOOKUP DATA'!$L$2:$L$337)</f>
        <v>Off-Peak</v>
      </c>
      <c r="I2809" s="1" cm="1">
        <f t="array" ref="I2809">_xlfn.XLOOKUP(B2809,'[1]VLOOKUP DATA'!$A$3:$A$14,_xlfn.XLOOKUP(H2809,'[1]VLOOKUP DATA'!$D$2:$F$2,'[1]VLOOKUP DATA'!$D$3:$F$14))*100</f>
        <v>93</v>
      </c>
      <c r="J2809" s="2">
        <v>56.222150000000013</v>
      </c>
      <c r="K2809" s="3">
        <f t="shared" si="173"/>
        <v>56.222150000000013</v>
      </c>
      <c r="L2809" s="3">
        <v>99.00833333333334</v>
      </c>
      <c r="M2809" s="4">
        <v>348.52645833333344</v>
      </c>
      <c r="N2809" s="4">
        <v>1.4604916666666665</v>
      </c>
      <c r="O2809" s="4">
        <v>406.20820833333318</v>
      </c>
      <c r="P2809" s="3">
        <f t="shared" si="174"/>
        <v>479.85873786407785</v>
      </c>
      <c r="Q2809" s="5">
        <v>-1.0833333333333333E-3</v>
      </c>
      <c r="R2809" s="5">
        <f>VLOOKUP(D2809,'[1]DESIGN LOAD'!AC:AF,2,FALSE)</f>
        <v>295</v>
      </c>
      <c r="S2809" s="7">
        <f>VLOOKUP(D2809,'[1]DESIGN LOAD'!AC:AF,3,FALSE)</f>
        <v>190</v>
      </c>
      <c r="T2809">
        <f>VLOOKUP(D2809,'[1]DESIGN LOAD'!AC:AF,4,FALSE)</f>
        <v>485</v>
      </c>
    </row>
    <row r="2810" spans="1:20" x14ac:dyDescent="0.3">
      <c r="A2810" s="6">
        <v>2024</v>
      </c>
      <c r="B2810" s="6">
        <v>10</v>
      </c>
      <c r="C2810" s="6">
        <v>26</v>
      </c>
      <c r="D2810" s="6">
        <v>6</v>
      </c>
      <c r="E2810" s="6" t="str">
        <f t="shared" si="172"/>
        <v>Saturday</v>
      </c>
      <c r="F2810" s="6" t="str">
        <f t="shared" si="175"/>
        <v>Weekend</v>
      </c>
      <c r="G2810" s="6" t="str">
        <f>_xlfn.XLOOKUP(B2810,'[1]VLOOKUP DATA'!$A$3:$A$14,'[1]VLOOKUP DATA'!$C$3:$C$14)</f>
        <v>Low-demand</v>
      </c>
      <c r="H2810" s="6" t="str" cm="1">
        <f t="array" ref="H2810">_xlfn.XLOOKUP(1,('[1]VLOOKUP DATA'!$I$2:$I$337=[1]DATA!G2810)*('[1]VLOOKUP DATA'!$J$2:$J$337=[1]DATA!D2810)*('[1]VLOOKUP DATA'!$K$2:$K$337=[1]DATA!E2810),'[1]VLOOKUP DATA'!$L$2:$L$337)</f>
        <v>Off-Peak</v>
      </c>
      <c r="I2810" s="1" cm="1">
        <f t="array" ref="I2810">_xlfn.XLOOKUP(B2810,'[1]VLOOKUP DATA'!$A$3:$A$14,_xlfn.XLOOKUP(H2810,'[1]VLOOKUP DATA'!$D$2:$F$2,'[1]VLOOKUP DATA'!$D$3:$F$14))*100</f>
        <v>93</v>
      </c>
      <c r="J2810" s="2">
        <v>43.863458333333348</v>
      </c>
      <c r="K2810" s="3">
        <f t="shared" si="173"/>
        <v>43.863458333333348</v>
      </c>
      <c r="L2810" s="3">
        <v>99.05</v>
      </c>
      <c r="M2810" s="4">
        <v>296.00004999999999</v>
      </c>
      <c r="N2810" s="4">
        <v>119.05600833333337</v>
      </c>
      <c r="O2810" s="4">
        <v>458.91908333333328</v>
      </c>
      <c r="P2810" s="3">
        <f t="shared" si="174"/>
        <v>479.85873786407785</v>
      </c>
      <c r="Q2810" s="5">
        <v>-3.7500000000000001E-4</v>
      </c>
      <c r="R2810" s="5">
        <f>VLOOKUP(D2810,'[1]DESIGN LOAD'!AC:AF,2,FALSE)</f>
        <v>295</v>
      </c>
      <c r="S2810" s="7">
        <f>VLOOKUP(D2810,'[1]DESIGN LOAD'!AC:AF,3,FALSE)</f>
        <v>190</v>
      </c>
      <c r="T2810">
        <f>VLOOKUP(D2810,'[1]DESIGN LOAD'!AC:AF,4,FALSE)</f>
        <v>485</v>
      </c>
    </row>
    <row r="2811" spans="1:20" x14ac:dyDescent="0.3">
      <c r="A2811" s="6">
        <v>2024</v>
      </c>
      <c r="B2811" s="6">
        <v>10</v>
      </c>
      <c r="C2811" s="6">
        <v>26</v>
      </c>
      <c r="D2811" s="6">
        <v>7</v>
      </c>
      <c r="E2811" s="6" t="str">
        <f t="shared" si="172"/>
        <v>Saturday</v>
      </c>
      <c r="F2811" s="6" t="str">
        <f t="shared" si="175"/>
        <v>Weekend</v>
      </c>
      <c r="G2811" s="6" t="str">
        <f>_xlfn.XLOOKUP(B2811,'[1]VLOOKUP DATA'!$A$3:$A$14,'[1]VLOOKUP DATA'!$C$3:$C$14)</f>
        <v>Low-demand</v>
      </c>
      <c r="H2811" s="6" t="str" cm="1">
        <f t="array" ref="H2811">_xlfn.XLOOKUP(1,('[1]VLOOKUP DATA'!$I$2:$I$337=[1]DATA!G2811)*('[1]VLOOKUP DATA'!$J$2:$J$337=[1]DATA!D2811)*('[1]VLOOKUP DATA'!$K$2:$K$337=[1]DATA!E2811),'[1]VLOOKUP DATA'!$L$2:$L$337)</f>
        <v>Standard</v>
      </c>
      <c r="I2811" s="1" cm="1">
        <f t="array" ref="I2811">_xlfn.XLOOKUP(B2811,'[1]VLOOKUP DATA'!$A$3:$A$14,_xlfn.XLOOKUP(H2811,'[1]VLOOKUP DATA'!$D$2:$F$2,'[1]VLOOKUP DATA'!$D$3:$F$14))*100</f>
        <v>147</v>
      </c>
      <c r="J2811" s="2">
        <v>6.5358383838383842</v>
      </c>
      <c r="K2811" s="3">
        <f t="shared" si="173"/>
        <v>6.5358383838383842</v>
      </c>
      <c r="L2811" s="3">
        <v>98.393939393939391</v>
      </c>
      <c r="M2811" s="4">
        <v>59.115959595959595</v>
      </c>
      <c r="N2811" s="4">
        <v>373.25994949494941</v>
      </c>
      <c r="O2811" s="4">
        <v>398.15868686868686</v>
      </c>
      <c r="P2811" s="3">
        <f t="shared" si="174"/>
        <v>479.85873786407785</v>
      </c>
      <c r="Q2811" s="5">
        <v>-3.1515151515151517E-3</v>
      </c>
      <c r="R2811" s="5">
        <f>VLOOKUP(D2811,'[1]DESIGN LOAD'!AC:AF,2,FALSE)</f>
        <v>565</v>
      </c>
      <c r="S2811" s="7">
        <f>VLOOKUP(D2811,'[1]DESIGN LOAD'!AC:AF,3,FALSE)</f>
        <v>690</v>
      </c>
      <c r="T2811">
        <f>VLOOKUP(D2811,'[1]DESIGN LOAD'!AC:AF,4,FALSE)</f>
        <v>1255</v>
      </c>
    </row>
    <row r="2812" spans="1:20" x14ac:dyDescent="0.3">
      <c r="A2812" s="6">
        <v>2024</v>
      </c>
      <c r="B2812" s="6">
        <v>10</v>
      </c>
      <c r="C2812" s="6">
        <v>26</v>
      </c>
      <c r="D2812" s="6">
        <v>8</v>
      </c>
      <c r="E2812" s="6" t="str">
        <f t="shared" si="172"/>
        <v>Saturday</v>
      </c>
      <c r="F2812" s="6" t="str">
        <f t="shared" si="175"/>
        <v>Weekend</v>
      </c>
      <c r="G2812" s="6" t="str">
        <f>_xlfn.XLOOKUP(B2812,'[1]VLOOKUP DATA'!$A$3:$A$14,'[1]VLOOKUP DATA'!$C$3:$C$14)</f>
        <v>Low-demand</v>
      </c>
      <c r="H2812" s="6" t="str" cm="1">
        <f t="array" ref="H2812">_xlfn.XLOOKUP(1,('[1]VLOOKUP DATA'!$I$2:$I$337=[1]DATA!G2812)*('[1]VLOOKUP DATA'!$J$2:$J$337=[1]DATA!D2812)*('[1]VLOOKUP DATA'!$K$2:$K$337=[1]DATA!E2812),'[1]VLOOKUP DATA'!$L$2:$L$337)</f>
        <v>Standard</v>
      </c>
      <c r="I2812" s="1" cm="1">
        <f t="array" ref="I2812">_xlfn.XLOOKUP(B2812,'[1]VLOOKUP DATA'!$A$3:$A$14,_xlfn.XLOOKUP(H2812,'[1]VLOOKUP DATA'!$D$2:$F$2,'[1]VLOOKUP DATA'!$D$3:$F$14))*100</f>
        <v>147</v>
      </c>
      <c r="J2812" s="2">
        <v>-2.3924833333333302</v>
      </c>
      <c r="K2812" s="3">
        <f t="shared" si="173"/>
        <v>0</v>
      </c>
      <c r="L2812" s="3">
        <v>98</v>
      </c>
      <c r="M2812" s="4">
        <v>0</v>
      </c>
      <c r="N2812" s="4">
        <v>347.71879166666656</v>
      </c>
      <c r="O2812" s="4">
        <v>338.33423333333309</v>
      </c>
      <c r="P2812" s="3">
        <f t="shared" si="174"/>
        <v>479.85873786407785</v>
      </c>
      <c r="Q2812" s="5">
        <v>-1.8608333333333331E-2</v>
      </c>
      <c r="R2812" s="5">
        <f>VLOOKUP(D2812,'[1]DESIGN LOAD'!AC:AF,2,FALSE)</f>
        <v>565</v>
      </c>
      <c r="S2812" s="7">
        <f>VLOOKUP(D2812,'[1]DESIGN LOAD'!AC:AF,3,FALSE)</f>
        <v>675</v>
      </c>
      <c r="T2812">
        <f>VLOOKUP(D2812,'[1]DESIGN LOAD'!AC:AF,4,FALSE)</f>
        <v>1240</v>
      </c>
    </row>
    <row r="2813" spans="1:20" x14ac:dyDescent="0.3">
      <c r="A2813" s="6">
        <v>2024</v>
      </c>
      <c r="B2813" s="6">
        <v>10</v>
      </c>
      <c r="C2813" s="6">
        <v>26</v>
      </c>
      <c r="D2813" s="6">
        <v>9</v>
      </c>
      <c r="E2813" s="6" t="str">
        <f t="shared" si="172"/>
        <v>Saturday</v>
      </c>
      <c r="F2813" s="6" t="str">
        <f t="shared" si="175"/>
        <v>Weekend</v>
      </c>
      <c r="G2813" s="6" t="str">
        <f>_xlfn.XLOOKUP(B2813,'[1]VLOOKUP DATA'!$A$3:$A$14,'[1]VLOOKUP DATA'!$C$3:$C$14)</f>
        <v>Low-demand</v>
      </c>
      <c r="H2813" s="6" t="str" cm="1">
        <f t="array" ref="H2813">_xlfn.XLOOKUP(1,('[1]VLOOKUP DATA'!$I$2:$I$337=[1]DATA!G2813)*('[1]VLOOKUP DATA'!$J$2:$J$337=[1]DATA!D2813)*('[1]VLOOKUP DATA'!$K$2:$K$337=[1]DATA!E2813),'[1]VLOOKUP DATA'!$L$2:$L$337)</f>
        <v>Standard</v>
      </c>
      <c r="I2813" s="1" cm="1">
        <f t="array" ref="I2813">_xlfn.XLOOKUP(B2813,'[1]VLOOKUP DATA'!$A$3:$A$14,_xlfn.XLOOKUP(H2813,'[1]VLOOKUP DATA'!$D$2:$F$2,'[1]VLOOKUP DATA'!$D$3:$F$14))*100</f>
        <v>147</v>
      </c>
      <c r="J2813" s="2">
        <v>271.28510344827578</v>
      </c>
      <c r="K2813" s="3">
        <f t="shared" si="173"/>
        <v>271.28510344827578</v>
      </c>
      <c r="L2813" s="3">
        <v>93.735632183908052</v>
      </c>
      <c r="M2813" s="4">
        <v>0</v>
      </c>
      <c r="N2813" s="4">
        <v>209.87445977011495</v>
      </c>
      <c r="O2813" s="4">
        <v>481.05879310344818</v>
      </c>
      <c r="P2813" s="3">
        <f t="shared" si="174"/>
        <v>479.85873786407785</v>
      </c>
      <c r="Q2813" s="5">
        <v>-0.10029885057471269</v>
      </c>
      <c r="R2813" s="5">
        <f>VLOOKUP(D2813,'[1]DESIGN LOAD'!AC:AF,2,FALSE)</f>
        <v>565</v>
      </c>
      <c r="S2813" s="7">
        <f>VLOOKUP(D2813,'[1]DESIGN LOAD'!AC:AF,3,FALSE)</f>
        <v>675</v>
      </c>
      <c r="T2813">
        <f>VLOOKUP(D2813,'[1]DESIGN LOAD'!AC:AF,4,FALSE)</f>
        <v>1240</v>
      </c>
    </row>
    <row r="2814" spans="1:20" x14ac:dyDescent="0.3">
      <c r="A2814" s="6">
        <v>2024</v>
      </c>
      <c r="B2814" s="6">
        <v>10</v>
      </c>
      <c r="C2814" s="6">
        <v>26</v>
      </c>
      <c r="D2814" s="6">
        <v>10</v>
      </c>
      <c r="E2814" s="6" t="str">
        <f t="shared" si="172"/>
        <v>Saturday</v>
      </c>
      <c r="F2814" s="6" t="str">
        <f t="shared" si="175"/>
        <v>Weekend</v>
      </c>
      <c r="G2814" s="6" t="str">
        <f>_xlfn.XLOOKUP(B2814,'[1]VLOOKUP DATA'!$A$3:$A$14,'[1]VLOOKUP DATA'!$C$3:$C$14)</f>
        <v>Low-demand</v>
      </c>
      <c r="H2814" s="6" t="str" cm="1">
        <f t="array" ref="H2814">_xlfn.XLOOKUP(1,('[1]VLOOKUP DATA'!$I$2:$I$337=[1]DATA!G2814)*('[1]VLOOKUP DATA'!$J$2:$J$337=[1]DATA!D2814)*('[1]VLOOKUP DATA'!$K$2:$K$337=[1]DATA!E2814),'[1]VLOOKUP DATA'!$L$2:$L$337)</f>
        <v>Standard</v>
      </c>
      <c r="I2814" s="1" cm="1">
        <f t="array" ref="I2814">_xlfn.XLOOKUP(B2814,'[1]VLOOKUP DATA'!$A$3:$A$14,_xlfn.XLOOKUP(H2814,'[1]VLOOKUP DATA'!$D$2:$F$2,'[1]VLOOKUP DATA'!$D$3:$F$14))*100</f>
        <v>147</v>
      </c>
      <c r="J2814" s="2">
        <v>-1.0677500000000002</v>
      </c>
      <c r="K2814" s="3">
        <f t="shared" si="173"/>
        <v>0</v>
      </c>
      <c r="L2814" s="3">
        <v>89</v>
      </c>
      <c r="M2814" s="4">
        <v>0</v>
      </c>
      <c r="N2814" s="4">
        <v>548.24920000000009</v>
      </c>
      <c r="O2814" s="4">
        <v>547.1178000000001</v>
      </c>
      <c r="P2814" s="3">
        <f t="shared" si="174"/>
        <v>479.85873786407785</v>
      </c>
      <c r="Q2814" s="5">
        <v>-6.2233333333333314E-2</v>
      </c>
      <c r="R2814" s="5">
        <f>VLOOKUP(D2814,'[1]DESIGN LOAD'!AC:AF,2,FALSE)</f>
        <v>565</v>
      </c>
      <c r="S2814" s="7">
        <f>VLOOKUP(D2814,'[1]DESIGN LOAD'!AC:AF,3,FALSE)</f>
        <v>675</v>
      </c>
      <c r="T2814">
        <f>VLOOKUP(D2814,'[1]DESIGN LOAD'!AC:AF,4,FALSE)</f>
        <v>1240</v>
      </c>
    </row>
    <row r="2815" spans="1:20" x14ac:dyDescent="0.3">
      <c r="A2815" s="6">
        <v>2024</v>
      </c>
      <c r="B2815" s="6">
        <v>10</v>
      </c>
      <c r="C2815" s="6">
        <v>26</v>
      </c>
      <c r="D2815" s="6">
        <v>11</v>
      </c>
      <c r="E2815" s="6" t="str">
        <f t="shared" si="172"/>
        <v>Saturday</v>
      </c>
      <c r="F2815" s="6" t="str">
        <f t="shared" si="175"/>
        <v>Weekend</v>
      </c>
      <c r="G2815" s="6" t="str">
        <f>_xlfn.XLOOKUP(B2815,'[1]VLOOKUP DATA'!$A$3:$A$14,'[1]VLOOKUP DATA'!$C$3:$C$14)</f>
        <v>Low-demand</v>
      </c>
      <c r="H2815" s="6" t="str" cm="1">
        <f t="array" ref="H2815">_xlfn.XLOOKUP(1,('[1]VLOOKUP DATA'!$I$2:$I$337=[1]DATA!G2815)*('[1]VLOOKUP DATA'!$J$2:$J$337=[1]DATA!D2815)*('[1]VLOOKUP DATA'!$K$2:$K$337=[1]DATA!E2815),'[1]VLOOKUP DATA'!$L$2:$L$337)</f>
        <v>Standard</v>
      </c>
      <c r="I2815" s="1" cm="1">
        <f t="array" ref="I2815">_xlfn.XLOOKUP(B2815,'[1]VLOOKUP DATA'!$A$3:$A$14,_xlfn.XLOOKUP(H2815,'[1]VLOOKUP DATA'!$D$2:$F$2,'[1]VLOOKUP DATA'!$D$3:$F$14))*100</f>
        <v>147</v>
      </c>
      <c r="J2815" s="2">
        <v>-1.6468249999999998</v>
      </c>
      <c r="K2815" s="3">
        <f t="shared" si="173"/>
        <v>0</v>
      </c>
      <c r="L2815" s="3">
        <v>89</v>
      </c>
      <c r="M2815" s="4">
        <v>0</v>
      </c>
      <c r="N2815" s="4">
        <v>603.48400833333324</v>
      </c>
      <c r="O2815" s="4">
        <v>601.77924999999993</v>
      </c>
      <c r="P2815" s="3">
        <f t="shared" si="174"/>
        <v>479.85873786407785</v>
      </c>
      <c r="Q2815" s="5">
        <v>-5.6758333333333341E-2</v>
      </c>
      <c r="R2815" s="5">
        <f>VLOOKUP(D2815,'[1]DESIGN LOAD'!AC:AF,2,FALSE)</f>
        <v>565</v>
      </c>
      <c r="S2815" s="7">
        <f>VLOOKUP(D2815,'[1]DESIGN LOAD'!AC:AF,3,FALSE)</f>
        <v>675</v>
      </c>
      <c r="T2815">
        <f>VLOOKUP(D2815,'[1]DESIGN LOAD'!AC:AF,4,FALSE)</f>
        <v>1240</v>
      </c>
    </row>
    <row r="2816" spans="1:20" x14ac:dyDescent="0.3">
      <c r="A2816" s="6">
        <v>2024</v>
      </c>
      <c r="B2816" s="6">
        <v>10</v>
      </c>
      <c r="C2816" s="6">
        <v>26</v>
      </c>
      <c r="D2816" s="6">
        <v>12</v>
      </c>
      <c r="E2816" s="6" t="str">
        <f t="shared" si="172"/>
        <v>Saturday</v>
      </c>
      <c r="F2816" s="6" t="str">
        <f t="shared" si="175"/>
        <v>Weekend</v>
      </c>
      <c r="G2816" s="6" t="str">
        <f>_xlfn.XLOOKUP(B2816,'[1]VLOOKUP DATA'!$A$3:$A$14,'[1]VLOOKUP DATA'!$C$3:$C$14)</f>
        <v>Low-demand</v>
      </c>
      <c r="H2816" s="6" t="str" cm="1">
        <f t="array" ref="H2816">_xlfn.XLOOKUP(1,('[1]VLOOKUP DATA'!$I$2:$I$337=[1]DATA!G2816)*('[1]VLOOKUP DATA'!$J$2:$J$337=[1]DATA!D2816)*('[1]VLOOKUP DATA'!$K$2:$K$337=[1]DATA!E2816),'[1]VLOOKUP DATA'!$L$2:$L$337)</f>
        <v>Off-Peak</v>
      </c>
      <c r="I2816" s="1" cm="1">
        <f t="array" ref="I2816">_xlfn.XLOOKUP(B2816,'[1]VLOOKUP DATA'!$A$3:$A$14,_xlfn.XLOOKUP(H2816,'[1]VLOOKUP DATA'!$D$2:$F$2,'[1]VLOOKUP DATA'!$D$3:$F$14))*100</f>
        <v>93</v>
      </c>
      <c r="J2816" s="2">
        <v>5.7397749999999998</v>
      </c>
      <c r="K2816" s="3">
        <f t="shared" si="173"/>
        <v>5.7397749999999998</v>
      </c>
      <c r="L2816" s="3">
        <v>89</v>
      </c>
      <c r="M2816" s="4">
        <v>0</v>
      </c>
      <c r="N2816" s="4">
        <v>670.3735416666666</v>
      </c>
      <c r="O2816" s="4">
        <v>676.07650833333344</v>
      </c>
      <c r="P2816" s="3">
        <f t="shared" si="174"/>
        <v>479.85873786407785</v>
      </c>
      <c r="Q2816" s="5">
        <v>-3.6041666666666673E-2</v>
      </c>
      <c r="R2816" s="5">
        <f>VLOOKUP(D2816,'[1]DESIGN LOAD'!AC:AF,2,FALSE)</f>
        <v>565</v>
      </c>
      <c r="S2816" s="7">
        <f>VLOOKUP(D2816,'[1]DESIGN LOAD'!AC:AF,3,FALSE)</f>
        <v>675</v>
      </c>
      <c r="T2816">
        <f>VLOOKUP(D2816,'[1]DESIGN LOAD'!AC:AF,4,FALSE)</f>
        <v>1240</v>
      </c>
    </row>
    <row r="2817" spans="1:20" x14ac:dyDescent="0.3">
      <c r="A2817" s="6">
        <v>2024</v>
      </c>
      <c r="B2817" s="6">
        <v>10</v>
      </c>
      <c r="C2817" s="6">
        <v>26</v>
      </c>
      <c r="D2817" s="6">
        <v>13</v>
      </c>
      <c r="E2817" s="6" t="str">
        <f t="shared" si="172"/>
        <v>Saturday</v>
      </c>
      <c r="F2817" s="6" t="str">
        <f t="shared" si="175"/>
        <v>Weekend</v>
      </c>
      <c r="G2817" s="6" t="str">
        <f>_xlfn.XLOOKUP(B2817,'[1]VLOOKUP DATA'!$A$3:$A$14,'[1]VLOOKUP DATA'!$C$3:$C$14)</f>
        <v>Low-demand</v>
      </c>
      <c r="H2817" s="6" t="str" cm="1">
        <f t="array" ref="H2817">_xlfn.XLOOKUP(1,('[1]VLOOKUP DATA'!$I$2:$I$337=[1]DATA!G2817)*('[1]VLOOKUP DATA'!$J$2:$J$337=[1]DATA!D2817)*('[1]VLOOKUP DATA'!$K$2:$K$337=[1]DATA!E2817),'[1]VLOOKUP DATA'!$L$2:$L$337)</f>
        <v>Off-Peak</v>
      </c>
      <c r="I2817" s="1" cm="1">
        <f t="array" ref="I2817">_xlfn.XLOOKUP(B2817,'[1]VLOOKUP DATA'!$A$3:$A$14,_xlfn.XLOOKUP(H2817,'[1]VLOOKUP DATA'!$D$2:$F$2,'[1]VLOOKUP DATA'!$D$3:$F$14))*100</f>
        <v>93</v>
      </c>
      <c r="J2817" s="2">
        <v>2.1558750000000004</v>
      </c>
      <c r="K2817" s="3">
        <f t="shared" si="173"/>
        <v>2.1558750000000004</v>
      </c>
      <c r="L2817" s="3">
        <v>89</v>
      </c>
      <c r="M2817" s="4">
        <v>0.78697500000000009</v>
      </c>
      <c r="N2817" s="4">
        <v>650.88200833333326</v>
      </c>
      <c r="O2817" s="4">
        <v>653.78810833333341</v>
      </c>
      <c r="P2817" s="3">
        <f t="shared" si="174"/>
        <v>479.85873786407785</v>
      </c>
      <c r="Q2817" s="5">
        <v>-3.593333333333331E-2</v>
      </c>
      <c r="R2817" s="5">
        <f>VLOOKUP(D2817,'[1]DESIGN LOAD'!AC:AF,2,FALSE)</f>
        <v>565</v>
      </c>
      <c r="S2817" s="7">
        <f>VLOOKUP(D2817,'[1]DESIGN LOAD'!AC:AF,3,FALSE)</f>
        <v>675</v>
      </c>
      <c r="T2817">
        <f>VLOOKUP(D2817,'[1]DESIGN LOAD'!AC:AF,4,FALSE)</f>
        <v>1240</v>
      </c>
    </row>
    <row r="2818" spans="1:20" x14ac:dyDescent="0.3">
      <c r="A2818" s="6">
        <v>2024</v>
      </c>
      <c r="B2818" s="6">
        <v>10</v>
      </c>
      <c r="C2818" s="6">
        <v>26</v>
      </c>
      <c r="D2818" s="6">
        <v>14</v>
      </c>
      <c r="E2818" s="6" t="str">
        <f t="shared" ref="E2818:E2881" si="176">TEXT(DATE(A2818, B2818, C2818), "dddd")</f>
        <v>Saturday</v>
      </c>
      <c r="F2818" s="6" t="str">
        <f t="shared" si="175"/>
        <v>Weekend</v>
      </c>
      <c r="G2818" s="6" t="str">
        <f>_xlfn.XLOOKUP(B2818,'[1]VLOOKUP DATA'!$A$3:$A$14,'[1]VLOOKUP DATA'!$C$3:$C$14)</f>
        <v>Low-demand</v>
      </c>
      <c r="H2818" s="6" t="str" cm="1">
        <f t="array" ref="H2818">_xlfn.XLOOKUP(1,('[1]VLOOKUP DATA'!$I$2:$I$337=[1]DATA!G2818)*('[1]VLOOKUP DATA'!$J$2:$J$337=[1]DATA!D2818)*('[1]VLOOKUP DATA'!$K$2:$K$337=[1]DATA!E2818),'[1]VLOOKUP DATA'!$L$2:$L$337)</f>
        <v>Off-Peak</v>
      </c>
      <c r="I2818" s="1" cm="1">
        <f t="array" ref="I2818">_xlfn.XLOOKUP(B2818,'[1]VLOOKUP DATA'!$A$3:$A$14,_xlfn.XLOOKUP(H2818,'[1]VLOOKUP DATA'!$D$2:$F$2,'[1]VLOOKUP DATA'!$D$3:$F$14))*100</f>
        <v>93</v>
      </c>
      <c r="J2818" s="2">
        <v>21.208783333333329</v>
      </c>
      <c r="K2818" s="3">
        <f t="shared" ref="K2818:K2881" si="177">IF(J2818&gt;0,J2818,0)</f>
        <v>21.208783333333329</v>
      </c>
      <c r="L2818" s="3">
        <v>88.416666666666671</v>
      </c>
      <c r="M2818" s="4">
        <v>19.967649999999999</v>
      </c>
      <c r="N2818" s="4">
        <v>577.21481666666648</v>
      </c>
      <c r="O2818" s="4">
        <v>618.37712499999986</v>
      </c>
      <c r="P2818" s="3">
        <f t="shared" ref="P2818:P2881" si="178">_xlfn.MAXIFS(M:M,B:B,B2818)</f>
        <v>479.85873786407785</v>
      </c>
      <c r="Q2818" s="5">
        <v>-1.3874999999999998E-2</v>
      </c>
      <c r="R2818" s="5">
        <f>VLOOKUP(D2818,'[1]DESIGN LOAD'!AC:AF,2,FALSE)</f>
        <v>565</v>
      </c>
      <c r="S2818" s="7">
        <f>VLOOKUP(D2818,'[1]DESIGN LOAD'!AC:AF,3,FALSE)</f>
        <v>675</v>
      </c>
      <c r="T2818">
        <f>VLOOKUP(D2818,'[1]DESIGN LOAD'!AC:AF,4,FALSE)</f>
        <v>1240</v>
      </c>
    </row>
    <row r="2819" spans="1:20" x14ac:dyDescent="0.3">
      <c r="A2819" s="6">
        <v>2024</v>
      </c>
      <c r="B2819" s="6">
        <v>10</v>
      </c>
      <c r="C2819" s="6">
        <v>26</v>
      </c>
      <c r="D2819" s="6">
        <v>15</v>
      </c>
      <c r="E2819" s="6" t="str">
        <f t="shared" si="176"/>
        <v>Saturday</v>
      </c>
      <c r="F2819" s="6" t="str">
        <f t="shared" si="175"/>
        <v>Weekend</v>
      </c>
      <c r="G2819" s="6" t="str">
        <f>_xlfn.XLOOKUP(B2819,'[1]VLOOKUP DATA'!$A$3:$A$14,'[1]VLOOKUP DATA'!$C$3:$C$14)</f>
        <v>Low-demand</v>
      </c>
      <c r="H2819" s="6" t="str" cm="1">
        <f t="array" ref="H2819">_xlfn.XLOOKUP(1,('[1]VLOOKUP DATA'!$I$2:$I$337=[1]DATA!G2819)*('[1]VLOOKUP DATA'!$J$2:$J$337=[1]DATA!D2819)*('[1]VLOOKUP DATA'!$K$2:$K$337=[1]DATA!E2819),'[1]VLOOKUP DATA'!$L$2:$L$337)</f>
        <v>Off-Peak</v>
      </c>
      <c r="I2819" s="1" cm="1">
        <f t="array" ref="I2819">_xlfn.XLOOKUP(B2819,'[1]VLOOKUP DATA'!$A$3:$A$14,_xlfn.XLOOKUP(H2819,'[1]VLOOKUP DATA'!$D$2:$F$2,'[1]VLOOKUP DATA'!$D$3:$F$14))*100</f>
        <v>93</v>
      </c>
      <c r="J2819" s="2">
        <v>51.308991666666671</v>
      </c>
      <c r="K2819" s="3">
        <f t="shared" si="177"/>
        <v>51.308991666666671</v>
      </c>
      <c r="L2819" s="3">
        <v>86.55</v>
      </c>
      <c r="M2819" s="4">
        <v>70.976708333333306</v>
      </c>
      <c r="N2819" s="4">
        <v>453.50602499999974</v>
      </c>
      <c r="O2819" s="4">
        <v>575.76309166666658</v>
      </c>
      <c r="P2819" s="3">
        <f t="shared" si="178"/>
        <v>479.85873786407785</v>
      </c>
      <c r="Q2819" s="5">
        <v>-2.8600000000000004E-2</v>
      </c>
      <c r="R2819" s="5">
        <f>VLOOKUP(D2819,'[1]DESIGN LOAD'!AC:AF,2,FALSE)</f>
        <v>565</v>
      </c>
      <c r="S2819" s="7">
        <f>VLOOKUP(D2819,'[1]DESIGN LOAD'!AC:AF,3,FALSE)</f>
        <v>675</v>
      </c>
      <c r="T2819">
        <f>VLOOKUP(D2819,'[1]DESIGN LOAD'!AC:AF,4,FALSE)</f>
        <v>1240</v>
      </c>
    </row>
    <row r="2820" spans="1:20" x14ac:dyDescent="0.3">
      <c r="A2820" s="6">
        <v>2024</v>
      </c>
      <c r="B2820" s="6">
        <v>10</v>
      </c>
      <c r="C2820" s="6">
        <v>26</v>
      </c>
      <c r="D2820" s="6">
        <v>16</v>
      </c>
      <c r="E2820" s="6" t="str">
        <f t="shared" si="176"/>
        <v>Saturday</v>
      </c>
      <c r="F2820" s="6" t="str">
        <f t="shared" si="175"/>
        <v>Weekend</v>
      </c>
      <c r="G2820" s="6" t="str">
        <f>_xlfn.XLOOKUP(B2820,'[1]VLOOKUP DATA'!$A$3:$A$14,'[1]VLOOKUP DATA'!$C$3:$C$14)</f>
        <v>Low-demand</v>
      </c>
      <c r="H2820" s="6" t="str" cm="1">
        <f t="array" ref="H2820">_xlfn.XLOOKUP(1,('[1]VLOOKUP DATA'!$I$2:$I$337=[1]DATA!G2820)*('[1]VLOOKUP DATA'!$J$2:$J$337=[1]DATA!D2820)*('[1]VLOOKUP DATA'!$K$2:$K$337=[1]DATA!E2820),'[1]VLOOKUP DATA'!$L$2:$L$337)</f>
        <v>Off-Peak</v>
      </c>
      <c r="I2820" s="1" cm="1">
        <f t="array" ref="I2820">_xlfn.XLOOKUP(B2820,'[1]VLOOKUP DATA'!$A$3:$A$14,_xlfn.XLOOKUP(H2820,'[1]VLOOKUP DATA'!$D$2:$F$2,'[1]VLOOKUP DATA'!$D$3:$F$14))*100</f>
        <v>93</v>
      </c>
      <c r="J2820" s="2">
        <v>125.95055000000001</v>
      </c>
      <c r="K2820" s="3">
        <f t="shared" si="177"/>
        <v>125.95055000000001</v>
      </c>
      <c r="L2820" s="3">
        <v>82.50833333333334</v>
      </c>
      <c r="M2820" s="4">
        <v>115.89165833333341</v>
      </c>
      <c r="N2820" s="4">
        <v>309.73047500000007</v>
      </c>
      <c r="O2820" s="4">
        <v>551.53538333333347</v>
      </c>
      <c r="P2820" s="3">
        <f t="shared" si="178"/>
        <v>479.85873786407785</v>
      </c>
      <c r="Q2820" s="5">
        <v>-3.7366666666666673E-2</v>
      </c>
      <c r="R2820" s="5">
        <f>VLOOKUP(D2820,'[1]DESIGN LOAD'!AC:AF,2,FALSE)</f>
        <v>565</v>
      </c>
      <c r="S2820" s="7">
        <f>VLOOKUP(D2820,'[1]DESIGN LOAD'!AC:AF,3,FALSE)</f>
        <v>675</v>
      </c>
      <c r="T2820">
        <f>VLOOKUP(D2820,'[1]DESIGN LOAD'!AC:AF,4,FALSE)</f>
        <v>1240</v>
      </c>
    </row>
    <row r="2821" spans="1:20" x14ac:dyDescent="0.3">
      <c r="A2821" s="6">
        <v>2024</v>
      </c>
      <c r="B2821" s="6">
        <v>10</v>
      </c>
      <c r="C2821" s="6">
        <v>26</v>
      </c>
      <c r="D2821" s="6">
        <v>17</v>
      </c>
      <c r="E2821" s="6" t="str">
        <f t="shared" si="176"/>
        <v>Saturday</v>
      </c>
      <c r="F2821" s="6" t="str">
        <f t="shared" si="175"/>
        <v>Weekend</v>
      </c>
      <c r="G2821" s="6" t="str">
        <f>_xlfn.XLOOKUP(B2821,'[1]VLOOKUP DATA'!$A$3:$A$14,'[1]VLOOKUP DATA'!$C$3:$C$14)</f>
        <v>Low-demand</v>
      </c>
      <c r="H2821" s="6" t="str" cm="1">
        <f t="array" ref="H2821">_xlfn.XLOOKUP(1,('[1]VLOOKUP DATA'!$I$2:$I$337=[1]DATA!G2821)*('[1]VLOOKUP DATA'!$J$2:$J$337=[1]DATA!D2821)*('[1]VLOOKUP DATA'!$K$2:$K$337=[1]DATA!E2821),'[1]VLOOKUP DATA'!$L$2:$L$337)</f>
        <v>Off-Peak</v>
      </c>
      <c r="I2821" s="1" cm="1">
        <f t="array" ref="I2821">_xlfn.XLOOKUP(B2821,'[1]VLOOKUP DATA'!$A$3:$A$14,_xlfn.XLOOKUP(H2821,'[1]VLOOKUP DATA'!$D$2:$F$2,'[1]VLOOKUP DATA'!$D$3:$F$14))*100</f>
        <v>93</v>
      </c>
      <c r="J2821" s="2">
        <v>189.01272500000005</v>
      </c>
      <c r="K2821" s="3">
        <f t="shared" si="177"/>
        <v>189.01272500000005</v>
      </c>
      <c r="L2821" s="3">
        <v>74.86666666666666</v>
      </c>
      <c r="M2821" s="4">
        <v>162.22189166666666</v>
      </c>
      <c r="N2821" s="4">
        <v>152.61682500000001</v>
      </c>
      <c r="O2821" s="4">
        <v>503.8155666666666</v>
      </c>
      <c r="P2821" s="3">
        <f t="shared" si="178"/>
        <v>479.85873786407785</v>
      </c>
      <c r="Q2821" s="5">
        <v>-3.6133333333333337E-2</v>
      </c>
      <c r="R2821" s="5">
        <f>VLOOKUP(D2821,'[1]DESIGN LOAD'!AC:AF,2,FALSE)</f>
        <v>555</v>
      </c>
      <c r="S2821" s="7">
        <f>VLOOKUP(D2821,'[1]DESIGN LOAD'!AC:AF,3,FALSE)</f>
        <v>675</v>
      </c>
      <c r="T2821">
        <f>VLOOKUP(D2821,'[1]DESIGN LOAD'!AC:AF,4,FALSE)</f>
        <v>1230</v>
      </c>
    </row>
    <row r="2822" spans="1:20" x14ac:dyDescent="0.3">
      <c r="A2822" s="6">
        <v>2024</v>
      </c>
      <c r="B2822" s="6">
        <v>10</v>
      </c>
      <c r="C2822" s="6">
        <v>26</v>
      </c>
      <c r="D2822" s="6">
        <v>18</v>
      </c>
      <c r="E2822" s="6" t="str">
        <f t="shared" si="176"/>
        <v>Saturday</v>
      </c>
      <c r="F2822" s="6" t="str">
        <f t="shared" si="175"/>
        <v>Weekend</v>
      </c>
      <c r="G2822" s="6" t="str">
        <f>_xlfn.XLOOKUP(B2822,'[1]VLOOKUP DATA'!$A$3:$A$14,'[1]VLOOKUP DATA'!$C$3:$C$14)</f>
        <v>Low-demand</v>
      </c>
      <c r="H2822" s="6" t="str" cm="1">
        <f t="array" ref="H2822">_xlfn.XLOOKUP(1,('[1]VLOOKUP DATA'!$I$2:$I$337=[1]DATA!G2822)*('[1]VLOOKUP DATA'!$J$2:$J$337=[1]DATA!D2822)*('[1]VLOOKUP DATA'!$K$2:$K$337=[1]DATA!E2822),'[1]VLOOKUP DATA'!$L$2:$L$337)</f>
        <v>Standard</v>
      </c>
      <c r="I2822" s="1" cm="1">
        <f t="array" ref="I2822">_xlfn.XLOOKUP(B2822,'[1]VLOOKUP DATA'!$A$3:$A$14,_xlfn.XLOOKUP(H2822,'[1]VLOOKUP DATA'!$D$2:$F$2,'[1]VLOOKUP DATA'!$D$3:$F$14))*100</f>
        <v>147</v>
      </c>
      <c r="J2822" s="2">
        <v>48.666889830508474</v>
      </c>
      <c r="K2822" s="3">
        <f t="shared" si="177"/>
        <v>48.666889830508474</v>
      </c>
      <c r="L2822" s="3">
        <v>69.194915254237287</v>
      </c>
      <c r="M2822" s="4">
        <v>421.10133898305082</v>
      </c>
      <c r="N2822" s="4">
        <v>31.589262711864421</v>
      </c>
      <c r="O2822" s="4">
        <v>501.32281355932201</v>
      </c>
      <c r="P2822" s="3">
        <f t="shared" si="178"/>
        <v>479.85873786407785</v>
      </c>
      <c r="Q2822" s="5">
        <v>-3.4525423728813558E-2</v>
      </c>
      <c r="R2822" s="5">
        <f>VLOOKUP(D2822,'[1]DESIGN LOAD'!AC:AF,2,FALSE)</f>
        <v>485</v>
      </c>
      <c r="S2822" s="7">
        <f>VLOOKUP(D2822,'[1]DESIGN LOAD'!AC:AF,3,FALSE)</f>
        <v>655</v>
      </c>
      <c r="T2822">
        <f>VLOOKUP(D2822,'[1]DESIGN LOAD'!AC:AF,4,FALSE)</f>
        <v>1140</v>
      </c>
    </row>
    <row r="2823" spans="1:20" x14ac:dyDescent="0.3">
      <c r="A2823" s="6">
        <v>2024</v>
      </c>
      <c r="B2823" s="6">
        <v>10</v>
      </c>
      <c r="C2823" s="6">
        <v>26</v>
      </c>
      <c r="D2823" s="6">
        <v>19</v>
      </c>
      <c r="E2823" s="6" t="str">
        <f t="shared" si="176"/>
        <v>Saturday</v>
      </c>
      <c r="F2823" s="6" t="str">
        <f t="shared" si="175"/>
        <v>Weekend</v>
      </c>
      <c r="G2823" s="6" t="str">
        <f>_xlfn.XLOOKUP(B2823,'[1]VLOOKUP DATA'!$A$3:$A$14,'[1]VLOOKUP DATA'!$C$3:$C$14)</f>
        <v>Low-demand</v>
      </c>
      <c r="H2823" s="6" t="str" cm="1">
        <f t="array" ref="H2823">_xlfn.XLOOKUP(1,('[1]VLOOKUP DATA'!$I$2:$I$337=[1]DATA!G2823)*('[1]VLOOKUP DATA'!$J$2:$J$337=[1]DATA!D2823)*('[1]VLOOKUP DATA'!$K$2:$K$337=[1]DATA!E2823),'[1]VLOOKUP DATA'!$L$2:$L$337)</f>
        <v>Standard</v>
      </c>
      <c r="I2823" s="1" cm="1">
        <f t="array" ref="I2823">_xlfn.XLOOKUP(B2823,'[1]VLOOKUP DATA'!$A$3:$A$14,_xlfn.XLOOKUP(H2823,'[1]VLOOKUP DATA'!$D$2:$F$2,'[1]VLOOKUP DATA'!$D$3:$F$14))*100</f>
        <v>147</v>
      </c>
      <c r="J2823" s="2">
        <v>-45.813616666666668</v>
      </c>
      <c r="K2823" s="3">
        <f t="shared" si="177"/>
        <v>0</v>
      </c>
      <c r="L2823" s="3">
        <v>73.816666666666663</v>
      </c>
      <c r="M2823" s="4">
        <v>479.84216666666674</v>
      </c>
      <c r="N2823" s="4">
        <v>1.4083333333333331E-2</v>
      </c>
      <c r="O2823" s="4">
        <v>434.00009999999986</v>
      </c>
      <c r="P2823" s="3">
        <f t="shared" si="178"/>
        <v>479.85873786407785</v>
      </c>
      <c r="Q2823" s="5">
        <v>-4.1983333333333345E-2</v>
      </c>
      <c r="R2823" s="5">
        <f>VLOOKUP(D2823,'[1]DESIGN LOAD'!AC:AF,2,FALSE)</f>
        <v>295</v>
      </c>
      <c r="S2823" s="7">
        <f>VLOOKUP(D2823,'[1]DESIGN LOAD'!AC:AF,3,FALSE)</f>
        <v>655</v>
      </c>
      <c r="T2823">
        <f>VLOOKUP(D2823,'[1]DESIGN LOAD'!AC:AF,4,FALSE)</f>
        <v>950</v>
      </c>
    </row>
    <row r="2824" spans="1:20" x14ac:dyDescent="0.3">
      <c r="A2824" s="6">
        <v>2024</v>
      </c>
      <c r="B2824" s="6">
        <v>10</v>
      </c>
      <c r="C2824" s="6">
        <v>26</v>
      </c>
      <c r="D2824" s="6">
        <v>20</v>
      </c>
      <c r="E2824" s="6" t="str">
        <f t="shared" si="176"/>
        <v>Saturday</v>
      </c>
      <c r="F2824" s="6" t="str">
        <f t="shared" si="175"/>
        <v>Weekend</v>
      </c>
      <c r="G2824" s="6" t="str">
        <f>_xlfn.XLOOKUP(B2824,'[1]VLOOKUP DATA'!$A$3:$A$14,'[1]VLOOKUP DATA'!$C$3:$C$14)</f>
        <v>Low-demand</v>
      </c>
      <c r="H2824" s="6" t="str" cm="1">
        <f t="array" ref="H2824">_xlfn.XLOOKUP(1,('[1]VLOOKUP DATA'!$I$2:$I$337=[1]DATA!G2824)*('[1]VLOOKUP DATA'!$J$2:$J$337=[1]DATA!D2824)*('[1]VLOOKUP DATA'!$K$2:$K$337=[1]DATA!E2824),'[1]VLOOKUP DATA'!$L$2:$L$337)</f>
        <v>Off-Peak</v>
      </c>
      <c r="I2824" s="1" cm="1">
        <f t="array" ref="I2824">_xlfn.XLOOKUP(B2824,'[1]VLOOKUP DATA'!$A$3:$A$14,_xlfn.XLOOKUP(H2824,'[1]VLOOKUP DATA'!$D$2:$F$2,'[1]VLOOKUP DATA'!$D$3:$F$14))*100</f>
        <v>93</v>
      </c>
      <c r="J2824" s="2">
        <v>-175.23717499999992</v>
      </c>
      <c r="K2824" s="3">
        <f t="shared" si="177"/>
        <v>0</v>
      </c>
      <c r="L2824" s="3">
        <v>81.375</v>
      </c>
      <c r="M2824" s="4">
        <v>479.80764999999985</v>
      </c>
      <c r="N2824" s="4">
        <v>0</v>
      </c>
      <c r="O2824" s="4">
        <v>304.52641666666671</v>
      </c>
      <c r="P2824" s="3">
        <f t="shared" si="178"/>
        <v>479.85873786407785</v>
      </c>
      <c r="Q2824" s="5">
        <v>-4.3175000000000012E-2</v>
      </c>
      <c r="R2824" s="5">
        <f>VLOOKUP(D2824,'[1]DESIGN LOAD'!AC:AF,2,FALSE)</f>
        <v>295</v>
      </c>
      <c r="S2824" s="7">
        <f>VLOOKUP(D2824,'[1]DESIGN LOAD'!AC:AF,3,FALSE)</f>
        <v>190</v>
      </c>
      <c r="T2824">
        <f>VLOOKUP(D2824,'[1]DESIGN LOAD'!AC:AF,4,FALSE)</f>
        <v>485</v>
      </c>
    </row>
    <row r="2825" spans="1:20" x14ac:dyDescent="0.3">
      <c r="A2825" s="6">
        <v>2024</v>
      </c>
      <c r="B2825" s="6">
        <v>10</v>
      </c>
      <c r="C2825" s="6">
        <v>26</v>
      </c>
      <c r="D2825" s="6">
        <v>21</v>
      </c>
      <c r="E2825" s="6" t="str">
        <f t="shared" si="176"/>
        <v>Saturday</v>
      </c>
      <c r="F2825" s="6" t="str">
        <f t="shared" si="175"/>
        <v>Weekend</v>
      </c>
      <c r="G2825" s="6" t="str">
        <f>_xlfn.XLOOKUP(B2825,'[1]VLOOKUP DATA'!$A$3:$A$14,'[1]VLOOKUP DATA'!$C$3:$C$14)</f>
        <v>Low-demand</v>
      </c>
      <c r="H2825" s="6" t="str" cm="1">
        <f t="array" ref="H2825">_xlfn.XLOOKUP(1,('[1]VLOOKUP DATA'!$I$2:$I$337=[1]DATA!G2825)*('[1]VLOOKUP DATA'!$J$2:$J$337=[1]DATA!D2825)*('[1]VLOOKUP DATA'!$K$2:$K$337=[1]DATA!E2825),'[1]VLOOKUP DATA'!$L$2:$L$337)</f>
        <v>Off-Peak</v>
      </c>
      <c r="I2825" s="1" cm="1">
        <f t="array" ref="I2825">_xlfn.XLOOKUP(B2825,'[1]VLOOKUP DATA'!$A$3:$A$14,_xlfn.XLOOKUP(H2825,'[1]VLOOKUP DATA'!$D$2:$F$2,'[1]VLOOKUP DATA'!$D$3:$F$14))*100</f>
        <v>93</v>
      </c>
      <c r="J2825" s="2">
        <v>-181.44076666666666</v>
      </c>
      <c r="K2825" s="3">
        <f t="shared" si="177"/>
        <v>0</v>
      </c>
      <c r="L2825" s="3">
        <v>91.74166666666666</v>
      </c>
      <c r="M2825" s="4">
        <v>479.81649166666665</v>
      </c>
      <c r="N2825" s="4">
        <v>0</v>
      </c>
      <c r="O2825" s="4">
        <v>298.33357499999994</v>
      </c>
      <c r="P2825" s="3">
        <f t="shared" si="178"/>
        <v>479.85873786407785</v>
      </c>
      <c r="Q2825" s="5">
        <v>-4.1216666666666658E-2</v>
      </c>
      <c r="R2825" s="5">
        <f>VLOOKUP(D2825,'[1]DESIGN LOAD'!AC:AF,2,FALSE)</f>
        <v>295</v>
      </c>
      <c r="S2825" s="7">
        <f>VLOOKUP(D2825,'[1]DESIGN LOAD'!AC:AF,3,FALSE)</f>
        <v>190</v>
      </c>
      <c r="T2825">
        <f>VLOOKUP(D2825,'[1]DESIGN LOAD'!AC:AF,4,FALSE)</f>
        <v>485</v>
      </c>
    </row>
    <row r="2826" spans="1:20" x14ac:dyDescent="0.3">
      <c r="A2826" s="6">
        <v>2024</v>
      </c>
      <c r="B2826" s="6">
        <v>10</v>
      </c>
      <c r="C2826" s="6">
        <v>26</v>
      </c>
      <c r="D2826" s="6">
        <v>22</v>
      </c>
      <c r="E2826" s="6" t="str">
        <f t="shared" si="176"/>
        <v>Saturday</v>
      </c>
      <c r="F2826" s="6" t="str">
        <f t="shared" si="175"/>
        <v>Weekend</v>
      </c>
      <c r="G2826" s="6" t="str">
        <f>_xlfn.XLOOKUP(B2826,'[1]VLOOKUP DATA'!$A$3:$A$14,'[1]VLOOKUP DATA'!$C$3:$C$14)</f>
        <v>Low-demand</v>
      </c>
      <c r="H2826" s="6" t="str" cm="1">
        <f t="array" ref="H2826">_xlfn.XLOOKUP(1,('[1]VLOOKUP DATA'!$I$2:$I$337=[1]DATA!G2826)*('[1]VLOOKUP DATA'!$J$2:$J$337=[1]DATA!D2826)*('[1]VLOOKUP DATA'!$K$2:$K$337=[1]DATA!E2826),'[1]VLOOKUP DATA'!$L$2:$L$337)</f>
        <v>Off-Peak</v>
      </c>
      <c r="I2826" s="1" cm="1">
        <f t="array" ref="I2826">_xlfn.XLOOKUP(B2826,'[1]VLOOKUP DATA'!$A$3:$A$14,_xlfn.XLOOKUP(H2826,'[1]VLOOKUP DATA'!$D$2:$F$2,'[1]VLOOKUP DATA'!$D$3:$F$14))*100</f>
        <v>93</v>
      </c>
      <c r="J2826" s="2">
        <v>0.21495000000000411</v>
      </c>
      <c r="K2826" s="3">
        <f t="shared" si="177"/>
        <v>0.21495000000000411</v>
      </c>
      <c r="L2826" s="3">
        <v>98.533333333333331</v>
      </c>
      <c r="M2826" s="4">
        <v>313.59836666666649</v>
      </c>
      <c r="N2826" s="4">
        <v>0</v>
      </c>
      <c r="O2826" s="4">
        <v>313.76436666666655</v>
      </c>
      <c r="P2826" s="3">
        <f t="shared" si="178"/>
        <v>479.85873786407785</v>
      </c>
      <c r="Q2826" s="5">
        <v>-4.8558333333333328E-2</v>
      </c>
      <c r="R2826" s="5">
        <f>VLOOKUP(D2826,'[1]DESIGN LOAD'!AC:AF,2,FALSE)</f>
        <v>200</v>
      </c>
      <c r="S2826" s="7">
        <f>VLOOKUP(D2826,'[1]DESIGN LOAD'!AC:AF,3,FALSE)</f>
        <v>190</v>
      </c>
      <c r="T2826">
        <f>VLOOKUP(D2826,'[1]DESIGN LOAD'!AC:AF,4,FALSE)</f>
        <v>390</v>
      </c>
    </row>
    <row r="2827" spans="1:20" x14ac:dyDescent="0.3">
      <c r="A2827" s="6">
        <v>2024</v>
      </c>
      <c r="B2827" s="6">
        <v>10</v>
      </c>
      <c r="C2827" s="6">
        <v>26</v>
      </c>
      <c r="D2827" s="6">
        <v>23</v>
      </c>
      <c r="E2827" s="6" t="str">
        <f t="shared" si="176"/>
        <v>Saturday</v>
      </c>
      <c r="F2827" s="6" t="str">
        <f t="shared" si="175"/>
        <v>Weekend</v>
      </c>
      <c r="G2827" s="6" t="str">
        <f>_xlfn.XLOOKUP(B2827,'[1]VLOOKUP DATA'!$A$3:$A$14,'[1]VLOOKUP DATA'!$C$3:$C$14)</f>
        <v>Low-demand</v>
      </c>
      <c r="H2827" s="6" t="str" cm="1">
        <f t="array" ref="H2827">_xlfn.XLOOKUP(1,('[1]VLOOKUP DATA'!$I$2:$I$337=[1]DATA!G2827)*('[1]VLOOKUP DATA'!$J$2:$J$337=[1]DATA!D2827)*('[1]VLOOKUP DATA'!$K$2:$K$337=[1]DATA!E2827),'[1]VLOOKUP DATA'!$L$2:$L$337)</f>
        <v>Off-Peak</v>
      </c>
      <c r="I2827" s="1" cm="1">
        <f t="array" ref="I2827">_xlfn.XLOOKUP(B2827,'[1]VLOOKUP DATA'!$A$3:$A$14,_xlfn.XLOOKUP(H2827,'[1]VLOOKUP DATA'!$D$2:$F$2,'[1]VLOOKUP DATA'!$D$3:$F$14))*100</f>
        <v>93</v>
      </c>
      <c r="J2827" s="2">
        <v>41.932524999999991</v>
      </c>
      <c r="K2827" s="3">
        <f t="shared" si="177"/>
        <v>41.932524999999991</v>
      </c>
      <c r="L2827" s="3">
        <v>99</v>
      </c>
      <c r="M2827" s="4">
        <v>269.87479166666668</v>
      </c>
      <c r="N2827" s="4">
        <v>0</v>
      </c>
      <c r="O2827" s="4">
        <v>311.75810833333338</v>
      </c>
      <c r="P2827" s="3">
        <f t="shared" si="178"/>
        <v>479.85873786407785</v>
      </c>
      <c r="Q2827" s="5">
        <v>-4.9058333333333343E-2</v>
      </c>
      <c r="R2827" s="5">
        <f>VLOOKUP(D2827,'[1]DESIGN LOAD'!AC:AF,2,FALSE)</f>
        <v>200</v>
      </c>
      <c r="S2827" s="7">
        <f>VLOOKUP(D2827,'[1]DESIGN LOAD'!AC:AF,3,FALSE)</f>
        <v>190</v>
      </c>
      <c r="T2827">
        <f>VLOOKUP(D2827,'[1]DESIGN LOAD'!AC:AF,4,FALSE)</f>
        <v>390</v>
      </c>
    </row>
    <row r="2828" spans="1:20" x14ac:dyDescent="0.3">
      <c r="A2828" s="6">
        <v>2024</v>
      </c>
      <c r="B2828" s="6">
        <v>10</v>
      </c>
      <c r="C2828" s="6">
        <v>27</v>
      </c>
      <c r="D2828" s="6">
        <v>0</v>
      </c>
      <c r="E2828" s="6" t="str">
        <f t="shared" si="176"/>
        <v>Sunday</v>
      </c>
      <c r="F2828" s="6" t="str">
        <f t="shared" si="175"/>
        <v>Weekend</v>
      </c>
      <c r="G2828" s="6" t="str">
        <f>_xlfn.XLOOKUP(B2828,'[1]VLOOKUP DATA'!$A$3:$A$14,'[1]VLOOKUP DATA'!$C$3:$C$14)</f>
        <v>Low-demand</v>
      </c>
      <c r="H2828" s="6" t="str" cm="1">
        <f t="array" ref="H2828">_xlfn.XLOOKUP(1,('[1]VLOOKUP DATA'!$I$2:$I$337=[1]DATA!G2828)*('[1]VLOOKUP DATA'!$J$2:$J$337=[1]DATA!D2828)*('[1]VLOOKUP DATA'!$K$2:$K$337=[1]DATA!E2828),'[1]VLOOKUP DATA'!$L$2:$L$337)</f>
        <v>Off-Peak</v>
      </c>
      <c r="I2828" s="1" cm="1">
        <f t="array" ref="I2828">_xlfn.XLOOKUP(B2828,'[1]VLOOKUP DATA'!$A$3:$A$14,_xlfn.XLOOKUP(H2828,'[1]VLOOKUP DATA'!$D$2:$F$2,'[1]VLOOKUP DATA'!$D$3:$F$14))*100</f>
        <v>93</v>
      </c>
      <c r="J2828" s="2">
        <v>56.748533333333356</v>
      </c>
      <c r="K2828" s="3">
        <f t="shared" si="177"/>
        <v>56.748533333333356</v>
      </c>
      <c r="L2828" s="3">
        <v>99</v>
      </c>
      <c r="M2828" s="4">
        <v>292.00175000000007</v>
      </c>
      <c r="N2828" s="4">
        <v>0</v>
      </c>
      <c r="O2828" s="4">
        <v>348.7026166666667</v>
      </c>
      <c r="P2828" s="3">
        <f t="shared" si="178"/>
        <v>479.85873786407785</v>
      </c>
      <c r="Q2828" s="5">
        <v>-4.7716666666666657E-2</v>
      </c>
      <c r="R2828" s="5">
        <f>VLOOKUP(D2828,'[1]DESIGN LOAD'!AC:AF,2,FALSE)</f>
        <v>200</v>
      </c>
      <c r="S2828" s="7">
        <f>VLOOKUP(D2828,'[1]DESIGN LOAD'!AC:AF,3,FALSE)</f>
        <v>190</v>
      </c>
      <c r="T2828">
        <f>VLOOKUP(D2828,'[1]DESIGN LOAD'!AC:AF,4,FALSE)</f>
        <v>390</v>
      </c>
    </row>
    <row r="2829" spans="1:20" x14ac:dyDescent="0.3">
      <c r="A2829" s="6">
        <v>2024</v>
      </c>
      <c r="B2829" s="6">
        <v>10</v>
      </c>
      <c r="C2829" s="6">
        <v>27</v>
      </c>
      <c r="D2829" s="6">
        <v>1</v>
      </c>
      <c r="E2829" s="6" t="str">
        <f t="shared" si="176"/>
        <v>Sunday</v>
      </c>
      <c r="F2829" s="6" t="str">
        <f t="shared" si="175"/>
        <v>Weekend</v>
      </c>
      <c r="G2829" s="6" t="str">
        <f>_xlfn.XLOOKUP(B2829,'[1]VLOOKUP DATA'!$A$3:$A$14,'[1]VLOOKUP DATA'!$C$3:$C$14)</f>
        <v>Low-demand</v>
      </c>
      <c r="H2829" s="6" t="str" cm="1">
        <f t="array" ref="H2829">_xlfn.XLOOKUP(1,('[1]VLOOKUP DATA'!$I$2:$I$337=[1]DATA!G2829)*('[1]VLOOKUP DATA'!$J$2:$J$337=[1]DATA!D2829)*('[1]VLOOKUP DATA'!$K$2:$K$337=[1]DATA!E2829),'[1]VLOOKUP DATA'!$L$2:$L$337)</f>
        <v>Off-Peak</v>
      </c>
      <c r="I2829" s="1" cm="1">
        <f t="array" ref="I2829">_xlfn.XLOOKUP(B2829,'[1]VLOOKUP DATA'!$A$3:$A$14,_xlfn.XLOOKUP(H2829,'[1]VLOOKUP DATA'!$D$2:$F$2,'[1]VLOOKUP DATA'!$D$3:$F$14))*100</f>
        <v>93</v>
      </c>
      <c r="J2829" s="2">
        <v>46.288749999999979</v>
      </c>
      <c r="K2829" s="3">
        <f t="shared" si="177"/>
        <v>46.288749999999979</v>
      </c>
      <c r="L2829" s="3">
        <v>99</v>
      </c>
      <c r="M2829" s="4">
        <v>275.99654166666676</v>
      </c>
      <c r="N2829" s="4">
        <v>0</v>
      </c>
      <c r="O2829" s="4">
        <v>322.2439500000001</v>
      </c>
      <c r="P2829" s="3">
        <f t="shared" si="178"/>
        <v>479.85873786407785</v>
      </c>
      <c r="Q2829" s="5">
        <v>-4.1466666666666673E-2</v>
      </c>
      <c r="R2829" s="5">
        <f>VLOOKUP(D2829,'[1]DESIGN LOAD'!AC:AF,2,FALSE)</f>
        <v>200</v>
      </c>
      <c r="S2829" s="7">
        <f>VLOOKUP(D2829,'[1]DESIGN LOAD'!AC:AF,3,FALSE)</f>
        <v>190</v>
      </c>
      <c r="T2829">
        <f>VLOOKUP(D2829,'[1]DESIGN LOAD'!AC:AF,4,FALSE)</f>
        <v>390</v>
      </c>
    </row>
    <row r="2830" spans="1:20" x14ac:dyDescent="0.3">
      <c r="A2830" s="6">
        <v>2024</v>
      </c>
      <c r="B2830" s="6">
        <v>10</v>
      </c>
      <c r="C2830" s="6">
        <v>27</v>
      </c>
      <c r="D2830" s="6">
        <v>2</v>
      </c>
      <c r="E2830" s="6" t="str">
        <f t="shared" si="176"/>
        <v>Sunday</v>
      </c>
      <c r="F2830" s="6" t="str">
        <f t="shared" si="175"/>
        <v>Weekend</v>
      </c>
      <c r="G2830" s="6" t="str">
        <f>_xlfn.XLOOKUP(B2830,'[1]VLOOKUP DATA'!$A$3:$A$14,'[1]VLOOKUP DATA'!$C$3:$C$14)</f>
        <v>Low-demand</v>
      </c>
      <c r="H2830" s="6" t="str" cm="1">
        <f t="array" ref="H2830">_xlfn.XLOOKUP(1,('[1]VLOOKUP DATA'!$I$2:$I$337=[1]DATA!G2830)*('[1]VLOOKUP DATA'!$J$2:$J$337=[1]DATA!D2830)*('[1]VLOOKUP DATA'!$K$2:$K$337=[1]DATA!E2830),'[1]VLOOKUP DATA'!$L$2:$L$337)</f>
        <v>Off-Peak</v>
      </c>
      <c r="I2830" s="1" cm="1">
        <f t="array" ref="I2830">_xlfn.XLOOKUP(B2830,'[1]VLOOKUP DATA'!$A$3:$A$14,_xlfn.XLOOKUP(H2830,'[1]VLOOKUP DATA'!$D$2:$F$2,'[1]VLOOKUP DATA'!$D$3:$F$14))*100</f>
        <v>93</v>
      </c>
      <c r="J2830" s="2">
        <v>75.106416666666675</v>
      </c>
      <c r="K2830" s="3">
        <f t="shared" si="177"/>
        <v>75.106416666666675</v>
      </c>
      <c r="L2830" s="3">
        <v>99</v>
      </c>
      <c r="M2830" s="4">
        <v>353.34853333333348</v>
      </c>
      <c r="N2830" s="4">
        <v>0</v>
      </c>
      <c r="O2830" s="4">
        <v>428.41196666666667</v>
      </c>
      <c r="P2830" s="3">
        <f t="shared" si="178"/>
        <v>479.85873786407785</v>
      </c>
      <c r="Q2830" s="5">
        <v>-4.2674999999999984E-2</v>
      </c>
      <c r="R2830" s="5">
        <f>VLOOKUP(D2830,'[1]DESIGN LOAD'!AC:AF,2,FALSE)</f>
        <v>200</v>
      </c>
      <c r="S2830" s="7">
        <f>VLOOKUP(D2830,'[1]DESIGN LOAD'!AC:AF,3,FALSE)</f>
        <v>190</v>
      </c>
      <c r="T2830">
        <f>VLOOKUP(D2830,'[1]DESIGN LOAD'!AC:AF,4,FALSE)</f>
        <v>390</v>
      </c>
    </row>
    <row r="2831" spans="1:20" x14ac:dyDescent="0.3">
      <c r="A2831" s="6">
        <v>2024</v>
      </c>
      <c r="B2831" s="6">
        <v>10</v>
      </c>
      <c r="C2831" s="6">
        <v>27</v>
      </c>
      <c r="D2831" s="6">
        <v>3</v>
      </c>
      <c r="E2831" s="6" t="str">
        <f t="shared" si="176"/>
        <v>Sunday</v>
      </c>
      <c r="F2831" s="6" t="str">
        <f t="shared" si="175"/>
        <v>Weekend</v>
      </c>
      <c r="G2831" s="6" t="str">
        <f>_xlfn.XLOOKUP(B2831,'[1]VLOOKUP DATA'!$A$3:$A$14,'[1]VLOOKUP DATA'!$C$3:$C$14)</f>
        <v>Low-demand</v>
      </c>
      <c r="H2831" s="6" t="str" cm="1">
        <f t="array" ref="H2831">_xlfn.XLOOKUP(1,('[1]VLOOKUP DATA'!$I$2:$I$337=[1]DATA!G2831)*('[1]VLOOKUP DATA'!$J$2:$J$337=[1]DATA!D2831)*('[1]VLOOKUP DATA'!$K$2:$K$337=[1]DATA!E2831),'[1]VLOOKUP DATA'!$L$2:$L$337)</f>
        <v>Off-Peak</v>
      </c>
      <c r="I2831" s="1" cm="1">
        <f t="array" ref="I2831">_xlfn.XLOOKUP(B2831,'[1]VLOOKUP DATA'!$A$3:$A$14,_xlfn.XLOOKUP(H2831,'[1]VLOOKUP DATA'!$D$2:$F$2,'[1]VLOOKUP DATA'!$D$3:$F$14))*100</f>
        <v>93</v>
      </c>
      <c r="J2831" s="2">
        <v>91.958591666666649</v>
      </c>
      <c r="K2831" s="3">
        <f t="shared" si="177"/>
        <v>91.958591666666649</v>
      </c>
      <c r="L2831" s="3">
        <v>99</v>
      </c>
      <c r="M2831" s="4">
        <v>371.64372500000007</v>
      </c>
      <c r="N2831" s="4">
        <v>0</v>
      </c>
      <c r="O2831" s="4">
        <v>463.55925833333328</v>
      </c>
      <c r="P2831" s="3">
        <f t="shared" si="178"/>
        <v>479.85873786407785</v>
      </c>
      <c r="Q2831" s="5">
        <v>-4.2966666666666674E-2</v>
      </c>
      <c r="R2831" s="5">
        <f>VLOOKUP(D2831,'[1]DESIGN LOAD'!AC:AF,2,FALSE)</f>
        <v>200</v>
      </c>
      <c r="S2831" s="7">
        <f>VLOOKUP(D2831,'[1]DESIGN LOAD'!AC:AF,3,FALSE)</f>
        <v>190</v>
      </c>
      <c r="T2831">
        <f>VLOOKUP(D2831,'[1]DESIGN LOAD'!AC:AF,4,FALSE)</f>
        <v>390</v>
      </c>
    </row>
    <row r="2832" spans="1:20" x14ac:dyDescent="0.3">
      <c r="A2832" s="6">
        <v>2024</v>
      </c>
      <c r="B2832" s="6">
        <v>10</v>
      </c>
      <c r="C2832" s="6">
        <v>27</v>
      </c>
      <c r="D2832" s="6">
        <v>4</v>
      </c>
      <c r="E2832" s="6" t="str">
        <f t="shared" si="176"/>
        <v>Sunday</v>
      </c>
      <c r="F2832" s="6" t="str">
        <f t="shared" si="175"/>
        <v>Weekend</v>
      </c>
      <c r="G2832" s="6" t="str">
        <f>_xlfn.XLOOKUP(B2832,'[1]VLOOKUP DATA'!$A$3:$A$14,'[1]VLOOKUP DATA'!$C$3:$C$14)</f>
        <v>Low-demand</v>
      </c>
      <c r="H2832" s="6" t="str" cm="1">
        <f t="array" ref="H2832">_xlfn.XLOOKUP(1,('[1]VLOOKUP DATA'!$I$2:$I$337=[1]DATA!G2832)*('[1]VLOOKUP DATA'!$J$2:$J$337=[1]DATA!D2832)*('[1]VLOOKUP DATA'!$K$2:$K$337=[1]DATA!E2832),'[1]VLOOKUP DATA'!$L$2:$L$337)</f>
        <v>Off-Peak</v>
      </c>
      <c r="I2832" s="1" cm="1">
        <f t="array" ref="I2832">_xlfn.XLOOKUP(B2832,'[1]VLOOKUP DATA'!$A$3:$A$14,_xlfn.XLOOKUP(H2832,'[1]VLOOKUP DATA'!$D$2:$F$2,'[1]VLOOKUP DATA'!$D$3:$F$14))*100</f>
        <v>93</v>
      </c>
      <c r="J2832" s="2">
        <v>81.756691666666654</v>
      </c>
      <c r="K2832" s="3">
        <f t="shared" si="177"/>
        <v>81.756691666666654</v>
      </c>
      <c r="L2832" s="3">
        <v>99</v>
      </c>
      <c r="M2832" s="4">
        <v>369.63437499999986</v>
      </c>
      <c r="N2832" s="4">
        <v>0</v>
      </c>
      <c r="O2832" s="4">
        <v>451.35082500000021</v>
      </c>
      <c r="P2832" s="3">
        <f t="shared" si="178"/>
        <v>479.85873786407785</v>
      </c>
      <c r="Q2832" s="5">
        <v>-3.9999999999999994E-2</v>
      </c>
      <c r="R2832" s="5">
        <f>VLOOKUP(D2832,'[1]DESIGN LOAD'!AC:AF,2,FALSE)</f>
        <v>295</v>
      </c>
      <c r="S2832" s="7">
        <f>VLOOKUP(D2832,'[1]DESIGN LOAD'!AC:AF,3,FALSE)</f>
        <v>190</v>
      </c>
      <c r="T2832">
        <f>VLOOKUP(D2832,'[1]DESIGN LOAD'!AC:AF,4,FALSE)</f>
        <v>485</v>
      </c>
    </row>
    <row r="2833" spans="1:20" x14ac:dyDescent="0.3">
      <c r="A2833" s="6">
        <v>2024</v>
      </c>
      <c r="B2833" s="6">
        <v>10</v>
      </c>
      <c r="C2833" s="6">
        <v>27</v>
      </c>
      <c r="D2833" s="6">
        <v>5</v>
      </c>
      <c r="E2833" s="6" t="str">
        <f t="shared" si="176"/>
        <v>Sunday</v>
      </c>
      <c r="F2833" s="6" t="str">
        <f t="shared" si="175"/>
        <v>Weekend</v>
      </c>
      <c r="G2833" s="6" t="str">
        <f>_xlfn.XLOOKUP(B2833,'[1]VLOOKUP DATA'!$A$3:$A$14,'[1]VLOOKUP DATA'!$C$3:$C$14)</f>
        <v>Low-demand</v>
      </c>
      <c r="H2833" s="6" t="str" cm="1">
        <f t="array" ref="H2833">_xlfn.XLOOKUP(1,('[1]VLOOKUP DATA'!$I$2:$I$337=[1]DATA!G2833)*('[1]VLOOKUP DATA'!$J$2:$J$337=[1]DATA!D2833)*('[1]VLOOKUP DATA'!$K$2:$K$337=[1]DATA!E2833),'[1]VLOOKUP DATA'!$L$2:$L$337)</f>
        <v>Off-Peak</v>
      </c>
      <c r="I2833" s="1" cm="1">
        <f t="array" ref="I2833">_xlfn.XLOOKUP(B2833,'[1]VLOOKUP DATA'!$A$3:$A$14,_xlfn.XLOOKUP(H2833,'[1]VLOOKUP DATA'!$D$2:$F$2,'[1]VLOOKUP DATA'!$D$3:$F$14))*100</f>
        <v>93</v>
      </c>
      <c r="J2833" s="2">
        <v>81.706166666666647</v>
      </c>
      <c r="K2833" s="3">
        <f t="shared" si="177"/>
        <v>81.706166666666647</v>
      </c>
      <c r="L2833" s="3">
        <v>99</v>
      </c>
      <c r="M2833" s="4">
        <v>394.61863333333343</v>
      </c>
      <c r="N2833" s="4">
        <v>1.3289833333333334</v>
      </c>
      <c r="O2833" s="4">
        <v>477.61103333333324</v>
      </c>
      <c r="P2833" s="3">
        <f t="shared" si="178"/>
        <v>479.85873786407785</v>
      </c>
      <c r="Q2833" s="5">
        <v>-4.2624999999999996E-2</v>
      </c>
      <c r="R2833" s="5">
        <f>VLOOKUP(D2833,'[1]DESIGN LOAD'!AC:AF,2,FALSE)</f>
        <v>295</v>
      </c>
      <c r="S2833" s="7">
        <f>VLOOKUP(D2833,'[1]DESIGN LOAD'!AC:AF,3,FALSE)</f>
        <v>190</v>
      </c>
      <c r="T2833">
        <f>VLOOKUP(D2833,'[1]DESIGN LOAD'!AC:AF,4,FALSE)</f>
        <v>485</v>
      </c>
    </row>
    <row r="2834" spans="1:20" x14ac:dyDescent="0.3">
      <c r="A2834" s="6">
        <v>2024</v>
      </c>
      <c r="B2834" s="6">
        <v>10</v>
      </c>
      <c r="C2834" s="6">
        <v>27</v>
      </c>
      <c r="D2834" s="6">
        <v>6</v>
      </c>
      <c r="E2834" s="6" t="str">
        <f t="shared" si="176"/>
        <v>Sunday</v>
      </c>
      <c r="F2834" s="6" t="str">
        <f t="shared" ref="F2834:F2897" si="179">IF(OR(E2834="Saturday",E2834="Sunday"),"Weekend","Week-day")</f>
        <v>Weekend</v>
      </c>
      <c r="G2834" s="6" t="str">
        <f>_xlfn.XLOOKUP(B2834,'[1]VLOOKUP DATA'!$A$3:$A$14,'[1]VLOOKUP DATA'!$C$3:$C$14)</f>
        <v>Low-demand</v>
      </c>
      <c r="H2834" s="6" t="str" cm="1">
        <f t="array" ref="H2834">_xlfn.XLOOKUP(1,('[1]VLOOKUP DATA'!$I$2:$I$337=[1]DATA!G2834)*('[1]VLOOKUP DATA'!$J$2:$J$337=[1]DATA!D2834)*('[1]VLOOKUP DATA'!$K$2:$K$337=[1]DATA!E2834),'[1]VLOOKUP DATA'!$L$2:$L$337)</f>
        <v>Off-Peak</v>
      </c>
      <c r="I2834" s="1" cm="1">
        <f t="array" ref="I2834">_xlfn.XLOOKUP(B2834,'[1]VLOOKUP DATA'!$A$3:$A$14,_xlfn.XLOOKUP(H2834,'[1]VLOOKUP DATA'!$D$2:$F$2,'[1]VLOOKUP DATA'!$D$3:$F$14))*100</f>
        <v>93</v>
      </c>
      <c r="J2834" s="2">
        <v>84.938546296296309</v>
      </c>
      <c r="K2834" s="3">
        <f t="shared" si="177"/>
        <v>84.938546296296309</v>
      </c>
      <c r="L2834" s="3">
        <v>99</v>
      </c>
      <c r="M2834" s="4">
        <v>338.21374074074083</v>
      </c>
      <c r="N2834" s="4">
        <v>72.748749999999987</v>
      </c>
      <c r="O2834" s="4">
        <v>495.86483333333319</v>
      </c>
      <c r="P2834" s="3">
        <f t="shared" si="178"/>
        <v>479.85873786407785</v>
      </c>
      <c r="Q2834" s="5">
        <v>-3.6296296296296306E-2</v>
      </c>
      <c r="R2834" s="5">
        <f>VLOOKUP(D2834,'[1]DESIGN LOAD'!AC:AF,2,FALSE)</f>
        <v>295</v>
      </c>
      <c r="S2834" s="7">
        <f>VLOOKUP(D2834,'[1]DESIGN LOAD'!AC:AF,3,FALSE)</f>
        <v>190</v>
      </c>
      <c r="T2834">
        <f>VLOOKUP(D2834,'[1]DESIGN LOAD'!AC:AF,4,FALSE)</f>
        <v>485</v>
      </c>
    </row>
    <row r="2835" spans="1:20" x14ac:dyDescent="0.3">
      <c r="A2835" s="6">
        <v>2024</v>
      </c>
      <c r="B2835" s="6">
        <v>10</v>
      </c>
      <c r="C2835" s="6">
        <v>27</v>
      </c>
      <c r="D2835" s="6">
        <v>7</v>
      </c>
      <c r="E2835" s="6" t="str">
        <f t="shared" si="176"/>
        <v>Sunday</v>
      </c>
      <c r="F2835" s="6" t="str">
        <f t="shared" si="179"/>
        <v>Weekend</v>
      </c>
      <c r="G2835" s="6" t="str">
        <f>_xlfn.XLOOKUP(B2835,'[1]VLOOKUP DATA'!$A$3:$A$14,'[1]VLOOKUP DATA'!$C$3:$C$14)</f>
        <v>Low-demand</v>
      </c>
      <c r="H2835" s="6" t="str" cm="1">
        <f t="array" ref="H2835">_xlfn.XLOOKUP(1,('[1]VLOOKUP DATA'!$I$2:$I$337=[1]DATA!G2835)*('[1]VLOOKUP DATA'!$J$2:$J$337=[1]DATA!D2835)*('[1]VLOOKUP DATA'!$K$2:$K$337=[1]DATA!E2835),'[1]VLOOKUP DATA'!$L$2:$L$337)</f>
        <v>Off-Peak</v>
      </c>
      <c r="I2835" s="1" cm="1">
        <f t="array" ref="I2835">_xlfn.XLOOKUP(B2835,'[1]VLOOKUP DATA'!$A$3:$A$14,_xlfn.XLOOKUP(H2835,'[1]VLOOKUP DATA'!$D$2:$F$2,'[1]VLOOKUP DATA'!$D$3:$F$14))*100</f>
        <v>93</v>
      </c>
      <c r="J2835" s="2">
        <v>145.84768333333335</v>
      </c>
      <c r="K2835" s="3">
        <f t="shared" si="177"/>
        <v>145.84768333333335</v>
      </c>
      <c r="L2835" s="3">
        <v>96.61666666666666</v>
      </c>
      <c r="M2835" s="4">
        <v>228.9917166666666</v>
      </c>
      <c r="N2835" s="4">
        <v>151.67269999999994</v>
      </c>
      <c r="O2835" s="4">
        <v>526.4778</v>
      </c>
      <c r="P2835" s="3">
        <f t="shared" si="178"/>
        <v>479.85873786407785</v>
      </c>
      <c r="Q2835" s="5">
        <v>-3.3966666666666666E-2</v>
      </c>
      <c r="R2835" s="5">
        <f>VLOOKUP(D2835,'[1]DESIGN LOAD'!AC:AF,2,FALSE)</f>
        <v>565</v>
      </c>
      <c r="S2835" s="7">
        <f>VLOOKUP(D2835,'[1]DESIGN LOAD'!AC:AF,3,FALSE)</f>
        <v>690</v>
      </c>
      <c r="T2835">
        <f>VLOOKUP(D2835,'[1]DESIGN LOAD'!AC:AF,4,FALSE)</f>
        <v>1255</v>
      </c>
    </row>
    <row r="2836" spans="1:20" x14ac:dyDescent="0.3">
      <c r="A2836" s="6">
        <v>2024</v>
      </c>
      <c r="B2836" s="6">
        <v>10</v>
      </c>
      <c r="C2836" s="6">
        <v>27</v>
      </c>
      <c r="D2836" s="6">
        <v>8</v>
      </c>
      <c r="E2836" s="6" t="str">
        <f t="shared" si="176"/>
        <v>Sunday</v>
      </c>
      <c r="F2836" s="6" t="str">
        <f t="shared" si="179"/>
        <v>Weekend</v>
      </c>
      <c r="G2836" s="6" t="str">
        <f>_xlfn.XLOOKUP(B2836,'[1]VLOOKUP DATA'!$A$3:$A$14,'[1]VLOOKUP DATA'!$C$3:$C$14)</f>
        <v>Low-demand</v>
      </c>
      <c r="H2836" s="6" t="str" cm="1">
        <f t="array" ref="H2836">_xlfn.XLOOKUP(1,('[1]VLOOKUP DATA'!$I$2:$I$337=[1]DATA!G2836)*('[1]VLOOKUP DATA'!$J$2:$J$337=[1]DATA!D2836)*('[1]VLOOKUP DATA'!$K$2:$K$337=[1]DATA!E2836),'[1]VLOOKUP DATA'!$L$2:$L$337)</f>
        <v>Off-Peak</v>
      </c>
      <c r="I2836" s="1" cm="1">
        <f t="array" ref="I2836">_xlfn.XLOOKUP(B2836,'[1]VLOOKUP DATA'!$A$3:$A$14,_xlfn.XLOOKUP(H2836,'[1]VLOOKUP DATA'!$D$2:$F$2,'[1]VLOOKUP DATA'!$D$3:$F$14))*100</f>
        <v>93</v>
      </c>
      <c r="J2836" s="2">
        <v>24.599691666666658</v>
      </c>
      <c r="K2836" s="3">
        <f t="shared" si="177"/>
        <v>24.599691666666658</v>
      </c>
      <c r="L2836" s="3">
        <v>96.141666666666666</v>
      </c>
      <c r="M2836" s="4">
        <v>155.94735000000003</v>
      </c>
      <c r="N2836" s="4">
        <v>316.24819166666668</v>
      </c>
      <c r="O2836" s="4">
        <v>496.76075000000003</v>
      </c>
      <c r="P2836" s="3">
        <f t="shared" si="178"/>
        <v>479.85873786407785</v>
      </c>
      <c r="Q2836" s="5">
        <v>-3.3916666666666657E-2</v>
      </c>
      <c r="R2836" s="5">
        <f>VLOOKUP(D2836,'[1]DESIGN LOAD'!AC:AF,2,FALSE)</f>
        <v>565</v>
      </c>
      <c r="S2836" s="7">
        <f>VLOOKUP(D2836,'[1]DESIGN LOAD'!AC:AF,3,FALSE)</f>
        <v>675</v>
      </c>
      <c r="T2836">
        <f>VLOOKUP(D2836,'[1]DESIGN LOAD'!AC:AF,4,FALSE)</f>
        <v>1240</v>
      </c>
    </row>
    <row r="2837" spans="1:20" x14ac:dyDescent="0.3">
      <c r="A2837" s="6">
        <v>2024</v>
      </c>
      <c r="B2837" s="6">
        <v>10</v>
      </c>
      <c r="C2837" s="6">
        <v>27</v>
      </c>
      <c r="D2837" s="6">
        <v>9</v>
      </c>
      <c r="E2837" s="6" t="str">
        <f t="shared" si="176"/>
        <v>Sunday</v>
      </c>
      <c r="F2837" s="6" t="str">
        <f t="shared" si="179"/>
        <v>Weekend</v>
      </c>
      <c r="G2837" s="6" t="str">
        <f>_xlfn.XLOOKUP(B2837,'[1]VLOOKUP DATA'!$A$3:$A$14,'[1]VLOOKUP DATA'!$C$3:$C$14)</f>
        <v>Low-demand</v>
      </c>
      <c r="H2837" s="6" t="str" cm="1">
        <f t="array" ref="H2837">_xlfn.XLOOKUP(1,('[1]VLOOKUP DATA'!$I$2:$I$337=[1]DATA!G2837)*('[1]VLOOKUP DATA'!$J$2:$J$337=[1]DATA!D2837)*('[1]VLOOKUP DATA'!$K$2:$K$337=[1]DATA!E2837),'[1]VLOOKUP DATA'!$L$2:$L$337)</f>
        <v>Off-Peak</v>
      </c>
      <c r="I2837" s="1" cm="1">
        <f t="array" ref="I2837">_xlfn.XLOOKUP(B2837,'[1]VLOOKUP DATA'!$A$3:$A$14,_xlfn.XLOOKUP(H2837,'[1]VLOOKUP DATA'!$D$2:$F$2,'[1]VLOOKUP DATA'!$D$3:$F$14))*100</f>
        <v>93</v>
      </c>
      <c r="J2837" s="2">
        <v>29.200774999999989</v>
      </c>
      <c r="K2837" s="3">
        <f t="shared" si="177"/>
        <v>29.200774999999989</v>
      </c>
      <c r="L2837" s="3">
        <v>96.275000000000006</v>
      </c>
      <c r="M2837" s="4">
        <v>87.056216666666671</v>
      </c>
      <c r="N2837" s="4">
        <v>355.35106666666667</v>
      </c>
      <c r="O2837" s="4">
        <v>471.57800833333346</v>
      </c>
      <c r="P2837" s="3">
        <f t="shared" si="178"/>
        <v>479.85873786407785</v>
      </c>
      <c r="Q2837" s="5">
        <v>-2.9575000000000001E-2</v>
      </c>
      <c r="R2837" s="5">
        <f>VLOOKUP(D2837,'[1]DESIGN LOAD'!AC:AF,2,FALSE)</f>
        <v>565</v>
      </c>
      <c r="S2837" s="7">
        <f>VLOOKUP(D2837,'[1]DESIGN LOAD'!AC:AF,3,FALSE)</f>
        <v>675</v>
      </c>
      <c r="T2837">
        <f>VLOOKUP(D2837,'[1]DESIGN LOAD'!AC:AF,4,FALSE)</f>
        <v>1240</v>
      </c>
    </row>
    <row r="2838" spans="1:20" x14ac:dyDescent="0.3">
      <c r="A2838" s="6">
        <v>2024</v>
      </c>
      <c r="B2838" s="6">
        <v>10</v>
      </c>
      <c r="C2838" s="6">
        <v>27</v>
      </c>
      <c r="D2838" s="6">
        <v>10</v>
      </c>
      <c r="E2838" s="6" t="str">
        <f t="shared" si="176"/>
        <v>Sunday</v>
      </c>
      <c r="F2838" s="6" t="str">
        <f t="shared" si="179"/>
        <v>Weekend</v>
      </c>
      <c r="G2838" s="6" t="str">
        <f>_xlfn.XLOOKUP(B2838,'[1]VLOOKUP DATA'!$A$3:$A$14,'[1]VLOOKUP DATA'!$C$3:$C$14)</f>
        <v>Low-demand</v>
      </c>
      <c r="H2838" s="6" t="str" cm="1">
        <f t="array" ref="H2838">_xlfn.XLOOKUP(1,('[1]VLOOKUP DATA'!$I$2:$I$337=[1]DATA!G2838)*('[1]VLOOKUP DATA'!$J$2:$J$337=[1]DATA!D2838)*('[1]VLOOKUP DATA'!$K$2:$K$337=[1]DATA!E2838),'[1]VLOOKUP DATA'!$L$2:$L$337)</f>
        <v>Off-Peak</v>
      </c>
      <c r="I2838" s="1" cm="1">
        <f t="array" ref="I2838">_xlfn.XLOOKUP(B2838,'[1]VLOOKUP DATA'!$A$3:$A$14,_xlfn.XLOOKUP(H2838,'[1]VLOOKUP DATA'!$D$2:$F$2,'[1]VLOOKUP DATA'!$D$3:$F$14))*100</f>
        <v>93</v>
      </c>
      <c r="J2838" s="2">
        <v>-3.7286833333333331</v>
      </c>
      <c r="K2838" s="3">
        <f t="shared" si="177"/>
        <v>0</v>
      </c>
      <c r="L2838" s="3">
        <v>96.558333333333337</v>
      </c>
      <c r="M2838" s="4">
        <v>83.959049999999991</v>
      </c>
      <c r="N2838" s="4">
        <v>406.5527583333332</v>
      </c>
      <c r="O2838" s="4">
        <v>486.75850000000008</v>
      </c>
      <c r="P2838" s="3">
        <f t="shared" si="178"/>
        <v>479.85873786407785</v>
      </c>
      <c r="Q2838" s="5">
        <v>-2.4150000000000005E-2</v>
      </c>
      <c r="R2838" s="5">
        <f>VLOOKUP(D2838,'[1]DESIGN LOAD'!AC:AF,2,FALSE)</f>
        <v>565</v>
      </c>
      <c r="S2838" s="7">
        <f>VLOOKUP(D2838,'[1]DESIGN LOAD'!AC:AF,3,FALSE)</f>
        <v>675</v>
      </c>
      <c r="T2838">
        <f>VLOOKUP(D2838,'[1]DESIGN LOAD'!AC:AF,4,FALSE)</f>
        <v>1240</v>
      </c>
    </row>
    <row r="2839" spans="1:20" x14ac:dyDescent="0.3">
      <c r="A2839" s="6">
        <v>2024</v>
      </c>
      <c r="B2839" s="6">
        <v>10</v>
      </c>
      <c r="C2839" s="6">
        <v>27</v>
      </c>
      <c r="D2839" s="6">
        <v>11</v>
      </c>
      <c r="E2839" s="6" t="str">
        <f t="shared" si="176"/>
        <v>Sunday</v>
      </c>
      <c r="F2839" s="6" t="str">
        <f t="shared" si="179"/>
        <v>Weekend</v>
      </c>
      <c r="G2839" s="6" t="str">
        <f>_xlfn.XLOOKUP(B2839,'[1]VLOOKUP DATA'!$A$3:$A$14,'[1]VLOOKUP DATA'!$C$3:$C$14)</f>
        <v>Low-demand</v>
      </c>
      <c r="H2839" s="6" t="str" cm="1">
        <f t="array" ref="H2839">_xlfn.XLOOKUP(1,('[1]VLOOKUP DATA'!$I$2:$I$337=[1]DATA!G2839)*('[1]VLOOKUP DATA'!$J$2:$J$337=[1]DATA!D2839)*('[1]VLOOKUP DATA'!$K$2:$K$337=[1]DATA!E2839),'[1]VLOOKUP DATA'!$L$2:$L$337)</f>
        <v>Off-Peak</v>
      </c>
      <c r="I2839" s="1" cm="1">
        <f t="array" ref="I2839">_xlfn.XLOOKUP(B2839,'[1]VLOOKUP DATA'!$A$3:$A$14,_xlfn.XLOOKUP(H2839,'[1]VLOOKUP DATA'!$D$2:$F$2,'[1]VLOOKUP DATA'!$D$3:$F$14))*100</f>
        <v>93</v>
      </c>
      <c r="J2839" s="2">
        <v>-47.000574999999984</v>
      </c>
      <c r="K2839" s="3">
        <f t="shared" si="177"/>
        <v>0</v>
      </c>
      <c r="L2839" s="3">
        <v>98.608333333333334</v>
      </c>
      <c r="M2839" s="4">
        <v>0</v>
      </c>
      <c r="N2839" s="4">
        <v>543.46625833333314</v>
      </c>
      <c r="O2839" s="4">
        <v>496.43335000000002</v>
      </c>
      <c r="P2839" s="3">
        <f t="shared" si="178"/>
        <v>479.85873786407785</v>
      </c>
      <c r="Q2839" s="5">
        <v>-3.1633333333333333E-2</v>
      </c>
      <c r="R2839" s="5">
        <f>VLOOKUP(D2839,'[1]DESIGN LOAD'!AC:AF,2,FALSE)</f>
        <v>565</v>
      </c>
      <c r="S2839" s="7">
        <f>VLOOKUP(D2839,'[1]DESIGN LOAD'!AC:AF,3,FALSE)</f>
        <v>675</v>
      </c>
      <c r="T2839">
        <f>VLOOKUP(D2839,'[1]DESIGN LOAD'!AC:AF,4,FALSE)</f>
        <v>1240</v>
      </c>
    </row>
    <row r="2840" spans="1:20" x14ac:dyDescent="0.3">
      <c r="A2840" s="6">
        <v>2024</v>
      </c>
      <c r="B2840" s="6">
        <v>10</v>
      </c>
      <c r="C2840" s="6">
        <v>27</v>
      </c>
      <c r="D2840" s="6">
        <v>12</v>
      </c>
      <c r="E2840" s="6" t="str">
        <f t="shared" si="176"/>
        <v>Sunday</v>
      </c>
      <c r="F2840" s="6" t="str">
        <f t="shared" si="179"/>
        <v>Weekend</v>
      </c>
      <c r="G2840" s="6" t="str">
        <f>_xlfn.XLOOKUP(B2840,'[1]VLOOKUP DATA'!$A$3:$A$14,'[1]VLOOKUP DATA'!$C$3:$C$14)</f>
        <v>Low-demand</v>
      </c>
      <c r="H2840" s="6" t="str" cm="1">
        <f t="array" ref="H2840">_xlfn.XLOOKUP(1,('[1]VLOOKUP DATA'!$I$2:$I$337=[1]DATA!G2840)*('[1]VLOOKUP DATA'!$J$2:$J$337=[1]DATA!D2840)*('[1]VLOOKUP DATA'!$K$2:$K$337=[1]DATA!E2840),'[1]VLOOKUP DATA'!$L$2:$L$337)</f>
        <v>Off-Peak</v>
      </c>
      <c r="I2840" s="1" cm="1">
        <f t="array" ref="I2840">_xlfn.XLOOKUP(B2840,'[1]VLOOKUP DATA'!$A$3:$A$14,_xlfn.XLOOKUP(H2840,'[1]VLOOKUP DATA'!$D$2:$F$2,'[1]VLOOKUP DATA'!$D$3:$F$14))*100</f>
        <v>93</v>
      </c>
      <c r="J2840" s="2">
        <v>13.177256410256417</v>
      </c>
      <c r="K2840" s="3">
        <f t="shared" si="177"/>
        <v>13.177256410256417</v>
      </c>
      <c r="L2840" s="3">
        <v>99</v>
      </c>
      <c r="M2840" s="4">
        <v>0</v>
      </c>
      <c r="N2840" s="4">
        <v>530.66840170940156</v>
      </c>
      <c r="O2840" s="4">
        <v>538.97511111111123</v>
      </c>
      <c r="P2840" s="3">
        <f t="shared" si="178"/>
        <v>479.85873786407785</v>
      </c>
      <c r="Q2840" s="5">
        <v>-3.2068376068376071E-2</v>
      </c>
      <c r="R2840" s="5">
        <f>VLOOKUP(D2840,'[1]DESIGN LOAD'!AC:AF,2,FALSE)</f>
        <v>565</v>
      </c>
      <c r="S2840" s="7">
        <f>VLOOKUP(D2840,'[1]DESIGN LOAD'!AC:AF,3,FALSE)</f>
        <v>675</v>
      </c>
      <c r="T2840">
        <f>VLOOKUP(D2840,'[1]DESIGN LOAD'!AC:AF,4,FALSE)</f>
        <v>1240</v>
      </c>
    </row>
    <row r="2841" spans="1:20" x14ac:dyDescent="0.3">
      <c r="A2841" s="6">
        <v>2024</v>
      </c>
      <c r="B2841" s="6">
        <v>10</v>
      </c>
      <c r="C2841" s="6">
        <v>27</v>
      </c>
      <c r="D2841" s="6">
        <v>13</v>
      </c>
      <c r="E2841" s="6" t="str">
        <f t="shared" si="176"/>
        <v>Sunday</v>
      </c>
      <c r="F2841" s="6" t="str">
        <f t="shared" si="179"/>
        <v>Weekend</v>
      </c>
      <c r="G2841" s="6" t="str">
        <f>_xlfn.XLOOKUP(B2841,'[1]VLOOKUP DATA'!$A$3:$A$14,'[1]VLOOKUP DATA'!$C$3:$C$14)</f>
        <v>Low-demand</v>
      </c>
      <c r="H2841" s="6" t="str" cm="1">
        <f t="array" ref="H2841">_xlfn.XLOOKUP(1,('[1]VLOOKUP DATA'!$I$2:$I$337=[1]DATA!G2841)*('[1]VLOOKUP DATA'!$J$2:$J$337=[1]DATA!D2841)*('[1]VLOOKUP DATA'!$K$2:$K$337=[1]DATA!E2841),'[1]VLOOKUP DATA'!$L$2:$L$337)</f>
        <v>Off-Peak</v>
      </c>
      <c r="I2841" s="1" cm="1">
        <f t="array" ref="I2841">_xlfn.XLOOKUP(B2841,'[1]VLOOKUP DATA'!$A$3:$A$14,_xlfn.XLOOKUP(H2841,'[1]VLOOKUP DATA'!$D$2:$F$2,'[1]VLOOKUP DATA'!$D$3:$F$14))*100</f>
        <v>93</v>
      </c>
      <c r="J2841" s="2">
        <v>27.890933333333333</v>
      </c>
      <c r="K2841" s="3">
        <f t="shared" si="177"/>
        <v>27.890933333333333</v>
      </c>
      <c r="L2841" s="3">
        <v>99</v>
      </c>
      <c r="M2841" s="4">
        <v>0</v>
      </c>
      <c r="N2841" s="4">
        <v>542.03276666666659</v>
      </c>
      <c r="O2841" s="4">
        <v>569.89246666666668</v>
      </c>
      <c r="P2841" s="3">
        <f t="shared" si="178"/>
        <v>479.85873786407785</v>
      </c>
      <c r="Q2841" s="5">
        <v>-3.080833333333333E-2</v>
      </c>
      <c r="R2841" s="5">
        <f>VLOOKUP(D2841,'[1]DESIGN LOAD'!AC:AF,2,FALSE)</f>
        <v>565</v>
      </c>
      <c r="S2841" s="7">
        <f>VLOOKUP(D2841,'[1]DESIGN LOAD'!AC:AF,3,FALSE)</f>
        <v>675</v>
      </c>
      <c r="T2841">
        <f>VLOOKUP(D2841,'[1]DESIGN LOAD'!AC:AF,4,FALSE)</f>
        <v>1240</v>
      </c>
    </row>
    <row r="2842" spans="1:20" x14ac:dyDescent="0.3">
      <c r="A2842" s="6">
        <v>2024</v>
      </c>
      <c r="B2842" s="6">
        <v>10</v>
      </c>
      <c r="C2842" s="6">
        <v>27</v>
      </c>
      <c r="D2842" s="6">
        <v>14</v>
      </c>
      <c r="E2842" s="6" t="str">
        <f t="shared" si="176"/>
        <v>Sunday</v>
      </c>
      <c r="F2842" s="6" t="str">
        <f t="shared" si="179"/>
        <v>Weekend</v>
      </c>
      <c r="G2842" s="6" t="str">
        <f>_xlfn.XLOOKUP(B2842,'[1]VLOOKUP DATA'!$A$3:$A$14,'[1]VLOOKUP DATA'!$C$3:$C$14)</f>
        <v>Low-demand</v>
      </c>
      <c r="H2842" s="6" t="str" cm="1">
        <f t="array" ref="H2842">_xlfn.XLOOKUP(1,('[1]VLOOKUP DATA'!$I$2:$I$337=[1]DATA!G2842)*('[1]VLOOKUP DATA'!$J$2:$J$337=[1]DATA!D2842)*('[1]VLOOKUP DATA'!$K$2:$K$337=[1]DATA!E2842),'[1]VLOOKUP DATA'!$L$2:$L$337)</f>
        <v>Off-Peak</v>
      </c>
      <c r="I2842" s="1" cm="1">
        <f t="array" ref="I2842">_xlfn.XLOOKUP(B2842,'[1]VLOOKUP DATA'!$A$3:$A$14,_xlfn.XLOOKUP(H2842,'[1]VLOOKUP DATA'!$D$2:$F$2,'[1]VLOOKUP DATA'!$D$3:$F$14))*100</f>
        <v>93</v>
      </c>
      <c r="J2842" s="2">
        <v>-4.0244083333333371</v>
      </c>
      <c r="K2842" s="3">
        <f t="shared" si="177"/>
        <v>0</v>
      </c>
      <c r="L2842" s="3">
        <v>99</v>
      </c>
      <c r="M2842" s="4">
        <v>0</v>
      </c>
      <c r="N2842" s="4">
        <v>473.60133333333329</v>
      </c>
      <c r="O2842" s="4">
        <v>469.5476000000001</v>
      </c>
      <c r="P2842" s="3">
        <f t="shared" si="178"/>
        <v>479.85873786407785</v>
      </c>
      <c r="Q2842" s="5">
        <v>-2.8708333333333343E-2</v>
      </c>
      <c r="R2842" s="5">
        <f>VLOOKUP(D2842,'[1]DESIGN LOAD'!AC:AF,2,FALSE)</f>
        <v>565</v>
      </c>
      <c r="S2842" s="7">
        <f>VLOOKUP(D2842,'[1]DESIGN LOAD'!AC:AF,3,FALSE)</f>
        <v>675</v>
      </c>
      <c r="T2842">
        <f>VLOOKUP(D2842,'[1]DESIGN LOAD'!AC:AF,4,FALSE)</f>
        <v>1240</v>
      </c>
    </row>
    <row r="2843" spans="1:20" x14ac:dyDescent="0.3">
      <c r="A2843" s="6">
        <v>2024</v>
      </c>
      <c r="B2843" s="6">
        <v>10</v>
      </c>
      <c r="C2843" s="6">
        <v>27</v>
      </c>
      <c r="D2843" s="6">
        <v>15</v>
      </c>
      <c r="E2843" s="6" t="str">
        <f t="shared" si="176"/>
        <v>Sunday</v>
      </c>
      <c r="F2843" s="6" t="str">
        <f t="shared" si="179"/>
        <v>Weekend</v>
      </c>
      <c r="G2843" s="6" t="str">
        <f>_xlfn.XLOOKUP(B2843,'[1]VLOOKUP DATA'!$A$3:$A$14,'[1]VLOOKUP DATA'!$C$3:$C$14)</f>
        <v>Low-demand</v>
      </c>
      <c r="H2843" s="6" t="str" cm="1">
        <f t="array" ref="H2843">_xlfn.XLOOKUP(1,('[1]VLOOKUP DATA'!$I$2:$I$337=[1]DATA!G2843)*('[1]VLOOKUP DATA'!$J$2:$J$337=[1]DATA!D2843)*('[1]VLOOKUP DATA'!$K$2:$K$337=[1]DATA!E2843),'[1]VLOOKUP DATA'!$L$2:$L$337)</f>
        <v>Off-Peak</v>
      </c>
      <c r="I2843" s="1" cm="1">
        <f t="array" ref="I2843">_xlfn.XLOOKUP(B2843,'[1]VLOOKUP DATA'!$A$3:$A$14,_xlfn.XLOOKUP(H2843,'[1]VLOOKUP DATA'!$D$2:$F$2,'[1]VLOOKUP DATA'!$D$3:$F$14))*100</f>
        <v>93</v>
      </c>
      <c r="J2843" s="2">
        <v>33.460250000000002</v>
      </c>
      <c r="K2843" s="3">
        <f t="shared" si="177"/>
        <v>33.460250000000002</v>
      </c>
      <c r="L2843" s="3">
        <v>98.958333333333329</v>
      </c>
      <c r="M2843" s="4">
        <v>0</v>
      </c>
      <c r="N2843" s="4">
        <v>363.3280666666667</v>
      </c>
      <c r="O2843" s="4">
        <v>396.75105833333333</v>
      </c>
      <c r="P2843" s="3">
        <f t="shared" si="178"/>
        <v>479.85873786407785</v>
      </c>
      <c r="Q2843" s="5">
        <v>-3.330000000000001E-2</v>
      </c>
      <c r="R2843" s="5">
        <f>VLOOKUP(D2843,'[1]DESIGN LOAD'!AC:AF,2,FALSE)</f>
        <v>565</v>
      </c>
      <c r="S2843" s="7">
        <f>VLOOKUP(D2843,'[1]DESIGN LOAD'!AC:AF,3,FALSE)</f>
        <v>675</v>
      </c>
      <c r="T2843">
        <f>VLOOKUP(D2843,'[1]DESIGN LOAD'!AC:AF,4,FALSE)</f>
        <v>1240</v>
      </c>
    </row>
    <row r="2844" spans="1:20" x14ac:dyDescent="0.3">
      <c r="A2844" s="6">
        <v>2024</v>
      </c>
      <c r="B2844" s="6">
        <v>10</v>
      </c>
      <c r="C2844" s="6">
        <v>27</v>
      </c>
      <c r="D2844" s="6">
        <v>16</v>
      </c>
      <c r="E2844" s="6" t="str">
        <f t="shared" si="176"/>
        <v>Sunday</v>
      </c>
      <c r="F2844" s="6" t="str">
        <f t="shared" si="179"/>
        <v>Weekend</v>
      </c>
      <c r="G2844" s="6" t="str">
        <f>_xlfn.XLOOKUP(B2844,'[1]VLOOKUP DATA'!$A$3:$A$14,'[1]VLOOKUP DATA'!$C$3:$C$14)</f>
        <v>Low-demand</v>
      </c>
      <c r="H2844" s="6" t="str" cm="1">
        <f t="array" ref="H2844">_xlfn.XLOOKUP(1,('[1]VLOOKUP DATA'!$I$2:$I$337=[1]DATA!G2844)*('[1]VLOOKUP DATA'!$J$2:$J$337=[1]DATA!D2844)*('[1]VLOOKUP DATA'!$K$2:$K$337=[1]DATA!E2844),'[1]VLOOKUP DATA'!$L$2:$L$337)</f>
        <v>Off-Peak</v>
      </c>
      <c r="I2844" s="1" cm="1">
        <f t="array" ref="I2844">_xlfn.XLOOKUP(B2844,'[1]VLOOKUP DATA'!$A$3:$A$14,_xlfn.XLOOKUP(H2844,'[1]VLOOKUP DATA'!$D$2:$F$2,'[1]VLOOKUP DATA'!$D$3:$F$14))*100</f>
        <v>93</v>
      </c>
      <c r="J2844" s="2">
        <v>94.181500000000014</v>
      </c>
      <c r="K2844" s="3">
        <f t="shared" si="177"/>
        <v>94.181500000000014</v>
      </c>
      <c r="L2844" s="3">
        <v>96.45</v>
      </c>
      <c r="M2844" s="4">
        <v>146.45954999999998</v>
      </c>
      <c r="N2844" s="4">
        <v>134.70696666666669</v>
      </c>
      <c r="O2844" s="4">
        <v>375.31733333333329</v>
      </c>
      <c r="P2844" s="3">
        <f t="shared" si="178"/>
        <v>479.85873786407785</v>
      </c>
      <c r="Q2844" s="5">
        <v>-3.0341666666666666E-2</v>
      </c>
      <c r="R2844" s="5">
        <f>VLOOKUP(D2844,'[1]DESIGN LOAD'!AC:AF,2,FALSE)</f>
        <v>565</v>
      </c>
      <c r="S2844" s="7">
        <f>VLOOKUP(D2844,'[1]DESIGN LOAD'!AC:AF,3,FALSE)</f>
        <v>675</v>
      </c>
      <c r="T2844">
        <f>VLOOKUP(D2844,'[1]DESIGN LOAD'!AC:AF,4,FALSE)</f>
        <v>1240</v>
      </c>
    </row>
    <row r="2845" spans="1:20" x14ac:dyDescent="0.3">
      <c r="A2845" s="6">
        <v>2024</v>
      </c>
      <c r="B2845" s="6">
        <v>10</v>
      </c>
      <c r="C2845" s="6">
        <v>27</v>
      </c>
      <c r="D2845" s="6">
        <v>17</v>
      </c>
      <c r="E2845" s="6" t="str">
        <f t="shared" si="176"/>
        <v>Sunday</v>
      </c>
      <c r="F2845" s="6" t="str">
        <f t="shared" si="179"/>
        <v>Weekend</v>
      </c>
      <c r="G2845" s="6" t="str">
        <f>_xlfn.XLOOKUP(B2845,'[1]VLOOKUP DATA'!$A$3:$A$14,'[1]VLOOKUP DATA'!$C$3:$C$14)</f>
        <v>Low-demand</v>
      </c>
      <c r="H2845" s="6" t="str" cm="1">
        <f t="array" ref="H2845">_xlfn.XLOOKUP(1,('[1]VLOOKUP DATA'!$I$2:$I$337=[1]DATA!G2845)*('[1]VLOOKUP DATA'!$J$2:$J$337=[1]DATA!D2845)*('[1]VLOOKUP DATA'!$K$2:$K$337=[1]DATA!E2845),'[1]VLOOKUP DATA'!$L$2:$L$337)</f>
        <v>Off-Peak</v>
      </c>
      <c r="I2845" s="1" cm="1">
        <f t="array" ref="I2845">_xlfn.XLOOKUP(B2845,'[1]VLOOKUP DATA'!$A$3:$A$14,_xlfn.XLOOKUP(H2845,'[1]VLOOKUP DATA'!$D$2:$F$2,'[1]VLOOKUP DATA'!$D$3:$F$14))*100</f>
        <v>93</v>
      </c>
      <c r="J2845" s="2">
        <v>-29.134866666666667</v>
      </c>
      <c r="K2845" s="3">
        <f t="shared" si="177"/>
        <v>0</v>
      </c>
      <c r="L2845" s="3">
        <v>98.358333333333334</v>
      </c>
      <c r="M2845" s="4">
        <v>371.3352666666666</v>
      </c>
      <c r="N2845" s="4">
        <v>39.618974999999999</v>
      </c>
      <c r="O2845" s="4">
        <v>381.78754166666653</v>
      </c>
      <c r="P2845" s="3">
        <f t="shared" si="178"/>
        <v>479.85873786407785</v>
      </c>
      <c r="Q2845" s="5">
        <v>-3.165833333333333E-2</v>
      </c>
      <c r="R2845" s="5">
        <f>VLOOKUP(D2845,'[1]DESIGN LOAD'!AC:AF,2,FALSE)</f>
        <v>555</v>
      </c>
      <c r="S2845" s="7">
        <f>VLOOKUP(D2845,'[1]DESIGN LOAD'!AC:AF,3,FALSE)</f>
        <v>675</v>
      </c>
      <c r="T2845">
        <f>VLOOKUP(D2845,'[1]DESIGN LOAD'!AC:AF,4,FALSE)</f>
        <v>1230</v>
      </c>
    </row>
    <row r="2846" spans="1:20" x14ac:dyDescent="0.3">
      <c r="A2846" s="6">
        <v>2024</v>
      </c>
      <c r="B2846" s="6">
        <v>10</v>
      </c>
      <c r="C2846" s="6">
        <v>27</v>
      </c>
      <c r="D2846" s="6">
        <v>18</v>
      </c>
      <c r="E2846" s="6" t="str">
        <f t="shared" si="176"/>
        <v>Sunday</v>
      </c>
      <c r="F2846" s="6" t="str">
        <f t="shared" si="179"/>
        <v>Weekend</v>
      </c>
      <c r="G2846" s="6" t="str">
        <f>_xlfn.XLOOKUP(B2846,'[1]VLOOKUP DATA'!$A$3:$A$14,'[1]VLOOKUP DATA'!$C$3:$C$14)</f>
        <v>Low-demand</v>
      </c>
      <c r="H2846" s="6" t="str" cm="1">
        <f t="array" ref="H2846">_xlfn.XLOOKUP(1,('[1]VLOOKUP DATA'!$I$2:$I$337=[1]DATA!G2846)*('[1]VLOOKUP DATA'!$J$2:$J$337=[1]DATA!D2846)*('[1]VLOOKUP DATA'!$K$2:$K$337=[1]DATA!E2846),'[1]VLOOKUP DATA'!$L$2:$L$337)</f>
        <v>Off-Peak</v>
      </c>
      <c r="I2846" s="1" cm="1">
        <f t="array" ref="I2846">_xlfn.XLOOKUP(B2846,'[1]VLOOKUP DATA'!$A$3:$A$14,_xlfn.XLOOKUP(H2846,'[1]VLOOKUP DATA'!$D$2:$F$2,'[1]VLOOKUP DATA'!$D$3:$F$14))*100</f>
        <v>93</v>
      </c>
      <c r="J2846" s="2">
        <v>56.298566666666673</v>
      </c>
      <c r="K2846" s="3">
        <f t="shared" si="177"/>
        <v>56.298566666666673</v>
      </c>
      <c r="L2846" s="3">
        <v>99</v>
      </c>
      <c r="M2846" s="4">
        <v>303.06014999999996</v>
      </c>
      <c r="N2846" s="4">
        <v>10.268500000000007</v>
      </c>
      <c r="O2846" s="4">
        <v>369.5872500000001</v>
      </c>
      <c r="P2846" s="3">
        <f t="shared" si="178"/>
        <v>479.85873786407785</v>
      </c>
      <c r="Q2846" s="5">
        <v>-3.4316666666666669E-2</v>
      </c>
      <c r="R2846" s="5">
        <f>VLOOKUP(D2846,'[1]DESIGN LOAD'!AC:AF,2,FALSE)</f>
        <v>485</v>
      </c>
      <c r="S2846" s="7">
        <f>VLOOKUP(D2846,'[1]DESIGN LOAD'!AC:AF,3,FALSE)</f>
        <v>655</v>
      </c>
      <c r="T2846">
        <f>VLOOKUP(D2846,'[1]DESIGN LOAD'!AC:AF,4,FALSE)</f>
        <v>1140</v>
      </c>
    </row>
    <row r="2847" spans="1:20" x14ac:dyDescent="0.3">
      <c r="A2847" s="6">
        <v>2024</v>
      </c>
      <c r="B2847" s="6">
        <v>10</v>
      </c>
      <c r="C2847" s="6">
        <v>27</v>
      </c>
      <c r="D2847" s="8">
        <v>19</v>
      </c>
      <c r="E2847" s="6" t="str">
        <f t="shared" si="176"/>
        <v>Sunday</v>
      </c>
      <c r="F2847" s="6" t="str">
        <f t="shared" si="179"/>
        <v>Weekend</v>
      </c>
      <c r="G2847" s="6" t="str">
        <f>_xlfn.XLOOKUP(B2847,'[1]VLOOKUP DATA'!$A$3:$A$14,'[1]VLOOKUP DATA'!$C$3:$C$14)</f>
        <v>Low-demand</v>
      </c>
      <c r="H2847" s="6" t="str" cm="1">
        <f t="array" ref="H2847">_xlfn.XLOOKUP(1,('[1]VLOOKUP DATA'!$I$2:$I$337=[1]DATA!G2847)*('[1]VLOOKUP DATA'!$J$2:$J$337=[1]DATA!D2847)*('[1]VLOOKUP DATA'!$K$2:$K$337=[1]DATA!E2847),'[1]VLOOKUP DATA'!$L$2:$L$337)</f>
        <v>Off-Peak</v>
      </c>
      <c r="I2847" s="1" cm="1">
        <f t="array" ref="I2847">_xlfn.XLOOKUP(B2847,'[1]VLOOKUP DATA'!$A$3:$A$14,_xlfn.XLOOKUP(H2847,'[1]VLOOKUP DATA'!$D$2:$F$2,'[1]VLOOKUP DATA'!$D$3:$F$14))*100</f>
        <v>93</v>
      </c>
      <c r="J2847" s="2">
        <v>101.06307500000001</v>
      </c>
      <c r="K2847" s="3">
        <f t="shared" si="177"/>
        <v>101.06307500000001</v>
      </c>
      <c r="L2847" s="3">
        <v>99</v>
      </c>
      <c r="M2847" s="4">
        <v>404.15861666666672</v>
      </c>
      <c r="N2847" s="4">
        <v>0</v>
      </c>
      <c r="O2847" s="4">
        <v>505.1811416666668</v>
      </c>
      <c r="P2847" s="3">
        <f t="shared" si="178"/>
        <v>479.85873786407785</v>
      </c>
      <c r="Q2847" s="5">
        <v>-4.0650000000000006E-2</v>
      </c>
      <c r="R2847" s="5">
        <f>VLOOKUP(D2847,'[1]DESIGN LOAD'!AC:AF,2,FALSE)</f>
        <v>295</v>
      </c>
      <c r="S2847" s="7">
        <f>VLOOKUP(D2847,'[1]DESIGN LOAD'!AC:AF,3,FALSE)</f>
        <v>655</v>
      </c>
      <c r="T2847">
        <f>VLOOKUP(D2847,'[1]DESIGN LOAD'!AC:AF,4,FALSE)</f>
        <v>950</v>
      </c>
    </row>
    <row r="2848" spans="1:20" x14ac:dyDescent="0.3">
      <c r="A2848" s="6">
        <v>2024</v>
      </c>
      <c r="B2848" s="6">
        <v>10</v>
      </c>
      <c r="C2848" s="6">
        <v>27</v>
      </c>
      <c r="D2848" s="8">
        <v>20</v>
      </c>
      <c r="E2848" s="6" t="str">
        <f t="shared" si="176"/>
        <v>Sunday</v>
      </c>
      <c r="F2848" s="6" t="str">
        <f t="shared" si="179"/>
        <v>Weekend</v>
      </c>
      <c r="G2848" s="6" t="str">
        <f>_xlfn.XLOOKUP(B2848,'[1]VLOOKUP DATA'!$A$3:$A$14,'[1]VLOOKUP DATA'!$C$3:$C$14)</f>
        <v>Low-demand</v>
      </c>
      <c r="H2848" s="6" t="str" cm="1">
        <f t="array" ref="H2848">_xlfn.XLOOKUP(1,('[1]VLOOKUP DATA'!$I$2:$I$337=[1]DATA!G2848)*('[1]VLOOKUP DATA'!$J$2:$J$337=[1]DATA!D2848)*('[1]VLOOKUP DATA'!$K$2:$K$337=[1]DATA!E2848),'[1]VLOOKUP DATA'!$L$2:$L$337)</f>
        <v>Off-Peak</v>
      </c>
      <c r="I2848" s="1" cm="1">
        <f t="array" ref="I2848">_xlfn.XLOOKUP(B2848,'[1]VLOOKUP DATA'!$A$3:$A$14,_xlfn.XLOOKUP(H2848,'[1]VLOOKUP DATA'!$D$2:$F$2,'[1]VLOOKUP DATA'!$D$3:$F$14))*100</f>
        <v>93</v>
      </c>
      <c r="J2848" s="2">
        <v>71.62604166666668</v>
      </c>
      <c r="K2848" s="3">
        <f t="shared" si="177"/>
        <v>71.62604166666668</v>
      </c>
      <c r="L2848" s="3">
        <v>99</v>
      </c>
      <c r="M2848" s="4">
        <v>461.73250000000007</v>
      </c>
      <c r="N2848" s="4">
        <v>0</v>
      </c>
      <c r="O2848" s="4">
        <v>533.31071666666662</v>
      </c>
      <c r="P2848" s="3">
        <f t="shared" si="178"/>
        <v>479.85873786407785</v>
      </c>
      <c r="Q2848" s="5">
        <v>-4.8000000000000001E-2</v>
      </c>
      <c r="R2848" s="5">
        <f>VLOOKUP(D2848,'[1]DESIGN LOAD'!AC:AF,2,FALSE)</f>
        <v>295</v>
      </c>
      <c r="S2848" s="7">
        <f>VLOOKUP(D2848,'[1]DESIGN LOAD'!AC:AF,3,FALSE)</f>
        <v>190</v>
      </c>
      <c r="T2848">
        <f>VLOOKUP(D2848,'[1]DESIGN LOAD'!AC:AF,4,FALSE)</f>
        <v>485</v>
      </c>
    </row>
    <row r="2849" spans="1:20" x14ac:dyDescent="0.3">
      <c r="A2849" s="6">
        <v>2024</v>
      </c>
      <c r="B2849" s="6">
        <v>10</v>
      </c>
      <c r="C2849" s="6">
        <v>27</v>
      </c>
      <c r="D2849" s="8">
        <v>21</v>
      </c>
      <c r="E2849" s="6" t="str">
        <f t="shared" si="176"/>
        <v>Sunday</v>
      </c>
      <c r="F2849" s="6" t="str">
        <f t="shared" si="179"/>
        <v>Weekend</v>
      </c>
      <c r="G2849" s="6" t="str">
        <f>_xlfn.XLOOKUP(B2849,'[1]VLOOKUP DATA'!$A$3:$A$14,'[1]VLOOKUP DATA'!$C$3:$C$14)</f>
        <v>Low-demand</v>
      </c>
      <c r="H2849" s="6" t="str" cm="1">
        <f t="array" ref="H2849">_xlfn.XLOOKUP(1,('[1]VLOOKUP DATA'!$I$2:$I$337=[1]DATA!G2849)*('[1]VLOOKUP DATA'!$J$2:$J$337=[1]DATA!D2849)*('[1]VLOOKUP DATA'!$K$2:$K$337=[1]DATA!E2849),'[1]VLOOKUP DATA'!$L$2:$L$337)</f>
        <v>Off-Peak</v>
      </c>
      <c r="I2849" s="1" cm="1">
        <f t="array" ref="I2849">_xlfn.XLOOKUP(B2849,'[1]VLOOKUP DATA'!$A$3:$A$14,_xlfn.XLOOKUP(H2849,'[1]VLOOKUP DATA'!$D$2:$F$2,'[1]VLOOKUP DATA'!$D$3:$F$14))*100</f>
        <v>93</v>
      </c>
      <c r="J2849" s="2">
        <v>84.083499999999987</v>
      </c>
      <c r="K2849" s="3">
        <f t="shared" si="177"/>
        <v>84.083499999999987</v>
      </c>
      <c r="L2849" s="3">
        <v>99</v>
      </c>
      <c r="M2849" s="4">
        <v>419.73744166666643</v>
      </c>
      <c r="N2849" s="4">
        <v>0</v>
      </c>
      <c r="O2849" s="4">
        <v>503.77380833333314</v>
      </c>
      <c r="P2849" s="3">
        <f t="shared" si="178"/>
        <v>479.85873786407785</v>
      </c>
      <c r="Q2849" s="5">
        <v>-4.710000000000001E-2</v>
      </c>
      <c r="R2849" s="5">
        <f>VLOOKUP(D2849,'[1]DESIGN LOAD'!AC:AF,2,FALSE)</f>
        <v>295</v>
      </c>
      <c r="S2849" s="7">
        <f>VLOOKUP(D2849,'[1]DESIGN LOAD'!AC:AF,3,FALSE)</f>
        <v>190</v>
      </c>
      <c r="T2849">
        <f>VLOOKUP(D2849,'[1]DESIGN LOAD'!AC:AF,4,FALSE)</f>
        <v>485</v>
      </c>
    </row>
    <row r="2850" spans="1:20" x14ac:dyDescent="0.3">
      <c r="A2850" s="6">
        <v>2024</v>
      </c>
      <c r="B2850" s="6">
        <v>10</v>
      </c>
      <c r="C2850" s="6">
        <v>27</v>
      </c>
      <c r="D2850" s="8">
        <v>22</v>
      </c>
      <c r="E2850" s="6" t="str">
        <f t="shared" si="176"/>
        <v>Sunday</v>
      </c>
      <c r="F2850" s="6" t="str">
        <f t="shared" si="179"/>
        <v>Weekend</v>
      </c>
      <c r="G2850" s="6" t="str">
        <f>_xlfn.XLOOKUP(B2850,'[1]VLOOKUP DATA'!$A$3:$A$14,'[1]VLOOKUP DATA'!$C$3:$C$14)</f>
        <v>Low-demand</v>
      </c>
      <c r="H2850" s="6" t="str" cm="1">
        <f t="array" ref="H2850">_xlfn.XLOOKUP(1,('[1]VLOOKUP DATA'!$I$2:$I$337=[1]DATA!G2850)*('[1]VLOOKUP DATA'!$J$2:$J$337=[1]DATA!D2850)*('[1]VLOOKUP DATA'!$K$2:$K$337=[1]DATA!E2850),'[1]VLOOKUP DATA'!$L$2:$L$337)</f>
        <v>Off-Peak</v>
      </c>
      <c r="I2850" s="1" cm="1">
        <f t="array" ref="I2850">_xlfn.XLOOKUP(B2850,'[1]VLOOKUP DATA'!$A$3:$A$14,_xlfn.XLOOKUP(H2850,'[1]VLOOKUP DATA'!$D$2:$F$2,'[1]VLOOKUP DATA'!$D$3:$F$14))*100</f>
        <v>93</v>
      </c>
      <c r="J2850" s="2">
        <v>76.155025000000037</v>
      </c>
      <c r="K2850" s="3">
        <f t="shared" si="177"/>
        <v>76.155025000000037</v>
      </c>
      <c r="L2850" s="3">
        <v>99</v>
      </c>
      <c r="M2850" s="4">
        <v>386.29545833333327</v>
      </c>
      <c r="N2850" s="4">
        <v>0</v>
      </c>
      <c r="O2850" s="4">
        <v>462.40035833333343</v>
      </c>
      <c r="P2850" s="3">
        <f t="shared" si="178"/>
        <v>479.85873786407785</v>
      </c>
      <c r="Q2850" s="5">
        <v>-4.9766666666666633E-2</v>
      </c>
      <c r="R2850" s="5">
        <f>VLOOKUP(D2850,'[1]DESIGN LOAD'!AC:AF,2,FALSE)</f>
        <v>200</v>
      </c>
      <c r="S2850" s="7">
        <f>VLOOKUP(D2850,'[1]DESIGN LOAD'!AC:AF,3,FALSE)</f>
        <v>190</v>
      </c>
      <c r="T2850">
        <f>VLOOKUP(D2850,'[1]DESIGN LOAD'!AC:AF,4,FALSE)</f>
        <v>390</v>
      </c>
    </row>
    <row r="2851" spans="1:20" x14ac:dyDescent="0.3">
      <c r="A2851" s="6">
        <v>2024</v>
      </c>
      <c r="B2851" s="6">
        <v>10</v>
      </c>
      <c r="C2851" s="6">
        <v>27</v>
      </c>
      <c r="D2851" s="8">
        <v>23</v>
      </c>
      <c r="E2851" s="6" t="str">
        <f t="shared" si="176"/>
        <v>Sunday</v>
      </c>
      <c r="F2851" s="6" t="str">
        <f t="shared" si="179"/>
        <v>Weekend</v>
      </c>
      <c r="G2851" s="6" t="str">
        <f>_xlfn.XLOOKUP(B2851,'[1]VLOOKUP DATA'!$A$3:$A$14,'[1]VLOOKUP DATA'!$C$3:$C$14)</f>
        <v>Low-demand</v>
      </c>
      <c r="H2851" s="6" t="str" cm="1">
        <f t="array" ref="H2851">_xlfn.XLOOKUP(1,('[1]VLOOKUP DATA'!$I$2:$I$337=[1]DATA!G2851)*('[1]VLOOKUP DATA'!$J$2:$J$337=[1]DATA!D2851)*('[1]VLOOKUP DATA'!$K$2:$K$337=[1]DATA!E2851),'[1]VLOOKUP DATA'!$L$2:$L$337)</f>
        <v>Off-Peak</v>
      </c>
      <c r="I2851" s="1" cm="1">
        <f t="array" ref="I2851">_xlfn.XLOOKUP(B2851,'[1]VLOOKUP DATA'!$A$3:$A$14,_xlfn.XLOOKUP(H2851,'[1]VLOOKUP DATA'!$D$2:$F$2,'[1]VLOOKUP DATA'!$D$3:$F$14))*100</f>
        <v>93</v>
      </c>
      <c r="J2851" s="2">
        <v>70.633091666666644</v>
      </c>
      <c r="K2851" s="3">
        <f t="shared" si="177"/>
        <v>70.633091666666644</v>
      </c>
      <c r="L2851" s="3">
        <v>99</v>
      </c>
      <c r="M2851" s="4">
        <v>376.00811666666669</v>
      </c>
      <c r="N2851" s="4">
        <v>0</v>
      </c>
      <c r="O2851" s="4">
        <v>446.58762500000006</v>
      </c>
      <c r="P2851" s="3">
        <f t="shared" si="178"/>
        <v>479.85873786407785</v>
      </c>
      <c r="Q2851" s="5">
        <v>-5.3166666666666675E-2</v>
      </c>
      <c r="R2851" s="5">
        <f>VLOOKUP(D2851,'[1]DESIGN LOAD'!AC:AF,2,FALSE)</f>
        <v>200</v>
      </c>
      <c r="S2851" s="7">
        <f>VLOOKUP(D2851,'[1]DESIGN LOAD'!AC:AF,3,FALSE)</f>
        <v>190</v>
      </c>
      <c r="T2851">
        <f>VLOOKUP(D2851,'[1]DESIGN LOAD'!AC:AF,4,FALSE)</f>
        <v>390</v>
      </c>
    </row>
    <row r="2852" spans="1:20" x14ac:dyDescent="0.3">
      <c r="A2852" s="6">
        <v>2024</v>
      </c>
      <c r="B2852" s="6">
        <v>10</v>
      </c>
      <c r="C2852" s="6">
        <v>28</v>
      </c>
      <c r="D2852" s="8">
        <v>0</v>
      </c>
      <c r="E2852" s="6" t="str">
        <f t="shared" si="176"/>
        <v>Monday</v>
      </c>
      <c r="F2852" s="6" t="str">
        <f t="shared" si="179"/>
        <v>Week-day</v>
      </c>
      <c r="G2852" s="6" t="str">
        <f>_xlfn.XLOOKUP(B2852,'[1]VLOOKUP DATA'!$A$3:$A$14,'[1]VLOOKUP DATA'!$C$3:$C$14)</f>
        <v>Low-demand</v>
      </c>
      <c r="H2852" s="6" t="str" cm="1">
        <f t="array" ref="H2852">_xlfn.XLOOKUP(1,('[1]VLOOKUP DATA'!$I$2:$I$337=[1]DATA!G2852)*('[1]VLOOKUP DATA'!$J$2:$J$337=[1]DATA!D2852)*('[1]VLOOKUP DATA'!$K$2:$K$337=[1]DATA!E2852),'[1]VLOOKUP DATA'!$L$2:$L$337)</f>
        <v>Off-Peak</v>
      </c>
      <c r="I2852" s="1" cm="1">
        <f t="array" ref="I2852">_xlfn.XLOOKUP(B2852,'[1]VLOOKUP DATA'!$A$3:$A$14,_xlfn.XLOOKUP(H2852,'[1]VLOOKUP DATA'!$D$2:$F$2,'[1]VLOOKUP DATA'!$D$3:$F$14))*100</f>
        <v>93</v>
      </c>
      <c r="J2852" s="2">
        <v>73.20687499999994</v>
      </c>
      <c r="K2852" s="3">
        <f t="shared" si="177"/>
        <v>73.20687499999994</v>
      </c>
      <c r="L2852" s="3">
        <v>99</v>
      </c>
      <c r="M2852" s="4">
        <v>354.94660833333313</v>
      </c>
      <c r="N2852" s="4">
        <v>0</v>
      </c>
      <c r="O2852" s="4">
        <v>428.10835000000009</v>
      </c>
      <c r="P2852" s="3">
        <f t="shared" si="178"/>
        <v>479.85873786407785</v>
      </c>
      <c r="Q2852" s="5">
        <v>-4.4950000000000004E-2</v>
      </c>
      <c r="R2852" s="5">
        <f>VLOOKUP(D2852,'[1]DESIGN LOAD'!AC:AF,2,FALSE)</f>
        <v>200</v>
      </c>
      <c r="S2852" s="7">
        <f>VLOOKUP(D2852,'[1]DESIGN LOAD'!AC:AF,3,FALSE)</f>
        <v>190</v>
      </c>
      <c r="T2852">
        <f>VLOOKUP(D2852,'[1]DESIGN LOAD'!AC:AF,4,FALSE)</f>
        <v>390</v>
      </c>
    </row>
    <row r="2853" spans="1:20" x14ac:dyDescent="0.3">
      <c r="A2853" s="6">
        <v>2024</v>
      </c>
      <c r="B2853" s="6">
        <v>10</v>
      </c>
      <c r="C2853" s="6">
        <v>28</v>
      </c>
      <c r="D2853" s="8">
        <v>1</v>
      </c>
      <c r="E2853" s="6" t="str">
        <f t="shared" si="176"/>
        <v>Monday</v>
      </c>
      <c r="F2853" s="6" t="str">
        <f t="shared" si="179"/>
        <v>Week-day</v>
      </c>
      <c r="G2853" s="6" t="str">
        <f>_xlfn.XLOOKUP(B2853,'[1]VLOOKUP DATA'!$A$3:$A$14,'[1]VLOOKUP DATA'!$C$3:$C$14)</f>
        <v>Low-demand</v>
      </c>
      <c r="H2853" s="6" t="str" cm="1">
        <f t="array" ref="H2853">_xlfn.XLOOKUP(1,('[1]VLOOKUP DATA'!$I$2:$I$337=[1]DATA!G2853)*('[1]VLOOKUP DATA'!$J$2:$J$337=[1]DATA!D2853)*('[1]VLOOKUP DATA'!$K$2:$K$337=[1]DATA!E2853),'[1]VLOOKUP DATA'!$L$2:$L$337)</f>
        <v>Off-Peak</v>
      </c>
      <c r="I2853" s="1" cm="1">
        <f t="array" ref="I2853">_xlfn.XLOOKUP(B2853,'[1]VLOOKUP DATA'!$A$3:$A$14,_xlfn.XLOOKUP(H2853,'[1]VLOOKUP DATA'!$D$2:$F$2,'[1]VLOOKUP DATA'!$D$3:$F$14))*100</f>
        <v>93</v>
      </c>
      <c r="J2853" s="2">
        <v>58.684533333333334</v>
      </c>
      <c r="K2853" s="3">
        <f t="shared" si="177"/>
        <v>58.684533333333334</v>
      </c>
      <c r="L2853" s="3">
        <v>99</v>
      </c>
      <c r="M2853" s="4">
        <v>355.52052499999985</v>
      </c>
      <c r="N2853" s="4">
        <v>0</v>
      </c>
      <c r="O2853" s="4">
        <v>414.15937499999995</v>
      </c>
      <c r="P2853" s="3">
        <f t="shared" si="178"/>
        <v>479.85873786407785</v>
      </c>
      <c r="Q2853" s="5">
        <v>-4.5450000000000004E-2</v>
      </c>
      <c r="R2853" s="5">
        <f>VLOOKUP(D2853,'[1]DESIGN LOAD'!AC:AF,2,FALSE)</f>
        <v>200</v>
      </c>
      <c r="S2853" s="7">
        <f>VLOOKUP(D2853,'[1]DESIGN LOAD'!AC:AF,3,FALSE)</f>
        <v>190</v>
      </c>
      <c r="T2853">
        <f>VLOOKUP(D2853,'[1]DESIGN LOAD'!AC:AF,4,FALSE)</f>
        <v>390</v>
      </c>
    </row>
    <row r="2854" spans="1:20" x14ac:dyDescent="0.3">
      <c r="A2854" s="6">
        <v>2024</v>
      </c>
      <c r="B2854" s="6">
        <v>10</v>
      </c>
      <c r="C2854" s="6">
        <v>28</v>
      </c>
      <c r="D2854" s="8">
        <v>2</v>
      </c>
      <c r="E2854" s="6" t="str">
        <f t="shared" si="176"/>
        <v>Monday</v>
      </c>
      <c r="F2854" s="6" t="str">
        <f t="shared" si="179"/>
        <v>Week-day</v>
      </c>
      <c r="G2854" s="6" t="str">
        <f>_xlfn.XLOOKUP(B2854,'[1]VLOOKUP DATA'!$A$3:$A$14,'[1]VLOOKUP DATA'!$C$3:$C$14)</f>
        <v>Low-demand</v>
      </c>
      <c r="H2854" s="6" t="str" cm="1">
        <f t="array" ref="H2854">_xlfn.XLOOKUP(1,('[1]VLOOKUP DATA'!$I$2:$I$337=[1]DATA!G2854)*('[1]VLOOKUP DATA'!$J$2:$J$337=[1]DATA!D2854)*('[1]VLOOKUP DATA'!$K$2:$K$337=[1]DATA!E2854),'[1]VLOOKUP DATA'!$L$2:$L$337)</f>
        <v>Off-Peak</v>
      </c>
      <c r="I2854" s="1" cm="1">
        <f t="array" ref="I2854">_xlfn.XLOOKUP(B2854,'[1]VLOOKUP DATA'!$A$3:$A$14,_xlfn.XLOOKUP(H2854,'[1]VLOOKUP DATA'!$D$2:$F$2,'[1]VLOOKUP DATA'!$D$3:$F$14))*100</f>
        <v>93</v>
      </c>
      <c r="J2854" s="2">
        <v>100.20049166666666</v>
      </c>
      <c r="K2854" s="3">
        <f t="shared" si="177"/>
        <v>100.20049166666666</v>
      </c>
      <c r="L2854" s="3">
        <v>99</v>
      </c>
      <c r="M2854" s="4">
        <v>436.73507500000017</v>
      </c>
      <c r="N2854" s="4">
        <v>0</v>
      </c>
      <c r="O2854" s="4">
        <v>536.89689166666653</v>
      </c>
      <c r="P2854" s="3">
        <f t="shared" si="178"/>
        <v>479.85873786407785</v>
      </c>
      <c r="Q2854" s="5">
        <v>-3.881666666666668E-2</v>
      </c>
      <c r="R2854" s="5">
        <f>VLOOKUP(D2854,'[1]DESIGN LOAD'!AC:AF,2,FALSE)</f>
        <v>200</v>
      </c>
      <c r="S2854" s="7">
        <f>VLOOKUP(D2854,'[1]DESIGN LOAD'!AC:AF,3,FALSE)</f>
        <v>190</v>
      </c>
      <c r="T2854">
        <f>VLOOKUP(D2854,'[1]DESIGN LOAD'!AC:AF,4,FALSE)</f>
        <v>390</v>
      </c>
    </row>
    <row r="2855" spans="1:20" x14ac:dyDescent="0.3">
      <c r="A2855" s="6">
        <v>2024</v>
      </c>
      <c r="B2855" s="6">
        <v>10</v>
      </c>
      <c r="C2855" s="6">
        <v>28</v>
      </c>
      <c r="D2855" s="8">
        <v>3</v>
      </c>
      <c r="E2855" s="6" t="str">
        <f t="shared" si="176"/>
        <v>Monday</v>
      </c>
      <c r="F2855" s="6" t="str">
        <f t="shared" si="179"/>
        <v>Week-day</v>
      </c>
      <c r="G2855" s="6" t="str">
        <f>_xlfn.XLOOKUP(B2855,'[1]VLOOKUP DATA'!$A$3:$A$14,'[1]VLOOKUP DATA'!$C$3:$C$14)</f>
        <v>Low-demand</v>
      </c>
      <c r="H2855" s="6" t="str" cm="1">
        <f t="array" ref="H2855">_xlfn.XLOOKUP(1,('[1]VLOOKUP DATA'!$I$2:$I$337=[1]DATA!G2855)*('[1]VLOOKUP DATA'!$J$2:$J$337=[1]DATA!D2855)*('[1]VLOOKUP DATA'!$K$2:$K$337=[1]DATA!E2855),'[1]VLOOKUP DATA'!$L$2:$L$337)</f>
        <v>Off-Peak</v>
      </c>
      <c r="I2855" s="1" cm="1">
        <f t="array" ref="I2855">_xlfn.XLOOKUP(B2855,'[1]VLOOKUP DATA'!$A$3:$A$14,_xlfn.XLOOKUP(H2855,'[1]VLOOKUP DATA'!$D$2:$F$2,'[1]VLOOKUP DATA'!$D$3:$F$14))*100</f>
        <v>93</v>
      </c>
      <c r="J2855" s="2">
        <v>126.60573333333336</v>
      </c>
      <c r="K2855" s="3">
        <f t="shared" si="177"/>
        <v>126.60573333333336</v>
      </c>
      <c r="L2855" s="3">
        <v>99</v>
      </c>
      <c r="M2855" s="4">
        <v>475.35227500000008</v>
      </c>
      <c r="N2855" s="4">
        <v>0</v>
      </c>
      <c r="O2855" s="4">
        <v>601.91887499999984</v>
      </c>
      <c r="P2855" s="3">
        <f t="shared" si="178"/>
        <v>479.85873786407785</v>
      </c>
      <c r="Q2855" s="5">
        <v>-3.9291666666666676E-2</v>
      </c>
      <c r="R2855" s="5">
        <f>VLOOKUP(D2855,'[1]DESIGN LOAD'!AC:AF,2,FALSE)</f>
        <v>200</v>
      </c>
      <c r="S2855" s="7">
        <f>VLOOKUP(D2855,'[1]DESIGN LOAD'!AC:AF,3,FALSE)</f>
        <v>190</v>
      </c>
      <c r="T2855">
        <f>VLOOKUP(D2855,'[1]DESIGN LOAD'!AC:AF,4,FALSE)</f>
        <v>390</v>
      </c>
    </row>
    <row r="2856" spans="1:20" x14ac:dyDescent="0.3">
      <c r="A2856" s="6">
        <v>2024</v>
      </c>
      <c r="B2856" s="6">
        <v>10</v>
      </c>
      <c r="C2856" s="6">
        <v>28</v>
      </c>
      <c r="D2856" s="8">
        <v>4</v>
      </c>
      <c r="E2856" s="6" t="str">
        <f t="shared" si="176"/>
        <v>Monday</v>
      </c>
      <c r="F2856" s="6" t="str">
        <f t="shared" si="179"/>
        <v>Week-day</v>
      </c>
      <c r="G2856" s="6" t="str">
        <f>_xlfn.XLOOKUP(B2856,'[1]VLOOKUP DATA'!$A$3:$A$14,'[1]VLOOKUP DATA'!$C$3:$C$14)</f>
        <v>Low-demand</v>
      </c>
      <c r="H2856" s="6" t="str" cm="1">
        <f t="array" ref="H2856">_xlfn.XLOOKUP(1,('[1]VLOOKUP DATA'!$I$2:$I$337=[1]DATA!G2856)*('[1]VLOOKUP DATA'!$J$2:$J$337=[1]DATA!D2856)*('[1]VLOOKUP DATA'!$K$2:$K$337=[1]DATA!E2856),'[1]VLOOKUP DATA'!$L$2:$L$337)</f>
        <v>Off-Peak</v>
      </c>
      <c r="I2856" s="1" cm="1">
        <f t="array" ref="I2856">_xlfn.XLOOKUP(B2856,'[1]VLOOKUP DATA'!$A$3:$A$14,_xlfn.XLOOKUP(H2856,'[1]VLOOKUP DATA'!$D$2:$F$2,'[1]VLOOKUP DATA'!$D$3:$F$14))*100</f>
        <v>93</v>
      </c>
      <c r="J2856" s="2">
        <v>72.657533333333319</v>
      </c>
      <c r="K2856" s="3">
        <f t="shared" si="177"/>
        <v>72.657533333333319</v>
      </c>
      <c r="L2856" s="3">
        <v>98.691666666666663</v>
      </c>
      <c r="M2856" s="4">
        <v>476.85011666666691</v>
      </c>
      <c r="N2856" s="4">
        <v>0</v>
      </c>
      <c r="O2856" s="4">
        <v>549.4655666666664</v>
      </c>
      <c r="P2856" s="3">
        <f t="shared" si="178"/>
        <v>479.85873786407785</v>
      </c>
      <c r="Q2856" s="5">
        <v>-4.2158333333333325E-2</v>
      </c>
      <c r="R2856" s="5">
        <f>VLOOKUP(D2856,'[1]DESIGN LOAD'!AC:AF,2,FALSE)</f>
        <v>295</v>
      </c>
      <c r="S2856" s="7">
        <f>VLOOKUP(D2856,'[1]DESIGN LOAD'!AC:AF,3,FALSE)</f>
        <v>190</v>
      </c>
      <c r="T2856">
        <f>VLOOKUP(D2856,'[1]DESIGN LOAD'!AC:AF,4,FALSE)</f>
        <v>485</v>
      </c>
    </row>
    <row r="2857" spans="1:20" x14ac:dyDescent="0.3">
      <c r="A2857" s="6">
        <v>2024</v>
      </c>
      <c r="B2857" s="6">
        <v>10</v>
      </c>
      <c r="C2857" s="6">
        <v>28</v>
      </c>
      <c r="D2857" s="8">
        <v>5</v>
      </c>
      <c r="E2857" s="6" t="str">
        <f t="shared" si="176"/>
        <v>Monday</v>
      </c>
      <c r="F2857" s="6" t="str">
        <f t="shared" si="179"/>
        <v>Week-day</v>
      </c>
      <c r="G2857" s="6" t="str">
        <f>_xlfn.XLOOKUP(B2857,'[1]VLOOKUP DATA'!$A$3:$A$14,'[1]VLOOKUP DATA'!$C$3:$C$14)</f>
        <v>Low-demand</v>
      </c>
      <c r="H2857" s="6" t="str" cm="1">
        <f t="array" ref="H2857">_xlfn.XLOOKUP(1,('[1]VLOOKUP DATA'!$I$2:$I$337=[1]DATA!G2857)*('[1]VLOOKUP DATA'!$J$2:$J$337=[1]DATA!D2857)*('[1]VLOOKUP DATA'!$K$2:$K$337=[1]DATA!E2857),'[1]VLOOKUP DATA'!$L$2:$L$337)</f>
        <v>Off-Peak</v>
      </c>
      <c r="I2857" s="1" cm="1">
        <f t="array" ref="I2857">_xlfn.XLOOKUP(B2857,'[1]VLOOKUP DATA'!$A$3:$A$14,_xlfn.XLOOKUP(H2857,'[1]VLOOKUP DATA'!$D$2:$F$2,'[1]VLOOKUP DATA'!$D$3:$F$14))*100</f>
        <v>93</v>
      </c>
      <c r="J2857" s="2">
        <v>102.74559829059832</v>
      </c>
      <c r="K2857" s="3">
        <f t="shared" si="177"/>
        <v>102.74559829059832</v>
      </c>
      <c r="L2857" s="3">
        <v>99</v>
      </c>
      <c r="M2857" s="4">
        <v>445.34318803418785</v>
      </c>
      <c r="N2857" s="4">
        <v>8.9547008547008547E-2</v>
      </c>
      <c r="O2857" s="4">
        <v>548.14122222222215</v>
      </c>
      <c r="P2857" s="3">
        <f t="shared" si="178"/>
        <v>479.85873786407785</v>
      </c>
      <c r="Q2857" s="5">
        <v>-3.7299145299145312E-2</v>
      </c>
      <c r="R2857" s="5">
        <f>VLOOKUP(D2857,'[1]DESIGN LOAD'!AC:AF,2,FALSE)</f>
        <v>295</v>
      </c>
      <c r="S2857" s="7">
        <f>VLOOKUP(D2857,'[1]DESIGN LOAD'!AC:AF,3,FALSE)</f>
        <v>190</v>
      </c>
      <c r="T2857">
        <f>VLOOKUP(D2857,'[1]DESIGN LOAD'!AC:AF,4,FALSE)</f>
        <v>485</v>
      </c>
    </row>
    <row r="2858" spans="1:20" x14ac:dyDescent="0.3">
      <c r="A2858" s="6">
        <v>2024</v>
      </c>
      <c r="B2858" s="6">
        <v>10</v>
      </c>
      <c r="C2858" s="6">
        <v>28</v>
      </c>
      <c r="D2858" s="8">
        <v>6</v>
      </c>
      <c r="E2858" s="6" t="str">
        <f t="shared" si="176"/>
        <v>Monday</v>
      </c>
      <c r="F2858" s="6" t="str">
        <f t="shared" si="179"/>
        <v>Week-day</v>
      </c>
      <c r="G2858" s="6" t="str">
        <f>_xlfn.XLOOKUP(B2858,'[1]VLOOKUP DATA'!$A$3:$A$14,'[1]VLOOKUP DATA'!$C$3:$C$14)</f>
        <v>Low-demand</v>
      </c>
      <c r="H2858" s="6" t="str" cm="1">
        <f t="array" ref="H2858">_xlfn.XLOOKUP(1,('[1]VLOOKUP DATA'!$I$2:$I$337=[1]DATA!G2858)*('[1]VLOOKUP DATA'!$J$2:$J$337=[1]DATA!D2858)*('[1]VLOOKUP DATA'!$K$2:$K$337=[1]DATA!E2858),'[1]VLOOKUP DATA'!$L$2:$L$337)</f>
        <v>Standard</v>
      </c>
      <c r="I2858" s="1" cm="1">
        <f t="array" ref="I2858">_xlfn.XLOOKUP(B2858,'[1]VLOOKUP DATA'!$A$3:$A$14,_xlfn.XLOOKUP(H2858,'[1]VLOOKUP DATA'!$D$2:$F$2,'[1]VLOOKUP DATA'!$D$3:$F$14))*100</f>
        <v>147</v>
      </c>
      <c r="J2858" s="2">
        <v>102.61236666666672</v>
      </c>
      <c r="K2858" s="3">
        <f t="shared" si="177"/>
        <v>102.61236666666672</v>
      </c>
      <c r="L2858" s="3">
        <v>99</v>
      </c>
      <c r="M2858" s="4">
        <v>478.34103333333366</v>
      </c>
      <c r="N2858" s="4">
        <v>12.229458333333334</v>
      </c>
      <c r="O2858" s="4">
        <v>593.15048333333345</v>
      </c>
      <c r="P2858" s="3">
        <f t="shared" si="178"/>
        <v>479.85873786407785</v>
      </c>
      <c r="Q2858" s="5">
        <v>-3.256666666666666E-2</v>
      </c>
      <c r="R2858" s="5">
        <f>VLOOKUP(D2858,'[1]DESIGN LOAD'!AC:AF,2,FALSE)</f>
        <v>295</v>
      </c>
      <c r="S2858" s="7">
        <f>VLOOKUP(D2858,'[1]DESIGN LOAD'!AC:AF,3,FALSE)</f>
        <v>190</v>
      </c>
      <c r="T2858">
        <f>VLOOKUP(D2858,'[1]DESIGN LOAD'!AC:AF,4,FALSE)</f>
        <v>485</v>
      </c>
    </row>
    <row r="2859" spans="1:20" x14ac:dyDescent="0.3">
      <c r="A2859" s="6">
        <v>2024</v>
      </c>
      <c r="B2859" s="6">
        <v>10</v>
      </c>
      <c r="C2859" s="6">
        <v>28</v>
      </c>
      <c r="D2859" s="8">
        <v>7</v>
      </c>
      <c r="E2859" s="6" t="str">
        <f t="shared" si="176"/>
        <v>Monday</v>
      </c>
      <c r="F2859" s="6" t="str">
        <f t="shared" si="179"/>
        <v>Week-day</v>
      </c>
      <c r="G2859" s="6" t="str">
        <f>_xlfn.XLOOKUP(B2859,'[1]VLOOKUP DATA'!$A$3:$A$14,'[1]VLOOKUP DATA'!$C$3:$C$14)</f>
        <v>Low-demand</v>
      </c>
      <c r="H2859" s="6" t="str" cm="1">
        <f t="array" ref="H2859">_xlfn.XLOOKUP(1,('[1]VLOOKUP DATA'!$I$2:$I$337=[1]DATA!G2859)*('[1]VLOOKUP DATA'!$J$2:$J$337=[1]DATA!D2859)*('[1]VLOOKUP DATA'!$K$2:$K$337=[1]DATA!E2859),'[1]VLOOKUP DATA'!$L$2:$L$337)</f>
        <v>Peak</v>
      </c>
      <c r="I2859" s="1" cm="1">
        <f t="array" ref="I2859">_xlfn.XLOOKUP(B2859,'[1]VLOOKUP DATA'!$A$3:$A$14,_xlfn.XLOOKUP(H2859,'[1]VLOOKUP DATA'!$D$2:$F$2,'[1]VLOOKUP DATA'!$D$3:$F$14))*100</f>
        <v>213</v>
      </c>
      <c r="J2859" s="2">
        <v>162.44234166666666</v>
      </c>
      <c r="K2859" s="3">
        <f t="shared" si="177"/>
        <v>162.44234166666666</v>
      </c>
      <c r="L2859" s="3">
        <v>96.233333333333334</v>
      </c>
      <c r="M2859" s="4">
        <v>334.13429999999988</v>
      </c>
      <c r="N2859" s="4">
        <v>81.539508333333302</v>
      </c>
      <c r="O2859" s="4">
        <v>578.08146666666653</v>
      </c>
      <c r="P2859" s="3">
        <f t="shared" si="178"/>
        <v>479.85873786407785</v>
      </c>
      <c r="Q2859" s="5">
        <v>-3.4525000000000007E-2</v>
      </c>
      <c r="R2859" s="5">
        <f>VLOOKUP(D2859,'[1]DESIGN LOAD'!AC:AF,2,FALSE)</f>
        <v>565</v>
      </c>
      <c r="S2859" s="7">
        <f>VLOOKUP(D2859,'[1]DESIGN LOAD'!AC:AF,3,FALSE)</f>
        <v>690</v>
      </c>
      <c r="T2859">
        <f>VLOOKUP(D2859,'[1]DESIGN LOAD'!AC:AF,4,FALSE)</f>
        <v>1255</v>
      </c>
    </row>
    <row r="2860" spans="1:20" x14ac:dyDescent="0.3">
      <c r="A2860" s="6">
        <v>2024</v>
      </c>
      <c r="B2860" s="6">
        <v>10</v>
      </c>
      <c r="C2860" s="6">
        <v>28</v>
      </c>
      <c r="D2860" s="8">
        <v>8</v>
      </c>
      <c r="E2860" s="6" t="str">
        <f t="shared" si="176"/>
        <v>Monday</v>
      </c>
      <c r="F2860" s="6" t="str">
        <f t="shared" si="179"/>
        <v>Week-day</v>
      </c>
      <c r="G2860" s="6" t="str">
        <f>_xlfn.XLOOKUP(B2860,'[1]VLOOKUP DATA'!$A$3:$A$14,'[1]VLOOKUP DATA'!$C$3:$C$14)</f>
        <v>Low-demand</v>
      </c>
      <c r="H2860" s="6" t="str" cm="1">
        <f t="array" ref="H2860">_xlfn.XLOOKUP(1,('[1]VLOOKUP DATA'!$I$2:$I$337=[1]DATA!G2860)*('[1]VLOOKUP DATA'!$J$2:$J$337=[1]DATA!D2860)*('[1]VLOOKUP DATA'!$K$2:$K$337=[1]DATA!E2860),'[1]VLOOKUP DATA'!$L$2:$L$337)</f>
        <v>Peak</v>
      </c>
      <c r="I2860" s="1" cm="1">
        <f t="array" ref="I2860">_xlfn.XLOOKUP(B2860,'[1]VLOOKUP DATA'!$A$3:$A$14,_xlfn.XLOOKUP(H2860,'[1]VLOOKUP DATA'!$D$2:$F$2,'[1]VLOOKUP DATA'!$D$3:$F$14))*100</f>
        <v>213</v>
      </c>
      <c r="J2860" s="2">
        <v>74.732158333333331</v>
      </c>
      <c r="K2860" s="3">
        <f t="shared" si="177"/>
        <v>74.732158333333331</v>
      </c>
      <c r="L2860" s="3">
        <v>95.49166666666666</v>
      </c>
      <c r="M2860" s="4">
        <v>397.5110416666667</v>
      </c>
      <c r="N2860" s="4">
        <v>121.35421666666663</v>
      </c>
      <c r="O2860" s="4">
        <v>593.56232499999976</v>
      </c>
      <c r="P2860" s="3">
        <f t="shared" si="178"/>
        <v>479.85873786407785</v>
      </c>
      <c r="Q2860" s="5">
        <v>-3.4966666666666667E-2</v>
      </c>
      <c r="R2860" s="5">
        <f>VLOOKUP(D2860,'[1]DESIGN LOAD'!AC:AF,2,FALSE)</f>
        <v>565</v>
      </c>
      <c r="S2860" s="7">
        <f>VLOOKUP(D2860,'[1]DESIGN LOAD'!AC:AF,3,FALSE)</f>
        <v>675</v>
      </c>
      <c r="T2860">
        <f>VLOOKUP(D2860,'[1]DESIGN LOAD'!AC:AF,4,FALSE)</f>
        <v>1240</v>
      </c>
    </row>
    <row r="2861" spans="1:20" x14ac:dyDescent="0.3">
      <c r="A2861" s="6">
        <v>2024</v>
      </c>
      <c r="B2861" s="6">
        <v>10</v>
      </c>
      <c r="C2861" s="6">
        <v>28</v>
      </c>
      <c r="D2861" s="8">
        <v>9</v>
      </c>
      <c r="E2861" s="6" t="str">
        <f t="shared" si="176"/>
        <v>Monday</v>
      </c>
      <c r="F2861" s="6" t="str">
        <f t="shared" si="179"/>
        <v>Week-day</v>
      </c>
      <c r="G2861" s="6" t="str">
        <f>_xlfn.XLOOKUP(B2861,'[1]VLOOKUP DATA'!$A$3:$A$14,'[1]VLOOKUP DATA'!$C$3:$C$14)</f>
        <v>Low-demand</v>
      </c>
      <c r="H2861" s="6" t="str" cm="1">
        <f t="array" ref="H2861">_xlfn.XLOOKUP(1,('[1]VLOOKUP DATA'!$I$2:$I$337=[1]DATA!G2861)*('[1]VLOOKUP DATA'!$J$2:$J$337=[1]DATA!D2861)*('[1]VLOOKUP DATA'!$K$2:$K$337=[1]DATA!E2861),'[1]VLOOKUP DATA'!$L$2:$L$337)</f>
        <v>Peak</v>
      </c>
      <c r="I2861" s="1" cm="1">
        <f t="array" ref="I2861">_xlfn.XLOOKUP(B2861,'[1]VLOOKUP DATA'!$A$3:$A$14,_xlfn.XLOOKUP(H2861,'[1]VLOOKUP DATA'!$D$2:$F$2,'[1]VLOOKUP DATA'!$D$3:$F$14))*100</f>
        <v>213</v>
      </c>
      <c r="J2861" s="2">
        <v>25.129424999999976</v>
      </c>
      <c r="K2861" s="3">
        <f t="shared" si="177"/>
        <v>25.129424999999976</v>
      </c>
      <c r="L2861" s="3">
        <v>95.88333333333334</v>
      </c>
      <c r="M2861" s="4">
        <v>277.58301666666665</v>
      </c>
      <c r="N2861" s="4">
        <v>266.65845000000002</v>
      </c>
      <c r="O2861" s="4">
        <v>569.33118333333334</v>
      </c>
      <c r="P2861" s="3">
        <f t="shared" si="178"/>
        <v>479.85873786407785</v>
      </c>
      <c r="Q2861" s="5">
        <v>-3.9258333333333346E-2</v>
      </c>
      <c r="R2861" s="5">
        <f>VLOOKUP(D2861,'[1]DESIGN LOAD'!AC:AF,2,FALSE)</f>
        <v>565</v>
      </c>
      <c r="S2861" s="7">
        <f>VLOOKUP(D2861,'[1]DESIGN LOAD'!AC:AF,3,FALSE)</f>
        <v>675</v>
      </c>
      <c r="T2861">
        <f>VLOOKUP(D2861,'[1]DESIGN LOAD'!AC:AF,4,FALSE)</f>
        <v>1240</v>
      </c>
    </row>
    <row r="2862" spans="1:20" x14ac:dyDescent="0.3">
      <c r="A2862" s="6">
        <v>2024</v>
      </c>
      <c r="B2862" s="6">
        <v>10</v>
      </c>
      <c r="C2862" s="6">
        <v>28</v>
      </c>
      <c r="D2862" s="8">
        <v>10</v>
      </c>
      <c r="E2862" s="6" t="str">
        <f t="shared" si="176"/>
        <v>Monday</v>
      </c>
      <c r="F2862" s="6" t="str">
        <f t="shared" si="179"/>
        <v>Week-day</v>
      </c>
      <c r="G2862" s="6" t="str">
        <f>_xlfn.XLOOKUP(B2862,'[1]VLOOKUP DATA'!$A$3:$A$14,'[1]VLOOKUP DATA'!$C$3:$C$14)</f>
        <v>Low-demand</v>
      </c>
      <c r="H2862" s="6" t="str" cm="1">
        <f t="array" ref="H2862">_xlfn.XLOOKUP(1,('[1]VLOOKUP DATA'!$I$2:$I$337=[1]DATA!G2862)*('[1]VLOOKUP DATA'!$J$2:$J$337=[1]DATA!D2862)*('[1]VLOOKUP DATA'!$K$2:$K$337=[1]DATA!E2862),'[1]VLOOKUP DATA'!$L$2:$L$337)</f>
        <v>Standard</v>
      </c>
      <c r="I2862" s="1" cm="1">
        <f t="array" ref="I2862">_xlfn.XLOOKUP(B2862,'[1]VLOOKUP DATA'!$A$3:$A$14,_xlfn.XLOOKUP(H2862,'[1]VLOOKUP DATA'!$D$2:$F$2,'[1]VLOOKUP DATA'!$D$3:$F$14))*100</f>
        <v>147</v>
      </c>
      <c r="J2862" s="2">
        <v>42.881316666666656</v>
      </c>
      <c r="K2862" s="3">
        <f t="shared" si="177"/>
        <v>42.881316666666656</v>
      </c>
      <c r="L2862" s="3">
        <v>97.233333333333334</v>
      </c>
      <c r="M2862" s="4">
        <v>3.9993916666666669</v>
      </c>
      <c r="N2862" s="4">
        <v>601.21928333333335</v>
      </c>
      <c r="O2862" s="4">
        <v>648.0693333333337</v>
      </c>
      <c r="P2862" s="3">
        <f t="shared" si="178"/>
        <v>479.85873786407785</v>
      </c>
      <c r="Q2862" s="5">
        <v>-3.0116666666666674E-2</v>
      </c>
      <c r="R2862" s="5">
        <f>VLOOKUP(D2862,'[1]DESIGN LOAD'!AC:AF,2,FALSE)</f>
        <v>565</v>
      </c>
      <c r="S2862" s="7">
        <f>VLOOKUP(D2862,'[1]DESIGN LOAD'!AC:AF,3,FALSE)</f>
        <v>675</v>
      </c>
      <c r="T2862">
        <f>VLOOKUP(D2862,'[1]DESIGN LOAD'!AC:AF,4,FALSE)</f>
        <v>1240</v>
      </c>
    </row>
    <row r="2863" spans="1:20" x14ac:dyDescent="0.3">
      <c r="A2863" s="6">
        <v>2024</v>
      </c>
      <c r="B2863" s="6">
        <v>10</v>
      </c>
      <c r="C2863" s="6">
        <v>28</v>
      </c>
      <c r="D2863" s="8">
        <v>11</v>
      </c>
      <c r="E2863" s="6" t="str">
        <f t="shared" si="176"/>
        <v>Monday</v>
      </c>
      <c r="F2863" s="6" t="str">
        <f t="shared" si="179"/>
        <v>Week-day</v>
      </c>
      <c r="G2863" s="6" t="str">
        <f>_xlfn.XLOOKUP(B2863,'[1]VLOOKUP DATA'!$A$3:$A$14,'[1]VLOOKUP DATA'!$C$3:$C$14)</f>
        <v>Low-demand</v>
      </c>
      <c r="H2863" s="6" t="str" cm="1">
        <f t="array" ref="H2863">_xlfn.XLOOKUP(1,('[1]VLOOKUP DATA'!$I$2:$I$337=[1]DATA!G2863)*('[1]VLOOKUP DATA'!$J$2:$J$337=[1]DATA!D2863)*('[1]VLOOKUP DATA'!$K$2:$K$337=[1]DATA!E2863),'[1]VLOOKUP DATA'!$L$2:$L$337)</f>
        <v>Standard</v>
      </c>
      <c r="I2863" s="1" cm="1">
        <f t="array" ref="I2863">_xlfn.XLOOKUP(B2863,'[1]VLOOKUP DATA'!$A$3:$A$14,_xlfn.XLOOKUP(H2863,'[1]VLOOKUP DATA'!$D$2:$F$2,'[1]VLOOKUP DATA'!$D$3:$F$14))*100</f>
        <v>147</v>
      </c>
      <c r="J2863" s="2">
        <v>27.38836666666667</v>
      </c>
      <c r="K2863" s="3">
        <f t="shared" si="177"/>
        <v>27.38836666666667</v>
      </c>
      <c r="L2863" s="3">
        <v>96.05</v>
      </c>
      <c r="M2863" s="4">
        <v>162.97266666666673</v>
      </c>
      <c r="N2863" s="4">
        <v>474.13040000000012</v>
      </c>
      <c r="O2863" s="4">
        <v>664.46155833333319</v>
      </c>
      <c r="P2863" s="3">
        <f t="shared" si="178"/>
        <v>479.85873786407785</v>
      </c>
      <c r="Q2863" s="5">
        <v>-2.9333333333333336E-2</v>
      </c>
      <c r="R2863" s="5">
        <f>VLOOKUP(D2863,'[1]DESIGN LOAD'!AC:AF,2,FALSE)</f>
        <v>565</v>
      </c>
      <c r="S2863" s="7">
        <f>VLOOKUP(D2863,'[1]DESIGN LOAD'!AC:AF,3,FALSE)</f>
        <v>675</v>
      </c>
      <c r="T2863">
        <f>VLOOKUP(D2863,'[1]DESIGN LOAD'!AC:AF,4,FALSE)</f>
        <v>1240</v>
      </c>
    </row>
    <row r="2864" spans="1:20" x14ac:dyDescent="0.3">
      <c r="A2864" s="6">
        <v>2024</v>
      </c>
      <c r="B2864" s="6">
        <v>10</v>
      </c>
      <c r="C2864" s="6">
        <v>28</v>
      </c>
      <c r="D2864" s="8">
        <v>12</v>
      </c>
      <c r="E2864" s="6" t="str">
        <f t="shared" si="176"/>
        <v>Monday</v>
      </c>
      <c r="F2864" s="6" t="str">
        <f t="shared" si="179"/>
        <v>Week-day</v>
      </c>
      <c r="G2864" s="6" t="str">
        <f>_xlfn.XLOOKUP(B2864,'[1]VLOOKUP DATA'!$A$3:$A$14,'[1]VLOOKUP DATA'!$C$3:$C$14)</f>
        <v>Low-demand</v>
      </c>
      <c r="H2864" s="6" t="str" cm="1">
        <f t="array" ref="H2864">_xlfn.XLOOKUP(1,('[1]VLOOKUP DATA'!$I$2:$I$337=[1]DATA!G2864)*('[1]VLOOKUP DATA'!$J$2:$J$337=[1]DATA!D2864)*('[1]VLOOKUP DATA'!$K$2:$K$337=[1]DATA!E2864),'[1]VLOOKUP DATA'!$L$2:$L$337)</f>
        <v>Standard</v>
      </c>
      <c r="I2864" s="1" cm="1">
        <f t="array" ref="I2864">_xlfn.XLOOKUP(B2864,'[1]VLOOKUP DATA'!$A$3:$A$14,_xlfn.XLOOKUP(H2864,'[1]VLOOKUP DATA'!$D$2:$F$2,'[1]VLOOKUP DATA'!$D$3:$F$14))*100</f>
        <v>147</v>
      </c>
      <c r="J2864" s="2">
        <v>21.259225000000018</v>
      </c>
      <c r="K2864" s="3">
        <f t="shared" si="177"/>
        <v>21.259225000000018</v>
      </c>
      <c r="L2864" s="3">
        <v>96.86666666666666</v>
      </c>
      <c r="M2864" s="4">
        <v>39.988974999999996</v>
      </c>
      <c r="N2864" s="4">
        <v>579.75401666666653</v>
      </c>
      <c r="O2864" s="4">
        <v>640.9766666666668</v>
      </c>
      <c r="P2864" s="3">
        <f t="shared" si="178"/>
        <v>479.85873786407785</v>
      </c>
      <c r="Q2864" s="5">
        <v>-2.498333333333334E-2</v>
      </c>
      <c r="R2864" s="5">
        <f>VLOOKUP(D2864,'[1]DESIGN LOAD'!AC:AF,2,FALSE)</f>
        <v>565</v>
      </c>
      <c r="S2864" s="7">
        <f>VLOOKUP(D2864,'[1]DESIGN LOAD'!AC:AF,3,FALSE)</f>
        <v>675</v>
      </c>
      <c r="T2864">
        <f>VLOOKUP(D2864,'[1]DESIGN LOAD'!AC:AF,4,FALSE)</f>
        <v>1240</v>
      </c>
    </row>
    <row r="2865" spans="1:20" x14ac:dyDescent="0.3">
      <c r="A2865" s="6">
        <v>2024</v>
      </c>
      <c r="B2865" s="6">
        <v>10</v>
      </c>
      <c r="C2865" s="6">
        <v>28</v>
      </c>
      <c r="D2865" s="8">
        <v>13</v>
      </c>
      <c r="E2865" s="6" t="str">
        <f t="shared" si="176"/>
        <v>Monday</v>
      </c>
      <c r="F2865" s="6" t="str">
        <f t="shared" si="179"/>
        <v>Week-day</v>
      </c>
      <c r="G2865" s="6" t="str">
        <f>_xlfn.XLOOKUP(B2865,'[1]VLOOKUP DATA'!$A$3:$A$14,'[1]VLOOKUP DATA'!$C$3:$C$14)</f>
        <v>Low-demand</v>
      </c>
      <c r="H2865" s="6" t="str" cm="1">
        <f t="array" ref="H2865">_xlfn.XLOOKUP(1,('[1]VLOOKUP DATA'!$I$2:$I$337=[1]DATA!G2865)*('[1]VLOOKUP DATA'!$J$2:$J$337=[1]DATA!D2865)*('[1]VLOOKUP DATA'!$K$2:$K$337=[1]DATA!E2865),'[1]VLOOKUP DATA'!$L$2:$L$337)</f>
        <v>Standard</v>
      </c>
      <c r="I2865" s="1" cm="1">
        <f t="array" ref="I2865">_xlfn.XLOOKUP(B2865,'[1]VLOOKUP DATA'!$A$3:$A$14,_xlfn.XLOOKUP(H2865,'[1]VLOOKUP DATA'!$D$2:$F$2,'[1]VLOOKUP DATA'!$D$3:$F$14))*100</f>
        <v>147</v>
      </c>
      <c r="J2865" s="2">
        <v>58.335266666666691</v>
      </c>
      <c r="K2865" s="3">
        <f t="shared" si="177"/>
        <v>58.335266666666691</v>
      </c>
      <c r="L2865" s="3">
        <v>95.9</v>
      </c>
      <c r="M2865" s="4">
        <v>186.52503333333331</v>
      </c>
      <c r="N2865" s="4">
        <v>434.85865833333332</v>
      </c>
      <c r="O2865" s="4">
        <v>679.69058333333328</v>
      </c>
      <c r="P2865" s="3">
        <f t="shared" si="178"/>
        <v>479.85873786407785</v>
      </c>
      <c r="Q2865" s="5">
        <v>-2.7966666666666661E-2</v>
      </c>
      <c r="R2865" s="5">
        <f>VLOOKUP(D2865,'[1]DESIGN LOAD'!AC:AF,2,FALSE)</f>
        <v>565</v>
      </c>
      <c r="S2865" s="7">
        <f>VLOOKUP(D2865,'[1]DESIGN LOAD'!AC:AF,3,FALSE)</f>
        <v>675</v>
      </c>
      <c r="T2865">
        <f>VLOOKUP(D2865,'[1]DESIGN LOAD'!AC:AF,4,FALSE)</f>
        <v>1240</v>
      </c>
    </row>
    <row r="2866" spans="1:20" x14ac:dyDescent="0.3">
      <c r="A2866" s="6">
        <v>2024</v>
      </c>
      <c r="B2866" s="6">
        <v>10</v>
      </c>
      <c r="C2866" s="6">
        <v>28</v>
      </c>
      <c r="D2866" s="8">
        <v>14</v>
      </c>
      <c r="E2866" s="6" t="str">
        <f t="shared" si="176"/>
        <v>Monday</v>
      </c>
      <c r="F2866" s="6" t="str">
        <f t="shared" si="179"/>
        <v>Week-day</v>
      </c>
      <c r="G2866" s="6" t="str">
        <f>_xlfn.XLOOKUP(B2866,'[1]VLOOKUP DATA'!$A$3:$A$14,'[1]VLOOKUP DATA'!$C$3:$C$14)</f>
        <v>Low-demand</v>
      </c>
      <c r="H2866" s="6" t="str" cm="1">
        <f t="array" ref="H2866">_xlfn.XLOOKUP(1,('[1]VLOOKUP DATA'!$I$2:$I$337=[1]DATA!G2866)*('[1]VLOOKUP DATA'!$J$2:$J$337=[1]DATA!D2866)*('[1]VLOOKUP DATA'!$K$2:$K$337=[1]DATA!E2866),'[1]VLOOKUP DATA'!$L$2:$L$337)</f>
        <v>Standard</v>
      </c>
      <c r="I2866" s="1" cm="1">
        <f t="array" ref="I2866">_xlfn.XLOOKUP(B2866,'[1]VLOOKUP DATA'!$A$3:$A$14,_xlfn.XLOOKUP(H2866,'[1]VLOOKUP DATA'!$D$2:$F$2,'[1]VLOOKUP DATA'!$D$3:$F$14))*100</f>
        <v>147</v>
      </c>
      <c r="J2866" s="2">
        <v>151.35137499999999</v>
      </c>
      <c r="K2866" s="3">
        <f t="shared" si="177"/>
        <v>151.35137499999999</v>
      </c>
      <c r="L2866" s="3">
        <v>94.924999999999997</v>
      </c>
      <c r="M2866" s="4">
        <v>441.83667499999979</v>
      </c>
      <c r="N2866" s="4">
        <v>243.38451666666668</v>
      </c>
      <c r="O2866" s="4">
        <v>836.54222499999992</v>
      </c>
      <c r="P2866" s="3">
        <f t="shared" si="178"/>
        <v>479.85873786407785</v>
      </c>
      <c r="Q2866" s="5">
        <v>-3.0466666666666663E-2</v>
      </c>
      <c r="R2866" s="5">
        <f>VLOOKUP(D2866,'[1]DESIGN LOAD'!AC:AF,2,FALSE)</f>
        <v>565</v>
      </c>
      <c r="S2866" s="7">
        <f>VLOOKUP(D2866,'[1]DESIGN LOAD'!AC:AF,3,FALSE)</f>
        <v>675</v>
      </c>
      <c r="T2866">
        <f>VLOOKUP(D2866,'[1]DESIGN LOAD'!AC:AF,4,FALSE)</f>
        <v>1240</v>
      </c>
    </row>
    <row r="2867" spans="1:20" x14ac:dyDescent="0.3">
      <c r="A2867" s="6">
        <v>2024</v>
      </c>
      <c r="B2867" s="6">
        <v>10</v>
      </c>
      <c r="C2867" s="6">
        <v>28</v>
      </c>
      <c r="D2867" s="8">
        <v>15</v>
      </c>
      <c r="E2867" s="6" t="str">
        <f t="shared" si="176"/>
        <v>Monday</v>
      </c>
      <c r="F2867" s="6" t="str">
        <f t="shared" si="179"/>
        <v>Week-day</v>
      </c>
      <c r="G2867" s="6" t="str">
        <f>_xlfn.XLOOKUP(B2867,'[1]VLOOKUP DATA'!$A$3:$A$14,'[1]VLOOKUP DATA'!$C$3:$C$14)</f>
        <v>Low-demand</v>
      </c>
      <c r="H2867" s="6" t="str" cm="1">
        <f t="array" ref="H2867">_xlfn.XLOOKUP(1,('[1]VLOOKUP DATA'!$I$2:$I$337=[1]DATA!G2867)*('[1]VLOOKUP DATA'!$J$2:$J$337=[1]DATA!D2867)*('[1]VLOOKUP DATA'!$K$2:$K$337=[1]DATA!E2867),'[1]VLOOKUP DATA'!$L$2:$L$337)</f>
        <v>Standard</v>
      </c>
      <c r="I2867" s="1" cm="1">
        <f t="array" ref="I2867">_xlfn.XLOOKUP(B2867,'[1]VLOOKUP DATA'!$A$3:$A$14,_xlfn.XLOOKUP(H2867,'[1]VLOOKUP DATA'!$D$2:$F$2,'[1]VLOOKUP DATA'!$D$3:$F$14))*100</f>
        <v>147</v>
      </c>
      <c r="J2867" s="2">
        <v>203.40102500000003</v>
      </c>
      <c r="K2867" s="3">
        <f t="shared" si="177"/>
        <v>203.40102500000003</v>
      </c>
      <c r="L2867" s="3">
        <v>92.108333333333334</v>
      </c>
      <c r="M2867" s="4">
        <v>479.84054166666675</v>
      </c>
      <c r="N2867" s="4">
        <v>138.75357500000007</v>
      </c>
      <c r="O2867" s="4">
        <v>821.95931666666672</v>
      </c>
      <c r="P2867" s="3">
        <f t="shared" si="178"/>
        <v>479.85873786407785</v>
      </c>
      <c r="Q2867" s="5">
        <v>-3.5891666666666669E-2</v>
      </c>
      <c r="R2867" s="5">
        <f>VLOOKUP(D2867,'[1]DESIGN LOAD'!AC:AF,2,FALSE)</f>
        <v>565</v>
      </c>
      <c r="S2867" s="7">
        <f>VLOOKUP(D2867,'[1]DESIGN LOAD'!AC:AF,3,FALSE)</f>
        <v>675</v>
      </c>
      <c r="T2867">
        <f>VLOOKUP(D2867,'[1]DESIGN LOAD'!AC:AF,4,FALSE)</f>
        <v>1240</v>
      </c>
    </row>
    <row r="2868" spans="1:20" x14ac:dyDescent="0.3">
      <c r="A2868" s="6">
        <v>2024</v>
      </c>
      <c r="B2868" s="6">
        <v>10</v>
      </c>
      <c r="C2868" s="6">
        <v>28</v>
      </c>
      <c r="D2868" s="8">
        <v>16</v>
      </c>
      <c r="E2868" s="6" t="str">
        <f t="shared" si="176"/>
        <v>Monday</v>
      </c>
      <c r="F2868" s="6" t="str">
        <f t="shared" si="179"/>
        <v>Week-day</v>
      </c>
      <c r="G2868" s="6" t="str">
        <f>_xlfn.XLOOKUP(B2868,'[1]VLOOKUP DATA'!$A$3:$A$14,'[1]VLOOKUP DATA'!$C$3:$C$14)</f>
        <v>Low-demand</v>
      </c>
      <c r="H2868" s="6" t="str" cm="1">
        <f t="array" ref="H2868">_xlfn.XLOOKUP(1,('[1]VLOOKUP DATA'!$I$2:$I$337=[1]DATA!G2868)*('[1]VLOOKUP DATA'!$J$2:$J$337=[1]DATA!D2868)*('[1]VLOOKUP DATA'!$K$2:$K$337=[1]DATA!E2868),'[1]VLOOKUP DATA'!$L$2:$L$337)</f>
        <v>Standard</v>
      </c>
      <c r="I2868" s="1" cm="1">
        <f t="array" ref="I2868">_xlfn.XLOOKUP(B2868,'[1]VLOOKUP DATA'!$A$3:$A$14,_xlfn.XLOOKUP(H2868,'[1]VLOOKUP DATA'!$D$2:$F$2,'[1]VLOOKUP DATA'!$D$3:$F$14))*100</f>
        <v>147</v>
      </c>
      <c r="J2868" s="2">
        <v>252.3399</v>
      </c>
      <c r="K2868" s="3">
        <f t="shared" si="177"/>
        <v>252.3399</v>
      </c>
      <c r="L2868" s="3">
        <v>85.8</v>
      </c>
      <c r="M2868" s="4">
        <v>479.83956666666677</v>
      </c>
      <c r="N2868" s="4">
        <v>52.731441666666647</v>
      </c>
      <c r="O2868" s="4">
        <v>784.87828333333346</v>
      </c>
      <c r="P2868" s="3">
        <f t="shared" si="178"/>
        <v>479.85873786407785</v>
      </c>
      <c r="Q2868" s="5">
        <v>-3.2899999999999992E-2</v>
      </c>
      <c r="R2868" s="5">
        <f>VLOOKUP(D2868,'[1]DESIGN LOAD'!AC:AF,2,FALSE)</f>
        <v>565</v>
      </c>
      <c r="S2868" s="7">
        <f>VLOOKUP(D2868,'[1]DESIGN LOAD'!AC:AF,3,FALSE)</f>
        <v>675</v>
      </c>
      <c r="T2868">
        <f>VLOOKUP(D2868,'[1]DESIGN LOAD'!AC:AF,4,FALSE)</f>
        <v>1240</v>
      </c>
    </row>
    <row r="2869" spans="1:20" x14ac:dyDescent="0.3">
      <c r="A2869" s="6">
        <v>2024</v>
      </c>
      <c r="B2869" s="6">
        <v>10</v>
      </c>
      <c r="C2869" s="6">
        <v>28</v>
      </c>
      <c r="D2869" s="8">
        <v>17</v>
      </c>
      <c r="E2869" s="6" t="str">
        <f t="shared" si="176"/>
        <v>Monday</v>
      </c>
      <c r="F2869" s="6" t="str">
        <f t="shared" si="179"/>
        <v>Week-day</v>
      </c>
      <c r="G2869" s="6" t="str">
        <f>_xlfn.XLOOKUP(B2869,'[1]VLOOKUP DATA'!$A$3:$A$14,'[1]VLOOKUP DATA'!$C$3:$C$14)</f>
        <v>Low-demand</v>
      </c>
      <c r="H2869" s="6" t="str" cm="1">
        <f t="array" ref="H2869">_xlfn.XLOOKUP(1,('[1]VLOOKUP DATA'!$I$2:$I$337=[1]DATA!G2869)*('[1]VLOOKUP DATA'!$J$2:$J$337=[1]DATA!D2869)*('[1]VLOOKUP DATA'!$K$2:$K$337=[1]DATA!E2869),'[1]VLOOKUP DATA'!$L$2:$L$337)</f>
        <v>Standard</v>
      </c>
      <c r="I2869" s="1" cm="1">
        <f t="array" ref="I2869">_xlfn.XLOOKUP(B2869,'[1]VLOOKUP DATA'!$A$3:$A$14,_xlfn.XLOOKUP(H2869,'[1]VLOOKUP DATA'!$D$2:$F$2,'[1]VLOOKUP DATA'!$D$3:$F$14))*100</f>
        <v>147</v>
      </c>
      <c r="J2869" s="2">
        <v>290.49920000000014</v>
      </c>
      <c r="K2869" s="3">
        <f t="shared" si="177"/>
        <v>290.49920000000014</v>
      </c>
      <c r="L2869" s="3">
        <v>78.25</v>
      </c>
      <c r="M2869" s="4">
        <v>479.82853333333321</v>
      </c>
      <c r="N2869" s="4">
        <v>14.499033333333333</v>
      </c>
      <c r="O2869" s="4">
        <v>784.79069166666682</v>
      </c>
      <c r="P2869" s="3">
        <f t="shared" si="178"/>
        <v>479.85873786407785</v>
      </c>
      <c r="Q2869" s="5">
        <v>-3.6233333333333326E-2</v>
      </c>
      <c r="R2869" s="5">
        <f>VLOOKUP(D2869,'[1]DESIGN LOAD'!AC:AF,2,FALSE)</f>
        <v>555</v>
      </c>
      <c r="S2869" s="7">
        <f>VLOOKUP(D2869,'[1]DESIGN LOAD'!AC:AF,3,FALSE)</f>
        <v>675</v>
      </c>
      <c r="T2869">
        <f>VLOOKUP(D2869,'[1]DESIGN LOAD'!AC:AF,4,FALSE)</f>
        <v>1230</v>
      </c>
    </row>
    <row r="2870" spans="1:20" x14ac:dyDescent="0.3">
      <c r="A2870" s="6">
        <v>2024</v>
      </c>
      <c r="B2870" s="6">
        <v>10</v>
      </c>
      <c r="C2870" s="6">
        <v>28</v>
      </c>
      <c r="D2870" s="9">
        <v>18</v>
      </c>
      <c r="E2870" s="6" t="str">
        <f t="shared" si="176"/>
        <v>Monday</v>
      </c>
      <c r="F2870" s="6" t="str">
        <f t="shared" si="179"/>
        <v>Week-day</v>
      </c>
      <c r="G2870" s="6" t="str">
        <f>_xlfn.XLOOKUP(B2870,'[1]VLOOKUP DATA'!$A$3:$A$14,'[1]VLOOKUP DATA'!$C$3:$C$14)</f>
        <v>Low-demand</v>
      </c>
      <c r="H2870" s="6" t="str" cm="1">
        <f t="array" ref="H2870">_xlfn.XLOOKUP(1,('[1]VLOOKUP DATA'!$I$2:$I$337=[1]DATA!G2870)*('[1]VLOOKUP DATA'!$J$2:$J$337=[1]DATA!D2870)*('[1]VLOOKUP DATA'!$K$2:$K$337=[1]DATA!E2870),'[1]VLOOKUP DATA'!$L$2:$L$337)</f>
        <v>Peak</v>
      </c>
      <c r="I2870" s="1" cm="1">
        <f t="array" ref="I2870">_xlfn.XLOOKUP(B2870,'[1]VLOOKUP DATA'!$A$3:$A$14,_xlfn.XLOOKUP(H2870,'[1]VLOOKUP DATA'!$D$2:$F$2,'[1]VLOOKUP DATA'!$D$3:$F$14))*100</f>
        <v>213</v>
      </c>
      <c r="J2870" s="2">
        <v>203.27277499999991</v>
      </c>
      <c r="K2870" s="3">
        <f t="shared" si="177"/>
        <v>203.27277499999991</v>
      </c>
      <c r="L2870" s="3">
        <v>72.325000000000003</v>
      </c>
      <c r="M2870" s="4">
        <v>479.84166666666641</v>
      </c>
      <c r="N2870" s="4">
        <v>7.6652666666666613</v>
      </c>
      <c r="O2870" s="4">
        <v>690.74304166666661</v>
      </c>
      <c r="P2870" s="3">
        <f t="shared" si="178"/>
        <v>479.85873786407785</v>
      </c>
      <c r="Q2870" s="5">
        <v>-3.6916666666666667E-2</v>
      </c>
      <c r="R2870" s="5">
        <f>VLOOKUP(D2870,'[1]DESIGN LOAD'!AC:AF,2,FALSE)</f>
        <v>485</v>
      </c>
      <c r="S2870" s="7">
        <f>VLOOKUP(D2870,'[1]DESIGN LOAD'!AC:AF,3,FALSE)</f>
        <v>655</v>
      </c>
      <c r="T2870">
        <f>VLOOKUP(D2870,'[1]DESIGN LOAD'!AC:AF,4,FALSE)</f>
        <v>1140</v>
      </c>
    </row>
    <row r="2871" spans="1:20" x14ac:dyDescent="0.3">
      <c r="A2871" s="6">
        <v>2024</v>
      </c>
      <c r="B2871" s="6">
        <v>10</v>
      </c>
      <c r="C2871" s="6">
        <v>28</v>
      </c>
      <c r="D2871" s="6">
        <v>19</v>
      </c>
      <c r="E2871" s="6" t="str">
        <f t="shared" si="176"/>
        <v>Monday</v>
      </c>
      <c r="F2871" s="6" t="str">
        <f t="shared" si="179"/>
        <v>Week-day</v>
      </c>
      <c r="G2871" s="6" t="str">
        <f>_xlfn.XLOOKUP(B2871,'[1]VLOOKUP DATA'!$A$3:$A$14,'[1]VLOOKUP DATA'!$C$3:$C$14)</f>
        <v>Low-demand</v>
      </c>
      <c r="H2871" s="6" t="str" cm="1">
        <f t="array" ref="H2871">_xlfn.XLOOKUP(1,('[1]VLOOKUP DATA'!$I$2:$I$337=[1]DATA!G2871)*('[1]VLOOKUP DATA'!$J$2:$J$337=[1]DATA!D2871)*('[1]VLOOKUP DATA'!$K$2:$K$337=[1]DATA!E2871),'[1]VLOOKUP DATA'!$L$2:$L$337)</f>
        <v>Peak</v>
      </c>
      <c r="I2871" s="1" cm="1">
        <f t="array" ref="I2871">_xlfn.XLOOKUP(B2871,'[1]VLOOKUP DATA'!$A$3:$A$14,_xlfn.XLOOKUP(H2871,'[1]VLOOKUP DATA'!$D$2:$F$2,'[1]VLOOKUP DATA'!$D$3:$F$14))*100</f>
        <v>213</v>
      </c>
      <c r="J2871" s="2">
        <v>197.733575</v>
      </c>
      <c r="K2871" s="3">
        <f t="shared" si="177"/>
        <v>197.733575</v>
      </c>
      <c r="L2871" s="3">
        <v>68.45</v>
      </c>
      <c r="M2871" s="4">
        <v>479.8342416666668</v>
      </c>
      <c r="N2871" s="4">
        <v>6.1666666666666673E-4</v>
      </c>
      <c r="O2871" s="4">
        <v>677.52946666666662</v>
      </c>
      <c r="P2871" s="3">
        <f t="shared" si="178"/>
        <v>479.85873786407785</v>
      </c>
      <c r="Q2871" s="5">
        <v>-3.9249999999999993E-2</v>
      </c>
      <c r="R2871" s="5">
        <f>VLOOKUP(D2871,'[1]DESIGN LOAD'!AC:AF,2,FALSE)</f>
        <v>295</v>
      </c>
      <c r="S2871" s="7">
        <f>VLOOKUP(D2871,'[1]DESIGN LOAD'!AC:AF,3,FALSE)</f>
        <v>655</v>
      </c>
      <c r="T2871">
        <f>VLOOKUP(D2871,'[1]DESIGN LOAD'!AC:AF,4,FALSE)</f>
        <v>950</v>
      </c>
    </row>
    <row r="2872" spans="1:20" x14ac:dyDescent="0.3">
      <c r="A2872" s="6">
        <v>2024</v>
      </c>
      <c r="B2872" s="6">
        <v>10</v>
      </c>
      <c r="C2872" s="6">
        <v>28</v>
      </c>
      <c r="D2872" s="6">
        <v>20</v>
      </c>
      <c r="E2872" s="6" t="str">
        <f t="shared" si="176"/>
        <v>Monday</v>
      </c>
      <c r="F2872" s="6" t="str">
        <f t="shared" si="179"/>
        <v>Week-day</v>
      </c>
      <c r="G2872" s="6" t="str">
        <f>_xlfn.XLOOKUP(B2872,'[1]VLOOKUP DATA'!$A$3:$A$14,'[1]VLOOKUP DATA'!$C$3:$C$14)</f>
        <v>Low-demand</v>
      </c>
      <c r="H2872" s="6" t="str" cm="1">
        <f t="array" ref="H2872">_xlfn.XLOOKUP(1,('[1]VLOOKUP DATA'!$I$2:$I$337=[1]DATA!G2872)*('[1]VLOOKUP DATA'!$J$2:$J$337=[1]DATA!D2872)*('[1]VLOOKUP DATA'!$K$2:$K$337=[1]DATA!E2872),'[1]VLOOKUP DATA'!$L$2:$L$337)</f>
        <v>Standard</v>
      </c>
      <c r="I2872" s="1" cm="1">
        <f t="array" ref="I2872">_xlfn.XLOOKUP(B2872,'[1]VLOOKUP DATA'!$A$3:$A$14,_xlfn.XLOOKUP(H2872,'[1]VLOOKUP DATA'!$D$2:$F$2,'[1]VLOOKUP DATA'!$D$3:$F$14))*100</f>
        <v>147</v>
      </c>
      <c r="J2872" s="2">
        <v>64.079091666666656</v>
      </c>
      <c r="K2872" s="3">
        <f t="shared" si="177"/>
        <v>64.079091666666656</v>
      </c>
      <c r="L2872" s="3">
        <v>66.516666666666666</v>
      </c>
      <c r="M2872" s="4">
        <v>479.82824999999985</v>
      </c>
      <c r="N2872" s="4">
        <v>0</v>
      </c>
      <c r="O2872" s="4">
        <v>543.8617416666666</v>
      </c>
      <c r="P2872" s="3">
        <f t="shared" si="178"/>
        <v>479.85873786407785</v>
      </c>
      <c r="Q2872" s="5">
        <v>-4.5558333333333347E-2</v>
      </c>
      <c r="R2872" s="5">
        <f>VLOOKUP(D2872,'[1]DESIGN LOAD'!AC:AF,2,FALSE)</f>
        <v>295</v>
      </c>
      <c r="S2872" s="7">
        <f>VLOOKUP(D2872,'[1]DESIGN LOAD'!AC:AF,3,FALSE)</f>
        <v>190</v>
      </c>
      <c r="T2872">
        <f>VLOOKUP(D2872,'[1]DESIGN LOAD'!AC:AF,4,FALSE)</f>
        <v>485</v>
      </c>
    </row>
    <row r="2873" spans="1:20" x14ac:dyDescent="0.3">
      <c r="A2873" s="6">
        <v>2024</v>
      </c>
      <c r="B2873" s="6">
        <v>10</v>
      </c>
      <c r="C2873" s="6">
        <v>28</v>
      </c>
      <c r="D2873" s="6">
        <v>21</v>
      </c>
      <c r="E2873" s="6" t="str">
        <f t="shared" si="176"/>
        <v>Monday</v>
      </c>
      <c r="F2873" s="6" t="str">
        <f t="shared" si="179"/>
        <v>Week-day</v>
      </c>
      <c r="G2873" s="6" t="str">
        <f>_xlfn.XLOOKUP(B2873,'[1]VLOOKUP DATA'!$A$3:$A$14,'[1]VLOOKUP DATA'!$C$3:$C$14)</f>
        <v>Low-demand</v>
      </c>
      <c r="H2873" s="6" t="str" cm="1">
        <f t="array" ref="H2873">_xlfn.XLOOKUP(1,('[1]VLOOKUP DATA'!$I$2:$I$337=[1]DATA!G2873)*('[1]VLOOKUP DATA'!$J$2:$J$337=[1]DATA!D2873)*('[1]VLOOKUP DATA'!$K$2:$K$337=[1]DATA!E2873),'[1]VLOOKUP DATA'!$L$2:$L$337)</f>
        <v>Standard</v>
      </c>
      <c r="I2873" s="1" cm="1">
        <f t="array" ref="I2873">_xlfn.XLOOKUP(B2873,'[1]VLOOKUP DATA'!$A$3:$A$14,_xlfn.XLOOKUP(H2873,'[1]VLOOKUP DATA'!$D$2:$F$2,'[1]VLOOKUP DATA'!$D$3:$F$14))*100</f>
        <v>147</v>
      </c>
      <c r="J2873" s="2">
        <v>22.151033333333338</v>
      </c>
      <c r="K2873" s="3">
        <f t="shared" si="177"/>
        <v>22.151033333333338</v>
      </c>
      <c r="L2873" s="3">
        <v>68.183333333333337</v>
      </c>
      <c r="M2873" s="4">
        <v>479.85409999999979</v>
      </c>
      <c r="N2873" s="4">
        <v>0</v>
      </c>
      <c r="O2873" s="4">
        <v>501.9582083333334</v>
      </c>
      <c r="P2873" s="3">
        <f t="shared" si="178"/>
        <v>479.85873786407785</v>
      </c>
      <c r="Q2873" s="5">
        <v>-4.6683333333333327E-2</v>
      </c>
      <c r="R2873" s="5">
        <f>VLOOKUP(D2873,'[1]DESIGN LOAD'!AC:AF,2,FALSE)</f>
        <v>295</v>
      </c>
      <c r="S2873" s="7">
        <f>VLOOKUP(D2873,'[1]DESIGN LOAD'!AC:AF,3,FALSE)</f>
        <v>190</v>
      </c>
      <c r="T2873">
        <f>VLOOKUP(D2873,'[1]DESIGN LOAD'!AC:AF,4,FALSE)</f>
        <v>485</v>
      </c>
    </row>
    <row r="2874" spans="1:20" x14ac:dyDescent="0.3">
      <c r="A2874" s="6">
        <v>2024</v>
      </c>
      <c r="B2874" s="6">
        <v>10</v>
      </c>
      <c r="C2874" s="6">
        <v>28</v>
      </c>
      <c r="D2874" s="6">
        <v>22</v>
      </c>
      <c r="E2874" s="6" t="str">
        <f t="shared" si="176"/>
        <v>Monday</v>
      </c>
      <c r="F2874" s="6" t="str">
        <f t="shared" si="179"/>
        <v>Week-day</v>
      </c>
      <c r="G2874" s="6" t="str">
        <f>_xlfn.XLOOKUP(B2874,'[1]VLOOKUP DATA'!$A$3:$A$14,'[1]VLOOKUP DATA'!$C$3:$C$14)</f>
        <v>Low-demand</v>
      </c>
      <c r="H2874" s="6" t="str" cm="1">
        <f t="array" ref="H2874">_xlfn.XLOOKUP(1,('[1]VLOOKUP DATA'!$I$2:$I$337=[1]DATA!G2874)*('[1]VLOOKUP DATA'!$J$2:$J$337=[1]DATA!D2874)*('[1]VLOOKUP DATA'!$K$2:$K$337=[1]DATA!E2874),'[1]VLOOKUP DATA'!$L$2:$L$337)</f>
        <v>Off-Peak</v>
      </c>
      <c r="I2874" s="1" cm="1">
        <f t="array" ref="I2874">_xlfn.XLOOKUP(B2874,'[1]VLOOKUP DATA'!$A$3:$A$14,_xlfn.XLOOKUP(H2874,'[1]VLOOKUP DATA'!$D$2:$F$2,'[1]VLOOKUP DATA'!$D$3:$F$14))*100</f>
        <v>93</v>
      </c>
      <c r="J2874" s="2">
        <v>55.091558333333346</v>
      </c>
      <c r="K2874" s="3">
        <f t="shared" si="177"/>
        <v>55.091558333333346</v>
      </c>
      <c r="L2874" s="3">
        <v>70.325000000000003</v>
      </c>
      <c r="M2874" s="4">
        <v>479.82484166666671</v>
      </c>
      <c r="N2874" s="4">
        <v>0</v>
      </c>
      <c r="O2874" s="4">
        <v>534.87139166666645</v>
      </c>
      <c r="P2874" s="3">
        <f t="shared" si="178"/>
        <v>479.85873786407785</v>
      </c>
      <c r="Q2874" s="5">
        <v>-4.4941666666666651E-2</v>
      </c>
      <c r="R2874" s="5">
        <f>VLOOKUP(D2874,'[1]DESIGN LOAD'!AC:AF,2,FALSE)</f>
        <v>200</v>
      </c>
      <c r="S2874" s="7">
        <f>VLOOKUP(D2874,'[1]DESIGN LOAD'!AC:AF,3,FALSE)</f>
        <v>190</v>
      </c>
      <c r="T2874">
        <f>VLOOKUP(D2874,'[1]DESIGN LOAD'!AC:AF,4,FALSE)</f>
        <v>390</v>
      </c>
    </row>
    <row r="2875" spans="1:20" x14ac:dyDescent="0.3">
      <c r="A2875" s="6">
        <v>2024</v>
      </c>
      <c r="B2875" s="6">
        <v>10</v>
      </c>
      <c r="C2875" s="6">
        <v>28</v>
      </c>
      <c r="D2875" s="6">
        <v>23</v>
      </c>
      <c r="E2875" s="6" t="str">
        <f t="shared" si="176"/>
        <v>Monday</v>
      </c>
      <c r="F2875" s="6" t="str">
        <f t="shared" si="179"/>
        <v>Week-day</v>
      </c>
      <c r="G2875" s="6" t="str">
        <f>_xlfn.XLOOKUP(B2875,'[1]VLOOKUP DATA'!$A$3:$A$14,'[1]VLOOKUP DATA'!$C$3:$C$14)</f>
        <v>Low-demand</v>
      </c>
      <c r="H2875" s="6" t="str" cm="1">
        <f t="array" ref="H2875">_xlfn.XLOOKUP(1,('[1]VLOOKUP DATA'!$I$2:$I$337=[1]DATA!G2875)*('[1]VLOOKUP DATA'!$J$2:$J$337=[1]DATA!D2875)*('[1]VLOOKUP DATA'!$K$2:$K$337=[1]DATA!E2875),'[1]VLOOKUP DATA'!$L$2:$L$337)</f>
        <v>Off-Peak</v>
      </c>
      <c r="I2875" s="1" cm="1">
        <f t="array" ref="I2875">_xlfn.XLOOKUP(B2875,'[1]VLOOKUP DATA'!$A$3:$A$14,_xlfn.XLOOKUP(H2875,'[1]VLOOKUP DATA'!$D$2:$F$2,'[1]VLOOKUP DATA'!$D$3:$F$14))*100</f>
        <v>93</v>
      </c>
      <c r="J2875" s="2">
        <v>30.038383333333339</v>
      </c>
      <c r="K2875" s="3">
        <f t="shared" si="177"/>
        <v>30.038383333333339</v>
      </c>
      <c r="L2875" s="3">
        <v>72.275000000000006</v>
      </c>
      <c r="M2875" s="4">
        <v>479.83992500000016</v>
      </c>
      <c r="N2875" s="4">
        <v>0</v>
      </c>
      <c r="O2875" s="4">
        <v>509.83267499999999</v>
      </c>
      <c r="P2875" s="3">
        <f t="shared" si="178"/>
        <v>479.85873786407785</v>
      </c>
      <c r="Q2875" s="5">
        <v>-4.5491666666666659E-2</v>
      </c>
      <c r="R2875" s="5">
        <f>VLOOKUP(D2875,'[1]DESIGN LOAD'!AC:AF,2,FALSE)</f>
        <v>200</v>
      </c>
      <c r="S2875" s="7">
        <f>VLOOKUP(D2875,'[1]DESIGN LOAD'!AC:AF,3,FALSE)</f>
        <v>190</v>
      </c>
      <c r="T2875">
        <f>VLOOKUP(D2875,'[1]DESIGN LOAD'!AC:AF,4,FALSE)</f>
        <v>390</v>
      </c>
    </row>
    <row r="2876" spans="1:20" x14ac:dyDescent="0.3">
      <c r="A2876" s="6">
        <v>2024</v>
      </c>
      <c r="B2876" s="6">
        <v>10</v>
      </c>
      <c r="C2876" s="6">
        <v>29</v>
      </c>
      <c r="D2876" s="6">
        <v>0</v>
      </c>
      <c r="E2876" s="6" t="str">
        <f t="shared" si="176"/>
        <v>Tuesday</v>
      </c>
      <c r="F2876" s="6" t="str">
        <f t="shared" si="179"/>
        <v>Week-day</v>
      </c>
      <c r="G2876" s="6" t="str">
        <f>_xlfn.XLOOKUP(B2876,'[1]VLOOKUP DATA'!$A$3:$A$14,'[1]VLOOKUP DATA'!$C$3:$C$14)</f>
        <v>Low-demand</v>
      </c>
      <c r="H2876" s="6" t="str" cm="1">
        <f t="array" ref="H2876">_xlfn.XLOOKUP(1,('[1]VLOOKUP DATA'!$I$2:$I$337=[1]DATA!G2876)*('[1]VLOOKUP DATA'!$J$2:$J$337=[1]DATA!D2876)*('[1]VLOOKUP DATA'!$K$2:$K$337=[1]DATA!E2876),'[1]VLOOKUP DATA'!$L$2:$L$337)</f>
        <v>Off-Peak</v>
      </c>
      <c r="I2876" s="1" cm="1">
        <f t="array" ref="I2876">_xlfn.XLOOKUP(B2876,'[1]VLOOKUP DATA'!$A$3:$A$14,_xlfn.XLOOKUP(H2876,'[1]VLOOKUP DATA'!$D$2:$F$2,'[1]VLOOKUP DATA'!$D$3:$F$14))*100</f>
        <v>93</v>
      </c>
      <c r="J2876" s="2">
        <v>59.405825000000007</v>
      </c>
      <c r="K2876" s="3">
        <f t="shared" si="177"/>
        <v>59.405825000000007</v>
      </c>
      <c r="L2876" s="3">
        <v>73.958333333333329</v>
      </c>
      <c r="M2876" s="4">
        <v>479.83533333333321</v>
      </c>
      <c r="N2876" s="4">
        <v>0</v>
      </c>
      <c r="O2876" s="4">
        <v>539.19569999999999</v>
      </c>
      <c r="P2876" s="3">
        <f t="shared" si="178"/>
        <v>479.85873786407785</v>
      </c>
      <c r="Q2876" s="5">
        <v>-4.5441666666666665E-2</v>
      </c>
      <c r="R2876" s="5">
        <f>VLOOKUP(D2876,'[1]DESIGN LOAD'!AC:AF,2,FALSE)</f>
        <v>200</v>
      </c>
      <c r="S2876" s="7">
        <f>VLOOKUP(D2876,'[1]DESIGN LOAD'!AC:AF,3,FALSE)</f>
        <v>190</v>
      </c>
      <c r="T2876">
        <f>VLOOKUP(D2876,'[1]DESIGN LOAD'!AC:AF,4,FALSE)</f>
        <v>390</v>
      </c>
    </row>
    <row r="2877" spans="1:20" x14ac:dyDescent="0.3">
      <c r="A2877" s="6">
        <v>2024</v>
      </c>
      <c r="B2877" s="6">
        <v>10</v>
      </c>
      <c r="C2877" s="6">
        <v>29</v>
      </c>
      <c r="D2877" s="6">
        <v>1</v>
      </c>
      <c r="E2877" s="6" t="str">
        <f t="shared" si="176"/>
        <v>Tuesday</v>
      </c>
      <c r="F2877" s="6" t="str">
        <f t="shared" si="179"/>
        <v>Week-day</v>
      </c>
      <c r="G2877" s="6" t="str">
        <f>_xlfn.XLOOKUP(B2877,'[1]VLOOKUP DATA'!$A$3:$A$14,'[1]VLOOKUP DATA'!$C$3:$C$14)</f>
        <v>Low-demand</v>
      </c>
      <c r="H2877" s="6" t="str" cm="1">
        <f t="array" ref="H2877">_xlfn.XLOOKUP(1,('[1]VLOOKUP DATA'!$I$2:$I$337=[1]DATA!G2877)*('[1]VLOOKUP DATA'!$J$2:$J$337=[1]DATA!D2877)*('[1]VLOOKUP DATA'!$K$2:$K$337=[1]DATA!E2877),'[1]VLOOKUP DATA'!$L$2:$L$337)</f>
        <v>Off-Peak</v>
      </c>
      <c r="I2877" s="1" cm="1">
        <f t="array" ref="I2877">_xlfn.XLOOKUP(B2877,'[1]VLOOKUP DATA'!$A$3:$A$14,_xlfn.XLOOKUP(H2877,'[1]VLOOKUP DATA'!$D$2:$F$2,'[1]VLOOKUP DATA'!$D$3:$F$14))*100</f>
        <v>93</v>
      </c>
      <c r="J2877" s="2">
        <v>46.395366666666661</v>
      </c>
      <c r="K2877" s="3">
        <f t="shared" si="177"/>
        <v>46.395366666666661</v>
      </c>
      <c r="L2877" s="3">
        <v>75.233333333333334</v>
      </c>
      <c r="M2877" s="4">
        <v>479.83850833333349</v>
      </c>
      <c r="N2877" s="4">
        <v>0</v>
      </c>
      <c r="O2877" s="4">
        <v>526.18817500000011</v>
      </c>
      <c r="P2877" s="3">
        <f t="shared" si="178"/>
        <v>479.85873786407785</v>
      </c>
      <c r="Q2877" s="5">
        <v>-4.5599999999999995E-2</v>
      </c>
      <c r="R2877" s="5">
        <f>VLOOKUP(D2877,'[1]DESIGN LOAD'!AC:AF,2,FALSE)</f>
        <v>200</v>
      </c>
      <c r="S2877" s="7">
        <f>VLOOKUP(D2877,'[1]DESIGN LOAD'!AC:AF,3,FALSE)</f>
        <v>190</v>
      </c>
      <c r="T2877">
        <f>VLOOKUP(D2877,'[1]DESIGN LOAD'!AC:AF,4,FALSE)</f>
        <v>390</v>
      </c>
    </row>
    <row r="2878" spans="1:20" x14ac:dyDescent="0.3">
      <c r="A2878" s="6">
        <v>2024</v>
      </c>
      <c r="B2878" s="6">
        <v>10</v>
      </c>
      <c r="C2878" s="6">
        <v>29</v>
      </c>
      <c r="D2878" s="6">
        <v>2</v>
      </c>
      <c r="E2878" s="6" t="str">
        <f t="shared" si="176"/>
        <v>Tuesday</v>
      </c>
      <c r="F2878" s="6" t="str">
        <f t="shared" si="179"/>
        <v>Week-day</v>
      </c>
      <c r="G2878" s="6" t="str">
        <f>_xlfn.XLOOKUP(B2878,'[1]VLOOKUP DATA'!$A$3:$A$14,'[1]VLOOKUP DATA'!$C$3:$C$14)</f>
        <v>Low-demand</v>
      </c>
      <c r="H2878" s="6" t="str" cm="1">
        <f t="array" ref="H2878">_xlfn.XLOOKUP(1,('[1]VLOOKUP DATA'!$I$2:$I$337=[1]DATA!G2878)*('[1]VLOOKUP DATA'!$J$2:$J$337=[1]DATA!D2878)*('[1]VLOOKUP DATA'!$K$2:$K$337=[1]DATA!E2878),'[1]VLOOKUP DATA'!$L$2:$L$337)</f>
        <v>Off-Peak</v>
      </c>
      <c r="I2878" s="1" cm="1">
        <f t="array" ref="I2878">_xlfn.XLOOKUP(B2878,'[1]VLOOKUP DATA'!$A$3:$A$14,_xlfn.XLOOKUP(H2878,'[1]VLOOKUP DATA'!$D$2:$F$2,'[1]VLOOKUP DATA'!$D$3:$F$14))*100</f>
        <v>93</v>
      </c>
      <c r="J2878" s="2">
        <v>114.19313333333341</v>
      </c>
      <c r="K2878" s="3">
        <f t="shared" si="177"/>
        <v>114.19313333333341</v>
      </c>
      <c r="L2878" s="3">
        <v>76</v>
      </c>
      <c r="M2878" s="4">
        <v>479.82997499999993</v>
      </c>
      <c r="N2878" s="4">
        <v>0</v>
      </c>
      <c r="O2878" s="4">
        <v>593.97568333333334</v>
      </c>
      <c r="P2878" s="3">
        <f t="shared" si="178"/>
        <v>479.85873786407785</v>
      </c>
      <c r="Q2878" s="5">
        <v>-4.7433333333333334E-2</v>
      </c>
      <c r="R2878" s="5">
        <f>VLOOKUP(D2878,'[1]DESIGN LOAD'!AC:AF,2,FALSE)</f>
        <v>200</v>
      </c>
      <c r="S2878" s="7">
        <f>VLOOKUP(D2878,'[1]DESIGN LOAD'!AC:AF,3,FALSE)</f>
        <v>190</v>
      </c>
      <c r="T2878">
        <f>VLOOKUP(D2878,'[1]DESIGN LOAD'!AC:AF,4,FALSE)</f>
        <v>390</v>
      </c>
    </row>
    <row r="2879" spans="1:20" x14ac:dyDescent="0.3">
      <c r="A2879" s="6">
        <v>2024</v>
      </c>
      <c r="B2879" s="6">
        <v>10</v>
      </c>
      <c r="C2879" s="6">
        <v>29</v>
      </c>
      <c r="D2879" s="6">
        <v>3</v>
      </c>
      <c r="E2879" s="6" t="str">
        <f t="shared" si="176"/>
        <v>Tuesday</v>
      </c>
      <c r="F2879" s="6" t="str">
        <f t="shared" si="179"/>
        <v>Week-day</v>
      </c>
      <c r="G2879" s="6" t="str">
        <f>_xlfn.XLOOKUP(B2879,'[1]VLOOKUP DATA'!$A$3:$A$14,'[1]VLOOKUP DATA'!$C$3:$C$14)</f>
        <v>Low-demand</v>
      </c>
      <c r="H2879" s="6" t="str" cm="1">
        <f t="array" ref="H2879">_xlfn.XLOOKUP(1,('[1]VLOOKUP DATA'!$I$2:$I$337=[1]DATA!G2879)*('[1]VLOOKUP DATA'!$J$2:$J$337=[1]DATA!D2879)*('[1]VLOOKUP DATA'!$K$2:$K$337=[1]DATA!E2879),'[1]VLOOKUP DATA'!$L$2:$L$337)</f>
        <v>Off-Peak</v>
      </c>
      <c r="I2879" s="1" cm="1">
        <f t="array" ref="I2879">_xlfn.XLOOKUP(B2879,'[1]VLOOKUP DATA'!$A$3:$A$14,_xlfn.XLOOKUP(H2879,'[1]VLOOKUP DATA'!$D$2:$F$2,'[1]VLOOKUP DATA'!$D$3:$F$14))*100</f>
        <v>93</v>
      </c>
      <c r="J2879" s="2">
        <v>93.663816666666619</v>
      </c>
      <c r="K2879" s="3">
        <f t="shared" si="177"/>
        <v>93.663816666666619</v>
      </c>
      <c r="L2879" s="3">
        <v>76</v>
      </c>
      <c r="M2879" s="4">
        <v>479.84176666666667</v>
      </c>
      <c r="N2879" s="4">
        <v>0</v>
      </c>
      <c r="O2879" s="4">
        <v>573.46093333333329</v>
      </c>
      <c r="P2879" s="3">
        <f t="shared" si="178"/>
        <v>479.85873786407785</v>
      </c>
      <c r="Q2879" s="5">
        <v>-4.4733333333333326E-2</v>
      </c>
      <c r="R2879" s="5">
        <f>VLOOKUP(D2879,'[1]DESIGN LOAD'!AC:AF,2,FALSE)</f>
        <v>200</v>
      </c>
      <c r="S2879" s="7">
        <f>VLOOKUP(D2879,'[1]DESIGN LOAD'!AC:AF,3,FALSE)</f>
        <v>190</v>
      </c>
      <c r="T2879">
        <f>VLOOKUP(D2879,'[1]DESIGN LOAD'!AC:AF,4,FALSE)</f>
        <v>390</v>
      </c>
    </row>
    <row r="2880" spans="1:20" x14ac:dyDescent="0.3">
      <c r="A2880" s="6">
        <v>2024</v>
      </c>
      <c r="B2880" s="6">
        <v>10</v>
      </c>
      <c r="C2880" s="6">
        <v>29</v>
      </c>
      <c r="D2880" s="6">
        <v>4</v>
      </c>
      <c r="E2880" s="6" t="str">
        <f t="shared" si="176"/>
        <v>Tuesday</v>
      </c>
      <c r="F2880" s="6" t="str">
        <f t="shared" si="179"/>
        <v>Week-day</v>
      </c>
      <c r="G2880" s="6" t="str">
        <f>_xlfn.XLOOKUP(B2880,'[1]VLOOKUP DATA'!$A$3:$A$14,'[1]VLOOKUP DATA'!$C$3:$C$14)</f>
        <v>Low-demand</v>
      </c>
      <c r="H2880" s="6" t="str" cm="1">
        <f t="array" ref="H2880">_xlfn.XLOOKUP(1,('[1]VLOOKUP DATA'!$I$2:$I$337=[1]DATA!G2880)*('[1]VLOOKUP DATA'!$J$2:$J$337=[1]DATA!D2880)*('[1]VLOOKUP DATA'!$K$2:$K$337=[1]DATA!E2880),'[1]VLOOKUP DATA'!$L$2:$L$337)</f>
        <v>Off-Peak</v>
      </c>
      <c r="I2880" s="1" cm="1">
        <f t="array" ref="I2880">_xlfn.XLOOKUP(B2880,'[1]VLOOKUP DATA'!$A$3:$A$14,_xlfn.XLOOKUP(H2880,'[1]VLOOKUP DATA'!$D$2:$F$2,'[1]VLOOKUP DATA'!$D$3:$F$14))*100</f>
        <v>93</v>
      </c>
      <c r="J2880" s="2">
        <v>86.190200000000033</v>
      </c>
      <c r="K2880" s="3">
        <f t="shared" si="177"/>
        <v>86.190200000000033</v>
      </c>
      <c r="L2880" s="3">
        <v>76</v>
      </c>
      <c r="M2880" s="4">
        <v>479.83430833333335</v>
      </c>
      <c r="N2880" s="4">
        <v>0</v>
      </c>
      <c r="O2880" s="4">
        <v>565.97580833333336</v>
      </c>
      <c r="P2880" s="3">
        <f t="shared" si="178"/>
        <v>479.85873786407785</v>
      </c>
      <c r="Q2880" s="5">
        <v>-4.8858333333333351E-2</v>
      </c>
      <c r="R2880" s="5">
        <f>VLOOKUP(D2880,'[1]DESIGN LOAD'!AC:AF,2,FALSE)</f>
        <v>295</v>
      </c>
      <c r="S2880" s="7">
        <f>VLOOKUP(D2880,'[1]DESIGN LOAD'!AC:AF,3,FALSE)</f>
        <v>190</v>
      </c>
      <c r="T2880">
        <f>VLOOKUP(D2880,'[1]DESIGN LOAD'!AC:AF,4,FALSE)</f>
        <v>485</v>
      </c>
    </row>
    <row r="2881" spans="1:20" x14ac:dyDescent="0.3">
      <c r="A2881" s="6">
        <v>2024</v>
      </c>
      <c r="B2881" s="6">
        <v>10</v>
      </c>
      <c r="C2881" s="6">
        <v>29</v>
      </c>
      <c r="D2881" s="6">
        <v>5</v>
      </c>
      <c r="E2881" s="6" t="str">
        <f t="shared" si="176"/>
        <v>Tuesday</v>
      </c>
      <c r="F2881" s="6" t="str">
        <f t="shared" si="179"/>
        <v>Week-day</v>
      </c>
      <c r="G2881" s="6" t="str">
        <f>_xlfn.XLOOKUP(B2881,'[1]VLOOKUP DATA'!$A$3:$A$14,'[1]VLOOKUP DATA'!$C$3:$C$14)</f>
        <v>Low-demand</v>
      </c>
      <c r="H2881" s="6" t="str" cm="1">
        <f t="array" ref="H2881">_xlfn.XLOOKUP(1,('[1]VLOOKUP DATA'!$I$2:$I$337=[1]DATA!G2881)*('[1]VLOOKUP DATA'!$J$2:$J$337=[1]DATA!D2881)*('[1]VLOOKUP DATA'!$K$2:$K$337=[1]DATA!E2881),'[1]VLOOKUP DATA'!$L$2:$L$337)</f>
        <v>Off-Peak</v>
      </c>
      <c r="I2881" s="1" cm="1">
        <f t="array" ref="I2881">_xlfn.XLOOKUP(B2881,'[1]VLOOKUP DATA'!$A$3:$A$14,_xlfn.XLOOKUP(H2881,'[1]VLOOKUP DATA'!$D$2:$F$2,'[1]VLOOKUP DATA'!$D$3:$F$14))*100</f>
        <v>93</v>
      </c>
      <c r="J2881" s="2">
        <v>121.17155102040817</v>
      </c>
      <c r="K2881" s="3">
        <f t="shared" si="177"/>
        <v>121.17155102040817</v>
      </c>
      <c r="L2881" s="3">
        <v>76</v>
      </c>
      <c r="M2881" s="4">
        <v>479.84557142857136</v>
      </c>
      <c r="N2881" s="4">
        <v>2.5918367346938771E-3</v>
      </c>
      <c r="O2881" s="4">
        <v>600.9695714285715</v>
      </c>
      <c r="P2881" s="3">
        <f t="shared" si="178"/>
        <v>479.85873786407785</v>
      </c>
      <c r="Q2881" s="5">
        <v>-5.0061224489795914E-2</v>
      </c>
      <c r="R2881" s="5">
        <f>VLOOKUP(D2881,'[1]DESIGN LOAD'!AC:AF,2,FALSE)</f>
        <v>295</v>
      </c>
      <c r="S2881" s="7">
        <f>VLOOKUP(D2881,'[1]DESIGN LOAD'!AC:AF,3,FALSE)</f>
        <v>190</v>
      </c>
      <c r="T2881">
        <f>VLOOKUP(D2881,'[1]DESIGN LOAD'!AC:AF,4,FALSE)</f>
        <v>485</v>
      </c>
    </row>
    <row r="2882" spans="1:20" x14ac:dyDescent="0.3">
      <c r="A2882" s="6">
        <v>2024</v>
      </c>
      <c r="B2882" s="6">
        <v>10</v>
      </c>
      <c r="C2882" s="6">
        <v>29</v>
      </c>
      <c r="D2882" s="6">
        <v>6</v>
      </c>
      <c r="E2882" s="6" t="str">
        <f t="shared" ref="E2882:E2945" si="180">TEXT(DATE(A2882, B2882, C2882), "dddd")</f>
        <v>Tuesday</v>
      </c>
      <c r="F2882" s="6" t="str">
        <f t="shared" si="179"/>
        <v>Week-day</v>
      </c>
      <c r="G2882" s="6" t="str">
        <f>_xlfn.XLOOKUP(B2882,'[1]VLOOKUP DATA'!$A$3:$A$14,'[1]VLOOKUP DATA'!$C$3:$C$14)</f>
        <v>Low-demand</v>
      </c>
      <c r="H2882" s="6" t="str" cm="1">
        <f t="array" ref="H2882">_xlfn.XLOOKUP(1,('[1]VLOOKUP DATA'!$I$2:$I$337=[1]DATA!G2882)*('[1]VLOOKUP DATA'!$J$2:$J$337=[1]DATA!D2882)*('[1]VLOOKUP DATA'!$K$2:$K$337=[1]DATA!E2882),'[1]VLOOKUP DATA'!$L$2:$L$337)</f>
        <v>Standard</v>
      </c>
      <c r="I2882" s="1" cm="1">
        <f t="array" ref="I2882">_xlfn.XLOOKUP(B2882,'[1]VLOOKUP DATA'!$A$3:$A$14,_xlfn.XLOOKUP(H2882,'[1]VLOOKUP DATA'!$D$2:$F$2,'[1]VLOOKUP DATA'!$D$3:$F$14))*100</f>
        <v>147</v>
      </c>
      <c r="J2882" s="2">
        <v>136.94244999999995</v>
      </c>
      <c r="K2882" s="3">
        <f t="shared" ref="K2882:K2945" si="181">IF(J2882&gt;0,J2882,0)</f>
        <v>136.94244999999995</v>
      </c>
      <c r="L2882" s="3">
        <v>74.3</v>
      </c>
      <c r="M2882" s="4">
        <v>479.83168333333344</v>
      </c>
      <c r="N2882" s="4">
        <v>30.781116666666662</v>
      </c>
      <c r="O2882" s="4">
        <v>647.51899166666647</v>
      </c>
      <c r="P2882" s="3">
        <f t="shared" ref="P2882:P2945" si="182">_xlfn.MAXIFS(M:M,B:B,B2882)</f>
        <v>479.85873786407785</v>
      </c>
      <c r="Q2882" s="5">
        <v>-3.6591666666666661E-2</v>
      </c>
      <c r="R2882" s="5">
        <f>VLOOKUP(D2882,'[1]DESIGN LOAD'!AC:AF,2,FALSE)</f>
        <v>295</v>
      </c>
      <c r="S2882" s="7">
        <f>VLOOKUP(D2882,'[1]DESIGN LOAD'!AC:AF,3,FALSE)</f>
        <v>190</v>
      </c>
      <c r="T2882">
        <f>VLOOKUP(D2882,'[1]DESIGN LOAD'!AC:AF,4,FALSE)</f>
        <v>485</v>
      </c>
    </row>
    <row r="2883" spans="1:20" x14ac:dyDescent="0.3">
      <c r="A2883" s="6">
        <v>2024</v>
      </c>
      <c r="B2883" s="6">
        <v>10</v>
      </c>
      <c r="C2883" s="6">
        <v>29</v>
      </c>
      <c r="D2883" s="6">
        <v>7</v>
      </c>
      <c r="E2883" s="6" t="str">
        <f t="shared" si="180"/>
        <v>Tuesday</v>
      </c>
      <c r="F2883" s="6" t="str">
        <f t="shared" si="179"/>
        <v>Week-day</v>
      </c>
      <c r="G2883" s="6" t="str">
        <f>_xlfn.XLOOKUP(B2883,'[1]VLOOKUP DATA'!$A$3:$A$14,'[1]VLOOKUP DATA'!$C$3:$C$14)</f>
        <v>Low-demand</v>
      </c>
      <c r="H2883" s="6" t="str" cm="1">
        <f t="array" ref="H2883">_xlfn.XLOOKUP(1,('[1]VLOOKUP DATA'!$I$2:$I$337=[1]DATA!G2883)*('[1]VLOOKUP DATA'!$J$2:$J$337=[1]DATA!D2883)*('[1]VLOOKUP DATA'!$K$2:$K$337=[1]DATA!E2883),'[1]VLOOKUP DATA'!$L$2:$L$337)</f>
        <v>Peak</v>
      </c>
      <c r="I2883" s="1" cm="1">
        <f t="array" ref="I2883">_xlfn.XLOOKUP(B2883,'[1]VLOOKUP DATA'!$A$3:$A$14,_xlfn.XLOOKUP(H2883,'[1]VLOOKUP DATA'!$D$2:$F$2,'[1]VLOOKUP DATA'!$D$3:$F$14))*100</f>
        <v>213</v>
      </c>
      <c r="J2883" s="2">
        <v>62.558374999999955</v>
      </c>
      <c r="K2883" s="3">
        <f t="shared" si="181"/>
        <v>62.558374999999955</v>
      </c>
      <c r="L2883" s="3">
        <v>74.325000000000003</v>
      </c>
      <c r="M2883" s="4">
        <v>479.8313333333333</v>
      </c>
      <c r="N2883" s="4">
        <v>93.013516666666646</v>
      </c>
      <c r="O2883" s="4">
        <v>635.3693166666668</v>
      </c>
      <c r="P2883" s="3">
        <f t="shared" si="182"/>
        <v>479.85873786407785</v>
      </c>
      <c r="Q2883" s="5">
        <v>-3.3608333333333337E-2</v>
      </c>
      <c r="R2883" s="5">
        <f>VLOOKUP(D2883,'[1]DESIGN LOAD'!AC:AF,2,FALSE)</f>
        <v>565</v>
      </c>
      <c r="S2883" s="7">
        <f>VLOOKUP(D2883,'[1]DESIGN LOAD'!AC:AF,3,FALSE)</f>
        <v>690</v>
      </c>
      <c r="T2883">
        <f>VLOOKUP(D2883,'[1]DESIGN LOAD'!AC:AF,4,FALSE)</f>
        <v>1255</v>
      </c>
    </row>
    <row r="2884" spans="1:20" x14ac:dyDescent="0.3">
      <c r="A2884" s="6">
        <v>2024</v>
      </c>
      <c r="B2884" s="6">
        <v>10</v>
      </c>
      <c r="C2884" s="6">
        <v>29</v>
      </c>
      <c r="D2884" s="6">
        <v>8</v>
      </c>
      <c r="E2884" s="6" t="str">
        <f t="shared" si="180"/>
        <v>Tuesday</v>
      </c>
      <c r="F2884" s="6" t="str">
        <f t="shared" si="179"/>
        <v>Week-day</v>
      </c>
      <c r="G2884" s="6" t="str">
        <f>_xlfn.XLOOKUP(B2884,'[1]VLOOKUP DATA'!$A$3:$A$14,'[1]VLOOKUP DATA'!$C$3:$C$14)</f>
        <v>Low-demand</v>
      </c>
      <c r="H2884" s="6" t="str" cm="1">
        <f t="array" ref="H2884">_xlfn.XLOOKUP(1,('[1]VLOOKUP DATA'!$I$2:$I$337=[1]DATA!G2884)*('[1]VLOOKUP DATA'!$J$2:$J$337=[1]DATA!D2884)*('[1]VLOOKUP DATA'!$K$2:$K$337=[1]DATA!E2884),'[1]VLOOKUP DATA'!$L$2:$L$337)</f>
        <v>Peak</v>
      </c>
      <c r="I2884" s="1" cm="1">
        <f t="array" ref="I2884">_xlfn.XLOOKUP(B2884,'[1]VLOOKUP DATA'!$A$3:$A$14,_xlfn.XLOOKUP(H2884,'[1]VLOOKUP DATA'!$D$2:$F$2,'[1]VLOOKUP DATA'!$D$3:$F$14))*100</f>
        <v>213</v>
      </c>
      <c r="J2884" s="2">
        <v>-33.301774999999999</v>
      </c>
      <c r="K2884" s="3">
        <f t="shared" si="181"/>
        <v>0</v>
      </c>
      <c r="L2884" s="3">
        <v>77.683333333333337</v>
      </c>
      <c r="M2884" s="4">
        <v>479.82933333333324</v>
      </c>
      <c r="N2884" s="4">
        <v>159.17404166666668</v>
      </c>
      <c r="O2884" s="4">
        <v>605.67283333333341</v>
      </c>
      <c r="P2884" s="3">
        <f t="shared" si="182"/>
        <v>479.85873786407785</v>
      </c>
      <c r="Q2884" s="5">
        <v>-2.825833333333333E-2</v>
      </c>
      <c r="R2884" s="5">
        <f>VLOOKUP(D2884,'[1]DESIGN LOAD'!AC:AF,2,FALSE)</f>
        <v>565</v>
      </c>
      <c r="S2884" s="7">
        <f>VLOOKUP(D2884,'[1]DESIGN LOAD'!AC:AF,3,FALSE)</f>
        <v>675</v>
      </c>
      <c r="T2884">
        <f>VLOOKUP(D2884,'[1]DESIGN LOAD'!AC:AF,4,FALSE)</f>
        <v>1240</v>
      </c>
    </row>
    <row r="2885" spans="1:20" x14ac:dyDescent="0.3">
      <c r="A2885" s="6">
        <v>2024</v>
      </c>
      <c r="B2885" s="6">
        <v>10</v>
      </c>
      <c r="C2885" s="6">
        <v>29</v>
      </c>
      <c r="D2885" s="6">
        <v>9</v>
      </c>
      <c r="E2885" s="6" t="str">
        <f t="shared" si="180"/>
        <v>Tuesday</v>
      </c>
      <c r="F2885" s="6" t="str">
        <f t="shared" si="179"/>
        <v>Week-day</v>
      </c>
      <c r="G2885" s="6" t="str">
        <f>_xlfn.XLOOKUP(B2885,'[1]VLOOKUP DATA'!$A$3:$A$14,'[1]VLOOKUP DATA'!$C$3:$C$14)</f>
        <v>Low-demand</v>
      </c>
      <c r="H2885" s="6" t="str" cm="1">
        <f t="array" ref="H2885">_xlfn.XLOOKUP(1,('[1]VLOOKUP DATA'!$I$2:$I$337=[1]DATA!G2885)*('[1]VLOOKUP DATA'!$J$2:$J$337=[1]DATA!D2885)*('[1]VLOOKUP DATA'!$K$2:$K$337=[1]DATA!E2885),'[1]VLOOKUP DATA'!$L$2:$L$337)</f>
        <v>Peak</v>
      </c>
      <c r="I2885" s="1" cm="1">
        <f t="array" ref="I2885">_xlfn.XLOOKUP(B2885,'[1]VLOOKUP DATA'!$A$3:$A$14,_xlfn.XLOOKUP(H2885,'[1]VLOOKUP DATA'!$D$2:$F$2,'[1]VLOOKUP DATA'!$D$3:$F$14))*100</f>
        <v>213</v>
      </c>
      <c r="J2885" s="2">
        <v>-98.425566666666683</v>
      </c>
      <c r="K2885" s="3">
        <f t="shared" si="181"/>
        <v>0</v>
      </c>
      <c r="L2885" s="3">
        <v>83.99166666666666</v>
      </c>
      <c r="M2885" s="4">
        <v>478.75349166666678</v>
      </c>
      <c r="N2885" s="4">
        <v>296.49554166666661</v>
      </c>
      <c r="O2885" s="4">
        <v>676.79240833333301</v>
      </c>
      <c r="P2885" s="3">
        <f t="shared" si="182"/>
        <v>479.85873786407785</v>
      </c>
      <c r="Q2885" s="5">
        <v>-3.0483333333333328E-2</v>
      </c>
      <c r="R2885" s="5">
        <f>VLOOKUP(D2885,'[1]DESIGN LOAD'!AC:AF,2,FALSE)</f>
        <v>565</v>
      </c>
      <c r="S2885" s="7">
        <f>VLOOKUP(D2885,'[1]DESIGN LOAD'!AC:AF,3,FALSE)</f>
        <v>675</v>
      </c>
      <c r="T2885">
        <f>VLOOKUP(D2885,'[1]DESIGN LOAD'!AC:AF,4,FALSE)</f>
        <v>1240</v>
      </c>
    </row>
    <row r="2886" spans="1:20" x14ac:dyDescent="0.3">
      <c r="A2886" s="6">
        <v>2024</v>
      </c>
      <c r="B2886" s="6">
        <v>10</v>
      </c>
      <c r="C2886" s="6">
        <v>29</v>
      </c>
      <c r="D2886" s="6">
        <v>10</v>
      </c>
      <c r="E2886" s="6" t="str">
        <f t="shared" si="180"/>
        <v>Tuesday</v>
      </c>
      <c r="F2886" s="6" t="str">
        <f t="shared" si="179"/>
        <v>Week-day</v>
      </c>
      <c r="G2886" s="6" t="str">
        <f>_xlfn.XLOOKUP(B2886,'[1]VLOOKUP DATA'!$A$3:$A$14,'[1]VLOOKUP DATA'!$C$3:$C$14)</f>
        <v>Low-demand</v>
      </c>
      <c r="H2886" s="6" t="str" cm="1">
        <f t="array" ref="H2886">_xlfn.XLOOKUP(1,('[1]VLOOKUP DATA'!$I$2:$I$337=[1]DATA!G2886)*('[1]VLOOKUP DATA'!$J$2:$J$337=[1]DATA!D2886)*('[1]VLOOKUP DATA'!$K$2:$K$337=[1]DATA!E2886),'[1]VLOOKUP DATA'!$L$2:$L$337)</f>
        <v>Standard</v>
      </c>
      <c r="I2886" s="1" cm="1">
        <f t="array" ref="I2886">_xlfn.XLOOKUP(B2886,'[1]VLOOKUP DATA'!$A$3:$A$14,_xlfn.XLOOKUP(H2886,'[1]VLOOKUP DATA'!$D$2:$F$2,'[1]VLOOKUP DATA'!$D$3:$F$14))*100</f>
        <v>147</v>
      </c>
      <c r="J2886" s="2">
        <v>-25.613074999999927</v>
      </c>
      <c r="K2886" s="3">
        <f t="shared" si="181"/>
        <v>0</v>
      </c>
      <c r="L2886" s="3">
        <v>92.85</v>
      </c>
      <c r="M2886" s="4">
        <v>407.83462500000002</v>
      </c>
      <c r="N2886" s="4">
        <v>328.84371666666669</v>
      </c>
      <c r="O2886" s="4">
        <v>711.0346916666665</v>
      </c>
      <c r="P2886" s="3">
        <f t="shared" si="182"/>
        <v>479.85873786407785</v>
      </c>
      <c r="Q2886" s="5">
        <v>-3.0116666666666674E-2</v>
      </c>
      <c r="R2886" s="5">
        <f>VLOOKUP(D2886,'[1]DESIGN LOAD'!AC:AF,2,FALSE)</f>
        <v>565</v>
      </c>
      <c r="S2886" s="7">
        <f>VLOOKUP(D2886,'[1]DESIGN LOAD'!AC:AF,3,FALSE)</f>
        <v>675</v>
      </c>
      <c r="T2886">
        <f>VLOOKUP(D2886,'[1]DESIGN LOAD'!AC:AF,4,FALSE)</f>
        <v>1240</v>
      </c>
    </row>
    <row r="2887" spans="1:20" x14ac:dyDescent="0.3">
      <c r="A2887" s="6">
        <v>2024</v>
      </c>
      <c r="B2887" s="6">
        <v>10</v>
      </c>
      <c r="C2887" s="6">
        <v>29</v>
      </c>
      <c r="D2887" s="6">
        <v>11</v>
      </c>
      <c r="E2887" s="6" t="str">
        <f t="shared" si="180"/>
        <v>Tuesday</v>
      </c>
      <c r="F2887" s="6" t="str">
        <f t="shared" si="179"/>
        <v>Week-day</v>
      </c>
      <c r="G2887" s="6" t="str">
        <f>_xlfn.XLOOKUP(B2887,'[1]VLOOKUP DATA'!$A$3:$A$14,'[1]VLOOKUP DATA'!$C$3:$C$14)</f>
        <v>Low-demand</v>
      </c>
      <c r="H2887" s="6" t="str" cm="1">
        <f t="array" ref="H2887">_xlfn.XLOOKUP(1,('[1]VLOOKUP DATA'!$I$2:$I$337=[1]DATA!G2887)*('[1]VLOOKUP DATA'!$J$2:$J$337=[1]DATA!D2887)*('[1]VLOOKUP DATA'!$K$2:$K$337=[1]DATA!E2887),'[1]VLOOKUP DATA'!$L$2:$L$337)</f>
        <v>Standard</v>
      </c>
      <c r="I2887" s="1" cm="1">
        <f t="array" ref="I2887">_xlfn.XLOOKUP(B2887,'[1]VLOOKUP DATA'!$A$3:$A$14,_xlfn.XLOOKUP(H2887,'[1]VLOOKUP DATA'!$D$2:$F$2,'[1]VLOOKUP DATA'!$D$3:$F$14))*100</f>
        <v>147</v>
      </c>
      <c r="J2887" s="2">
        <v>21.448825000000035</v>
      </c>
      <c r="K2887" s="3">
        <f t="shared" si="181"/>
        <v>21.448825000000035</v>
      </c>
      <c r="L2887" s="3">
        <v>89.966666666666669</v>
      </c>
      <c r="M2887" s="4">
        <v>308.99034999999998</v>
      </c>
      <c r="N2887" s="4">
        <v>369.87585000000001</v>
      </c>
      <c r="O2887" s="4">
        <v>700.28175833333307</v>
      </c>
      <c r="P2887" s="3">
        <f t="shared" si="182"/>
        <v>479.85873786407785</v>
      </c>
      <c r="Q2887" s="5">
        <v>-3.2741666666666662E-2</v>
      </c>
      <c r="R2887" s="5">
        <f>VLOOKUP(D2887,'[1]DESIGN LOAD'!AC:AF,2,FALSE)</f>
        <v>565</v>
      </c>
      <c r="S2887" s="7">
        <f>VLOOKUP(D2887,'[1]DESIGN LOAD'!AC:AF,3,FALSE)</f>
        <v>675</v>
      </c>
      <c r="T2887">
        <f>VLOOKUP(D2887,'[1]DESIGN LOAD'!AC:AF,4,FALSE)</f>
        <v>1240</v>
      </c>
    </row>
    <row r="2888" spans="1:20" x14ac:dyDescent="0.3">
      <c r="A2888" s="6">
        <v>2024</v>
      </c>
      <c r="B2888" s="6">
        <v>10</v>
      </c>
      <c r="C2888" s="6">
        <v>29</v>
      </c>
      <c r="D2888" s="6">
        <v>12</v>
      </c>
      <c r="E2888" s="6" t="str">
        <f t="shared" si="180"/>
        <v>Tuesday</v>
      </c>
      <c r="F2888" s="6" t="str">
        <f t="shared" si="179"/>
        <v>Week-day</v>
      </c>
      <c r="G2888" s="6" t="str">
        <f>_xlfn.XLOOKUP(B2888,'[1]VLOOKUP DATA'!$A$3:$A$14,'[1]VLOOKUP DATA'!$C$3:$C$14)</f>
        <v>Low-demand</v>
      </c>
      <c r="H2888" s="6" t="str" cm="1">
        <f t="array" ref="H2888">_xlfn.XLOOKUP(1,('[1]VLOOKUP DATA'!$I$2:$I$337=[1]DATA!G2888)*('[1]VLOOKUP DATA'!$J$2:$J$337=[1]DATA!D2888)*('[1]VLOOKUP DATA'!$K$2:$K$337=[1]DATA!E2888),'[1]VLOOKUP DATA'!$L$2:$L$337)</f>
        <v>Standard</v>
      </c>
      <c r="I2888" s="1" cm="1">
        <f t="array" ref="I2888">_xlfn.XLOOKUP(B2888,'[1]VLOOKUP DATA'!$A$3:$A$14,_xlfn.XLOOKUP(H2888,'[1]VLOOKUP DATA'!$D$2:$F$2,'[1]VLOOKUP DATA'!$D$3:$F$14))*100</f>
        <v>147</v>
      </c>
      <c r="J2888" s="2">
        <v>154.04820833333341</v>
      </c>
      <c r="K2888" s="3">
        <f t="shared" si="181"/>
        <v>154.04820833333341</v>
      </c>
      <c r="L2888" s="3">
        <v>92.208333333333329</v>
      </c>
      <c r="M2888" s="4">
        <v>331.3384749999999</v>
      </c>
      <c r="N2888" s="4">
        <v>279.23074999999983</v>
      </c>
      <c r="O2888" s="4">
        <v>764.58514166666669</v>
      </c>
      <c r="P2888" s="3">
        <f t="shared" si="182"/>
        <v>479.85873786407785</v>
      </c>
      <c r="Q2888" s="5">
        <v>-3.1975000000000003E-2</v>
      </c>
      <c r="R2888" s="5">
        <f>VLOOKUP(D2888,'[1]DESIGN LOAD'!AC:AF,2,FALSE)</f>
        <v>565</v>
      </c>
      <c r="S2888" s="7">
        <f>VLOOKUP(D2888,'[1]DESIGN LOAD'!AC:AF,3,FALSE)</f>
        <v>675</v>
      </c>
      <c r="T2888">
        <f>VLOOKUP(D2888,'[1]DESIGN LOAD'!AC:AF,4,FALSE)</f>
        <v>1240</v>
      </c>
    </row>
    <row r="2889" spans="1:20" x14ac:dyDescent="0.3">
      <c r="A2889" s="6">
        <v>2024</v>
      </c>
      <c r="B2889" s="6">
        <v>10</v>
      </c>
      <c r="C2889" s="6">
        <v>29</v>
      </c>
      <c r="D2889" s="6">
        <v>13</v>
      </c>
      <c r="E2889" s="6" t="str">
        <f t="shared" si="180"/>
        <v>Tuesday</v>
      </c>
      <c r="F2889" s="6" t="str">
        <f t="shared" si="179"/>
        <v>Week-day</v>
      </c>
      <c r="G2889" s="6" t="str">
        <f>_xlfn.XLOOKUP(B2889,'[1]VLOOKUP DATA'!$A$3:$A$14,'[1]VLOOKUP DATA'!$C$3:$C$14)</f>
        <v>Low-demand</v>
      </c>
      <c r="H2889" s="6" t="str" cm="1">
        <f t="array" ref="H2889">_xlfn.XLOOKUP(1,('[1]VLOOKUP DATA'!$I$2:$I$337=[1]DATA!G2889)*('[1]VLOOKUP DATA'!$J$2:$J$337=[1]DATA!D2889)*('[1]VLOOKUP DATA'!$K$2:$K$337=[1]DATA!E2889),'[1]VLOOKUP DATA'!$L$2:$L$337)</f>
        <v>Standard</v>
      </c>
      <c r="I2889" s="1" cm="1">
        <f t="array" ref="I2889">_xlfn.XLOOKUP(B2889,'[1]VLOOKUP DATA'!$A$3:$A$14,_xlfn.XLOOKUP(H2889,'[1]VLOOKUP DATA'!$D$2:$F$2,'[1]VLOOKUP DATA'!$D$3:$F$14))*100</f>
        <v>147</v>
      </c>
      <c r="J2889" s="2">
        <v>-68.32360833333334</v>
      </c>
      <c r="K2889" s="3">
        <f t="shared" si="181"/>
        <v>0</v>
      </c>
      <c r="L2889" s="3">
        <v>93.75</v>
      </c>
      <c r="M2889" s="4">
        <v>469.41828333333336</v>
      </c>
      <c r="N2889" s="4">
        <v>358.21091666666666</v>
      </c>
      <c r="O2889" s="4">
        <v>759.27552499999956</v>
      </c>
      <c r="P2889" s="3">
        <f t="shared" si="182"/>
        <v>479.85873786407785</v>
      </c>
      <c r="Q2889" s="5">
        <v>-2.9308333333333339E-2</v>
      </c>
      <c r="R2889" s="5">
        <f>VLOOKUP(D2889,'[1]DESIGN LOAD'!AC:AF,2,FALSE)</f>
        <v>565</v>
      </c>
      <c r="S2889" s="7">
        <f>VLOOKUP(D2889,'[1]DESIGN LOAD'!AC:AF,3,FALSE)</f>
        <v>675</v>
      </c>
      <c r="T2889">
        <f>VLOOKUP(D2889,'[1]DESIGN LOAD'!AC:AF,4,FALSE)</f>
        <v>1240</v>
      </c>
    </row>
    <row r="2890" spans="1:20" x14ac:dyDescent="0.3">
      <c r="A2890" s="6">
        <v>2024</v>
      </c>
      <c r="B2890" s="6">
        <v>10</v>
      </c>
      <c r="C2890" s="6">
        <v>29</v>
      </c>
      <c r="D2890" s="6">
        <v>14</v>
      </c>
      <c r="E2890" s="6" t="str">
        <f t="shared" si="180"/>
        <v>Tuesday</v>
      </c>
      <c r="F2890" s="6" t="str">
        <f t="shared" si="179"/>
        <v>Week-day</v>
      </c>
      <c r="G2890" s="6" t="str">
        <f>_xlfn.XLOOKUP(B2890,'[1]VLOOKUP DATA'!$A$3:$A$14,'[1]VLOOKUP DATA'!$C$3:$C$14)</f>
        <v>Low-demand</v>
      </c>
      <c r="H2890" s="6" t="str" cm="1">
        <f t="array" ref="H2890">_xlfn.XLOOKUP(1,('[1]VLOOKUP DATA'!$I$2:$I$337=[1]DATA!G2890)*('[1]VLOOKUP DATA'!$J$2:$J$337=[1]DATA!D2890)*('[1]VLOOKUP DATA'!$K$2:$K$337=[1]DATA!E2890),'[1]VLOOKUP DATA'!$L$2:$L$337)</f>
        <v>Standard</v>
      </c>
      <c r="I2890" s="1" cm="1">
        <f t="array" ref="I2890">_xlfn.XLOOKUP(B2890,'[1]VLOOKUP DATA'!$A$3:$A$14,_xlfn.XLOOKUP(H2890,'[1]VLOOKUP DATA'!$D$2:$F$2,'[1]VLOOKUP DATA'!$D$3:$F$14))*100</f>
        <v>147</v>
      </c>
      <c r="J2890" s="2">
        <v>59.992025000000012</v>
      </c>
      <c r="K2890" s="3">
        <f t="shared" si="181"/>
        <v>59.992025000000012</v>
      </c>
      <c r="L2890" s="3">
        <v>96.875</v>
      </c>
      <c r="M2890" s="4">
        <v>39.986483333333332</v>
      </c>
      <c r="N2890" s="4">
        <v>523.83794999999998</v>
      </c>
      <c r="O2890" s="4">
        <v>623.78486666666686</v>
      </c>
      <c r="P2890" s="3">
        <f t="shared" si="182"/>
        <v>479.85873786407785</v>
      </c>
      <c r="Q2890" s="5">
        <v>-3.0991666666666671E-2</v>
      </c>
      <c r="R2890" s="5">
        <f>VLOOKUP(D2890,'[1]DESIGN LOAD'!AC:AF,2,FALSE)</f>
        <v>565</v>
      </c>
      <c r="S2890" s="7">
        <f>VLOOKUP(D2890,'[1]DESIGN LOAD'!AC:AF,3,FALSE)</f>
        <v>675</v>
      </c>
      <c r="T2890">
        <f>VLOOKUP(D2890,'[1]DESIGN LOAD'!AC:AF,4,FALSE)</f>
        <v>1240</v>
      </c>
    </row>
    <row r="2891" spans="1:20" x14ac:dyDescent="0.3">
      <c r="A2891" s="6">
        <v>2024</v>
      </c>
      <c r="B2891" s="6">
        <v>10</v>
      </c>
      <c r="C2891" s="6">
        <v>29</v>
      </c>
      <c r="D2891" s="6">
        <v>15</v>
      </c>
      <c r="E2891" s="6" t="str">
        <f t="shared" si="180"/>
        <v>Tuesday</v>
      </c>
      <c r="F2891" s="6" t="str">
        <f t="shared" si="179"/>
        <v>Week-day</v>
      </c>
      <c r="G2891" s="6" t="str">
        <f>_xlfn.XLOOKUP(B2891,'[1]VLOOKUP DATA'!$A$3:$A$14,'[1]VLOOKUP DATA'!$C$3:$C$14)</f>
        <v>Low-demand</v>
      </c>
      <c r="H2891" s="6" t="str" cm="1">
        <f t="array" ref="H2891">_xlfn.XLOOKUP(1,('[1]VLOOKUP DATA'!$I$2:$I$337=[1]DATA!G2891)*('[1]VLOOKUP DATA'!$J$2:$J$337=[1]DATA!D2891)*('[1]VLOOKUP DATA'!$K$2:$K$337=[1]DATA!E2891),'[1]VLOOKUP DATA'!$L$2:$L$337)</f>
        <v>Standard</v>
      </c>
      <c r="I2891" s="1" cm="1">
        <f t="array" ref="I2891">_xlfn.XLOOKUP(B2891,'[1]VLOOKUP DATA'!$A$3:$A$14,_xlfn.XLOOKUP(H2891,'[1]VLOOKUP DATA'!$D$2:$F$2,'[1]VLOOKUP DATA'!$D$3:$F$14))*100</f>
        <v>147</v>
      </c>
      <c r="J2891" s="2">
        <v>104.31513333333346</v>
      </c>
      <c r="K2891" s="3">
        <f t="shared" si="181"/>
        <v>104.31513333333346</v>
      </c>
      <c r="L2891" s="3">
        <v>90.625</v>
      </c>
      <c r="M2891" s="4">
        <v>295.10655833333334</v>
      </c>
      <c r="N2891" s="4">
        <v>298.37232500000005</v>
      </c>
      <c r="O2891" s="4">
        <v>697.76064166666686</v>
      </c>
      <c r="P2891" s="3">
        <f t="shared" si="182"/>
        <v>479.85873786407785</v>
      </c>
      <c r="Q2891" s="5">
        <v>-3.2991666666666662E-2</v>
      </c>
      <c r="R2891" s="5">
        <f>VLOOKUP(D2891,'[1]DESIGN LOAD'!AC:AF,2,FALSE)</f>
        <v>565</v>
      </c>
      <c r="S2891" s="7">
        <f>VLOOKUP(D2891,'[1]DESIGN LOAD'!AC:AF,3,FALSE)</f>
        <v>675</v>
      </c>
      <c r="T2891">
        <f>VLOOKUP(D2891,'[1]DESIGN LOAD'!AC:AF,4,FALSE)</f>
        <v>1240</v>
      </c>
    </row>
    <row r="2892" spans="1:20" x14ac:dyDescent="0.3">
      <c r="A2892" s="6">
        <v>2024</v>
      </c>
      <c r="B2892" s="6">
        <v>10</v>
      </c>
      <c r="C2892" s="6">
        <v>29</v>
      </c>
      <c r="D2892" s="6">
        <v>16</v>
      </c>
      <c r="E2892" s="6" t="str">
        <f t="shared" si="180"/>
        <v>Tuesday</v>
      </c>
      <c r="F2892" s="6" t="str">
        <f t="shared" si="179"/>
        <v>Week-day</v>
      </c>
      <c r="G2892" s="6" t="str">
        <f>_xlfn.XLOOKUP(B2892,'[1]VLOOKUP DATA'!$A$3:$A$14,'[1]VLOOKUP DATA'!$C$3:$C$14)</f>
        <v>Low-demand</v>
      </c>
      <c r="H2892" s="6" t="str" cm="1">
        <f t="array" ref="H2892">_xlfn.XLOOKUP(1,('[1]VLOOKUP DATA'!$I$2:$I$337=[1]DATA!G2892)*('[1]VLOOKUP DATA'!$J$2:$J$337=[1]DATA!D2892)*('[1]VLOOKUP DATA'!$K$2:$K$337=[1]DATA!E2892),'[1]VLOOKUP DATA'!$L$2:$L$337)</f>
        <v>Standard</v>
      </c>
      <c r="I2892" s="1" cm="1">
        <f t="array" ref="I2892">_xlfn.XLOOKUP(B2892,'[1]VLOOKUP DATA'!$A$3:$A$14,_xlfn.XLOOKUP(H2892,'[1]VLOOKUP DATA'!$D$2:$F$2,'[1]VLOOKUP DATA'!$D$3:$F$14))*100</f>
        <v>147</v>
      </c>
      <c r="J2892" s="2">
        <v>266.98320833333338</v>
      </c>
      <c r="K2892" s="3">
        <f t="shared" si="181"/>
        <v>266.98320833333338</v>
      </c>
      <c r="L2892" s="3">
        <v>92.033333333333331</v>
      </c>
      <c r="M2892" s="4">
        <v>253.15725833333337</v>
      </c>
      <c r="N2892" s="4">
        <v>235.90076666666661</v>
      </c>
      <c r="O2892" s="4">
        <v>756.01044999999965</v>
      </c>
      <c r="P2892" s="3">
        <f t="shared" si="182"/>
        <v>479.85873786407785</v>
      </c>
      <c r="Q2892" s="5">
        <v>-3.0583333333333334E-2</v>
      </c>
      <c r="R2892" s="5">
        <f>VLOOKUP(D2892,'[1]DESIGN LOAD'!AC:AF,2,FALSE)</f>
        <v>565</v>
      </c>
      <c r="S2892" s="7">
        <f>VLOOKUP(D2892,'[1]DESIGN LOAD'!AC:AF,3,FALSE)</f>
        <v>675</v>
      </c>
      <c r="T2892">
        <f>VLOOKUP(D2892,'[1]DESIGN LOAD'!AC:AF,4,FALSE)</f>
        <v>1240</v>
      </c>
    </row>
    <row r="2893" spans="1:20" x14ac:dyDescent="0.3">
      <c r="A2893" s="6">
        <v>2024</v>
      </c>
      <c r="B2893" s="6">
        <v>10</v>
      </c>
      <c r="C2893" s="6">
        <v>29</v>
      </c>
      <c r="D2893" s="6">
        <v>17</v>
      </c>
      <c r="E2893" s="6" t="str">
        <f t="shared" si="180"/>
        <v>Tuesday</v>
      </c>
      <c r="F2893" s="6" t="str">
        <f t="shared" si="179"/>
        <v>Week-day</v>
      </c>
      <c r="G2893" s="6" t="str">
        <f>_xlfn.XLOOKUP(B2893,'[1]VLOOKUP DATA'!$A$3:$A$14,'[1]VLOOKUP DATA'!$C$3:$C$14)</f>
        <v>Low-demand</v>
      </c>
      <c r="H2893" s="6" t="str" cm="1">
        <f t="array" ref="H2893">_xlfn.XLOOKUP(1,('[1]VLOOKUP DATA'!$I$2:$I$337=[1]DATA!G2893)*('[1]VLOOKUP DATA'!$J$2:$J$337=[1]DATA!D2893)*('[1]VLOOKUP DATA'!$K$2:$K$337=[1]DATA!E2893),'[1]VLOOKUP DATA'!$L$2:$L$337)</f>
        <v>Standard</v>
      </c>
      <c r="I2893" s="1" cm="1">
        <f t="array" ref="I2893">_xlfn.XLOOKUP(B2893,'[1]VLOOKUP DATA'!$A$3:$A$14,_xlfn.XLOOKUP(H2893,'[1]VLOOKUP DATA'!$D$2:$F$2,'[1]VLOOKUP DATA'!$D$3:$F$14))*100</f>
        <v>147</v>
      </c>
      <c r="J2893" s="2">
        <v>184.91500833333333</v>
      </c>
      <c r="K2893" s="3">
        <f t="shared" si="181"/>
        <v>184.91500833333333</v>
      </c>
      <c r="L2893" s="3">
        <v>83.474999999999994</v>
      </c>
      <c r="M2893" s="4">
        <v>479.83402500000011</v>
      </c>
      <c r="N2893" s="4">
        <v>88.683566666666678</v>
      </c>
      <c r="O2893" s="4">
        <v>753.39634999999953</v>
      </c>
      <c r="P2893" s="3">
        <f t="shared" si="182"/>
        <v>479.85873786407785</v>
      </c>
      <c r="Q2893" s="5">
        <v>-3.5850000000000007E-2</v>
      </c>
      <c r="R2893" s="5">
        <f>VLOOKUP(D2893,'[1]DESIGN LOAD'!AC:AF,2,FALSE)</f>
        <v>555</v>
      </c>
      <c r="S2893" s="7">
        <f>VLOOKUP(D2893,'[1]DESIGN LOAD'!AC:AF,3,FALSE)</f>
        <v>675</v>
      </c>
      <c r="T2893">
        <f>VLOOKUP(D2893,'[1]DESIGN LOAD'!AC:AF,4,FALSE)</f>
        <v>1230</v>
      </c>
    </row>
    <row r="2894" spans="1:20" x14ac:dyDescent="0.3">
      <c r="A2894" s="6">
        <v>2024</v>
      </c>
      <c r="B2894" s="6">
        <v>10</v>
      </c>
      <c r="C2894" s="6">
        <v>29</v>
      </c>
      <c r="D2894" s="6">
        <v>18</v>
      </c>
      <c r="E2894" s="6" t="str">
        <f t="shared" si="180"/>
        <v>Tuesday</v>
      </c>
      <c r="F2894" s="6" t="str">
        <f t="shared" si="179"/>
        <v>Week-day</v>
      </c>
      <c r="G2894" s="6" t="str">
        <f>_xlfn.XLOOKUP(B2894,'[1]VLOOKUP DATA'!$A$3:$A$14,'[1]VLOOKUP DATA'!$C$3:$C$14)</f>
        <v>Low-demand</v>
      </c>
      <c r="H2894" s="6" t="str" cm="1">
        <f t="array" ref="H2894">_xlfn.XLOOKUP(1,('[1]VLOOKUP DATA'!$I$2:$I$337=[1]DATA!G2894)*('[1]VLOOKUP DATA'!$J$2:$J$337=[1]DATA!D2894)*('[1]VLOOKUP DATA'!$K$2:$K$337=[1]DATA!E2894),'[1]VLOOKUP DATA'!$L$2:$L$337)</f>
        <v>Peak</v>
      </c>
      <c r="I2894" s="1" cm="1">
        <f t="array" ref="I2894">_xlfn.XLOOKUP(B2894,'[1]VLOOKUP DATA'!$A$3:$A$14,_xlfn.XLOOKUP(H2894,'[1]VLOOKUP DATA'!$D$2:$F$2,'[1]VLOOKUP DATA'!$D$3:$F$14))*100</f>
        <v>213</v>
      </c>
      <c r="J2894" s="2">
        <v>244.01868333333323</v>
      </c>
      <c r="K2894" s="3">
        <f t="shared" si="181"/>
        <v>244.01868333333323</v>
      </c>
      <c r="L2894" s="3">
        <v>78.391666666666666</v>
      </c>
      <c r="M2894" s="4">
        <v>479.83991666666662</v>
      </c>
      <c r="N2894" s="4">
        <v>13.590458333333334</v>
      </c>
      <c r="O2894" s="4">
        <v>737.4167083333333</v>
      </c>
      <c r="P2894" s="3">
        <f t="shared" si="182"/>
        <v>479.85873786407785</v>
      </c>
      <c r="Q2894" s="5">
        <v>-3.2674999999999989E-2</v>
      </c>
      <c r="R2894" s="5">
        <f>VLOOKUP(D2894,'[1]DESIGN LOAD'!AC:AF,2,FALSE)</f>
        <v>485</v>
      </c>
      <c r="S2894" s="7">
        <f>VLOOKUP(D2894,'[1]DESIGN LOAD'!AC:AF,3,FALSE)</f>
        <v>655</v>
      </c>
      <c r="T2894">
        <f>VLOOKUP(D2894,'[1]DESIGN LOAD'!AC:AF,4,FALSE)</f>
        <v>1140</v>
      </c>
    </row>
    <row r="2895" spans="1:20" x14ac:dyDescent="0.3">
      <c r="A2895" s="6">
        <v>2024</v>
      </c>
      <c r="B2895" s="6">
        <v>10</v>
      </c>
      <c r="C2895" s="6">
        <v>29</v>
      </c>
      <c r="D2895" s="6">
        <v>19</v>
      </c>
      <c r="E2895" s="6" t="str">
        <f t="shared" si="180"/>
        <v>Tuesday</v>
      </c>
      <c r="F2895" s="6" t="str">
        <f t="shared" si="179"/>
        <v>Week-day</v>
      </c>
      <c r="G2895" s="6" t="str">
        <f>_xlfn.XLOOKUP(B2895,'[1]VLOOKUP DATA'!$A$3:$A$14,'[1]VLOOKUP DATA'!$C$3:$C$14)</f>
        <v>Low-demand</v>
      </c>
      <c r="H2895" s="6" t="str" cm="1">
        <f t="array" ref="H2895">_xlfn.XLOOKUP(1,('[1]VLOOKUP DATA'!$I$2:$I$337=[1]DATA!G2895)*('[1]VLOOKUP DATA'!$J$2:$J$337=[1]DATA!D2895)*('[1]VLOOKUP DATA'!$K$2:$K$337=[1]DATA!E2895),'[1]VLOOKUP DATA'!$L$2:$L$337)</f>
        <v>Peak</v>
      </c>
      <c r="I2895" s="1" cm="1">
        <f t="array" ref="I2895">_xlfn.XLOOKUP(B2895,'[1]VLOOKUP DATA'!$A$3:$A$14,_xlfn.XLOOKUP(H2895,'[1]VLOOKUP DATA'!$D$2:$F$2,'[1]VLOOKUP DATA'!$D$3:$F$14))*100</f>
        <v>213</v>
      </c>
      <c r="J2895" s="2">
        <v>235.11228333333329</v>
      </c>
      <c r="K2895" s="3">
        <f t="shared" si="181"/>
        <v>235.11228333333329</v>
      </c>
      <c r="L2895" s="3">
        <v>72.733333333333334</v>
      </c>
      <c r="M2895" s="4">
        <v>479.82441666666654</v>
      </c>
      <c r="N2895" s="4">
        <v>8.5999999999999983E-3</v>
      </c>
      <c r="O2895" s="4">
        <v>714.90892499999973</v>
      </c>
      <c r="P2895" s="3">
        <f t="shared" si="182"/>
        <v>479.85873786407785</v>
      </c>
      <c r="Q2895" s="5">
        <v>-3.6566666666666657E-2</v>
      </c>
      <c r="R2895" s="5">
        <f>VLOOKUP(D2895,'[1]DESIGN LOAD'!AC:AF,2,FALSE)</f>
        <v>295</v>
      </c>
      <c r="S2895" s="7">
        <f>VLOOKUP(D2895,'[1]DESIGN LOAD'!AC:AF,3,FALSE)</f>
        <v>655</v>
      </c>
      <c r="T2895">
        <f>VLOOKUP(D2895,'[1]DESIGN LOAD'!AC:AF,4,FALSE)</f>
        <v>950</v>
      </c>
    </row>
    <row r="2896" spans="1:20" x14ac:dyDescent="0.3">
      <c r="A2896" s="6">
        <v>2024</v>
      </c>
      <c r="B2896" s="6">
        <v>10</v>
      </c>
      <c r="C2896" s="6">
        <v>29</v>
      </c>
      <c r="D2896" s="6">
        <v>20</v>
      </c>
      <c r="E2896" s="6" t="str">
        <f t="shared" si="180"/>
        <v>Tuesday</v>
      </c>
      <c r="F2896" s="6" t="str">
        <f t="shared" si="179"/>
        <v>Week-day</v>
      </c>
      <c r="G2896" s="6" t="str">
        <f>_xlfn.XLOOKUP(B2896,'[1]VLOOKUP DATA'!$A$3:$A$14,'[1]VLOOKUP DATA'!$C$3:$C$14)</f>
        <v>Low-demand</v>
      </c>
      <c r="H2896" s="6" t="str" cm="1">
        <f t="array" ref="H2896">_xlfn.XLOOKUP(1,('[1]VLOOKUP DATA'!$I$2:$I$337=[1]DATA!G2896)*('[1]VLOOKUP DATA'!$J$2:$J$337=[1]DATA!D2896)*('[1]VLOOKUP DATA'!$K$2:$K$337=[1]DATA!E2896),'[1]VLOOKUP DATA'!$L$2:$L$337)</f>
        <v>Standard</v>
      </c>
      <c r="I2896" s="1" cm="1">
        <f t="array" ref="I2896">_xlfn.XLOOKUP(B2896,'[1]VLOOKUP DATA'!$A$3:$A$14,_xlfn.XLOOKUP(H2896,'[1]VLOOKUP DATA'!$D$2:$F$2,'[1]VLOOKUP DATA'!$D$3:$F$14))*100</f>
        <v>147</v>
      </c>
      <c r="J2896" s="2">
        <v>104.91178333333333</v>
      </c>
      <c r="K2896" s="3">
        <f t="shared" si="181"/>
        <v>104.91178333333333</v>
      </c>
      <c r="L2896" s="3">
        <v>68.908333333333331</v>
      </c>
      <c r="M2896" s="4">
        <v>479.83014166666686</v>
      </c>
      <c r="N2896" s="4">
        <v>0</v>
      </c>
      <c r="O2896" s="4">
        <v>584.69326666666677</v>
      </c>
      <c r="P2896" s="3">
        <f t="shared" si="182"/>
        <v>479.85873786407785</v>
      </c>
      <c r="Q2896" s="5">
        <v>-4.8658333333333324E-2</v>
      </c>
      <c r="R2896" s="5">
        <f>VLOOKUP(D2896,'[1]DESIGN LOAD'!AC:AF,2,FALSE)</f>
        <v>295</v>
      </c>
      <c r="S2896" s="7">
        <f>VLOOKUP(D2896,'[1]DESIGN LOAD'!AC:AF,3,FALSE)</f>
        <v>190</v>
      </c>
      <c r="T2896">
        <f>VLOOKUP(D2896,'[1]DESIGN LOAD'!AC:AF,4,FALSE)</f>
        <v>485</v>
      </c>
    </row>
    <row r="2897" spans="1:20" x14ac:dyDescent="0.3">
      <c r="A2897" s="6">
        <v>2024</v>
      </c>
      <c r="B2897" s="6">
        <v>10</v>
      </c>
      <c r="C2897" s="6">
        <v>29</v>
      </c>
      <c r="D2897" s="6">
        <v>21</v>
      </c>
      <c r="E2897" s="6" t="str">
        <f t="shared" si="180"/>
        <v>Tuesday</v>
      </c>
      <c r="F2897" s="6" t="str">
        <f t="shared" si="179"/>
        <v>Week-day</v>
      </c>
      <c r="G2897" s="6" t="str">
        <f>_xlfn.XLOOKUP(B2897,'[1]VLOOKUP DATA'!$A$3:$A$14,'[1]VLOOKUP DATA'!$C$3:$C$14)</f>
        <v>Low-demand</v>
      </c>
      <c r="H2897" s="6" t="str" cm="1">
        <f t="array" ref="H2897">_xlfn.XLOOKUP(1,('[1]VLOOKUP DATA'!$I$2:$I$337=[1]DATA!G2897)*('[1]VLOOKUP DATA'!$J$2:$J$337=[1]DATA!D2897)*('[1]VLOOKUP DATA'!$K$2:$K$337=[1]DATA!E2897),'[1]VLOOKUP DATA'!$L$2:$L$337)</f>
        <v>Standard</v>
      </c>
      <c r="I2897" s="1" cm="1">
        <f t="array" ref="I2897">_xlfn.XLOOKUP(B2897,'[1]VLOOKUP DATA'!$A$3:$A$14,_xlfn.XLOOKUP(H2897,'[1]VLOOKUP DATA'!$D$2:$F$2,'[1]VLOOKUP DATA'!$D$3:$F$14))*100</f>
        <v>147</v>
      </c>
      <c r="J2897" s="2">
        <v>76.70903333333338</v>
      </c>
      <c r="K2897" s="3">
        <f t="shared" si="181"/>
        <v>76.70903333333338</v>
      </c>
      <c r="L2897" s="3">
        <v>68.858333333333334</v>
      </c>
      <c r="M2897" s="4">
        <v>479.83169166666653</v>
      </c>
      <c r="N2897" s="4">
        <v>0</v>
      </c>
      <c r="O2897" s="4">
        <v>556.49558333333323</v>
      </c>
      <c r="P2897" s="3">
        <f t="shared" si="182"/>
        <v>479.85873786407785</v>
      </c>
      <c r="Q2897" s="5">
        <v>-4.5208333333333323E-2</v>
      </c>
      <c r="R2897" s="5">
        <f>VLOOKUP(D2897,'[1]DESIGN LOAD'!AC:AF,2,FALSE)</f>
        <v>295</v>
      </c>
      <c r="S2897" s="7">
        <f>VLOOKUP(D2897,'[1]DESIGN LOAD'!AC:AF,3,FALSE)</f>
        <v>190</v>
      </c>
      <c r="T2897">
        <f>VLOOKUP(D2897,'[1]DESIGN LOAD'!AC:AF,4,FALSE)</f>
        <v>485</v>
      </c>
    </row>
    <row r="2898" spans="1:20" x14ac:dyDescent="0.3">
      <c r="A2898" s="6">
        <v>2024</v>
      </c>
      <c r="B2898" s="6">
        <v>10</v>
      </c>
      <c r="C2898" s="6">
        <v>29</v>
      </c>
      <c r="D2898" s="6">
        <v>22</v>
      </c>
      <c r="E2898" s="6" t="str">
        <f t="shared" si="180"/>
        <v>Tuesday</v>
      </c>
      <c r="F2898" s="6" t="str">
        <f t="shared" ref="F2898:F3092" si="183">IF(OR(E2898="Saturday",E2898="Sunday"),"Weekend","Week-day")</f>
        <v>Week-day</v>
      </c>
      <c r="G2898" s="6" t="str">
        <f>_xlfn.XLOOKUP(B2898,'[1]VLOOKUP DATA'!$A$3:$A$14,'[1]VLOOKUP DATA'!$C$3:$C$14)</f>
        <v>Low-demand</v>
      </c>
      <c r="H2898" s="6" t="str" cm="1">
        <f t="array" ref="H2898">_xlfn.XLOOKUP(1,('[1]VLOOKUP DATA'!$I$2:$I$337=[1]DATA!G2898)*('[1]VLOOKUP DATA'!$J$2:$J$337=[1]DATA!D2898)*('[1]VLOOKUP DATA'!$K$2:$K$337=[1]DATA!E2898),'[1]VLOOKUP DATA'!$L$2:$L$337)</f>
        <v>Off-Peak</v>
      </c>
      <c r="I2898" s="1" cm="1">
        <f t="array" ref="I2898">_xlfn.XLOOKUP(B2898,'[1]VLOOKUP DATA'!$A$3:$A$14,_xlfn.XLOOKUP(H2898,'[1]VLOOKUP DATA'!$D$2:$F$2,'[1]VLOOKUP DATA'!$D$3:$F$14))*100</f>
        <v>93</v>
      </c>
      <c r="J2898" s="2">
        <v>6.9764500000000016</v>
      </c>
      <c r="K2898" s="3">
        <f t="shared" si="181"/>
        <v>6.9764500000000016</v>
      </c>
      <c r="L2898" s="3">
        <v>70.55</v>
      </c>
      <c r="M2898" s="4">
        <v>479.82491666666675</v>
      </c>
      <c r="N2898" s="4">
        <v>0</v>
      </c>
      <c r="O2898" s="4">
        <v>486.74809166666688</v>
      </c>
      <c r="P2898" s="3">
        <f t="shared" si="182"/>
        <v>479.85873786407785</v>
      </c>
      <c r="Q2898" s="5">
        <v>-5.2899999999999989E-2</v>
      </c>
      <c r="R2898" s="5">
        <f>VLOOKUP(D2898,'[1]DESIGN LOAD'!AC:AF,2,FALSE)</f>
        <v>200</v>
      </c>
      <c r="S2898" s="7">
        <f>VLOOKUP(D2898,'[1]DESIGN LOAD'!AC:AF,3,FALSE)</f>
        <v>190</v>
      </c>
      <c r="T2898">
        <f>VLOOKUP(D2898,'[1]DESIGN LOAD'!AC:AF,4,FALSE)</f>
        <v>390</v>
      </c>
    </row>
    <row r="2899" spans="1:20" x14ac:dyDescent="0.3">
      <c r="A2899" s="6">
        <v>2024</v>
      </c>
      <c r="B2899" s="6">
        <v>10</v>
      </c>
      <c r="C2899" s="6">
        <v>29</v>
      </c>
      <c r="D2899" s="6">
        <v>23</v>
      </c>
      <c r="E2899" s="6" t="str">
        <f t="shared" si="180"/>
        <v>Tuesday</v>
      </c>
      <c r="F2899" s="6" t="str">
        <f t="shared" si="183"/>
        <v>Week-day</v>
      </c>
      <c r="G2899" s="6" t="str">
        <f>_xlfn.XLOOKUP(B2899,'[1]VLOOKUP DATA'!$A$3:$A$14,'[1]VLOOKUP DATA'!$C$3:$C$14)</f>
        <v>Low-demand</v>
      </c>
      <c r="H2899" s="6" t="str" cm="1">
        <f t="array" ref="H2899">_xlfn.XLOOKUP(1,('[1]VLOOKUP DATA'!$I$2:$I$337=[1]DATA!G2899)*('[1]VLOOKUP DATA'!$J$2:$J$337=[1]DATA!D2899)*('[1]VLOOKUP DATA'!$K$2:$K$337=[1]DATA!E2899),'[1]VLOOKUP DATA'!$L$2:$L$337)</f>
        <v>Off-Peak</v>
      </c>
      <c r="I2899" s="1" cm="1">
        <f t="array" ref="I2899">_xlfn.XLOOKUP(B2899,'[1]VLOOKUP DATA'!$A$3:$A$14,_xlfn.XLOOKUP(H2899,'[1]VLOOKUP DATA'!$D$2:$F$2,'[1]VLOOKUP DATA'!$D$3:$F$14))*100</f>
        <v>93</v>
      </c>
      <c r="J2899" s="2">
        <v>6.205524999999998</v>
      </c>
      <c r="K2899" s="3">
        <f t="shared" si="181"/>
        <v>6.205524999999998</v>
      </c>
      <c r="L2899" s="3">
        <v>73.766666666666666</v>
      </c>
      <c r="M2899" s="4">
        <v>479.83729999999997</v>
      </c>
      <c r="N2899" s="4">
        <v>0</v>
      </c>
      <c r="O2899" s="4">
        <v>485.99094166666657</v>
      </c>
      <c r="P2899" s="3">
        <f t="shared" si="182"/>
        <v>479.85873786407785</v>
      </c>
      <c r="Q2899" s="5">
        <v>-5.1650000000000001E-2</v>
      </c>
      <c r="R2899" s="5">
        <f>VLOOKUP(D2899,'[1]DESIGN LOAD'!AC:AF,2,FALSE)</f>
        <v>200</v>
      </c>
      <c r="S2899" s="7">
        <f>VLOOKUP(D2899,'[1]DESIGN LOAD'!AC:AF,3,FALSE)</f>
        <v>190</v>
      </c>
      <c r="T2899">
        <f>VLOOKUP(D2899,'[1]DESIGN LOAD'!AC:AF,4,FALSE)</f>
        <v>390</v>
      </c>
    </row>
    <row r="2900" spans="1:20" x14ac:dyDescent="0.3">
      <c r="A2900" s="6">
        <v>2024</v>
      </c>
      <c r="B2900" s="6">
        <v>10</v>
      </c>
      <c r="C2900" s="6">
        <v>30</v>
      </c>
      <c r="D2900" s="6">
        <v>0</v>
      </c>
      <c r="E2900" s="6" t="str">
        <f t="shared" si="180"/>
        <v>Wednesday</v>
      </c>
      <c r="F2900" s="6" t="str">
        <f t="shared" si="183"/>
        <v>Week-day</v>
      </c>
      <c r="G2900" s="6" t="str">
        <f>_xlfn.XLOOKUP(B2900,'[1]VLOOKUP DATA'!$A$3:$A$14,'[1]VLOOKUP DATA'!$C$3:$C$14)</f>
        <v>Low-demand</v>
      </c>
      <c r="H2900" s="6" t="str" cm="1">
        <f t="array" ref="H2900">_xlfn.XLOOKUP(1,('[1]VLOOKUP DATA'!$I$2:$I$337=[1]DATA!G2900)*('[1]VLOOKUP DATA'!$J$2:$J$337=[1]DATA!D2900)*('[1]VLOOKUP DATA'!$K$2:$K$337=[1]DATA!E2900),'[1]VLOOKUP DATA'!$L$2:$L$337)</f>
        <v>Off-Peak</v>
      </c>
      <c r="I2900" s="1" cm="1">
        <f t="array" ref="I2900">_xlfn.XLOOKUP(B2900,'[1]VLOOKUP DATA'!$A$3:$A$14,_xlfn.XLOOKUP(H2900,'[1]VLOOKUP DATA'!$D$2:$F$2,'[1]VLOOKUP DATA'!$D$3:$F$14))*100</f>
        <v>93</v>
      </c>
      <c r="J2900" s="2">
        <v>10.369175</v>
      </c>
      <c r="K2900" s="3">
        <f t="shared" si="181"/>
        <v>10.369175</v>
      </c>
      <c r="L2900" s="3">
        <v>76.55</v>
      </c>
      <c r="M2900" s="4">
        <v>479.83556666666664</v>
      </c>
      <c r="N2900" s="4">
        <v>0</v>
      </c>
      <c r="O2900" s="4">
        <v>490.15286666666657</v>
      </c>
      <c r="P2900" s="3">
        <f t="shared" si="182"/>
        <v>479.85873786407785</v>
      </c>
      <c r="Q2900" s="5">
        <v>-5.1475E-2</v>
      </c>
      <c r="R2900" s="5">
        <f>VLOOKUP(D2900,'[1]DESIGN LOAD'!AC:AF,2,FALSE)</f>
        <v>200</v>
      </c>
      <c r="S2900" s="7">
        <f>VLOOKUP(D2900,'[1]DESIGN LOAD'!AC:AF,3,FALSE)</f>
        <v>190</v>
      </c>
      <c r="T2900">
        <f>VLOOKUP(D2900,'[1]DESIGN LOAD'!AC:AF,4,FALSE)</f>
        <v>390</v>
      </c>
    </row>
    <row r="2901" spans="1:20" x14ac:dyDescent="0.3">
      <c r="A2901" s="6">
        <v>2024</v>
      </c>
      <c r="B2901" s="6">
        <v>10</v>
      </c>
      <c r="C2901" s="6">
        <v>30</v>
      </c>
      <c r="D2901" s="6">
        <v>1</v>
      </c>
      <c r="E2901" s="6" t="str">
        <f t="shared" si="180"/>
        <v>Wednesday</v>
      </c>
      <c r="F2901" s="6" t="str">
        <f t="shared" si="183"/>
        <v>Week-day</v>
      </c>
      <c r="G2901" s="6" t="str">
        <f>_xlfn.XLOOKUP(B2901,'[1]VLOOKUP DATA'!$A$3:$A$14,'[1]VLOOKUP DATA'!$C$3:$C$14)</f>
        <v>Low-demand</v>
      </c>
      <c r="H2901" s="6" t="str" cm="1">
        <f t="array" ref="H2901">_xlfn.XLOOKUP(1,('[1]VLOOKUP DATA'!$I$2:$I$337=[1]DATA!G2901)*('[1]VLOOKUP DATA'!$J$2:$J$337=[1]DATA!D2901)*('[1]VLOOKUP DATA'!$K$2:$K$337=[1]DATA!E2901),'[1]VLOOKUP DATA'!$L$2:$L$337)</f>
        <v>Off-Peak</v>
      </c>
      <c r="I2901" s="1" cm="1">
        <f t="array" ref="I2901">_xlfn.XLOOKUP(B2901,'[1]VLOOKUP DATA'!$A$3:$A$14,_xlfn.XLOOKUP(H2901,'[1]VLOOKUP DATA'!$D$2:$F$2,'[1]VLOOKUP DATA'!$D$3:$F$14))*100</f>
        <v>93</v>
      </c>
      <c r="J2901" s="2">
        <v>-2.5201583333333302</v>
      </c>
      <c r="K2901" s="3">
        <f t="shared" si="181"/>
        <v>0</v>
      </c>
      <c r="L2901" s="3">
        <v>80</v>
      </c>
      <c r="M2901" s="4">
        <v>479.83002499999992</v>
      </c>
      <c r="N2901" s="4">
        <v>0</v>
      </c>
      <c r="O2901" s="4">
        <v>477.25926666666652</v>
      </c>
      <c r="P2901" s="3">
        <f t="shared" si="182"/>
        <v>479.85873786407785</v>
      </c>
      <c r="Q2901" s="5">
        <v>-5.0133333333333314E-2</v>
      </c>
      <c r="R2901" s="5">
        <f>VLOOKUP(D2901,'[1]DESIGN LOAD'!AC:AF,2,FALSE)</f>
        <v>200</v>
      </c>
      <c r="S2901" s="7">
        <f>VLOOKUP(D2901,'[1]DESIGN LOAD'!AC:AF,3,FALSE)</f>
        <v>190</v>
      </c>
      <c r="T2901">
        <f>VLOOKUP(D2901,'[1]DESIGN LOAD'!AC:AF,4,FALSE)</f>
        <v>390</v>
      </c>
    </row>
    <row r="2902" spans="1:20" x14ac:dyDescent="0.3">
      <c r="A2902" s="6">
        <v>2024</v>
      </c>
      <c r="B2902" s="6">
        <v>10</v>
      </c>
      <c r="C2902" s="6">
        <v>30</v>
      </c>
      <c r="D2902" s="6">
        <v>2</v>
      </c>
      <c r="E2902" s="6" t="str">
        <f t="shared" si="180"/>
        <v>Wednesday</v>
      </c>
      <c r="F2902" s="6" t="str">
        <f t="shared" si="183"/>
        <v>Week-day</v>
      </c>
      <c r="G2902" s="6" t="str">
        <f>_xlfn.XLOOKUP(B2902,'[1]VLOOKUP DATA'!$A$3:$A$14,'[1]VLOOKUP DATA'!$C$3:$C$14)</f>
        <v>Low-demand</v>
      </c>
      <c r="H2902" s="6" t="str" cm="1">
        <f t="array" ref="H2902">_xlfn.XLOOKUP(1,('[1]VLOOKUP DATA'!$I$2:$I$337=[1]DATA!G2902)*('[1]VLOOKUP DATA'!$J$2:$J$337=[1]DATA!D2902)*('[1]VLOOKUP DATA'!$K$2:$K$337=[1]DATA!E2902),'[1]VLOOKUP DATA'!$L$2:$L$337)</f>
        <v>Off-Peak</v>
      </c>
      <c r="I2902" s="1" cm="1">
        <f t="array" ref="I2902">_xlfn.XLOOKUP(B2902,'[1]VLOOKUP DATA'!$A$3:$A$14,_xlfn.XLOOKUP(H2902,'[1]VLOOKUP DATA'!$D$2:$F$2,'[1]VLOOKUP DATA'!$D$3:$F$14))*100</f>
        <v>93</v>
      </c>
      <c r="J2902" s="2">
        <v>101.01474166666668</v>
      </c>
      <c r="K2902" s="3">
        <f t="shared" si="181"/>
        <v>101.01474166666668</v>
      </c>
      <c r="L2902" s="3">
        <v>82</v>
      </c>
      <c r="M2902" s="4">
        <v>479.83570000000003</v>
      </c>
      <c r="N2902" s="4">
        <v>0</v>
      </c>
      <c r="O2902" s="4">
        <v>580.79852499999981</v>
      </c>
      <c r="P2902" s="3">
        <f t="shared" si="182"/>
        <v>479.85873786407785</v>
      </c>
      <c r="Q2902" s="5">
        <v>-5.1866666666666679E-2</v>
      </c>
      <c r="R2902" s="5">
        <f>VLOOKUP(D2902,'[1]DESIGN LOAD'!AC:AF,2,FALSE)</f>
        <v>200</v>
      </c>
      <c r="S2902" s="7">
        <f>VLOOKUP(D2902,'[1]DESIGN LOAD'!AC:AF,3,FALSE)</f>
        <v>190</v>
      </c>
      <c r="T2902">
        <f>VLOOKUP(D2902,'[1]DESIGN LOAD'!AC:AF,4,FALSE)</f>
        <v>390</v>
      </c>
    </row>
    <row r="2903" spans="1:20" x14ac:dyDescent="0.3">
      <c r="A2903" s="6">
        <v>2024</v>
      </c>
      <c r="B2903" s="6">
        <v>10</v>
      </c>
      <c r="C2903" s="6">
        <v>30</v>
      </c>
      <c r="D2903" s="6">
        <v>3</v>
      </c>
      <c r="E2903" s="6" t="str">
        <f t="shared" si="180"/>
        <v>Wednesday</v>
      </c>
      <c r="F2903" s="6" t="str">
        <f t="shared" si="183"/>
        <v>Week-day</v>
      </c>
      <c r="G2903" s="6" t="str">
        <f>_xlfn.XLOOKUP(B2903,'[1]VLOOKUP DATA'!$A$3:$A$14,'[1]VLOOKUP DATA'!$C$3:$C$14)</f>
        <v>Low-demand</v>
      </c>
      <c r="H2903" s="6" t="str" cm="1">
        <f t="array" ref="H2903">_xlfn.XLOOKUP(1,('[1]VLOOKUP DATA'!$I$2:$I$337=[1]DATA!G2903)*('[1]VLOOKUP DATA'!$J$2:$J$337=[1]DATA!D2903)*('[1]VLOOKUP DATA'!$K$2:$K$337=[1]DATA!E2903),'[1]VLOOKUP DATA'!$L$2:$L$337)</f>
        <v>Off-Peak</v>
      </c>
      <c r="I2903" s="1" cm="1">
        <f t="array" ref="I2903">_xlfn.XLOOKUP(B2903,'[1]VLOOKUP DATA'!$A$3:$A$14,_xlfn.XLOOKUP(H2903,'[1]VLOOKUP DATA'!$D$2:$F$2,'[1]VLOOKUP DATA'!$D$3:$F$14))*100</f>
        <v>93</v>
      </c>
      <c r="J2903" s="2">
        <v>104.47951666666664</v>
      </c>
      <c r="K2903" s="3">
        <f t="shared" si="181"/>
        <v>104.47951666666664</v>
      </c>
      <c r="L2903" s="3">
        <v>81.641666666666666</v>
      </c>
      <c r="M2903" s="4">
        <v>479.83633333333347</v>
      </c>
      <c r="N2903" s="4">
        <v>0</v>
      </c>
      <c r="O2903" s="4">
        <v>584.26394166666671</v>
      </c>
      <c r="P2903" s="3">
        <f t="shared" si="182"/>
        <v>479.85873786407785</v>
      </c>
      <c r="Q2903" s="5">
        <v>-5.2000000000000005E-2</v>
      </c>
      <c r="R2903" s="5">
        <f>VLOOKUP(D2903,'[1]DESIGN LOAD'!AC:AF,2,FALSE)</f>
        <v>200</v>
      </c>
      <c r="S2903" s="7">
        <f>VLOOKUP(D2903,'[1]DESIGN LOAD'!AC:AF,3,FALSE)</f>
        <v>190</v>
      </c>
      <c r="T2903">
        <f>VLOOKUP(D2903,'[1]DESIGN LOAD'!AC:AF,4,FALSE)</f>
        <v>390</v>
      </c>
    </row>
    <row r="2904" spans="1:20" x14ac:dyDescent="0.3">
      <c r="A2904" s="6">
        <v>2024</v>
      </c>
      <c r="B2904" s="6">
        <v>10</v>
      </c>
      <c r="C2904" s="6">
        <v>30</v>
      </c>
      <c r="D2904" s="6">
        <v>4</v>
      </c>
      <c r="E2904" s="6" t="str">
        <f t="shared" si="180"/>
        <v>Wednesday</v>
      </c>
      <c r="F2904" s="6" t="str">
        <f t="shared" si="183"/>
        <v>Week-day</v>
      </c>
      <c r="G2904" s="6" t="str">
        <f>_xlfn.XLOOKUP(B2904,'[1]VLOOKUP DATA'!$A$3:$A$14,'[1]VLOOKUP DATA'!$C$3:$C$14)</f>
        <v>Low-demand</v>
      </c>
      <c r="H2904" s="6" t="str" cm="1">
        <f t="array" ref="H2904">_xlfn.XLOOKUP(1,('[1]VLOOKUP DATA'!$I$2:$I$337=[1]DATA!G2904)*('[1]VLOOKUP DATA'!$J$2:$J$337=[1]DATA!D2904)*('[1]VLOOKUP DATA'!$K$2:$K$337=[1]DATA!E2904),'[1]VLOOKUP DATA'!$L$2:$L$337)</f>
        <v>Off-Peak</v>
      </c>
      <c r="I2904" s="1" cm="1">
        <f t="array" ref="I2904">_xlfn.XLOOKUP(B2904,'[1]VLOOKUP DATA'!$A$3:$A$14,_xlfn.XLOOKUP(H2904,'[1]VLOOKUP DATA'!$D$2:$F$2,'[1]VLOOKUP DATA'!$D$3:$F$14))*100</f>
        <v>93</v>
      </c>
      <c r="J2904" s="2">
        <v>100.61432500000005</v>
      </c>
      <c r="K2904" s="3">
        <f t="shared" si="181"/>
        <v>100.61432500000005</v>
      </c>
      <c r="L2904" s="3">
        <v>81.825000000000003</v>
      </c>
      <c r="M2904" s="4">
        <v>479.82133333333326</v>
      </c>
      <c r="N2904" s="4">
        <v>0</v>
      </c>
      <c r="O2904" s="4">
        <v>580.3844416666667</v>
      </c>
      <c r="P2904" s="3">
        <f t="shared" si="182"/>
        <v>479.85873786407785</v>
      </c>
      <c r="Q2904" s="5">
        <v>-5.1233333333333332E-2</v>
      </c>
      <c r="R2904" s="5">
        <f>VLOOKUP(D2904,'[1]DESIGN LOAD'!AC:AF,2,FALSE)</f>
        <v>295</v>
      </c>
      <c r="S2904" s="7">
        <f>VLOOKUP(D2904,'[1]DESIGN LOAD'!AC:AF,3,FALSE)</f>
        <v>190</v>
      </c>
      <c r="T2904">
        <f>VLOOKUP(D2904,'[1]DESIGN LOAD'!AC:AF,4,FALSE)</f>
        <v>485</v>
      </c>
    </row>
    <row r="2905" spans="1:20" x14ac:dyDescent="0.3">
      <c r="A2905" s="6">
        <v>2024</v>
      </c>
      <c r="B2905" s="6">
        <v>10</v>
      </c>
      <c r="C2905" s="6">
        <v>30</v>
      </c>
      <c r="D2905" s="6">
        <v>5</v>
      </c>
      <c r="E2905" s="6" t="str">
        <f t="shared" si="180"/>
        <v>Wednesday</v>
      </c>
      <c r="F2905" s="6" t="str">
        <f t="shared" si="183"/>
        <v>Week-day</v>
      </c>
      <c r="G2905" s="6" t="str">
        <f>_xlfn.XLOOKUP(B2905,'[1]VLOOKUP DATA'!$A$3:$A$14,'[1]VLOOKUP DATA'!$C$3:$C$14)</f>
        <v>Low-demand</v>
      </c>
      <c r="H2905" s="6" t="str" cm="1">
        <f t="array" ref="H2905">_xlfn.XLOOKUP(1,('[1]VLOOKUP DATA'!$I$2:$I$337=[1]DATA!G2905)*('[1]VLOOKUP DATA'!$J$2:$J$337=[1]DATA!D2905)*('[1]VLOOKUP DATA'!$K$2:$K$337=[1]DATA!E2905),'[1]VLOOKUP DATA'!$L$2:$L$337)</f>
        <v>Off-Peak</v>
      </c>
      <c r="I2905" s="1" cm="1">
        <f t="array" ref="I2905">_xlfn.XLOOKUP(B2905,'[1]VLOOKUP DATA'!$A$3:$A$14,_xlfn.XLOOKUP(H2905,'[1]VLOOKUP DATA'!$D$2:$F$2,'[1]VLOOKUP DATA'!$D$3:$F$14))*100</f>
        <v>93</v>
      </c>
      <c r="J2905" s="2">
        <v>84.574810000000014</v>
      </c>
      <c r="K2905" s="3">
        <f t="shared" si="181"/>
        <v>84.574810000000014</v>
      </c>
      <c r="L2905" s="3">
        <v>82</v>
      </c>
      <c r="M2905" s="4">
        <v>479.82537999999994</v>
      </c>
      <c r="N2905" s="4">
        <v>0.61426999999999987</v>
      </c>
      <c r="O2905" s="4">
        <v>564.96653000000003</v>
      </c>
      <c r="P2905" s="3">
        <f t="shared" si="182"/>
        <v>479.85873786407785</v>
      </c>
      <c r="Q2905" s="5">
        <v>-4.8049999999999989E-2</v>
      </c>
      <c r="R2905" s="5">
        <f>VLOOKUP(D2905,'[1]DESIGN LOAD'!AC:AF,2,FALSE)</f>
        <v>295</v>
      </c>
      <c r="S2905" s="7">
        <f>VLOOKUP(D2905,'[1]DESIGN LOAD'!AC:AF,3,FALSE)</f>
        <v>190</v>
      </c>
      <c r="T2905">
        <f>VLOOKUP(D2905,'[1]DESIGN LOAD'!AC:AF,4,FALSE)</f>
        <v>485</v>
      </c>
    </row>
    <row r="2906" spans="1:20" x14ac:dyDescent="0.3">
      <c r="A2906" s="6">
        <v>2024</v>
      </c>
      <c r="B2906" s="6">
        <v>10</v>
      </c>
      <c r="C2906" s="6">
        <v>30</v>
      </c>
      <c r="D2906" s="6">
        <v>6</v>
      </c>
      <c r="E2906" s="6" t="str">
        <f t="shared" si="180"/>
        <v>Wednesday</v>
      </c>
      <c r="F2906" s="6" t="str">
        <f t="shared" si="183"/>
        <v>Week-day</v>
      </c>
      <c r="G2906" s="6" t="str">
        <f>_xlfn.XLOOKUP(B2906,'[1]VLOOKUP DATA'!$A$3:$A$14,'[1]VLOOKUP DATA'!$C$3:$C$14)</f>
        <v>Low-demand</v>
      </c>
      <c r="H2906" s="6" t="str" cm="1">
        <f t="array" ref="H2906">_xlfn.XLOOKUP(1,('[1]VLOOKUP DATA'!$I$2:$I$337=[1]DATA!G2906)*('[1]VLOOKUP DATA'!$J$2:$J$337=[1]DATA!D2906)*('[1]VLOOKUP DATA'!$K$2:$K$337=[1]DATA!E2906),'[1]VLOOKUP DATA'!$L$2:$L$337)</f>
        <v>Standard</v>
      </c>
      <c r="I2906" s="1" cm="1">
        <f t="array" ref="I2906">_xlfn.XLOOKUP(B2906,'[1]VLOOKUP DATA'!$A$3:$A$14,_xlfn.XLOOKUP(H2906,'[1]VLOOKUP DATA'!$D$2:$F$2,'[1]VLOOKUP DATA'!$D$3:$F$14))*100</f>
        <v>147</v>
      </c>
      <c r="J2906" s="2">
        <v>310.3102521008405</v>
      </c>
      <c r="K2906" s="3">
        <f t="shared" si="181"/>
        <v>310.3102521008405</v>
      </c>
      <c r="L2906" s="3">
        <v>82</v>
      </c>
      <c r="M2906" s="4">
        <v>151.50277310924366</v>
      </c>
      <c r="N2906" s="4">
        <v>134.69963865546214</v>
      </c>
      <c r="O2906" s="4">
        <v>591.3277226890757</v>
      </c>
      <c r="P2906" s="3">
        <f t="shared" si="182"/>
        <v>479.85873786407785</v>
      </c>
      <c r="Q2906" s="5">
        <v>-4.1588235294117648E-2</v>
      </c>
      <c r="R2906" s="5">
        <f>VLOOKUP(D2906,'[1]DESIGN LOAD'!AC:AF,2,FALSE)</f>
        <v>295</v>
      </c>
      <c r="S2906" s="7">
        <f>VLOOKUP(D2906,'[1]DESIGN LOAD'!AC:AF,3,FALSE)</f>
        <v>190</v>
      </c>
      <c r="T2906">
        <f>VLOOKUP(D2906,'[1]DESIGN LOAD'!AC:AF,4,FALSE)</f>
        <v>485</v>
      </c>
    </row>
    <row r="2907" spans="1:20" x14ac:dyDescent="0.3">
      <c r="A2907" s="6">
        <v>2024</v>
      </c>
      <c r="B2907" s="6">
        <v>10</v>
      </c>
      <c r="C2907" s="6">
        <v>30</v>
      </c>
      <c r="D2907" s="6">
        <v>7</v>
      </c>
      <c r="E2907" s="6" t="str">
        <f t="shared" si="180"/>
        <v>Wednesday</v>
      </c>
      <c r="F2907" s="6" t="str">
        <f t="shared" si="183"/>
        <v>Week-day</v>
      </c>
      <c r="G2907" s="6" t="str">
        <f>_xlfn.XLOOKUP(B2907,'[1]VLOOKUP DATA'!$A$3:$A$14,'[1]VLOOKUP DATA'!$C$3:$C$14)</f>
        <v>Low-demand</v>
      </c>
      <c r="H2907" s="6" t="str" cm="1">
        <f t="array" ref="H2907">_xlfn.XLOOKUP(1,('[1]VLOOKUP DATA'!$I$2:$I$337=[1]DATA!G2907)*('[1]VLOOKUP DATA'!$J$2:$J$337=[1]DATA!D2907)*('[1]VLOOKUP DATA'!$K$2:$K$337=[1]DATA!E2907),'[1]VLOOKUP DATA'!$L$2:$L$337)</f>
        <v>Peak</v>
      </c>
      <c r="I2907" s="1" cm="1">
        <f t="array" ref="I2907">_xlfn.XLOOKUP(B2907,'[1]VLOOKUP DATA'!$A$3:$A$14,_xlfn.XLOOKUP(H2907,'[1]VLOOKUP DATA'!$D$2:$F$2,'[1]VLOOKUP DATA'!$D$3:$F$14))*100</f>
        <v>213</v>
      </c>
      <c r="J2907" s="2">
        <v>36.134808333333318</v>
      </c>
      <c r="K2907" s="3">
        <f t="shared" si="181"/>
        <v>36.134808333333318</v>
      </c>
      <c r="L2907" s="3">
        <v>82</v>
      </c>
      <c r="M2907" s="4">
        <v>151.52022500000004</v>
      </c>
      <c r="N2907" s="4">
        <v>426.70148333333327</v>
      </c>
      <c r="O2907" s="4">
        <v>614.32251666666684</v>
      </c>
      <c r="P2907" s="3">
        <f t="shared" si="182"/>
        <v>479.85873786407785</v>
      </c>
      <c r="Q2907" s="5">
        <v>-3.3950000000000001E-2</v>
      </c>
      <c r="R2907" s="5">
        <f>VLOOKUP(D2907,'[1]DESIGN LOAD'!AC:AF,2,FALSE)</f>
        <v>565</v>
      </c>
      <c r="S2907" s="7">
        <f>VLOOKUP(D2907,'[1]DESIGN LOAD'!AC:AF,3,FALSE)</f>
        <v>690</v>
      </c>
      <c r="T2907">
        <f>VLOOKUP(D2907,'[1]DESIGN LOAD'!AC:AF,4,FALSE)</f>
        <v>1255</v>
      </c>
    </row>
    <row r="2908" spans="1:20" x14ac:dyDescent="0.3">
      <c r="A2908" s="6">
        <v>2024</v>
      </c>
      <c r="B2908" s="6">
        <v>10</v>
      </c>
      <c r="C2908" s="6">
        <v>30</v>
      </c>
      <c r="D2908" s="6">
        <v>8</v>
      </c>
      <c r="E2908" s="6" t="str">
        <f t="shared" si="180"/>
        <v>Wednesday</v>
      </c>
      <c r="F2908" s="6" t="str">
        <f t="shared" si="183"/>
        <v>Week-day</v>
      </c>
      <c r="G2908" s="6" t="str">
        <f>_xlfn.XLOOKUP(B2908,'[1]VLOOKUP DATA'!$A$3:$A$14,'[1]VLOOKUP DATA'!$C$3:$C$14)</f>
        <v>Low-demand</v>
      </c>
      <c r="H2908" s="6" t="str" cm="1">
        <f t="array" ref="H2908">_xlfn.XLOOKUP(1,('[1]VLOOKUP DATA'!$I$2:$I$337=[1]DATA!G2908)*('[1]VLOOKUP DATA'!$J$2:$J$337=[1]DATA!D2908)*('[1]VLOOKUP DATA'!$K$2:$K$337=[1]DATA!E2908),'[1]VLOOKUP DATA'!$L$2:$L$337)</f>
        <v>Peak</v>
      </c>
      <c r="I2908" s="1" cm="1">
        <f t="array" ref="I2908">_xlfn.XLOOKUP(B2908,'[1]VLOOKUP DATA'!$A$3:$A$14,_xlfn.XLOOKUP(H2908,'[1]VLOOKUP DATA'!$D$2:$F$2,'[1]VLOOKUP DATA'!$D$3:$F$14))*100</f>
        <v>213</v>
      </c>
      <c r="J2908" s="2">
        <v>-179.94448333333335</v>
      </c>
      <c r="K2908" s="3">
        <f t="shared" si="181"/>
        <v>0</v>
      </c>
      <c r="L2908" s="3">
        <v>82</v>
      </c>
      <c r="M2908" s="4">
        <v>106.05603333333332</v>
      </c>
      <c r="N2908" s="4">
        <v>686.01808333333349</v>
      </c>
      <c r="O2908" s="4">
        <v>612.10020833333317</v>
      </c>
      <c r="P2908" s="3">
        <f t="shared" si="182"/>
        <v>479.85873786407785</v>
      </c>
      <c r="Q2908" s="5">
        <v>-2.8716666666666668E-2</v>
      </c>
      <c r="R2908" s="5">
        <f>VLOOKUP(D2908,'[1]DESIGN LOAD'!AC:AF,2,FALSE)</f>
        <v>565</v>
      </c>
      <c r="S2908" s="7">
        <f>VLOOKUP(D2908,'[1]DESIGN LOAD'!AC:AF,3,FALSE)</f>
        <v>675</v>
      </c>
      <c r="T2908">
        <f>VLOOKUP(D2908,'[1]DESIGN LOAD'!AC:AF,4,FALSE)</f>
        <v>1240</v>
      </c>
    </row>
    <row r="2909" spans="1:20" x14ac:dyDescent="0.3">
      <c r="A2909" s="6">
        <v>2024</v>
      </c>
      <c r="B2909" s="6">
        <v>10</v>
      </c>
      <c r="C2909" s="6">
        <v>30</v>
      </c>
      <c r="D2909" s="6">
        <v>9</v>
      </c>
      <c r="E2909" s="6" t="str">
        <f t="shared" si="180"/>
        <v>Wednesday</v>
      </c>
      <c r="F2909" s="6" t="str">
        <f t="shared" si="183"/>
        <v>Week-day</v>
      </c>
      <c r="G2909" s="6" t="str">
        <f>_xlfn.XLOOKUP(B2909,'[1]VLOOKUP DATA'!$A$3:$A$14,'[1]VLOOKUP DATA'!$C$3:$C$14)</f>
        <v>Low-demand</v>
      </c>
      <c r="H2909" s="6" t="str" cm="1">
        <f t="array" ref="H2909">_xlfn.XLOOKUP(1,('[1]VLOOKUP DATA'!$I$2:$I$337=[1]DATA!G2909)*('[1]VLOOKUP DATA'!$J$2:$J$337=[1]DATA!D2909)*('[1]VLOOKUP DATA'!$K$2:$K$337=[1]DATA!E2909),'[1]VLOOKUP DATA'!$L$2:$L$337)</f>
        <v>Peak</v>
      </c>
      <c r="I2909" s="1" cm="1">
        <f t="array" ref="I2909">_xlfn.XLOOKUP(B2909,'[1]VLOOKUP DATA'!$A$3:$A$14,_xlfn.XLOOKUP(H2909,'[1]VLOOKUP DATA'!$D$2:$F$2,'[1]VLOOKUP DATA'!$D$3:$F$14))*100</f>
        <v>213</v>
      </c>
      <c r="J2909" s="2">
        <v>-304.35948333333329</v>
      </c>
      <c r="K2909" s="3">
        <f t="shared" si="181"/>
        <v>0</v>
      </c>
      <c r="L2909" s="3">
        <v>82</v>
      </c>
      <c r="M2909" s="4">
        <v>15.149591666666668</v>
      </c>
      <c r="N2909" s="4">
        <v>880.55359166666653</v>
      </c>
      <c r="O2909" s="4">
        <v>591.3155416666666</v>
      </c>
      <c r="P2909" s="3">
        <f t="shared" si="182"/>
        <v>479.85873786407785</v>
      </c>
      <c r="Q2909" s="5">
        <v>-2.7058333333333337E-2</v>
      </c>
      <c r="R2909" s="5">
        <f>VLOOKUP(D2909,'[1]DESIGN LOAD'!AC:AF,2,FALSE)</f>
        <v>565</v>
      </c>
      <c r="S2909" s="7">
        <f>VLOOKUP(D2909,'[1]DESIGN LOAD'!AC:AF,3,FALSE)</f>
        <v>675</v>
      </c>
      <c r="T2909">
        <f>VLOOKUP(D2909,'[1]DESIGN LOAD'!AC:AF,4,FALSE)</f>
        <v>1240</v>
      </c>
    </row>
    <row r="2910" spans="1:20" x14ac:dyDescent="0.3">
      <c r="A2910" s="6">
        <v>2024</v>
      </c>
      <c r="B2910" s="6">
        <v>10</v>
      </c>
      <c r="C2910" s="6">
        <v>30</v>
      </c>
      <c r="D2910" s="6">
        <v>10</v>
      </c>
      <c r="E2910" s="6" t="str">
        <f t="shared" si="180"/>
        <v>Wednesday</v>
      </c>
      <c r="F2910" s="6" t="str">
        <f t="shared" si="183"/>
        <v>Week-day</v>
      </c>
      <c r="G2910" s="6" t="str">
        <f>_xlfn.XLOOKUP(B2910,'[1]VLOOKUP DATA'!$A$3:$A$14,'[1]VLOOKUP DATA'!$C$3:$C$14)</f>
        <v>Low-demand</v>
      </c>
      <c r="H2910" s="6" t="str" cm="1">
        <f t="array" ref="H2910">_xlfn.XLOOKUP(1,('[1]VLOOKUP DATA'!$I$2:$I$337=[1]DATA!G2910)*('[1]VLOOKUP DATA'!$J$2:$J$337=[1]DATA!D2910)*('[1]VLOOKUP DATA'!$K$2:$K$337=[1]DATA!E2910),'[1]VLOOKUP DATA'!$L$2:$L$337)</f>
        <v>Standard</v>
      </c>
      <c r="I2910" s="1" cm="1">
        <f t="array" ref="I2910">_xlfn.XLOOKUP(B2910,'[1]VLOOKUP DATA'!$A$3:$A$14,_xlfn.XLOOKUP(H2910,'[1]VLOOKUP DATA'!$D$2:$F$2,'[1]VLOOKUP DATA'!$D$3:$F$14))*100</f>
        <v>147</v>
      </c>
      <c r="J2910" s="2">
        <v>-232.02924528301887</v>
      </c>
      <c r="K2910" s="3">
        <f t="shared" si="181"/>
        <v>0</v>
      </c>
      <c r="L2910" s="3">
        <v>82.801886792452834</v>
      </c>
      <c r="M2910" s="4">
        <v>1.3777547169811322</v>
      </c>
      <c r="N2910" s="4">
        <v>564.91263207547195</v>
      </c>
      <c r="O2910" s="4">
        <v>334.24038679245263</v>
      </c>
      <c r="P2910" s="3">
        <f t="shared" si="182"/>
        <v>479.85873786407785</v>
      </c>
      <c r="Q2910" s="5">
        <v>-2.0018867924528297E-2</v>
      </c>
      <c r="R2910" s="5">
        <f>VLOOKUP(D2910,'[1]DESIGN LOAD'!AC:AF,2,FALSE)</f>
        <v>565</v>
      </c>
      <c r="S2910" s="7">
        <f>VLOOKUP(D2910,'[1]DESIGN LOAD'!AC:AF,3,FALSE)</f>
        <v>675</v>
      </c>
      <c r="T2910">
        <f>VLOOKUP(D2910,'[1]DESIGN LOAD'!AC:AF,4,FALSE)</f>
        <v>1240</v>
      </c>
    </row>
    <row r="2911" spans="1:20" x14ac:dyDescent="0.3">
      <c r="A2911" s="6">
        <v>2024</v>
      </c>
      <c r="B2911" s="6">
        <v>10</v>
      </c>
      <c r="C2911" s="6">
        <v>30</v>
      </c>
      <c r="D2911" s="6">
        <v>11</v>
      </c>
      <c r="E2911" s="6" t="str">
        <f t="shared" si="180"/>
        <v>Wednesday</v>
      </c>
      <c r="F2911" s="6" t="str">
        <f t="shared" si="183"/>
        <v>Week-day</v>
      </c>
      <c r="G2911" s="6" t="str">
        <f>_xlfn.XLOOKUP(B2911,'[1]VLOOKUP DATA'!$A$3:$A$14,'[1]VLOOKUP DATA'!$C$3:$C$14)</f>
        <v>Low-demand</v>
      </c>
      <c r="H2911" s="6" t="str" cm="1">
        <f t="array" ref="H2911">_xlfn.XLOOKUP(1,('[1]VLOOKUP DATA'!$I$2:$I$337=[1]DATA!G2911)*('[1]VLOOKUP DATA'!$J$2:$J$337=[1]DATA!D2911)*('[1]VLOOKUP DATA'!$K$2:$K$337=[1]DATA!E2911),'[1]VLOOKUP DATA'!$L$2:$L$337)</f>
        <v>Standard</v>
      </c>
      <c r="I2911" s="1" cm="1">
        <f t="array" ref="I2911">_xlfn.XLOOKUP(B2911,'[1]VLOOKUP DATA'!$A$3:$A$14,_xlfn.XLOOKUP(H2911,'[1]VLOOKUP DATA'!$D$2:$F$2,'[1]VLOOKUP DATA'!$D$3:$F$14))*100</f>
        <v>147</v>
      </c>
      <c r="J2911" s="2">
        <v>671.52239166666698</v>
      </c>
      <c r="K2911" s="3">
        <f t="shared" si="181"/>
        <v>671.52239166666698</v>
      </c>
      <c r="L2911" s="3">
        <v>85.041666666666671</v>
      </c>
      <c r="M2911" s="4">
        <v>12.438291666666666</v>
      </c>
      <c r="N2911" s="4">
        <v>0</v>
      </c>
      <c r="O2911" s="4">
        <v>683.79722500000014</v>
      </c>
      <c r="P2911" s="3">
        <f t="shared" si="182"/>
        <v>479.85873786407785</v>
      </c>
      <c r="Q2911" s="5">
        <v>-0.16306666666666675</v>
      </c>
      <c r="R2911" s="5">
        <f>VLOOKUP(D2911,'[1]DESIGN LOAD'!AC:AF,2,FALSE)</f>
        <v>565</v>
      </c>
      <c r="S2911" s="7">
        <f>VLOOKUP(D2911,'[1]DESIGN LOAD'!AC:AF,3,FALSE)</f>
        <v>675</v>
      </c>
      <c r="T2911">
        <f>VLOOKUP(D2911,'[1]DESIGN LOAD'!AC:AF,4,FALSE)</f>
        <v>1240</v>
      </c>
    </row>
    <row r="2912" spans="1:20" x14ac:dyDescent="0.3">
      <c r="A2912" s="6">
        <v>2024</v>
      </c>
      <c r="B2912" s="6">
        <v>10</v>
      </c>
      <c r="C2912" s="6">
        <v>30</v>
      </c>
      <c r="D2912" s="6">
        <v>12</v>
      </c>
      <c r="E2912" s="6" t="str">
        <f t="shared" si="180"/>
        <v>Wednesday</v>
      </c>
      <c r="F2912" s="6" t="str">
        <f t="shared" si="183"/>
        <v>Week-day</v>
      </c>
      <c r="G2912" s="6" t="str">
        <f>_xlfn.XLOOKUP(B2912,'[1]VLOOKUP DATA'!$A$3:$A$14,'[1]VLOOKUP DATA'!$C$3:$C$14)</f>
        <v>Low-demand</v>
      </c>
      <c r="H2912" s="6" t="str" cm="1">
        <f t="array" ref="H2912">_xlfn.XLOOKUP(1,('[1]VLOOKUP DATA'!$I$2:$I$337=[1]DATA!G2912)*('[1]VLOOKUP DATA'!$J$2:$J$337=[1]DATA!D2912)*('[1]VLOOKUP DATA'!$K$2:$K$337=[1]DATA!E2912),'[1]VLOOKUP DATA'!$L$2:$L$337)</f>
        <v>Standard</v>
      </c>
      <c r="I2912" s="1" cm="1">
        <f t="array" ref="I2912">_xlfn.XLOOKUP(B2912,'[1]VLOOKUP DATA'!$A$3:$A$14,_xlfn.XLOOKUP(H2912,'[1]VLOOKUP DATA'!$D$2:$F$2,'[1]VLOOKUP DATA'!$D$3:$F$14))*100</f>
        <v>147</v>
      </c>
      <c r="J2912" s="2">
        <v>-15.678900000000032</v>
      </c>
      <c r="K2912" s="3">
        <f t="shared" si="181"/>
        <v>0</v>
      </c>
      <c r="L2912" s="3">
        <v>65.825000000000003</v>
      </c>
      <c r="M2912" s="4">
        <v>327.52339999999987</v>
      </c>
      <c r="N2912" s="4">
        <v>430.79333333333341</v>
      </c>
      <c r="O2912" s="4">
        <v>742.45601666666641</v>
      </c>
      <c r="P2912" s="3">
        <f t="shared" si="182"/>
        <v>479.85873786407785</v>
      </c>
      <c r="Q2912" s="5">
        <v>-0.18110833333333343</v>
      </c>
      <c r="R2912" s="5">
        <f>VLOOKUP(D2912,'[1]DESIGN LOAD'!AC:AF,2,FALSE)</f>
        <v>565</v>
      </c>
      <c r="S2912" s="7">
        <f>VLOOKUP(D2912,'[1]DESIGN LOAD'!AC:AF,3,FALSE)</f>
        <v>675</v>
      </c>
      <c r="T2912">
        <f>VLOOKUP(D2912,'[1]DESIGN LOAD'!AC:AF,4,FALSE)</f>
        <v>1240</v>
      </c>
    </row>
    <row r="2913" spans="1:20" x14ac:dyDescent="0.3">
      <c r="A2913" s="6">
        <v>2024</v>
      </c>
      <c r="B2913" s="6">
        <v>10</v>
      </c>
      <c r="C2913" s="6">
        <v>30</v>
      </c>
      <c r="D2913" s="6">
        <v>13</v>
      </c>
      <c r="E2913" s="6" t="str">
        <f t="shared" si="180"/>
        <v>Wednesday</v>
      </c>
      <c r="F2913" s="6" t="str">
        <f t="shared" si="183"/>
        <v>Week-day</v>
      </c>
      <c r="G2913" s="6" t="str">
        <f>_xlfn.XLOOKUP(B2913,'[1]VLOOKUP DATA'!$A$3:$A$14,'[1]VLOOKUP DATA'!$C$3:$C$14)</f>
        <v>Low-demand</v>
      </c>
      <c r="H2913" s="6" t="str" cm="1">
        <f t="array" ref="H2913">_xlfn.XLOOKUP(1,('[1]VLOOKUP DATA'!$I$2:$I$337=[1]DATA!G2913)*('[1]VLOOKUP DATA'!$J$2:$J$337=[1]DATA!D2913)*('[1]VLOOKUP DATA'!$K$2:$K$337=[1]DATA!E2913),'[1]VLOOKUP DATA'!$L$2:$L$337)</f>
        <v>Standard</v>
      </c>
      <c r="I2913" s="1" cm="1">
        <f t="array" ref="I2913">_xlfn.XLOOKUP(B2913,'[1]VLOOKUP DATA'!$A$3:$A$14,_xlfn.XLOOKUP(H2913,'[1]VLOOKUP DATA'!$D$2:$F$2,'[1]VLOOKUP DATA'!$D$3:$F$14))*100</f>
        <v>147</v>
      </c>
      <c r="J2913" s="2">
        <v>-333.02632499999993</v>
      </c>
      <c r="K2913" s="3">
        <f t="shared" si="181"/>
        <v>0</v>
      </c>
      <c r="L2913" s="3">
        <v>77.36666666666666</v>
      </c>
      <c r="M2913" s="4">
        <v>0</v>
      </c>
      <c r="N2913" s="4">
        <v>966.52396666666641</v>
      </c>
      <c r="O2913" s="4">
        <v>633.45076666666648</v>
      </c>
      <c r="P2913" s="3">
        <f t="shared" si="182"/>
        <v>479.85873786407785</v>
      </c>
      <c r="Q2913" s="5">
        <v>-4.5625000000000006E-2</v>
      </c>
      <c r="R2913" s="5">
        <f>VLOOKUP(D2913,'[1]DESIGN LOAD'!AC:AF,2,FALSE)</f>
        <v>565</v>
      </c>
      <c r="S2913" s="7">
        <f>VLOOKUP(D2913,'[1]DESIGN LOAD'!AC:AF,3,FALSE)</f>
        <v>675</v>
      </c>
      <c r="T2913">
        <f>VLOOKUP(D2913,'[1]DESIGN LOAD'!AC:AF,4,FALSE)</f>
        <v>1240</v>
      </c>
    </row>
    <row r="2914" spans="1:20" x14ac:dyDescent="0.3">
      <c r="A2914" s="6">
        <v>2024</v>
      </c>
      <c r="B2914" s="6">
        <v>10</v>
      </c>
      <c r="C2914" s="6">
        <v>30</v>
      </c>
      <c r="D2914" s="6">
        <v>14</v>
      </c>
      <c r="E2914" s="6" t="str">
        <f t="shared" si="180"/>
        <v>Wednesday</v>
      </c>
      <c r="F2914" s="6" t="str">
        <f t="shared" si="183"/>
        <v>Week-day</v>
      </c>
      <c r="G2914" s="6" t="str">
        <f>_xlfn.XLOOKUP(B2914,'[1]VLOOKUP DATA'!$A$3:$A$14,'[1]VLOOKUP DATA'!$C$3:$C$14)</f>
        <v>Low-demand</v>
      </c>
      <c r="H2914" s="6" t="str" cm="1">
        <f t="array" ref="H2914">_xlfn.XLOOKUP(1,('[1]VLOOKUP DATA'!$I$2:$I$337=[1]DATA!G2914)*('[1]VLOOKUP DATA'!$J$2:$J$337=[1]DATA!D2914)*('[1]VLOOKUP DATA'!$K$2:$K$337=[1]DATA!E2914),'[1]VLOOKUP DATA'!$L$2:$L$337)</f>
        <v>Standard</v>
      </c>
      <c r="I2914" s="1" cm="1">
        <f t="array" ref="I2914">_xlfn.XLOOKUP(B2914,'[1]VLOOKUP DATA'!$A$3:$A$14,_xlfn.XLOOKUP(H2914,'[1]VLOOKUP DATA'!$D$2:$F$2,'[1]VLOOKUP DATA'!$D$3:$F$14))*100</f>
        <v>147</v>
      </c>
      <c r="J2914" s="2">
        <v>-215.38175833333335</v>
      </c>
      <c r="K2914" s="3">
        <f t="shared" si="181"/>
        <v>0</v>
      </c>
      <c r="L2914" s="3">
        <v>87.6</v>
      </c>
      <c r="M2914" s="4">
        <v>99.958641666666665</v>
      </c>
      <c r="N2914" s="4">
        <v>855.27260833333321</v>
      </c>
      <c r="O2914" s="4">
        <v>739.77920000000063</v>
      </c>
      <c r="P2914" s="3">
        <f t="shared" si="182"/>
        <v>479.85873786407785</v>
      </c>
      <c r="Q2914" s="5">
        <v>-6.8933333333333319E-2</v>
      </c>
      <c r="R2914" s="5">
        <f>VLOOKUP(D2914,'[1]DESIGN LOAD'!AC:AF,2,FALSE)</f>
        <v>565</v>
      </c>
      <c r="S2914" s="7">
        <f>VLOOKUP(D2914,'[1]DESIGN LOAD'!AC:AF,3,FALSE)</f>
        <v>675</v>
      </c>
      <c r="T2914">
        <f>VLOOKUP(D2914,'[1]DESIGN LOAD'!AC:AF,4,FALSE)</f>
        <v>1240</v>
      </c>
    </row>
    <row r="2915" spans="1:20" x14ac:dyDescent="0.3">
      <c r="A2915" s="6">
        <v>2024</v>
      </c>
      <c r="B2915" s="6">
        <v>10</v>
      </c>
      <c r="C2915" s="6">
        <v>30</v>
      </c>
      <c r="D2915" s="6">
        <v>15</v>
      </c>
      <c r="E2915" s="6" t="str">
        <f t="shared" si="180"/>
        <v>Wednesday</v>
      </c>
      <c r="F2915" s="6" t="str">
        <f t="shared" si="183"/>
        <v>Week-day</v>
      </c>
      <c r="G2915" s="6" t="str">
        <f>_xlfn.XLOOKUP(B2915,'[1]VLOOKUP DATA'!$A$3:$A$14,'[1]VLOOKUP DATA'!$C$3:$C$14)</f>
        <v>Low-demand</v>
      </c>
      <c r="H2915" s="6" t="str" cm="1">
        <f t="array" ref="H2915">_xlfn.XLOOKUP(1,('[1]VLOOKUP DATA'!$I$2:$I$337=[1]DATA!G2915)*('[1]VLOOKUP DATA'!$J$2:$J$337=[1]DATA!D2915)*('[1]VLOOKUP DATA'!$K$2:$K$337=[1]DATA!E2915),'[1]VLOOKUP DATA'!$L$2:$L$337)</f>
        <v>Standard</v>
      </c>
      <c r="I2915" s="1" cm="1">
        <f t="array" ref="I2915">_xlfn.XLOOKUP(B2915,'[1]VLOOKUP DATA'!$A$3:$A$14,_xlfn.XLOOKUP(H2915,'[1]VLOOKUP DATA'!$D$2:$F$2,'[1]VLOOKUP DATA'!$D$3:$F$14))*100</f>
        <v>147</v>
      </c>
      <c r="J2915" s="2">
        <v>-60.137183333333361</v>
      </c>
      <c r="K2915" s="3">
        <f t="shared" si="181"/>
        <v>0</v>
      </c>
      <c r="L2915" s="3">
        <v>96.025000000000006</v>
      </c>
      <c r="M2915" s="4">
        <v>59.985450000000007</v>
      </c>
      <c r="N2915" s="4">
        <v>674.24654999999973</v>
      </c>
      <c r="O2915" s="4">
        <v>674.07928333333359</v>
      </c>
      <c r="P2915" s="3">
        <f t="shared" si="182"/>
        <v>479.85873786407785</v>
      </c>
      <c r="Q2915" s="5">
        <v>-1.4925000000000001E-2</v>
      </c>
      <c r="R2915" s="5">
        <f>VLOOKUP(D2915,'[1]DESIGN LOAD'!AC:AF,2,FALSE)</f>
        <v>565</v>
      </c>
      <c r="S2915" s="7">
        <f>VLOOKUP(D2915,'[1]DESIGN LOAD'!AC:AF,3,FALSE)</f>
        <v>675</v>
      </c>
      <c r="T2915">
        <f>VLOOKUP(D2915,'[1]DESIGN LOAD'!AC:AF,4,FALSE)</f>
        <v>1240</v>
      </c>
    </row>
    <row r="2916" spans="1:20" x14ac:dyDescent="0.3">
      <c r="A2916" s="6">
        <v>2024</v>
      </c>
      <c r="B2916" s="6">
        <v>10</v>
      </c>
      <c r="C2916" s="6">
        <v>30</v>
      </c>
      <c r="D2916" s="6">
        <v>16</v>
      </c>
      <c r="E2916" s="6" t="str">
        <f t="shared" si="180"/>
        <v>Wednesday</v>
      </c>
      <c r="F2916" s="6" t="str">
        <f t="shared" si="183"/>
        <v>Week-day</v>
      </c>
      <c r="G2916" s="6" t="str">
        <f>_xlfn.XLOOKUP(B2916,'[1]VLOOKUP DATA'!$A$3:$A$14,'[1]VLOOKUP DATA'!$C$3:$C$14)</f>
        <v>Low-demand</v>
      </c>
      <c r="H2916" s="6" t="str" cm="1">
        <f t="array" ref="H2916">_xlfn.XLOOKUP(1,('[1]VLOOKUP DATA'!$I$2:$I$337=[1]DATA!G2916)*('[1]VLOOKUP DATA'!$J$2:$J$337=[1]DATA!D2916)*('[1]VLOOKUP DATA'!$K$2:$K$337=[1]DATA!E2916),'[1]VLOOKUP DATA'!$L$2:$L$337)</f>
        <v>Standard</v>
      </c>
      <c r="I2916" s="1" cm="1">
        <f t="array" ref="I2916">_xlfn.XLOOKUP(B2916,'[1]VLOOKUP DATA'!$A$3:$A$14,_xlfn.XLOOKUP(H2916,'[1]VLOOKUP DATA'!$D$2:$F$2,'[1]VLOOKUP DATA'!$D$3:$F$14))*100</f>
        <v>147</v>
      </c>
      <c r="J2916" s="2">
        <v>88.433008333333362</v>
      </c>
      <c r="K2916" s="3">
        <f t="shared" si="181"/>
        <v>88.433008333333362</v>
      </c>
      <c r="L2916" s="3">
        <v>96.091666666666669</v>
      </c>
      <c r="M2916" s="4">
        <v>179.4753083333334</v>
      </c>
      <c r="N2916" s="4">
        <v>425.20589999999993</v>
      </c>
      <c r="O2916" s="4">
        <v>693.09317500000009</v>
      </c>
      <c r="P2916" s="3">
        <f t="shared" si="182"/>
        <v>479.85873786407785</v>
      </c>
      <c r="Q2916" s="5">
        <v>-2.0741666666666665E-2</v>
      </c>
      <c r="R2916" s="5">
        <f>VLOOKUP(D2916,'[1]DESIGN LOAD'!AC:AF,2,FALSE)</f>
        <v>565</v>
      </c>
      <c r="S2916" s="7">
        <f>VLOOKUP(D2916,'[1]DESIGN LOAD'!AC:AF,3,FALSE)</f>
        <v>675</v>
      </c>
      <c r="T2916">
        <f>VLOOKUP(D2916,'[1]DESIGN LOAD'!AC:AF,4,FALSE)</f>
        <v>1240</v>
      </c>
    </row>
    <row r="2917" spans="1:20" x14ac:dyDescent="0.3">
      <c r="A2917" s="6">
        <v>2024</v>
      </c>
      <c r="B2917" s="6">
        <v>10</v>
      </c>
      <c r="C2917" s="6">
        <v>30</v>
      </c>
      <c r="D2917" s="6">
        <v>17</v>
      </c>
      <c r="E2917" s="6" t="str">
        <f t="shared" si="180"/>
        <v>Wednesday</v>
      </c>
      <c r="F2917" s="6" t="str">
        <f t="shared" si="183"/>
        <v>Week-day</v>
      </c>
      <c r="G2917" s="6" t="str">
        <f>_xlfn.XLOOKUP(B2917,'[1]VLOOKUP DATA'!$A$3:$A$14,'[1]VLOOKUP DATA'!$C$3:$C$14)</f>
        <v>Low-demand</v>
      </c>
      <c r="H2917" s="6" t="str" cm="1">
        <f t="array" ref="H2917">_xlfn.XLOOKUP(1,('[1]VLOOKUP DATA'!$I$2:$I$337=[1]DATA!G2917)*('[1]VLOOKUP DATA'!$J$2:$J$337=[1]DATA!D2917)*('[1]VLOOKUP DATA'!$K$2:$K$337=[1]DATA!E2917),'[1]VLOOKUP DATA'!$L$2:$L$337)</f>
        <v>Standard</v>
      </c>
      <c r="I2917" s="1" cm="1">
        <f t="array" ref="I2917">_xlfn.XLOOKUP(B2917,'[1]VLOOKUP DATA'!$A$3:$A$14,_xlfn.XLOOKUP(H2917,'[1]VLOOKUP DATA'!$D$2:$F$2,'[1]VLOOKUP DATA'!$D$3:$F$14))*100</f>
        <v>147</v>
      </c>
      <c r="J2917" s="2">
        <v>276.49070833333343</v>
      </c>
      <c r="K2917" s="3">
        <f t="shared" si="181"/>
        <v>276.49070833333343</v>
      </c>
      <c r="L2917" s="3">
        <v>95.45</v>
      </c>
      <c r="M2917" s="4">
        <v>272.44389166666656</v>
      </c>
      <c r="N2917" s="4">
        <v>131.70463333333328</v>
      </c>
      <c r="O2917" s="4">
        <v>680.60492499999998</v>
      </c>
      <c r="P2917" s="3">
        <f t="shared" si="182"/>
        <v>479.85873786407785</v>
      </c>
      <c r="Q2917" s="5">
        <v>-3.4116666666666677E-2</v>
      </c>
      <c r="R2917" s="5">
        <f>VLOOKUP(D2917,'[1]DESIGN LOAD'!AC:AF,2,FALSE)</f>
        <v>555</v>
      </c>
      <c r="S2917" s="7">
        <f>VLOOKUP(D2917,'[1]DESIGN LOAD'!AC:AF,3,FALSE)</f>
        <v>675</v>
      </c>
      <c r="T2917">
        <f>VLOOKUP(D2917,'[1]DESIGN LOAD'!AC:AF,4,FALSE)</f>
        <v>1230</v>
      </c>
    </row>
    <row r="2918" spans="1:20" x14ac:dyDescent="0.3">
      <c r="A2918" s="6">
        <v>2024</v>
      </c>
      <c r="B2918" s="6">
        <v>10</v>
      </c>
      <c r="C2918" s="6">
        <v>30</v>
      </c>
      <c r="D2918" s="6">
        <v>18</v>
      </c>
      <c r="E2918" s="6" t="str">
        <f t="shared" si="180"/>
        <v>Wednesday</v>
      </c>
      <c r="F2918" s="6" t="str">
        <f t="shared" si="183"/>
        <v>Week-day</v>
      </c>
      <c r="G2918" s="6" t="str">
        <f>_xlfn.XLOOKUP(B2918,'[1]VLOOKUP DATA'!$A$3:$A$14,'[1]VLOOKUP DATA'!$C$3:$C$14)</f>
        <v>Low-demand</v>
      </c>
      <c r="H2918" s="6" t="str" cm="1">
        <f t="array" ref="H2918">_xlfn.XLOOKUP(1,('[1]VLOOKUP DATA'!$I$2:$I$337=[1]DATA!G2918)*('[1]VLOOKUP DATA'!$J$2:$J$337=[1]DATA!D2918)*('[1]VLOOKUP DATA'!$K$2:$K$337=[1]DATA!E2918),'[1]VLOOKUP DATA'!$L$2:$L$337)</f>
        <v>Peak</v>
      </c>
      <c r="I2918" s="1" cm="1">
        <f t="array" ref="I2918">_xlfn.XLOOKUP(B2918,'[1]VLOOKUP DATA'!$A$3:$A$14,_xlfn.XLOOKUP(H2918,'[1]VLOOKUP DATA'!$D$2:$F$2,'[1]VLOOKUP DATA'!$D$3:$F$14))*100</f>
        <v>213</v>
      </c>
      <c r="J2918" s="2">
        <v>-193.87227966101699</v>
      </c>
      <c r="K2918" s="3">
        <f t="shared" si="181"/>
        <v>0</v>
      </c>
      <c r="L2918" s="3">
        <v>91.322033898305079</v>
      </c>
      <c r="M2918" s="4">
        <v>382.66745762711872</v>
      </c>
      <c r="N2918" s="4">
        <v>7.5855508474576272</v>
      </c>
      <c r="O2918" s="4">
        <v>205.67718644067799</v>
      </c>
      <c r="P2918" s="3">
        <f t="shared" si="182"/>
        <v>479.85873786407785</v>
      </c>
      <c r="Q2918" s="5">
        <v>9.2966525423728807</v>
      </c>
      <c r="R2918" s="5">
        <f>VLOOKUP(D2918,'[1]DESIGN LOAD'!AC:AF,2,FALSE)</f>
        <v>485</v>
      </c>
      <c r="S2918" s="7">
        <f>VLOOKUP(D2918,'[1]DESIGN LOAD'!AC:AF,3,FALSE)</f>
        <v>655</v>
      </c>
      <c r="T2918">
        <f>VLOOKUP(D2918,'[1]DESIGN LOAD'!AC:AF,4,FALSE)</f>
        <v>1140</v>
      </c>
    </row>
    <row r="2919" spans="1:20" x14ac:dyDescent="0.3">
      <c r="A2919" s="6">
        <v>2024</v>
      </c>
      <c r="B2919" s="6">
        <v>10</v>
      </c>
      <c r="C2919" s="6">
        <v>30</v>
      </c>
      <c r="D2919" s="6">
        <v>19</v>
      </c>
      <c r="E2919" s="6" t="str">
        <f t="shared" si="180"/>
        <v>Wednesday</v>
      </c>
      <c r="F2919" s="6" t="str">
        <f t="shared" si="183"/>
        <v>Week-day</v>
      </c>
      <c r="G2919" s="6" t="str">
        <f>_xlfn.XLOOKUP(B2919,'[1]VLOOKUP DATA'!$A$3:$A$14,'[1]VLOOKUP DATA'!$C$3:$C$14)</f>
        <v>Low-demand</v>
      </c>
      <c r="H2919" s="6" t="str" cm="1">
        <f t="array" ref="H2919">_xlfn.XLOOKUP(1,('[1]VLOOKUP DATA'!$I$2:$I$337=[1]DATA!G2919)*('[1]VLOOKUP DATA'!$J$2:$J$337=[1]DATA!D2919)*('[1]VLOOKUP DATA'!$K$2:$K$337=[1]DATA!E2919),'[1]VLOOKUP DATA'!$L$2:$L$337)</f>
        <v>Peak</v>
      </c>
      <c r="I2919" s="1" cm="1">
        <f t="array" ref="I2919">_xlfn.XLOOKUP(B2919,'[1]VLOOKUP DATA'!$A$3:$A$14,_xlfn.XLOOKUP(H2919,'[1]VLOOKUP DATA'!$D$2:$F$2,'[1]VLOOKUP DATA'!$D$3:$F$14))*100</f>
        <v>213</v>
      </c>
      <c r="J2919" s="2">
        <v>112.32921167883194</v>
      </c>
      <c r="K2919" s="3">
        <f t="shared" si="181"/>
        <v>112.32921167883194</v>
      </c>
      <c r="L2919" s="3">
        <v>97.686131386861319</v>
      </c>
      <c r="M2919" s="4">
        <v>74.416686131386882</v>
      </c>
      <c r="N2919" s="4">
        <v>0</v>
      </c>
      <c r="O2919" s="4">
        <v>198.37974452554735</v>
      </c>
      <c r="P2919" s="3">
        <f t="shared" si="182"/>
        <v>479.85873786407785</v>
      </c>
      <c r="Q2919" s="5">
        <v>11.633864963503649</v>
      </c>
      <c r="R2919" s="5">
        <f>VLOOKUP(D2919,'[1]DESIGN LOAD'!AC:AF,2,FALSE)</f>
        <v>295</v>
      </c>
      <c r="S2919" s="7">
        <f>VLOOKUP(D2919,'[1]DESIGN LOAD'!AC:AF,3,FALSE)</f>
        <v>655</v>
      </c>
      <c r="T2919">
        <f>VLOOKUP(D2919,'[1]DESIGN LOAD'!AC:AF,4,FALSE)</f>
        <v>950</v>
      </c>
    </row>
    <row r="2920" spans="1:20" x14ac:dyDescent="0.3">
      <c r="A2920" s="6">
        <v>2024</v>
      </c>
      <c r="B2920" s="6">
        <v>10</v>
      </c>
      <c r="C2920" s="6">
        <v>30</v>
      </c>
      <c r="D2920" s="6">
        <v>20</v>
      </c>
      <c r="E2920" s="6" t="str">
        <f t="shared" si="180"/>
        <v>Wednesday</v>
      </c>
      <c r="F2920" s="6" t="str">
        <f t="shared" si="183"/>
        <v>Week-day</v>
      </c>
      <c r="G2920" s="6" t="str">
        <f>_xlfn.XLOOKUP(B2920,'[1]VLOOKUP DATA'!$A$3:$A$14,'[1]VLOOKUP DATA'!$C$3:$C$14)</f>
        <v>Low-demand</v>
      </c>
      <c r="H2920" s="6" t="str" cm="1">
        <f t="array" ref="H2920">_xlfn.XLOOKUP(1,('[1]VLOOKUP DATA'!$I$2:$I$337=[1]DATA!G2920)*('[1]VLOOKUP DATA'!$J$2:$J$337=[1]DATA!D2920)*('[1]VLOOKUP DATA'!$K$2:$K$337=[1]DATA!E2920),'[1]VLOOKUP DATA'!$L$2:$L$337)</f>
        <v>Standard</v>
      </c>
      <c r="I2920" s="1" cm="1">
        <f t="array" ref="I2920">_xlfn.XLOOKUP(B2920,'[1]VLOOKUP DATA'!$A$3:$A$14,_xlfn.XLOOKUP(H2920,'[1]VLOOKUP DATA'!$D$2:$F$2,'[1]VLOOKUP DATA'!$D$3:$F$14))*100</f>
        <v>147</v>
      </c>
      <c r="J2920" s="2">
        <v>14.917464285714274</v>
      </c>
      <c r="K2920" s="3">
        <f t="shared" si="181"/>
        <v>14.917464285714274</v>
      </c>
      <c r="L2920" s="3">
        <v>96.435714285714283</v>
      </c>
      <c r="M2920" s="4">
        <v>389.50285714285695</v>
      </c>
      <c r="N2920" s="4">
        <v>0</v>
      </c>
      <c r="O2920" s="4">
        <v>404.95073571428566</v>
      </c>
      <c r="P2920" s="3">
        <f t="shared" si="182"/>
        <v>479.85873786407785</v>
      </c>
      <c r="Q2920" s="5">
        <v>0.5304214285714286</v>
      </c>
      <c r="R2920" s="5">
        <f>VLOOKUP(D2920,'[1]DESIGN LOAD'!AC:AF,2,FALSE)</f>
        <v>295</v>
      </c>
      <c r="S2920" s="7">
        <f>VLOOKUP(D2920,'[1]DESIGN LOAD'!AC:AF,3,FALSE)</f>
        <v>190</v>
      </c>
      <c r="T2920">
        <f>VLOOKUP(D2920,'[1]DESIGN LOAD'!AC:AF,4,FALSE)</f>
        <v>485</v>
      </c>
    </row>
    <row r="2921" spans="1:20" x14ac:dyDescent="0.3">
      <c r="A2921" s="6">
        <v>2024</v>
      </c>
      <c r="B2921" s="6">
        <v>10</v>
      </c>
      <c r="C2921" s="6">
        <v>30</v>
      </c>
      <c r="D2921" s="6">
        <v>21</v>
      </c>
      <c r="E2921" s="6" t="str">
        <f t="shared" si="180"/>
        <v>Wednesday</v>
      </c>
      <c r="F2921" s="6" t="str">
        <f t="shared" si="183"/>
        <v>Week-day</v>
      </c>
      <c r="G2921" s="6" t="str">
        <f>_xlfn.XLOOKUP(B2921,'[1]VLOOKUP DATA'!$A$3:$A$14,'[1]VLOOKUP DATA'!$C$3:$C$14)</f>
        <v>Low-demand</v>
      </c>
      <c r="H2921" s="6" t="str" cm="1">
        <f t="array" ref="H2921">_xlfn.XLOOKUP(1,('[1]VLOOKUP DATA'!$I$2:$I$337=[1]DATA!G2921)*('[1]VLOOKUP DATA'!$J$2:$J$337=[1]DATA!D2921)*('[1]VLOOKUP DATA'!$K$2:$K$337=[1]DATA!E2921),'[1]VLOOKUP DATA'!$L$2:$L$337)</f>
        <v>Standard</v>
      </c>
      <c r="I2921" s="1" cm="1">
        <f t="array" ref="I2921">_xlfn.XLOOKUP(B2921,'[1]VLOOKUP DATA'!$A$3:$A$14,_xlfn.XLOOKUP(H2921,'[1]VLOOKUP DATA'!$D$2:$F$2,'[1]VLOOKUP DATA'!$D$3:$F$14))*100</f>
        <v>147</v>
      </c>
      <c r="J2921" s="2">
        <v>20.650066666666671</v>
      </c>
      <c r="K2921" s="3">
        <f t="shared" si="181"/>
        <v>20.650066666666671</v>
      </c>
      <c r="L2921" s="3">
        <v>98.674999999999997</v>
      </c>
      <c r="M2921" s="4">
        <v>257.52513333333332</v>
      </c>
      <c r="N2921" s="4">
        <v>0</v>
      </c>
      <c r="O2921" s="4">
        <v>278.17526666666674</v>
      </c>
      <c r="P2921" s="3">
        <f t="shared" si="182"/>
        <v>479.85873786407785</v>
      </c>
      <c r="Q2921" s="5">
        <v>0</v>
      </c>
      <c r="R2921" s="5">
        <f>VLOOKUP(D2921,'[1]DESIGN LOAD'!AC:AF,2,FALSE)</f>
        <v>295</v>
      </c>
      <c r="S2921" s="7">
        <f>VLOOKUP(D2921,'[1]DESIGN LOAD'!AC:AF,3,FALSE)</f>
        <v>190</v>
      </c>
      <c r="T2921">
        <f>VLOOKUP(D2921,'[1]DESIGN LOAD'!AC:AF,4,FALSE)</f>
        <v>485</v>
      </c>
    </row>
    <row r="2922" spans="1:20" x14ac:dyDescent="0.3">
      <c r="A2922" s="6">
        <v>2024</v>
      </c>
      <c r="B2922" s="6">
        <v>10</v>
      </c>
      <c r="C2922" s="6">
        <v>30</v>
      </c>
      <c r="D2922" s="6">
        <v>22</v>
      </c>
      <c r="E2922" s="6" t="str">
        <f t="shared" si="180"/>
        <v>Wednesday</v>
      </c>
      <c r="F2922" s="6" t="str">
        <f t="shared" si="183"/>
        <v>Week-day</v>
      </c>
      <c r="G2922" s="6" t="str">
        <f>_xlfn.XLOOKUP(B2922,'[1]VLOOKUP DATA'!$A$3:$A$14,'[1]VLOOKUP DATA'!$C$3:$C$14)</f>
        <v>Low-demand</v>
      </c>
      <c r="H2922" s="6" t="str" cm="1">
        <f t="array" ref="H2922">_xlfn.XLOOKUP(1,('[1]VLOOKUP DATA'!$I$2:$I$337=[1]DATA!G2922)*('[1]VLOOKUP DATA'!$J$2:$J$337=[1]DATA!D2922)*('[1]VLOOKUP DATA'!$K$2:$K$337=[1]DATA!E2922),'[1]VLOOKUP DATA'!$L$2:$L$337)</f>
        <v>Off-Peak</v>
      </c>
      <c r="I2922" s="1" cm="1">
        <f t="array" ref="I2922">_xlfn.XLOOKUP(B2922,'[1]VLOOKUP DATA'!$A$3:$A$14,_xlfn.XLOOKUP(H2922,'[1]VLOOKUP DATA'!$D$2:$F$2,'[1]VLOOKUP DATA'!$D$3:$F$14))*100</f>
        <v>93</v>
      </c>
      <c r="J2922" s="2">
        <v>45.77345833333333</v>
      </c>
      <c r="K2922" s="3">
        <f t="shared" si="181"/>
        <v>45.77345833333333</v>
      </c>
      <c r="L2922" s="3">
        <v>99</v>
      </c>
      <c r="M2922" s="4">
        <v>265.12458333333331</v>
      </c>
      <c r="N2922" s="4">
        <v>0</v>
      </c>
      <c r="O2922" s="4">
        <v>310.89835833333342</v>
      </c>
      <c r="P2922" s="3">
        <f t="shared" si="182"/>
        <v>479.85873786407785</v>
      </c>
      <c r="Q2922" s="5">
        <v>0</v>
      </c>
      <c r="R2922" s="5">
        <f>VLOOKUP(D2922,'[1]DESIGN LOAD'!AC:AF,2,FALSE)</f>
        <v>200</v>
      </c>
      <c r="S2922" s="7">
        <f>VLOOKUP(D2922,'[1]DESIGN LOAD'!AC:AF,3,FALSE)</f>
        <v>190</v>
      </c>
      <c r="T2922">
        <f>VLOOKUP(D2922,'[1]DESIGN LOAD'!AC:AF,4,FALSE)</f>
        <v>390</v>
      </c>
    </row>
    <row r="2923" spans="1:20" x14ac:dyDescent="0.3">
      <c r="A2923" s="6">
        <v>2024</v>
      </c>
      <c r="B2923" s="6">
        <v>10</v>
      </c>
      <c r="C2923" s="6">
        <v>30</v>
      </c>
      <c r="D2923" s="6">
        <v>23</v>
      </c>
      <c r="E2923" s="6" t="str">
        <f t="shared" si="180"/>
        <v>Wednesday</v>
      </c>
      <c r="F2923" s="6" t="str">
        <f t="shared" si="183"/>
        <v>Week-day</v>
      </c>
      <c r="G2923" s="6" t="str">
        <f>_xlfn.XLOOKUP(B2923,'[1]VLOOKUP DATA'!$A$3:$A$14,'[1]VLOOKUP DATA'!$C$3:$C$14)</f>
        <v>Low-demand</v>
      </c>
      <c r="H2923" s="6" t="str" cm="1">
        <f t="array" ref="H2923">_xlfn.XLOOKUP(1,('[1]VLOOKUP DATA'!$I$2:$I$337=[1]DATA!G2923)*('[1]VLOOKUP DATA'!$J$2:$J$337=[1]DATA!D2923)*('[1]VLOOKUP DATA'!$K$2:$K$337=[1]DATA!E2923),'[1]VLOOKUP DATA'!$L$2:$L$337)</f>
        <v>Off-Peak</v>
      </c>
      <c r="I2923" s="1" cm="1">
        <f t="array" ref="I2923">_xlfn.XLOOKUP(B2923,'[1]VLOOKUP DATA'!$A$3:$A$14,_xlfn.XLOOKUP(H2923,'[1]VLOOKUP DATA'!$D$2:$F$2,'[1]VLOOKUP DATA'!$D$3:$F$14))*100</f>
        <v>93</v>
      </c>
      <c r="J2923" s="2">
        <v>119.80910833333338</v>
      </c>
      <c r="K2923" s="3">
        <f t="shared" si="181"/>
        <v>119.80910833333338</v>
      </c>
      <c r="L2923" s="3">
        <v>98.775000000000006</v>
      </c>
      <c r="M2923" s="4">
        <v>479.83750833333312</v>
      </c>
      <c r="N2923" s="4">
        <v>0</v>
      </c>
      <c r="O2923" s="4">
        <v>599.64708333333374</v>
      </c>
      <c r="P2923" s="3">
        <f t="shared" si="182"/>
        <v>479.85873786407785</v>
      </c>
      <c r="Q2923" s="5">
        <v>0</v>
      </c>
      <c r="R2923" s="5">
        <f>VLOOKUP(D2923,'[1]DESIGN LOAD'!AC:AF,2,FALSE)</f>
        <v>200</v>
      </c>
      <c r="S2923" s="7">
        <f>VLOOKUP(D2923,'[1]DESIGN LOAD'!AC:AF,3,FALSE)</f>
        <v>190</v>
      </c>
      <c r="T2923">
        <f>VLOOKUP(D2923,'[1]DESIGN LOAD'!AC:AF,4,FALSE)</f>
        <v>390</v>
      </c>
    </row>
    <row r="2924" spans="1:20" x14ac:dyDescent="0.3">
      <c r="A2924" s="6">
        <v>2024</v>
      </c>
      <c r="B2924" s="6">
        <v>10</v>
      </c>
      <c r="C2924" s="6">
        <v>31</v>
      </c>
      <c r="D2924" s="6">
        <v>0</v>
      </c>
      <c r="E2924" s="6" t="str">
        <f t="shared" si="180"/>
        <v>Thursday</v>
      </c>
      <c r="F2924" s="6" t="str">
        <f t="shared" si="183"/>
        <v>Week-day</v>
      </c>
      <c r="G2924" s="6" t="str">
        <f>_xlfn.XLOOKUP(B2924,'[1]VLOOKUP DATA'!$A$3:$A$14,'[1]VLOOKUP DATA'!$C$3:$C$14)</f>
        <v>Low-demand</v>
      </c>
      <c r="H2924" s="6" t="str" cm="1">
        <f t="array" ref="H2924">_xlfn.XLOOKUP(1,('[1]VLOOKUP DATA'!$I$2:$I$337=[1]DATA!G2924)*('[1]VLOOKUP DATA'!$J$2:$J$337=[1]DATA!D2924)*('[1]VLOOKUP DATA'!$K$2:$K$337=[1]DATA!E2924),'[1]VLOOKUP DATA'!$L$2:$L$337)</f>
        <v>Off-Peak</v>
      </c>
      <c r="I2924" s="1" cm="1">
        <f t="array" ref="I2924">_xlfn.XLOOKUP(B2924,'[1]VLOOKUP DATA'!$A$3:$A$14,_xlfn.XLOOKUP(H2924,'[1]VLOOKUP DATA'!$D$2:$F$2,'[1]VLOOKUP DATA'!$D$3:$F$14))*100</f>
        <v>93</v>
      </c>
      <c r="J2924" s="2">
        <v>115.15575833333334</v>
      </c>
      <c r="K2924" s="3">
        <f t="shared" si="181"/>
        <v>115.15575833333334</v>
      </c>
      <c r="L2924" s="3">
        <v>97.88333333333334</v>
      </c>
      <c r="M2924" s="4">
        <v>479.77115833333323</v>
      </c>
      <c r="N2924" s="4">
        <v>0</v>
      </c>
      <c r="O2924" s="4">
        <v>594.9274250000002</v>
      </c>
      <c r="P2924" s="3">
        <f t="shared" si="182"/>
        <v>479.85873786407785</v>
      </c>
      <c r="Q2924" s="5">
        <v>0</v>
      </c>
      <c r="R2924" s="5">
        <f>VLOOKUP(D2924,'[1]DESIGN LOAD'!AC:AF,2,FALSE)</f>
        <v>200</v>
      </c>
      <c r="S2924" s="7">
        <f>VLOOKUP(D2924,'[1]DESIGN LOAD'!AC:AF,3,FALSE)</f>
        <v>190</v>
      </c>
      <c r="T2924">
        <f>VLOOKUP(D2924,'[1]DESIGN LOAD'!AC:AF,4,FALSE)</f>
        <v>390</v>
      </c>
    </row>
    <row r="2925" spans="1:20" x14ac:dyDescent="0.3">
      <c r="A2925" s="6">
        <v>2024</v>
      </c>
      <c r="B2925" s="6">
        <v>10</v>
      </c>
      <c r="C2925" s="6">
        <v>31</v>
      </c>
      <c r="D2925" s="6">
        <v>1</v>
      </c>
      <c r="E2925" s="6" t="str">
        <f t="shared" si="180"/>
        <v>Thursday</v>
      </c>
      <c r="F2925" s="6" t="str">
        <f t="shared" si="183"/>
        <v>Week-day</v>
      </c>
      <c r="G2925" s="6" t="str">
        <f>_xlfn.XLOOKUP(B2925,'[1]VLOOKUP DATA'!$A$3:$A$14,'[1]VLOOKUP DATA'!$C$3:$C$14)</f>
        <v>Low-demand</v>
      </c>
      <c r="H2925" s="6" t="str" cm="1">
        <f t="array" ref="H2925">_xlfn.XLOOKUP(1,('[1]VLOOKUP DATA'!$I$2:$I$337=[1]DATA!G2925)*('[1]VLOOKUP DATA'!$J$2:$J$337=[1]DATA!D2925)*('[1]VLOOKUP DATA'!$K$2:$K$337=[1]DATA!E2925),'[1]VLOOKUP DATA'!$L$2:$L$337)</f>
        <v>Off-Peak</v>
      </c>
      <c r="I2925" s="1" cm="1">
        <f t="array" ref="I2925">_xlfn.XLOOKUP(B2925,'[1]VLOOKUP DATA'!$A$3:$A$14,_xlfn.XLOOKUP(H2925,'[1]VLOOKUP DATA'!$D$2:$F$2,'[1]VLOOKUP DATA'!$D$3:$F$14))*100</f>
        <v>93</v>
      </c>
      <c r="J2925" s="2">
        <v>94.829708333333301</v>
      </c>
      <c r="K2925" s="3">
        <f t="shared" si="181"/>
        <v>94.829708333333301</v>
      </c>
      <c r="L2925" s="3">
        <v>97</v>
      </c>
      <c r="M2925" s="4">
        <v>479.82700000000028</v>
      </c>
      <c r="N2925" s="4">
        <v>0</v>
      </c>
      <c r="O2925" s="4">
        <v>574.65729166666665</v>
      </c>
      <c r="P2925" s="3">
        <f t="shared" si="182"/>
        <v>479.85873786407785</v>
      </c>
      <c r="Q2925" s="5">
        <v>0</v>
      </c>
      <c r="R2925" s="5">
        <f>VLOOKUP(D2925,'[1]DESIGN LOAD'!AC:AF,2,FALSE)</f>
        <v>200</v>
      </c>
      <c r="S2925" s="7">
        <f>VLOOKUP(D2925,'[1]DESIGN LOAD'!AC:AF,3,FALSE)</f>
        <v>190</v>
      </c>
      <c r="T2925">
        <f>VLOOKUP(D2925,'[1]DESIGN LOAD'!AC:AF,4,FALSE)</f>
        <v>390</v>
      </c>
    </row>
    <row r="2926" spans="1:20" x14ac:dyDescent="0.3">
      <c r="A2926" s="6">
        <v>2024</v>
      </c>
      <c r="B2926" s="6">
        <v>10</v>
      </c>
      <c r="C2926" s="6">
        <v>31</v>
      </c>
      <c r="D2926" s="6">
        <v>2</v>
      </c>
      <c r="E2926" s="6" t="str">
        <f t="shared" si="180"/>
        <v>Thursday</v>
      </c>
      <c r="F2926" s="6" t="str">
        <f t="shared" si="183"/>
        <v>Week-day</v>
      </c>
      <c r="G2926" s="6" t="str">
        <f>_xlfn.XLOOKUP(B2926,'[1]VLOOKUP DATA'!$A$3:$A$14,'[1]VLOOKUP DATA'!$C$3:$C$14)</f>
        <v>Low-demand</v>
      </c>
      <c r="H2926" s="6" t="str" cm="1">
        <f t="array" ref="H2926">_xlfn.XLOOKUP(1,('[1]VLOOKUP DATA'!$I$2:$I$337=[1]DATA!G2926)*('[1]VLOOKUP DATA'!$J$2:$J$337=[1]DATA!D2926)*('[1]VLOOKUP DATA'!$K$2:$K$337=[1]DATA!E2926),'[1]VLOOKUP DATA'!$L$2:$L$337)</f>
        <v>Off-Peak</v>
      </c>
      <c r="I2926" s="1" cm="1">
        <f t="array" ref="I2926">_xlfn.XLOOKUP(B2926,'[1]VLOOKUP DATA'!$A$3:$A$14,_xlfn.XLOOKUP(H2926,'[1]VLOOKUP DATA'!$D$2:$F$2,'[1]VLOOKUP DATA'!$D$3:$F$14))*100</f>
        <v>93</v>
      </c>
      <c r="J2926" s="2">
        <v>81.661850000000015</v>
      </c>
      <c r="K2926" s="3">
        <f t="shared" si="181"/>
        <v>81.661850000000015</v>
      </c>
      <c r="L2926" s="3">
        <v>97.816666666666663</v>
      </c>
      <c r="M2926" s="4">
        <v>479.83995833333353</v>
      </c>
      <c r="N2926" s="4">
        <v>0</v>
      </c>
      <c r="O2926" s="4">
        <v>561.50235833333352</v>
      </c>
      <c r="P2926" s="3">
        <f t="shared" si="182"/>
        <v>479.85873786407785</v>
      </c>
      <c r="Q2926" s="5">
        <v>0</v>
      </c>
      <c r="R2926" s="5">
        <f>VLOOKUP(D2926,'[1]DESIGN LOAD'!AC:AF,2,FALSE)</f>
        <v>200</v>
      </c>
      <c r="S2926" s="7">
        <f>VLOOKUP(D2926,'[1]DESIGN LOAD'!AC:AF,3,FALSE)</f>
        <v>190</v>
      </c>
      <c r="T2926">
        <f>VLOOKUP(D2926,'[1]DESIGN LOAD'!AC:AF,4,FALSE)</f>
        <v>390</v>
      </c>
    </row>
    <row r="2927" spans="1:20" x14ac:dyDescent="0.3">
      <c r="A2927" s="6">
        <v>2024</v>
      </c>
      <c r="B2927" s="6">
        <v>10</v>
      </c>
      <c r="C2927" s="6">
        <v>31</v>
      </c>
      <c r="D2927" s="6">
        <v>3</v>
      </c>
      <c r="E2927" s="6" t="str">
        <f t="shared" si="180"/>
        <v>Thursday</v>
      </c>
      <c r="F2927" s="6" t="str">
        <f t="shared" si="183"/>
        <v>Week-day</v>
      </c>
      <c r="G2927" s="6" t="str">
        <f>_xlfn.XLOOKUP(B2927,'[1]VLOOKUP DATA'!$A$3:$A$14,'[1]VLOOKUP DATA'!$C$3:$C$14)</f>
        <v>Low-demand</v>
      </c>
      <c r="H2927" s="6" t="str" cm="1">
        <f t="array" ref="H2927">_xlfn.XLOOKUP(1,('[1]VLOOKUP DATA'!$I$2:$I$337=[1]DATA!G2927)*('[1]VLOOKUP DATA'!$J$2:$J$337=[1]DATA!D2927)*('[1]VLOOKUP DATA'!$K$2:$K$337=[1]DATA!E2927),'[1]VLOOKUP DATA'!$L$2:$L$337)</f>
        <v>Off-Peak</v>
      </c>
      <c r="I2927" s="1" cm="1">
        <f t="array" ref="I2927">_xlfn.XLOOKUP(B2927,'[1]VLOOKUP DATA'!$A$3:$A$14,_xlfn.XLOOKUP(H2927,'[1]VLOOKUP DATA'!$D$2:$F$2,'[1]VLOOKUP DATA'!$D$3:$F$14))*100</f>
        <v>93</v>
      </c>
      <c r="J2927" s="2">
        <v>80.901391666666697</v>
      </c>
      <c r="K2927" s="3">
        <f t="shared" si="181"/>
        <v>80.901391666666697</v>
      </c>
      <c r="L2927" s="3">
        <v>98.016666666666666</v>
      </c>
      <c r="M2927" s="4">
        <v>466.5894916666665</v>
      </c>
      <c r="N2927" s="4">
        <v>0</v>
      </c>
      <c r="O2927" s="4">
        <v>547.49133333333305</v>
      </c>
      <c r="P2927" s="3">
        <f t="shared" si="182"/>
        <v>479.85873786407785</v>
      </c>
      <c r="Q2927" s="5">
        <v>0</v>
      </c>
      <c r="R2927" s="5">
        <f>VLOOKUP(D2927,'[1]DESIGN LOAD'!AC:AF,2,FALSE)</f>
        <v>200</v>
      </c>
      <c r="S2927" s="7">
        <f>VLOOKUP(D2927,'[1]DESIGN LOAD'!AC:AF,3,FALSE)</f>
        <v>190</v>
      </c>
      <c r="T2927">
        <f>VLOOKUP(D2927,'[1]DESIGN LOAD'!AC:AF,4,FALSE)</f>
        <v>390</v>
      </c>
    </row>
    <row r="2928" spans="1:20" x14ac:dyDescent="0.3">
      <c r="A2928" s="6">
        <v>2024</v>
      </c>
      <c r="B2928" s="6">
        <v>10</v>
      </c>
      <c r="C2928" s="6">
        <v>31</v>
      </c>
      <c r="D2928" s="6">
        <v>4</v>
      </c>
      <c r="E2928" s="6" t="str">
        <f t="shared" si="180"/>
        <v>Thursday</v>
      </c>
      <c r="F2928" s="6" t="str">
        <f t="shared" si="183"/>
        <v>Week-day</v>
      </c>
      <c r="G2928" s="6" t="str">
        <f>_xlfn.XLOOKUP(B2928,'[1]VLOOKUP DATA'!$A$3:$A$14,'[1]VLOOKUP DATA'!$C$3:$C$14)</f>
        <v>Low-demand</v>
      </c>
      <c r="H2928" s="6" t="str" cm="1">
        <f t="array" ref="H2928">_xlfn.XLOOKUP(1,('[1]VLOOKUP DATA'!$I$2:$I$337=[1]DATA!G2928)*('[1]VLOOKUP DATA'!$J$2:$J$337=[1]DATA!D2928)*('[1]VLOOKUP DATA'!$K$2:$K$337=[1]DATA!E2928),'[1]VLOOKUP DATA'!$L$2:$L$337)</f>
        <v>Off-Peak</v>
      </c>
      <c r="I2928" s="1" cm="1">
        <f t="array" ref="I2928">_xlfn.XLOOKUP(B2928,'[1]VLOOKUP DATA'!$A$3:$A$14,_xlfn.XLOOKUP(H2928,'[1]VLOOKUP DATA'!$D$2:$F$2,'[1]VLOOKUP DATA'!$D$3:$F$14))*100</f>
        <v>93</v>
      </c>
      <c r="J2928" s="2">
        <v>80.411324999999934</v>
      </c>
      <c r="K2928" s="3">
        <f t="shared" si="181"/>
        <v>80.411324999999934</v>
      </c>
      <c r="L2928" s="3">
        <v>98.724999999999994</v>
      </c>
      <c r="M2928" s="4">
        <v>445.70285833333338</v>
      </c>
      <c r="N2928" s="4">
        <v>0</v>
      </c>
      <c r="O2928" s="4">
        <v>526.11474166666653</v>
      </c>
      <c r="P2928" s="3">
        <f t="shared" si="182"/>
        <v>479.85873786407785</v>
      </c>
      <c r="Q2928" s="5">
        <v>0</v>
      </c>
      <c r="R2928" s="5">
        <f>VLOOKUP(D2928,'[1]DESIGN LOAD'!AC:AF,2,FALSE)</f>
        <v>295</v>
      </c>
      <c r="S2928" s="7">
        <f>VLOOKUP(D2928,'[1]DESIGN LOAD'!AC:AF,3,FALSE)</f>
        <v>190</v>
      </c>
      <c r="T2928">
        <f>VLOOKUP(D2928,'[1]DESIGN LOAD'!AC:AF,4,FALSE)</f>
        <v>485</v>
      </c>
    </row>
    <row r="2929" spans="1:20" x14ac:dyDescent="0.3">
      <c r="A2929" s="6">
        <v>2024</v>
      </c>
      <c r="B2929" s="6">
        <v>10</v>
      </c>
      <c r="C2929" s="6">
        <v>31</v>
      </c>
      <c r="D2929" s="6">
        <v>5</v>
      </c>
      <c r="E2929" s="6" t="str">
        <f t="shared" si="180"/>
        <v>Thursday</v>
      </c>
      <c r="F2929" s="6" t="str">
        <f t="shared" si="183"/>
        <v>Week-day</v>
      </c>
      <c r="G2929" s="6" t="str">
        <f>_xlfn.XLOOKUP(B2929,'[1]VLOOKUP DATA'!$A$3:$A$14,'[1]VLOOKUP DATA'!$C$3:$C$14)</f>
        <v>Low-demand</v>
      </c>
      <c r="H2929" s="6" t="str" cm="1">
        <f t="array" ref="H2929">_xlfn.XLOOKUP(1,('[1]VLOOKUP DATA'!$I$2:$I$337=[1]DATA!G2929)*('[1]VLOOKUP DATA'!$J$2:$J$337=[1]DATA!D2929)*('[1]VLOOKUP DATA'!$K$2:$K$337=[1]DATA!E2929),'[1]VLOOKUP DATA'!$L$2:$L$337)</f>
        <v>Off-Peak</v>
      </c>
      <c r="I2929" s="1" cm="1">
        <f t="array" ref="I2929">_xlfn.XLOOKUP(B2929,'[1]VLOOKUP DATA'!$A$3:$A$14,_xlfn.XLOOKUP(H2929,'[1]VLOOKUP DATA'!$D$2:$F$2,'[1]VLOOKUP DATA'!$D$3:$F$14))*100</f>
        <v>93</v>
      </c>
      <c r="J2929" s="2">
        <v>88.697991666666624</v>
      </c>
      <c r="K2929" s="3">
        <f t="shared" si="181"/>
        <v>88.697991666666624</v>
      </c>
      <c r="L2929" s="3">
        <v>98.625</v>
      </c>
      <c r="M2929" s="4">
        <v>433.15784166666685</v>
      </c>
      <c r="N2929" s="4">
        <v>2.6804666666666672</v>
      </c>
      <c r="O2929" s="4">
        <v>524.53688333333355</v>
      </c>
      <c r="P2929" s="3">
        <f t="shared" si="182"/>
        <v>479.85873786407785</v>
      </c>
      <c r="Q2929" s="5">
        <v>0</v>
      </c>
      <c r="R2929" s="5">
        <f>VLOOKUP(D2929,'[1]DESIGN LOAD'!AC:AF,2,FALSE)</f>
        <v>295</v>
      </c>
      <c r="S2929" s="7">
        <f>VLOOKUP(D2929,'[1]DESIGN LOAD'!AC:AF,3,FALSE)</f>
        <v>190</v>
      </c>
      <c r="T2929">
        <f>VLOOKUP(D2929,'[1]DESIGN LOAD'!AC:AF,4,FALSE)</f>
        <v>485</v>
      </c>
    </row>
    <row r="2930" spans="1:20" x14ac:dyDescent="0.3">
      <c r="A2930" s="6">
        <v>2024</v>
      </c>
      <c r="B2930" s="6">
        <v>10</v>
      </c>
      <c r="C2930" s="6">
        <v>31</v>
      </c>
      <c r="D2930" s="6">
        <v>6</v>
      </c>
      <c r="E2930" s="6" t="str">
        <f t="shared" si="180"/>
        <v>Thursday</v>
      </c>
      <c r="F2930" s="6" t="str">
        <f t="shared" si="183"/>
        <v>Week-day</v>
      </c>
      <c r="G2930" s="6" t="str">
        <f>_xlfn.XLOOKUP(B2930,'[1]VLOOKUP DATA'!$A$3:$A$14,'[1]VLOOKUP DATA'!$C$3:$C$14)</f>
        <v>Low-demand</v>
      </c>
      <c r="H2930" s="6" t="str" cm="1">
        <f t="array" ref="H2930">_xlfn.XLOOKUP(1,('[1]VLOOKUP DATA'!$I$2:$I$337=[1]DATA!G2930)*('[1]VLOOKUP DATA'!$J$2:$J$337=[1]DATA!D2930)*('[1]VLOOKUP DATA'!$K$2:$K$337=[1]DATA!E2930),'[1]VLOOKUP DATA'!$L$2:$L$337)</f>
        <v>Standard</v>
      </c>
      <c r="I2930" s="1" cm="1">
        <f t="array" ref="I2930">_xlfn.XLOOKUP(B2930,'[1]VLOOKUP DATA'!$A$3:$A$14,_xlfn.XLOOKUP(H2930,'[1]VLOOKUP DATA'!$D$2:$F$2,'[1]VLOOKUP DATA'!$D$3:$F$14))*100</f>
        <v>147</v>
      </c>
      <c r="J2930" s="2">
        <v>41.569878504672893</v>
      </c>
      <c r="K2930" s="3">
        <f t="shared" si="181"/>
        <v>41.569878504672893</v>
      </c>
      <c r="L2930" s="3">
        <v>98.89719626168224</v>
      </c>
      <c r="M2930" s="4">
        <v>351.81065420560725</v>
      </c>
      <c r="N2930" s="4">
        <v>135.29308411214956</v>
      </c>
      <c r="O2930" s="4">
        <v>528.67326168224326</v>
      </c>
      <c r="P2930" s="3">
        <f t="shared" si="182"/>
        <v>479.85873786407785</v>
      </c>
      <c r="Q2930" s="5">
        <v>0</v>
      </c>
      <c r="R2930" s="5">
        <f>VLOOKUP(D2930,'[1]DESIGN LOAD'!AC:AF,2,FALSE)</f>
        <v>295</v>
      </c>
      <c r="S2930" s="7">
        <f>VLOOKUP(D2930,'[1]DESIGN LOAD'!AC:AF,3,FALSE)</f>
        <v>190</v>
      </c>
      <c r="T2930">
        <f>VLOOKUP(D2930,'[1]DESIGN LOAD'!AC:AF,4,FALSE)</f>
        <v>485</v>
      </c>
    </row>
    <row r="2931" spans="1:20" x14ac:dyDescent="0.3">
      <c r="A2931" s="6">
        <v>2024</v>
      </c>
      <c r="B2931" s="6">
        <v>10</v>
      </c>
      <c r="C2931" s="6">
        <v>31</v>
      </c>
      <c r="D2931" s="6">
        <v>7</v>
      </c>
      <c r="E2931" s="6" t="str">
        <f t="shared" si="180"/>
        <v>Thursday</v>
      </c>
      <c r="F2931" s="6" t="str">
        <f t="shared" si="183"/>
        <v>Week-day</v>
      </c>
      <c r="G2931" s="6" t="str">
        <f>_xlfn.XLOOKUP(B2931,'[1]VLOOKUP DATA'!$A$3:$A$14,'[1]VLOOKUP DATA'!$C$3:$C$14)</f>
        <v>Low-demand</v>
      </c>
      <c r="H2931" s="6" t="str" cm="1">
        <f t="array" ref="H2931">_xlfn.XLOOKUP(1,('[1]VLOOKUP DATA'!$I$2:$I$337=[1]DATA!G2931)*('[1]VLOOKUP DATA'!$J$2:$J$337=[1]DATA!D2931)*('[1]VLOOKUP DATA'!$K$2:$K$337=[1]DATA!E2931),'[1]VLOOKUP DATA'!$L$2:$L$337)</f>
        <v>Peak</v>
      </c>
      <c r="I2931" s="1" cm="1">
        <f t="array" ref="I2931">_xlfn.XLOOKUP(B2931,'[1]VLOOKUP DATA'!$A$3:$A$14,_xlfn.XLOOKUP(H2931,'[1]VLOOKUP DATA'!$D$2:$F$2,'[1]VLOOKUP DATA'!$D$3:$F$14))*100</f>
        <v>213</v>
      </c>
      <c r="J2931" s="2">
        <v>114.38470000000004</v>
      </c>
      <c r="K2931" s="3">
        <f t="shared" si="181"/>
        <v>114.38470000000004</v>
      </c>
      <c r="L2931" s="3">
        <v>96.858333333333334</v>
      </c>
      <c r="M2931" s="4">
        <v>133.19409166666665</v>
      </c>
      <c r="N2931" s="4">
        <v>418.79475833333328</v>
      </c>
      <c r="O2931" s="4">
        <v>666.37351666666677</v>
      </c>
      <c r="P2931" s="3">
        <f t="shared" si="182"/>
        <v>479.85873786407785</v>
      </c>
      <c r="Q2931" s="5">
        <v>0</v>
      </c>
      <c r="R2931" s="5">
        <f>VLOOKUP(D2931,'[1]DESIGN LOAD'!AC:AF,2,FALSE)</f>
        <v>565</v>
      </c>
      <c r="S2931" s="7">
        <f>VLOOKUP(D2931,'[1]DESIGN LOAD'!AC:AF,3,FALSE)</f>
        <v>690</v>
      </c>
      <c r="T2931">
        <f>VLOOKUP(D2931,'[1]DESIGN LOAD'!AC:AF,4,FALSE)</f>
        <v>1255</v>
      </c>
    </row>
    <row r="2932" spans="1:20" x14ac:dyDescent="0.3">
      <c r="A2932" s="6">
        <v>2024</v>
      </c>
      <c r="B2932" s="6">
        <v>10</v>
      </c>
      <c r="C2932" s="6">
        <v>31</v>
      </c>
      <c r="D2932" s="6">
        <v>8</v>
      </c>
      <c r="E2932" s="6" t="str">
        <f t="shared" si="180"/>
        <v>Thursday</v>
      </c>
      <c r="F2932" s="6" t="str">
        <f t="shared" si="183"/>
        <v>Week-day</v>
      </c>
      <c r="G2932" s="6" t="str">
        <f>_xlfn.XLOOKUP(B2932,'[1]VLOOKUP DATA'!$A$3:$A$14,'[1]VLOOKUP DATA'!$C$3:$C$14)</f>
        <v>Low-demand</v>
      </c>
      <c r="H2932" s="6" t="str" cm="1">
        <f t="array" ref="H2932">_xlfn.XLOOKUP(1,('[1]VLOOKUP DATA'!$I$2:$I$337=[1]DATA!G2932)*('[1]VLOOKUP DATA'!$J$2:$J$337=[1]DATA!D2932)*('[1]VLOOKUP DATA'!$K$2:$K$337=[1]DATA!E2932),'[1]VLOOKUP DATA'!$L$2:$L$337)</f>
        <v>Peak</v>
      </c>
      <c r="I2932" s="1" cm="1">
        <f t="array" ref="I2932">_xlfn.XLOOKUP(B2932,'[1]VLOOKUP DATA'!$A$3:$A$14,_xlfn.XLOOKUP(H2932,'[1]VLOOKUP DATA'!$D$2:$F$2,'[1]VLOOKUP DATA'!$D$3:$F$14))*100</f>
        <v>213</v>
      </c>
      <c r="J2932" s="2">
        <v>-46.722125000000013</v>
      </c>
      <c r="K2932" s="3">
        <f t="shared" si="181"/>
        <v>0</v>
      </c>
      <c r="L2932" s="3">
        <v>97.75833333333334</v>
      </c>
      <c r="M2932" s="4">
        <v>11.996974999999999</v>
      </c>
      <c r="N2932" s="4">
        <v>662.98439999999982</v>
      </c>
      <c r="O2932" s="4">
        <v>628.2586749999997</v>
      </c>
      <c r="P2932" s="3">
        <f t="shared" si="182"/>
        <v>479.85873786407785</v>
      </c>
      <c r="Q2932" s="5">
        <v>0</v>
      </c>
      <c r="R2932" s="5">
        <f>VLOOKUP(D2932,'[1]DESIGN LOAD'!AC:AF,2,FALSE)</f>
        <v>565</v>
      </c>
      <c r="S2932" s="7">
        <f>VLOOKUP(D2932,'[1]DESIGN LOAD'!AC:AF,3,FALSE)</f>
        <v>675</v>
      </c>
      <c r="T2932">
        <f>VLOOKUP(D2932,'[1]DESIGN LOAD'!AC:AF,4,FALSE)</f>
        <v>1240</v>
      </c>
    </row>
    <row r="2933" spans="1:20" x14ac:dyDescent="0.3">
      <c r="A2933" s="6">
        <v>2024</v>
      </c>
      <c r="B2933" s="6">
        <v>10</v>
      </c>
      <c r="C2933" s="6">
        <v>31</v>
      </c>
      <c r="D2933" s="6">
        <v>9</v>
      </c>
      <c r="E2933" s="6" t="str">
        <f t="shared" si="180"/>
        <v>Thursday</v>
      </c>
      <c r="F2933" s="6" t="str">
        <f t="shared" si="183"/>
        <v>Week-day</v>
      </c>
      <c r="G2933" s="6" t="str">
        <f>_xlfn.XLOOKUP(B2933,'[1]VLOOKUP DATA'!$A$3:$A$14,'[1]VLOOKUP DATA'!$C$3:$C$14)</f>
        <v>Low-demand</v>
      </c>
      <c r="H2933" s="6" t="str" cm="1">
        <f t="array" ref="H2933">_xlfn.XLOOKUP(1,('[1]VLOOKUP DATA'!$I$2:$I$337=[1]DATA!G2933)*('[1]VLOOKUP DATA'!$J$2:$J$337=[1]DATA!D2933)*('[1]VLOOKUP DATA'!$K$2:$K$337=[1]DATA!E2933),'[1]VLOOKUP DATA'!$L$2:$L$337)</f>
        <v>Peak</v>
      </c>
      <c r="I2933" s="1" cm="1">
        <f t="array" ref="I2933">_xlfn.XLOOKUP(B2933,'[1]VLOOKUP DATA'!$A$3:$A$14,_xlfn.XLOOKUP(H2933,'[1]VLOOKUP DATA'!$D$2:$F$2,'[1]VLOOKUP DATA'!$D$3:$F$14))*100</f>
        <v>213</v>
      </c>
      <c r="J2933" s="2">
        <v>25.506208333333309</v>
      </c>
      <c r="K2933" s="3">
        <f t="shared" si="181"/>
        <v>25.506208333333309</v>
      </c>
      <c r="L2933" s="3">
        <v>99</v>
      </c>
      <c r="M2933" s="4">
        <v>0</v>
      </c>
      <c r="N2933" s="4">
        <v>647.68827500000009</v>
      </c>
      <c r="O2933" s="4">
        <v>673.19448333333378</v>
      </c>
      <c r="P2933" s="3">
        <f t="shared" si="182"/>
        <v>479.85873786407785</v>
      </c>
      <c r="Q2933" s="5">
        <v>0</v>
      </c>
      <c r="R2933" s="5">
        <f>VLOOKUP(D2933,'[1]DESIGN LOAD'!AC:AF,2,FALSE)</f>
        <v>565</v>
      </c>
      <c r="S2933" s="7">
        <f>VLOOKUP(D2933,'[1]DESIGN LOAD'!AC:AF,3,FALSE)</f>
        <v>675</v>
      </c>
      <c r="T2933">
        <f>VLOOKUP(D2933,'[1]DESIGN LOAD'!AC:AF,4,FALSE)</f>
        <v>1240</v>
      </c>
    </row>
    <row r="2934" spans="1:20" x14ac:dyDescent="0.3">
      <c r="A2934" s="6">
        <v>2024</v>
      </c>
      <c r="B2934" s="6">
        <v>10</v>
      </c>
      <c r="C2934" s="6">
        <v>31</v>
      </c>
      <c r="D2934" s="6">
        <v>10</v>
      </c>
      <c r="E2934" s="6" t="str">
        <f t="shared" si="180"/>
        <v>Thursday</v>
      </c>
      <c r="F2934" s="6" t="str">
        <f t="shared" si="183"/>
        <v>Week-day</v>
      </c>
      <c r="G2934" s="6" t="str">
        <f>_xlfn.XLOOKUP(B2934,'[1]VLOOKUP DATA'!$A$3:$A$14,'[1]VLOOKUP DATA'!$C$3:$C$14)</f>
        <v>Low-demand</v>
      </c>
      <c r="H2934" s="6" t="str" cm="1">
        <f t="array" ref="H2934">_xlfn.XLOOKUP(1,('[1]VLOOKUP DATA'!$I$2:$I$337=[1]DATA!G2934)*('[1]VLOOKUP DATA'!$J$2:$J$337=[1]DATA!D2934)*('[1]VLOOKUP DATA'!$K$2:$K$337=[1]DATA!E2934),'[1]VLOOKUP DATA'!$L$2:$L$337)</f>
        <v>Standard</v>
      </c>
      <c r="I2934" s="1" cm="1">
        <f t="array" ref="I2934">_xlfn.XLOOKUP(B2934,'[1]VLOOKUP DATA'!$A$3:$A$14,_xlfn.XLOOKUP(H2934,'[1]VLOOKUP DATA'!$D$2:$F$2,'[1]VLOOKUP DATA'!$D$3:$F$14))*100</f>
        <v>147</v>
      </c>
      <c r="J2934" s="2">
        <v>23.618775000000003</v>
      </c>
      <c r="K2934" s="3">
        <f t="shared" si="181"/>
        <v>23.618775000000003</v>
      </c>
      <c r="L2934" s="3">
        <v>99</v>
      </c>
      <c r="M2934" s="4">
        <v>0</v>
      </c>
      <c r="N2934" s="4">
        <v>646.05936666666673</v>
      </c>
      <c r="O2934" s="4">
        <v>669.67813333333322</v>
      </c>
      <c r="P2934" s="3">
        <f t="shared" si="182"/>
        <v>479.85873786407785</v>
      </c>
      <c r="Q2934" s="5">
        <v>0</v>
      </c>
      <c r="R2934" s="5">
        <f>VLOOKUP(D2934,'[1]DESIGN LOAD'!AC:AF,2,FALSE)</f>
        <v>565</v>
      </c>
      <c r="S2934" s="7">
        <f>VLOOKUP(D2934,'[1]DESIGN LOAD'!AC:AF,3,FALSE)</f>
        <v>675</v>
      </c>
      <c r="T2934">
        <f>VLOOKUP(D2934,'[1]DESIGN LOAD'!AC:AF,4,FALSE)</f>
        <v>1240</v>
      </c>
    </row>
    <row r="2935" spans="1:20" x14ac:dyDescent="0.3">
      <c r="A2935" s="6">
        <v>2024</v>
      </c>
      <c r="B2935" s="6">
        <v>10</v>
      </c>
      <c r="C2935" s="6">
        <v>31</v>
      </c>
      <c r="D2935" s="6">
        <v>11</v>
      </c>
      <c r="E2935" s="6" t="str">
        <f t="shared" si="180"/>
        <v>Thursday</v>
      </c>
      <c r="F2935" s="6" t="str">
        <f t="shared" si="183"/>
        <v>Week-day</v>
      </c>
      <c r="G2935" s="6" t="str">
        <f>_xlfn.XLOOKUP(B2935,'[1]VLOOKUP DATA'!$A$3:$A$14,'[1]VLOOKUP DATA'!$C$3:$C$14)</f>
        <v>Low-demand</v>
      </c>
      <c r="H2935" s="6" t="str" cm="1">
        <f t="array" ref="H2935">_xlfn.XLOOKUP(1,('[1]VLOOKUP DATA'!$I$2:$I$337=[1]DATA!G2935)*('[1]VLOOKUP DATA'!$J$2:$J$337=[1]DATA!D2935)*('[1]VLOOKUP DATA'!$K$2:$K$337=[1]DATA!E2935),'[1]VLOOKUP DATA'!$L$2:$L$337)</f>
        <v>Standard</v>
      </c>
      <c r="I2935" s="1" cm="1">
        <f t="array" ref="I2935">_xlfn.XLOOKUP(B2935,'[1]VLOOKUP DATA'!$A$3:$A$14,_xlfn.XLOOKUP(H2935,'[1]VLOOKUP DATA'!$D$2:$F$2,'[1]VLOOKUP DATA'!$D$3:$F$14))*100</f>
        <v>147</v>
      </c>
      <c r="J2935" s="2">
        <v>22.894749999999998</v>
      </c>
      <c r="K2935" s="3">
        <f t="shared" si="181"/>
        <v>22.894749999999998</v>
      </c>
      <c r="L2935" s="3">
        <v>99</v>
      </c>
      <c r="M2935" s="4">
        <v>0</v>
      </c>
      <c r="N2935" s="4">
        <v>687.57131666666646</v>
      </c>
      <c r="O2935" s="4">
        <v>710.46606666666662</v>
      </c>
      <c r="P2935" s="3">
        <f t="shared" si="182"/>
        <v>479.85873786407785</v>
      </c>
      <c r="Q2935" s="5">
        <v>0</v>
      </c>
      <c r="R2935" s="5">
        <f>VLOOKUP(D2935,'[1]DESIGN LOAD'!AC:AF,2,FALSE)</f>
        <v>565</v>
      </c>
      <c r="S2935" s="7">
        <f>VLOOKUP(D2935,'[1]DESIGN LOAD'!AC:AF,3,FALSE)</f>
        <v>675</v>
      </c>
      <c r="T2935">
        <f>VLOOKUP(D2935,'[1]DESIGN LOAD'!AC:AF,4,FALSE)</f>
        <v>1240</v>
      </c>
    </row>
    <row r="2936" spans="1:20" x14ac:dyDescent="0.3">
      <c r="A2936" s="6">
        <v>2024</v>
      </c>
      <c r="B2936" s="6">
        <v>10</v>
      </c>
      <c r="C2936" s="6">
        <v>31</v>
      </c>
      <c r="D2936" s="6">
        <v>12</v>
      </c>
      <c r="E2936" s="6" t="str">
        <f t="shared" si="180"/>
        <v>Thursday</v>
      </c>
      <c r="F2936" s="6" t="str">
        <f t="shared" si="183"/>
        <v>Week-day</v>
      </c>
      <c r="G2936" s="6" t="str">
        <f>_xlfn.XLOOKUP(B2936,'[1]VLOOKUP DATA'!$A$3:$A$14,'[1]VLOOKUP DATA'!$C$3:$C$14)</f>
        <v>Low-demand</v>
      </c>
      <c r="H2936" s="6" t="str" cm="1">
        <f t="array" ref="H2936">_xlfn.XLOOKUP(1,('[1]VLOOKUP DATA'!$I$2:$I$337=[1]DATA!G2936)*('[1]VLOOKUP DATA'!$J$2:$J$337=[1]DATA!D2936)*('[1]VLOOKUP DATA'!$K$2:$K$337=[1]DATA!E2936),'[1]VLOOKUP DATA'!$L$2:$L$337)</f>
        <v>Standard</v>
      </c>
      <c r="I2936" s="1" cm="1">
        <f t="array" ref="I2936">_xlfn.XLOOKUP(B2936,'[1]VLOOKUP DATA'!$A$3:$A$14,_xlfn.XLOOKUP(H2936,'[1]VLOOKUP DATA'!$D$2:$F$2,'[1]VLOOKUP DATA'!$D$3:$F$14))*100</f>
        <v>147</v>
      </c>
      <c r="J2936" s="2">
        <v>22.354449999999993</v>
      </c>
      <c r="K2936" s="3">
        <f t="shared" si="181"/>
        <v>22.354449999999993</v>
      </c>
      <c r="L2936" s="3">
        <v>99</v>
      </c>
      <c r="M2936" s="4">
        <v>0</v>
      </c>
      <c r="N2936" s="4">
        <v>724.20164166666666</v>
      </c>
      <c r="O2936" s="4">
        <v>746.55607500000008</v>
      </c>
      <c r="P2936" s="3">
        <f t="shared" si="182"/>
        <v>479.85873786407785</v>
      </c>
      <c r="Q2936" s="5">
        <v>0</v>
      </c>
      <c r="R2936" s="5">
        <f>VLOOKUP(D2936,'[1]DESIGN LOAD'!AC:AF,2,FALSE)</f>
        <v>565</v>
      </c>
      <c r="S2936" s="7">
        <f>VLOOKUP(D2936,'[1]DESIGN LOAD'!AC:AF,3,FALSE)</f>
        <v>675</v>
      </c>
      <c r="T2936">
        <f>VLOOKUP(D2936,'[1]DESIGN LOAD'!AC:AF,4,FALSE)</f>
        <v>1240</v>
      </c>
    </row>
    <row r="2937" spans="1:20" x14ac:dyDescent="0.3">
      <c r="A2937" s="6">
        <v>2024</v>
      </c>
      <c r="B2937" s="6">
        <v>10</v>
      </c>
      <c r="C2937" s="6">
        <v>31</v>
      </c>
      <c r="D2937" s="6">
        <v>13</v>
      </c>
      <c r="E2937" s="6" t="str">
        <f t="shared" si="180"/>
        <v>Thursday</v>
      </c>
      <c r="F2937" s="6" t="str">
        <f t="shared" si="183"/>
        <v>Week-day</v>
      </c>
      <c r="G2937" s="6" t="str">
        <f>_xlfn.XLOOKUP(B2937,'[1]VLOOKUP DATA'!$A$3:$A$14,'[1]VLOOKUP DATA'!$C$3:$C$14)</f>
        <v>Low-demand</v>
      </c>
      <c r="H2937" s="6" t="str" cm="1">
        <f t="array" ref="H2937">_xlfn.XLOOKUP(1,('[1]VLOOKUP DATA'!$I$2:$I$337=[1]DATA!G2937)*('[1]VLOOKUP DATA'!$J$2:$J$337=[1]DATA!D2937)*('[1]VLOOKUP DATA'!$K$2:$K$337=[1]DATA!E2937),'[1]VLOOKUP DATA'!$L$2:$L$337)</f>
        <v>Standard</v>
      </c>
      <c r="I2937" s="1" cm="1">
        <f t="array" ref="I2937">_xlfn.XLOOKUP(B2937,'[1]VLOOKUP DATA'!$A$3:$A$14,_xlfn.XLOOKUP(H2937,'[1]VLOOKUP DATA'!$D$2:$F$2,'[1]VLOOKUP DATA'!$D$3:$F$14))*100</f>
        <v>147</v>
      </c>
      <c r="J2937" s="2">
        <v>49.297008333333331</v>
      </c>
      <c r="K2937" s="3">
        <f t="shared" si="181"/>
        <v>49.297008333333331</v>
      </c>
      <c r="L2937" s="3">
        <v>98.99166666666666</v>
      </c>
      <c r="M2937" s="4">
        <v>0</v>
      </c>
      <c r="N2937" s="4">
        <v>738.41566666666699</v>
      </c>
      <c r="O2937" s="4">
        <v>787.71262500000057</v>
      </c>
      <c r="P2937" s="3">
        <f t="shared" si="182"/>
        <v>479.85873786407785</v>
      </c>
      <c r="Q2937" s="5">
        <v>0</v>
      </c>
      <c r="R2937" s="5">
        <f>VLOOKUP(D2937,'[1]DESIGN LOAD'!AC:AF,2,FALSE)</f>
        <v>565</v>
      </c>
      <c r="S2937" s="7">
        <f>VLOOKUP(D2937,'[1]DESIGN LOAD'!AC:AF,3,FALSE)</f>
        <v>675</v>
      </c>
      <c r="T2937">
        <f>VLOOKUP(D2937,'[1]DESIGN LOAD'!AC:AF,4,FALSE)</f>
        <v>1240</v>
      </c>
    </row>
    <row r="2938" spans="1:20" x14ac:dyDescent="0.3">
      <c r="A2938" s="6">
        <v>2024</v>
      </c>
      <c r="B2938" s="6">
        <v>10</v>
      </c>
      <c r="C2938" s="6">
        <v>31</v>
      </c>
      <c r="D2938" s="6">
        <v>14</v>
      </c>
      <c r="E2938" s="6" t="str">
        <f t="shared" si="180"/>
        <v>Thursday</v>
      </c>
      <c r="F2938" s="6" t="str">
        <f t="shared" si="183"/>
        <v>Week-day</v>
      </c>
      <c r="G2938" s="6" t="str">
        <f>_xlfn.XLOOKUP(B2938,'[1]VLOOKUP DATA'!$A$3:$A$14,'[1]VLOOKUP DATA'!$C$3:$C$14)</f>
        <v>Low-demand</v>
      </c>
      <c r="H2938" s="6" t="str" cm="1">
        <f t="array" ref="H2938">_xlfn.XLOOKUP(1,('[1]VLOOKUP DATA'!$I$2:$I$337=[1]DATA!G2938)*('[1]VLOOKUP DATA'!$J$2:$J$337=[1]DATA!D2938)*('[1]VLOOKUP DATA'!$K$2:$K$337=[1]DATA!E2938),'[1]VLOOKUP DATA'!$L$2:$L$337)</f>
        <v>Standard</v>
      </c>
      <c r="I2938" s="1" cm="1">
        <f t="array" ref="I2938">_xlfn.XLOOKUP(B2938,'[1]VLOOKUP DATA'!$A$3:$A$14,_xlfn.XLOOKUP(H2938,'[1]VLOOKUP DATA'!$D$2:$F$2,'[1]VLOOKUP DATA'!$D$3:$F$14))*100</f>
        <v>147</v>
      </c>
      <c r="J2938" s="2">
        <v>-3.6893749999999885</v>
      </c>
      <c r="K2938" s="3">
        <f t="shared" si="181"/>
        <v>0</v>
      </c>
      <c r="L2938" s="3">
        <v>97.908333333333331</v>
      </c>
      <c r="M2938" s="4">
        <v>0</v>
      </c>
      <c r="N2938" s="4">
        <v>761.05155833333367</v>
      </c>
      <c r="O2938" s="4">
        <v>757.36143333333348</v>
      </c>
      <c r="P2938" s="3">
        <f t="shared" si="182"/>
        <v>479.85873786407785</v>
      </c>
      <c r="Q2938" s="5">
        <v>0</v>
      </c>
      <c r="R2938" s="5">
        <f>VLOOKUP(D2938,'[1]DESIGN LOAD'!AC:AF,2,FALSE)</f>
        <v>565</v>
      </c>
      <c r="S2938" s="7">
        <f>VLOOKUP(D2938,'[1]DESIGN LOAD'!AC:AF,3,FALSE)</f>
        <v>675</v>
      </c>
      <c r="T2938">
        <f>VLOOKUP(D2938,'[1]DESIGN LOAD'!AC:AF,4,FALSE)</f>
        <v>1240</v>
      </c>
    </row>
    <row r="2939" spans="1:20" x14ac:dyDescent="0.3">
      <c r="A2939" s="6">
        <v>2024</v>
      </c>
      <c r="B2939" s="6">
        <v>10</v>
      </c>
      <c r="C2939" s="6">
        <v>31</v>
      </c>
      <c r="D2939" s="6">
        <v>15</v>
      </c>
      <c r="E2939" s="6" t="str">
        <f t="shared" si="180"/>
        <v>Thursday</v>
      </c>
      <c r="F2939" s="6" t="str">
        <f t="shared" si="183"/>
        <v>Week-day</v>
      </c>
      <c r="G2939" s="6" t="str">
        <f>_xlfn.XLOOKUP(B2939,'[1]VLOOKUP DATA'!$A$3:$A$14,'[1]VLOOKUP DATA'!$C$3:$C$14)</f>
        <v>Low-demand</v>
      </c>
      <c r="H2939" s="6" t="str" cm="1">
        <f t="array" ref="H2939">_xlfn.XLOOKUP(1,('[1]VLOOKUP DATA'!$I$2:$I$337=[1]DATA!G2939)*('[1]VLOOKUP DATA'!$J$2:$J$337=[1]DATA!D2939)*('[1]VLOOKUP DATA'!$K$2:$K$337=[1]DATA!E2939),'[1]VLOOKUP DATA'!$L$2:$L$337)</f>
        <v>Standard</v>
      </c>
      <c r="I2939" s="1" cm="1">
        <f t="array" ref="I2939">_xlfn.XLOOKUP(B2939,'[1]VLOOKUP DATA'!$A$3:$A$14,_xlfn.XLOOKUP(H2939,'[1]VLOOKUP DATA'!$D$2:$F$2,'[1]VLOOKUP DATA'!$D$3:$F$14))*100</f>
        <v>147</v>
      </c>
      <c r="J2939" s="2">
        <v>79.639425000000017</v>
      </c>
      <c r="K2939" s="3">
        <f t="shared" si="181"/>
        <v>79.639425000000017</v>
      </c>
      <c r="L2939" s="3">
        <v>98.533333333333331</v>
      </c>
      <c r="M2939" s="4">
        <v>0</v>
      </c>
      <c r="N2939" s="4">
        <v>645.19757499999946</v>
      </c>
      <c r="O2939" s="4">
        <v>724.8369083333331</v>
      </c>
      <c r="P2939" s="3">
        <f t="shared" si="182"/>
        <v>479.85873786407785</v>
      </c>
      <c r="Q2939" s="5">
        <v>0</v>
      </c>
      <c r="R2939" s="5">
        <f>VLOOKUP(D2939,'[1]DESIGN LOAD'!AC:AF,2,FALSE)</f>
        <v>565</v>
      </c>
      <c r="S2939" s="7">
        <f>VLOOKUP(D2939,'[1]DESIGN LOAD'!AC:AF,3,FALSE)</f>
        <v>675</v>
      </c>
      <c r="T2939">
        <f>VLOOKUP(D2939,'[1]DESIGN LOAD'!AC:AF,4,FALSE)</f>
        <v>1240</v>
      </c>
    </row>
    <row r="2940" spans="1:20" x14ac:dyDescent="0.3">
      <c r="A2940" s="6">
        <v>2024</v>
      </c>
      <c r="B2940" s="6">
        <v>10</v>
      </c>
      <c r="C2940" s="6">
        <v>31</v>
      </c>
      <c r="D2940" s="6">
        <v>16</v>
      </c>
      <c r="E2940" s="6" t="str">
        <f t="shared" si="180"/>
        <v>Thursday</v>
      </c>
      <c r="F2940" s="6" t="str">
        <f t="shared" si="183"/>
        <v>Week-day</v>
      </c>
      <c r="G2940" s="6" t="str">
        <f>_xlfn.XLOOKUP(B2940,'[1]VLOOKUP DATA'!$A$3:$A$14,'[1]VLOOKUP DATA'!$C$3:$C$14)</f>
        <v>Low-demand</v>
      </c>
      <c r="H2940" s="6" t="str" cm="1">
        <f t="array" ref="H2940">_xlfn.XLOOKUP(1,('[1]VLOOKUP DATA'!$I$2:$I$337=[1]DATA!G2940)*('[1]VLOOKUP DATA'!$J$2:$J$337=[1]DATA!D2940)*('[1]VLOOKUP DATA'!$K$2:$K$337=[1]DATA!E2940),'[1]VLOOKUP DATA'!$L$2:$L$337)</f>
        <v>Standard</v>
      </c>
      <c r="I2940" s="1" cm="1">
        <f t="array" ref="I2940">_xlfn.XLOOKUP(B2940,'[1]VLOOKUP DATA'!$A$3:$A$14,_xlfn.XLOOKUP(H2940,'[1]VLOOKUP DATA'!$D$2:$F$2,'[1]VLOOKUP DATA'!$D$3:$F$14))*100</f>
        <v>147</v>
      </c>
      <c r="J2940" s="2">
        <v>107.07788333333333</v>
      </c>
      <c r="K2940" s="3">
        <f t="shared" si="181"/>
        <v>107.07788333333333</v>
      </c>
      <c r="L2940" s="3">
        <v>96.041666666666671</v>
      </c>
      <c r="M2940" s="4">
        <v>224.17592499999995</v>
      </c>
      <c r="N2940" s="4">
        <v>379.66286666666673</v>
      </c>
      <c r="O2940" s="4">
        <v>710.91651666666644</v>
      </c>
      <c r="P2940" s="3">
        <f t="shared" si="182"/>
        <v>479.85873786407785</v>
      </c>
      <c r="Q2940" s="5">
        <v>0</v>
      </c>
      <c r="R2940" s="5">
        <f>VLOOKUP(D2940,'[1]DESIGN LOAD'!AC:AF,2,FALSE)</f>
        <v>565</v>
      </c>
      <c r="S2940" s="7">
        <f>VLOOKUP(D2940,'[1]DESIGN LOAD'!AC:AF,3,FALSE)</f>
        <v>675</v>
      </c>
      <c r="T2940">
        <f>VLOOKUP(D2940,'[1]DESIGN LOAD'!AC:AF,4,FALSE)</f>
        <v>1240</v>
      </c>
    </row>
    <row r="2941" spans="1:20" x14ac:dyDescent="0.3">
      <c r="A2941" s="6">
        <v>2024</v>
      </c>
      <c r="B2941" s="6">
        <v>10</v>
      </c>
      <c r="C2941" s="6">
        <v>31</v>
      </c>
      <c r="D2941" s="6">
        <v>17</v>
      </c>
      <c r="E2941" s="6" t="str">
        <f t="shared" si="180"/>
        <v>Thursday</v>
      </c>
      <c r="F2941" s="6" t="str">
        <f t="shared" si="183"/>
        <v>Week-day</v>
      </c>
      <c r="G2941" s="6" t="str">
        <f>_xlfn.XLOOKUP(B2941,'[1]VLOOKUP DATA'!$A$3:$A$14,'[1]VLOOKUP DATA'!$C$3:$C$14)</f>
        <v>Low-demand</v>
      </c>
      <c r="H2941" s="6" t="str" cm="1">
        <f t="array" ref="H2941">_xlfn.XLOOKUP(1,('[1]VLOOKUP DATA'!$I$2:$I$337=[1]DATA!G2941)*('[1]VLOOKUP DATA'!$J$2:$J$337=[1]DATA!D2941)*('[1]VLOOKUP DATA'!$K$2:$K$337=[1]DATA!E2941),'[1]VLOOKUP DATA'!$L$2:$L$337)</f>
        <v>Standard</v>
      </c>
      <c r="I2941" s="1" cm="1">
        <f t="array" ref="I2941">_xlfn.XLOOKUP(B2941,'[1]VLOOKUP DATA'!$A$3:$A$14,_xlfn.XLOOKUP(H2941,'[1]VLOOKUP DATA'!$D$2:$F$2,'[1]VLOOKUP DATA'!$D$3:$F$14))*100</f>
        <v>147</v>
      </c>
      <c r="J2941" s="2">
        <v>68.701033333333328</v>
      </c>
      <c r="K2941" s="3">
        <f t="shared" si="181"/>
        <v>68.701033333333328</v>
      </c>
      <c r="L2941" s="3">
        <v>96.166666666666671</v>
      </c>
      <c r="M2941" s="4">
        <v>479.82240833333333</v>
      </c>
      <c r="N2941" s="4">
        <v>151.989825</v>
      </c>
      <c r="O2941" s="4">
        <v>700.51368333333335</v>
      </c>
      <c r="P2941" s="3">
        <f t="shared" si="182"/>
        <v>479.85873786407785</v>
      </c>
      <c r="Q2941" s="5">
        <v>0</v>
      </c>
      <c r="R2941" s="5">
        <f>VLOOKUP(D2941,'[1]DESIGN LOAD'!AC:AF,2,FALSE)</f>
        <v>555</v>
      </c>
      <c r="S2941" s="7">
        <f>VLOOKUP(D2941,'[1]DESIGN LOAD'!AC:AF,3,FALSE)</f>
        <v>675</v>
      </c>
      <c r="T2941">
        <f>VLOOKUP(D2941,'[1]DESIGN LOAD'!AC:AF,4,FALSE)</f>
        <v>1230</v>
      </c>
    </row>
    <row r="2942" spans="1:20" x14ac:dyDescent="0.3">
      <c r="A2942" s="6">
        <v>2024</v>
      </c>
      <c r="B2942" s="6">
        <v>10</v>
      </c>
      <c r="C2942" s="6">
        <v>31</v>
      </c>
      <c r="D2942" s="6">
        <v>18</v>
      </c>
      <c r="E2942" s="6" t="str">
        <f t="shared" si="180"/>
        <v>Thursday</v>
      </c>
      <c r="F2942" s="6" t="str">
        <f t="shared" si="183"/>
        <v>Week-day</v>
      </c>
      <c r="G2942" s="6" t="str">
        <f>_xlfn.XLOOKUP(B2942,'[1]VLOOKUP DATA'!$A$3:$A$14,'[1]VLOOKUP DATA'!$C$3:$C$14)</f>
        <v>Low-demand</v>
      </c>
      <c r="H2942" s="6" t="str" cm="1">
        <f t="array" ref="H2942">_xlfn.XLOOKUP(1,('[1]VLOOKUP DATA'!$I$2:$I$337=[1]DATA!G2942)*('[1]VLOOKUP DATA'!$J$2:$J$337=[1]DATA!D2942)*('[1]VLOOKUP DATA'!$K$2:$K$337=[1]DATA!E2942),'[1]VLOOKUP DATA'!$L$2:$L$337)</f>
        <v>Peak</v>
      </c>
      <c r="I2942" s="1" cm="1">
        <f t="array" ref="I2942">_xlfn.XLOOKUP(B2942,'[1]VLOOKUP DATA'!$A$3:$A$14,_xlfn.XLOOKUP(H2942,'[1]VLOOKUP DATA'!$D$2:$F$2,'[1]VLOOKUP DATA'!$D$3:$F$14))*100</f>
        <v>213</v>
      </c>
      <c r="J2942" s="2">
        <v>112.31874166666663</v>
      </c>
      <c r="K2942" s="3">
        <f t="shared" si="181"/>
        <v>112.31874166666663</v>
      </c>
      <c r="L2942" s="3">
        <v>96.174999999999997</v>
      </c>
      <c r="M2942" s="4">
        <v>479.83389166666677</v>
      </c>
      <c r="N2942" s="4">
        <v>36.319633333333357</v>
      </c>
      <c r="O2942" s="4">
        <v>628.47276666666653</v>
      </c>
      <c r="P2942" s="3">
        <f t="shared" si="182"/>
        <v>479.85873786407785</v>
      </c>
      <c r="Q2942" s="5">
        <v>0</v>
      </c>
      <c r="R2942" s="5">
        <f>VLOOKUP(D2942,'[1]DESIGN LOAD'!AC:AF,2,FALSE)</f>
        <v>485</v>
      </c>
      <c r="S2942" s="7">
        <f>VLOOKUP(D2942,'[1]DESIGN LOAD'!AC:AF,3,FALSE)</f>
        <v>655</v>
      </c>
      <c r="T2942">
        <f>VLOOKUP(D2942,'[1]DESIGN LOAD'!AC:AF,4,FALSE)</f>
        <v>1140</v>
      </c>
    </row>
    <row r="2943" spans="1:20" x14ac:dyDescent="0.3">
      <c r="A2943" s="6">
        <v>2024</v>
      </c>
      <c r="B2943" s="6">
        <v>10</v>
      </c>
      <c r="C2943" s="6">
        <v>31</v>
      </c>
      <c r="D2943" s="6">
        <v>19</v>
      </c>
      <c r="E2943" s="6" t="str">
        <f t="shared" si="180"/>
        <v>Thursday</v>
      </c>
      <c r="F2943" s="6" t="str">
        <f t="shared" si="183"/>
        <v>Week-day</v>
      </c>
      <c r="G2943" s="6" t="str">
        <f>_xlfn.XLOOKUP(B2943,'[1]VLOOKUP DATA'!$A$3:$A$14,'[1]VLOOKUP DATA'!$C$3:$C$14)</f>
        <v>Low-demand</v>
      </c>
      <c r="H2943" s="6" t="str" cm="1">
        <f t="array" ref="H2943">_xlfn.XLOOKUP(1,('[1]VLOOKUP DATA'!$I$2:$I$337=[1]DATA!G2943)*('[1]VLOOKUP DATA'!$J$2:$J$337=[1]DATA!D2943)*('[1]VLOOKUP DATA'!$K$2:$K$337=[1]DATA!E2943),'[1]VLOOKUP DATA'!$L$2:$L$337)</f>
        <v>Peak</v>
      </c>
      <c r="I2943" s="1" cm="1">
        <f t="array" ref="I2943">_xlfn.XLOOKUP(B2943,'[1]VLOOKUP DATA'!$A$3:$A$14,_xlfn.XLOOKUP(H2943,'[1]VLOOKUP DATA'!$D$2:$F$2,'[1]VLOOKUP DATA'!$D$3:$F$14))*100</f>
        <v>213</v>
      </c>
      <c r="J2943" s="2">
        <v>177.21713333333344</v>
      </c>
      <c r="K2943" s="3">
        <f t="shared" si="181"/>
        <v>177.21713333333344</v>
      </c>
      <c r="L2943" s="3">
        <v>94.875</v>
      </c>
      <c r="M2943" s="4">
        <v>479.83407500000015</v>
      </c>
      <c r="N2943" s="4">
        <v>0.64332500000000026</v>
      </c>
      <c r="O2943" s="4">
        <v>657.69499166666697</v>
      </c>
      <c r="P2943" s="3">
        <f t="shared" si="182"/>
        <v>479.85873786407785</v>
      </c>
      <c r="Q2943" s="5">
        <v>0</v>
      </c>
      <c r="R2943" s="5">
        <f>VLOOKUP(D2943,'[1]DESIGN LOAD'!AC:AF,2,FALSE)</f>
        <v>295</v>
      </c>
      <c r="S2943" s="7">
        <f>VLOOKUP(D2943,'[1]DESIGN LOAD'!AC:AF,3,FALSE)</f>
        <v>655</v>
      </c>
      <c r="T2943">
        <f>VLOOKUP(D2943,'[1]DESIGN LOAD'!AC:AF,4,FALSE)</f>
        <v>950</v>
      </c>
    </row>
    <row r="2944" spans="1:20" x14ac:dyDescent="0.3">
      <c r="A2944" s="6">
        <v>2024</v>
      </c>
      <c r="B2944" s="6">
        <v>10</v>
      </c>
      <c r="C2944" s="6">
        <v>31</v>
      </c>
      <c r="D2944" s="6">
        <v>20</v>
      </c>
      <c r="E2944" s="6" t="str">
        <f t="shared" si="180"/>
        <v>Thursday</v>
      </c>
      <c r="F2944" s="6" t="str">
        <f t="shared" si="183"/>
        <v>Week-day</v>
      </c>
      <c r="G2944" s="6" t="str">
        <f>_xlfn.XLOOKUP(B2944,'[1]VLOOKUP DATA'!$A$3:$A$14,'[1]VLOOKUP DATA'!$C$3:$C$14)</f>
        <v>Low-demand</v>
      </c>
      <c r="H2944" s="6" t="str" cm="1">
        <f t="array" ref="H2944">_xlfn.XLOOKUP(1,('[1]VLOOKUP DATA'!$I$2:$I$337=[1]DATA!G2944)*('[1]VLOOKUP DATA'!$J$2:$J$337=[1]DATA!D2944)*('[1]VLOOKUP DATA'!$K$2:$K$337=[1]DATA!E2944),'[1]VLOOKUP DATA'!$L$2:$L$337)</f>
        <v>Standard</v>
      </c>
      <c r="I2944" s="1" cm="1">
        <f t="array" ref="I2944">_xlfn.XLOOKUP(B2944,'[1]VLOOKUP DATA'!$A$3:$A$14,_xlfn.XLOOKUP(H2944,'[1]VLOOKUP DATA'!$D$2:$F$2,'[1]VLOOKUP DATA'!$D$3:$F$14))*100</f>
        <v>147</v>
      </c>
      <c r="J2944" s="2">
        <v>73.825424999999996</v>
      </c>
      <c r="K2944" s="3">
        <f t="shared" si="181"/>
        <v>73.825424999999996</v>
      </c>
      <c r="L2944" s="3">
        <v>93.833333333333329</v>
      </c>
      <c r="M2944" s="4">
        <v>479.82105833333338</v>
      </c>
      <c r="N2944" s="4">
        <v>0</v>
      </c>
      <c r="O2944" s="4">
        <v>553.64695833333326</v>
      </c>
      <c r="P2944" s="3">
        <f t="shared" si="182"/>
        <v>479.85873786407785</v>
      </c>
      <c r="Q2944" s="5">
        <v>0</v>
      </c>
      <c r="R2944" s="5">
        <f>VLOOKUP(D2944,'[1]DESIGN LOAD'!AC:AF,2,FALSE)</f>
        <v>295</v>
      </c>
      <c r="S2944" s="7">
        <f>VLOOKUP(D2944,'[1]DESIGN LOAD'!AC:AF,3,FALSE)</f>
        <v>190</v>
      </c>
      <c r="T2944">
        <f>VLOOKUP(D2944,'[1]DESIGN LOAD'!AC:AF,4,FALSE)</f>
        <v>485</v>
      </c>
    </row>
    <row r="2945" spans="1:20" x14ac:dyDescent="0.3">
      <c r="A2945" s="6">
        <v>2024</v>
      </c>
      <c r="B2945" s="6">
        <v>10</v>
      </c>
      <c r="C2945" s="6">
        <v>31</v>
      </c>
      <c r="D2945" s="6">
        <v>21</v>
      </c>
      <c r="E2945" s="6" t="str">
        <f t="shared" si="180"/>
        <v>Thursday</v>
      </c>
      <c r="F2945" s="6" t="str">
        <f t="shared" si="183"/>
        <v>Week-day</v>
      </c>
      <c r="G2945" s="6" t="str">
        <f>_xlfn.XLOOKUP(B2945,'[1]VLOOKUP DATA'!$A$3:$A$14,'[1]VLOOKUP DATA'!$C$3:$C$14)</f>
        <v>Low-demand</v>
      </c>
      <c r="H2945" s="6" t="str" cm="1">
        <f t="array" ref="H2945">_xlfn.XLOOKUP(1,('[1]VLOOKUP DATA'!$I$2:$I$337=[1]DATA!G2945)*('[1]VLOOKUP DATA'!$J$2:$J$337=[1]DATA!D2945)*('[1]VLOOKUP DATA'!$K$2:$K$337=[1]DATA!E2945),'[1]VLOOKUP DATA'!$L$2:$L$337)</f>
        <v>Standard</v>
      </c>
      <c r="I2945" s="1" cm="1">
        <f t="array" ref="I2945">_xlfn.XLOOKUP(B2945,'[1]VLOOKUP DATA'!$A$3:$A$14,_xlfn.XLOOKUP(H2945,'[1]VLOOKUP DATA'!$D$2:$F$2,'[1]VLOOKUP DATA'!$D$3:$F$14))*100</f>
        <v>147</v>
      </c>
      <c r="J2945" s="2">
        <v>77.901699999999991</v>
      </c>
      <c r="K2945" s="3">
        <f t="shared" si="181"/>
        <v>77.901699999999991</v>
      </c>
      <c r="L2945" s="3">
        <v>94.875</v>
      </c>
      <c r="M2945" s="4">
        <v>479.8303499999999</v>
      </c>
      <c r="N2945" s="4">
        <v>0</v>
      </c>
      <c r="O2945" s="4">
        <v>557.73255833333337</v>
      </c>
      <c r="P2945" s="3">
        <f t="shared" si="182"/>
        <v>479.85873786407785</v>
      </c>
      <c r="Q2945" s="5">
        <v>0</v>
      </c>
      <c r="R2945" s="5">
        <f>VLOOKUP(D2945,'[1]DESIGN LOAD'!AC:AF,2,FALSE)</f>
        <v>295</v>
      </c>
      <c r="S2945" s="7">
        <f>VLOOKUP(D2945,'[1]DESIGN LOAD'!AC:AF,3,FALSE)</f>
        <v>190</v>
      </c>
      <c r="T2945">
        <f>VLOOKUP(D2945,'[1]DESIGN LOAD'!AC:AF,4,FALSE)</f>
        <v>485</v>
      </c>
    </row>
    <row r="2946" spans="1:20" x14ac:dyDescent="0.3">
      <c r="A2946" s="6">
        <v>2024</v>
      </c>
      <c r="B2946" s="6">
        <v>10</v>
      </c>
      <c r="C2946" s="6">
        <v>31</v>
      </c>
      <c r="D2946" s="6">
        <v>22</v>
      </c>
      <c r="E2946" s="6" t="str">
        <f t="shared" ref="E2946:E3009" si="184">TEXT(DATE(A2946, B2946, C2946), "dddd")</f>
        <v>Thursday</v>
      </c>
      <c r="F2946" s="6" t="str">
        <f t="shared" si="183"/>
        <v>Week-day</v>
      </c>
      <c r="G2946" s="6" t="str">
        <f>_xlfn.XLOOKUP(B2946,'[1]VLOOKUP DATA'!$A$3:$A$14,'[1]VLOOKUP DATA'!$C$3:$C$14)</f>
        <v>Low-demand</v>
      </c>
      <c r="H2946" s="6" t="str" cm="1">
        <f t="array" ref="H2946">_xlfn.XLOOKUP(1,('[1]VLOOKUP DATA'!$I$2:$I$337=[1]DATA!G2946)*('[1]VLOOKUP DATA'!$J$2:$J$337=[1]DATA!D2946)*('[1]VLOOKUP DATA'!$K$2:$K$337=[1]DATA!E2946),'[1]VLOOKUP DATA'!$L$2:$L$337)</f>
        <v>Off-Peak</v>
      </c>
      <c r="I2946" s="1" cm="1">
        <f t="array" ref="I2946">_xlfn.XLOOKUP(B2946,'[1]VLOOKUP DATA'!$A$3:$A$14,_xlfn.XLOOKUP(H2946,'[1]VLOOKUP DATA'!$D$2:$F$2,'[1]VLOOKUP DATA'!$D$3:$F$14))*100</f>
        <v>93</v>
      </c>
      <c r="J2946" s="2">
        <v>65.283691666666684</v>
      </c>
      <c r="K2946" s="3">
        <f t="shared" ref="K2946:K3009" si="185">IF(J2946&gt;0,J2946,0)</f>
        <v>65.283691666666684</v>
      </c>
      <c r="L2946" s="3">
        <v>95.733333333333334</v>
      </c>
      <c r="M2946" s="4">
        <v>479.82635000000005</v>
      </c>
      <c r="N2946" s="4">
        <v>0</v>
      </c>
      <c r="O2946" s="4">
        <v>545.11059166666678</v>
      </c>
      <c r="P2946" s="3">
        <f t="shared" ref="P2946:P3009" si="186">_xlfn.MAXIFS(M:M,B:B,B2946)</f>
        <v>479.85873786407785</v>
      </c>
      <c r="Q2946" s="5">
        <v>0</v>
      </c>
      <c r="R2946" s="5">
        <f>VLOOKUP(D2946,'[1]DESIGN LOAD'!AC:AF,2,FALSE)</f>
        <v>200</v>
      </c>
      <c r="S2946" s="7">
        <f>VLOOKUP(D2946,'[1]DESIGN LOAD'!AC:AF,3,FALSE)</f>
        <v>190</v>
      </c>
      <c r="T2946">
        <f>VLOOKUP(D2946,'[1]DESIGN LOAD'!AC:AF,4,FALSE)</f>
        <v>390</v>
      </c>
    </row>
    <row r="2947" spans="1:20" x14ac:dyDescent="0.3">
      <c r="A2947" s="6">
        <v>2024</v>
      </c>
      <c r="B2947" s="6">
        <v>10</v>
      </c>
      <c r="C2947" s="6">
        <v>31</v>
      </c>
      <c r="D2947" s="6">
        <v>23</v>
      </c>
      <c r="E2947" s="6" t="str">
        <f t="shared" si="184"/>
        <v>Thursday</v>
      </c>
      <c r="F2947" s="6" t="str">
        <f t="shared" si="183"/>
        <v>Week-day</v>
      </c>
      <c r="G2947" s="6" t="str">
        <f>_xlfn.XLOOKUP(B2947,'[1]VLOOKUP DATA'!$A$3:$A$14,'[1]VLOOKUP DATA'!$C$3:$C$14)</f>
        <v>Low-demand</v>
      </c>
      <c r="H2947" s="6" t="str" cm="1">
        <f t="array" ref="H2947">_xlfn.XLOOKUP(1,('[1]VLOOKUP DATA'!$I$2:$I$337=[1]DATA!G2947)*('[1]VLOOKUP DATA'!$J$2:$J$337=[1]DATA!D2947)*('[1]VLOOKUP DATA'!$K$2:$K$337=[1]DATA!E2947),'[1]VLOOKUP DATA'!$L$2:$L$337)</f>
        <v>Off-Peak</v>
      </c>
      <c r="I2947" s="1" cm="1">
        <f t="array" ref="I2947">_xlfn.XLOOKUP(B2947,'[1]VLOOKUP DATA'!$A$3:$A$14,_xlfn.XLOOKUP(H2947,'[1]VLOOKUP DATA'!$D$2:$F$2,'[1]VLOOKUP DATA'!$D$3:$F$14))*100</f>
        <v>93</v>
      </c>
      <c r="J2947" s="2">
        <v>81.753708333333336</v>
      </c>
      <c r="K2947" s="3">
        <f t="shared" si="185"/>
        <v>81.753708333333336</v>
      </c>
      <c r="L2947" s="3">
        <v>96.408333333333331</v>
      </c>
      <c r="M2947" s="4">
        <v>479.82834166666646</v>
      </c>
      <c r="N2947" s="4">
        <v>0</v>
      </c>
      <c r="O2947" s="4">
        <v>561.58256666666671</v>
      </c>
      <c r="P2947" s="3">
        <f t="shared" si="186"/>
        <v>479.85873786407785</v>
      </c>
      <c r="Q2947" s="5">
        <v>0</v>
      </c>
      <c r="R2947" s="5">
        <f>VLOOKUP(D2947,'[1]DESIGN LOAD'!AC:AF,2,FALSE)</f>
        <v>200</v>
      </c>
      <c r="S2947" s="7">
        <f>VLOOKUP(D2947,'[1]DESIGN LOAD'!AC:AF,3,FALSE)</f>
        <v>190</v>
      </c>
      <c r="T2947">
        <f>VLOOKUP(D2947,'[1]DESIGN LOAD'!AC:AF,4,FALSE)</f>
        <v>390</v>
      </c>
    </row>
    <row r="2948" spans="1:20" x14ac:dyDescent="0.3">
      <c r="A2948" s="6">
        <v>2024</v>
      </c>
      <c r="B2948" s="6">
        <v>11</v>
      </c>
      <c r="C2948" s="6">
        <v>1</v>
      </c>
      <c r="D2948" s="6">
        <v>0</v>
      </c>
      <c r="E2948" s="6" t="str">
        <f t="shared" si="184"/>
        <v>Friday</v>
      </c>
      <c r="F2948" s="6" t="str">
        <f t="shared" si="183"/>
        <v>Week-day</v>
      </c>
      <c r="G2948" s="6" t="str">
        <f>_xlfn.XLOOKUP(B2948,'[1]VLOOKUP DATA'!$A$3:$A$14,'[1]VLOOKUP DATA'!$C$3:$C$14)</f>
        <v>Low-demand</v>
      </c>
      <c r="H2948" s="6" t="str" cm="1">
        <f t="array" ref="H2948">_xlfn.XLOOKUP(1,('[1]VLOOKUP DATA'!$I$2:$I$337=[1]DATA!G2948)*('[1]VLOOKUP DATA'!$J$2:$J$337=[1]DATA!D2948)*('[1]VLOOKUP DATA'!$K$2:$K$337=[1]DATA!E2948),'[1]VLOOKUP DATA'!$L$2:$L$337)</f>
        <v>Off-Peak</v>
      </c>
      <c r="I2948" s="1" cm="1">
        <f t="array" ref="I2948">_xlfn.XLOOKUP(B2948,'[1]VLOOKUP DATA'!$A$3:$A$14,_xlfn.XLOOKUP(H2948,'[1]VLOOKUP DATA'!$D$2:$F$2,'[1]VLOOKUP DATA'!$D$3:$F$14))*100</f>
        <v>93</v>
      </c>
      <c r="J2948" s="2">
        <v>69.327658333333332</v>
      </c>
      <c r="K2948" s="3">
        <f t="shared" si="185"/>
        <v>69.327658333333332</v>
      </c>
      <c r="L2948" s="3">
        <v>97.24166666666666</v>
      </c>
      <c r="M2948" s="4">
        <v>479.83095833333317</v>
      </c>
      <c r="N2948" s="4">
        <v>0</v>
      </c>
      <c r="O2948" s="4">
        <v>549.15919166666674</v>
      </c>
      <c r="P2948" s="3">
        <f t="shared" si="186"/>
        <v>480.00108333333327</v>
      </c>
      <c r="Q2948" s="5">
        <v>0</v>
      </c>
      <c r="R2948" s="5">
        <f>VLOOKUP(D2948,'[1]DESIGN LOAD'!AC:AF,2,FALSE)</f>
        <v>200</v>
      </c>
      <c r="S2948" s="7">
        <f>VLOOKUP(D2948,'[1]DESIGN LOAD'!AC:AF,3,FALSE)</f>
        <v>190</v>
      </c>
      <c r="T2948">
        <f>VLOOKUP(D2948,'[1]DESIGN LOAD'!AC:AF,4,FALSE)</f>
        <v>390</v>
      </c>
    </row>
    <row r="2949" spans="1:20" x14ac:dyDescent="0.3">
      <c r="A2949" s="6">
        <v>2024</v>
      </c>
      <c r="B2949" s="6">
        <v>11</v>
      </c>
      <c r="C2949" s="6">
        <v>1</v>
      </c>
      <c r="D2949" s="6">
        <v>1</v>
      </c>
      <c r="E2949" s="6" t="str">
        <f t="shared" si="184"/>
        <v>Friday</v>
      </c>
      <c r="F2949" s="6" t="str">
        <f t="shared" si="183"/>
        <v>Week-day</v>
      </c>
      <c r="G2949" s="6" t="str">
        <f>_xlfn.XLOOKUP(B2949,'[1]VLOOKUP DATA'!$A$3:$A$14,'[1]VLOOKUP DATA'!$C$3:$C$14)</f>
        <v>Low-demand</v>
      </c>
      <c r="H2949" s="6" t="str" cm="1">
        <f t="array" ref="H2949">_xlfn.XLOOKUP(1,('[1]VLOOKUP DATA'!$I$2:$I$337=[1]DATA!G2949)*('[1]VLOOKUP DATA'!$J$2:$J$337=[1]DATA!D2949)*('[1]VLOOKUP DATA'!$K$2:$K$337=[1]DATA!E2949),'[1]VLOOKUP DATA'!$L$2:$L$337)</f>
        <v>Off-Peak</v>
      </c>
      <c r="I2949" s="1" cm="1">
        <f t="array" ref="I2949">_xlfn.XLOOKUP(B2949,'[1]VLOOKUP DATA'!$A$3:$A$14,_xlfn.XLOOKUP(H2949,'[1]VLOOKUP DATA'!$D$2:$F$2,'[1]VLOOKUP DATA'!$D$3:$F$14))*100</f>
        <v>93</v>
      </c>
      <c r="J2949" s="2">
        <v>74.666066666666651</v>
      </c>
      <c r="K2949" s="3">
        <f t="shared" si="185"/>
        <v>74.666066666666651</v>
      </c>
      <c r="L2949" s="3">
        <v>98</v>
      </c>
      <c r="M2949" s="4">
        <v>469.33131666666668</v>
      </c>
      <c r="N2949" s="4">
        <v>0</v>
      </c>
      <c r="O2949" s="4">
        <v>543.99789166666642</v>
      </c>
      <c r="P2949" s="3">
        <f t="shared" si="186"/>
        <v>480.00108333333327</v>
      </c>
      <c r="Q2949" s="5">
        <v>0</v>
      </c>
      <c r="R2949" s="5">
        <f>VLOOKUP(D2949,'[1]DESIGN LOAD'!AC:AF,2,FALSE)</f>
        <v>200</v>
      </c>
      <c r="S2949" s="7">
        <f>VLOOKUP(D2949,'[1]DESIGN LOAD'!AC:AF,3,FALSE)</f>
        <v>190</v>
      </c>
      <c r="T2949">
        <f>VLOOKUP(D2949,'[1]DESIGN LOAD'!AC:AF,4,FALSE)</f>
        <v>390</v>
      </c>
    </row>
    <row r="2950" spans="1:20" x14ac:dyDescent="0.3">
      <c r="A2950" s="6">
        <v>2024</v>
      </c>
      <c r="B2950" s="6">
        <v>11</v>
      </c>
      <c r="C2950" s="6">
        <v>1</v>
      </c>
      <c r="D2950" s="6">
        <v>2</v>
      </c>
      <c r="E2950" s="6" t="str">
        <f t="shared" si="184"/>
        <v>Friday</v>
      </c>
      <c r="F2950" s="6" t="str">
        <f t="shared" si="183"/>
        <v>Week-day</v>
      </c>
      <c r="G2950" s="6" t="str">
        <f>_xlfn.XLOOKUP(B2950,'[1]VLOOKUP DATA'!$A$3:$A$14,'[1]VLOOKUP DATA'!$C$3:$C$14)</f>
        <v>Low-demand</v>
      </c>
      <c r="H2950" s="6" t="str" cm="1">
        <f t="array" ref="H2950">_xlfn.XLOOKUP(1,('[1]VLOOKUP DATA'!$I$2:$I$337=[1]DATA!G2950)*('[1]VLOOKUP DATA'!$J$2:$J$337=[1]DATA!D2950)*('[1]VLOOKUP DATA'!$K$2:$K$337=[1]DATA!E2950),'[1]VLOOKUP DATA'!$L$2:$L$337)</f>
        <v>Off-Peak</v>
      </c>
      <c r="I2950" s="1" cm="1">
        <f t="array" ref="I2950">_xlfn.XLOOKUP(B2950,'[1]VLOOKUP DATA'!$A$3:$A$14,_xlfn.XLOOKUP(H2950,'[1]VLOOKUP DATA'!$D$2:$F$2,'[1]VLOOKUP DATA'!$D$3:$F$14))*100</f>
        <v>93</v>
      </c>
      <c r="J2950" s="2">
        <v>361.92142499999989</v>
      </c>
      <c r="K2950" s="3">
        <f t="shared" si="185"/>
        <v>361.92142499999989</v>
      </c>
      <c r="L2950" s="3">
        <v>90.391666666666666</v>
      </c>
      <c r="M2950" s="4">
        <v>333.11782500000015</v>
      </c>
      <c r="N2950" s="4">
        <v>0</v>
      </c>
      <c r="O2950" s="4">
        <v>695.03976666666665</v>
      </c>
      <c r="P2950" s="3">
        <f t="shared" si="186"/>
        <v>480.00108333333327</v>
      </c>
      <c r="Q2950" s="5">
        <v>0</v>
      </c>
      <c r="R2950" s="5">
        <f>VLOOKUP(D2950,'[1]DESIGN LOAD'!AC:AF,2,FALSE)</f>
        <v>200</v>
      </c>
      <c r="S2950" s="7">
        <f>VLOOKUP(D2950,'[1]DESIGN LOAD'!AC:AF,3,FALSE)</f>
        <v>190</v>
      </c>
      <c r="T2950">
        <f>VLOOKUP(D2950,'[1]DESIGN LOAD'!AC:AF,4,FALSE)</f>
        <v>390</v>
      </c>
    </row>
    <row r="2951" spans="1:20" x14ac:dyDescent="0.3">
      <c r="A2951" s="6">
        <v>2024</v>
      </c>
      <c r="B2951" s="6">
        <v>11</v>
      </c>
      <c r="C2951" s="6">
        <v>1</v>
      </c>
      <c r="D2951" s="6">
        <v>3</v>
      </c>
      <c r="E2951" s="6" t="str">
        <f t="shared" si="184"/>
        <v>Friday</v>
      </c>
      <c r="F2951" s="6" t="str">
        <f t="shared" si="183"/>
        <v>Week-day</v>
      </c>
      <c r="G2951" s="6" t="str">
        <f>_xlfn.XLOOKUP(B2951,'[1]VLOOKUP DATA'!$A$3:$A$14,'[1]VLOOKUP DATA'!$C$3:$C$14)</f>
        <v>Low-demand</v>
      </c>
      <c r="H2951" s="6" t="str" cm="1">
        <f t="array" ref="H2951">_xlfn.XLOOKUP(1,('[1]VLOOKUP DATA'!$I$2:$I$337=[1]DATA!G2951)*('[1]VLOOKUP DATA'!$J$2:$J$337=[1]DATA!D2951)*('[1]VLOOKUP DATA'!$K$2:$K$337=[1]DATA!E2951),'[1]VLOOKUP DATA'!$L$2:$L$337)</f>
        <v>Off-Peak</v>
      </c>
      <c r="I2951" s="1" cm="1">
        <f t="array" ref="I2951">_xlfn.XLOOKUP(B2951,'[1]VLOOKUP DATA'!$A$3:$A$14,_xlfn.XLOOKUP(H2951,'[1]VLOOKUP DATA'!$D$2:$F$2,'[1]VLOOKUP DATA'!$D$3:$F$14))*100</f>
        <v>93</v>
      </c>
      <c r="J2951" s="2">
        <v>222.86734166666653</v>
      </c>
      <c r="K2951" s="3">
        <f t="shared" si="185"/>
        <v>222.86734166666653</v>
      </c>
      <c r="L2951" s="3">
        <v>84.50833333333334</v>
      </c>
      <c r="M2951" s="4">
        <v>479.83485833333344</v>
      </c>
      <c r="N2951" s="4">
        <v>0</v>
      </c>
      <c r="O2951" s="4">
        <v>702.70273333333296</v>
      </c>
      <c r="P2951" s="3">
        <f t="shared" si="186"/>
        <v>480.00108333333327</v>
      </c>
      <c r="Q2951" s="5">
        <v>0</v>
      </c>
      <c r="R2951" s="5">
        <f>VLOOKUP(D2951,'[1]DESIGN LOAD'!AC:AF,2,FALSE)</f>
        <v>200</v>
      </c>
      <c r="S2951" s="7">
        <f>VLOOKUP(D2951,'[1]DESIGN LOAD'!AC:AF,3,FALSE)</f>
        <v>190</v>
      </c>
      <c r="T2951">
        <f>VLOOKUP(D2951,'[1]DESIGN LOAD'!AC:AF,4,FALSE)</f>
        <v>390</v>
      </c>
    </row>
    <row r="2952" spans="1:20" x14ac:dyDescent="0.3">
      <c r="A2952" s="6">
        <v>2024</v>
      </c>
      <c r="B2952" s="6">
        <v>11</v>
      </c>
      <c r="C2952" s="6">
        <v>1</v>
      </c>
      <c r="D2952" s="6">
        <v>4</v>
      </c>
      <c r="E2952" s="6" t="str">
        <f t="shared" si="184"/>
        <v>Friday</v>
      </c>
      <c r="F2952" s="6" t="str">
        <f t="shared" si="183"/>
        <v>Week-day</v>
      </c>
      <c r="G2952" s="6" t="str">
        <f>_xlfn.XLOOKUP(B2952,'[1]VLOOKUP DATA'!$A$3:$A$14,'[1]VLOOKUP DATA'!$C$3:$C$14)</f>
        <v>Low-demand</v>
      </c>
      <c r="H2952" s="6" t="str" cm="1">
        <f t="array" ref="H2952">_xlfn.XLOOKUP(1,('[1]VLOOKUP DATA'!$I$2:$I$337=[1]DATA!G2952)*('[1]VLOOKUP DATA'!$J$2:$J$337=[1]DATA!D2952)*('[1]VLOOKUP DATA'!$K$2:$K$337=[1]DATA!E2952),'[1]VLOOKUP DATA'!$L$2:$L$337)</f>
        <v>Off-Peak</v>
      </c>
      <c r="I2952" s="1" cm="1">
        <f t="array" ref="I2952">_xlfn.XLOOKUP(B2952,'[1]VLOOKUP DATA'!$A$3:$A$14,_xlfn.XLOOKUP(H2952,'[1]VLOOKUP DATA'!$D$2:$F$2,'[1]VLOOKUP DATA'!$D$3:$F$14))*100</f>
        <v>93</v>
      </c>
      <c r="J2952" s="2">
        <v>215.98293333333339</v>
      </c>
      <c r="K2952" s="3">
        <f t="shared" si="185"/>
        <v>215.98293333333339</v>
      </c>
      <c r="L2952" s="3">
        <v>79.875</v>
      </c>
      <c r="M2952" s="4">
        <v>479.79769999999991</v>
      </c>
      <c r="N2952" s="4">
        <v>0</v>
      </c>
      <c r="O2952" s="4">
        <v>695.78111666666666</v>
      </c>
      <c r="P2952" s="3">
        <f t="shared" si="186"/>
        <v>480.00108333333327</v>
      </c>
      <c r="Q2952" s="5">
        <v>0</v>
      </c>
      <c r="R2952" s="5">
        <f>VLOOKUP(D2952,'[1]DESIGN LOAD'!AC:AF,2,FALSE)</f>
        <v>295</v>
      </c>
      <c r="S2952" s="7">
        <f>VLOOKUP(D2952,'[1]DESIGN LOAD'!AC:AF,3,FALSE)</f>
        <v>190</v>
      </c>
      <c r="T2952">
        <f>VLOOKUP(D2952,'[1]DESIGN LOAD'!AC:AF,4,FALSE)</f>
        <v>485</v>
      </c>
    </row>
    <row r="2953" spans="1:20" x14ac:dyDescent="0.3">
      <c r="A2953" s="6">
        <v>2024</v>
      </c>
      <c r="B2953" s="6">
        <v>11</v>
      </c>
      <c r="C2953" s="6">
        <v>1</v>
      </c>
      <c r="D2953" s="6">
        <v>5</v>
      </c>
      <c r="E2953" s="6" t="str">
        <f t="shared" si="184"/>
        <v>Friday</v>
      </c>
      <c r="F2953" s="6" t="str">
        <f t="shared" si="183"/>
        <v>Week-day</v>
      </c>
      <c r="G2953" s="6" t="str">
        <f>_xlfn.XLOOKUP(B2953,'[1]VLOOKUP DATA'!$A$3:$A$14,'[1]VLOOKUP DATA'!$C$3:$C$14)</f>
        <v>Low-demand</v>
      </c>
      <c r="H2953" s="6" t="str" cm="1">
        <f t="array" ref="H2953">_xlfn.XLOOKUP(1,('[1]VLOOKUP DATA'!$I$2:$I$337=[1]DATA!G2953)*('[1]VLOOKUP DATA'!$J$2:$J$337=[1]DATA!D2953)*('[1]VLOOKUP DATA'!$K$2:$K$337=[1]DATA!E2953),'[1]VLOOKUP DATA'!$L$2:$L$337)</f>
        <v>Off-Peak</v>
      </c>
      <c r="I2953" s="1" cm="1">
        <f t="array" ref="I2953">_xlfn.XLOOKUP(B2953,'[1]VLOOKUP DATA'!$A$3:$A$14,_xlfn.XLOOKUP(H2953,'[1]VLOOKUP DATA'!$D$2:$F$2,'[1]VLOOKUP DATA'!$D$3:$F$14))*100</f>
        <v>93</v>
      </c>
      <c r="J2953" s="2">
        <v>213.26972500000005</v>
      </c>
      <c r="K2953" s="3">
        <f t="shared" si="185"/>
        <v>213.26972500000005</v>
      </c>
      <c r="L2953" s="3">
        <v>75.5</v>
      </c>
      <c r="M2953" s="4">
        <v>479.81672499999991</v>
      </c>
      <c r="N2953" s="4">
        <v>3.2414666666666667</v>
      </c>
      <c r="O2953" s="4">
        <v>696.32846666666649</v>
      </c>
      <c r="P2953" s="3">
        <f t="shared" si="186"/>
        <v>480.00108333333327</v>
      </c>
      <c r="Q2953" s="5">
        <v>0</v>
      </c>
      <c r="R2953" s="5">
        <f>VLOOKUP(D2953,'[1]DESIGN LOAD'!AC:AF,2,FALSE)</f>
        <v>295</v>
      </c>
      <c r="S2953" s="7">
        <f>VLOOKUP(D2953,'[1]DESIGN LOAD'!AC:AF,3,FALSE)</f>
        <v>190</v>
      </c>
      <c r="T2953">
        <f>VLOOKUP(D2953,'[1]DESIGN LOAD'!AC:AF,4,FALSE)</f>
        <v>485</v>
      </c>
    </row>
    <row r="2954" spans="1:20" x14ac:dyDescent="0.3">
      <c r="A2954" s="6">
        <v>2024</v>
      </c>
      <c r="B2954" s="6">
        <v>11</v>
      </c>
      <c r="C2954" s="6">
        <v>1</v>
      </c>
      <c r="D2954" s="6">
        <v>6</v>
      </c>
      <c r="E2954" s="6" t="str">
        <f t="shared" si="184"/>
        <v>Friday</v>
      </c>
      <c r="F2954" s="6" t="str">
        <f t="shared" si="183"/>
        <v>Week-day</v>
      </c>
      <c r="G2954" s="6" t="str">
        <f>_xlfn.XLOOKUP(B2954,'[1]VLOOKUP DATA'!$A$3:$A$14,'[1]VLOOKUP DATA'!$C$3:$C$14)</f>
        <v>Low-demand</v>
      </c>
      <c r="H2954" s="6" t="str" cm="1">
        <f t="array" ref="H2954">_xlfn.XLOOKUP(1,('[1]VLOOKUP DATA'!$I$2:$I$337=[1]DATA!G2954)*('[1]VLOOKUP DATA'!$J$2:$J$337=[1]DATA!D2954)*('[1]VLOOKUP DATA'!$K$2:$K$337=[1]DATA!E2954),'[1]VLOOKUP DATA'!$L$2:$L$337)</f>
        <v>Standard</v>
      </c>
      <c r="I2954" s="1" cm="1">
        <f t="array" ref="I2954">_xlfn.XLOOKUP(B2954,'[1]VLOOKUP DATA'!$A$3:$A$14,_xlfn.XLOOKUP(H2954,'[1]VLOOKUP DATA'!$D$2:$F$2,'[1]VLOOKUP DATA'!$D$3:$F$14))*100</f>
        <v>147</v>
      </c>
      <c r="J2954" s="2">
        <v>111.2959285714285</v>
      </c>
      <c r="K2954" s="3">
        <f t="shared" si="185"/>
        <v>111.2959285714285</v>
      </c>
      <c r="L2954" s="3">
        <v>71.612244897959187</v>
      </c>
      <c r="M2954" s="4">
        <v>479.83165306122436</v>
      </c>
      <c r="N2954" s="4">
        <v>149.50639795918369</v>
      </c>
      <c r="O2954" s="4">
        <v>740.63440816326533</v>
      </c>
      <c r="P2954" s="3">
        <f t="shared" si="186"/>
        <v>480.00108333333327</v>
      </c>
      <c r="Q2954" s="5">
        <v>0</v>
      </c>
      <c r="R2954" s="5">
        <f>VLOOKUP(D2954,'[1]DESIGN LOAD'!AC:AF,2,FALSE)</f>
        <v>295</v>
      </c>
      <c r="S2954" s="7">
        <f>VLOOKUP(D2954,'[1]DESIGN LOAD'!AC:AF,3,FALSE)</f>
        <v>190</v>
      </c>
      <c r="T2954">
        <f>VLOOKUP(D2954,'[1]DESIGN LOAD'!AC:AF,4,FALSE)</f>
        <v>485</v>
      </c>
    </row>
    <row r="2955" spans="1:20" x14ac:dyDescent="0.3">
      <c r="A2955" s="6">
        <v>2024</v>
      </c>
      <c r="B2955" s="6">
        <v>11</v>
      </c>
      <c r="C2955" s="6">
        <v>1</v>
      </c>
      <c r="D2955" s="6">
        <v>7</v>
      </c>
      <c r="E2955" s="6" t="str">
        <f t="shared" si="184"/>
        <v>Friday</v>
      </c>
      <c r="F2955" s="6" t="str">
        <f t="shared" si="183"/>
        <v>Week-day</v>
      </c>
      <c r="G2955" s="6" t="str">
        <f>_xlfn.XLOOKUP(B2955,'[1]VLOOKUP DATA'!$A$3:$A$14,'[1]VLOOKUP DATA'!$C$3:$C$14)</f>
        <v>Low-demand</v>
      </c>
      <c r="H2955" s="6" t="str" cm="1">
        <f t="array" ref="H2955">_xlfn.XLOOKUP(1,('[1]VLOOKUP DATA'!$I$2:$I$337=[1]DATA!G2955)*('[1]VLOOKUP DATA'!$J$2:$J$337=[1]DATA!D2955)*('[1]VLOOKUP DATA'!$K$2:$K$337=[1]DATA!E2955),'[1]VLOOKUP DATA'!$L$2:$L$337)</f>
        <v>Peak</v>
      </c>
      <c r="I2955" s="1" cm="1">
        <f t="array" ref="I2955">_xlfn.XLOOKUP(B2955,'[1]VLOOKUP DATA'!$A$3:$A$14,_xlfn.XLOOKUP(H2955,'[1]VLOOKUP DATA'!$D$2:$F$2,'[1]VLOOKUP DATA'!$D$3:$F$14))*100</f>
        <v>213</v>
      </c>
      <c r="J2955" s="2">
        <v>-228.92823333333342</v>
      </c>
      <c r="K2955" s="3">
        <f t="shared" si="185"/>
        <v>0</v>
      </c>
      <c r="L2955" s="3">
        <v>77.224999999999994</v>
      </c>
      <c r="M2955" s="4">
        <v>479.82814999999999</v>
      </c>
      <c r="N2955" s="4">
        <v>416.96702499999992</v>
      </c>
      <c r="O2955" s="4">
        <v>667.86659166666652</v>
      </c>
      <c r="P2955" s="3">
        <f t="shared" si="186"/>
        <v>480.00108333333327</v>
      </c>
      <c r="Q2955" s="5">
        <v>0</v>
      </c>
      <c r="R2955" s="5">
        <f>VLOOKUP(D2955,'[1]DESIGN LOAD'!AC:AF,2,FALSE)</f>
        <v>565</v>
      </c>
      <c r="S2955" s="7">
        <f>VLOOKUP(D2955,'[1]DESIGN LOAD'!AC:AF,3,FALSE)</f>
        <v>690</v>
      </c>
      <c r="T2955">
        <f>VLOOKUP(D2955,'[1]DESIGN LOAD'!AC:AF,4,FALSE)</f>
        <v>1255</v>
      </c>
    </row>
    <row r="2956" spans="1:20" x14ac:dyDescent="0.3">
      <c r="A2956" s="6">
        <v>2024</v>
      </c>
      <c r="B2956" s="6">
        <v>11</v>
      </c>
      <c r="C2956" s="6">
        <v>1</v>
      </c>
      <c r="D2956" s="6">
        <v>8</v>
      </c>
      <c r="E2956" s="6" t="str">
        <f t="shared" si="184"/>
        <v>Friday</v>
      </c>
      <c r="F2956" s="6" t="str">
        <f t="shared" si="183"/>
        <v>Week-day</v>
      </c>
      <c r="G2956" s="6" t="str">
        <f>_xlfn.XLOOKUP(B2956,'[1]VLOOKUP DATA'!$A$3:$A$14,'[1]VLOOKUP DATA'!$C$3:$C$14)</f>
        <v>Low-demand</v>
      </c>
      <c r="H2956" s="6" t="str" cm="1">
        <f t="array" ref="H2956">_xlfn.XLOOKUP(1,('[1]VLOOKUP DATA'!$I$2:$I$337=[1]DATA!G2956)*('[1]VLOOKUP DATA'!$J$2:$J$337=[1]DATA!D2956)*('[1]VLOOKUP DATA'!$K$2:$K$337=[1]DATA!E2956),'[1]VLOOKUP DATA'!$L$2:$L$337)</f>
        <v>Peak</v>
      </c>
      <c r="I2956" s="1" cm="1">
        <f t="array" ref="I2956">_xlfn.XLOOKUP(B2956,'[1]VLOOKUP DATA'!$A$3:$A$14,_xlfn.XLOOKUP(H2956,'[1]VLOOKUP DATA'!$D$2:$F$2,'[1]VLOOKUP DATA'!$D$3:$F$14))*100</f>
        <v>213</v>
      </c>
      <c r="J2956" s="2">
        <v>-237.88785436893207</v>
      </c>
      <c r="K2956" s="3">
        <f t="shared" si="185"/>
        <v>0</v>
      </c>
      <c r="L2956" s="3">
        <v>93.961165048543691</v>
      </c>
      <c r="M2956" s="4">
        <v>273.4092621359224</v>
      </c>
      <c r="N2956" s="4">
        <v>623.00077669902896</v>
      </c>
      <c r="O2956" s="4">
        <v>658.52159223300976</v>
      </c>
      <c r="P2956" s="3">
        <f t="shared" si="186"/>
        <v>480.00108333333327</v>
      </c>
      <c r="Q2956" s="5">
        <v>0</v>
      </c>
      <c r="R2956" s="5">
        <f>VLOOKUP(D2956,'[1]DESIGN LOAD'!AC:AF,2,FALSE)</f>
        <v>565</v>
      </c>
      <c r="S2956" s="7">
        <f>VLOOKUP(D2956,'[1]DESIGN LOAD'!AC:AF,3,FALSE)</f>
        <v>675</v>
      </c>
      <c r="T2956">
        <f>VLOOKUP(D2956,'[1]DESIGN LOAD'!AC:AF,4,FALSE)</f>
        <v>1240</v>
      </c>
    </row>
    <row r="2957" spans="1:20" x14ac:dyDescent="0.3">
      <c r="A2957" s="6">
        <v>2024</v>
      </c>
      <c r="B2957" s="6">
        <v>11</v>
      </c>
      <c r="C2957" s="6">
        <v>1</v>
      </c>
      <c r="D2957" s="6">
        <v>9</v>
      </c>
      <c r="E2957" s="6" t="str">
        <f t="shared" si="184"/>
        <v>Friday</v>
      </c>
      <c r="F2957" s="6" t="str">
        <f t="shared" si="183"/>
        <v>Week-day</v>
      </c>
      <c r="G2957" s="6" t="str">
        <f>_xlfn.XLOOKUP(B2957,'[1]VLOOKUP DATA'!$A$3:$A$14,'[1]VLOOKUP DATA'!$C$3:$C$14)</f>
        <v>Low-demand</v>
      </c>
      <c r="H2957" s="6" t="str" cm="1">
        <f t="array" ref="H2957">_xlfn.XLOOKUP(1,('[1]VLOOKUP DATA'!$I$2:$I$337=[1]DATA!G2957)*('[1]VLOOKUP DATA'!$J$2:$J$337=[1]DATA!D2957)*('[1]VLOOKUP DATA'!$K$2:$K$337=[1]DATA!E2957),'[1]VLOOKUP DATA'!$L$2:$L$337)</f>
        <v>Peak</v>
      </c>
      <c r="I2957" s="1" cm="1">
        <f t="array" ref="I2957">_xlfn.XLOOKUP(B2957,'[1]VLOOKUP DATA'!$A$3:$A$14,_xlfn.XLOOKUP(H2957,'[1]VLOOKUP DATA'!$D$2:$F$2,'[1]VLOOKUP DATA'!$D$3:$F$14))*100</f>
        <v>213</v>
      </c>
      <c r="J2957" s="2">
        <v>-9.2171583333333267</v>
      </c>
      <c r="K2957" s="3">
        <f t="shared" si="185"/>
        <v>0</v>
      </c>
      <c r="L2957" s="3">
        <v>99</v>
      </c>
      <c r="M2957" s="4">
        <v>0</v>
      </c>
      <c r="N2957" s="4">
        <v>648.93577500000026</v>
      </c>
      <c r="O2957" s="4">
        <v>639.71800833333327</v>
      </c>
      <c r="P2957" s="3">
        <f t="shared" si="186"/>
        <v>480.00108333333327</v>
      </c>
      <c r="Q2957" s="5">
        <v>0</v>
      </c>
      <c r="R2957" s="5">
        <f>VLOOKUP(D2957,'[1]DESIGN LOAD'!AC:AF,2,FALSE)</f>
        <v>565</v>
      </c>
      <c r="S2957" s="7">
        <f>VLOOKUP(D2957,'[1]DESIGN LOAD'!AC:AF,3,FALSE)</f>
        <v>675</v>
      </c>
      <c r="T2957">
        <f>VLOOKUP(D2957,'[1]DESIGN LOAD'!AC:AF,4,FALSE)</f>
        <v>1240</v>
      </c>
    </row>
    <row r="2958" spans="1:20" x14ac:dyDescent="0.3">
      <c r="A2958" s="6">
        <v>2024</v>
      </c>
      <c r="B2958" s="6">
        <v>11</v>
      </c>
      <c r="C2958" s="6">
        <v>1</v>
      </c>
      <c r="D2958" s="6">
        <v>10</v>
      </c>
      <c r="E2958" s="6" t="str">
        <f t="shared" si="184"/>
        <v>Friday</v>
      </c>
      <c r="F2958" s="6" t="str">
        <f t="shared" si="183"/>
        <v>Week-day</v>
      </c>
      <c r="G2958" s="6" t="str">
        <f>_xlfn.XLOOKUP(B2958,'[1]VLOOKUP DATA'!$A$3:$A$14,'[1]VLOOKUP DATA'!$C$3:$C$14)</f>
        <v>Low-demand</v>
      </c>
      <c r="H2958" s="6" t="str" cm="1">
        <f t="array" ref="H2958">_xlfn.XLOOKUP(1,('[1]VLOOKUP DATA'!$I$2:$I$337=[1]DATA!G2958)*('[1]VLOOKUP DATA'!$J$2:$J$337=[1]DATA!D2958)*('[1]VLOOKUP DATA'!$K$2:$K$337=[1]DATA!E2958),'[1]VLOOKUP DATA'!$L$2:$L$337)</f>
        <v>Standard</v>
      </c>
      <c r="I2958" s="1" cm="1">
        <f t="array" ref="I2958">_xlfn.XLOOKUP(B2958,'[1]VLOOKUP DATA'!$A$3:$A$14,_xlfn.XLOOKUP(H2958,'[1]VLOOKUP DATA'!$D$2:$F$2,'[1]VLOOKUP DATA'!$D$3:$F$14))*100</f>
        <v>147</v>
      </c>
      <c r="J2958" s="2">
        <v>22.487733333333342</v>
      </c>
      <c r="K2958" s="3">
        <f t="shared" si="185"/>
        <v>22.487733333333342</v>
      </c>
      <c r="L2958" s="3">
        <v>99</v>
      </c>
      <c r="M2958" s="4">
        <v>0</v>
      </c>
      <c r="N2958" s="4">
        <v>618.39440833333322</v>
      </c>
      <c r="O2958" s="4">
        <v>640.8820333333332</v>
      </c>
      <c r="P2958" s="3">
        <f t="shared" si="186"/>
        <v>480.00108333333327</v>
      </c>
      <c r="Q2958" s="5">
        <v>0</v>
      </c>
      <c r="R2958" s="5">
        <f>VLOOKUP(D2958,'[1]DESIGN LOAD'!AC:AF,2,FALSE)</f>
        <v>565</v>
      </c>
      <c r="S2958" s="7">
        <f>VLOOKUP(D2958,'[1]DESIGN LOAD'!AC:AF,3,FALSE)</f>
        <v>675</v>
      </c>
      <c r="T2958">
        <f>VLOOKUP(D2958,'[1]DESIGN LOAD'!AC:AF,4,FALSE)</f>
        <v>1240</v>
      </c>
    </row>
    <row r="2959" spans="1:20" x14ac:dyDescent="0.3">
      <c r="A2959" s="6">
        <v>2024</v>
      </c>
      <c r="B2959" s="6">
        <v>11</v>
      </c>
      <c r="C2959" s="6">
        <v>1</v>
      </c>
      <c r="D2959" s="6">
        <v>11</v>
      </c>
      <c r="E2959" s="6" t="str">
        <f t="shared" si="184"/>
        <v>Friday</v>
      </c>
      <c r="F2959" s="6" t="str">
        <f t="shared" si="183"/>
        <v>Week-day</v>
      </c>
      <c r="G2959" s="6" t="str">
        <f>_xlfn.XLOOKUP(B2959,'[1]VLOOKUP DATA'!$A$3:$A$14,'[1]VLOOKUP DATA'!$C$3:$C$14)</f>
        <v>Low-demand</v>
      </c>
      <c r="H2959" s="6" t="str" cm="1">
        <f t="array" ref="H2959">_xlfn.XLOOKUP(1,('[1]VLOOKUP DATA'!$I$2:$I$337=[1]DATA!G2959)*('[1]VLOOKUP DATA'!$J$2:$J$337=[1]DATA!D2959)*('[1]VLOOKUP DATA'!$K$2:$K$337=[1]DATA!E2959),'[1]VLOOKUP DATA'!$L$2:$L$337)</f>
        <v>Standard</v>
      </c>
      <c r="I2959" s="1" cm="1">
        <f t="array" ref="I2959">_xlfn.XLOOKUP(B2959,'[1]VLOOKUP DATA'!$A$3:$A$14,_xlfn.XLOOKUP(H2959,'[1]VLOOKUP DATA'!$D$2:$F$2,'[1]VLOOKUP DATA'!$D$3:$F$14))*100</f>
        <v>147</v>
      </c>
      <c r="J2959" s="2">
        <v>22.416216666666653</v>
      </c>
      <c r="K2959" s="3">
        <f t="shared" si="185"/>
        <v>22.416216666666653</v>
      </c>
      <c r="L2959" s="3">
        <v>99</v>
      </c>
      <c r="M2959" s="4">
        <v>0</v>
      </c>
      <c r="N2959" s="4">
        <v>705.08078333333322</v>
      </c>
      <c r="O2959" s="4">
        <v>727.43452500000001</v>
      </c>
      <c r="P2959" s="3">
        <f t="shared" si="186"/>
        <v>480.00108333333327</v>
      </c>
      <c r="Q2959" s="5">
        <v>0</v>
      </c>
      <c r="R2959" s="5">
        <f>VLOOKUP(D2959,'[1]DESIGN LOAD'!AC:AF,2,FALSE)</f>
        <v>565</v>
      </c>
      <c r="S2959" s="7">
        <f>VLOOKUP(D2959,'[1]DESIGN LOAD'!AC:AF,3,FALSE)</f>
        <v>675</v>
      </c>
      <c r="T2959">
        <f>VLOOKUP(D2959,'[1]DESIGN LOAD'!AC:AF,4,FALSE)</f>
        <v>1240</v>
      </c>
    </row>
    <row r="2960" spans="1:20" x14ac:dyDescent="0.3">
      <c r="A2960" s="6">
        <v>2024</v>
      </c>
      <c r="B2960" s="6">
        <v>11</v>
      </c>
      <c r="C2960" s="6">
        <v>1</v>
      </c>
      <c r="D2960" s="6">
        <v>12</v>
      </c>
      <c r="E2960" s="6" t="str">
        <f t="shared" si="184"/>
        <v>Friday</v>
      </c>
      <c r="F2960" s="6" t="str">
        <f t="shared" si="183"/>
        <v>Week-day</v>
      </c>
      <c r="G2960" s="6" t="str">
        <f>_xlfn.XLOOKUP(B2960,'[1]VLOOKUP DATA'!$A$3:$A$14,'[1]VLOOKUP DATA'!$C$3:$C$14)</f>
        <v>Low-demand</v>
      </c>
      <c r="H2960" s="6" t="str" cm="1">
        <f t="array" ref="H2960">_xlfn.XLOOKUP(1,('[1]VLOOKUP DATA'!$I$2:$I$337=[1]DATA!G2960)*('[1]VLOOKUP DATA'!$J$2:$J$337=[1]DATA!D2960)*('[1]VLOOKUP DATA'!$K$2:$K$337=[1]DATA!E2960),'[1]VLOOKUP DATA'!$L$2:$L$337)</f>
        <v>Standard</v>
      </c>
      <c r="I2960" s="1" cm="1">
        <f t="array" ref="I2960">_xlfn.XLOOKUP(B2960,'[1]VLOOKUP DATA'!$A$3:$A$14,_xlfn.XLOOKUP(H2960,'[1]VLOOKUP DATA'!$D$2:$F$2,'[1]VLOOKUP DATA'!$D$3:$F$14))*100</f>
        <v>147</v>
      </c>
      <c r="J2960" s="2">
        <v>22.965116666666674</v>
      </c>
      <c r="K2960" s="3">
        <f t="shared" si="185"/>
        <v>22.965116666666674</v>
      </c>
      <c r="L2960" s="3">
        <v>99</v>
      </c>
      <c r="M2960" s="4">
        <v>0</v>
      </c>
      <c r="N2960" s="4">
        <v>723.57566666666708</v>
      </c>
      <c r="O2960" s="4">
        <v>746.54074166666646</v>
      </c>
      <c r="P2960" s="3">
        <f t="shared" si="186"/>
        <v>480.00108333333327</v>
      </c>
      <c r="Q2960" s="5">
        <v>0</v>
      </c>
      <c r="R2960" s="5">
        <f>VLOOKUP(D2960,'[1]DESIGN LOAD'!AC:AF,2,FALSE)</f>
        <v>565</v>
      </c>
      <c r="S2960" s="7">
        <f>VLOOKUP(D2960,'[1]DESIGN LOAD'!AC:AF,3,FALSE)</f>
        <v>675</v>
      </c>
      <c r="T2960">
        <f>VLOOKUP(D2960,'[1]DESIGN LOAD'!AC:AF,4,FALSE)</f>
        <v>1240</v>
      </c>
    </row>
    <row r="2961" spans="1:20" x14ac:dyDescent="0.3">
      <c r="A2961" s="6">
        <v>2024</v>
      </c>
      <c r="B2961" s="6">
        <v>11</v>
      </c>
      <c r="C2961" s="6">
        <v>1</v>
      </c>
      <c r="D2961" s="6">
        <v>13</v>
      </c>
      <c r="E2961" s="6" t="str">
        <f t="shared" si="184"/>
        <v>Friday</v>
      </c>
      <c r="F2961" s="6" t="str">
        <f t="shared" si="183"/>
        <v>Week-day</v>
      </c>
      <c r="G2961" s="6" t="str">
        <f>_xlfn.XLOOKUP(B2961,'[1]VLOOKUP DATA'!$A$3:$A$14,'[1]VLOOKUP DATA'!$C$3:$C$14)</f>
        <v>Low-demand</v>
      </c>
      <c r="H2961" s="6" t="str" cm="1">
        <f t="array" ref="H2961">_xlfn.XLOOKUP(1,('[1]VLOOKUP DATA'!$I$2:$I$337=[1]DATA!G2961)*('[1]VLOOKUP DATA'!$J$2:$J$337=[1]DATA!D2961)*('[1]VLOOKUP DATA'!$K$2:$K$337=[1]DATA!E2961),'[1]VLOOKUP DATA'!$L$2:$L$337)</f>
        <v>Standard</v>
      </c>
      <c r="I2961" s="1" cm="1">
        <f t="array" ref="I2961">_xlfn.XLOOKUP(B2961,'[1]VLOOKUP DATA'!$A$3:$A$14,_xlfn.XLOOKUP(H2961,'[1]VLOOKUP DATA'!$D$2:$F$2,'[1]VLOOKUP DATA'!$D$3:$F$14))*100</f>
        <v>147</v>
      </c>
      <c r="J2961" s="2">
        <v>21.986816666666673</v>
      </c>
      <c r="K2961" s="3">
        <f t="shared" si="185"/>
        <v>21.986816666666673</v>
      </c>
      <c r="L2961" s="3">
        <v>99</v>
      </c>
      <c r="M2961" s="4">
        <v>0</v>
      </c>
      <c r="N2961" s="4">
        <v>704.11790833333339</v>
      </c>
      <c r="O2961" s="4">
        <v>726.10469166666667</v>
      </c>
      <c r="P2961" s="3">
        <f t="shared" si="186"/>
        <v>480.00108333333327</v>
      </c>
      <c r="Q2961" s="5">
        <v>0</v>
      </c>
      <c r="R2961" s="5">
        <f>VLOOKUP(D2961,'[1]DESIGN LOAD'!AC:AF,2,FALSE)</f>
        <v>565</v>
      </c>
      <c r="S2961" s="7">
        <f>VLOOKUP(D2961,'[1]DESIGN LOAD'!AC:AF,3,FALSE)</f>
        <v>675</v>
      </c>
      <c r="T2961">
        <f>VLOOKUP(D2961,'[1]DESIGN LOAD'!AC:AF,4,FALSE)</f>
        <v>1240</v>
      </c>
    </row>
    <row r="2962" spans="1:20" x14ac:dyDescent="0.3">
      <c r="A2962" s="6">
        <v>2024</v>
      </c>
      <c r="B2962" s="6">
        <v>11</v>
      </c>
      <c r="C2962" s="6">
        <v>1</v>
      </c>
      <c r="D2962" s="6">
        <v>14</v>
      </c>
      <c r="E2962" s="6" t="str">
        <f t="shared" si="184"/>
        <v>Friday</v>
      </c>
      <c r="F2962" s="6" t="str">
        <f t="shared" si="183"/>
        <v>Week-day</v>
      </c>
      <c r="G2962" s="6" t="str">
        <f>_xlfn.XLOOKUP(B2962,'[1]VLOOKUP DATA'!$A$3:$A$14,'[1]VLOOKUP DATA'!$C$3:$C$14)</f>
        <v>Low-demand</v>
      </c>
      <c r="H2962" s="6" t="str" cm="1">
        <f t="array" ref="H2962">_xlfn.XLOOKUP(1,('[1]VLOOKUP DATA'!$I$2:$I$337=[1]DATA!G2962)*('[1]VLOOKUP DATA'!$J$2:$J$337=[1]DATA!D2962)*('[1]VLOOKUP DATA'!$K$2:$K$337=[1]DATA!E2962),'[1]VLOOKUP DATA'!$L$2:$L$337)</f>
        <v>Standard</v>
      </c>
      <c r="I2962" s="1" cm="1">
        <f t="array" ref="I2962">_xlfn.XLOOKUP(B2962,'[1]VLOOKUP DATA'!$A$3:$A$14,_xlfn.XLOOKUP(H2962,'[1]VLOOKUP DATA'!$D$2:$F$2,'[1]VLOOKUP DATA'!$D$3:$F$14))*100</f>
        <v>147</v>
      </c>
      <c r="J2962" s="2">
        <v>23.055174999999998</v>
      </c>
      <c r="K2962" s="3">
        <f t="shared" si="185"/>
        <v>23.055174999999998</v>
      </c>
      <c r="L2962" s="3">
        <v>99</v>
      </c>
      <c r="M2962" s="4">
        <v>0</v>
      </c>
      <c r="N2962" s="4">
        <v>761.9856000000002</v>
      </c>
      <c r="O2962" s="4">
        <v>785.04414166666641</v>
      </c>
      <c r="P2962" s="3">
        <f t="shared" si="186"/>
        <v>480.00108333333327</v>
      </c>
      <c r="Q2962" s="5">
        <v>0</v>
      </c>
      <c r="R2962" s="5">
        <f>VLOOKUP(D2962,'[1]DESIGN LOAD'!AC:AF,2,FALSE)</f>
        <v>565</v>
      </c>
      <c r="S2962" s="7">
        <f>VLOOKUP(D2962,'[1]DESIGN LOAD'!AC:AF,3,FALSE)</f>
        <v>675</v>
      </c>
      <c r="T2962">
        <f>VLOOKUP(D2962,'[1]DESIGN LOAD'!AC:AF,4,FALSE)</f>
        <v>1240</v>
      </c>
    </row>
    <row r="2963" spans="1:20" x14ac:dyDescent="0.3">
      <c r="A2963" s="6">
        <v>2024</v>
      </c>
      <c r="B2963" s="6">
        <v>11</v>
      </c>
      <c r="C2963" s="6">
        <v>1</v>
      </c>
      <c r="D2963" s="6">
        <v>15</v>
      </c>
      <c r="E2963" s="6" t="str">
        <f t="shared" si="184"/>
        <v>Friday</v>
      </c>
      <c r="F2963" s="6" t="str">
        <f t="shared" si="183"/>
        <v>Week-day</v>
      </c>
      <c r="G2963" s="6" t="str">
        <f>_xlfn.XLOOKUP(B2963,'[1]VLOOKUP DATA'!$A$3:$A$14,'[1]VLOOKUP DATA'!$C$3:$C$14)</f>
        <v>Low-demand</v>
      </c>
      <c r="H2963" s="6" t="str" cm="1">
        <f t="array" ref="H2963">_xlfn.XLOOKUP(1,('[1]VLOOKUP DATA'!$I$2:$I$337=[1]DATA!G2963)*('[1]VLOOKUP DATA'!$J$2:$J$337=[1]DATA!D2963)*('[1]VLOOKUP DATA'!$K$2:$K$337=[1]DATA!E2963),'[1]VLOOKUP DATA'!$L$2:$L$337)</f>
        <v>Standard</v>
      </c>
      <c r="I2963" s="1" cm="1">
        <f t="array" ref="I2963">_xlfn.XLOOKUP(B2963,'[1]VLOOKUP DATA'!$A$3:$A$14,_xlfn.XLOOKUP(H2963,'[1]VLOOKUP DATA'!$D$2:$F$2,'[1]VLOOKUP DATA'!$D$3:$F$14))*100</f>
        <v>147</v>
      </c>
      <c r="J2963" s="2">
        <v>67.857458333333327</v>
      </c>
      <c r="K2963" s="3">
        <f t="shared" si="185"/>
        <v>67.857458333333327</v>
      </c>
      <c r="L2963" s="3">
        <v>98.841666666666669</v>
      </c>
      <c r="M2963" s="4">
        <v>0</v>
      </c>
      <c r="N2963" s="4">
        <v>674.92376666666667</v>
      </c>
      <c r="O2963" s="4">
        <v>742.7811999999999</v>
      </c>
      <c r="P2963" s="3">
        <f t="shared" si="186"/>
        <v>480.00108333333327</v>
      </c>
      <c r="Q2963" s="5">
        <v>0</v>
      </c>
      <c r="R2963" s="5">
        <f>VLOOKUP(D2963,'[1]DESIGN LOAD'!AC:AF,2,FALSE)</f>
        <v>565</v>
      </c>
      <c r="S2963" s="7">
        <f>VLOOKUP(D2963,'[1]DESIGN LOAD'!AC:AF,3,FALSE)</f>
        <v>675</v>
      </c>
      <c r="T2963">
        <f>VLOOKUP(D2963,'[1]DESIGN LOAD'!AC:AF,4,FALSE)</f>
        <v>1240</v>
      </c>
    </row>
    <row r="2964" spans="1:20" x14ac:dyDescent="0.3">
      <c r="A2964" s="6">
        <v>2024</v>
      </c>
      <c r="B2964" s="6">
        <v>11</v>
      </c>
      <c r="C2964" s="6">
        <v>1</v>
      </c>
      <c r="D2964" s="6">
        <v>16</v>
      </c>
      <c r="E2964" s="6" t="str">
        <f t="shared" si="184"/>
        <v>Friday</v>
      </c>
      <c r="F2964" s="6" t="str">
        <f t="shared" si="183"/>
        <v>Week-day</v>
      </c>
      <c r="G2964" s="6" t="str">
        <f>_xlfn.XLOOKUP(B2964,'[1]VLOOKUP DATA'!$A$3:$A$14,'[1]VLOOKUP DATA'!$C$3:$C$14)</f>
        <v>Low-demand</v>
      </c>
      <c r="H2964" s="6" t="str" cm="1">
        <f t="array" ref="H2964">_xlfn.XLOOKUP(1,('[1]VLOOKUP DATA'!$I$2:$I$337=[1]DATA!G2964)*('[1]VLOOKUP DATA'!$J$2:$J$337=[1]DATA!D2964)*('[1]VLOOKUP DATA'!$K$2:$K$337=[1]DATA!E2964),'[1]VLOOKUP DATA'!$L$2:$L$337)</f>
        <v>Standard</v>
      </c>
      <c r="I2964" s="1" cm="1">
        <f t="array" ref="I2964">_xlfn.XLOOKUP(B2964,'[1]VLOOKUP DATA'!$A$3:$A$14,_xlfn.XLOOKUP(H2964,'[1]VLOOKUP DATA'!$D$2:$F$2,'[1]VLOOKUP DATA'!$D$3:$F$14))*100</f>
        <v>147</v>
      </c>
      <c r="J2964" s="2">
        <v>93.148416666666634</v>
      </c>
      <c r="K2964" s="3">
        <f t="shared" si="185"/>
        <v>93.148416666666634</v>
      </c>
      <c r="L2964" s="3">
        <v>96.15</v>
      </c>
      <c r="M2964" s="4">
        <v>172.00903333333329</v>
      </c>
      <c r="N2964" s="4">
        <v>464.21161666666637</v>
      </c>
      <c r="O2964" s="4">
        <v>729.36889999999983</v>
      </c>
      <c r="P2964" s="3">
        <f t="shared" si="186"/>
        <v>480.00108333333327</v>
      </c>
      <c r="Q2964" s="5">
        <v>0</v>
      </c>
      <c r="R2964" s="5">
        <f>VLOOKUP(D2964,'[1]DESIGN LOAD'!AC:AF,2,FALSE)</f>
        <v>565</v>
      </c>
      <c r="S2964" s="7">
        <f>VLOOKUP(D2964,'[1]DESIGN LOAD'!AC:AF,3,FALSE)</f>
        <v>675</v>
      </c>
      <c r="T2964">
        <f>VLOOKUP(D2964,'[1]DESIGN LOAD'!AC:AF,4,FALSE)</f>
        <v>1240</v>
      </c>
    </row>
    <row r="2965" spans="1:20" x14ac:dyDescent="0.3">
      <c r="A2965" s="6">
        <v>2024</v>
      </c>
      <c r="B2965" s="6">
        <v>11</v>
      </c>
      <c r="C2965" s="6">
        <v>1</v>
      </c>
      <c r="D2965" s="6">
        <v>17</v>
      </c>
      <c r="E2965" s="6" t="str">
        <f t="shared" si="184"/>
        <v>Friday</v>
      </c>
      <c r="F2965" s="6" t="str">
        <f t="shared" si="183"/>
        <v>Week-day</v>
      </c>
      <c r="G2965" s="6" t="str">
        <f>_xlfn.XLOOKUP(B2965,'[1]VLOOKUP DATA'!$A$3:$A$14,'[1]VLOOKUP DATA'!$C$3:$C$14)</f>
        <v>Low-demand</v>
      </c>
      <c r="H2965" s="6" t="str" cm="1">
        <f t="array" ref="H2965">_xlfn.XLOOKUP(1,('[1]VLOOKUP DATA'!$I$2:$I$337=[1]DATA!G2965)*('[1]VLOOKUP DATA'!$J$2:$J$337=[1]DATA!D2965)*('[1]VLOOKUP DATA'!$K$2:$K$337=[1]DATA!E2965),'[1]VLOOKUP DATA'!$L$2:$L$337)</f>
        <v>Standard</v>
      </c>
      <c r="I2965" s="1" cm="1">
        <f t="array" ref="I2965">_xlfn.XLOOKUP(B2965,'[1]VLOOKUP DATA'!$A$3:$A$14,_xlfn.XLOOKUP(H2965,'[1]VLOOKUP DATA'!$D$2:$F$2,'[1]VLOOKUP DATA'!$D$3:$F$14))*100</f>
        <v>147</v>
      </c>
      <c r="J2965" s="2">
        <v>27.723483333333338</v>
      </c>
      <c r="K2965" s="3">
        <f t="shared" si="185"/>
        <v>27.723483333333338</v>
      </c>
      <c r="L2965" s="3">
        <v>98.35</v>
      </c>
      <c r="M2965" s="4">
        <v>432.85244166666655</v>
      </c>
      <c r="N2965" s="4">
        <v>215.22309166666668</v>
      </c>
      <c r="O2965" s="4">
        <v>675.79898333333369</v>
      </c>
      <c r="P2965" s="3">
        <f t="shared" si="186"/>
        <v>480.00108333333327</v>
      </c>
      <c r="Q2965" s="5">
        <v>0</v>
      </c>
      <c r="R2965" s="5">
        <f>VLOOKUP(D2965,'[1]DESIGN LOAD'!AC:AF,2,FALSE)</f>
        <v>555</v>
      </c>
      <c r="S2965" s="7">
        <f>VLOOKUP(D2965,'[1]DESIGN LOAD'!AC:AF,3,FALSE)</f>
        <v>675</v>
      </c>
      <c r="T2965">
        <f>VLOOKUP(D2965,'[1]DESIGN LOAD'!AC:AF,4,FALSE)</f>
        <v>1230</v>
      </c>
    </row>
    <row r="2966" spans="1:20" x14ac:dyDescent="0.3">
      <c r="A2966" s="6">
        <v>2024</v>
      </c>
      <c r="B2966" s="6">
        <v>11</v>
      </c>
      <c r="C2966" s="6">
        <v>1</v>
      </c>
      <c r="D2966" s="6">
        <v>18</v>
      </c>
      <c r="E2966" s="6" t="str">
        <f t="shared" si="184"/>
        <v>Friday</v>
      </c>
      <c r="F2966" s="6" t="str">
        <f t="shared" si="183"/>
        <v>Week-day</v>
      </c>
      <c r="G2966" s="6" t="str">
        <f>_xlfn.XLOOKUP(B2966,'[1]VLOOKUP DATA'!$A$3:$A$14,'[1]VLOOKUP DATA'!$C$3:$C$14)</f>
        <v>Low-demand</v>
      </c>
      <c r="H2966" s="6" t="str" cm="1">
        <f t="array" ref="H2966">_xlfn.XLOOKUP(1,('[1]VLOOKUP DATA'!$I$2:$I$337=[1]DATA!G2966)*('[1]VLOOKUP DATA'!$J$2:$J$337=[1]DATA!D2966)*('[1]VLOOKUP DATA'!$K$2:$K$337=[1]DATA!E2966),'[1]VLOOKUP DATA'!$L$2:$L$337)</f>
        <v>Peak</v>
      </c>
      <c r="I2966" s="1" cm="1">
        <f t="array" ref="I2966">_xlfn.XLOOKUP(B2966,'[1]VLOOKUP DATA'!$A$3:$A$14,_xlfn.XLOOKUP(H2966,'[1]VLOOKUP DATA'!$D$2:$F$2,'[1]VLOOKUP DATA'!$D$3:$F$14))*100</f>
        <v>213</v>
      </c>
      <c r="J2966" s="2">
        <v>184.29501666666675</v>
      </c>
      <c r="K2966" s="3">
        <f t="shared" si="185"/>
        <v>184.29501666666675</v>
      </c>
      <c r="L2966" s="3">
        <v>97.8</v>
      </c>
      <c r="M2966" s="4">
        <v>479.81965833333345</v>
      </c>
      <c r="N2966" s="4">
        <v>69.900500000000008</v>
      </c>
      <c r="O2966" s="4">
        <v>734.01567500000033</v>
      </c>
      <c r="P2966" s="3">
        <f t="shared" si="186"/>
        <v>480.00108333333327</v>
      </c>
      <c r="Q2966" s="5">
        <v>0</v>
      </c>
      <c r="R2966" s="5">
        <f>VLOOKUP(D2966,'[1]DESIGN LOAD'!AC:AF,2,FALSE)</f>
        <v>485</v>
      </c>
      <c r="S2966" s="7">
        <f>VLOOKUP(D2966,'[1]DESIGN LOAD'!AC:AF,3,FALSE)</f>
        <v>655</v>
      </c>
      <c r="T2966">
        <f>VLOOKUP(D2966,'[1]DESIGN LOAD'!AC:AF,4,FALSE)</f>
        <v>1140</v>
      </c>
    </row>
    <row r="2967" spans="1:20" x14ac:dyDescent="0.3">
      <c r="A2967" s="6">
        <v>2024</v>
      </c>
      <c r="B2967" s="6">
        <v>11</v>
      </c>
      <c r="C2967" s="6">
        <v>1</v>
      </c>
      <c r="D2967" s="6">
        <v>19</v>
      </c>
      <c r="E2967" s="6" t="str">
        <f t="shared" si="184"/>
        <v>Friday</v>
      </c>
      <c r="F2967" s="6" t="str">
        <f t="shared" si="183"/>
        <v>Week-day</v>
      </c>
      <c r="G2967" s="6" t="str">
        <f>_xlfn.XLOOKUP(B2967,'[1]VLOOKUP DATA'!$A$3:$A$14,'[1]VLOOKUP DATA'!$C$3:$C$14)</f>
        <v>Low-demand</v>
      </c>
      <c r="H2967" s="6" t="str" cm="1">
        <f t="array" ref="H2967">_xlfn.XLOOKUP(1,('[1]VLOOKUP DATA'!$I$2:$I$337=[1]DATA!G2967)*('[1]VLOOKUP DATA'!$J$2:$J$337=[1]DATA!D2967)*('[1]VLOOKUP DATA'!$K$2:$K$337=[1]DATA!E2967),'[1]VLOOKUP DATA'!$L$2:$L$337)</f>
        <v>Peak</v>
      </c>
      <c r="I2967" s="1" cm="1">
        <f t="array" ref="I2967">_xlfn.XLOOKUP(B2967,'[1]VLOOKUP DATA'!$A$3:$A$14,_xlfn.XLOOKUP(H2967,'[1]VLOOKUP DATA'!$D$2:$F$2,'[1]VLOOKUP DATA'!$D$3:$F$14))*100</f>
        <v>213</v>
      </c>
      <c r="J2967" s="2">
        <v>307.49705833333331</v>
      </c>
      <c r="K2967" s="3">
        <f t="shared" si="185"/>
        <v>307.49705833333331</v>
      </c>
      <c r="L2967" s="3">
        <v>91.466666666666669</v>
      </c>
      <c r="M2967" s="4">
        <v>479.82613333333313</v>
      </c>
      <c r="N2967" s="4">
        <v>0.48768333333333341</v>
      </c>
      <c r="O2967" s="4">
        <v>787.81141666666633</v>
      </c>
      <c r="P2967" s="3">
        <f t="shared" si="186"/>
        <v>480.00108333333327</v>
      </c>
      <c r="Q2967" s="5">
        <v>0</v>
      </c>
      <c r="R2967" s="5">
        <f>VLOOKUP(D2967,'[1]DESIGN LOAD'!AC:AF,2,FALSE)</f>
        <v>295</v>
      </c>
      <c r="S2967" s="7">
        <f>VLOOKUP(D2967,'[1]DESIGN LOAD'!AC:AF,3,FALSE)</f>
        <v>655</v>
      </c>
      <c r="T2967">
        <f>VLOOKUP(D2967,'[1]DESIGN LOAD'!AC:AF,4,FALSE)</f>
        <v>950</v>
      </c>
    </row>
    <row r="2968" spans="1:20" x14ac:dyDescent="0.3">
      <c r="A2968" s="6">
        <v>2024</v>
      </c>
      <c r="B2968" s="6">
        <v>11</v>
      </c>
      <c r="C2968" s="6">
        <v>1</v>
      </c>
      <c r="D2968" s="6">
        <v>20</v>
      </c>
      <c r="E2968" s="6" t="str">
        <f t="shared" si="184"/>
        <v>Friday</v>
      </c>
      <c r="F2968" s="6" t="str">
        <f t="shared" si="183"/>
        <v>Week-day</v>
      </c>
      <c r="G2968" s="6" t="str">
        <f>_xlfn.XLOOKUP(B2968,'[1]VLOOKUP DATA'!$A$3:$A$14,'[1]VLOOKUP DATA'!$C$3:$C$14)</f>
        <v>Low-demand</v>
      </c>
      <c r="H2968" s="6" t="str" cm="1">
        <f t="array" ref="H2968">_xlfn.XLOOKUP(1,('[1]VLOOKUP DATA'!$I$2:$I$337=[1]DATA!G2968)*('[1]VLOOKUP DATA'!$J$2:$J$337=[1]DATA!D2968)*('[1]VLOOKUP DATA'!$K$2:$K$337=[1]DATA!E2968),'[1]VLOOKUP DATA'!$L$2:$L$337)</f>
        <v>Standard</v>
      </c>
      <c r="I2968" s="1" cm="1">
        <f t="array" ref="I2968">_xlfn.XLOOKUP(B2968,'[1]VLOOKUP DATA'!$A$3:$A$14,_xlfn.XLOOKUP(H2968,'[1]VLOOKUP DATA'!$D$2:$F$2,'[1]VLOOKUP DATA'!$D$3:$F$14))*100</f>
        <v>147</v>
      </c>
      <c r="J2968" s="2">
        <v>158.24270833333333</v>
      </c>
      <c r="K2968" s="3">
        <f t="shared" si="185"/>
        <v>158.24270833333333</v>
      </c>
      <c r="L2968" s="3">
        <v>85.75</v>
      </c>
      <c r="M2968" s="4">
        <v>479.82245833333349</v>
      </c>
      <c r="N2968" s="4">
        <v>0</v>
      </c>
      <c r="O2968" s="4">
        <v>638.06564166666647</v>
      </c>
      <c r="P2968" s="3">
        <f t="shared" si="186"/>
        <v>480.00108333333327</v>
      </c>
      <c r="Q2968" s="5">
        <v>0</v>
      </c>
      <c r="R2968" s="5">
        <f>VLOOKUP(D2968,'[1]DESIGN LOAD'!AC:AF,2,FALSE)</f>
        <v>295</v>
      </c>
      <c r="S2968" s="7">
        <f>VLOOKUP(D2968,'[1]DESIGN LOAD'!AC:AF,3,FALSE)</f>
        <v>190</v>
      </c>
      <c r="T2968">
        <f>VLOOKUP(D2968,'[1]DESIGN LOAD'!AC:AF,4,FALSE)</f>
        <v>485</v>
      </c>
    </row>
    <row r="2969" spans="1:20" x14ac:dyDescent="0.3">
      <c r="A2969" s="6">
        <v>2024</v>
      </c>
      <c r="B2969" s="6">
        <v>11</v>
      </c>
      <c r="C2969" s="6">
        <v>1</v>
      </c>
      <c r="D2969" s="6">
        <v>21</v>
      </c>
      <c r="E2969" s="6" t="str">
        <f t="shared" si="184"/>
        <v>Friday</v>
      </c>
      <c r="F2969" s="6" t="str">
        <f t="shared" si="183"/>
        <v>Week-day</v>
      </c>
      <c r="G2969" s="6" t="str">
        <f>_xlfn.XLOOKUP(B2969,'[1]VLOOKUP DATA'!$A$3:$A$14,'[1]VLOOKUP DATA'!$C$3:$C$14)</f>
        <v>Low-demand</v>
      </c>
      <c r="H2969" s="6" t="str" cm="1">
        <f t="array" ref="H2969">_xlfn.XLOOKUP(1,('[1]VLOOKUP DATA'!$I$2:$I$337=[1]DATA!G2969)*('[1]VLOOKUP DATA'!$J$2:$J$337=[1]DATA!D2969)*('[1]VLOOKUP DATA'!$K$2:$K$337=[1]DATA!E2969),'[1]VLOOKUP DATA'!$L$2:$L$337)</f>
        <v>Standard</v>
      </c>
      <c r="I2969" s="1" cm="1">
        <f t="array" ref="I2969">_xlfn.XLOOKUP(B2969,'[1]VLOOKUP DATA'!$A$3:$A$14,_xlfn.XLOOKUP(H2969,'[1]VLOOKUP DATA'!$D$2:$F$2,'[1]VLOOKUP DATA'!$D$3:$F$14))*100</f>
        <v>147</v>
      </c>
      <c r="J2969" s="2">
        <v>175.63154166666666</v>
      </c>
      <c r="K2969" s="3">
        <f t="shared" si="185"/>
        <v>175.63154166666666</v>
      </c>
      <c r="L2969" s="3">
        <v>82.558333333333337</v>
      </c>
      <c r="M2969" s="4">
        <v>479.85427500000037</v>
      </c>
      <c r="N2969" s="4">
        <v>0</v>
      </c>
      <c r="O2969" s="4">
        <v>655.48624166666673</v>
      </c>
      <c r="P2969" s="3">
        <f t="shared" si="186"/>
        <v>480.00108333333327</v>
      </c>
      <c r="Q2969" s="5">
        <v>0</v>
      </c>
      <c r="R2969" s="5">
        <f>VLOOKUP(D2969,'[1]DESIGN LOAD'!AC:AF,2,FALSE)</f>
        <v>295</v>
      </c>
      <c r="S2969" s="7">
        <f>VLOOKUP(D2969,'[1]DESIGN LOAD'!AC:AF,3,FALSE)</f>
        <v>190</v>
      </c>
      <c r="T2969">
        <f>VLOOKUP(D2969,'[1]DESIGN LOAD'!AC:AF,4,FALSE)</f>
        <v>485</v>
      </c>
    </row>
    <row r="2970" spans="1:20" x14ac:dyDescent="0.3">
      <c r="A2970" s="6">
        <v>2024</v>
      </c>
      <c r="B2970" s="6">
        <v>11</v>
      </c>
      <c r="C2970" s="6">
        <v>1</v>
      </c>
      <c r="D2970" s="6">
        <v>22</v>
      </c>
      <c r="E2970" s="6" t="str">
        <f t="shared" si="184"/>
        <v>Friday</v>
      </c>
      <c r="F2970" s="6" t="str">
        <f t="shared" si="183"/>
        <v>Week-day</v>
      </c>
      <c r="G2970" s="6" t="str">
        <f>_xlfn.XLOOKUP(B2970,'[1]VLOOKUP DATA'!$A$3:$A$14,'[1]VLOOKUP DATA'!$C$3:$C$14)</f>
        <v>Low-demand</v>
      </c>
      <c r="H2970" s="6" t="str" cm="1">
        <f t="array" ref="H2970">_xlfn.XLOOKUP(1,('[1]VLOOKUP DATA'!$I$2:$I$337=[1]DATA!G2970)*('[1]VLOOKUP DATA'!$J$2:$J$337=[1]DATA!D2970)*('[1]VLOOKUP DATA'!$K$2:$K$337=[1]DATA!E2970),'[1]VLOOKUP DATA'!$L$2:$L$337)</f>
        <v>Off-Peak</v>
      </c>
      <c r="I2970" s="1" cm="1">
        <f t="array" ref="I2970">_xlfn.XLOOKUP(B2970,'[1]VLOOKUP DATA'!$A$3:$A$14,_xlfn.XLOOKUP(H2970,'[1]VLOOKUP DATA'!$D$2:$F$2,'[1]VLOOKUP DATA'!$D$3:$F$14))*100</f>
        <v>93</v>
      </c>
      <c r="J2970" s="2">
        <v>169.93845833333333</v>
      </c>
      <c r="K2970" s="3">
        <f t="shared" si="185"/>
        <v>169.93845833333333</v>
      </c>
      <c r="L2970" s="3">
        <v>79.166666666666671</v>
      </c>
      <c r="M2970" s="4">
        <v>479.82831666666669</v>
      </c>
      <c r="N2970" s="4">
        <v>0</v>
      </c>
      <c r="O2970" s="4">
        <v>649.76739166666664</v>
      </c>
      <c r="P2970" s="3">
        <f t="shared" si="186"/>
        <v>480.00108333333327</v>
      </c>
      <c r="Q2970" s="5">
        <v>0</v>
      </c>
      <c r="R2970" s="5">
        <f>VLOOKUP(D2970,'[1]DESIGN LOAD'!AC:AF,2,FALSE)</f>
        <v>200</v>
      </c>
      <c r="S2970" s="7">
        <f>VLOOKUP(D2970,'[1]DESIGN LOAD'!AC:AF,3,FALSE)</f>
        <v>190</v>
      </c>
      <c r="T2970">
        <f>VLOOKUP(D2970,'[1]DESIGN LOAD'!AC:AF,4,FALSE)</f>
        <v>390</v>
      </c>
    </row>
    <row r="2971" spans="1:20" x14ac:dyDescent="0.3">
      <c r="A2971" s="6">
        <v>2024</v>
      </c>
      <c r="B2971" s="6">
        <v>11</v>
      </c>
      <c r="C2971" s="6">
        <v>1</v>
      </c>
      <c r="D2971" s="6">
        <v>23</v>
      </c>
      <c r="E2971" s="6" t="str">
        <f t="shared" si="184"/>
        <v>Friday</v>
      </c>
      <c r="F2971" s="6" t="str">
        <f t="shared" si="183"/>
        <v>Week-day</v>
      </c>
      <c r="G2971" s="6" t="str">
        <f>_xlfn.XLOOKUP(B2971,'[1]VLOOKUP DATA'!$A$3:$A$14,'[1]VLOOKUP DATA'!$C$3:$C$14)</f>
        <v>Low-demand</v>
      </c>
      <c r="H2971" s="6" t="str" cm="1">
        <f t="array" ref="H2971">_xlfn.XLOOKUP(1,('[1]VLOOKUP DATA'!$I$2:$I$337=[1]DATA!G2971)*('[1]VLOOKUP DATA'!$J$2:$J$337=[1]DATA!D2971)*('[1]VLOOKUP DATA'!$K$2:$K$337=[1]DATA!E2971),'[1]VLOOKUP DATA'!$L$2:$L$337)</f>
        <v>Off-Peak</v>
      </c>
      <c r="I2971" s="1" cm="1">
        <f t="array" ref="I2971">_xlfn.XLOOKUP(B2971,'[1]VLOOKUP DATA'!$A$3:$A$14,_xlfn.XLOOKUP(H2971,'[1]VLOOKUP DATA'!$D$2:$F$2,'[1]VLOOKUP DATA'!$D$3:$F$14))*100</f>
        <v>93</v>
      </c>
      <c r="J2971" s="2">
        <v>148.23625833333335</v>
      </c>
      <c r="K2971" s="3">
        <f t="shared" si="185"/>
        <v>148.23625833333335</v>
      </c>
      <c r="L2971" s="3">
        <v>77.041666666666671</v>
      </c>
      <c r="M2971" s="4">
        <v>479.82688333333334</v>
      </c>
      <c r="N2971" s="4">
        <v>0</v>
      </c>
      <c r="O2971" s="4">
        <v>628.06380000000001</v>
      </c>
      <c r="P2971" s="3">
        <f t="shared" si="186"/>
        <v>480.00108333333327</v>
      </c>
      <c r="Q2971" s="5">
        <v>0</v>
      </c>
      <c r="R2971" s="5">
        <f>VLOOKUP(D2971,'[1]DESIGN LOAD'!AC:AF,2,FALSE)</f>
        <v>200</v>
      </c>
      <c r="S2971" s="7">
        <f>VLOOKUP(D2971,'[1]DESIGN LOAD'!AC:AF,3,FALSE)</f>
        <v>190</v>
      </c>
      <c r="T2971">
        <f>VLOOKUP(D2971,'[1]DESIGN LOAD'!AC:AF,4,FALSE)</f>
        <v>390</v>
      </c>
    </row>
    <row r="2972" spans="1:20" x14ac:dyDescent="0.3">
      <c r="A2972" s="6">
        <v>2024</v>
      </c>
      <c r="B2972" s="6">
        <v>11</v>
      </c>
      <c r="C2972" s="6">
        <v>2</v>
      </c>
      <c r="D2972" s="6">
        <v>0</v>
      </c>
      <c r="E2972" s="6" t="str">
        <f t="shared" si="184"/>
        <v>Saturday</v>
      </c>
      <c r="F2972" s="6" t="str">
        <f t="shared" si="183"/>
        <v>Weekend</v>
      </c>
      <c r="G2972" s="6" t="str">
        <f>_xlfn.XLOOKUP(B2972,'[1]VLOOKUP DATA'!$A$3:$A$14,'[1]VLOOKUP DATA'!$C$3:$C$14)</f>
        <v>Low-demand</v>
      </c>
      <c r="H2972" s="6" t="str" cm="1">
        <f t="array" ref="H2972">_xlfn.XLOOKUP(1,('[1]VLOOKUP DATA'!$I$2:$I$337=[1]DATA!G2972)*('[1]VLOOKUP DATA'!$J$2:$J$337=[1]DATA!D2972)*('[1]VLOOKUP DATA'!$K$2:$K$337=[1]DATA!E2972),'[1]VLOOKUP DATA'!$L$2:$L$337)</f>
        <v>Off-Peak</v>
      </c>
      <c r="I2972" s="1" cm="1">
        <f t="array" ref="I2972">_xlfn.XLOOKUP(B2972,'[1]VLOOKUP DATA'!$A$3:$A$14,_xlfn.XLOOKUP(H2972,'[1]VLOOKUP DATA'!$D$2:$F$2,'[1]VLOOKUP DATA'!$D$3:$F$14))*100</f>
        <v>93</v>
      </c>
      <c r="J2972" s="2">
        <v>129.21965833333334</v>
      </c>
      <c r="K2972" s="3">
        <f t="shared" si="185"/>
        <v>129.21965833333334</v>
      </c>
      <c r="L2972" s="3">
        <v>74.666666666666671</v>
      </c>
      <c r="M2972" s="4">
        <v>479.8205999999999</v>
      </c>
      <c r="N2972" s="4">
        <v>0</v>
      </c>
      <c r="O2972" s="4">
        <v>609.04077500000005</v>
      </c>
      <c r="P2972" s="3">
        <f t="shared" si="186"/>
        <v>480.00108333333327</v>
      </c>
      <c r="Q2972" s="5">
        <v>0</v>
      </c>
      <c r="R2972" s="5">
        <f>VLOOKUP(D2972,'[1]DESIGN LOAD'!AC:AF,2,FALSE)</f>
        <v>200</v>
      </c>
      <c r="S2972" s="7">
        <f>VLOOKUP(D2972,'[1]DESIGN LOAD'!AC:AF,3,FALSE)</f>
        <v>190</v>
      </c>
      <c r="T2972">
        <f>VLOOKUP(D2972,'[1]DESIGN LOAD'!AC:AF,4,FALSE)</f>
        <v>390</v>
      </c>
    </row>
    <row r="2973" spans="1:20" x14ac:dyDescent="0.3">
      <c r="A2973" s="6">
        <v>2024</v>
      </c>
      <c r="B2973" s="6">
        <v>11</v>
      </c>
      <c r="C2973" s="6">
        <v>2</v>
      </c>
      <c r="D2973" s="6">
        <v>1</v>
      </c>
      <c r="E2973" s="6" t="str">
        <f t="shared" si="184"/>
        <v>Saturday</v>
      </c>
      <c r="F2973" s="6" t="str">
        <f t="shared" si="183"/>
        <v>Weekend</v>
      </c>
      <c r="G2973" s="6" t="str">
        <f>_xlfn.XLOOKUP(B2973,'[1]VLOOKUP DATA'!$A$3:$A$14,'[1]VLOOKUP DATA'!$C$3:$C$14)</f>
        <v>Low-demand</v>
      </c>
      <c r="H2973" s="6" t="str" cm="1">
        <f t="array" ref="H2973">_xlfn.XLOOKUP(1,('[1]VLOOKUP DATA'!$I$2:$I$337=[1]DATA!G2973)*('[1]VLOOKUP DATA'!$J$2:$J$337=[1]DATA!D2973)*('[1]VLOOKUP DATA'!$K$2:$K$337=[1]DATA!E2973),'[1]VLOOKUP DATA'!$L$2:$L$337)</f>
        <v>Off-Peak</v>
      </c>
      <c r="I2973" s="1" cm="1">
        <f t="array" ref="I2973">_xlfn.XLOOKUP(B2973,'[1]VLOOKUP DATA'!$A$3:$A$14,_xlfn.XLOOKUP(H2973,'[1]VLOOKUP DATA'!$D$2:$F$2,'[1]VLOOKUP DATA'!$D$3:$F$14))*100</f>
        <v>93</v>
      </c>
      <c r="J2973" s="2">
        <v>164.59908333333323</v>
      </c>
      <c r="K2973" s="3">
        <f t="shared" si="185"/>
        <v>164.59908333333323</v>
      </c>
      <c r="L2973" s="3">
        <v>72.391666666666666</v>
      </c>
      <c r="M2973" s="4">
        <v>479.83154999999977</v>
      </c>
      <c r="N2973" s="4">
        <v>0</v>
      </c>
      <c r="O2973" s="4">
        <v>644.43093333333343</v>
      </c>
      <c r="P2973" s="3">
        <f t="shared" si="186"/>
        <v>480.00108333333327</v>
      </c>
      <c r="Q2973" s="5">
        <v>0</v>
      </c>
      <c r="R2973" s="5">
        <f>VLOOKUP(D2973,'[1]DESIGN LOAD'!AC:AF,2,FALSE)</f>
        <v>200</v>
      </c>
      <c r="S2973" s="7">
        <f>VLOOKUP(D2973,'[1]DESIGN LOAD'!AC:AF,3,FALSE)</f>
        <v>190</v>
      </c>
      <c r="T2973">
        <f>VLOOKUP(D2973,'[1]DESIGN LOAD'!AC:AF,4,FALSE)</f>
        <v>390</v>
      </c>
    </row>
    <row r="2974" spans="1:20" x14ac:dyDescent="0.3">
      <c r="A2974" s="6">
        <v>2024</v>
      </c>
      <c r="B2974" s="6">
        <v>11</v>
      </c>
      <c r="C2974" s="6">
        <v>2</v>
      </c>
      <c r="D2974" s="6">
        <v>2</v>
      </c>
      <c r="E2974" s="6" t="str">
        <f t="shared" si="184"/>
        <v>Saturday</v>
      </c>
      <c r="F2974" s="6" t="str">
        <f t="shared" si="183"/>
        <v>Weekend</v>
      </c>
      <c r="G2974" s="6" t="str">
        <f>_xlfn.XLOOKUP(B2974,'[1]VLOOKUP DATA'!$A$3:$A$14,'[1]VLOOKUP DATA'!$C$3:$C$14)</f>
        <v>Low-demand</v>
      </c>
      <c r="H2974" s="6" t="str" cm="1">
        <f t="array" ref="H2974">_xlfn.XLOOKUP(1,('[1]VLOOKUP DATA'!$I$2:$I$337=[1]DATA!G2974)*('[1]VLOOKUP DATA'!$J$2:$J$337=[1]DATA!D2974)*('[1]VLOOKUP DATA'!$K$2:$K$337=[1]DATA!E2974),'[1]VLOOKUP DATA'!$L$2:$L$337)</f>
        <v>Off-Peak</v>
      </c>
      <c r="I2974" s="1" cm="1">
        <f t="array" ref="I2974">_xlfn.XLOOKUP(B2974,'[1]VLOOKUP DATA'!$A$3:$A$14,_xlfn.XLOOKUP(H2974,'[1]VLOOKUP DATA'!$D$2:$F$2,'[1]VLOOKUP DATA'!$D$3:$F$14))*100</f>
        <v>93</v>
      </c>
      <c r="J2974" s="2">
        <v>272.40637500000003</v>
      </c>
      <c r="K2974" s="3">
        <f t="shared" si="185"/>
        <v>272.40637500000003</v>
      </c>
      <c r="L2974" s="3">
        <v>67.983333333333334</v>
      </c>
      <c r="M2974" s="4">
        <v>479.82400833333344</v>
      </c>
      <c r="N2974" s="4">
        <v>0</v>
      </c>
      <c r="O2974" s="4">
        <v>752.23093333333293</v>
      </c>
      <c r="P2974" s="3">
        <f t="shared" si="186"/>
        <v>480.00108333333327</v>
      </c>
      <c r="Q2974" s="5">
        <v>0</v>
      </c>
      <c r="R2974" s="5">
        <f>VLOOKUP(D2974,'[1]DESIGN LOAD'!AC:AF,2,FALSE)</f>
        <v>200</v>
      </c>
      <c r="S2974" s="7">
        <f>VLOOKUP(D2974,'[1]DESIGN LOAD'!AC:AF,3,FALSE)</f>
        <v>190</v>
      </c>
      <c r="T2974">
        <f>VLOOKUP(D2974,'[1]DESIGN LOAD'!AC:AF,4,FALSE)</f>
        <v>390</v>
      </c>
    </row>
    <row r="2975" spans="1:20" x14ac:dyDescent="0.3">
      <c r="A2975" s="6">
        <v>2024</v>
      </c>
      <c r="B2975" s="6">
        <v>11</v>
      </c>
      <c r="C2975" s="6">
        <v>2</v>
      </c>
      <c r="D2975" s="6">
        <v>3</v>
      </c>
      <c r="E2975" s="6" t="str">
        <f t="shared" si="184"/>
        <v>Saturday</v>
      </c>
      <c r="F2975" s="6" t="str">
        <f t="shared" si="183"/>
        <v>Weekend</v>
      </c>
      <c r="G2975" s="6" t="str">
        <f>_xlfn.XLOOKUP(B2975,'[1]VLOOKUP DATA'!$A$3:$A$14,'[1]VLOOKUP DATA'!$C$3:$C$14)</f>
        <v>Low-demand</v>
      </c>
      <c r="H2975" s="6" t="str" cm="1">
        <f t="array" ref="H2975">_xlfn.XLOOKUP(1,('[1]VLOOKUP DATA'!$I$2:$I$337=[1]DATA!G2975)*('[1]VLOOKUP DATA'!$J$2:$J$337=[1]DATA!D2975)*('[1]VLOOKUP DATA'!$K$2:$K$337=[1]DATA!E2975),'[1]VLOOKUP DATA'!$L$2:$L$337)</f>
        <v>Off-Peak</v>
      </c>
      <c r="I2975" s="1" cm="1">
        <f t="array" ref="I2975">_xlfn.XLOOKUP(B2975,'[1]VLOOKUP DATA'!$A$3:$A$14,_xlfn.XLOOKUP(H2975,'[1]VLOOKUP DATA'!$D$2:$F$2,'[1]VLOOKUP DATA'!$D$3:$F$14))*100</f>
        <v>93</v>
      </c>
      <c r="J2975" s="2">
        <v>306.23629999999997</v>
      </c>
      <c r="K2975" s="3">
        <f t="shared" si="185"/>
        <v>306.23629999999997</v>
      </c>
      <c r="L2975" s="3">
        <v>59.65</v>
      </c>
      <c r="M2975" s="4">
        <v>479.84719166666679</v>
      </c>
      <c r="N2975" s="4">
        <v>0</v>
      </c>
      <c r="O2975" s="4">
        <v>786.08397500000012</v>
      </c>
      <c r="P2975" s="3">
        <f t="shared" si="186"/>
        <v>480.00108333333327</v>
      </c>
      <c r="Q2975" s="5">
        <v>0</v>
      </c>
      <c r="R2975" s="5">
        <f>VLOOKUP(D2975,'[1]DESIGN LOAD'!AC:AF,2,FALSE)</f>
        <v>200</v>
      </c>
      <c r="S2975" s="7">
        <f>VLOOKUP(D2975,'[1]DESIGN LOAD'!AC:AF,3,FALSE)</f>
        <v>190</v>
      </c>
      <c r="T2975">
        <f>VLOOKUP(D2975,'[1]DESIGN LOAD'!AC:AF,4,FALSE)</f>
        <v>390</v>
      </c>
    </row>
    <row r="2976" spans="1:20" x14ac:dyDescent="0.3">
      <c r="A2976" s="6">
        <v>2024</v>
      </c>
      <c r="B2976" s="6">
        <v>11</v>
      </c>
      <c r="C2976" s="6">
        <v>2</v>
      </c>
      <c r="D2976" s="6">
        <v>4</v>
      </c>
      <c r="E2976" s="6" t="str">
        <f t="shared" si="184"/>
        <v>Saturday</v>
      </c>
      <c r="F2976" s="6" t="str">
        <f t="shared" si="183"/>
        <v>Weekend</v>
      </c>
      <c r="G2976" s="6" t="str">
        <f>_xlfn.XLOOKUP(B2976,'[1]VLOOKUP DATA'!$A$3:$A$14,'[1]VLOOKUP DATA'!$C$3:$C$14)</f>
        <v>Low-demand</v>
      </c>
      <c r="H2976" s="6" t="str" cm="1">
        <f t="array" ref="H2976">_xlfn.XLOOKUP(1,('[1]VLOOKUP DATA'!$I$2:$I$337=[1]DATA!G2976)*('[1]VLOOKUP DATA'!$J$2:$J$337=[1]DATA!D2976)*('[1]VLOOKUP DATA'!$K$2:$K$337=[1]DATA!E2976),'[1]VLOOKUP DATA'!$L$2:$L$337)</f>
        <v>Off-Peak</v>
      </c>
      <c r="I2976" s="1" cm="1">
        <f t="array" ref="I2976">_xlfn.XLOOKUP(B2976,'[1]VLOOKUP DATA'!$A$3:$A$14,_xlfn.XLOOKUP(H2976,'[1]VLOOKUP DATA'!$D$2:$F$2,'[1]VLOOKUP DATA'!$D$3:$F$14))*100</f>
        <v>93</v>
      </c>
      <c r="J2976" s="2">
        <v>309.81796666666662</v>
      </c>
      <c r="K2976" s="3">
        <f t="shared" si="185"/>
        <v>309.81796666666662</v>
      </c>
      <c r="L2976" s="3">
        <v>50.983333333333334</v>
      </c>
      <c r="M2976" s="4">
        <v>479.84404999999998</v>
      </c>
      <c r="N2976" s="4">
        <v>0</v>
      </c>
      <c r="O2976" s="4">
        <v>789.63792500000011</v>
      </c>
      <c r="P2976" s="3">
        <f t="shared" si="186"/>
        <v>480.00108333333327</v>
      </c>
      <c r="Q2976" s="5">
        <v>0</v>
      </c>
      <c r="R2976" s="5">
        <f>VLOOKUP(D2976,'[1]DESIGN LOAD'!AC:AF,2,FALSE)</f>
        <v>295</v>
      </c>
      <c r="S2976" s="7">
        <f>VLOOKUP(D2976,'[1]DESIGN LOAD'!AC:AF,3,FALSE)</f>
        <v>190</v>
      </c>
      <c r="T2976">
        <f>VLOOKUP(D2976,'[1]DESIGN LOAD'!AC:AF,4,FALSE)</f>
        <v>485</v>
      </c>
    </row>
    <row r="2977" spans="1:20" x14ac:dyDescent="0.3">
      <c r="A2977" s="6">
        <v>2024</v>
      </c>
      <c r="B2977" s="6">
        <v>11</v>
      </c>
      <c r="C2977" s="6">
        <v>2</v>
      </c>
      <c r="D2977" s="6">
        <v>5</v>
      </c>
      <c r="E2977" s="6" t="str">
        <f t="shared" si="184"/>
        <v>Saturday</v>
      </c>
      <c r="F2977" s="6" t="str">
        <f t="shared" si="183"/>
        <v>Weekend</v>
      </c>
      <c r="G2977" s="6" t="str">
        <f>_xlfn.XLOOKUP(B2977,'[1]VLOOKUP DATA'!$A$3:$A$14,'[1]VLOOKUP DATA'!$C$3:$C$14)</f>
        <v>Low-demand</v>
      </c>
      <c r="H2977" s="6" t="str" cm="1">
        <f t="array" ref="H2977">_xlfn.XLOOKUP(1,('[1]VLOOKUP DATA'!$I$2:$I$337=[1]DATA!G2977)*('[1]VLOOKUP DATA'!$J$2:$J$337=[1]DATA!D2977)*('[1]VLOOKUP DATA'!$K$2:$K$337=[1]DATA!E2977),'[1]VLOOKUP DATA'!$L$2:$L$337)</f>
        <v>Off-Peak</v>
      </c>
      <c r="I2977" s="1" cm="1">
        <f t="array" ref="I2977">_xlfn.XLOOKUP(B2977,'[1]VLOOKUP DATA'!$A$3:$A$14,_xlfn.XLOOKUP(H2977,'[1]VLOOKUP DATA'!$D$2:$F$2,'[1]VLOOKUP DATA'!$D$3:$F$14))*100</f>
        <v>93</v>
      </c>
      <c r="J2977" s="2">
        <v>304.3018981481481</v>
      </c>
      <c r="K2977" s="3">
        <f t="shared" si="185"/>
        <v>304.3018981481481</v>
      </c>
      <c r="L2977" s="3">
        <v>42.379629629629626</v>
      </c>
      <c r="M2977" s="4">
        <v>480.00108333333327</v>
      </c>
      <c r="N2977" s="4">
        <v>2.730962962962963</v>
      </c>
      <c r="O2977" s="4">
        <v>787.03437037037054</v>
      </c>
      <c r="P2977" s="3">
        <f t="shared" si="186"/>
        <v>480.00108333333327</v>
      </c>
      <c r="Q2977" s="5">
        <v>0</v>
      </c>
      <c r="R2977" s="5">
        <f>VLOOKUP(D2977,'[1]DESIGN LOAD'!AC:AF,2,FALSE)</f>
        <v>295</v>
      </c>
      <c r="S2977" s="7">
        <f>VLOOKUP(D2977,'[1]DESIGN LOAD'!AC:AF,3,FALSE)</f>
        <v>190</v>
      </c>
      <c r="T2977">
        <f>VLOOKUP(D2977,'[1]DESIGN LOAD'!AC:AF,4,FALSE)</f>
        <v>485</v>
      </c>
    </row>
    <row r="2978" spans="1:20" x14ac:dyDescent="0.3">
      <c r="A2978" s="6">
        <v>2024</v>
      </c>
      <c r="B2978" s="6">
        <v>11</v>
      </c>
      <c r="C2978" s="6">
        <v>2</v>
      </c>
      <c r="D2978" s="6">
        <v>6</v>
      </c>
      <c r="E2978" s="6" t="str">
        <f t="shared" si="184"/>
        <v>Saturday</v>
      </c>
      <c r="F2978" s="6" t="str">
        <f t="shared" si="183"/>
        <v>Weekend</v>
      </c>
      <c r="G2978" s="6" t="str">
        <f>_xlfn.XLOOKUP(B2978,'[1]VLOOKUP DATA'!$A$3:$A$14,'[1]VLOOKUP DATA'!$C$3:$C$14)</f>
        <v>Low-demand</v>
      </c>
      <c r="H2978" s="6" t="str" cm="1">
        <f t="array" ref="H2978">_xlfn.XLOOKUP(1,('[1]VLOOKUP DATA'!$I$2:$I$337=[1]DATA!G2978)*('[1]VLOOKUP DATA'!$J$2:$J$337=[1]DATA!D2978)*('[1]VLOOKUP DATA'!$K$2:$K$337=[1]DATA!E2978),'[1]VLOOKUP DATA'!$L$2:$L$337)</f>
        <v>Off-Peak</v>
      </c>
      <c r="I2978" s="1" cm="1">
        <f t="array" ref="I2978">_xlfn.XLOOKUP(B2978,'[1]VLOOKUP DATA'!$A$3:$A$14,_xlfn.XLOOKUP(H2978,'[1]VLOOKUP DATA'!$D$2:$F$2,'[1]VLOOKUP DATA'!$D$3:$F$14))*100</f>
        <v>93</v>
      </c>
      <c r="J2978" s="2">
        <v>-43.302216666666666</v>
      </c>
      <c r="K2978" s="3">
        <f t="shared" si="185"/>
        <v>0</v>
      </c>
      <c r="L2978" s="3">
        <v>41.15</v>
      </c>
      <c r="M2978" s="4">
        <v>463.18029999999999</v>
      </c>
      <c r="N2978" s="4">
        <v>7.3664250000000004</v>
      </c>
      <c r="O2978" s="4">
        <v>567.15537499999994</v>
      </c>
      <c r="P2978" s="3">
        <f t="shared" si="186"/>
        <v>480.00108333333327</v>
      </c>
      <c r="Q2978" s="5">
        <v>139.91116666666667</v>
      </c>
      <c r="R2978" s="5">
        <f>VLOOKUP(D2978,'[1]DESIGN LOAD'!AC:AF,2,FALSE)</f>
        <v>295</v>
      </c>
      <c r="S2978" s="7">
        <f>VLOOKUP(D2978,'[1]DESIGN LOAD'!AC:AF,3,FALSE)</f>
        <v>190</v>
      </c>
      <c r="T2978">
        <f>VLOOKUP(D2978,'[1]DESIGN LOAD'!AC:AF,4,FALSE)</f>
        <v>485</v>
      </c>
    </row>
    <row r="2979" spans="1:20" x14ac:dyDescent="0.3">
      <c r="A2979" s="6">
        <v>2024</v>
      </c>
      <c r="B2979" s="6">
        <v>11</v>
      </c>
      <c r="C2979" s="6">
        <v>2</v>
      </c>
      <c r="D2979" s="6">
        <v>7</v>
      </c>
      <c r="E2979" s="6" t="str">
        <f t="shared" si="184"/>
        <v>Saturday</v>
      </c>
      <c r="F2979" s="6" t="str">
        <f t="shared" si="183"/>
        <v>Weekend</v>
      </c>
      <c r="G2979" s="6" t="str">
        <f>_xlfn.XLOOKUP(B2979,'[1]VLOOKUP DATA'!$A$3:$A$14,'[1]VLOOKUP DATA'!$C$3:$C$14)</f>
        <v>Low-demand</v>
      </c>
      <c r="H2979" s="6" t="str" cm="1">
        <f t="array" ref="H2979">_xlfn.XLOOKUP(1,('[1]VLOOKUP DATA'!$I$2:$I$337=[1]DATA!G2979)*('[1]VLOOKUP DATA'!$J$2:$J$337=[1]DATA!D2979)*('[1]VLOOKUP DATA'!$K$2:$K$337=[1]DATA!E2979),'[1]VLOOKUP DATA'!$L$2:$L$337)</f>
        <v>Standard</v>
      </c>
      <c r="I2979" s="1" cm="1">
        <f t="array" ref="I2979">_xlfn.XLOOKUP(B2979,'[1]VLOOKUP DATA'!$A$3:$A$14,_xlfn.XLOOKUP(H2979,'[1]VLOOKUP DATA'!$D$2:$F$2,'[1]VLOOKUP DATA'!$D$3:$F$14))*100</f>
        <v>147</v>
      </c>
      <c r="J2979" s="2">
        <v>-35.251983333333335</v>
      </c>
      <c r="K2979" s="3">
        <f t="shared" si="185"/>
        <v>0</v>
      </c>
      <c r="L2979" s="3">
        <v>43.725000000000001</v>
      </c>
      <c r="M2979" s="4">
        <v>475.81901666666698</v>
      </c>
      <c r="N2979" s="4">
        <v>43.042950000000005</v>
      </c>
      <c r="O2979" s="4">
        <v>546.09670833333371</v>
      </c>
      <c r="P2979" s="3">
        <f t="shared" si="186"/>
        <v>480.00108333333327</v>
      </c>
      <c r="Q2979" s="5">
        <v>62.486541666666653</v>
      </c>
      <c r="R2979" s="5">
        <f>VLOOKUP(D2979,'[1]DESIGN LOAD'!AC:AF,2,FALSE)</f>
        <v>565</v>
      </c>
      <c r="S2979" s="7">
        <f>VLOOKUP(D2979,'[1]DESIGN LOAD'!AC:AF,3,FALSE)</f>
        <v>690</v>
      </c>
      <c r="T2979">
        <f>VLOOKUP(D2979,'[1]DESIGN LOAD'!AC:AF,4,FALSE)</f>
        <v>1255</v>
      </c>
    </row>
    <row r="2980" spans="1:20" x14ac:dyDescent="0.3">
      <c r="A2980" s="6">
        <v>2024</v>
      </c>
      <c r="B2980" s="6">
        <v>11</v>
      </c>
      <c r="C2980" s="6">
        <v>2</v>
      </c>
      <c r="D2980" s="6">
        <v>8</v>
      </c>
      <c r="E2980" s="6" t="str">
        <f t="shared" si="184"/>
        <v>Saturday</v>
      </c>
      <c r="F2980" s="6" t="str">
        <f t="shared" si="183"/>
        <v>Weekend</v>
      </c>
      <c r="G2980" s="6" t="str">
        <f>_xlfn.XLOOKUP(B2980,'[1]VLOOKUP DATA'!$A$3:$A$14,'[1]VLOOKUP DATA'!$C$3:$C$14)</f>
        <v>Low-demand</v>
      </c>
      <c r="H2980" s="6" t="str" cm="1">
        <f t="array" ref="H2980">_xlfn.XLOOKUP(1,('[1]VLOOKUP DATA'!$I$2:$I$337=[1]DATA!G2980)*('[1]VLOOKUP DATA'!$J$2:$J$337=[1]DATA!D2980)*('[1]VLOOKUP DATA'!$K$2:$K$337=[1]DATA!E2980),'[1]VLOOKUP DATA'!$L$2:$L$337)</f>
        <v>Standard</v>
      </c>
      <c r="I2980" s="1" cm="1">
        <f t="array" ref="I2980">_xlfn.XLOOKUP(B2980,'[1]VLOOKUP DATA'!$A$3:$A$14,_xlfn.XLOOKUP(H2980,'[1]VLOOKUP DATA'!$D$2:$F$2,'[1]VLOOKUP DATA'!$D$3:$F$14))*100</f>
        <v>147</v>
      </c>
      <c r="J2980" s="2">
        <v>-277.63564166666657</v>
      </c>
      <c r="K2980" s="3">
        <f t="shared" si="185"/>
        <v>0</v>
      </c>
      <c r="L2980" s="3">
        <v>53.4</v>
      </c>
      <c r="M2980" s="4">
        <v>308.26556666666681</v>
      </c>
      <c r="N2980" s="4">
        <v>516.60451666666643</v>
      </c>
      <c r="O2980" s="4">
        <v>547.23378333333324</v>
      </c>
      <c r="P2980" s="3">
        <f t="shared" si="186"/>
        <v>480.00108333333327</v>
      </c>
      <c r="Q2980" s="5">
        <v>0</v>
      </c>
      <c r="R2980" s="5">
        <f>VLOOKUP(D2980,'[1]DESIGN LOAD'!AC:AF,2,FALSE)</f>
        <v>565</v>
      </c>
      <c r="S2980" s="7">
        <f>VLOOKUP(D2980,'[1]DESIGN LOAD'!AC:AF,3,FALSE)</f>
        <v>675</v>
      </c>
      <c r="T2980">
        <f>VLOOKUP(D2980,'[1]DESIGN LOAD'!AC:AF,4,FALSE)</f>
        <v>1240</v>
      </c>
    </row>
    <row r="2981" spans="1:20" x14ac:dyDescent="0.3">
      <c r="A2981" s="6">
        <v>2024</v>
      </c>
      <c r="B2981" s="6">
        <v>11</v>
      </c>
      <c r="C2981" s="6">
        <v>2</v>
      </c>
      <c r="D2981" s="6">
        <v>9</v>
      </c>
      <c r="E2981" s="6" t="str">
        <f t="shared" si="184"/>
        <v>Saturday</v>
      </c>
      <c r="F2981" s="6" t="str">
        <f t="shared" si="183"/>
        <v>Weekend</v>
      </c>
      <c r="G2981" s="6" t="str">
        <f>_xlfn.XLOOKUP(B2981,'[1]VLOOKUP DATA'!$A$3:$A$14,'[1]VLOOKUP DATA'!$C$3:$C$14)</f>
        <v>Low-demand</v>
      </c>
      <c r="H2981" s="6" t="str" cm="1">
        <f t="array" ref="H2981">_xlfn.XLOOKUP(1,('[1]VLOOKUP DATA'!$I$2:$I$337=[1]DATA!G2981)*('[1]VLOOKUP DATA'!$J$2:$J$337=[1]DATA!D2981)*('[1]VLOOKUP DATA'!$K$2:$K$337=[1]DATA!E2981),'[1]VLOOKUP DATA'!$L$2:$L$337)</f>
        <v>Standard</v>
      </c>
      <c r="I2981" s="1" cm="1">
        <f t="array" ref="I2981">_xlfn.XLOOKUP(B2981,'[1]VLOOKUP DATA'!$A$3:$A$14,_xlfn.XLOOKUP(H2981,'[1]VLOOKUP DATA'!$D$2:$F$2,'[1]VLOOKUP DATA'!$D$3:$F$14))*100</f>
        <v>147</v>
      </c>
      <c r="J2981" s="2">
        <v>-178.03946666666656</v>
      </c>
      <c r="K2981" s="3">
        <f t="shared" si="185"/>
        <v>0</v>
      </c>
      <c r="L2981" s="3">
        <v>63.991666666666667</v>
      </c>
      <c r="M2981" s="4">
        <v>0</v>
      </c>
      <c r="N2981" s="4">
        <v>869.84205000000009</v>
      </c>
      <c r="O2981" s="4">
        <v>691.80162499999983</v>
      </c>
      <c r="P2981" s="3">
        <f t="shared" si="186"/>
        <v>480.00108333333327</v>
      </c>
      <c r="Q2981" s="5">
        <v>0</v>
      </c>
      <c r="R2981" s="5">
        <f>VLOOKUP(D2981,'[1]DESIGN LOAD'!AC:AF,2,FALSE)</f>
        <v>565</v>
      </c>
      <c r="S2981" s="7">
        <f>VLOOKUP(D2981,'[1]DESIGN LOAD'!AC:AF,3,FALSE)</f>
        <v>675</v>
      </c>
      <c r="T2981">
        <f>VLOOKUP(D2981,'[1]DESIGN LOAD'!AC:AF,4,FALSE)</f>
        <v>1240</v>
      </c>
    </row>
    <row r="2982" spans="1:20" x14ac:dyDescent="0.3">
      <c r="A2982" s="6">
        <v>2024</v>
      </c>
      <c r="B2982" s="6">
        <v>11</v>
      </c>
      <c r="C2982" s="6">
        <v>2</v>
      </c>
      <c r="D2982" s="6">
        <v>10</v>
      </c>
      <c r="E2982" s="6" t="str">
        <f t="shared" si="184"/>
        <v>Saturday</v>
      </c>
      <c r="F2982" s="6" t="str">
        <f t="shared" si="183"/>
        <v>Weekend</v>
      </c>
      <c r="G2982" s="6" t="str">
        <f>_xlfn.XLOOKUP(B2982,'[1]VLOOKUP DATA'!$A$3:$A$14,'[1]VLOOKUP DATA'!$C$3:$C$14)</f>
        <v>Low-demand</v>
      </c>
      <c r="H2982" s="6" t="str" cm="1">
        <f t="array" ref="H2982">_xlfn.XLOOKUP(1,('[1]VLOOKUP DATA'!$I$2:$I$337=[1]DATA!G2982)*('[1]VLOOKUP DATA'!$J$2:$J$337=[1]DATA!D2982)*('[1]VLOOKUP DATA'!$K$2:$K$337=[1]DATA!E2982),'[1]VLOOKUP DATA'!$L$2:$L$337)</f>
        <v>Standard</v>
      </c>
      <c r="I2982" s="1" cm="1">
        <f t="array" ref="I2982">_xlfn.XLOOKUP(B2982,'[1]VLOOKUP DATA'!$A$3:$A$14,_xlfn.XLOOKUP(H2982,'[1]VLOOKUP DATA'!$D$2:$F$2,'[1]VLOOKUP DATA'!$D$3:$F$14))*100</f>
        <v>147</v>
      </c>
      <c r="J2982" s="2">
        <v>-245.43081666666669</v>
      </c>
      <c r="K2982" s="3">
        <f t="shared" si="185"/>
        <v>0</v>
      </c>
      <c r="L2982" s="3">
        <v>71.433333333333337</v>
      </c>
      <c r="M2982" s="4">
        <v>139.58025833333332</v>
      </c>
      <c r="N2982" s="4">
        <v>935.26689166666688</v>
      </c>
      <c r="O2982" s="4">
        <v>829.41553333333286</v>
      </c>
      <c r="P2982" s="3">
        <f t="shared" si="186"/>
        <v>480.00108333333327</v>
      </c>
      <c r="Q2982" s="5">
        <v>0</v>
      </c>
      <c r="R2982" s="5">
        <f>VLOOKUP(D2982,'[1]DESIGN LOAD'!AC:AF,2,FALSE)</f>
        <v>565</v>
      </c>
      <c r="S2982" s="7">
        <f>VLOOKUP(D2982,'[1]DESIGN LOAD'!AC:AF,3,FALSE)</f>
        <v>675</v>
      </c>
      <c r="T2982">
        <f>VLOOKUP(D2982,'[1]DESIGN LOAD'!AC:AF,4,FALSE)</f>
        <v>1240</v>
      </c>
    </row>
    <row r="2983" spans="1:20" x14ac:dyDescent="0.3">
      <c r="A2983" s="6">
        <v>2024</v>
      </c>
      <c r="B2983" s="6">
        <v>11</v>
      </c>
      <c r="C2983" s="6">
        <v>2</v>
      </c>
      <c r="D2983" s="6">
        <v>11</v>
      </c>
      <c r="E2983" s="6" t="str">
        <f t="shared" si="184"/>
        <v>Saturday</v>
      </c>
      <c r="F2983" s="6" t="str">
        <f t="shared" si="183"/>
        <v>Weekend</v>
      </c>
      <c r="G2983" s="6" t="str">
        <f>_xlfn.XLOOKUP(B2983,'[1]VLOOKUP DATA'!$A$3:$A$14,'[1]VLOOKUP DATA'!$C$3:$C$14)</f>
        <v>Low-demand</v>
      </c>
      <c r="H2983" s="6" t="str" cm="1">
        <f t="array" ref="H2983">_xlfn.XLOOKUP(1,('[1]VLOOKUP DATA'!$I$2:$I$337=[1]DATA!G2983)*('[1]VLOOKUP DATA'!$J$2:$J$337=[1]DATA!D2983)*('[1]VLOOKUP DATA'!$K$2:$K$337=[1]DATA!E2983),'[1]VLOOKUP DATA'!$L$2:$L$337)</f>
        <v>Standard</v>
      </c>
      <c r="I2983" s="1" cm="1">
        <f t="array" ref="I2983">_xlfn.XLOOKUP(B2983,'[1]VLOOKUP DATA'!$A$3:$A$14,_xlfn.XLOOKUP(H2983,'[1]VLOOKUP DATA'!$D$2:$F$2,'[1]VLOOKUP DATA'!$D$3:$F$14))*100</f>
        <v>147</v>
      </c>
      <c r="J2983" s="2">
        <v>-355.22556666666668</v>
      </c>
      <c r="K2983" s="3">
        <f t="shared" si="185"/>
        <v>0</v>
      </c>
      <c r="L2983" s="3">
        <v>86.466666666666669</v>
      </c>
      <c r="M2983" s="4">
        <v>259.66661666666676</v>
      </c>
      <c r="N2983" s="4">
        <v>936.84188333333327</v>
      </c>
      <c r="O2983" s="4">
        <v>841.28219999999953</v>
      </c>
      <c r="P2983" s="3">
        <f t="shared" si="186"/>
        <v>480.00108333333327</v>
      </c>
      <c r="Q2983" s="5">
        <v>0</v>
      </c>
      <c r="R2983" s="5">
        <f>VLOOKUP(D2983,'[1]DESIGN LOAD'!AC:AF,2,FALSE)</f>
        <v>565</v>
      </c>
      <c r="S2983" s="7">
        <f>VLOOKUP(D2983,'[1]DESIGN LOAD'!AC:AF,3,FALSE)</f>
        <v>675</v>
      </c>
      <c r="T2983">
        <f>VLOOKUP(D2983,'[1]DESIGN LOAD'!AC:AF,4,FALSE)</f>
        <v>1240</v>
      </c>
    </row>
    <row r="2984" spans="1:20" x14ac:dyDescent="0.3">
      <c r="A2984" s="6">
        <v>2024</v>
      </c>
      <c r="B2984" s="6">
        <v>11</v>
      </c>
      <c r="C2984" s="6">
        <v>2</v>
      </c>
      <c r="D2984" s="6">
        <v>12</v>
      </c>
      <c r="E2984" s="6" t="str">
        <f t="shared" si="184"/>
        <v>Saturday</v>
      </c>
      <c r="F2984" s="6" t="str">
        <f t="shared" si="183"/>
        <v>Weekend</v>
      </c>
      <c r="G2984" s="6" t="str">
        <f>_xlfn.XLOOKUP(B2984,'[1]VLOOKUP DATA'!$A$3:$A$14,'[1]VLOOKUP DATA'!$C$3:$C$14)</f>
        <v>Low-demand</v>
      </c>
      <c r="H2984" s="6" t="str" cm="1">
        <f t="array" ref="H2984">_xlfn.XLOOKUP(1,('[1]VLOOKUP DATA'!$I$2:$I$337=[1]DATA!G2984)*('[1]VLOOKUP DATA'!$J$2:$J$337=[1]DATA!D2984)*('[1]VLOOKUP DATA'!$K$2:$K$337=[1]DATA!E2984),'[1]VLOOKUP DATA'!$L$2:$L$337)</f>
        <v>Off-Peak</v>
      </c>
      <c r="I2984" s="1" cm="1">
        <f t="array" ref="I2984">_xlfn.XLOOKUP(B2984,'[1]VLOOKUP DATA'!$A$3:$A$14,_xlfn.XLOOKUP(H2984,'[1]VLOOKUP DATA'!$D$2:$F$2,'[1]VLOOKUP DATA'!$D$3:$F$14))*100</f>
        <v>93</v>
      </c>
      <c r="J2984" s="2">
        <v>-25.457058333333329</v>
      </c>
      <c r="K2984" s="3">
        <f t="shared" si="185"/>
        <v>0</v>
      </c>
      <c r="L2984" s="3">
        <v>96.283333333333331</v>
      </c>
      <c r="M2984" s="4">
        <v>180.16915000000006</v>
      </c>
      <c r="N2984" s="4">
        <v>727.43416666666678</v>
      </c>
      <c r="O2984" s="4">
        <v>882.15001666666649</v>
      </c>
      <c r="P2984" s="3">
        <f t="shared" si="186"/>
        <v>480.00108333333327</v>
      </c>
      <c r="Q2984" s="5">
        <v>0</v>
      </c>
      <c r="R2984" s="5">
        <f>VLOOKUP(D2984,'[1]DESIGN LOAD'!AC:AF,2,FALSE)</f>
        <v>565</v>
      </c>
      <c r="S2984" s="7">
        <f>VLOOKUP(D2984,'[1]DESIGN LOAD'!AC:AF,3,FALSE)</f>
        <v>675</v>
      </c>
      <c r="T2984">
        <f>VLOOKUP(D2984,'[1]DESIGN LOAD'!AC:AF,4,FALSE)</f>
        <v>1240</v>
      </c>
    </row>
    <row r="2985" spans="1:20" x14ac:dyDescent="0.3">
      <c r="A2985" s="6">
        <v>2024</v>
      </c>
      <c r="B2985" s="6">
        <v>11</v>
      </c>
      <c r="C2985" s="6">
        <v>2</v>
      </c>
      <c r="D2985" s="6">
        <v>13</v>
      </c>
      <c r="E2985" s="6" t="str">
        <f t="shared" si="184"/>
        <v>Saturday</v>
      </c>
      <c r="F2985" s="6" t="str">
        <f t="shared" si="183"/>
        <v>Weekend</v>
      </c>
      <c r="G2985" s="6" t="str">
        <f>_xlfn.XLOOKUP(B2985,'[1]VLOOKUP DATA'!$A$3:$A$14,'[1]VLOOKUP DATA'!$C$3:$C$14)</f>
        <v>Low-demand</v>
      </c>
      <c r="H2985" s="6" t="str" cm="1">
        <f t="array" ref="H2985">_xlfn.XLOOKUP(1,('[1]VLOOKUP DATA'!$I$2:$I$337=[1]DATA!G2985)*('[1]VLOOKUP DATA'!$J$2:$J$337=[1]DATA!D2985)*('[1]VLOOKUP DATA'!$K$2:$K$337=[1]DATA!E2985),'[1]VLOOKUP DATA'!$L$2:$L$337)</f>
        <v>Off-Peak</v>
      </c>
      <c r="I2985" s="1" cm="1">
        <f t="array" ref="I2985">_xlfn.XLOOKUP(B2985,'[1]VLOOKUP DATA'!$A$3:$A$14,_xlfn.XLOOKUP(H2985,'[1]VLOOKUP DATA'!$D$2:$F$2,'[1]VLOOKUP DATA'!$D$3:$F$14))*100</f>
        <v>93</v>
      </c>
      <c r="J2985" s="2">
        <v>56.156258333333341</v>
      </c>
      <c r="K2985" s="3">
        <f t="shared" si="185"/>
        <v>56.156258333333341</v>
      </c>
      <c r="L2985" s="3">
        <v>98.033333333333331</v>
      </c>
      <c r="M2985" s="4">
        <v>0</v>
      </c>
      <c r="N2985" s="4">
        <v>815.48840833333338</v>
      </c>
      <c r="O2985" s="4">
        <v>871.64413333333312</v>
      </c>
      <c r="P2985" s="3">
        <f t="shared" si="186"/>
        <v>480.00108333333327</v>
      </c>
      <c r="Q2985" s="5">
        <v>0</v>
      </c>
      <c r="R2985" s="5">
        <f>VLOOKUP(D2985,'[1]DESIGN LOAD'!AC:AF,2,FALSE)</f>
        <v>565</v>
      </c>
      <c r="S2985" s="7">
        <f>VLOOKUP(D2985,'[1]DESIGN LOAD'!AC:AF,3,FALSE)</f>
        <v>675</v>
      </c>
      <c r="T2985">
        <f>VLOOKUP(D2985,'[1]DESIGN LOAD'!AC:AF,4,FALSE)</f>
        <v>1240</v>
      </c>
    </row>
    <row r="2986" spans="1:20" x14ac:dyDescent="0.3">
      <c r="A2986" s="6">
        <v>2024</v>
      </c>
      <c r="B2986" s="6">
        <v>11</v>
      </c>
      <c r="C2986" s="6">
        <v>2</v>
      </c>
      <c r="D2986" s="6">
        <v>14</v>
      </c>
      <c r="E2986" s="6" t="str">
        <f t="shared" si="184"/>
        <v>Saturday</v>
      </c>
      <c r="F2986" s="6" t="str">
        <f t="shared" si="183"/>
        <v>Weekend</v>
      </c>
      <c r="G2986" s="6" t="str">
        <f>_xlfn.XLOOKUP(B2986,'[1]VLOOKUP DATA'!$A$3:$A$14,'[1]VLOOKUP DATA'!$C$3:$C$14)</f>
        <v>Low-demand</v>
      </c>
      <c r="H2986" s="6" t="str" cm="1">
        <f t="array" ref="H2986">_xlfn.XLOOKUP(1,('[1]VLOOKUP DATA'!$I$2:$I$337=[1]DATA!G2986)*('[1]VLOOKUP DATA'!$J$2:$J$337=[1]DATA!D2986)*('[1]VLOOKUP DATA'!$K$2:$K$337=[1]DATA!E2986),'[1]VLOOKUP DATA'!$L$2:$L$337)</f>
        <v>Off-Peak</v>
      </c>
      <c r="I2986" s="1" cm="1">
        <f t="array" ref="I2986">_xlfn.XLOOKUP(B2986,'[1]VLOOKUP DATA'!$A$3:$A$14,_xlfn.XLOOKUP(H2986,'[1]VLOOKUP DATA'!$D$2:$F$2,'[1]VLOOKUP DATA'!$D$3:$F$14))*100</f>
        <v>93</v>
      </c>
      <c r="J2986" s="2">
        <v>36.981508333333316</v>
      </c>
      <c r="K2986" s="3">
        <f t="shared" si="185"/>
        <v>36.981508333333316</v>
      </c>
      <c r="L2986" s="3">
        <v>96.325000000000003</v>
      </c>
      <c r="M2986" s="4">
        <v>149.63772499999996</v>
      </c>
      <c r="N2986" s="4">
        <v>694.55005833333337</v>
      </c>
      <c r="O2986" s="4">
        <v>881.16907500000002</v>
      </c>
      <c r="P2986" s="3">
        <f t="shared" si="186"/>
        <v>480.00108333333327</v>
      </c>
      <c r="Q2986" s="5">
        <v>0</v>
      </c>
      <c r="R2986" s="5">
        <f>VLOOKUP(D2986,'[1]DESIGN LOAD'!AC:AF,2,FALSE)</f>
        <v>565</v>
      </c>
      <c r="S2986" s="7">
        <f>VLOOKUP(D2986,'[1]DESIGN LOAD'!AC:AF,3,FALSE)</f>
        <v>675</v>
      </c>
      <c r="T2986">
        <f>VLOOKUP(D2986,'[1]DESIGN LOAD'!AC:AF,4,FALSE)</f>
        <v>1240</v>
      </c>
    </row>
    <row r="2987" spans="1:20" x14ac:dyDescent="0.3">
      <c r="A2987" s="6">
        <v>2024</v>
      </c>
      <c r="B2987" s="6">
        <v>11</v>
      </c>
      <c r="C2987" s="6">
        <v>2</v>
      </c>
      <c r="D2987" s="6">
        <v>15</v>
      </c>
      <c r="E2987" s="6" t="str">
        <f t="shared" si="184"/>
        <v>Saturday</v>
      </c>
      <c r="F2987" s="6" t="str">
        <f t="shared" si="183"/>
        <v>Weekend</v>
      </c>
      <c r="G2987" s="6" t="str">
        <f>_xlfn.XLOOKUP(B2987,'[1]VLOOKUP DATA'!$A$3:$A$14,'[1]VLOOKUP DATA'!$C$3:$C$14)</f>
        <v>Low-demand</v>
      </c>
      <c r="H2987" s="6" t="str" cm="1">
        <f t="array" ref="H2987">_xlfn.XLOOKUP(1,('[1]VLOOKUP DATA'!$I$2:$I$337=[1]DATA!G2987)*('[1]VLOOKUP DATA'!$J$2:$J$337=[1]DATA!D2987)*('[1]VLOOKUP DATA'!$K$2:$K$337=[1]DATA!E2987),'[1]VLOOKUP DATA'!$L$2:$L$337)</f>
        <v>Off-Peak</v>
      </c>
      <c r="I2987" s="1" cm="1">
        <f t="array" ref="I2987">_xlfn.XLOOKUP(B2987,'[1]VLOOKUP DATA'!$A$3:$A$14,_xlfn.XLOOKUP(H2987,'[1]VLOOKUP DATA'!$D$2:$F$2,'[1]VLOOKUP DATA'!$D$3:$F$14))*100</f>
        <v>93</v>
      </c>
      <c r="J2987" s="2">
        <v>89.516691666666617</v>
      </c>
      <c r="K2987" s="3">
        <f t="shared" si="185"/>
        <v>89.516691666666617</v>
      </c>
      <c r="L2987" s="3">
        <v>96.208333333333329</v>
      </c>
      <c r="M2987" s="4">
        <v>138.33482499999997</v>
      </c>
      <c r="N2987" s="4">
        <v>604.96559166666646</v>
      </c>
      <c r="O2987" s="4">
        <v>832.81696666666653</v>
      </c>
      <c r="P2987" s="3">
        <f t="shared" si="186"/>
        <v>480.00108333333327</v>
      </c>
      <c r="Q2987" s="5">
        <v>0</v>
      </c>
      <c r="R2987" s="5">
        <f>VLOOKUP(D2987,'[1]DESIGN LOAD'!AC:AF,2,FALSE)</f>
        <v>565</v>
      </c>
      <c r="S2987" s="7">
        <f>VLOOKUP(D2987,'[1]DESIGN LOAD'!AC:AF,3,FALSE)</f>
        <v>675</v>
      </c>
      <c r="T2987">
        <f>VLOOKUP(D2987,'[1]DESIGN LOAD'!AC:AF,4,FALSE)</f>
        <v>1240</v>
      </c>
    </row>
    <row r="2988" spans="1:20" x14ac:dyDescent="0.3">
      <c r="A2988" s="6">
        <v>2024</v>
      </c>
      <c r="B2988" s="6">
        <v>11</v>
      </c>
      <c r="C2988" s="6">
        <v>2</v>
      </c>
      <c r="D2988" s="6">
        <v>16</v>
      </c>
      <c r="E2988" s="6" t="str">
        <f t="shared" si="184"/>
        <v>Saturday</v>
      </c>
      <c r="F2988" s="6" t="str">
        <f t="shared" si="183"/>
        <v>Weekend</v>
      </c>
      <c r="G2988" s="6" t="str">
        <f>_xlfn.XLOOKUP(B2988,'[1]VLOOKUP DATA'!$A$3:$A$14,'[1]VLOOKUP DATA'!$C$3:$C$14)</f>
        <v>Low-demand</v>
      </c>
      <c r="H2988" s="6" t="str" cm="1">
        <f t="array" ref="H2988">_xlfn.XLOOKUP(1,('[1]VLOOKUP DATA'!$I$2:$I$337=[1]DATA!G2988)*('[1]VLOOKUP DATA'!$J$2:$J$337=[1]DATA!D2988)*('[1]VLOOKUP DATA'!$K$2:$K$337=[1]DATA!E2988),'[1]VLOOKUP DATA'!$L$2:$L$337)</f>
        <v>Off-Peak</v>
      </c>
      <c r="I2988" s="1" cm="1">
        <f t="array" ref="I2988">_xlfn.XLOOKUP(B2988,'[1]VLOOKUP DATA'!$A$3:$A$14,_xlfn.XLOOKUP(H2988,'[1]VLOOKUP DATA'!$D$2:$F$2,'[1]VLOOKUP DATA'!$D$3:$F$14))*100</f>
        <v>93</v>
      </c>
      <c r="J2988" s="2">
        <v>18.7333</v>
      </c>
      <c r="K2988" s="3">
        <f t="shared" si="185"/>
        <v>18.7333</v>
      </c>
      <c r="L2988" s="3">
        <v>96.333333333333329</v>
      </c>
      <c r="M2988" s="4">
        <v>180.9625666666667</v>
      </c>
      <c r="N2988" s="4">
        <v>404.80119999999994</v>
      </c>
      <c r="O2988" s="4">
        <v>604.49738333333357</v>
      </c>
      <c r="P2988" s="3">
        <f t="shared" si="186"/>
        <v>480.00108333333327</v>
      </c>
      <c r="Q2988" s="5">
        <v>0</v>
      </c>
      <c r="R2988" s="5">
        <f>VLOOKUP(D2988,'[1]DESIGN LOAD'!AC:AF,2,FALSE)</f>
        <v>565</v>
      </c>
      <c r="S2988" s="7">
        <f>VLOOKUP(D2988,'[1]DESIGN LOAD'!AC:AF,3,FALSE)</f>
        <v>675</v>
      </c>
      <c r="T2988">
        <f>VLOOKUP(D2988,'[1]DESIGN LOAD'!AC:AF,4,FALSE)</f>
        <v>1240</v>
      </c>
    </row>
    <row r="2989" spans="1:20" x14ac:dyDescent="0.3">
      <c r="A2989" s="6">
        <v>2024</v>
      </c>
      <c r="B2989" s="6">
        <v>11</v>
      </c>
      <c r="C2989" s="6">
        <v>2</v>
      </c>
      <c r="D2989" s="6">
        <v>17</v>
      </c>
      <c r="E2989" s="6" t="str">
        <f t="shared" si="184"/>
        <v>Saturday</v>
      </c>
      <c r="F2989" s="6" t="str">
        <f t="shared" si="183"/>
        <v>Weekend</v>
      </c>
      <c r="G2989" s="6" t="str">
        <f>_xlfn.XLOOKUP(B2989,'[1]VLOOKUP DATA'!$A$3:$A$14,'[1]VLOOKUP DATA'!$C$3:$C$14)</f>
        <v>Low-demand</v>
      </c>
      <c r="H2989" s="6" t="str" cm="1">
        <f t="array" ref="H2989">_xlfn.XLOOKUP(1,('[1]VLOOKUP DATA'!$I$2:$I$337=[1]DATA!G2989)*('[1]VLOOKUP DATA'!$J$2:$J$337=[1]DATA!D2989)*('[1]VLOOKUP DATA'!$K$2:$K$337=[1]DATA!E2989),'[1]VLOOKUP DATA'!$L$2:$L$337)</f>
        <v>Off-Peak</v>
      </c>
      <c r="I2989" s="1" cm="1">
        <f t="array" ref="I2989">_xlfn.XLOOKUP(B2989,'[1]VLOOKUP DATA'!$A$3:$A$14,_xlfn.XLOOKUP(H2989,'[1]VLOOKUP DATA'!$D$2:$F$2,'[1]VLOOKUP DATA'!$D$3:$F$14))*100</f>
        <v>93</v>
      </c>
      <c r="J2989" s="2">
        <v>-36.84170000000001</v>
      </c>
      <c r="K2989" s="3">
        <f t="shared" si="185"/>
        <v>0</v>
      </c>
      <c r="L2989" s="3">
        <v>98.674999999999997</v>
      </c>
      <c r="M2989" s="4">
        <v>255.95143333333343</v>
      </c>
      <c r="N2989" s="4">
        <v>133.6611583333333</v>
      </c>
      <c r="O2989" s="4">
        <v>352.74795</v>
      </c>
      <c r="P2989" s="3">
        <f t="shared" si="186"/>
        <v>480.00108333333327</v>
      </c>
      <c r="Q2989" s="5">
        <v>0</v>
      </c>
      <c r="R2989" s="5">
        <f>VLOOKUP(D2989,'[1]DESIGN LOAD'!AC:AF,2,FALSE)</f>
        <v>555</v>
      </c>
      <c r="S2989" s="7">
        <f>VLOOKUP(D2989,'[1]DESIGN LOAD'!AC:AF,3,FALSE)</f>
        <v>675</v>
      </c>
      <c r="T2989">
        <f>VLOOKUP(D2989,'[1]DESIGN LOAD'!AC:AF,4,FALSE)</f>
        <v>1230</v>
      </c>
    </row>
    <row r="2990" spans="1:20" x14ac:dyDescent="0.3">
      <c r="A2990" s="6">
        <v>2024</v>
      </c>
      <c r="B2990" s="6">
        <v>11</v>
      </c>
      <c r="C2990" s="6">
        <v>2</v>
      </c>
      <c r="D2990" s="6">
        <v>18</v>
      </c>
      <c r="E2990" s="6" t="str">
        <f t="shared" si="184"/>
        <v>Saturday</v>
      </c>
      <c r="F2990" s="6" t="str">
        <f t="shared" si="183"/>
        <v>Weekend</v>
      </c>
      <c r="G2990" s="6" t="str">
        <f>_xlfn.XLOOKUP(B2990,'[1]VLOOKUP DATA'!$A$3:$A$14,'[1]VLOOKUP DATA'!$C$3:$C$14)</f>
        <v>Low-demand</v>
      </c>
      <c r="H2990" s="6" t="str" cm="1">
        <f t="array" ref="H2990">_xlfn.XLOOKUP(1,('[1]VLOOKUP DATA'!$I$2:$I$337=[1]DATA!G2990)*('[1]VLOOKUP DATA'!$J$2:$J$337=[1]DATA!D2990)*('[1]VLOOKUP DATA'!$K$2:$K$337=[1]DATA!E2990),'[1]VLOOKUP DATA'!$L$2:$L$337)</f>
        <v>Standard</v>
      </c>
      <c r="I2990" s="1" cm="1">
        <f t="array" ref="I2990">_xlfn.XLOOKUP(B2990,'[1]VLOOKUP DATA'!$A$3:$A$14,_xlfn.XLOOKUP(H2990,'[1]VLOOKUP DATA'!$D$2:$F$2,'[1]VLOOKUP DATA'!$D$3:$F$14))*100</f>
        <v>147</v>
      </c>
      <c r="J2990" s="2">
        <v>46.487575000000014</v>
      </c>
      <c r="K2990" s="3">
        <f t="shared" si="185"/>
        <v>46.487575000000014</v>
      </c>
      <c r="L2990" s="3">
        <v>99</v>
      </c>
      <c r="M2990" s="4">
        <v>264.15999166666671</v>
      </c>
      <c r="N2990" s="4">
        <v>68.432124999999971</v>
      </c>
      <c r="O2990" s="4">
        <v>379.08006666666671</v>
      </c>
      <c r="P2990" s="3">
        <f t="shared" si="186"/>
        <v>480.00108333333327</v>
      </c>
      <c r="Q2990" s="5">
        <v>0</v>
      </c>
      <c r="R2990" s="5">
        <f>VLOOKUP(D2990,'[1]DESIGN LOAD'!AC:AF,2,FALSE)</f>
        <v>485</v>
      </c>
      <c r="S2990" s="7">
        <f>VLOOKUP(D2990,'[1]DESIGN LOAD'!AC:AF,3,FALSE)</f>
        <v>655</v>
      </c>
      <c r="T2990">
        <f>VLOOKUP(D2990,'[1]DESIGN LOAD'!AC:AF,4,FALSE)</f>
        <v>1140</v>
      </c>
    </row>
    <row r="2991" spans="1:20" x14ac:dyDescent="0.3">
      <c r="A2991" s="6">
        <v>2024</v>
      </c>
      <c r="B2991" s="6">
        <v>11</v>
      </c>
      <c r="C2991" s="6">
        <v>2</v>
      </c>
      <c r="D2991" s="6">
        <v>19</v>
      </c>
      <c r="E2991" s="6" t="str">
        <f t="shared" si="184"/>
        <v>Saturday</v>
      </c>
      <c r="F2991" s="6" t="str">
        <f t="shared" si="183"/>
        <v>Weekend</v>
      </c>
      <c r="G2991" s="6" t="str">
        <f>_xlfn.XLOOKUP(B2991,'[1]VLOOKUP DATA'!$A$3:$A$14,'[1]VLOOKUP DATA'!$C$3:$C$14)</f>
        <v>Low-demand</v>
      </c>
      <c r="H2991" s="6" t="str" cm="1">
        <f t="array" ref="H2991">_xlfn.XLOOKUP(1,('[1]VLOOKUP DATA'!$I$2:$I$337=[1]DATA!G2991)*('[1]VLOOKUP DATA'!$J$2:$J$337=[1]DATA!D2991)*('[1]VLOOKUP DATA'!$K$2:$K$337=[1]DATA!E2991),'[1]VLOOKUP DATA'!$L$2:$L$337)</f>
        <v>Standard</v>
      </c>
      <c r="I2991" s="1" cm="1">
        <f t="array" ref="I2991">_xlfn.XLOOKUP(B2991,'[1]VLOOKUP DATA'!$A$3:$A$14,_xlfn.XLOOKUP(H2991,'[1]VLOOKUP DATA'!$D$2:$F$2,'[1]VLOOKUP DATA'!$D$3:$F$14))*100</f>
        <v>147</v>
      </c>
      <c r="J2991" s="2">
        <v>71.357875000000021</v>
      </c>
      <c r="K2991" s="3">
        <f t="shared" si="185"/>
        <v>71.357875000000021</v>
      </c>
      <c r="L2991" s="3">
        <v>99</v>
      </c>
      <c r="M2991" s="4">
        <v>333.14650833333337</v>
      </c>
      <c r="N2991" s="4">
        <v>0.73915000000000008</v>
      </c>
      <c r="O2991" s="4">
        <v>405.24390833333331</v>
      </c>
      <c r="P2991" s="3">
        <f t="shared" si="186"/>
        <v>480.00108333333327</v>
      </c>
      <c r="Q2991" s="5">
        <v>0</v>
      </c>
      <c r="R2991" s="5">
        <f>VLOOKUP(D2991,'[1]DESIGN LOAD'!AC:AF,2,FALSE)</f>
        <v>295</v>
      </c>
      <c r="S2991" s="7">
        <f>VLOOKUP(D2991,'[1]DESIGN LOAD'!AC:AF,3,FALSE)</f>
        <v>655</v>
      </c>
      <c r="T2991">
        <f>VLOOKUP(D2991,'[1]DESIGN LOAD'!AC:AF,4,FALSE)</f>
        <v>950</v>
      </c>
    </row>
    <row r="2992" spans="1:20" x14ac:dyDescent="0.3">
      <c r="A2992" s="6">
        <v>2024</v>
      </c>
      <c r="B2992" s="6">
        <v>11</v>
      </c>
      <c r="C2992" s="6">
        <v>2</v>
      </c>
      <c r="D2992" s="6">
        <v>20</v>
      </c>
      <c r="E2992" s="6" t="str">
        <f t="shared" si="184"/>
        <v>Saturday</v>
      </c>
      <c r="F2992" s="6" t="str">
        <f t="shared" si="183"/>
        <v>Weekend</v>
      </c>
      <c r="G2992" s="6" t="str">
        <f>_xlfn.XLOOKUP(B2992,'[1]VLOOKUP DATA'!$A$3:$A$14,'[1]VLOOKUP DATA'!$C$3:$C$14)</f>
        <v>Low-demand</v>
      </c>
      <c r="H2992" s="6" t="str" cm="1">
        <f t="array" ref="H2992">_xlfn.XLOOKUP(1,('[1]VLOOKUP DATA'!$I$2:$I$337=[1]DATA!G2992)*('[1]VLOOKUP DATA'!$J$2:$J$337=[1]DATA!D2992)*('[1]VLOOKUP DATA'!$K$2:$K$337=[1]DATA!E2992),'[1]VLOOKUP DATA'!$L$2:$L$337)</f>
        <v>Off-Peak</v>
      </c>
      <c r="I2992" s="1" cm="1">
        <f t="array" ref="I2992">_xlfn.XLOOKUP(B2992,'[1]VLOOKUP DATA'!$A$3:$A$14,_xlfn.XLOOKUP(H2992,'[1]VLOOKUP DATA'!$D$2:$F$2,'[1]VLOOKUP DATA'!$D$3:$F$14))*100</f>
        <v>93</v>
      </c>
      <c r="J2992" s="2">
        <v>27.312966666666672</v>
      </c>
      <c r="K2992" s="3">
        <f t="shared" si="185"/>
        <v>27.312966666666672</v>
      </c>
      <c r="L2992" s="3">
        <v>99</v>
      </c>
      <c r="M2992" s="4">
        <v>220.83913333333334</v>
      </c>
      <c r="N2992" s="4">
        <v>0</v>
      </c>
      <c r="O2992" s="4">
        <v>248.15233333333344</v>
      </c>
      <c r="P2992" s="3">
        <f t="shared" si="186"/>
        <v>480.00108333333327</v>
      </c>
      <c r="Q2992" s="5">
        <v>0</v>
      </c>
      <c r="R2992" s="5">
        <f>VLOOKUP(D2992,'[1]DESIGN LOAD'!AC:AF,2,FALSE)</f>
        <v>295</v>
      </c>
      <c r="S2992" s="7">
        <f>VLOOKUP(D2992,'[1]DESIGN LOAD'!AC:AF,3,FALSE)</f>
        <v>190</v>
      </c>
      <c r="T2992">
        <f>VLOOKUP(D2992,'[1]DESIGN LOAD'!AC:AF,4,FALSE)</f>
        <v>485</v>
      </c>
    </row>
    <row r="2993" spans="1:20" x14ac:dyDescent="0.3">
      <c r="A2993" s="6">
        <v>2024</v>
      </c>
      <c r="B2993" s="6">
        <v>11</v>
      </c>
      <c r="C2993" s="6">
        <v>2</v>
      </c>
      <c r="D2993" s="6">
        <v>21</v>
      </c>
      <c r="E2993" s="6" t="str">
        <f t="shared" si="184"/>
        <v>Saturday</v>
      </c>
      <c r="F2993" s="6" t="str">
        <f t="shared" si="183"/>
        <v>Weekend</v>
      </c>
      <c r="G2993" s="6" t="str">
        <f>_xlfn.XLOOKUP(B2993,'[1]VLOOKUP DATA'!$A$3:$A$14,'[1]VLOOKUP DATA'!$C$3:$C$14)</f>
        <v>Low-demand</v>
      </c>
      <c r="H2993" s="6" t="str" cm="1">
        <f t="array" ref="H2993">_xlfn.XLOOKUP(1,('[1]VLOOKUP DATA'!$I$2:$I$337=[1]DATA!G2993)*('[1]VLOOKUP DATA'!$J$2:$J$337=[1]DATA!D2993)*('[1]VLOOKUP DATA'!$K$2:$K$337=[1]DATA!E2993),'[1]VLOOKUP DATA'!$L$2:$L$337)</f>
        <v>Off-Peak</v>
      </c>
      <c r="I2993" s="1" cm="1">
        <f t="array" ref="I2993">_xlfn.XLOOKUP(B2993,'[1]VLOOKUP DATA'!$A$3:$A$14,_xlfn.XLOOKUP(H2993,'[1]VLOOKUP DATA'!$D$2:$F$2,'[1]VLOOKUP DATA'!$D$3:$F$14))*100</f>
        <v>93</v>
      </c>
      <c r="J2993" s="2">
        <v>29.205741666666651</v>
      </c>
      <c r="K2993" s="3">
        <f t="shared" si="185"/>
        <v>29.205741666666651</v>
      </c>
      <c r="L2993" s="3">
        <v>99</v>
      </c>
      <c r="M2993" s="4">
        <v>212.11078333333325</v>
      </c>
      <c r="N2993" s="4">
        <v>0</v>
      </c>
      <c r="O2993" s="4">
        <v>241.29988333333333</v>
      </c>
      <c r="P2993" s="3">
        <f t="shared" si="186"/>
        <v>480.00108333333327</v>
      </c>
      <c r="Q2993" s="5">
        <v>0</v>
      </c>
      <c r="R2993" s="5">
        <f>VLOOKUP(D2993,'[1]DESIGN LOAD'!AC:AF,2,FALSE)</f>
        <v>295</v>
      </c>
      <c r="S2993" s="7">
        <f>VLOOKUP(D2993,'[1]DESIGN LOAD'!AC:AF,3,FALSE)</f>
        <v>190</v>
      </c>
      <c r="T2993">
        <f>VLOOKUP(D2993,'[1]DESIGN LOAD'!AC:AF,4,FALSE)</f>
        <v>485</v>
      </c>
    </row>
    <row r="2994" spans="1:20" x14ac:dyDescent="0.3">
      <c r="A2994" s="6">
        <v>2024</v>
      </c>
      <c r="B2994" s="6">
        <v>11</v>
      </c>
      <c r="C2994" s="6">
        <v>2</v>
      </c>
      <c r="D2994" s="6">
        <v>22</v>
      </c>
      <c r="E2994" s="6" t="str">
        <f t="shared" si="184"/>
        <v>Saturday</v>
      </c>
      <c r="F2994" s="6" t="str">
        <f t="shared" si="183"/>
        <v>Weekend</v>
      </c>
      <c r="G2994" s="6" t="str">
        <f>_xlfn.XLOOKUP(B2994,'[1]VLOOKUP DATA'!$A$3:$A$14,'[1]VLOOKUP DATA'!$C$3:$C$14)</f>
        <v>Low-demand</v>
      </c>
      <c r="H2994" s="6" t="str" cm="1">
        <f t="array" ref="H2994">_xlfn.XLOOKUP(1,('[1]VLOOKUP DATA'!$I$2:$I$337=[1]DATA!G2994)*('[1]VLOOKUP DATA'!$J$2:$J$337=[1]DATA!D2994)*('[1]VLOOKUP DATA'!$K$2:$K$337=[1]DATA!E2994),'[1]VLOOKUP DATA'!$L$2:$L$337)</f>
        <v>Off-Peak</v>
      </c>
      <c r="I2994" s="1" cm="1">
        <f t="array" ref="I2994">_xlfn.XLOOKUP(B2994,'[1]VLOOKUP DATA'!$A$3:$A$14,_xlfn.XLOOKUP(H2994,'[1]VLOOKUP DATA'!$D$2:$F$2,'[1]VLOOKUP DATA'!$D$3:$F$14))*100</f>
        <v>93</v>
      </c>
      <c r="J2994" s="2">
        <v>26.199099999999998</v>
      </c>
      <c r="K2994" s="3">
        <f t="shared" si="185"/>
        <v>26.199099999999998</v>
      </c>
      <c r="L2994" s="3">
        <v>99</v>
      </c>
      <c r="M2994" s="4">
        <v>199.8899666666666</v>
      </c>
      <c r="N2994" s="4">
        <v>0</v>
      </c>
      <c r="O2994" s="4">
        <v>226.16750000000005</v>
      </c>
      <c r="P2994" s="3">
        <f t="shared" si="186"/>
        <v>480.00108333333327</v>
      </c>
      <c r="Q2994" s="5">
        <v>0</v>
      </c>
      <c r="R2994" s="5">
        <f>VLOOKUP(D2994,'[1]DESIGN LOAD'!AC:AF,2,FALSE)</f>
        <v>200</v>
      </c>
      <c r="S2994" s="7">
        <f>VLOOKUP(D2994,'[1]DESIGN LOAD'!AC:AF,3,FALSE)</f>
        <v>190</v>
      </c>
      <c r="T2994">
        <f>VLOOKUP(D2994,'[1]DESIGN LOAD'!AC:AF,4,FALSE)</f>
        <v>390</v>
      </c>
    </row>
    <row r="2995" spans="1:20" x14ac:dyDescent="0.3">
      <c r="A2995" s="6">
        <v>2024</v>
      </c>
      <c r="B2995" s="6">
        <v>11</v>
      </c>
      <c r="C2995" s="6">
        <v>2</v>
      </c>
      <c r="D2995" s="6">
        <v>23</v>
      </c>
      <c r="E2995" s="6" t="str">
        <f t="shared" si="184"/>
        <v>Saturday</v>
      </c>
      <c r="F2995" s="6" t="str">
        <f t="shared" si="183"/>
        <v>Weekend</v>
      </c>
      <c r="G2995" s="6" t="str">
        <f>_xlfn.XLOOKUP(B2995,'[1]VLOOKUP DATA'!$A$3:$A$14,'[1]VLOOKUP DATA'!$C$3:$C$14)</f>
        <v>Low-demand</v>
      </c>
      <c r="H2995" s="6" t="str" cm="1">
        <f t="array" ref="H2995">_xlfn.XLOOKUP(1,('[1]VLOOKUP DATA'!$I$2:$I$337=[1]DATA!G2995)*('[1]VLOOKUP DATA'!$J$2:$J$337=[1]DATA!D2995)*('[1]VLOOKUP DATA'!$K$2:$K$337=[1]DATA!E2995),'[1]VLOOKUP DATA'!$L$2:$L$337)</f>
        <v>Off-Peak</v>
      </c>
      <c r="I2995" s="1" cm="1">
        <f t="array" ref="I2995">_xlfn.XLOOKUP(B2995,'[1]VLOOKUP DATA'!$A$3:$A$14,_xlfn.XLOOKUP(H2995,'[1]VLOOKUP DATA'!$D$2:$F$2,'[1]VLOOKUP DATA'!$D$3:$F$14))*100</f>
        <v>93</v>
      </c>
      <c r="J2995" s="2">
        <v>28.840666666666657</v>
      </c>
      <c r="K2995" s="3">
        <f t="shared" si="185"/>
        <v>28.840666666666657</v>
      </c>
      <c r="L2995" s="3">
        <v>99</v>
      </c>
      <c r="M2995" s="4">
        <v>202.43847500000007</v>
      </c>
      <c r="N2995" s="4">
        <v>0</v>
      </c>
      <c r="O2995" s="4">
        <v>231.2794916666667</v>
      </c>
      <c r="P2995" s="3">
        <f t="shared" si="186"/>
        <v>480.00108333333327</v>
      </c>
      <c r="Q2995" s="5">
        <v>0</v>
      </c>
      <c r="R2995" s="5">
        <f>VLOOKUP(D2995,'[1]DESIGN LOAD'!AC:AF,2,FALSE)</f>
        <v>200</v>
      </c>
      <c r="S2995" s="7">
        <f>VLOOKUP(D2995,'[1]DESIGN LOAD'!AC:AF,3,FALSE)</f>
        <v>190</v>
      </c>
      <c r="T2995">
        <f>VLOOKUP(D2995,'[1]DESIGN LOAD'!AC:AF,4,FALSE)</f>
        <v>390</v>
      </c>
    </row>
    <row r="2996" spans="1:20" x14ac:dyDescent="0.3">
      <c r="A2996" s="6">
        <v>2024</v>
      </c>
      <c r="B2996" s="6">
        <v>11</v>
      </c>
      <c r="C2996" s="6">
        <v>3</v>
      </c>
      <c r="D2996" s="6">
        <v>0</v>
      </c>
      <c r="E2996" s="6" t="str">
        <f t="shared" si="184"/>
        <v>Sunday</v>
      </c>
      <c r="F2996" s="6" t="str">
        <f t="shared" si="183"/>
        <v>Weekend</v>
      </c>
      <c r="G2996" s="6" t="str">
        <f>_xlfn.XLOOKUP(B2996,'[1]VLOOKUP DATA'!$A$3:$A$14,'[1]VLOOKUP DATA'!$C$3:$C$14)</f>
        <v>Low-demand</v>
      </c>
      <c r="H2996" s="6" t="str" cm="1">
        <f t="array" ref="H2996">_xlfn.XLOOKUP(1,('[1]VLOOKUP DATA'!$I$2:$I$337=[1]DATA!G2996)*('[1]VLOOKUP DATA'!$J$2:$J$337=[1]DATA!D2996)*('[1]VLOOKUP DATA'!$K$2:$K$337=[1]DATA!E2996),'[1]VLOOKUP DATA'!$L$2:$L$337)</f>
        <v>Off-Peak</v>
      </c>
      <c r="I2996" s="1" cm="1">
        <f t="array" ref="I2996">_xlfn.XLOOKUP(B2996,'[1]VLOOKUP DATA'!$A$3:$A$14,_xlfn.XLOOKUP(H2996,'[1]VLOOKUP DATA'!$D$2:$F$2,'[1]VLOOKUP DATA'!$D$3:$F$14))*100</f>
        <v>93</v>
      </c>
      <c r="J2996" s="2">
        <v>21.871541666666662</v>
      </c>
      <c r="K2996" s="3">
        <f t="shared" si="185"/>
        <v>21.871541666666662</v>
      </c>
      <c r="L2996" s="3">
        <v>99</v>
      </c>
      <c r="M2996" s="4">
        <v>206.61355000000009</v>
      </c>
      <c r="N2996" s="4">
        <v>0</v>
      </c>
      <c r="O2996" s="4">
        <v>228.48540000000011</v>
      </c>
      <c r="P2996" s="3">
        <f t="shared" si="186"/>
        <v>480.00108333333327</v>
      </c>
      <c r="Q2996" s="5">
        <v>0</v>
      </c>
      <c r="R2996" s="5">
        <f>VLOOKUP(D2996,'[1]DESIGN LOAD'!AC:AF,2,FALSE)</f>
        <v>200</v>
      </c>
      <c r="S2996" s="7">
        <f>VLOOKUP(D2996,'[1]DESIGN LOAD'!AC:AF,3,FALSE)</f>
        <v>190</v>
      </c>
      <c r="T2996">
        <f>VLOOKUP(D2996,'[1]DESIGN LOAD'!AC:AF,4,FALSE)</f>
        <v>390</v>
      </c>
    </row>
    <row r="2997" spans="1:20" x14ac:dyDescent="0.3">
      <c r="A2997" s="6">
        <v>2024</v>
      </c>
      <c r="B2997" s="6">
        <v>11</v>
      </c>
      <c r="C2997" s="6">
        <v>3</v>
      </c>
      <c r="D2997" s="6">
        <v>1</v>
      </c>
      <c r="E2997" s="6" t="str">
        <f t="shared" si="184"/>
        <v>Sunday</v>
      </c>
      <c r="F2997" s="6" t="str">
        <f t="shared" si="183"/>
        <v>Weekend</v>
      </c>
      <c r="G2997" s="6" t="str">
        <f>_xlfn.XLOOKUP(B2997,'[1]VLOOKUP DATA'!$A$3:$A$14,'[1]VLOOKUP DATA'!$C$3:$C$14)</f>
        <v>Low-demand</v>
      </c>
      <c r="H2997" s="6" t="str" cm="1">
        <f t="array" ref="H2997">_xlfn.XLOOKUP(1,('[1]VLOOKUP DATA'!$I$2:$I$337=[1]DATA!G2997)*('[1]VLOOKUP DATA'!$J$2:$J$337=[1]DATA!D2997)*('[1]VLOOKUP DATA'!$K$2:$K$337=[1]DATA!E2997),'[1]VLOOKUP DATA'!$L$2:$L$337)</f>
        <v>Off-Peak</v>
      </c>
      <c r="I2997" s="1" cm="1">
        <f t="array" ref="I2997">_xlfn.XLOOKUP(B2997,'[1]VLOOKUP DATA'!$A$3:$A$14,_xlfn.XLOOKUP(H2997,'[1]VLOOKUP DATA'!$D$2:$F$2,'[1]VLOOKUP DATA'!$D$3:$F$14))*100</f>
        <v>93</v>
      </c>
      <c r="J2997" s="2">
        <v>28.557866666666659</v>
      </c>
      <c r="K2997" s="3">
        <f t="shared" si="185"/>
        <v>28.557866666666659</v>
      </c>
      <c r="L2997" s="3">
        <v>99</v>
      </c>
      <c r="M2997" s="4">
        <v>222.88542499999986</v>
      </c>
      <c r="N2997" s="4">
        <v>0</v>
      </c>
      <c r="O2997" s="4">
        <v>251.4436083333334</v>
      </c>
      <c r="P2997" s="3">
        <f t="shared" si="186"/>
        <v>480.00108333333327</v>
      </c>
      <c r="Q2997" s="5">
        <v>0</v>
      </c>
      <c r="R2997" s="5">
        <f>VLOOKUP(D2997,'[1]DESIGN LOAD'!AC:AF,2,FALSE)</f>
        <v>200</v>
      </c>
      <c r="S2997" s="7">
        <f>VLOOKUP(D2997,'[1]DESIGN LOAD'!AC:AF,3,FALSE)</f>
        <v>190</v>
      </c>
      <c r="T2997">
        <f>VLOOKUP(D2997,'[1]DESIGN LOAD'!AC:AF,4,FALSE)</f>
        <v>390</v>
      </c>
    </row>
    <row r="2998" spans="1:20" x14ac:dyDescent="0.3">
      <c r="A2998" s="6">
        <v>2024</v>
      </c>
      <c r="B2998" s="6">
        <v>11</v>
      </c>
      <c r="C2998" s="6">
        <v>3</v>
      </c>
      <c r="D2998" s="6">
        <v>2</v>
      </c>
      <c r="E2998" s="6" t="str">
        <f t="shared" si="184"/>
        <v>Sunday</v>
      </c>
      <c r="F2998" s="6" t="str">
        <f t="shared" si="183"/>
        <v>Weekend</v>
      </c>
      <c r="G2998" s="6" t="str">
        <f>_xlfn.XLOOKUP(B2998,'[1]VLOOKUP DATA'!$A$3:$A$14,'[1]VLOOKUP DATA'!$C$3:$C$14)</f>
        <v>Low-demand</v>
      </c>
      <c r="H2998" s="6" t="str" cm="1">
        <f t="array" ref="H2998">_xlfn.XLOOKUP(1,('[1]VLOOKUP DATA'!$I$2:$I$337=[1]DATA!G2998)*('[1]VLOOKUP DATA'!$J$2:$J$337=[1]DATA!D2998)*('[1]VLOOKUP DATA'!$K$2:$K$337=[1]DATA!E2998),'[1]VLOOKUP DATA'!$L$2:$L$337)</f>
        <v>Off-Peak</v>
      </c>
      <c r="I2998" s="1" cm="1">
        <f t="array" ref="I2998">_xlfn.XLOOKUP(B2998,'[1]VLOOKUP DATA'!$A$3:$A$14,_xlfn.XLOOKUP(H2998,'[1]VLOOKUP DATA'!$D$2:$F$2,'[1]VLOOKUP DATA'!$D$3:$F$14))*100</f>
        <v>93</v>
      </c>
      <c r="J2998" s="2">
        <v>48.958774999999967</v>
      </c>
      <c r="K2998" s="3">
        <f t="shared" si="185"/>
        <v>48.958774999999967</v>
      </c>
      <c r="L2998" s="3">
        <v>99</v>
      </c>
      <c r="M2998" s="4">
        <v>284.74230000000006</v>
      </c>
      <c r="N2998" s="4">
        <v>0</v>
      </c>
      <c r="O2998" s="4">
        <v>333.70110833333331</v>
      </c>
      <c r="P2998" s="3">
        <f t="shared" si="186"/>
        <v>480.00108333333327</v>
      </c>
      <c r="Q2998" s="5">
        <v>0</v>
      </c>
      <c r="R2998" s="5">
        <f>VLOOKUP(D2998,'[1]DESIGN LOAD'!AC:AF,2,FALSE)</f>
        <v>200</v>
      </c>
      <c r="S2998" s="7">
        <f>VLOOKUP(D2998,'[1]DESIGN LOAD'!AC:AF,3,FALSE)</f>
        <v>190</v>
      </c>
      <c r="T2998">
        <f>VLOOKUP(D2998,'[1]DESIGN LOAD'!AC:AF,4,FALSE)</f>
        <v>390</v>
      </c>
    </row>
    <row r="2999" spans="1:20" x14ac:dyDescent="0.3">
      <c r="A2999" s="6">
        <v>2024</v>
      </c>
      <c r="B2999" s="6">
        <v>11</v>
      </c>
      <c r="C2999" s="6">
        <v>3</v>
      </c>
      <c r="D2999" s="6">
        <v>3</v>
      </c>
      <c r="E2999" s="6" t="str">
        <f t="shared" si="184"/>
        <v>Sunday</v>
      </c>
      <c r="F2999" s="6" t="str">
        <f t="shared" si="183"/>
        <v>Weekend</v>
      </c>
      <c r="G2999" s="6" t="str">
        <f>_xlfn.XLOOKUP(B2999,'[1]VLOOKUP DATA'!$A$3:$A$14,'[1]VLOOKUP DATA'!$C$3:$C$14)</f>
        <v>Low-demand</v>
      </c>
      <c r="H2999" s="6" t="str" cm="1">
        <f t="array" ref="H2999">_xlfn.XLOOKUP(1,('[1]VLOOKUP DATA'!$I$2:$I$337=[1]DATA!G2999)*('[1]VLOOKUP DATA'!$J$2:$J$337=[1]DATA!D2999)*('[1]VLOOKUP DATA'!$K$2:$K$337=[1]DATA!E2999),'[1]VLOOKUP DATA'!$L$2:$L$337)</f>
        <v>Off-Peak</v>
      </c>
      <c r="I2999" s="1" cm="1">
        <f t="array" ref="I2999">_xlfn.XLOOKUP(B2999,'[1]VLOOKUP DATA'!$A$3:$A$14,_xlfn.XLOOKUP(H2999,'[1]VLOOKUP DATA'!$D$2:$F$2,'[1]VLOOKUP DATA'!$D$3:$F$14))*100</f>
        <v>93</v>
      </c>
      <c r="J2999" s="2">
        <v>50.617799999999974</v>
      </c>
      <c r="K2999" s="3">
        <f t="shared" si="185"/>
        <v>50.617799999999974</v>
      </c>
      <c r="L2999" s="3">
        <v>99</v>
      </c>
      <c r="M2999" s="4">
        <v>274.77471666666668</v>
      </c>
      <c r="N2999" s="4">
        <v>0</v>
      </c>
      <c r="O2999" s="4">
        <v>325.39293333333336</v>
      </c>
      <c r="P2999" s="3">
        <f t="shared" si="186"/>
        <v>480.00108333333327</v>
      </c>
      <c r="Q2999" s="5">
        <v>0</v>
      </c>
      <c r="R2999" s="5">
        <f>VLOOKUP(D2999,'[1]DESIGN LOAD'!AC:AF,2,FALSE)</f>
        <v>200</v>
      </c>
      <c r="S2999" s="7">
        <f>VLOOKUP(D2999,'[1]DESIGN LOAD'!AC:AF,3,FALSE)</f>
        <v>190</v>
      </c>
      <c r="T2999">
        <f>VLOOKUP(D2999,'[1]DESIGN LOAD'!AC:AF,4,FALSE)</f>
        <v>390</v>
      </c>
    </row>
    <row r="3000" spans="1:20" x14ac:dyDescent="0.3">
      <c r="A3000" s="6">
        <v>2024</v>
      </c>
      <c r="B3000" s="6">
        <v>11</v>
      </c>
      <c r="C3000" s="6">
        <v>3</v>
      </c>
      <c r="D3000" s="6">
        <v>4</v>
      </c>
      <c r="E3000" s="6" t="str">
        <f t="shared" si="184"/>
        <v>Sunday</v>
      </c>
      <c r="F3000" s="6" t="str">
        <f t="shared" si="183"/>
        <v>Weekend</v>
      </c>
      <c r="G3000" s="6" t="str">
        <f>_xlfn.XLOOKUP(B3000,'[1]VLOOKUP DATA'!$A$3:$A$14,'[1]VLOOKUP DATA'!$C$3:$C$14)</f>
        <v>Low-demand</v>
      </c>
      <c r="H3000" s="6" t="str" cm="1">
        <f t="array" ref="H3000">_xlfn.XLOOKUP(1,('[1]VLOOKUP DATA'!$I$2:$I$337=[1]DATA!G3000)*('[1]VLOOKUP DATA'!$J$2:$J$337=[1]DATA!D3000)*('[1]VLOOKUP DATA'!$K$2:$K$337=[1]DATA!E3000),'[1]VLOOKUP DATA'!$L$2:$L$337)</f>
        <v>Off-Peak</v>
      </c>
      <c r="I3000" s="1" cm="1">
        <f t="array" ref="I3000">_xlfn.XLOOKUP(B3000,'[1]VLOOKUP DATA'!$A$3:$A$14,_xlfn.XLOOKUP(H3000,'[1]VLOOKUP DATA'!$D$2:$F$2,'[1]VLOOKUP DATA'!$D$3:$F$14))*100</f>
        <v>93</v>
      </c>
      <c r="J3000" s="2">
        <v>53.760191666666664</v>
      </c>
      <c r="K3000" s="3">
        <f t="shared" si="185"/>
        <v>53.760191666666664</v>
      </c>
      <c r="L3000" s="3">
        <v>99.00833333333334</v>
      </c>
      <c r="M3000" s="4">
        <v>280.17187499999994</v>
      </c>
      <c r="N3000" s="4">
        <v>0</v>
      </c>
      <c r="O3000" s="4">
        <v>333.93295000000001</v>
      </c>
      <c r="P3000" s="3">
        <f t="shared" si="186"/>
        <v>480.00108333333327</v>
      </c>
      <c r="Q3000" s="5">
        <v>0</v>
      </c>
      <c r="R3000" s="5">
        <f>VLOOKUP(D3000,'[1]DESIGN LOAD'!AC:AF,2,FALSE)</f>
        <v>295</v>
      </c>
      <c r="S3000" s="7">
        <f>VLOOKUP(D3000,'[1]DESIGN LOAD'!AC:AF,3,FALSE)</f>
        <v>190</v>
      </c>
      <c r="T3000">
        <f>VLOOKUP(D3000,'[1]DESIGN LOAD'!AC:AF,4,FALSE)</f>
        <v>485</v>
      </c>
    </row>
    <row r="3001" spans="1:20" x14ac:dyDescent="0.3">
      <c r="A3001" s="6">
        <v>2024</v>
      </c>
      <c r="B3001" s="6">
        <v>11</v>
      </c>
      <c r="C3001" s="6">
        <v>3</v>
      </c>
      <c r="D3001" s="6">
        <v>5</v>
      </c>
      <c r="E3001" s="6" t="str">
        <f t="shared" si="184"/>
        <v>Sunday</v>
      </c>
      <c r="F3001" s="6" t="str">
        <f t="shared" si="183"/>
        <v>Weekend</v>
      </c>
      <c r="G3001" s="6" t="str">
        <f>_xlfn.XLOOKUP(B3001,'[1]VLOOKUP DATA'!$A$3:$A$14,'[1]VLOOKUP DATA'!$C$3:$C$14)</f>
        <v>Low-demand</v>
      </c>
      <c r="H3001" s="6" t="str" cm="1">
        <f t="array" ref="H3001">_xlfn.XLOOKUP(1,('[1]VLOOKUP DATA'!$I$2:$I$337=[1]DATA!G3001)*('[1]VLOOKUP DATA'!$J$2:$J$337=[1]DATA!D3001)*('[1]VLOOKUP DATA'!$K$2:$K$337=[1]DATA!E3001),'[1]VLOOKUP DATA'!$L$2:$L$337)</f>
        <v>Off-Peak</v>
      </c>
      <c r="I3001" s="1" cm="1">
        <f t="array" ref="I3001">_xlfn.XLOOKUP(B3001,'[1]VLOOKUP DATA'!$A$3:$A$14,_xlfn.XLOOKUP(H3001,'[1]VLOOKUP DATA'!$D$2:$F$2,'[1]VLOOKUP DATA'!$D$3:$F$14))*100</f>
        <v>93</v>
      </c>
      <c r="J3001" s="2">
        <v>45.670744897959175</v>
      </c>
      <c r="K3001" s="3">
        <f t="shared" si="185"/>
        <v>45.670744897959175</v>
      </c>
      <c r="L3001" s="3">
        <v>99.010204081632651</v>
      </c>
      <c r="M3001" s="4">
        <v>288.75147959183676</v>
      </c>
      <c r="N3001" s="4">
        <v>4.0210714285714282</v>
      </c>
      <c r="O3001" s="4">
        <v>338.4327551020408</v>
      </c>
      <c r="P3001" s="3">
        <f t="shared" si="186"/>
        <v>480.00108333333327</v>
      </c>
      <c r="Q3001" s="5">
        <v>0</v>
      </c>
      <c r="R3001" s="5">
        <f>VLOOKUP(D3001,'[1]DESIGN LOAD'!AC:AF,2,FALSE)</f>
        <v>295</v>
      </c>
      <c r="S3001" s="7">
        <f>VLOOKUP(D3001,'[1]DESIGN LOAD'!AC:AF,3,FALSE)</f>
        <v>190</v>
      </c>
      <c r="T3001">
        <f>VLOOKUP(D3001,'[1]DESIGN LOAD'!AC:AF,4,FALSE)</f>
        <v>485</v>
      </c>
    </row>
    <row r="3002" spans="1:20" x14ac:dyDescent="0.3">
      <c r="A3002" s="6">
        <v>2024</v>
      </c>
      <c r="B3002" s="6">
        <v>11</v>
      </c>
      <c r="C3002" s="6">
        <v>3</v>
      </c>
      <c r="D3002" s="6">
        <v>6</v>
      </c>
      <c r="E3002" s="6" t="str">
        <f t="shared" si="184"/>
        <v>Sunday</v>
      </c>
      <c r="F3002" s="6" t="str">
        <f t="shared" si="183"/>
        <v>Weekend</v>
      </c>
      <c r="G3002" s="6" t="str">
        <f>_xlfn.XLOOKUP(B3002,'[1]VLOOKUP DATA'!$A$3:$A$14,'[1]VLOOKUP DATA'!$C$3:$C$14)</f>
        <v>Low-demand</v>
      </c>
      <c r="H3002" s="6" t="str" cm="1">
        <f t="array" ref="H3002">_xlfn.XLOOKUP(1,('[1]VLOOKUP DATA'!$I$2:$I$337=[1]DATA!G3002)*('[1]VLOOKUP DATA'!$J$2:$J$337=[1]DATA!D3002)*('[1]VLOOKUP DATA'!$K$2:$K$337=[1]DATA!E3002),'[1]VLOOKUP DATA'!$L$2:$L$337)</f>
        <v>Off-Peak</v>
      </c>
      <c r="I3002" s="1" cm="1">
        <f t="array" ref="I3002">_xlfn.XLOOKUP(B3002,'[1]VLOOKUP DATA'!$A$3:$A$14,_xlfn.XLOOKUP(H3002,'[1]VLOOKUP DATA'!$D$2:$F$2,'[1]VLOOKUP DATA'!$D$3:$F$14))*100</f>
        <v>93</v>
      </c>
      <c r="J3002" s="2">
        <v>29.937324999999987</v>
      </c>
      <c r="K3002" s="3">
        <f t="shared" si="185"/>
        <v>29.937324999999987</v>
      </c>
      <c r="L3002" s="3">
        <v>99.025000000000006</v>
      </c>
      <c r="M3002" s="4">
        <v>170.18537499999988</v>
      </c>
      <c r="N3002" s="4">
        <v>124.75518333333335</v>
      </c>
      <c r="O3002" s="4">
        <v>324.87815000000006</v>
      </c>
      <c r="P3002" s="3">
        <f t="shared" si="186"/>
        <v>480.00108333333327</v>
      </c>
      <c r="Q3002" s="5">
        <v>0</v>
      </c>
      <c r="R3002" s="5">
        <f>VLOOKUP(D3002,'[1]DESIGN LOAD'!AC:AF,2,FALSE)</f>
        <v>295</v>
      </c>
      <c r="S3002" s="7">
        <f>VLOOKUP(D3002,'[1]DESIGN LOAD'!AC:AF,3,FALSE)</f>
        <v>190</v>
      </c>
      <c r="T3002">
        <f>VLOOKUP(D3002,'[1]DESIGN LOAD'!AC:AF,4,FALSE)</f>
        <v>485</v>
      </c>
    </row>
    <row r="3003" spans="1:20" x14ac:dyDescent="0.3">
      <c r="A3003" s="6">
        <v>2024</v>
      </c>
      <c r="B3003" s="6">
        <v>11</v>
      </c>
      <c r="C3003" s="6">
        <v>3</v>
      </c>
      <c r="D3003" s="6">
        <v>7</v>
      </c>
      <c r="E3003" s="6" t="str">
        <f t="shared" si="184"/>
        <v>Sunday</v>
      </c>
      <c r="F3003" s="6" t="str">
        <f t="shared" si="183"/>
        <v>Weekend</v>
      </c>
      <c r="G3003" s="6" t="str">
        <f>_xlfn.XLOOKUP(B3003,'[1]VLOOKUP DATA'!$A$3:$A$14,'[1]VLOOKUP DATA'!$C$3:$C$14)</f>
        <v>Low-demand</v>
      </c>
      <c r="H3003" s="6" t="str" cm="1">
        <f t="array" ref="H3003">_xlfn.XLOOKUP(1,('[1]VLOOKUP DATA'!$I$2:$I$337=[1]DATA!G3003)*('[1]VLOOKUP DATA'!$J$2:$J$337=[1]DATA!D3003)*('[1]VLOOKUP DATA'!$K$2:$K$337=[1]DATA!E3003),'[1]VLOOKUP DATA'!$L$2:$L$337)</f>
        <v>Off-Peak</v>
      </c>
      <c r="I3003" s="1" cm="1">
        <f t="array" ref="I3003">_xlfn.XLOOKUP(B3003,'[1]VLOOKUP DATA'!$A$3:$A$14,_xlfn.XLOOKUP(H3003,'[1]VLOOKUP DATA'!$D$2:$F$2,'[1]VLOOKUP DATA'!$D$3:$F$14))*100</f>
        <v>93</v>
      </c>
      <c r="J3003" s="2">
        <v>0.28724166666666778</v>
      </c>
      <c r="K3003" s="3">
        <f t="shared" si="185"/>
        <v>0.28724166666666778</v>
      </c>
      <c r="L3003" s="3">
        <v>99.041666666666671</v>
      </c>
      <c r="M3003" s="4">
        <v>7.8271833333333332</v>
      </c>
      <c r="N3003" s="4">
        <v>309.40148333333337</v>
      </c>
      <c r="O3003" s="4">
        <v>317.51545000000004</v>
      </c>
      <c r="P3003" s="3">
        <f t="shared" si="186"/>
        <v>480.00108333333327</v>
      </c>
      <c r="Q3003" s="5">
        <v>0</v>
      </c>
      <c r="R3003" s="5">
        <f>VLOOKUP(D3003,'[1]DESIGN LOAD'!AC:AF,2,FALSE)</f>
        <v>565</v>
      </c>
      <c r="S3003" s="7">
        <f>VLOOKUP(D3003,'[1]DESIGN LOAD'!AC:AF,3,FALSE)</f>
        <v>690</v>
      </c>
      <c r="T3003">
        <f>VLOOKUP(D3003,'[1]DESIGN LOAD'!AC:AF,4,FALSE)</f>
        <v>1255</v>
      </c>
    </row>
    <row r="3004" spans="1:20" x14ac:dyDescent="0.3">
      <c r="A3004" s="6">
        <v>2024</v>
      </c>
      <c r="B3004" s="6">
        <v>11</v>
      </c>
      <c r="C3004" s="6">
        <v>3</v>
      </c>
      <c r="D3004" s="6">
        <v>8</v>
      </c>
      <c r="E3004" s="6" t="str">
        <f t="shared" si="184"/>
        <v>Sunday</v>
      </c>
      <c r="F3004" s="6" t="str">
        <f t="shared" si="183"/>
        <v>Weekend</v>
      </c>
      <c r="G3004" s="6" t="str">
        <f>_xlfn.XLOOKUP(B3004,'[1]VLOOKUP DATA'!$A$3:$A$14,'[1]VLOOKUP DATA'!$C$3:$C$14)</f>
        <v>Low-demand</v>
      </c>
      <c r="H3004" s="6" t="str" cm="1">
        <f t="array" ref="H3004">_xlfn.XLOOKUP(1,('[1]VLOOKUP DATA'!$I$2:$I$337=[1]DATA!G3004)*('[1]VLOOKUP DATA'!$J$2:$J$337=[1]DATA!D3004)*('[1]VLOOKUP DATA'!$K$2:$K$337=[1]DATA!E3004),'[1]VLOOKUP DATA'!$L$2:$L$337)</f>
        <v>Off-Peak</v>
      </c>
      <c r="I3004" s="1" cm="1">
        <f t="array" ref="I3004">_xlfn.XLOOKUP(B3004,'[1]VLOOKUP DATA'!$A$3:$A$14,_xlfn.XLOOKUP(H3004,'[1]VLOOKUP DATA'!$D$2:$F$2,'[1]VLOOKUP DATA'!$D$3:$F$14))*100</f>
        <v>93</v>
      </c>
      <c r="J3004" s="2">
        <v>-2.9186916666666671</v>
      </c>
      <c r="K3004" s="3">
        <f t="shared" si="185"/>
        <v>0</v>
      </c>
      <c r="L3004" s="3">
        <v>99.016666666666666</v>
      </c>
      <c r="M3004" s="4">
        <v>0</v>
      </c>
      <c r="N3004" s="4">
        <v>342.05147500000004</v>
      </c>
      <c r="O3004" s="4">
        <v>339.13231666666684</v>
      </c>
      <c r="P3004" s="3">
        <f t="shared" si="186"/>
        <v>480.00108333333327</v>
      </c>
      <c r="Q3004" s="5">
        <v>0</v>
      </c>
      <c r="R3004" s="5">
        <f>VLOOKUP(D3004,'[1]DESIGN LOAD'!AC:AF,2,FALSE)</f>
        <v>565</v>
      </c>
      <c r="S3004" s="7">
        <f>VLOOKUP(D3004,'[1]DESIGN LOAD'!AC:AF,3,FALSE)</f>
        <v>675</v>
      </c>
      <c r="T3004">
        <f>VLOOKUP(D3004,'[1]DESIGN LOAD'!AC:AF,4,FALSE)</f>
        <v>1240</v>
      </c>
    </row>
    <row r="3005" spans="1:20" x14ac:dyDescent="0.3">
      <c r="A3005" s="6">
        <v>2024</v>
      </c>
      <c r="B3005" s="6">
        <v>11</v>
      </c>
      <c r="C3005" s="6">
        <v>3</v>
      </c>
      <c r="D3005" s="6">
        <v>9</v>
      </c>
      <c r="E3005" s="6" t="str">
        <f t="shared" si="184"/>
        <v>Sunday</v>
      </c>
      <c r="F3005" s="6" t="str">
        <f t="shared" si="183"/>
        <v>Weekend</v>
      </c>
      <c r="G3005" s="6" t="str">
        <f>_xlfn.XLOOKUP(B3005,'[1]VLOOKUP DATA'!$A$3:$A$14,'[1]VLOOKUP DATA'!$C$3:$C$14)</f>
        <v>Low-demand</v>
      </c>
      <c r="H3005" s="6" t="str" cm="1">
        <f t="array" ref="H3005">_xlfn.XLOOKUP(1,('[1]VLOOKUP DATA'!$I$2:$I$337=[1]DATA!G3005)*('[1]VLOOKUP DATA'!$J$2:$J$337=[1]DATA!D3005)*('[1]VLOOKUP DATA'!$K$2:$K$337=[1]DATA!E3005),'[1]VLOOKUP DATA'!$L$2:$L$337)</f>
        <v>Off-Peak</v>
      </c>
      <c r="I3005" s="1" cm="1">
        <f t="array" ref="I3005">_xlfn.XLOOKUP(B3005,'[1]VLOOKUP DATA'!$A$3:$A$14,_xlfn.XLOOKUP(H3005,'[1]VLOOKUP DATA'!$D$2:$F$2,'[1]VLOOKUP DATA'!$D$3:$F$14))*100</f>
        <v>93</v>
      </c>
      <c r="J3005" s="2">
        <v>9.226875000000005</v>
      </c>
      <c r="K3005" s="3">
        <f t="shared" si="185"/>
        <v>9.226875000000005</v>
      </c>
      <c r="L3005" s="3">
        <v>99.00833333333334</v>
      </c>
      <c r="M3005" s="4">
        <v>0</v>
      </c>
      <c r="N3005" s="4">
        <v>492.31762499999991</v>
      </c>
      <c r="O3005" s="4">
        <v>501.54426666666689</v>
      </c>
      <c r="P3005" s="3">
        <f t="shared" si="186"/>
        <v>480.00108333333327</v>
      </c>
      <c r="Q3005" s="5">
        <v>0</v>
      </c>
      <c r="R3005" s="5">
        <f>VLOOKUP(D3005,'[1]DESIGN LOAD'!AC:AF,2,FALSE)</f>
        <v>565</v>
      </c>
      <c r="S3005" s="7">
        <f>VLOOKUP(D3005,'[1]DESIGN LOAD'!AC:AF,3,FALSE)</f>
        <v>675</v>
      </c>
      <c r="T3005">
        <f>VLOOKUP(D3005,'[1]DESIGN LOAD'!AC:AF,4,FALSE)</f>
        <v>1240</v>
      </c>
    </row>
    <row r="3006" spans="1:20" x14ac:dyDescent="0.3">
      <c r="A3006" s="6">
        <v>2024</v>
      </c>
      <c r="B3006" s="6">
        <v>11</v>
      </c>
      <c r="C3006" s="6">
        <v>3</v>
      </c>
      <c r="D3006" s="6">
        <v>10</v>
      </c>
      <c r="E3006" s="6" t="str">
        <f t="shared" si="184"/>
        <v>Sunday</v>
      </c>
      <c r="F3006" s="6" t="str">
        <f t="shared" si="183"/>
        <v>Weekend</v>
      </c>
      <c r="G3006" s="6" t="str">
        <f>_xlfn.XLOOKUP(B3006,'[1]VLOOKUP DATA'!$A$3:$A$14,'[1]VLOOKUP DATA'!$C$3:$C$14)</f>
        <v>Low-demand</v>
      </c>
      <c r="H3006" s="6" t="str" cm="1">
        <f t="array" ref="H3006">_xlfn.XLOOKUP(1,('[1]VLOOKUP DATA'!$I$2:$I$337=[1]DATA!G3006)*('[1]VLOOKUP DATA'!$J$2:$J$337=[1]DATA!D3006)*('[1]VLOOKUP DATA'!$K$2:$K$337=[1]DATA!E3006),'[1]VLOOKUP DATA'!$L$2:$L$337)</f>
        <v>Off-Peak</v>
      </c>
      <c r="I3006" s="1" cm="1">
        <f t="array" ref="I3006">_xlfn.XLOOKUP(B3006,'[1]VLOOKUP DATA'!$A$3:$A$14,_xlfn.XLOOKUP(H3006,'[1]VLOOKUP DATA'!$D$2:$F$2,'[1]VLOOKUP DATA'!$D$3:$F$14))*100</f>
        <v>93</v>
      </c>
      <c r="J3006" s="2">
        <v>2.8691499999999985</v>
      </c>
      <c r="K3006" s="3">
        <f t="shared" si="185"/>
        <v>2.8691499999999985</v>
      </c>
      <c r="L3006" s="3">
        <v>99.033333333333331</v>
      </c>
      <c r="M3006" s="4">
        <v>0</v>
      </c>
      <c r="N3006" s="4">
        <v>444.60026666666664</v>
      </c>
      <c r="O3006" s="4">
        <v>447.46904999999975</v>
      </c>
      <c r="P3006" s="3">
        <f t="shared" si="186"/>
        <v>480.00108333333327</v>
      </c>
      <c r="Q3006" s="5">
        <v>0</v>
      </c>
      <c r="R3006" s="5">
        <f>VLOOKUP(D3006,'[1]DESIGN LOAD'!AC:AF,2,FALSE)</f>
        <v>565</v>
      </c>
      <c r="S3006" s="7">
        <f>VLOOKUP(D3006,'[1]DESIGN LOAD'!AC:AF,3,FALSE)</f>
        <v>675</v>
      </c>
      <c r="T3006">
        <f>VLOOKUP(D3006,'[1]DESIGN LOAD'!AC:AF,4,FALSE)</f>
        <v>1240</v>
      </c>
    </row>
    <row r="3007" spans="1:20" x14ac:dyDescent="0.3">
      <c r="A3007" s="6">
        <v>2024</v>
      </c>
      <c r="B3007" s="6">
        <v>11</v>
      </c>
      <c r="C3007" s="6">
        <v>3</v>
      </c>
      <c r="D3007" s="6">
        <v>11</v>
      </c>
      <c r="E3007" s="6" t="str">
        <f t="shared" si="184"/>
        <v>Sunday</v>
      </c>
      <c r="F3007" s="6" t="str">
        <f t="shared" si="183"/>
        <v>Weekend</v>
      </c>
      <c r="G3007" s="6" t="str">
        <f>_xlfn.XLOOKUP(B3007,'[1]VLOOKUP DATA'!$A$3:$A$14,'[1]VLOOKUP DATA'!$C$3:$C$14)</f>
        <v>Low-demand</v>
      </c>
      <c r="H3007" s="6" t="str" cm="1">
        <f t="array" ref="H3007">_xlfn.XLOOKUP(1,('[1]VLOOKUP DATA'!$I$2:$I$337=[1]DATA!G3007)*('[1]VLOOKUP DATA'!$J$2:$J$337=[1]DATA!D3007)*('[1]VLOOKUP DATA'!$K$2:$K$337=[1]DATA!E3007),'[1]VLOOKUP DATA'!$L$2:$L$337)</f>
        <v>Off-Peak</v>
      </c>
      <c r="I3007" s="1" cm="1">
        <f t="array" ref="I3007">_xlfn.XLOOKUP(B3007,'[1]VLOOKUP DATA'!$A$3:$A$14,_xlfn.XLOOKUP(H3007,'[1]VLOOKUP DATA'!$D$2:$F$2,'[1]VLOOKUP DATA'!$D$3:$F$14))*100</f>
        <v>93</v>
      </c>
      <c r="J3007" s="2">
        <v>3.1713416666666681</v>
      </c>
      <c r="K3007" s="3">
        <f t="shared" si="185"/>
        <v>3.1713416666666681</v>
      </c>
      <c r="L3007" s="3">
        <v>99.033333333333331</v>
      </c>
      <c r="M3007" s="4">
        <v>0</v>
      </c>
      <c r="N3007" s="4">
        <v>443.26446666666669</v>
      </c>
      <c r="O3007" s="4">
        <v>446.43547500000017</v>
      </c>
      <c r="P3007" s="3">
        <f t="shared" si="186"/>
        <v>480.00108333333327</v>
      </c>
      <c r="Q3007" s="5">
        <v>0</v>
      </c>
      <c r="R3007" s="5">
        <f>VLOOKUP(D3007,'[1]DESIGN LOAD'!AC:AF,2,FALSE)</f>
        <v>565</v>
      </c>
      <c r="S3007" s="7">
        <f>VLOOKUP(D3007,'[1]DESIGN LOAD'!AC:AF,3,FALSE)</f>
        <v>675</v>
      </c>
      <c r="T3007">
        <f>VLOOKUP(D3007,'[1]DESIGN LOAD'!AC:AF,4,FALSE)</f>
        <v>1240</v>
      </c>
    </row>
    <row r="3008" spans="1:20" x14ac:dyDescent="0.3">
      <c r="A3008" s="6">
        <v>2024</v>
      </c>
      <c r="B3008" s="6">
        <v>11</v>
      </c>
      <c r="C3008" s="6">
        <v>3</v>
      </c>
      <c r="D3008" s="6">
        <v>12</v>
      </c>
      <c r="E3008" s="6" t="str">
        <f t="shared" si="184"/>
        <v>Sunday</v>
      </c>
      <c r="F3008" s="6" t="str">
        <f t="shared" si="183"/>
        <v>Weekend</v>
      </c>
      <c r="G3008" s="6" t="str">
        <f>_xlfn.XLOOKUP(B3008,'[1]VLOOKUP DATA'!$A$3:$A$14,'[1]VLOOKUP DATA'!$C$3:$C$14)</f>
        <v>Low-demand</v>
      </c>
      <c r="H3008" s="6" t="str" cm="1">
        <f t="array" ref="H3008">_xlfn.XLOOKUP(1,('[1]VLOOKUP DATA'!$I$2:$I$337=[1]DATA!G3008)*('[1]VLOOKUP DATA'!$J$2:$J$337=[1]DATA!D3008)*('[1]VLOOKUP DATA'!$K$2:$K$337=[1]DATA!E3008),'[1]VLOOKUP DATA'!$L$2:$L$337)</f>
        <v>Off-Peak</v>
      </c>
      <c r="I3008" s="1" cm="1">
        <f t="array" ref="I3008">_xlfn.XLOOKUP(B3008,'[1]VLOOKUP DATA'!$A$3:$A$14,_xlfn.XLOOKUP(H3008,'[1]VLOOKUP DATA'!$D$2:$F$2,'[1]VLOOKUP DATA'!$D$3:$F$14))*100</f>
        <v>93</v>
      </c>
      <c r="J3008" s="2">
        <v>3.857266666666666</v>
      </c>
      <c r="K3008" s="3">
        <f t="shared" si="185"/>
        <v>3.857266666666666</v>
      </c>
      <c r="L3008" s="3">
        <v>99.016666666666666</v>
      </c>
      <c r="M3008" s="4">
        <v>0</v>
      </c>
      <c r="N3008" s="4">
        <v>462.87997499999989</v>
      </c>
      <c r="O3008" s="4">
        <v>466.79486666666674</v>
      </c>
      <c r="P3008" s="3">
        <f t="shared" si="186"/>
        <v>480.00108333333327</v>
      </c>
      <c r="Q3008" s="5">
        <v>0</v>
      </c>
      <c r="R3008" s="5">
        <f>VLOOKUP(D3008,'[1]DESIGN LOAD'!AC:AF,2,FALSE)</f>
        <v>565</v>
      </c>
      <c r="S3008" s="7">
        <f>VLOOKUP(D3008,'[1]DESIGN LOAD'!AC:AF,3,FALSE)</f>
        <v>675</v>
      </c>
      <c r="T3008">
        <f>VLOOKUP(D3008,'[1]DESIGN LOAD'!AC:AF,4,FALSE)</f>
        <v>1240</v>
      </c>
    </row>
    <row r="3009" spans="1:20" x14ac:dyDescent="0.3">
      <c r="A3009" s="6">
        <v>2024</v>
      </c>
      <c r="B3009" s="6">
        <v>11</v>
      </c>
      <c r="C3009" s="6">
        <v>3</v>
      </c>
      <c r="D3009" s="6">
        <v>13</v>
      </c>
      <c r="E3009" s="6" t="str">
        <f t="shared" si="184"/>
        <v>Sunday</v>
      </c>
      <c r="F3009" s="6" t="str">
        <f t="shared" si="183"/>
        <v>Weekend</v>
      </c>
      <c r="G3009" s="6" t="str">
        <f>_xlfn.XLOOKUP(B3009,'[1]VLOOKUP DATA'!$A$3:$A$14,'[1]VLOOKUP DATA'!$C$3:$C$14)</f>
        <v>Low-demand</v>
      </c>
      <c r="H3009" s="6" t="str" cm="1">
        <f t="array" ref="H3009">_xlfn.XLOOKUP(1,('[1]VLOOKUP DATA'!$I$2:$I$337=[1]DATA!G3009)*('[1]VLOOKUP DATA'!$J$2:$J$337=[1]DATA!D3009)*('[1]VLOOKUP DATA'!$K$2:$K$337=[1]DATA!E3009),'[1]VLOOKUP DATA'!$L$2:$L$337)</f>
        <v>Off-Peak</v>
      </c>
      <c r="I3009" s="1" cm="1">
        <f t="array" ref="I3009">_xlfn.XLOOKUP(B3009,'[1]VLOOKUP DATA'!$A$3:$A$14,_xlfn.XLOOKUP(H3009,'[1]VLOOKUP DATA'!$D$2:$F$2,'[1]VLOOKUP DATA'!$D$3:$F$14))*100</f>
        <v>93</v>
      </c>
      <c r="J3009" s="2">
        <v>5.8729083333333314</v>
      </c>
      <c r="K3009" s="3">
        <f t="shared" si="185"/>
        <v>5.8729083333333314</v>
      </c>
      <c r="L3009" s="3">
        <v>99.00833333333334</v>
      </c>
      <c r="M3009" s="4">
        <v>0</v>
      </c>
      <c r="N3009" s="4">
        <v>453.73053333333343</v>
      </c>
      <c r="O3009" s="4">
        <v>459.60358333333346</v>
      </c>
      <c r="P3009" s="3">
        <f t="shared" si="186"/>
        <v>480.00108333333327</v>
      </c>
      <c r="Q3009" s="5">
        <v>0</v>
      </c>
      <c r="R3009" s="5">
        <f>VLOOKUP(D3009,'[1]DESIGN LOAD'!AC:AF,2,FALSE)</f>
        <v>565</v>
      </c>
      <c r="S3009" s="7">
        <f>VLOOKUP(D3009,'[1]DESIGN LOAD'!AC:AF,3,FALSE)</f>
        <v>675</v>
      </c>
      <c r="T3009">
        <f>VLOOKUP(D3009,'[1]DESIGN LOAD'!AC:AF,4,FALSE)</f>
        <v>1240</v>
      </c>
    </row>
    <row r="3010" spans="1:20" x14ac:dyDescent="0.3">
      <c r="A3010" s="6">
        <v>2024</v>
      </c>
      <c r="B3010" s="6">
        <v>11</v>
      </c>
      <c r="C3010" s="6">
        <v>3</v>
      </c>
      <c r="D3010" s="6">
        <v>14</v>
      </c>
      <c r="E3010" s="6" t="str">
        <f t="shared" ref="E3010:E3073" si="187">TEXT(DATE(A3010, B3010, C3010), "dddd")</f>
        <v>Sunday</v>
      </c>
      <c r="F3010" s="6" t="str">
        <f t="shared" si="183"/>
        <v>Weekend</v>
      </c>
      <c r="G3010" s="6" t="str">
        <f>_xlfn.XLOOKUP(B3010,'[1]VLOOKUP DATA'!$A$3:$A$14,'[1]VLOOKUP DATA'!$C$3:$C$14)</f>
        <v>Low-demand</v>
      </c>
      <c r="H3010" s="6" t="str" cm="1">
        <f t="array" ref="H3010">_xlfn.XLOOKUP(1,('[1]VLOOKUP DATA'!$I$2:$I$337=[1]DATA!G3010)*('[1]VLOOKUP DATA'!$J$2:$J$337=[1]DATA!D3010)*('[1]VLOOKUP DATA'!$K$2:$K$337=[1]DATA!E3010),'[1]VLOOKUP DATA'!$L$2:$L$337)</f>
        <v>Off-Peak</v>
      </c>
      <c r="I3010" s="1" cm="1">
        <f t="array" ref="I3010">_xlfn.XLOOKUP(B3010,'[1]VLOOKUP DATA'!$A$3:$A$14,_xlfn.XLOOKUP(H3010,'[1]VLOOKUP DATA'!$D$2:$F$2,'[1]VLOOKUP DATA'!$D$3:$F$14))*100</f>
        <v>93</v>
      </c>
      <c r="J3010" s="2">
        <v>4.1780583333333308</v>
      </c>
      <c r="K3010" s="3">
        <f t="shared" ref="K3010:K3073" si="188">IF(J3010&gt;0,J3010,0)</f>
        <v>4.1780583333333308</v>
      </c>
      <c r="L3010" s="3">
        <v>99.033333333333331</v>
      </c>
      <c r="M3010" s="4">
        <v>0</v>
      </c>
      <c r="N3010" s="4">
        <v>433.67679999999984</v>
      </c>
      <c r="O3010" s="4">
        <v>437.85447500000004</v>
      </c>
      <c r="P3010" s="3">
        <f t="shared" ref="P3010:P3073" si="189">_xlfn.MAXIFS(M:M,B:B,B3010)</f>
        <v>480.00108333333327</v>
      </c>
      <c r="Q3010" s="5">
        <v>0</v>
      </c>
      <c r="R3010" s="5">
        <f>VLOOKUP(D3010,'[1]DESIGN LOAD'!AC:AF,2,FALSE)</f>
        <v>565</v>
      </c>
      <c r="S3010" s="7">
        <f>VLOOKUP(D3010,'[1]DESIGN LOAD'!AC:AF,3,FALSE)</f>
        <v>675</v>
      </c>
      <c r="T3010">
        <f>VLOOKUP(D3010,'[1]DESIGN LOAD'!AC:AF,4,FALSE)</f>
        <v>1240</v>
      </c>
    </row>
    <row r="3011" spans="1:20" x14ac:dyDescent="0.3">
      <c r="A3011" s="6">
        <v>2024</v>
      </c>
      <c r="B3011" s="6">
        <v>11</v>
      </c>
      <c r="C3011" s="6">
        <v>3</v>
      </c>
      <c r="D3011" s="6">
        <v>15</v>
      </c>
      <c r="E3011" s="6" t="str">
        <f t="shared" si="187"/>
        <v>Sunday</v>
      </c>
      <c r="F3011" s="6" t="str">
        <f t="shared" si="183"/>
        <v>Weekend</v>
      </c>
      <c r="G3011" s="6" t="str">
        <f>_xlfn.XLOOKUP(B3011,'[1]VLOOKUP DATA'!$A$3:$A$14,'[1]VLOOKUP DATA'!$C$3:$C$14)</f>
        <v>Low-demand</v>
      </c>
      <c r="H3011" s="6" t="str" cm="1">
        <f t="array" ref="H3011">_xlfn.XLOOKUP(1,('[1]VLOOKUP DATA'!$I$2:$I$337=[1]DATA!G3011)*('[1]VLOOKUP DATA'!$J$2:$J$337=[1]DATA!D3011)*('[1]VLOOKUP DATA'!$K$2:$K$337=[1]DATA!E3011),'[1]VLOOKUP DATA'!$L$2:$L$337)</f>
        <v>Off-Peak</v>
      </c>
      <c r="I3011" s="1" cm="1">
        <f t="array" ref="I3011">_xlfn.XLOOKUP(B3011,'[1]VLOOKUP DATA'!$A$3:$A$14,_xlfn.XLOOKUP(H3011,'[1]VLOOKUP DATA'!$D$2:$F$2,'[1]VLOOKUP DATA'!$D$3:$F$14))*100</f>
        <v>93</v>
      </c>
      <c r="J3011" s="2">
        <v>3.7363916666666674</v>
      </c>
      <c r="K3011" s="3">
        <f t="shared" si="188"/>
        <v>3.7363916666666674</v>
      </c>
      <c r="L3011" s="3">
        <v>99.041666666666671</v>
      </c>
      <c r="M3011" s="4">
        <v>0</v>
      </c>
      <c r="N3011" s="4">
        <v>431.7921666666665</v>
      </c>
      <c r="O3011" s="4">
        <v>435.52821666666671</v>
      </c>
      <c r="P3011" s="3">
        <f t="shared" si="189"/>
        <v>480.00108333333327</v>
      </c>
      <c r="Q3011" s="5">
        <v>0</v>
      </c>
      <c r="R3011" s="5">
        <f>VLOOKUP(D3011,'[1]DESIGN LOAD'!AC:AF,2,FALSE)</f>
        <v>565</v>
      </c>
      <c r="S3011" s="7">
        <f>VLOOKUP(D3011,'[1]DESIGN LOAD'!AC:AF,3,FALSE)</f>
        <v>675</v>
      </c>
      <c r="T3011">
        <f>VLOOKUP(D3011,'[1]DESIGN LOAD'!AC:AF,4,FALSE)</f>
        <v>1240</v>
      </c>
    </row>
    <row r="3012" spans="1:20" x14ac:dyDescent="0.3">
      <c r="A3012" s="6">
        <v>2024</v>
      </c>
      <c r="B3012" s="6">
        <v>11</v>
      </c>
      <c r="C3012" s="6">
        <v>3</v>
      </c>
      <c r="D3012" s="6">
        <v>16</v>
      </c>
      <c r="E3012" s="6" t="str">
        <f t="shared" si="187"/>
        <v>Sunday</v>
      </c>
      <c r="F3012" s="6" t="str">
        <f t="shared" si="183"/>
        <v>Weekend</v>
      </c>
      <c r="G3012" s="6" t="str">
        <f>_xlfn.XLOOKUP(B3012,'[1]VLOOKUP DATA'!$A$3:$A$14,'[1]VLOOKUP DATA'!$C$3:$C$14)</f>
        <v>Low-demand</v>
      </c>
      <c r="H3012" s="6" t="str" cm="1">
        <f t="array" ref="H3012">_xlfn.XLOOKUP(1,('[1]VLOOKUP DATA'!$I$2:$I$337=[1]DATA!G3012)*('[1]VLOOKUP DATA'!$J$2:$J$337=[1]DATA!D3012)*('[1]VLOOKUP DATA'!$K$2:$K$337=[1]DATA!E3012),'[1]VLOOKUP DATA'!$L$2:$L$337)</f>
        <v>Off-Peak</v>
      </c>
      <c r="I3012" s="1" cm="1">
        <f t="array" ref="I3012">_xlfn.XLOOKUP(B3012,'[1]VLOOKUP DATA'!$A$3:$A$14,_xlfn.XLOOKUP(H3012,'[1]VLOOKUP DATA'!$D$2:$F$2,'[1]VLOOKUP DATA'!$D$3:$F$14))*100</f>
        <v>93</v>
      </c>
      <c r="J3012" s="2">
        <v>1.3222666666666667</v>
      </c>
      <c r="K3012" s="3">
        <f t="shared" si="188"/>
        <v>1.3222666666666667</v>
      </c>
      <c r="L3012" s="3">
        <v>99.016666666666666</v>
      </c>
      <c r="M3012" s="4">
        <v>0</v>
      </c>
      <c r="N3012" s="4">
        <v>371.45303333333328</v>
      </c>
      <c r="O3012" s="4">
        <v>372.77489166666697</v>
      </c>
      <c r="P3012" s="3">
        <f t="shared" si="189"/>
        <v>480.00108333333327</v>
      </c>
      <c r="Q3012" s="5">
        <v>0</v>
      </c>
      <c r="R3012" s="5">
        <f>VLOOKUP(D3012,'[1]DESIGN LOAD'!AC:AF,2,FALSE)</f>
        <v>565</v>
      </c>
      <c r="S3012" s="7">
        <f>VLOOKUP(D3012,'[1]DESIGN LOAD'!AC:AF,3,FALSE)</f>
        <v>675</v>
      </c>
      <c r="T3012">
        <f>VLOOKUP(D3012,'[1]DESIGN LOAD'!AC:AF,4,FALSE)</f>
        <v>1240</v>
      </c>
    </row>
    <row r="3013" spans="1:20" x14ac:dyDescent="0.3">
      <c r="A3013" s="6">
        <v>2024</v>
      </c>
      <c r="B3013" s="6">
        <v>11</v>
      </c>
      <c r="C3013" s="6">
        <v>3</v>
      </c>
      <c r="D3013" s="6">
        <v>17</v>
      </c>
      <c r="E3013" s="6" t="str">
        <f t="shared" si="187"/>
        <v>Sunday</v>
      </c>
      <c r="F3013" s="6" t="str">
        <f t="shared" si="183"/>
        <v>Weekend</v>
      </c>
      <c r="G3013" s="6" t="str">
        <f>_xlfn.XLOOKUP(B3013,'[1]VLOOKUP DATA'!$A$3:$A$14,'[1]VLOOKUP DATA'!$C$3:$C$14)</f>
        <v>Low-demand</v>
      </c>
      <c r="H3013" s="6" t="str" cm="1">
        <f t="array" ref="H3013">_xlfn.XLOOKUP(1,('[1]VLOOKUP DATA'!$I$2:$I$337=[1]DATA!G3013)*('[1]VLOOKUP DATA'!$J$2:$J$337=[1]DATA!D3013)*('[1]VLOOKUP DATA'!$K$2:$K$337=[1]DATA!E3013),'[1]VLOOKUP DATA'!$L$2:$L$337)</f>
        <v>Off-Peak</v>
      </c>
      <c r="I3013" s="1" cm="1">
        <f t="array" ref="I3013">_xlfn.XLOOKUP(B3013,'[1]VLOOKUP DATA'!$A$3:$A$14,_xlfn.XLOOKUP(H3013,'[1]VLOOKUP DATA'!$D$2:$F$2,'[1]VLOOKUP DATA'!$D$3:$F$14))*100</f>
        <v>93</v>
      </c>
      <c r="J3013" s="2">
        <v>22.245833333333337</v>
      </c>
      <c r="K3013" s="3">
        <f t="shared" si="188"/>
        <v>22.245833333333337</v>
      </c>
      <c r="L3013" s="3">
        <v>99</v>
      </c>
      <c r="M3013" s="4">
        <v>138.97444166666671</v>
      </c>
      <c r="N3013" s="4">
        <v>180.423675</v>
      </c>
      <c r="O3013" s="4">
        <v>341.64694166666669</v>
      </c>
      <c r="P3013" s="3">
        <f t="shared" si="189"/>
        <v>480.00108333333327</v>
      </c>
      <c r="Q3013" s="5">
        <v>0</v>
      </c>
      <c r="R3013" s="5">
        <f>VLOOKUP(D3013,'[1]DESIGN LOAD'!AC:AF,2,FALSE)</f>
        <v>555</v>
      </c>
      <c r="S3013" s="7">
        <f>VLOOKUP(D3013,'[1]DESIGN LOAD'!AC:AF,3,FALSE)</f>
        <v>675</v>
      </c>
      <c r="T3013">
        <f>VLOOKUP(D3013,'[1]DESIGN LOAD'!AC:AF,4,FALSE)</f>
        <v>1230</v>
      </c>
    </row>
    <row r="3014" spans="1:20" x14ac:dyDescent="0.3">
      <c r="A3014" s="6">
        <v>2024</v>
      </c>
      <c r="B3014" s="6">
        <v>11</v>
      </c>
      <c r="C3014" s="6">
        <v>3</v>
      </c>
      <c r="D3014" s="6">
        <v>18</v>
      </c>
      <c r="E3014" s="6" t="str">
        <f t="shared" si="187"/>
        <v>Sunday</v>
      </c>
      <c r="F3014" s="6" t="str">
        <f t="shared" si="183"/>
        <v>Weekend</v>
      </c>
      <c r="G3014" s="6" t="str">
        <f>_xlfn.XLOOKUP(B3014,'[1]VLOOKUP DATA'!$A$3:$A$14,'[1]VLOOKUP DATA'!$C$3:$C$14)</f>
        <v>Low-demand</v>
      </c>
      <c r="H3014" s="6" t="str" cm="1">
        <f t="array" ref="H3014">_xlfn.XLOOKUP(1,('[1]VLOOKUP DATA'!$I$2:$I$337=[1]DATA!G3014)*('[1]VLOOKUP DATA'!$J$2:$J$337=[1]DATA!D3014)*('[1]VLOOKUP DATA'!$K$2:$K$337=[1]DATA!E3014),'[1]VLOOKUP DATA'!$L$2:$L$337)</f>
        <v>Off-Peak</v>
      </c>
      <c r="I3014" s="1" cm="1">
        <f t="array" ref="I3014">_xlfn.XLOOKUP(B3014,'[1]VLOOKUP DATA'!$A$3:$A$14,_xlfn.XLOOKUP(H3014,'[1]VLOOKUP DATA'!$D$2:$F$2,'[1]VLOOKUP DATA'!$D$3:$F$14))*100</f>
        <v>93</v>
      </c>
      <c r="J3014" s="2">
        <v>60.722791666666687</v>
      </c>
      <c r="K3014" s="3">
        <f t="shared" si="188"/>
        <v>60.722791666666687</v>
      </c>
      <c r="L3014" s="3">
        <v>99</v>
      </c>
      <c r="M3014" s="4">
        <v>299.09514166666673</v>
      </c>
      <c r="N3014" s="4">
        <v>49.139325000000014</v>
      </c>
      <c r="O3014" s="4">
        <v>408.95774999999998</v>
      </c>
      <c r="P3014" s="3">
        <f t="shared" si="189"/>
        <v>480.00108333333327</v>
      </c>
      <c r="Q3014" s="5">
        <v>0</v>
      </c>
      <c r="R3014" s="5">
        <f>VLOOKUP(D3014,'[1]DESIGN LOAD'!AC:AF,2,FALSE)</f>
        <v>485</v>
      </c>
      <c r="S3014" s="7">
        <f>VLOOKUP(D3014,'[1]DESIGN LOAD'!AC:AF,3,FALSE)</f>
        <v>655</v>
      </c>
      <c r="T3014">
        <f>VLOOKUP(D3014,'[1]DESIGN LOAD'!AC:AF,4,FALSE)</f>
        <v>1140</v>
      </c>
    </row>
    <row r="3015" spans="1:20" x14ac:dyDescent="0.3">
      <c r="A3015" s="6">
        <v>2024</v>
      </c>
      <c r="B3015" s="6">
        <v>11</v>
      </c>
      <c r="C3015" s="6">
        <v>3</v>
      </c>
      <c r="D3015" s="6">
        <v>19</v>
      </c>
      <c r="E3015" s="6" t="str">
        <f t="shared" si="187"/>
        <v>Sunday</v>
      </c>
      <c r="F3015" s="6" t="str">
        <f t="shared" si="183"/>
        <v>Weekend</v>
      </c>
      <c r="G3015" s="6" t="str">
        <f>_xlfn.XLOOKUP(B3015,'[1]VLOOKUP DATA'!$A$3:$A$14,'[1]VLOOKUP DATA'!$C$3:$C$14)</f>
        <v>Low-demand</v>
      </c>
      <c r="H3015" s="6" t="str" cm="1">
        <f t="array" ref="H3015">_xlfn.XLOOKUP(1,('[1]VLOOKUP DATA'!$I$2:$I$337=[1]DATA!G3015)*('[1]VLOOKUP DATA'!$J$2:$J$337=[1]DATA!D3015)*('[1]VLOOKUP DATA'!$K$2:$K$337=[1]DATA!E3015),'[1]VLOOKUP DATA'!$L$2:$L$337)</f>
        <v>Off-Peak</v>
      </c>
      <c r="I3015" s="1" cm="1">
        <f t="array" ref="I3015">_xlfn.XLOOKUP(B3015,'[1]VLOOKUP DATA'!$A$3:$A$14,_xlfn.XLOOKUP(H3015,'[1]VLOOKUP DATA'!$D$2:$F$2,'[1]VLOOKUP DATA'!$D$3:$F$14))*100</f>
        <v>93</v>
      </c>
      <c r="J3015" s="2">
        <v>71.888199999999998</v>
      </c>
      <c r="K3015" s="3">
        <f t="shared" si="188"/>
        <v>71.888199999999998</v>
      </c>
      <c r="L3015" s="3">
        <v>99</v>
      </c>
      <c r="M3015" s="4">
        <v>336.79101666666668</v>
      </c>
      <c r="N3015" s="4">
        <v>0.58870833333333317</v>
      </c>
      <c r="O3015" s="4">
        <v>409.26792499999999</v>
      </c>
      <c r="P3015" s="3">
        <f t="shared" si="189"/>
        <v>480.00108333333327</v>
      </c>
      <c r="Q3015" s="5">
        <v>0</v>
      </c>
      <c r="R3015" s="5">
        <f>VLOOKUP(D3015,'[1]DESIGN LOAD'!AC:AF,2,FALSE)</f>
        <v>295</v>
      </c>
      <c r="S3015" s="7">
        <f>VLOOKUP(D3015,'[1]DESIGN LOAD'!AC:AF,3,FALSE)</f>
        <v>655</v>
      </c>
      <c r="T3015">
        <f>VLOOKUP(D3015,'[1]DESIGN LOAD'!AC:AF,4,FALSE)</f>
        <v>950</v>
      </c>
    </row>
    <row r="3016" spans="1:20" x14ac:dyDescent="0.3">
      <c r="A3016" s="6">
        <v>2024</v>
      </c>
      <c r="B3016" s="6">
        <v>11</v>
      </c>
      <c r="C3016" s="6">
        <v>3</v>
      </c>
      <c r="D3016" s="6">
        <v>20</v>
      </c>
      <c r="E3016" s="6" t="str">
        <f t="shared" si="187"/>
        <v>Sunday</v>
      </c>
      <c r="F3016" s="6" t="str">
        <f t="shared" si="183"/>
        <v>Weekend</v>
      </c>
      <c r="G3016" s="6" t="str">
        <f>_xlfn.XLOOKUP(B3016,'[1]VLOOKUP DATA'!$A$3:$A$14,'[1]VLOOKUP DATA'!$C$3:$C$14)</f>
        <v>Low-demand</v>
      </c>
      <c r="H3016" s="6" t="str" cm="1">
        <f t="array" ref="H3016">_xlfn.XLOOKUP(1,('[1]VLOOKUP DATA'!$I$2:$I$337=[1]DATA!G3016)*('[1]VLOOKUP DATA'!$J$2:$J$337=[1]DATA!D3016)*('[1]VLOOKUP DATA'!$K$2:$K$337=[1]DATA!E3016),'[1]VLOOKUP DATA'!$L$2:$L$337)</f>
        <v>Off-Peak</v>
      </c>
      <c r="I3016" s="1" cm="1">
        <f t="array" ref="I3016">_xlfn.XLOOKUP(B3016,'[1]VLOOKUP DATA'!$A$3:$A$14,_xlfn.XLOOKUP(H3016,'[1]VLOOKUP DATA'!$D$2:$F$2,'[1]VLOOKUP DATA'!$D$3:$F$14))*100</f>
        <v>93</v>
      </c>
      <c r="J3016" s="2">
        <v>40.673741666666665</v>
      </c>
      <c r="K3016" s="3">
        <f t="shared" si="188"/>
        <v>40.673741666666665</v>
      </c>
      <c r="L3016" s="3">
        <v>99</v>
      </c>
      <c r="M3016" s="4">
        <v>260.54057499999993</v>
      </c>
      <c r="N3016" s="4">
        <v>0</v>
      </c>
      <c r="O3016" s="4">
        <v>301.21477500000026</v>
      </c>
      <c r="P3016" s="3">
        <f t="shared" si="189"/>
        <v>480.00108333333327</v>
      </c>
      <c r="Q3016" s="5">
        <v>0</v>
      </c>
      <c r="R3016" s="5">
        <f>VLOOKUP(D3016,'[1]DESIGN LOAD'!AC:AF,2,FALSE)</f>
        <v>295</v>
      </c>
      <c r="S3016" s="7">
        <f>VLOOKUP(D3016,'[1]DESIGN LOAD'!AC:AF,3,FALSE)</f>
        <v>190</v>
      </c>
      <c r="T3016">
        <f>VLOOKUP(D3016,'[1]DESIGN LOAD'!AC:AF,4,FALSE)</f>
        <v>485</v>
      </c>
    </row>
    <row r="3017" spans="1:20" x14ac:dyDescent="0.3">
      <c r="A3017" s="6">
        <v>2024</v>
      </c>
      <c r="B3017" s="6">
        <v>11</v>
      </c>
      <c r="C3017" s="6">
        <v>3</v>
      </c>
      <c r="D3017" s="6">
        <v>21</v>
      </c>
      <c r="E3017" s="6" t="str">
        <f t="shared" si="187"/>
        <v>Sunday</v>
      </c>
      <c r="F3017" s="6" t="str">
        <f t="shared" si="183"/>
        <v>Weekend</v>
      </c>
      <c r="G3017" s="6" t="str">
        <f>_xlfn.XLOOKUP(B3017,'[1]VLOOKUP DATA'!$A$3:$A$14,'[1]VLOOKUP DATA'!$C$3:$C$14)</f>
        <v>Low-demand</v>
      </c>
      <c r="H3017" s="6" t="str" cm="1">
        <f t="array" ref="H3017">_xlfn.XLOOKUP(1,('[1]VLOOKUP DATA'!$I$2:$I$337=[1]DATA!G3017)*('[1]VLOOKUP DATA'!$J$2:$J$337=[1]DATA!D3017)*('[1]VLOOKUP DATA'!$K$2:$K$337=[1]DATA!E3017),'[1]VLOOKUP DATA'!$L$2:$L$337)</f>
        <v>Off-Peak</v>
      </c>
      <c r="I3017" s="1" cm="1">
        <f t="array" ref="I3017">_xlfn.XLOOKUP(B3017,'[1]VLOOKUP DATA'!$A$3:$A$14,_xlfn.XLOOKUP(H3017,'[1]VLOOKUP DATA'!$D$2:$F$2,'[1]VLOOKUP DATA'!$D$3:$F$14))*100</f>
        <v>93</v>
      </c>
      <c r="J3017" s="2">
        <v>39.096391666666683</v>
      </c>
      <c r="K3017" s="3">
        <f t="shared" si="188"/>
        <v>39.096391666666683</v>
      </c>
      <c r="L3017" s="3">
        <v>99</v>
      </c>
      <c r="M3017" s="4">
        <v>240.1049666666666</v>
      </c>
      <c r="N3017" s="4">
        <v>0</v>
      </c>
      <c r="O3017" s="4">
        <v>279.20771666666678</v>
      </c>
      <c r="P3017" s="3">
        <f t="shared" si="189"/>
        <v>480.00108333333327</v>
      </c>
      <c r="Q3017" s="5">
        <v>0</v>
      </c>
      <c r="R3017" s="5">
        <f>VLOOKUP(D3017,'[1]DESIGN LOAD'!AC:AF,2,FALSE)</f>
        <v>295</v>
      </c>
      <c r="S3017" s="7">
        <f>VLOOKUP(D3017,'[1]DESIGN LOAD'!AC:AF,3,FALSE)</f>
        <v>190</v>
      </c>
      <c r="T3017">
        <f>VLOOKUP(D3017,'[1]DESIGN LOAD'!AC:AF,4,FALSE)</f>
        <v>485</v>
      </c>
    </row>
    <row r="3018" spans="1:20" x14ac:dyDescent="0.3">
      <c r="A3018" s="6">
        <v>2024</v>
      </c>
      <c r="B3018" s="6">
        <v>11</v>
      </c>
      <c r="C3018" s="6">
        <v>3</v>
      </c>
      <c r="D3018" s="6">
        <v>22</v>
      </c>
      <c r="E3018" s="6" t="str">
        <f t="shared" si="187"/>
        <v>Sunday</v>
      </c>
      <c r="F3018" s="6" t="str">
        <f t="shared" si="183"/>
        <v>Weekend</v>
      </c>
      <c r="G3018" s="6" t="str">
        <f>_xlfn.XLOOKUP(B3018,'[1]VLOOKUP DATA'!$A$3:$A$14,'[1]VLOOKUP DATA'!$C$3:$C$14)</f>
        <v>Low-demand</v>
      </c>
      <c r="H3018" s="6" t="str" cm="1">
        <f t="array" ref="H3018">_xlfn.XLOOKUP(1,('[1]VLOOKUP DATA'!$I$2:$I$337=[1]DATA!G3018)*('[1]VLOOKUP DATA'!$J$2:$J$337=[1]DATA!D3018)*('[1]VLOOKUP DATA'!$K$2:$K$337=[1]DATA!E3018),'[1]VLOOKUP DATA'!$L$2:$L$337)</f>
        <v>Off-Peak</v>
      </c>
      <c r="I3018" s="1" cm="1">
        <f t="array" ref="I3018">_xlfn.XLOOKUP(B3018,'[1]VLOOKUP DATA'!$A$3:$A$14,_xlfn.XLOOKUP(H3018,'[1]VLOOKUP DATA'!$D$2:$F$2,'[1]VLOOKUP DATA'!$D$3:$F$14))*100</f>
        <v>93</v>
      </c>
      <c r="J3018" s="2">
        <v>26.804141666666663</v>
      </c>
      <c r="K3018" s="3">
        <f t="shared" si="188"/>
        <v>26.804141666666663</v>
      </c>
      <c r="L3018" s="3">
        <v>99.00833333333334</v>
      </c>
      <c r="M3018" s="4">
        <v>226.55985833333324</v>
      </c>
      <c r="N3018" s="4">
        <v>0</v>
      </c>
      <c r="O3018" s="4">
        <v>253.36915833333336</v>
      </c>
      <c r="P3018" s="3">
        <f t="shared" si="189"/>
        <v>480.00108333333327</v>
      </c>
      <c r="Q3018" s="5">
        <v>0</v>
      </c>
      <c r="R3018" s="5">
        <f>VLOOKUP(D3018,'[1]DESIGN LOAD'!AC:AF,2,FALSE)</f>
        <v>200</v>
      </c>
      <c r="S3018" s="7">
        <f>VLOOKUP(D3018,'[1]DESIGN LOAD'!AC:AF,3,FALSE)</f>
        <v>190</v>
      </c>
      <c r="T3018">
        <f>VLOOKUP(D3018,'[1]DESIGN LOAD'!AC:AF,4,FALSE)</f>
        <v>390</v>
      </c>
    </row>
    <row r="3019" spans="1:20" x14ac:dyDescent="0.3">
      <c r="A3019" s="6">
        <v>2024</v>
      </c>
      <c r="B3019" s="6">
        <v>11</v>
      </c>
      <c r="C3019" s="6">
        <v>3</v>
      </c>
      <c r="D3019" s="6">
        <v>23</v>
      </c>
      <c r="E3019" s="6" t="str">
        <f t="shared" si="187"/>
        <v>Sunday</v>
      </c>
      <c r="F3019" s="6" t="str">
        <f t="shared" si="183"/>
        <v>Weekend</v>
      </c>
      <c r="G3019" s="6" t="str">
        <f>_xlfn.XLOOKUP(B3019,'[1]VLOOKUP DATA'!$A$3:$A$14,'[1]VLOOKUP DATA'!$C$3:$C$14)</f>
        <v>Low-demand</v>
      </c>
      <c r="H3019" s="6" t="str" cm="1">
        <f t="array" ref="H3019">_xlfn.XLOOKUP(1,('[1]VLOOKUP DATA'!$I$2:$I$337=[1]DATA!G3019)*('[1]VLOOKUP DATA'!$J$2:$J$337=[1]DATA!D3019)*('[1]VLOOKUP DATA'!$K$2:$K$337=[1]DATA!E3019),'[1]VLOOKUP DATA'!$L$2:$L$337)</f>
        <v>Off-Peak</v>
      </c>
      <c r="I3019" s="1" cm="1">
        <f t="array" ref="I3019">_xlfn.XLOOKUP(B3019,'[1]VLOOKUP DATA'!$A$3:$A$14,_xlfn.XLOOKUP(H3019,'[1]VLOOKUP DATA'!$D$2:$F$2,'[1]VLOOKUP DATA'!$D$3:$F$14))*100</f>
        <v>93</v>
      </c>
      <c r="J3019" s="2">
        <v>38.27790000000001</v>
      </c>
      <c r="K3019" s="3">
        <f t="shared" si="188"/>
        <v>38.27790000000001</v>
      </c>
      <c r="L3019" s="3">
        <v>99</v>
      </c>
      <c r="M3019" s="4">
        <v>236.36272499999995</v>
      </c>
      <c r="N3019" s="4">
        <v>0</v>
      </c>
      <c r="O3019" s="4">
        <v>274.64106666666663</v>
      </c>
      <c r="P3019" s="3">
        <f t="shared" si="189"/>
        <v>480.00108333333327</v>
      </c>
      <c r="Q3019" s="5">
        <v>0</v>
      </c>
      <c r="R3019" s="5">
        <f>VLOOKUP(D3019,'[1]DESIGN LOAD'!AC:AF,2,FALSE)</f>
        <v>200</v>
      </c>
      <c r="S3019" s="7">
        <f>VLOOKUP(D3019,'[1]DESIGN LOAD'!AC:AF,3,FALSE)</f>
        <v>190</v>
      </c>
      <c r="T3019">
        <f>VLOOKUP(D3019,'[1]DESIGN LOAD'!AC:AF,4,FALSE)</f>
        <v>390</v>
      </c>
    </row>
    <row r="3020" spans="1:20" x14ac:dyDescent="0.3">
      <c r="A3020" s="6">
        <v>2024</v>
      </c>
      <c r="B3020" s="6">
        <v>11</v>
      </c>
      <c r="C3020" s="6">
        <v>4</v>
      </c>
      <c r="D3020" s="6">
        <v>0</v>
      </c>
      <c r="E3020" s="6" t="str">
        <f t="shared" si="187"/>
        <v>Monday</v>
      </c>
      <c r="F3020" s="6" t="str">
        <f t="shared" si="183"/>
        <v>Week-day</v>
      </c>
      <c r="G3020" s="6" t="str">
        <f>_xlfn.XLOOKUP(B3020,'[1]VLOOKUP DATA'!$A$3:$A$14,'[1]VLOOKUP DATA'!$C$3:$C$14)</f>
        <v>Low-demand</v>
      </c>
      <c r="H3020" s="6" t="str" cm="1">
        <f t="array" ref="H3020">_xlfn.XLOOKUP(1,('[1]VLOOKUP DATA'!$I$2:$I$337=[1]DATA!G3020)*('[1]VLOOKUP DATA'!$J$2:$J$337=[1]DATA!D3020)*('[1]VLOOKUP DATA'!$K$2:$K$337=[1]DATA!E3020),'[1]VLOOKUP DATA'!$L$2:$L$337)</f>
        <v>Off-Peak</v>
      </c>
      <c r="I3020" s="1" cm="1">
        <f t="array" ref="I3020">_xlfn.XLOOKUP(B3020,'[1]VLOOKUP DATA'!$A$3:$A$14,_xlfn.XLOOKUP(H3020,'[1]VLOOKUP DATA'!$D$2:$F$2,'[1]VLOOKUP DATA'!$D$3:$F$14))*100</f>
        <v>93</v>
      </c>
      <c r="J3020" s="2">
        <v>52.768066666666677</v>
      </c>
      <c r="K3020" s="3">
        <f t="shared" si="188"/>
        <v>52.768066666666677</v>
      </c>
      <c r="L3020" s="3">
        <v>99</v>
      </c>
      <c r="M3020" s="4">
        <v>274.48216666666673</v>
      </c>
      <c r="N3020" s="4">
        <v>0</v>
      </c>
      <c r="O3020" s="4">
        <v>327.25069166666674</v>
      </c>
      <c r="P3020" s="3">
        <f t="shared" si="189"/>
        <v>480.00108333333327</v>
      </c>
      <c r="Q3020" s="5">
        <v>0</v>
      </c>
      <c r="R3020" s="5">
        <f>VLOOKUP(D3020,'[1]DESIGN LOAD'!AC:AF,2,FALSE)</f>
        <v>200</v>
      </c>
      <c r="S3020" s="7">
        <f>VLOOKUP(D3020,'[1]DESIGN LOAD'!AC:AF,3,FALSE)</f>
        <v>190</v>
      </c>
      <c r="T3020">
        <f>VLOOKUP(D3020,'[1]DESIGN LOAD'!AC:AF,4,FALSE)</f>
        <v>390</v>
      </c>
    </row>
    <row r="3021" spans="1:20" x14ac:dyDescent="0.3">
      <c r="A3021" s="6">
        <v>2024</v>
      </c>
      <c r="B3021" s="6">
        <v>11</v>
      </c>
      <c r="C3021" s="6">
        <v>4</v>
      </c>
      <c r="D3021" s="6">
        <v>1</v>
      </c>
      <c r="E3021" s="6" t="str">
        <f t="shared" si="187"/>
        <v>Monday</v>
      </c>
      <c r="F3021" s="6" t="str">
        <f t="shared" si="183"/>
        <v>Week-day</v>
      </c>
      <c r="G3021" s="6" t="str">
        <f>_xlfn.XLOOKUP(B3021,'[1]VLOOKUP DATA'!$A$3:$A$14,'[1]VLOOKUP DATA'!$C$3:$C$14)</f>
        <v>Low-demand</v>
      </c>
      <c r="H3021" s="6" t="str" cm="1">
        <f t="array" ref="H3021">_xlfn.XLOOKUP(1,('[1]VLOOKUP DATA'!$I$2:$I$337=[1]DATA!G3021)*('[1]VLOOKUP DATA'!$J$2:$J$337=[1]DATA!D3021)*('[1]VLOOKUP DATA'!$K$2:$K$337=[1]DATA!E3021),'[1]VLOOKUP DATA'!$L$2:$L$337)</f>
        <v>Off-Peak</v>
      </c>
      <c r="I3021" s="1" cm="1">
        <f t="array" ref="I3021">_xlfn.XLOOKUP(B3021,'[1]VLOOKUP DATA'!$A$3:$A$14,_xlfn.XLOOKUP(H3021,'[1]VLOOKUP DATA'!$D$2:$F$2,'[1]VLOOKUP DATA'!$D$3:$F$14))*100</f>
        <v>93</v>
      </c>
      <c r="J3021" s="2">
        <v>43.813349999999986</v>
      </c>
      <c r="K3021" s="3">
        <f t="shared" si="188"/>
        <v>43.813349999999986</v>
      </c>
      <c r="L3021" s="3">
        <v>99</v>
      </c>
      <c r="M3021" s="4">
        <v>282.31330833333351</v>
      </c>
      <c r="N3021" s="4">
        <v>0</v>
      </c>
      <c r="O3021" s="4">
        <v>326.17005833333326</v>
      </c>
      <c r="P3021" s="3">
        <f t="shared" si="189"/>
        <v>480.00108333333327</v>
      </c>
      <c r="Q3021" s="5">
        <v>0</v>
      </c>
      <c r="R3021" s="5">
        <f>VLOOKUP(D3021,'[1]DESIGN LOAD'!AC:AF,2,FALSE)</f>
        <v>200</v>
      </c>
      <c r="S3021" s="7">
        <f>VLOOKUP(D3021,'[1]DESIGN LOAD'!AC:AF,3,FALSE)</f>
        <v>190</v>
      </c>
      <c r="T3021">
        <f>VLOOKUP(D3021,'[1]DESIGN LOAD'!AC:AF,4,FALSE)</f>
        <v>390</v>
      </c>
    </row>
    <row r="3022" spans="1:20" x14ac:dyDescent="0.3">
      <c r="A3022" s="6">
        <v>2024</v>
      </c>
      <c r="B3022" s="6">
        <v>11</v>
      </c>
      <c r="C3022" s="6">
        <v>4</v>
      </c>
      <c r="D3022" s="6">
        <v>2</v>
      </c>
      <c r="E3022" s="6" t="str">
        <f t="shared" si="187"/>
        <v>Monday</v>
      </c>
      <c r="F3022" s="6" t="str">
        <f t="shared" si="183"/>
        <v>Week-day</v>
      </c>
      <c r="G3022" s="6" t="str">
        <f>_xlfn.XLOOKUP(B3022,'[1]VLOOKUP DATA'!$A$3:$A$14,'[1]VLOOKUP DATA'!$C$3:$C$14)</f>
        <v>Low-demand</v>
      </c>
      <c r="H3022" s="6" t="str" cm="1">
        <f t="array" ref="H3022">_xlfn.XLOOKUP(1,('[1]VLOOKUP DATA'!$I$2:$I$337=[1]DATA!G3022)*('[1]VLOOKUP DATA'!$J$2:$J$337=[1]DATA!D3022)*('[1]VLOOKUP DATA'!$K$2:$K$337=[1]DATA!E3022),'[1]VLOOKUP DATA'!$L$2:$L$337)</f>
        <v>Off-Peak</v>
      </c>
      <c r="I3022" s="1" cm="1">
        <f t="array" ref="I3022">_xlfn.XLOOKUP(B3022,'[1]VLOOKUP DATA'!$A$3:$A$14,_xlfn.XLOOKUP(H3022,'[1]VLOOKUP DATA'!$D$2:$F$2,'[1]VLOOKUP DATA'!$D$3:$F$14))*100</f>
        <v>93</v>
      </c>
      <c r="J3022" s="2">
        <v>70.068008333333367</v>
      </c>
      <c r="K3022" s="3">
        <f t="shared" si="188"/>
        <v>70.068008333333367</v>
      </c>
      <c r="L3022" s="3">
        <v>99</v>
      </c>
      <c r="M3022" s="4">
        <v>356.76446666666664</v>
      </c>
      <c r="N3022" s="4">
        <v>0</v>
      </c>
      <c r="O3022" s="4">
        <v>426.83006666666648</v>
      </c>
      <c r="P3022" s="3">
        <f t="shared" si="189"/>
        <v>480.00108333333327</v>
      </c>
      <c r="Q3022" s="5">
        <v>0</v>
      </c>
      <c r="R3022" s="5">
        <f>VLOOKUP(D3022,'[1]DESIGN LOAD'!AC:AF,2,FALSE)</f>
        <v>200</v>
      </c>
      <c r="S3022" s="7">
        <f>VLOOKUP(D3022,'[1]DESIGN LOAD'!AC:AF,3,FALSE)</f>
        <v>190</v>
      </c>
      <c r="T3022">
        <f>VLOOKUP(D3022,'[1]DESIGN LOAD'!AC:AF,4,FALSE)</f>
        <v>390</v>
      </c>
    </row>
    <row r="3023" spans="1:20" x14ac:dyDescent="0.3">
      <c r="A3023" s="6">
        <v>2024</v>
      </c>
      <c r="B3023" s="6">
        <v>11</v>
      </c>
      <c r="C3023" s="6">
        <v>4</v>
      </c>
      <c r="D3023" s="6">
        <v>3</v>
      </c>
      <c r="E3023" s="6" t="str">
        <f t="shared" si="187"/>
        <v>Monday</v>
      </c>
      <c r="F3023" s="6" t="str">
        <f t="shared" si="183"/>
        <v>Week-day</v>
      </c>
      <c r="G3023" s="6" t="str">
        <f>_xlfn.XLOOKUP(B3023,'[1]VLOOKUP DATA'!$A$3:$A$14,'[1]VLOOKUP DATA'!$C$3:$C$14)</f>
        <v>Low-demand</v>
      </c>
      <c r="H3023" s="6" t="str" cm="1">
        <f t="array" ref="H3023">_xlfn.XLOOKUP(1,('[1]VLOOKUP DATA'!$I$2:$I$337=[1]DATA!G3023)*('[1]VLOOKUP DATA'!$J$2:$J$337=[1]DATA!D3023)*('[1]VLOOKUP DATA'!$K$2:$K$337=[1]DATA!E3023),'[1]VLOOKUP DATA'!$L$2:$L$337)</f>
        <v>Off-Peak</v>
      </c>
      <c r="I3023" s="1" cm="1">
        <f t="array" ref="I3023">_xlfn.XLOOKUP(B3023,'[1]VLOOKUP DATA'!$A$3:$A$14,_xlfn.XLOOKUP(H3023,'[1]VLOOKUP DATA'!$D$2:$F$2,'[1]VLOOKUP DATA'!$D$3:$F$14))*100</f>
        <v>93</v>
      </c>
      <c r="J3023" s="2">
        <v>76.289891666666705</v>
      </c>
      <c r="K3023" s="3">
        <f t="shared" si="188"/>
        <v>76.289891666666705</v>
      </c>
      <c r="L3023" s="3">
        <v>99</v>
      </c>
      <c r="M3023" s="4">
        <v>406.27686666666654</v>
      </c>
      <c r="N3023" s="4">
        <v>0</v>
      </c>
      <c r="O3023" s="4">
        <v>482.56689166666655</v>
      </c>
      <c r="P3023" s="3">
        <f t="shared" si="189"/>
        <v>480.00108333333327</v>
      </c>
      <c r="Q3023" s="5">
        <v>0</v>
      </c>
      <c r="R3023" s="5">
        <f>VLOOKUP(D3023,'[1]DESIGN LOAD'!AC:AF,2,FALSE)</f>
        <v>200</v>
      </c>
      <c r="S3023" s="7">
        <f>VLOOKUP(D3023,'[1]DESIGN LOAD'!AC:AF,3,FALSE)</f>
        <v>190</v>
      </c>
      <c r="T3023">
        <f>VLOOKUP(D3023,'[1]DESIGN LOAD'!AC:AF,4,FALSE)</f>
        <v>390</v>
      </c>
    </row>
    <row r="3024" spans="1:20" x14ac:dyDescent="0.3">
      <c r="A3024" s="6">
        <v>2024</v>
      </c>
      <c r="B3024" s="6">
        <v>11</v>
      </c>
      <c r="C3024" s="6">
        <v>4</v>
      </c>
      <c r="D3024" s="6">
        <v>4</v>
      </c>
      <c r="E3024" s="6" t="str">
        <f t="shared" si="187"/>
        <v>Monday</v>
      </c>
      <c r="F3024" s="6" t="str">
        <f t="shared" si="183"/>
        <v>Week-day</v>
      </c>
      <c r="G3024" s="6" t="str">
        <f>_xlfn.XLOOKUP(B3024,'[1]VLOOKUP DATA'!$A$3:$A$14,'[1]VLOOKUP DATA'!$C$3:$C$14)</f>
        <v>Low-demand</v>
      </c>
      <c r="H3024" s="6" t="str" cm="1">
        <f t="array" ref="H3024">_xlfn.XLOOKUP(1,('[1]VLOOKUP DATA'!$I$2:$I$337=[1]DATA!G3024)*('[1]VLOOKUP DATA'!$J$2:$J$337=[1]DATA!D3024)*('[1]VLOOKUP DATA'!$K$2:$K$337=[1]DATA!E3024),'[1]VLOOKUP DATA'!$L$2:$L$337)</f>
        <v>Off-Peak</v>
      </c>
      <c r="I3024" s="1" cm="1">
        <f t="array" ref="I3024">_xlfn.XLOOKUP(B3024,'[1]VLOOKUP DATA'!$A$3:$A$14,_xlfn.XLOOKUP(H3024,'[1]VLOOKUP DATA'!$D$2:$F$2,'[1]VLOOKUP DATA'!$D$3:$F$14))*100</f>
        <v>93</v>
      </c>
      <c r="J3024" s="2">
        <v>79.880666666666656</v>
      </c>
      <c r="K3024" s="3">
        <f t="shared" si="188"/>
        <v>79.880666666666656</v>
      </c>
      <c r="L3024" s="3">
        <v>99</v>
      </c>
      <c r="M3024" s="4">
        <v>403.43221666666676</v>
      </c>
      <c r="N3024" s="4">
        <v>0</v>
      </c>
      <c r="O3024" s="4">
        <v>483.31318333333343</v>
      </c>
      <c r="P3024" s="3">
        <f t="shared" si="189"/>
        <v>480.00108333333327</v>
      </c>
      <c r="Q3024" s="5">
        <v>0</v>
      </c>
      <c r="R3024" s="5">
        <f>VLOOKUP(D3024,'[1]DESIGN LOAD'!AC:AF,2,FALSE)</f>
        <v>295</v>
      </c>
      <c r="S3024" s="7">
        <f>VLOOKUP(D3024,'[1]DESIGN LOAD'!AC:AF,3,FALSE)</f>
        <v>190</v>
      </c>
      <c r="T3024">
        <f>VLOOKUP(D3024,'[1]DESIGN LOAD'!AC:AF,4,FALSE)</f>
        <v>485</v>
      </c>
    </row>
    <row r="3025" spans="1:20" x14ac:dyDescent="0.3">
      <c r="A3025" s="6">
        <v>2024</v>
      </c>
      <c r="B3025" s="6">
        <v>11</v>
      </c>
      <c r="C3025" s="6">
        <v>4</v>
      </c>
      <c r="D3025" s="6">
        <v>5</v>
      </c>
      <c r="E3025" s="6" t="str">
        <f t="shared" si="187"/>
        <v>Monday</v>
      </c>
      <c r="F3025" s="6" t="str">
        <f t="shared" si="183"/>
        <v>Week-day</v>
      </c>
      <c r="G3025" s="6" t="str">
        <f>_xlfn.XLOOKUP(B3025,'[1]VLOOKUP DATA'!$A$3:$A$14,'[1]VLOOKUP DATA'!$C$3:$C$14)</f>
        <v>Low-demand</v>
      </c>
      <c r="H3025" s="6" t="str" cm="1">
        <f t="array" ref="H3025">_xlfn.XLOOKUP(1,('[1]VLOOKUP DATA'!$I$2:$I$337=[1]DATA!G3025)*('[1]VLOOKUP DATA'!$J$2:$J$337=[1]DATA!D3025)*('[1]VLOOKUP DATA'!$K$2:$K$337=[1]DATA!E3025),'[1]VLOOKUP DATA'!$L$2:$L$337)</f>
        <v>Off-Peak</v>
      </c>
      <c r="I3025" s="1" cm="1">
        <f t="array" ref="I3025">_xlfn.XLOOKUP(B3025,'[1]VLOOKUP DATA'!$A$3:$A$14,_xlfn.XLOOKUP(H3025,'[1]VLOOKUP DATA'!$D$2:$F$2,'[1]VLOOKUP DATA'!$D$3:$F$14))*100</f>
        <v>93</v>
      </c>
      <c r="J3025" s="2">
        <v>63.054565656565678</v>
      </c>
      <c r="K3025" s="3">
        <f t="shared" si="188"/>
        <v>63.054565656565678</v>
      </c>
      <c r="L3025" s="3">
        <v>99</v>
      </c>
      <c r="M3025" s="4">
        <v>371.80448484848495</v>
      </c>
      <c r="N3025" s="4">
        <v>0.34521212121212125</v>
      </c>
      <c r="O3025" s="4">
        <v>435.20440404040392</v>
      </c>
      <c r="P3025" s="3">
        <f t="shared" si="189"/>
        <v>480.00108333333327</v>
      </c>
      <c r="Q3025" s="5">
        <v>0</v>
      </c>
      <c r="R3025" s="5">
        <f>VLOOKUP(D3025,'[1]DESIGN LOAD'!AC:AF,2,FALSE)</f>
        <v>295</v>
      </c>
      <c r="S3025" s="7">
        <f>VLOOKUP(D3025,'[1]DESIGN LOAD'!AC:AF,3,FALSE)</f>
        <v>190</v>
      </c>
      <c r="T3025">
        <f>VLOOKUP(D3025,'[1]DESIGN LOAD'!AC:AF,4,FALSE)</f>
        <v>485</v>
      </c>
    </row>
    <row r="3026" spans="1:20" x14ac:dyDescent="0.3">
      <c r="A3026" s="6">
        <v>2024</v>
      </c>
      <c r="B3026" s="6">
        <v>11</v>
      </c>
      <c r="C3026" s="6">
        <v>4</v>
      </c>
      <c r="D3026" s="6">
        <v>6</v>
      </c>
      <c r="E3026" s="6" t="str">
        <f t="shared" si="187"/>
        <v>Monday</v>
      </c>
      <c r="F3026" s="6" t="str">
        <f t="shared" si="183"/>
        <v>Week-day</v>
      </c>
      <c r="G3026" s="6" t="str">
        <f>_xlfn.XLOOKUP(B3026,'[1]VLOOKUP DATA'!$A$3:$A$14,'[1]VLOOKUP DATA'!$C$3:$C$14)</f>
        <v>Low-demand</v>
      </c>
      <c r="H3026" s="6" t="str" cm="1">
        <f t="array" ref="H3026">_xlfn.XLOOKUP(1,('[1]VLOOKUP DATA'!$I$2:$I$337=[1]DATA!G3026)*('[1]VLOOKUP DATA'!$J$2:$J$337=[1]DATA!D3026)*('[1]VLOOKUP DATA'!$K$2:$K$337=[1]DATA!E3026),'[1]VLOOKUP DATA'!$L$2:$L$337)</f>
        <v>Standard</v>
      </c>
      <c r="I3026" s="1" cm="1">
        <f t="array" ref="I3026">_xlfn.XLOOKUP(B3026,'[1]VLOOKUP DATA'!$A$3:$A$14,_xlfn.XLOOKUP(H3026,'[1]VLOOKUP DATA'!$D$2:$F$2,'[1]VLOOKUP DATA'!$D$3:$F$14))*100</f>
        <v>147</v>
      </c>
      <c r="J3026" s="2">
        <v>62.963816666666688</v>
      </c>
      <c r="K3026" s="3">
        <f t="shared" si="188"/>
        <v>62.963816666666688</v>
      </c>
      <c r="L3026" s="3">
        <v>99.025000000000006</v>
      </c>
      <c r="M3026" s="4">
        <v>284.5714583333334</v>
      </c>
      <c r="N3026" s="4">
        <v>79.920358333333326</v>
      </c>
      <c r="O3026" s="4">
        <v>427.45229166666667</v>
      </c>
      <c r="P3026" s="3">
        <f t="shared" si="189"/>
        <v>480.00108333333327</v>
      </c>
      <c r="Q3026" s="5">
        <v>0</v>
      </c>
      <c r="R3026" s="5">
        <f>VLOOKUP(D3026,'[1]DESIGN LOAD'!AC:AF,2,FALSE)</f>
        <v>295</v>
      </c>
      <c r="S3026" s="7">
        <f>VLOOKUP(D3026,'[1]DESIGN LOAD'!AC:AF,3,FALSE)</f>
        <v>190</v>
      </c>
      <c r="T3026">
        <f>VLOOKUP(D3026,'[1]DESIGN LOAD'!AC:AF,4,FALSE)</f>
        <v>485</v>
      </c>
    </row>
    <row r="3027" spans="1:20" x14ac:dyDescent="0.3">
      <c r="A3027" s="6">
        <v>2024</v>
      </c>
      <c r="B3027" s="6">
        <v>11</v>
      </c>
      <c r="C3027" s="6">
        <v>4</v>
      </c>
      <c r="D3027" s="6">
        <v>7</v>
      </c>
      <c r="E3027" s="6" t="str">
        <f t="shared" si="187"/>
        <v>Monday</v>
      </c>
      <c r="F3027" s="6" t="str">
        <f t="shared" si="183"/>
        <v>Week-day</v>
      </c>
      <c r="G3027" s="6" t="str">
        <f>_xlfn.XLOOKUP(B3027,'[1]VLOOKUP DATA'!$A$3:$A$14,'[1]VLOOKUP DATA'!$C$3:$C$14)</f>
        <v>Low-demand</v>
      </c>
      <c r="H3027" s="6" t="str" cm="1">
        <f t="array" ref="H3027">_xlfn.XLOOKUP(1,('[1]VLOOKUP DATA'!$I$2:$I$337=[1]DATA!G3027)*('[1]VLOOKUP DATA'!$J$2:$J$337=[1]DATA!D3027)*('[1]VLOOKUP DATA'!$K$2:$K$337=[1]DATA!E3027),'[1]VLOOKUP DATA'!$L$2:$L$337)</f>
        <v>Peak</v>
      </c>
      <c r="I3027" s="1" cm="1">
        <f t="array" ref="I3027">_xlfn.XLOOKUP(B3027,'[1]VLOOKUP DATA'!$A$3:$A$14,_xlfn.XLOOKUP(H3027,'[1]VLOOKUP DATA'!$D$2:$F$2,'[1]VLOOKUP DATA'!$D$3:$F$14))*100</f>
        <v>213</v>
      </c>
      <c r="J3027" s="2">
        <v>91.347100000000012</v>
      </c>
      <c r="K3027" s="3">
        <f t="shared" si="188"/>
        <v>91.347100000000012</v>
      </c>
      <c r="L3027" s="3">
        <v>98.341666666666669</v>
      </c>
      <c r="M3027" s="4">
        <v>15.766691666666665</v>
      </c>
      <c r="N3027" s="4">
        <v>243.71593333333334</v>
      </c>
      <c r="O3027" s="4">
        <v>350.82955000000004</v>
      </c>
      <c r="P3027" s="3">
        <f t="shared" si="189"/>
        <v>480.00108333333327</v>
      </c>
      <c r="Q3027" s="5">
        <v>0</v>
      </c>
      <c r="R3027" s="5">
        <f>VLOOKUP(D3027,'[1]DESIGN LOAD'!AC:AF,2,FALSE)</f>
        <v>565</v>
      </c>
      <c r="S3027" s="7">
        <f>VLOOKUP(D3027,'[1]DESIGN LOAD'!AC:AF,3,FALSE)</f>
        <v>690</v>
      </c>
      <c r="T3027">
        <f>VLOOKUP(D3027,'[1]DESIGN LOAD'!AC:AF,4,FALSE)</f>
        <v>1255</v>
      </c>
    </row>
    <row r="3028" spans="1:20" x14ac:dyDescent="0.3">
      <c r="A3028" s="6">
        <v>2024</v>
      </c>
      <c r="B3028" s="6">
        <v>11</v>
      </c>
      <c r="C3028" s="6">
        <v>4</v>
      </c>
      <c r="D3028" s="6">
        <v>8</v>
      </c>
      <c r="E3028" s="6" t="str">
        <f t="shared" si="187"/>
        <v>Monday</v>
      </c>
      <c r="F3028" s="6" t="str">
        <f t="shared" si="183"/>
        <v>Week-day</v>
      </c>
      <c r="G3028" s="6" t="str">
        <f>_xlfn.XLOOKUP(B3028,'[1]VLOOKUP DATA'!$A$3:$A$14,'[1]VLOOKUP DATA'!$C$3:$C$14)</f>
        <v>Low-demand</v>
      </c>
      <c r="H3028" s="6" t="str" cm="1">
        <f t="array" ref="H3028">_xlfn.XLOOKUP(1,('[1]VLOOKUP DATA'!$I$2:$I$337=[1]DATA!G3028)*('[1]VLOOKUP DATA'!$J$2:$J$337=[1]DATA!D3028)*('[1]VLOOKUP DATA'!$K$2:$K$337=[1]DATA!E3028),'[1]VLOOKUP DATA'!$L$2:$L$337)</f>
        <v>Peak</v>
      </c>
      <c r="I3028" s="1" cm="1">
        <f t="array" ref="I3028">_xlfn.XLOOKUP(B3028,'[1]VLOOKUP DATA'!$A$3:$A$14,_xlfn.XLOOKUP(H3028,'[1]VLOOKUP DATA'!$D$2:$F$2,'[1]VLOOKUP DATA'!$D$3:$F$14))*100</f>
        <v>213</v>
      </c>
      <c r="J3028" s="2">
        <v>21.290058333333331</v>
      </c>
      <c r="K3028" s="3">
        <f t="shared" si="188"/>
        <v>21.290058333333331</v>
      </c>
      <c r="L3028" s="3">
        <v>96.11666666666666</v>
      </c>
      <c r="M3028" s="4">
        <v>166.32094999999998</v>
      </c>
      <c r="N3028" s="4">
        <v>205.71040833333328</v>
      </c>
      <c r="O3028" s="4">
        <v>393.32122500000003</v>
      </c>
      <c r="P3028" s="3">
        <f t="shared" si="189"/>
        <v>480.00108333333327</v>
      </c>
      <c r="Q3028" s="5">
        <v>0</v>
      </c>
      <c r="R3028" s="5">
        <f>VLOOKUP(D3028,'[1]DESIGN LOAD'!AC:AF,2,FALSE)</f>
        <v>565</v>
      </c>
      <c r="S3028" s="7">
        <f>VLOOKUP(D3028,'[1]DESIGN LOAD'!AC:AF,3,FALSE)</f>
        <v>675</v>
      </c>
      <c r="T3028">
        <f>VLOOKUP(D3028,'[1]DESIGN LOAD'!AC:AF,4,FALSE)</f>
        <v>1240</v>
      </c>
    </row>
    <row r="3029" spans="1:20" x14ac:dyDescent="0.3">
      <c r="A3029" s="6">
        <v>2024</v>
      </c>
      <c r="B3029" s="6">
        <v>11</v>
      </c>
      <c r="C3029" s="6">
        <v>4</v>
      </c>
      <c r="D3029" s="6">
        <v>9</v>
      </c>
      <c r="E3029" s="6" t="str">
        <f t="shared" si="187"/>
        <v>Monday</v>
      </c>
      <c r="F3029" s="6" t="str">
        <f t="shared" si="183"/>
        <v>Week-day</v>
      </c>
      <c r="G3029" s="6" t="str">
        <f>_xlfn.XLOOKUP(B3029,'[1]VLOOKUP DATA'!$A$3:$A$14,'[1]VLOOKUP DATA'!$C$3:$C$14)</f>
        <v>Low-demand</v>
      </c>
      <c r="H3029" s="6" t="str" cm="1">
        <f t="array" ref="H3029">_xlfn.XLOOKUP(1,('[1]VLOOKUP DATA'!$I$2:$I$337=[1]DATA!G3029)*('[1]VLOOKUP DATA'!$J$2:$J$337=[1]DATA!D3029)*('[1]VLOOKUP DATA'!$K$2:$K$337=[1]DATA!E3029),'[1]VLOOKUP DATA'!$L$2:$L$337)</f>
        <v>Peak</v>
      </c>
      <c r="I3029" s="1" cm="1">
        <f t="array" ref="I3029">_xlfn.XLOOKUP(B3029,'[1]VLOOKUP DATA'!$A$3:$A$14,_xlfn.XLOOKUP(H3029,'[1]VLOOKUP DATA'!$D$2:$F$2,'[1]VLOOKUP DATA'!$D$3:$F$14))*100</f>
        <v>213</v>
      </c>
      <c r="J3029" s="2">
        <v>-8.5718750000000021</v>
      </c>
      <c r="K3029" s="3">
        <f t="shared" si="188"/>
        <v>0</v>
      </c>
      <c r="L3029" s="3">
        <v>96.441666666666663</v>
      </c>
      <c r="M3029" s="4">
        <v>39.991</v>
      </c>
      <c r="N3029" s="4">
        <v>306.84728333333345</v>
      </c>
      <c r="O3029" s="4">
        <v>338.26604166666664</v>
      </c>
      <c r="P3029" s="3">
        <f t="shared" si="189"/>
        <v>480.00108333333327</v>
      </c>
      <c r="Q3029" s="5">
        <v>0</v>
      </c>
      <c r="R3029" s="5">
        <f>VLOOKUP(D3029,'[1]DESIGN LOAD'!AC:AF,2,FALSE)</f>
        <v>565</v>
      </c>
      <c r="S3029" s="7">
        <f>VLOOKUP(D3029,'[1]DESIGN LOAD'!AC:AF,3,FALSE)</f>
        <v>675</v>
      </c>
      <c r="T3029">
        <f>VLOOKUP(D3029,'[1]DESIGN LOAD'!AC:AF,4,FALSE)</f>
        <v>1240</v>
      </c>
    </row>
    <row r="3030" spans="1:20" x14ac:dyDescent="0.3">
      <c r="A3030" s="6">
        <v>2024</v>
      </c>
      <c r="B3030" s="6">
        <v>11</v>
      </c>
      <c r="C3030" s="6">
        <v>4</v>
      </c>
      <c r="D3030" s="6">
        <v>10</v>
      </c>
      <c r="E3030" s="6" t="str">
        <f t="shared" si="187"/>
        <v>Monday</v>
      </c>
      <c r="F3030" s="6" t="str">
        <f t="shared" si="183"/>
        <v>Week-day</v>
      </c>
      <c r="G3030" s="6" t="str">
        <f>_xlfn.XLOOKUP(B3030,'[1]VLOOKUP DATA'!$A$3:$A$14,'[1]VLOOKUP DATA'!$C$3:$C$14)</f>
        <v>Low-demand</v>
      </c>
      <c r="H3030" s="6" t="str" cm="1">
        <f t="array" ref="H3030">_xlfn.XLOOKUP(1,('[1]VLOOKUP DATA'!$I$2:$I$337=[1]DATA!G3030)*('[1]VLOOKUP DATA'!$J$2:$J$337=[1]DATA!D3030)*('[1]VLOOKUP DATA'!$K$2:$K$337=[1]DATA!E3030),'[1]VLOOKUP DATA'!$L$2:$L$337)</f>
        <v>Standard</v>
      </c>
      <c r="I3030" s="1" cm="1">
        <f t="array" ref="I3030">_xlfn.XLOOKUP(B3030,'[1]VLOOKUP DATA'!$A$3:$A$14,_xlfn.XLOOKUP(H3030,'[1]VLOOKUP DATA'!$D$2:$F$2,'[1]VLOOKUP DATA'!$D$3:$F$14))*100</f>
        <v>147</v>
      </c>
      <c r="J3030" s="2">
        <v>-68.262816666666666</v>
      </c>
      <c r="K3030" s="3">
        <f t="shared" si="188"/>
        <v>0</v>
      </c>
      <c r="L3030" s="3">
        <v>97.45</v>
      </c>
      <c r="M3030" s="4">
        <v>39.992899999999999</v>
      </c>
      <c r="N3030" s="4">
        <v>447.82326666666688</v>
      </c>
      <c r="O3030" s="4">
        <v>419.55280833333353</v>
      </c>
      <c r="P3030" s="3">
        <f t="shared" si="189"/>
        <v>480.00108333333327</v>
      </c>
      <c r="Q3030" s="5">
        <v>0</v>
      </c>
      <c r="R3030" s="5">
        <f>VLOOKUP(D3030,'[1]DESIGN LOAD'!AC:AF,2,FALSE)</f>
        <v>565</v>
      </c>
      <c r="S3030" s="7">
        <f>VLOOKUP(D3030,'[1]DESIGN LOAD'!AC:AF,3,FALSE)</f>
        <v>675</v>
      </c>
      <c r="T3030">
        <f>VLOOKUP(D3030,'[1]DESIGN LOAD'!AC:AF,4,FALSE)</f>
        <v>1240</v>
      </c>
    </row>
    <row r="3031" spans="1:20" x14ac:dyDescent="0.3">
      <c r="A3031" s="6">
        <v>2024</v>
      </c>
      <c r="B3031" s="6">
        <v>11</v>
      </c>
      <c r="C3031" s="6">
        <v>4</v>
      </c>
      <c r="D3031" s="6">
        <v>11</v>
      </c>
      <c r="E3031" s="6" t="str">
        <f t="shared" si="187"/>
        <v>Monday</v>
      </c>
      <c r="F3031" s="6" t="str">
        <f t="shared" si="183"/>
        <v>Week-day</v>
      </c>
      <c r="G3031" s="6" t="str">
        <f>_xlfn.XLOOKUP(B3031,'[1]VLOOKUP DATA'!$A$3:$A$14,'[1]VLOOKUP DATA'!$C$3:$C$14)</f>
        <v>Low-demand</v>
      </c>
      <c r="H3031" s="6" t="str" cm="1">
        <f t="array" ref="H3031">_xlfn.XLOOKUP(1,('[1]VLOOKUP DATA'!$I$2:$I$337=[1]DATA!G3031)*('[1]VLOOKUP DATA'!$J$2:$J$337=[1]DATA!D3031)*('[1]VLOOKUP DATA'!$K$2:$K$337=[1]DATA!E3031),'[1]VLOOKUP DATA'!$L$2:$L$337)</f>
        <v>Standard</v>
      </c>
      <c r="I3031" s="1" cm="1">
        <f t="array" ref="I3031">_xlfn.XLOOKUP(B3031,'[1]VLOOKUP DATA'!$A$3:$A$14,_xlfn.XLOOKUP(H3031,'[1]VLOOKUP DATA'!$D$2:$F$2,'[1]VLOOKUP DATA'!$D$3:$F$14))*100</f>
        <v>147</v>
      </c>
      <c r="J3031" s="2">
        <v>2.908024999999999</v>
      </c>
      <c r="K3031" s="3">
        <f t="shared" si="188"/>
        <v>2.908024999999999</v>
      </c>
      <c r="L3031" s="3">
        <v>97.966666666666669</v>
      </c>
      <c r="M3031" s="4">
        <v>43.986366666666662</v>
      </c>
      <c r="N3031" s="4">
        <v>475.41919999999976</v>
      </c>
      <c r="O3031" s="4">
        <v>522.3132250000001</v>
      </c>
      <c r="P3031" s="3">
        <f t="shared" si="189"/>
        <v>480.00108333333327</v>
      </c>
      <c r="Q3031" s="5">
        <v>0</v>
      </c>
      <c r="R3031" s="5">
        <f>VLOOKUP(D3031,'[1]DESIGN LOAD'!AC:AF,2,FALSE)</f>
        <v>565</v>
      </c>
      <c r="S3031" s="7">
        <f>VLOOKUP(D3031,'[1]DESIGN LOAD'!AC:AF,3,FALSE)</f>
        <v>675</v>
      </c>
      <c r="T3031">
        <f>VLOOKUP(D3031,'[1]DESIGN LOAD'!AC:AF,4,FALSE)</f>
        <v>1240</v>
      </c>
    </row>
    <row r="3032" spans="1:20" x14ac:dyDescent="0.3">
      <c r="A3032" s="6">
        <v>2024</v>
      </c>
      <c r="B3032" s="6">
        <v>11</v>
      </c>
      <c r="C3032" s="6">
        <v>4</v>
      </c>
      <c r="D3032" s="6">
        <v>12</v>
      </c>
      <c r="E3032" s="6" t="str">
        <f t="shared" si="187"/>
        <v>Monday</v>
      </c>
      <c r="F3032" s="6" t="str">
        <f t="shared" si="183"/>
        <v>Week-day</v>
      </c>
      <c r="G3032" s="6" t="str">
        <f>_xlfn.XLOOKUP(B3032,'[1]VLOOKUP DATA'!$A$3:$A$14,'[1]VLOOKUP DATA'!$C$3:$C$14)</f>
        <v>Low-demand</v>
      </c>
      <c r="H3032" s="6" t="str" cm="1">
        <f t="array" ref="H3032">_xlfn.XLOOKUP(1,('[1]VLOOKUP DATA'!$I$2:$I$337=[1]DATA!G3032)*('[1]VLOOKUP DATA'!$J$2:$J$337=[1]DATA!D3032)*('[1]VLOOKUP DATA'!$K$2:$K$337=[1]DATA!E3032),'[1]VLOOKUP DATA'!$L$2:$L$337)</f>
        <v>Standard</v>
      </c>
      <c r="I3032" s="1" cm="1">
        <f t="array" ref="I3032">_xlfn.XLOOKUP(B3032,'[1]VLOOKUP DATA'!$A$3:$A$14,_xlfn.XLOOKUP(H3032,'[1]VLOOKUP DATA'!$D$2:$F$2,'[1]VLOOKUP DATA'!$D$3:$F$14))*100</f>
        <v>147</v>
      </c>
      <c r="J3032" s="2">
        <v>119.77313333333333</v>
      </c>
      <c r="K3032" s="3">
        <f t="shared" si="188"/>
        <v>119.77313333333333</v>
      </c>
      <c r="L3032" s="3">
        <v>96.85</v>
      </c>
      <c r="M3032" s="4">
        <v>207.08418333333339</v>
      </c>
      <c r="N3032" s="4">
        <v>254.5008499999999</v>
      </c>
      <c r="O3032" s="4">
        <v>581.35805833333325</v>
      </c>
      <c r="P3032" s="3">
        <f t="shared" si="189"/>
        <v>480.00108333333327</v>
      </c>
      <c r="Q3032" s="5">
        <v>0</v>
      </c>
      <c r="R3032" s="5">
        <f>VLOOKUP(D3032,'[1]DESIGN LOAD'!AC:AF,2,FALSE)</f>
        <v>565</v>
      </c>
      <c r="S3032" s="7">
        <f>VLOOKUP(D3032,'[1]DESIGN LOAD'!AC:AF,3,FALSE)</f>
        <v>675</v>
      </c>
      <c r="T3032">
        <f>VLOOKUP(D3032,'[1]DESIGN LOAD'!AC:AF,4,FALSE)</f>
        <v>1240</v>
      </c>
    </row>
    <row r="3033" spans="1:20" x14ac:dyDescent="0.3">
      <c r="A3033" s="6">
        <v>2024</v>
      </c>
      <c r="B3033" s="6">
        <v>11</v>
      </c>
      <c r="C3033" s="6">
        <v>4</v>
      </c>
      <c r="D3033" s="6">
        <v>13</v>
      </c>
      <c r="E3033" s="6" t="str">
        <f t="shared" si="187"/>
        <v>Monday</v>
      </c>
      <c r="F3033" s="6" t="str">
        <f t="shared" si="183"/>
        <v>Week-day</v>
      </c>
      <c r="G3033" s="6" t="str">
        <f>_xlfn.XLOOKUP(B3033,'[1]VLOOKUP DATA'!$A$3:$A$14,'[1]VLOOKUP DATA'!$C$3:$C$14)</f>
        <v>Low-demand</v>
      </c>
      <c r="H3033" s="6" t="str" cm="1">
        <f t="array" ref="H3033">_xlfn.XLOOKUP(1,('[1]VLOOKUP DATA'!$I$2:$I$337=[1]DATA!G3033)*('[1]VLOOKUP DATA'!$J$2:$J$337=[1]DATA!D3033)*('[1]VLOOKUP DATA'!$K$2:$K$337=[1]DATA!E3033),'[1]VLOOKUP DATA'!$L$2:$L$337)</f>
        <v>Standard</v>
      </c>
      <c r="I3033" s="1" cm="1">
        <f t="array" ref="I3033">_xlfn.XLOOKUP(B3033,'[1]VLOOKUP DATA'!$A$3:$A$14,_xlfn.XLOOKUP(H3033,'[1]VLOOKUP DATA'!$D$2:$F$2,'[1]VLOOKUP DATA'!$D$3:$F$14))*100</f>
        <v>147</v>
      </c>
      <c r="J3033" s="2">
        <v>-15.02631666666667</v>
      </c>
      <c r="K3033" s="3">
        <f t="shared" si="188"/>
        <v>0</v>
      </c>
      <c r="L3033" s="3">
        <v>97.775000000000006</v>
      </c>
      <c r="M3033" s="4">
        <v>0</v>
      </c>
      <c r="N3033" s="4">
        <v>571.96222499999999</v>
      </c>
      <c r="O3033" s="4">
        <v>556.93549999999982</v>
      </c>
      <c r="P3033" s="3">
        <f t="shared" si="189"/>
        <v>480.00108333333327</v>
      </c>
      <c r="Q3033" s="5">
        <v>0</v>
      </c>
      <c r="R3033" s="5">
        <f>VLOOKUP(D3033,'[1]DESIGN LOAD'!AC:AF,2,FALSE)</f>
        <v>565</v>
      </c>
      <c r="S3033" s="7">
        <f>VLOOKUP(D3033,'[1]DESIGN LOAD'!AC:AF,3,FALSE)</f>
        <v>675</v>
      </c>
      <c r="T3033">
        <f>VLOOKUP(D3033,'[1]DESIGN LOAD'!AC:AF,4,FALSE)</f>
        <v>1240</v>
      </c>
    </row>
    <row r="3034" spans="1:20" x14ac:dyDescent="0.3">
      <c r="A3034" s="6">
        <v>2024</v>
      </c>
      <c r="B3034" s="6">
        <v>11</v>
      </c>
      <c r="C3034" s="6">
        <v>4</v>
      </c>
      <c r="D3034" s="6">
        <v>14</v>
      </c>
      <c r="E3034" s="6" t="str">
        <f t="shared" si="187"/>
        <v>Monday</v>
      </c>
      <c r="F3034" s="6" t="str">
        <f t="shared" si="183"/>
        <v>Week-day</v>
      </c>
      <c r="G3034" s="6" t="str">
        <f>_xlfn.XLOOKUP(B3034,'[1]VLOOKUP DATA'!$A$3:$A$14,'[1]VLOOKUP DATA'!$C$3:$C$14)</f>
        <v>Low-demand</v>
      </c>
      <c r="H3034" s="6" t="str" cm="1">
        <f t="array" ref="H3034">_xlfn.XLOOKUP(1,('[1]VLOOKUP DATA'!$I$2:$I$337=[1]DATA!G3034)*('[1]VLOOKUP DATA'!$J$2:$J$337=[1]DATA!D3034)*('[1]VLOOKUP DATA'!$K$2:$K$337=[1]DATA!E3034),'[1]VLOOKUP DATA'!$L$2:$L$337)</f>
        <v>Standard</v>
      </c>
      <c r="I3034" s="1" cm="1">
        <f t="array" ref="I3034">_xlfn.XLOOKUP(B3034,'[1]VLOOKUP DATA'!$A$3:$A$14,_xlfn.XLOOKUP(H3034,'[1]VLOOKUP DATA'!$D$2:$F$2,'[1]VLOOKUP DATA'!$D$3:$F$14))*100</f>
        <v>147</v>
      </c>
      <c r="J3034" s="2">
        <v>176.32495833333331</v>
      </c>
      <c r="K3034" s="3">
        <f t="shared" si="188"/>
        <v>176.32495833333331</v>
      </c>
      <c r="L3034" s="3">
        <v>96.174999999999997</v>
      </c>
      <c r="M3034" s="4">
        <v>97.94864166666666</v>
      </c>
      <c r="N3034" s="4">
        <v>314.32618333333335</v>
      </c>
      <c r="O3034" s="4">
        <v>588.59960000000012</v>
      </c>
      <c r="P3034" s="3">
        <f t="shared" si="189"/>
        <v>480.00108333333327</v>
      </c>
      <c r="Q3034" s="5">
        <v>0</v>
      </c>
      <c r="R3034" s="5">
        <f>VLOOKUP(D3034,'[1]DESIGN LOAD'!AC:AF,2,FALSE)</f>
        <v>565</v>
      </c>
      <c r="S3034" s="7">
        <f>VLOOKUP(D3034,'[1]DESIGN LOAD'!AC:AF,3,FALSE)</f>
        <v>675</v>
      </c>
      <c r="T3034">
        <f>VLOOKUP(D3034,'[1]DESIGN LOAD'!AC:AF,4,FALSE)</f>
        <v>1240</v>
      </c>
    </row>
    <row r="3035" spans="1:20" x14ac:dyDescent="0.3">
      <c r="A3035" s="6">
        <v>2024</v>
      </c>
      <c r="B3035" s="6">
        <v>11</v>
      </c>
      <c r="C3035" s="6">
        <v>4</v>
      </c>
      <c r="D3035" s="6">
        <v>15</v>
      </c>
      <c r="E3035" s="6" t="str">
        <f t="shared" si="187"/>
        <v>Monday</v>
      </c>
      <c r="F3035" s="6" t="str">
        <f t="shared" si="183"/>
        <v>Week-day</v>
      </c>
      <c r="G3035" s="6" t="str">
        <f>_xlfn.XLOOKUP(B3035,'[1]VLOOKUP DATA'!$A$3:$A$14,'[1]VLOOKUP DATA'!$C$3:$C$14)</f>
        <v>Low-demand</v>
      </c>
      <c r="H3035" s="6" t="str" cm="1">
        <f t="array" ref="H3035">_xlfn.XLOOKUP(1,('[1]VLOOKUP DATA'!$I$2:$I$337=[1]DATA!G3035)*('[1]VLOOKUP DATA'!$J$2:$J$337=[1]DATA!D3035)*('[1]VLOOKUP DATA'!$K$2:$K$337=[1]DATA!E3035),'[1]VLOOKUP DATA'!$L$2:$L$337)</f>
        <v>Standard</v>
      </c>
      <c r="I3035" s="1" cm="1">
        <f t="array" ref="I3035">_xlfn.XLOOKUP(B3035,'[1]VLOOKUP DATA'!$A$3:$A$14,_xlfn.XLOOKUP(H3035,'[1]VLOOKUP DATA'!$D$2:$F$2,'[1]VLOOKUP DATA'!$D$3:$F$14))*100</f>
        <v>147</v>
      </c>
      <c r="J3035" s="2">
        <v>-80.217599999999933</v>
      </c>
      <c r="K3035" s="3">
        <f t="shared" si="188"/>
        <v>0</v>
      </c>
      <c r="L3035" s="3">
        <v>92.641666666666666</v>
      </c>
      <c r="M3035" s="4">
        <v>263.85050833333338</v>
      </c>
      <c r="N3035" s="4">
        <v>423.9666416666667</v>
      </c>
      <c r="O3035" s="4">
        <v>607.59913333333338</v>
      </c>
      <c r="P3035" s="3">
        <f t="shared" si="189"/>
        <v>480.00108333333327</v>
      </c>
      <c r="Q3035" s="5">
        <v>0</v>
      </c>
      <c r="R3035" s="5">
        <f>VLOOKUP(D3035,'[1]DESIGN LOAD'!AC:AF,2,FALSE)</f>
        <v>565</v>
      </c>
      <c r="S3035" s="7">
        <f>VLOOKUP(D3035,'[1]DESIGN LOAD'!AC:AF,3,FALSE)</f>
        <v>675</v>
      </c>
      <c r="T3035">
        <f>VLOOKUP(D3035,'[1]DESIGN LOAD'!AC:AF,4,FALSE)</f>
        <v>1240</v>
      </c>
    </row>
    <row r="3036" spans="1:20" x14ac:dyDescent="0.3">
      <c r="A3036" s="6">
        <v>2024</v>
      </c>
      <c r="B3036" s="6">
        <v>11</v>
      </c>
      <c r="C3036" s="6">
        <v>4</v>
      </c>
      <c r="D3036" s="6">
        <v>16</v>
      </c>
      <c r="E3036" s="6" t="str">
        <f t="shared" si="187"/>
        <v>Monday</v>
      </c>
      <c r="F3036" s="6" t="str">
        <f t="shared" si="183"/>
        <v>Week-day</v>
      </c>
      <c r="G3036" s="6" t="str">
        <f>_xlfn.XLOOKUP(B3036,'[1]VLOOKUP DATA'!$A$3:$A$14,'[1]VLOOKUP DATA'!$C$3:$C$14)</f>
        <v>Low-demand</v>
      </c>
      <c r="H3036" s="6" t="str" cm="1">
        <f t="array" ref="H3036">_xlfn.XLOOKUP(1,('[1]VLOOKUP DATA'!$I$2:$I$337=[1]DATA!G3036)*('[1]VLOOKUP DATA'!$J$2:$J$337=[1]DATA!D3036)*('[1]VLOOKUP DATA'!$K$2:$K$337=[1]DATA!E3036),'[1]VLOOKUP DATA'!$L$2:$L$337)</f>
        <v>Standard</v>
      </c>
      <c r="I3036" s="1" cm="1">
        <f t="array" ref="I3036">_xlfn.XLOOKUP(B3036,'[1]VLOOKUP DATA'!$A$3:$A$14,_xlfn.XLOOKUP(H3036,'[1]VLOOKUP DATA'!$D$2:$F$2,'[1]VLOOKUP DATA'!$D$3:$F$14))*100</f>
        <v>147</v>
      </c>
      <c r="J3036" s="2">
        <v>65.732749999999967</v>
      </c>
      <c r="K3036" s="3">
        <f t="shared" si="188"/>
        <v>65.732749999999967</v>
      </c>
      <c r="L3036" s="3">
        <v>95.88333333333334</v>
      </c>
      <c r="M3036" s="4">
        <v>281.33802500000002</v>
      </c>
      <c r="N3036" s="4">
        <v>258.67116666666664</v>
      </c>
      <c r="O3036" s="4">
        <v>605.74177499999996</v>
      </c>
      <c r="P3036" s="3">
        <f t="shared" si="189"/>
        <v>480.00108333333327</v>
      </c>
      <c r="Q3036" s="5">
        <v>0</v>
      </c>
      <c r="R3036" s="5">
        <f>VLOOKUP(D3036,'[1]DESIGN LOAD'!AC:AF,2,FALSE)</f>
        <v>565</v>
      </c>
      <c r="S3036" s="7">
        <f>VLOOKUP(D3036,'[1]DESIGN LOAD'!AC:AF,3,FALSE)</f>
        <v>675</v>
      </c>
      <c r="T3036">
        <f>VLOOKUP(D3036,'[1]DESIGN LOAD'!AC:AF,4,FALSE)</f>
        <v>1240</v>
      </c>
    </row>
    <row r="3037" spans="1:20" x14ac:dyDescent="0.3">
      <c r="A3037" s="6">
        <v>2024</v>
      </c>
      <c r="B3037" s="6">
        <v>11</v>
      </c>
      <c r="C3037" s="6">
        <v>4</v>
      </c>
      <c r="D3037" s="6">
        <v>17</v>
      </c>
      <c r="E3037" s="6" t="str">
        <f t="shared" si="187"/>
        <v>Monday</v>
      </c>
      <c r="F3037" s="6" t="str">
        <f t="shared" si="183"/>
        <v>Week-day</v>
      </c>
      <c r="G3037" s="6" t="str">
        <f>_xlfn.XLOOKUP(B3037,'[1]VLOOKUP DATA'!$A$3:$A$14,'[1]VLOOKUP DATA'!$C$3:$C$14)</f>
        <v>Low-demand</v>
      </c>
      <c r="H3037" s="6" t="str" cm="1">
        <f t="array" ref="H3037">_xlfn.XLOOKUP(1,('[1]VLOOKUP DATA'!$I$2:$I$337=[1]DATA!G3037)*('[1]VLOOKUP DATA'!$J$2:$J$337=[1]DATA!D3037)*('[1]VLOOKUP DATA'!$K$2:$K$337=[1]DATA!E3037),'[1]VLOOKUP DATA'!$L$2:$L$337)</f>
        <v>Standard</v>
      </c>
      <c r="I3037" s="1" cm="1">
        <f t="array" ref="I3037">_xlfn.XLOOKUP(B3037,'[1]VLOOKUP DATA'!$A$3:$A$14,_xlfn.XLOOKUP(H3037,'[1]VLOOKUP DATA'!$D$2:$F$2,'[1]VLOOKUP DATA'!$D$3:$F$14))*100</f>
        <v>147</v>
      </c>
      <c r="J3037" s="2">
        <v>17.935608333333313</v>
      </c>
      <c r="K3037" s="3">
        <f t="shared" si="188"/>
        <v>17.935608333333313</v>
      </c>
      <c r="L3037" s="3">
        <v>97.658333333333331</v>
      </c>
      <c r="M3037" s="4">
        <v>432.46215000000007</v>
      </c>
      <c r="N3037" s="4">
        <v>100.20902500000003</v>
      </c>
      <c r="O3037" s="4">
        <v>550.69300833333318</v>
      </c>
      <c r="P3037" s="3">
        <f t="shared" si="189"/>
        <v>480.00108333333327</v>
      </c>
      <c r="Q3037" s="5">
        <v>0</v>
      </c>
      <c r="R3037" s="5">
        <f>VLOOKUP(D3037,'[1]DESIGN LOAD'!AC:AF,2,FALSE)</f>
        <v>555</v>
      </c>
      <c r="S3037" s="7">
        <f>VLOOKUP(D3037,'[1]DESIGN LOAD'!AC:AF,3,FALSE)</f>
        <v>675</v>
      </c>
      <c r="T3037">
        <f>VLOOKUP(D3037,'[1]DESIGN LOAD'!AC:AF,4,FALSE)</f>
        <v>1230</v>
      </c>
    </row>
    <row r="3038" spans="1:20" x14ac:dyDescent="0.3">
      <c r="A3038" s="6">
        <v>2024</v>
      </c>
      <c r="B3038" s="6">
        <v>11</v>
      </c>
      <c r="C3038" s="6">
        <v>4</v>
      </c>
      <c r="D3038" s="6">
        <v>18</v>
      </c>
      <c r="E3038" s="6" t="str">
        <f t="shared" si="187"/>
        <v>Monday</v>
      </c>
      <c r="F3038" s="6" t="str">
        <f t="shared" si="183"/>
        <v>Week-day</v>
      </c>
      <c r="G3038" s="6" t="str">
        <f>_xlfn.XLOOKUP(B3038,'[1]VLOOKUP DATA'!$A$3:$A$14,'[1]VLOOKUP DATA'!$C$3:$C$14)</f>
        <v>Low-demand</v>
      </c>
      <c r="H3038" s="6" t="str" cm="1">
        <f t="array" ref="H3038">_xlfn.XLOOKUP(1,('[1]VLOOKUP DATA'!$I$2:$I$337=[1]DATA!G3038)*('[1]VLOOKUP DATA'!$J$2:$J$337=[1]DATA!D3038)*('[1]VLOOKUP DATA'!$K$2:$K$337=[1]DATA!E3038),'[1]VLOOKUP DATA'!$L$2:$L$337)</f>
        <v>Peak</v>
      </c>
      <c r="I3038" s="1" cm="1">
        <f t="array" ref="I3038">_xlfn.XLOOKUP(B3038,'[1]VLOOKUP DATA'!$A$3:$A$14,_xlfn.XLOOKUP(H3038,'[1]VLOOKUP DATA'!$D$2:$F$2,'[1]VLOOKUP DATA'!$D$3:$F$14))*100</f>
        <v>213</v>
      </c>
      <c r="J3038" s="2">
        <v>72.763024999999971</v>
      </c>
      <c r="K3038" s="3">
        <f t="shared" si="188"/>
        <v>72.763024999999971</v>
      </c>
      <c r="L3038" s="3">
        <v>98.424999999999997</v>
      </c>
      <c r="M3038" s="4">
        <v>441.28074166666653</v>
      </c>
      <c r="N3038" s="4">
        <v>24.749124999999999</v>
      </c>
      <c r="O3038" s="4">
        <v>538.79322500000023</v>
      </c>
      <c r="P3038" s="3">
        <f t="shared" si="189"/>
        <v>480.00108333333327</v>
      </c>
      <c r="Q3038" s="5">
        <v>0</v>
      </c>
      <c r="R3038" s="5">
        <f>VLOOKUP(D3038,'[1]DESIGN LOAD'!AC:AF,2,FALSE)</f>
        <v>485</v>
      </c>
      <c r="S3038" s="7">
        <f>VLOOKUP(D3038,'[1]DESIGN LOAD'!AC:AF,3,FALSE)</f>
        <v>655</v>
      </c>
      <c r="T3038">
        <f>VLOOKUP(D3038,'[1]DESIGN LOAD'!AC:AF,4,FALSE)</f>
        <v>1140</v>
      </c>
    </row>
    <row r="3039" spans="1:20" x14ac:dyDescent="0.3">
      <c r="A3039" s="6">
        <v>2024</v>
      </c>
      <c r="B3039" s="6">
        <v>11</v>
      </c>
      <c r="C3039" s="6">
        <v>4</v>
      </c>
      <c r="D3039" s="6">
        <v>19</v>
      </c>
      <c r="E3039" s="6" t="str">
        <f t="shared" si="187"/>
        <v>Monday</v>
      </c>
      <c r="F3039" s="6" t="str">
        <f t="shared" si="183"/>
        <v>Week-day</v>
      </c>
      <c r="G3039" s="6" t="str">
        <f>_xlfn.XLOOKUP(B3039,'[1]VLOOKUP DATA'!$A$3:$A$14,'[1]VLOOKUP DATA'!$C$3:$C$14)</f>
        <v>Low-demand</v>
      </c>
      <c r="H3039" s="6" t="str" cm="1">
        <f t="array" ref="H3039">_xlfn.XLOOKUP(1,('[1]VLOOKUP DATA'!$I$2:$I$337=[1]DATA!G3039)*('[1]VLOOKUP DATA'!$J$2:$J$337=[1]DATA!D3039)*('[1]VLOOKUP DATA'!$K$2:$K$337=[1]DATA!E3039),'[1]VLOOKUP DATA'!$L$2:$L$337)</f>
        <v>Peak</v>
      </c>
      <c r="I3039" s="1" cm="1">
        <f t="array" ref="I3039">_xlfn.XLOOKUP(B3039,'[1]VLOOKUP DATA'!$A$3:$A$14,_xlfn.XLOOKUP(H3039,'[1]VLOOKUP DATA'!$D$2:$F$2,'[1]VLOOKUP DATA'!$D$3:$F$14))*100</f>
        <v>213</v>
      </c>
      <c r="J3039" s="2">
        <v>87.979216666666602</v>
      </c>
      <c r="K3039" s="3">
        <f t="shared" si="188"/>
        <v>87.979216666666602</v>
      </c>
      <c r="L3039" s="3">
        <v>98.533333333333331</v>
      </c>
      <c r="M3039" s="4">
        <v>431.03112500000003</v>
      </c>
      <c r="N3039" s="4">
        <v>0.17478333333333335</v>
      </c>
      <c r="O3039" s="4">
        <v>519.18531666666638</v>
      </c>
      <c r="P3039" s="3">
        <f t="shared" si="189"/>
        <v>480.00108333333327</v>
      </c>
      <c r="Q3039" s="5">
        <v>0</v>
      </c>
      <c r="R3039" s="5">
        <f>VLOOKUP(D3039,'[1]DESIGN LOAD'!AC:AF,2,FALSE)</f>
        <v>295</v>
      </c>
      <c r="S3039" s="7">
        <f>VLOOKUP(D3039,'[1]DESIGN LOAD'!AC:AF,3,FALSE)</f>
        <v>655</v>
      </c>
      <c r="T3039">
        <f>VLOOKUP(D3039,'[1]DESIGN LOAD'!AC:AF,4,FALSE)</f>
        <v>950</v>
      </c>
    </row>
    <row r="3040" spans="1:20" x14ac:dyDescent="0.3">
      <c r="A3040" s="6">
        <v>2024</v>
      </c>
      <c r="B3040" s="6">
        <v>11</v>
      </c>
      <c r="C3040" s="6">
        <v>4</v>
      </c>
      <c r="D3040" s="6">
        <v>20</v>
      </c>
      <c r="E3040" s="6" t="str">
        <f t="shared" si="187"/>
        <v>Monday</v>
      </c>
      <c r="F3040" s="6" t="str">
        <f t="shared" si="183"/>
        <v>Week-day</v>
      </c>
      <c r="G3040" s="6" t="str">
        <f>_xlfn.XLOOKUP(B3040,'[1]VLOOKUP DATA'!$A$3:$A$14,'[1]VLOOKUP DATA'!$C$3:$C$14)</f>
        <v>Low-demand</v>
      </c>
      <c r="H3040" s="6" t="str" cm="1">
        <f t="array" ref="H3040">_xlfn.XLOOKUP(1,('[1]VLOOKUP DATA'!$I$2:$I$337=[1]DATA!G3040)*('[1]VLOOKUP DATA'!$J$2:$J$337=[1]DATA!D3040)*('[1]VLOOKUP DATA'!$K$2:$K$337=[1]DATA!E3040),'[1]VLOOKUP DATA'!$L$2:$L$337)</f>
        <v>Standard</v>
      </c>
      <c r="I3040" s="1" cm="1">
        <f t="array" ref="I3040">_xlfn.XLOOKUP(B3040,'[1]VLOOKUP DATA'!$A$3:$A$14,_xlfn.XLOOKUP(H3040,'[1]VLOOKUP DATA'!$D$2:$F$2,'[1]VLOOKUP DATA'!$D$3:$F$14))*100</f>
        <v>147</v>
      </c>
      <c r="J3040" s="2">
        <v>72.986224999999976</v>
      </c>
      <c r="K3040" s="3">
        <f t="shared" si="188"/>
        <v>72.986224999999976</v>
      </c>
      <c r="L3040" s="3">
        <v>98.691666666666663</v>
      </c>
      <c r="M3040" s="4">
        <v>351.4027999999999</v>
      </c>
      <c r="N3040" s="4">
        <v>0</v>
      </c>
      <c r="O3040" s="4">
        <v>424.38388333333347</v>
      </c>
      <c r="P3040" s="3">
        <f t="shared" si="189"/>
        <v>480.00108333333327</v>
      </c>
      <c r="Q3040" s="5">
        <v>0</v>
      </c>
      <c r="R3040" s="5">
        <f>VLOOKUP(D3040,'[1]DESIGN LOAD'!AC:AF,2,FALSE)</f>
        <v>295</v>
      </c>
      <c r="S3040" s="7">
        <f>VLOOKUP(D3040,'[1]DESIGN LOAD'!AC:AF,3,FALSE)</f>
        <v>190</v>
      </c>
      <c r="T3040">
        <f>VLOOKUP(D3040,'[1]DESIGN LOAD'!AC:AF,4,FALSE)</f>
        <v>485</v>
      </c>
    </row>
    <row r="3041" spans="1:20" x14ac:dyDescent="0.3">
      <c r="A3041" s="6">
        <v>2024</v>
      </c>
      <c r="B3041" s="6">
        <v>11</v>
      </c>
      <c r="C3041" s="6">
        <v>4</v>
      </c>
      <c r="D3041" s="6">
        <v>21</v>
      </c>
      <c r="E3041" s="6" t="str">
        <f t="shared" si="187"/>
        <v>Monday</v>
      </c>
      <c r="F3041" s="6" t="str">
        <f t="shared" si="183"/>
        <v>Week-day</v>
      </c>
      <c r="G3041" s="6" t="str">
        <f>_xlfn.XLOOKUP(B3041,'[1]VLOOKUP DATA'!$A$3:$A$14,'[1]VLOOKUP DATA'!$C$3:$C$14)</f>
        <v>Low-demand</v>
      </c>
      <c r="H3041" s="6" t="str" cm="1">
        <f t="array" ref="H3041">_xlfn.XLOOKUP(1,('[1]VLOOKUP DATA'!$I$2:$I$337=[1]DATA!G3041)*('[1]VLOOKUP DATA'!$J$2:$J$337=[1]DATA!D3041)*('[1]VLOOKUP DATA'!$K$2:$K$337=[1]DATA!E3041),'[1]VLOOKUP DATA'!$L$2:$L$337)</f>
        <v>Standard</v>
      </c>
      <c r="I3041" s="1" cm="1">
        <f t="array" ref="I3041">_xlfn.XLOOKUP(B3041,'[1]VLOOKUP DATA'!$A$3:$A$14,_xlfn.XLOOKUP(H3041,'[1]VLOOKUP DATA'!$D$2:$F$2,'[1]VLOOKUP DATA'!$D$3:$F$14))*100</f>
        <v>147</v>
      </c>
      <c r="J3041" s="2">
        <v>38.331599999999995</v>
      </c>
      <c r="K3041" s="3">
        <f t="shared" si="188"/>
        <v>38.331599999999995</v>
      </c>
      <c r="L3041" s="3">
        <v>98.85</v>
      </c>
      <c r="M3041" s="4">
        <v>378.0478833333334</v>
      </c>
      <c r="N3041" s="4">
        <v>0</v>
      </c>
      <c r="O3041" s="4">
        <v>416.37924166666676</v>
      </c>
      <c r="P3041" s="3">
        <f t="shared" si="189"/>
        <v>480.00108333333327</v>
      </c>
      <c r="Q3041" s="5">
        <v>0</v>
      </c>
      <c r="R3041" s="5">
        <f>VLOOKUP(D3041,'[1]DESIGN LOAD'!AC:AF,2,FALSE)</f>
        <v>295</v>
      </c>
      <c r="S3041" s="7">
        <f>VLOOKUP(D3041,'[1]DESIGN LOAD'!AC:AF,3,FALSE)</f>
        <v>190</v>
      </c>
      <c r="T3041">
        <f>VLOOKUP(D3041,'[1]DESIGN LOAD'!AC:AF,4,FALSE)</f>
        <v>485</v>
      </c>
    </row>
    <row r="3042" spans="1:20" x14ac:dyDescent="0.3">
      <c r="A3042" s="6">
        <v>2024</v>
      </c>
      <c r="B3042" s="6">
        <v>11</v>
      </c>
      <c r="C3042" s="6">
        <v>4</v>
      </c>
      <c r="D3042" s="6">
        <v>22</v>
      </c>
      <c r="E3042" s="6" t="str">
        <f t="shared" si="187"/>
        <v>Monday</v>
      </c>
      <c r="F3042" s="6" t="str">
        <f t="shared" si="183"/>
        <v>Week-day</v>
      </c>
      <c r="G3042" s="6" t="str">
        <f>_xlfn.XLOOKUP(B3042,'[1]VLOOKUP DATA'!$A$3:$A$14,'[1]VLOOKUP DATA'!$C$3:$C$14)</f>
        <v>Low-demand</v>
      </c>
      <c r="H3042" s="6" t="str" cm="1">
        <f t="array" ref="H3042">_xlfn.XLOOKUP(1,('[1]VLOOKUP DATA'!$I$2:$I$337=[1]DATA!G3042)*('[1]VLOOKUP DATA'!$J$2:$J$337=[1]DATA!D3042)*('[1]VLOOKUP DATA'!$K$2:$K$337=[1]DATA!E3042),'[1]VLOOKUP DATA'!$L$2:$L$337)</f>
        <v>Off-Peak</v>
      </c>
      <c r="I3042" s="1" cm="1">
        <f t="array" ref="I3042">_xlfn.XLOOKUP(B3042,'[1]VLOOKUP DATA'!$A$3:$A$14,_xlfn.XLOOKUP(H3042,'[1]VLOOKUP DATA'!$D$2:$F$2,'[1]VLOOKUP DATA'!$D$3:$F$14))*100</f>
        <v>93</v>
      </c>
      <c r="J3042" s="2">
        <v>72.028949999999995</v>
      </c>
      <c r="K3042" s="3">
        <f t="shared" si="188"/>
        <v>72.028949999999995</v>
      </c>
      <c r="L3042" s="3">
        <v>98.575000000000003</v>
      </c>
      <c r="M3042" s="4">
        <v>351.77115000000009</v>
      </c>
      <c r="N3042" s="4">
        <v>0</v>
      </c>
      <c r="O3042" s="4">
        <v>423.80047499999972</v>
      </c>
      <c r="P3042" s="3">
        <f t="shared" si="189"/>
        <v>480.00108333333327</v>
      </c>
      <c r="Q3042" s="5">
        <v>0</v>
      </c>
      <c r="R3042" s="5">
        <f>VLOOKUP(D3042,'[1]DESIGN LOAD'!AC:AF,2,FALSE)</f>
        <v>200</v>
      </c>
      <c r="S3042" s="7">
        <f>VLOOKUP(D3042,'[1]DESIGN LOAD'!AC:AF,3,FALSE)</f>
        <v>190</v>
      </c>
      <c r="T3042">
        <f>VLOOKUP(D3042,'[1]DESIGN LOAD'!AC:AF,4,FALSE)</f>
        <v>390</v>
      </c>
    </row>
    <row r="3043" spans="1:20" x14ac:dyDescent="0.3">
      <c r="A3043" s="6">
        <v>2024</v>
      </c>
      <c r="B3043" s="6">
        <v>11</v>
      </c>
      <c r="C3043" s="6">
        <v>4</v>
      </c>
      <c r="D3043" s="6">
        <v>23</v>
      </c>
      <c r="E3043" s="6" t="str">
        <f t="shared" si="187"/>
        <v>Monday</v>
      </c>
      <c r="F3043" s="6" t="str">
        <f t="shared" si="183"/>
        <v>Week-day</v>
      </c>
      <c r="G3043" s="6" t="str">
        <f>_xlfn.XLOOKUP(B3043,'[1]VLOOKUP DATA'!$A$3:$A$14,'[1]VLOOKUP DATA'!$C$3:$C$14)</f>
        <v>Low-demand</v>
      </c>
      <c r="H3043" s="6" t="str" cm="1">
        <f t="array" ref="H3043">_xlfn.XLOOKUP(1,('[1]VLOOKUP DATA'!$I$2:$I$337=[1]DATA!G3043)*('[1]VLOOKUP DATA'!$J$2:$J$337=[1]DATA!D3043)*('[1]VLOOKUP DATA'!$K$2:$K$337=[1]DATA!E3043),'[1]VLOOKUP DATA'!$L$2:$L$337)</f>
        <v>Off-Peak</v>
      </c>
      <c r="I3043" s="1" cm="1">
        <f t="array" ref="I3043">_xlfn.XLOOKUP(B3043,'[1]VLOOKUP DATA'!$A$3:$A$14,_xlfn.XLOOKUP(H3043,'[1]VLOOKUP DATA'!$D$2:$F$2,'[1]VLOOKUP DATA'!$D$3:$F$14))*100</f>
        <v>93</v>
      </c>
      <c r="J3043" s="2">
        <v>38.023566666666675</v>
      </c>
      <c r="K3043" s="3">
        <f t="shared" si="188"/>
        <v>38.023566666666675</v>
      </c>
      <c r="L3043" s="3">
        <v>99</v>
      </c>
      <c r="M3043" s="4">
        <v>367.44087500000001</v>
      </c>
      <c r="N3043" s="4">
        <v>0</v>
      </c>
      <c r="O3043" s="4">
        <v>405.46449166666673</v>
      </c>
      <c r="P3043" s="3">
        <f t="shared" si="189"/>
        <v>480.00108333333327</v>
      </c>
      <c r="Q3043" s="5">
        <v>0</v>
      </c>
      <c r="R3043" s="5">
        <f>VLOOKUP(D3043,'[1]DESIGN LOAD'!AC:AF,2,FALSE)</f>
        <v>200</v>
      </c>
      <c r="S3043" s="7">
        <f>VLOOKUP(D3043,'[1]DESIGN LOAD'!AC:AF,3,FALSE)</f>
        <v>190</v>
      </c>
      <c r="T3043">
        <f>VLOOKUP(D3043,'[1]DESIGN LOAD'!AC:AF,4,FALSE)</f>
        <v>390</v>
      </c>
    </row>
    <row r="3044" spans="1:20" x14ac:dyDescent="0.3">
      <c r="A3044" s="6">
        <v>2024</v>
      </c>
      <c r="B3044" s="6">
        <v>11</v>
      </c>
      <c r="C3044" s="6">
        <v>5</v>
      </c>
      <c r="D3044" s="6">
        <v>0</v>
      </c>
      <c r="E3044" s="6" t="str">
        <f t="shared" si="187"/>
        <v>Tuesday</v>
      </c>
      <c r="F3044" s="6" t="str">
        <f t="shared" si="183"/>
        <v>Week-day</v>
      </c>
      <c r="G3044" s="6" t="str">
        <f>_xlfn.XLOOKUP(B3044,'[1]VLOOKUP DATA'!$A$3:$A$14,'[1]VLOOKUP DATA'!$C$3:$C$14)</f>
        <v>Low-demand</v>
      </c>
      <c r="H3044" s="6" t="str" cm="1">
        <f t="array" ref="H3044">_xlfn.XLOOKUP(1,('[1]VLOOKUP DATA'!$I$2:$I$337=[1]DATA!G3044)*('[1]VLOOKUP DATA'!$J$2:$J$337=[1]DATA!D3044)*('[1]VLOOKUP DATA'!$K$2:$K$337=[1]DATA!E3044),'[1]VLOOKUP DATA'!$L$2:$L$337)</f>
        <v>Off-Peak</v>
      </c>
      <c r="I3044" s="1" cm="1">
        <f t="array" ref="I3044">_xlfn.XLOOKUP(B3044,'[1]VLOOKUP DATA'!$A$3:$A$14,_xlfn.XLOOKUP(H3044,'[1]VLOOKUP DATA'!$D$2:$F$2,'[1]VLOOKUP DATA'!$D$3:$F$14))*100</f>
        <v>93</v>
      </c>
      <c r="J3044" s="2">
        <v>67.121791666666667</v>
      </c>
      <c r="K3044" s="3">
        <f t="shared" si="188"/>
        <v>67.121791666666667</v>
      </c>
      <c r="L3044" s="3">
        <v>99</v>
      </c>
      <c r="M3044" s="4">
        <v>370.00332499999996</v>
      </c>
      <c r="N3044" s="4">
        <v>0</v>
      </c>
      <c r="O3044" s="4">
        <v>437.12928333333315</v>
      </c>
      <c r="P3044" s="3">
        <f t="shared" si="189"/>
        <v>480.00108333333327</v>
      </c>
      <c r="Q3044" s="5">
        <v>0</v>
      </c>
      <c r="R3044" s="5">
        <f>VLOOKUP(D3044,'[1]DESIGN LOAD'!AC:AF,2,FALSE)</f>
        <v>200</v>
      </c>
      <c r="S3044" s="7">
        <f>VLOOKUP(D3044,'[1]DESIGN LOAD'!AC:AF,3,FALSE)</f>
        <v>190</v>
      </c>
      <c r="T3044">
        <f>VLOOKUP(D3044,'[1]DESIGN LOAD'!AC:AF,4,FALSE)</f>
        <v>390</v>
      </c>
    </row>
    <row r="3045" spans="1:20" x14ac:dyDescent="0.3">
      <c r="A3045" s="6">
        <v>2024</v>
      </c>
      <c r="B3045" s="6">
        <v>11</v>
      </c>
      <c r="C3045" s="6">
        <v>5</v>
      </c>
      <c r="D3045" s="6">
        <v>1</v>
      </c>
      <c r="E3045" s="6" t="str">
        <f t="shared" si="187"/>
        <v>Tuesday</v>
      </c>
      <c r="F3045" s="6" t="str">
        <f t="shared" si="183"/>
        <v>Week-day</v>
      </c>
      <c r="G3045" s="6" t="str">
        <f>_xlfn.XLOOKUP(B3045,'[1]VLOOKUP DATA'!$A$3:$A$14,'[1]VLOOKUP DATA'!$C$3:$C$14)</f>
        <v>Low-demand</v>
      </c>
      <c r="H3045" s="6" t="str" cm="1">
        <f t="array" ref="H3045">_xlfn.XLOOKUP(1,('[1]VLOOKUP DATA'!$I$2:$I$337=[1]DATA!G3045)*('[1]VLOOKUP DATA'!$J$2:$J$337=[1]DATA!D3045)*('[1]VLOOKUP DATA'!$K$2:$K$337=[1]DATA!E3045),'[1]VLOOKUP DATA'!$L$2:$L$337)</f>
        <v>Off-Peak</v>
      </c>
      <c r="I3045" s="1" cm="1">
        <f t="array" ref="I3045">_xlfn.XLOOKUP(B3045,'[1]VLOOKUP DATA'!$A$3:$A$14,_xlfn.XLOOKUP(H3045,'[1]VLOOKUP DATA'!$D$2:$F$2,'[1]VLOOKUP DATA'!$D$3:$F$14))*100</f>
        <v>93</v>
      </c>
      <c r="J3045" s="2">
        <v>62.865308333333338</v>
      </c>
      <c r="K3045" s="3">
        <f t="shared" si="188"/>
        <v>62.865308333333338</v>
      </c>
      <c r="L3045" s="3">
        <v>99</v>
      </c>
      <c r="M3045" s="4">
        <v>361.61099166666679</v>
      </c>
      <c r="N3045" s="4">
        <v>0</v>
      </c>
      <c r="O3045" s="4">
        <v>424.47641666666658</v>
      </c>
      <c r="P3045" s="3">
        <f t="shared" si="189"/>
        <v>480.00108333333327</v>
      </c>
      <c r="Q3045" s="5">
        <v>0</v>
      </c>
      <c r="R3045" s="5">
        <f>VLOOKUP(D3045,'[1]DESIGN LOAD'!AC:AF,2,FALSE)</f>
        <v>200</v>
      </c>
      <c r="S3045" s="7">
        <f>VLOOKUP(D3045,'[1]DESIGN LOAD'!AC:AF,3,FALSE)</f>
        <v>190</v>
      </c>
      <c r="T3045">
        <f>VLOOKUP(D3045,'[1]DESIGN LOAD'!AC:AF,4,FALSE)</f>
        <v>390</v>
      </c>
    </row>
    <row r="3046" spans="1:20" x14ac:dyDescent="0.3">
      <c r="A3046" s="6">
        <v>2024</v>
      </c>
      <c r="B3046" s="6">
        <v>11</v>
      </c>
      <c r="C3046" s="6">
        <v>5</v>
      </c>
      <c r="D3046" s="6">
        <v>2</v>
      </c>
      <c r="E3046" s="6" t="str">
        <f t="shared" si="187"/>
        <v>Tuesday</v>
      </c>
      <c r="F3046" s="6" t="str">
        <f t="shared" si="183"/>
        <v>Week-day</v>
      </c>
      <c r="G3046" s="6" t="str">
        <f>_xlfn.XLOOKUP(B3046,'[1]VLOOKUP DATA'!$A$3:$A$14,'[1]VLOOKUP DATA'!$C$3:$C$14)</f>
        <v>Low-demand</v>
      </c>
      <c r="H3046" s="6" t="str" cm="1">
        <f t="array" ref="H3046">_xlfn.XLOOKUP(1,('[1]VLOOKUP DATA'!$I$2:$I$337=[1]DATA!G3046)*('[1]VLOOKUP DATA'!$J$2:$J$337=[1]DATA!D3046)*('[1]VLOOKUP DATA'!$K$2:$K$337=[1]DATA!E3046),'[1]VLOOKUP DATA'!$L$2:$L$337)</f>
        <v>Off-Peak</v>
      </c>
      <c r="I3046" s="1" cm="1">
        <f t="array" ref="I3046">_xlfn.XLOOKUP(B3046,'[1]VLOOKUP DATA'!$A$3:$A$14,_xlfn.XLOOKUP(H3046,'[1]VLOOKUP DATA'!$D$2:$F$2,'[1]VLOOKUP DATA'!$D$3:$F$14))*100</f>
        <v>93</v>
      </c>
      <c r="J3046" s="2">
        <v>97.262750000000011</v>
      </c>
      <c r="K3046" s="3">
        <f t="shared" si="188"/>
        <v>97.262750000000011</v>
      </c>
      <c r="L3046" s="3">
        <v>99</v>
      </c>
      <c r="M3046" s="4">
        <v>463.89502499999998</v>
      </c>
      <c r="N3046" s="4">
        <v>0</v>
      </c>
      <c r="O3046" s="4">
        <v>561.15820000000008</v>
      </c>
      <c r="P3046" s="3">
        <f t="shared" si="189"/>
        <v>480.00108333333327</v>
      </c>
      <c r="Q3046" s="5">
        <v>0</v>
      </c>
      <c r="R3046" s="5">
        <f>VLOOKUP(D3046,'[1]DESIGN LOAD'!AC:AF,2,FALSE)</f>
        <v>200</v>
      </c>
      <c r="S3046" s="7">
        <f>VLOOKUP(D3046,'[1]DESIGN LOAD'!AC:AF,3,FALSE)</f>
        <v>190</v>
      </c>
      <c r="T3046">
        <f>VLOOKUP(D3046,'[1]DESIGN LOAD'!AC:AF,4,FALSE)</f>
        <v>390</v>
      </c>
    </row>
    <row r="3047" spans="1:20" x14ac:dyDescent="0.3">
      <c r="A3047" s="6">
        <v>2024</v>
      </c>
      <c r="B3047" s="6">
        <v>11</v>
      </c>
      <c r="C3047" s="6">
        <v>5</v>
      </c>
      <c r="D3047" s="6">
        <v>3</v>
      </c>
      <c r="E3047" s="6" t="str">
        <f t="shared" si="187"/>
        <v>Tuesday</v>
      </c>
      <c r="F3047" s="6" t="str">
        <f t="shared" si="183"/>
        <v>Week-day</v>
      </c>
      <c r="G3047" s="6" t="str">
        <f>_xlfn.XLOOKUP(B3047,'[1]VLOOKUP DATA'!$A$3:$A$14,'[1]VLOOKUP DATA'!$C$3:$C$14)</f>
        <v>Low-demand</v>
      </c>
      <c r="H3047" s="6" t="str" cm="1">
        <f t="array" ref="H3047">_xlfn.XLOOKUP(1,('[1]VLOOKUP DATA'!$I$2:$I$337=[1]DATA!G3047)*('[1]VLOOKUP DATA'!$J$2:$J$337=[1]DATA!D3047)*('[1]VLOOKUP DATA'!$K$2:$K$337=[1]DATA!E3047),'[1]VLOOKUP DATA'!$L$2:$L$337)</f>
        <v>Off-Peak</v>
      </c>
      <c r="I3047" s="1" cm="1">
        <f t="array" ref="I3047">_xlfn.XLOOKUP(B3047,'[1]VLOOKUP DATA'!$A$3:$A$14,_xlfn.XLOOKUP(H3047,'[1]VLOOKUP DATA'!$D$2:$F$2,'[1]VLOOKUP DATA'!$D$3:$F$14))*100</f>
        <v>93</v>
      </c>
      <c r="J3047" s="2">
        <v>91.367525000000043</v>
      </c>
      <c r="K3047" s="3">
        <f t="shared" si="188"/>
        <v>91.367525000000043</v>
      </c>
      <c r="L3047" s="3">
        <v>99</v>
      </c>
      <c r="M3047" s="4">
        <v>439.16039166666673</v>
      </c>
      <c r="N3047" s="4">
        <v>0</v>
      </c>
      <c r="O3047" s="4">
        <v>530.52845833333333</v>
      </c>
      <c r="P3047" s="3">
        <f t="shared" si="189"/>
        <v>480.00108333333327</v>
      </c>
      <c r="Q3047" s="5">
        <v>0</v>
      </c>
      <c r="R3047" s="5">
        <f>VLOOKUP(D3047,'[1]DESIGN LOAD'!AC:AF,2,FALSE)</f>
        <v>200</v>
      </c>
      <c r="S3047" s="7">
        <f>VLOOKUP(D3047,'[1]DESIGN LOAD'!AC:AF,3,FALSE)</f>
        <v>190</v>
      </c>
      <c r="T3047">
        <f>VLOOKUP(D3047,'[1]DESIGN LOAD'!AC:AF,4,FALSE)</f>
        <v>390</v>
      </c>
    </row>
    <row r="3048" spans="1:20" x14ac:dyDescent="0.3">
      <c r="A3048" s="6">
        <v>2024</v>
      </c>
      <c r="B3048" s="6">
        <v>11</v>
      </c>
      <c r="C3048" s="6">
        <v>5</v>
      </c>
      <c r="D3048" s="6">
        <v>4</v>
      </c>
      <c r="E3048" s="6" t="str">
        <f t="shared" si="187"/>
        <v>Tuesday</v>
      </c>
      <c r="F3048" s="6" t="str">
        <f t="shared" si="183"/>
        <v>Week-day</v>
      </c>
      <c r="G3048" s="6" t="str">
        <f>_xlfn.XLOOKUP(B3048,'[1]VLOOKUP DATA'!$A$3:$A$14,'[1]VLOOKUP DATA'!$C$3:$C$14)</f>
        <v>Low-demand</v>
      </c>
      <c r="H3048" s="6" t="str" cm="1">
        <f t="array" ref="H3048">_xlfn.XLOOKUP(1,('[1]VLOOKUP DATA'!$I$2:$I$337=[1]DATA!G3048)*('[1]VLOOKUP DATA'!$J$2:$J$337=[1]DATA!D3048)*('[1]VLOOKUP DATA'!$K$2:$K$337=[1]DATA!E3048),'[1]VLOOKUP DATA'!$L$2:$L$337)</f>
        <v>Off-Peak</v>
      </c>
      <c r="I3048" s="1" cm="1">
        <f t="array" ref="I3048">_xlfn.XLOOKUP(B3048,'[1]VLOOKUP DATA'!$A$3:$A$14,_xlfn.XLOOKUP(H3048,'[1]VLOOKUP DATA'!$D$2:$F$2,'[1]VLOOKUP DATA'!$D$3:$F$14))*100</f>
        <v>93</v>
      </c>
      <c r="J3048" s="2">
        <v>84.321516666666639</v>
      </c>
      <c r="K3048" s="3">
        <f t="shared" si="188"/>
        <v>84.321516666666639</v>
      </c>
      <c r="L3048" s="3">
        <v>99</v>
      </c>
      <c r="M3048" s="4">
        <v>445.274</v>
      </c>
      <c r="N3048" s="4">
        <v>0</v>
      </c>
      <c r="O3048" s="4">
        <v>529.59584166666639</v>
      </c>
      <c r="P3048" s="3">
        <f t="shared" si="189"/>
        <v>480.00108333333327</v>
      </c>
      <c r="Q3048" s="5">
        <v>0</v>
      </c>
      <c r="R3048" s="5">
        <f>VLOOKUP(D3048,'[1]DESIGN LOAD'!AC:AF,2,FALSE)</f>
        <v>295</v>
      </c>
      <c r="S3048" s="7">
        <f>VLOOKUP(D3048,'[1]DESIGN LOAD'!AC:AF,3,FALSE)</f>
        <v>190</v>
      </c>
      <c r="T3048">
        <f>VLOOKUP(D3048,'[1]DESIGN LOAD'!AC:AF,4,FALSE)</f>
        <v>485</v>
      </c>
    </row>
    <row r="3049" spans="1:20" x14ac:dyDescent="0.3">
      <c r="A3049" s="6">
        <v>2024</v>
      </c>
      <c r="B3049" s="6">
        <v>11</v>
      </c>
      <c r="C3049" s="6">
        <v>5</v>
      </c>
      <c r="D3049" s="6">
        <v>5</v>
      </c>
      <c r="E3049" s="6" t="str">
        <f t="shared" si="187"/>
        <v>Tuesday</v>
      </c>
      <c r="F3049" s="6" t="str">
        <f t="shared" si="183"/>
        <v>Week-day</v>
      </c>
      <c r="G3049" s="6" t="str">
        <f>_xlfn.XLOOKUP(B3049,'[1]VLOOKUP DATA'!$A$3:$A$14,'[1]VLOOKUP DATA'!$C$3:$C$14)</f>
        <v>Low-demand</v>
      </c>
      <c r="H3049" s="6" t="str" cm="1">
        <f t="array" ref="H3049">_xlfn.XLOOKUP(1,('[1]VLOOKUP DATA'!$I$2:$I$337=[1]DATA!G3049)*('[1]VLOOKUP DATA'!$J$2:$J$337=[1]DATA!D3049)*('[1]VLOOKUP DATA'!$K$2:$K$337=[1]DATA!E3049),'[1]VLOOKUP DATA'!$L$2:$L$337)</f>
        <v>Off-Peak</v>
      </c>
      <c r="I3049" s="1" cm="1">
        <f t="array" ref="I3049">_xlfn.XLOOKUP(B3049,'[1]VLOOKUP DATA'!$A$3:$A$14,_xlfn.XLOOKUP(H3049,'[1]VLOOKUP DATA'!$D$2:$F$2,'[1]VLOOKUP DATA'!$D$3:$F$14))*100</f>
        <v>93</v>
      </c>
      <c r="J3049" s="2">
        <v>78.53821428571429</v>
      </c>
      <c r="K3049" s="3">
        <f t="shared" si="188"/>
        <v>78.53821428571429</v>
      </c>
      <c r="L3049" s="3">
        <v>99</v>
      </c>
      <c r="M3049" s="4">
        <v>443.14373469387749</v>
      </c>
      <c r="N3049" s="4">
        <v>4.0173265306122454</v>
      </c>
      <c r="O3049" s="4">
        <v>525.69979591836739</v>
      </c>
      <c r="P3049" s="3">
        <f t="shared" si="189"/>
        <v>480.00108333333327</v>
      </c>
      <c r="Q3049" s="5">
        <v>0</v>
      </c>
      <c r="R3049" s="5">
        <f>VLOOKUP(D3049,'[1]DESIGN LOAD'!AC:AF,2,FALSE)</f>
        <v>295</v>
      </c>
      <c r="S3049" s="7">
        <f>VLOOKUP(D3049,'[1]DESIGN LOAD'!AC:AF,3,FALSE)</f>
        <v>190</v>
      </c>
      <c r="T3049">
        <f>VLOOKUP(D3049,'[1]DESIGN LOAD'!AC:AF,4,FALSE)</f>
        <v>485</v>
      </c>
    </row>
    <row r="3050" spans="1:20" x14ac:dyDescent="0.3">
      <c r="A3050" s="6">
        <v>2024</v>
      </c>
      <c r="B3050" s="6">
        <v>11</v>
      </c>
      <c r="C3050" s="6">
        <v>5</v>
      </c>
      <c r="D3050" s="6">
        <v>6</v>
      </c>
      <c r="E3050" s="6" t="str">
        <f t="shared" si="187"/>
        <v>Tuesday</v>
      </c>
      <c r="F3050" s="6" t="str">
        <f t="shared" si="183"/>
        <v>Week-day</v>
      </c>
      <c r="G3050" s="6" t="str">
        <f>_xlfn.XLOOKUP(B3050,'[1]VLOOKUP DATA'!$A$3:$A$14,'[1]VLOOKUP DATA'!$C$3:$C$14)</f>
        <v>Low-demand</v>
      </c>
      <c r="H3050" s="6" t="str" cm="1">
        <f t="array" ref="H3050">_xlfn.XLOOKUP(1,('[1]VLOOKUP DATA'!$I$2:$I$337=[1]DATA!G3050)*('[1]VLOOKUP DATA'!$J$2:$J$337=[1]DATA!D3050)*('[1]VLOOKUP DATA'!$K$2:$K$337=[1]DATA!E3050),'[1]VLOOKUP DATA'!$L$2:$L$337)</f>
        <v>Standard</v>
      </c>
      <c r="I3050" s="1" cm="1">
        <f t="array" ref="I3050">_xlfn.XLOOKUP(B3050,'[1]VLOOKUP DATA'!$A$3:$A$14,_xlfn.XLOOKUP(H3050,'[1]VLOOKUP DATA'!$D$2:$F$2,'[1]VLOOKUP DATA'!$D$3:$F$14))*100</f>
        <v>147</v>
      </c>
      <c r="J3050" s="2">
        <v>80.800441666666629</v>
      </c>
      <c r="K3050" s="3">
        <f t="shared" si="188"/>
        <v>80.800441666666629</v>
      </c>
      <c r="L3050" s="3">
        <v>99</v>
      </c>
      <c r="M3050" s="4">
        <v>401.84131666666684</v>
      </c>
      <c r="N3050" s="4">
        <v>73.882683333333333</v>
      </c>
      <c r="O3050" s="4">
        <v>556.52478333333352</v>
      </c>
      <c r="P3050" s="3">
        <f t="shared" si="189"/>
        <v>480.00108333333327</v>
      </c>
      <c r="Q3050" s="5">
        <v>0</v>
      </c>
      <c r="R3050" s="5">
        <f>VLOOKUP(D3050,'[1]DESIGN LOAD'!AC:AF,2,FALSE)</f>
        <v>295</v>
      </c>
      <c r="S3050" s="7">
        <f>VLOOKUP(D3050,'[1]DESIGN LOAD'!AC:AF,3,FALSE)</f>
        <v>190</v>
      </c>
      <c r="T3050">
        <f>VLOOKUP(D3050,'[1]DESIGN LOAD'!AC:AF,4,FALSE)</f>
        <v>485</v>
      </c>
    </row>
    <row r="3051" spans="1:20" x14ac:dyDescent="0.3">
      <c r="A3051" s="6">
        <v>2024</v>
      </c>
      <c r="B3051" s="6">
        <v>11</v>
      </c>
      <c r="C3051" s="6">
        <v>5</v>
      </c>
      <c r="D3051" s="6">
        <v>7</v>
      </c>
      <c r="E3051" s="6" t="str">
        <f t="shared" si="187"/>
        <v>Tuesday</v>
      </c>
      <c r="F3051" s="6" t="str">
        <f t="shared" si="183"/>
        <v>Week-day</v>
      </c>
      <c r="G3051" s="6" t="str">
        <f>_xlfn.XLOOKUP(B3051,'[1]VLOOKUP DATA'!$A$3:$A$14,'[1]VLOOKUP DATA'!$C$3:$C$14)</f>
        <v>Low-demand</v>
      </c>
      <c r="H3051" s="6" t="str" cm="1">
        <f t="array" ref="H3051">_xlfn.XLOOKUP(1,('[1]VLOOKUP DATA'!$I$2:$I$337=[1]DATA!G3051)*('[1]VLOOKUP DATA'!$J$2:$J$337=[1]DATA!D3051)*('[1]VLOOKUP DATA'!$K$2:$K$337=[1]DATA!E3051),'[1]VLOOKUP DATA'!$L$2:$L$337)</f>
        <v>Peak</v>
      </c>
      <c r="I3051" s="1" cm="1">
        <f t="array" ref="I3051">_xlfn.XLOOKUP(B3051,'[1]VLOOKUP DATA'!$A$3:$A$14,_xlfn.XLOOKUP(H3051,'[1]VLOOKUP DATA'!$D$2:$F$2,'[1]VLOOKUP DATA'!$D$3:$F$14))*100</f>
        <v>213</v>
      </c>
      <c r="J3051" s="2">
        <v>137.59374166666666</v>
      </c>
      <c r="K3051" s="3">
        <f t="shared" si="188"/>
        <v>137.59374166666666</v>
      </c>
      <c r="L3051" s="3">
        <v>96.625</v>
      </c>
      <c r="M3051" s="4">
        <v>226.2067916666667</v>
      </c>
      <c r="N3051" s="4">
        <v>148.18137499999995</v>
      </c>
      <c r="O3051" s="4">
        <v>511.98178333333323</v>
      </c>
      <c r="P3051" s="3">
        <f t="shared" si="189"/>
        <v>480.00108333333327</v>
      </c>
      <c r="Q3051" s="5">
        <v>0</v>
      </c>
      <c r="R3051" s="5">
        <f>VLOOKUP(D3051,'[1]DESIGN LOAD'!AC:AF,2,FALSE)</f>
        <v>565</v>
      </c>
      <c r="S3051" s="7">
        <f>VLOOKUP(D3051,'[1]DESIGN LOAD'!AC:AF,3,FALSE)</f>
        <v>690</v>
      </c>
      <c r="T3051">
        <f>VLOOKUP(D3051,'[1]DESIGN LOAD'!AC:AF,4,FALSE)</f>
        <v>1255</v>
      </c>
    </row>
    <row r="3052" spans="1:20" x14ac:dyDescent="0.3">
      <c r="A3052" s="6">
        <v>2024</v>
      </c>
      <c r="B3052" s="6">
        <v>11</v>
      </c>
      <c r="C3052" s="6">
        <v>5</v>
      </c>
      <c r="D3052" s="6">
        <v>8</v>
      </c>
      <c r="E3052" s="6" t="str">
        <f t="shared" si="187"/>
        <v>Tuesday</v>
      </c>
      <c r="F3052" s="6" t="str">
        <f t="shared" si="183"/>
        <v>Week-day</v>
      </c>
      <c r="G3052" s="6" t="str">
        <f>_xlfn.XLOOKUP(B3052,'[1]VLOOKUP DATA'!$A$3:$A$14,'[1]VLOOKUP DATA'!$C$3:$C$14)</f>
        <v>Low-demand</v>
      </c>
      <c r="H3052" s="6" t="str" cm="1">
        <f t="array" ref="H3052">_xlfn.XLOOKUP(1,('[1]VLOOKUP DATA'!$I$2:$I$337=[1]DATA!G3052)*('[1]VLOOKUP DATA'!$J$2:$J$337=[1]DATA!D3052)*('[1]VLOOKUP DATA'!$K$2:$K$337=[1]DATA!E3052),'[1]VLOOKUP DATA'!$L$2:$L$337)</f>
        <v>Peak</v>
      </c>
      <c r="I3052" s="1" cm="1">
        <f t="array" ref="I3052">_xlfn.XLOOKUP(B3052,'[1]VLOOKUP DATA'!$A$3:$A$14,_xlfn.XLOOKUP(H3052,'[1]VLOOKUP DATA'!$D$2:$F$2,'[1]VLOOKUP DATA'!$D$3:$F$14))*100</f>
        <v>213</v>
      </c>
      <c r="J3052" s="2">
        <v>14.983024999999989</v>
      </c>
      <c r="K3052" s="3">
        <f t="shared" si="188"/>
        <v>14.983024999999989</v>
      </c>
      <c r="L3052" s="3">
        <v>96.174999999999997</v>
      </c>
      <c r="M3052" s="4">
        <v>171.08972499999996</v>
      </c>
      <c r="N3052" s="4">
        <v>319.56186666666684</v>
      </c>
      <c r="O3052" s="4">
        <v>505.63433333333342</v>
      </c>
      <c r="P3052" s="3">
        <f t="shared" si="189"/>
        <v>480.00108333333327</v>
      </c>
      <c r="Q3052" s="5">
        <v>0</v>
      </c>
      <c r="R3052" s="5">
        <f>VLOOKUP(D3052,'[1]DESIGN LOAD'!AC:AF,2,FALSE)</f>
        <v>565</v>
      </c>
      <c r="S3052" s="7">
        <f>VLOOKUP(D3052,'[1]DESIGN LOAD'!AC:AF,3,FALSE)</f>
        <v>675</v>
      </c>
      <c r="T3052">
        <f>VLOOKUP(D3052,'[1]DESIGN LOAD'!AC:AF,4,FALSE)</f>
        <v>1240</v>
      </c>
    </row>
    <row r="3053" spans="1:20" x14ac:dyDescent="0.3">
      <c r="A3053" s="6">
        <v>2024</v>
      </c>
      <c r="B3053" s="6">
        <v>11</v>
      </c>
      <c r="C3053" s="6">
        <v>5</v>
      </c>
      <c r="D3053" s="6">
        <v>9</v>
      </c>
      <c r="E3053" s="6" t="str">
        <f t="shared" si="187"/>
        <v>Tuesday</v>
      </c>
      <c r="F3053" s="6" t="str">
        <f t="shared" si="183"/>
        <v>Week-day</v>
      </c>
      <c r="G3053" s="6" t="str">
        <f>_xlfn.XLOOKUP(B3053,'[1]VLOOKUP DATA'!$A$3:$A$14,'[1]VLOOKUP DATA'!$C$3:$C$14)</f>
        <v>Low-demand</v>
      </c>
      <c r="H3053" s="6" t="str" cm="1">
        <f t="array" ref="H3053">_xlfn.XLOOKUP(1,('[1]VLOOKUP DATA'!$I$2:$I$337=[1]DATA!G3053)*('[1]VLOOKUP DATA'!$J$2:$J$337=[1]DATA!D3053)*('[1]VLOOKUP DATA'!$K$2:$K$337=[1]DATA!E3053),'[1]VLOOKUP DATA'!$L$2:$L$337)</f>
        <v>Peak</v>
      </c>
      <c r="I3053" s="1" cm="1">
        <f t="array" ref="I3053">_xlfn.XLOOKUP(B3053,'[1]VLOOKUP DATA'!$A$3:$A$14,_xlfn.XLOOKUP(H3053,'[1]VLOOKUP DATA'!$D$2:$F$2,'[1]VLOOKUP DATA'!$D$3:$F$14))*100</f>
        <v>213</v>
      </c>
      <c r="J3053" s="2">
        <v>54.823874999999965</v>
      </c>
      <c r="K3053" s="3">
        <f t="shared" si="188"/>
        <v>54.823874999999965</v>
      </c>
      <c r="L3053" s="3">
        <v>96.066666666666663</v>
      </c>
      <c r="M3053" s="4">
        <v>166.461375</v>
      </c>
      <c r="N3053" s="4">
        <v>321.09458333333339</v>
      </c>
      <c r="O3053" s="4">
        <v>542.37963333333335</v>
      </c>
      <c r="P3053" s="3">
        <f t="shared" si="189"/>
        <v>480.00108333333327</v>
      </c>
      <c r="Q3053" s="5">
        <v>0</v>
      </c>
      <c r="R3053" s="5">
        <f>VLOOKUP(D3053,'[1]DESIGN LOAD'!AC:AF,2,FALSE)</f>
        <v>565</v>
      </c>
      <c r="S3053" s="7">
        <f>VLOOKUP(D3053,'[1]DESIGN LOAD'!AC:AF,3,FALSE)</f>
        <v>675</v>
      </c>
      <c r="T3053">
        <f>VLOOKUP(D3053,'[1]DESIGN LOAD'!AC:AF,4,FALSE)</f>
        <v>1240</v>
      </c>
    </row>
    <row r="3054" spans="1:20" x14ac:dyDescent="0.3">
      <c r="A3054" s="6">
        <v>2024</v>
      </c>
      <c r="B3054" s="6">
        <v>11</v>
      </c>
      <c r="C3054" s="6">
        <v>5</v>
      </c>
      <c r="D3054" s="6">
        <v>10</v>
      </c>
      <c r="E3054" s="6" t="str">
        <f t="shared" si="187"/>
        <v>Tuesday</v>
      </c>
      <c r="F3054" s="6" t="str">
        <f t="shared" si="183"/>
        <v>Week-day</v>
      </c>
      <c r="G3054" s="6" t="str">
        <f>_xlfn.XLOOKUP(B3054,'[1]VLOOKUP DATA'!$A$3:$A$14,'[1]VLOOKUP DATA'!$C$3:$C$14)</f>
        <v>Low-demand</v>
      </c>
      <c r="H3054" s="6" t="str" cm="1">
        <f t="array" ref="H3054">_xlfn.XLOOKUP(1,('[1]VLOOKUP DATA'!$I$2:$I$337=[1]DATA!G3054)*('[1]VLOOKUP DATA'!$J$2:$J$337=[1]DATA!D3054)*('[1]VLOOKUP DATA'!$K$2:$K$337=[1]DATA!E3054),'[1]VLOOKUP DATA'!$L$2:$L$337)</f>
        <v>Standard</v>
      </c>
      <c r="I3054" s="1" cm="1">
        <f t="array" ref="I3054">_xlfn.XLOOKUP(B3054,'[1]VLOOKUP DATA'!$A$3:$A$14,_xlfn.XLOOKUP(H3054,'[1]VLOOKUP DATA'!$D$2:$F$2,'[1]VLOOKUP DATA'!$D$3:$F$14))*100</f>
        <v>147</v>
      </c>
      <c r="J3054" s="2">
        <v>6.805816666666674</v>
      </c>
      <c r="K3054" s="3">
        <f t="shared" si="188"/>
        <v>6.805816666666674</v>
      </c>
      <c r="L3054" s="3">
        <v>96.3</v>
      </c>
      <c r="M3054" s="4">
        <v>167.96478333333337</v>
      </c>
      <c r="N3054" s="4">
        <v>354.96012500000001</v>
      </c>
      <c r="O3054" s="4">
        <v>529.73055833333319</v>
      </c>
      <c r="P3054" s="3">
        <f t="shared" si="189"/>
        <v>480.00108333333327</v>
      </c>
      <c r="Q3054" s="5">
        <v>0</v>
      </c>
      <c r="R3054" s="5">
        <f>VLOOKUP(D3054,'[1]DESIGN LOAD'!AC:AF,2,FALSE)</f>
        <v>565</v>
      </c>
      <c r="S3054" s="7">
        <f>VLOOKUP(D3054,'[1]DESIGN LOAD'!AC:AF,3,FALSE)</f>
        <v>675</v>
      </c>
      <c r="T3054">
        <f>VLOOKUP(D3054,'[1]DESIGN LOAD'!AC:AF,4,FALSE)</f>
        <v>1240</v>
      </c>
    </row>
    <row r="3055" spans="1:20" x14ac:dyDescent="0.3">
      <c r="A3055" s="6">
        <v>2024</v>
      </c>
      <c r="B3055" s="6">
        <v>11</v>
      </c>
      <c r="C3055" s="6">
        <v>5</v>
      </c>
      <c r="D3055" s="6">
        <v>11</v>
      </c>
      <c r="E3055" s="6" t="str">
        <f t="shared" si="187"/>
        <v>Tuesday</v>
      </c>
      <c r="F3055" s="6" t="str">
        <f t="shared" si="183"/>
        <v>Week-day</v>
      </c>
      <c r="G3055" s="6" t="str">
        <f>_xlfn.XLOOKUP(B3055,'[1]VLOOKUP DATA'!$A$3:$A$14,'[1]VLOOKUP DATA'!$C$3:$C$14)</f>
        <v>Low-demand</v>
      </c>
      <c r="H3055" s="6" t="str" cm="1">
        <f t="array" ref="H3055">_xlfn.XLOOKUP(1,('[1]VLOOKUP DATA'!$I$2:$I$337=[1]DATA!G3055)*('[1]VLOOKUP DATA'!$J$2:$J$337=[1]DATA!D3055)*('[1]VLOOKUP DATA'!$K$2:$K$337=[1]DATA!E3055),'[1]VLOOKUP DATA'!$L$2:$L$337)</f>
        <v>Standard</v>
      </c>
      <c r="I3055" s="1" cm="1">
        <f t="array" ref="I3055">_xlfn.XLOOKUP(B3055,'[1]VLOOKUP DATA'!$A$3:$A$14,_xlfn.XLOOKUP(H3055,'[1]VLOOKUP DATA'!$D$2:$F$2,'[1]VLOOKUP DATA'!$D$3:$F$14))*100</f>
        <v>147</v>
      </c>
      <c r="J3055" s="2">
        <v>-66.752483333333331</v>
      </c>
      <c r="K3055" s="3">
        <f t="shared" si="188"/>
        <v>0</v>
      </c>
      <c r="L3055" s="3">
        <v>97.25833333333334</v>
      </c>
      <c r="M3055" s="4">
        <v>0</v>
      </c>
      <c r="N3055" s="4">
        <v>555.46092499999997</v>
      </c>
      <c r="O3055" s="4">
        <v>488.70775000000015</v>
      </c>
      <c r="P3055" s="3">
        <f t="shared" si="189"/>
        <v>480.00108333333327</v>
      </c>
      <c r="Q3055" s="5">
        <v>0</v>
      </c>
      <c r="R3055" s="5">
        <f>VLOOKUP(D3055,'[1]DESIGN LOAD'!AC:AF,2,FALSE)</f>
        <v>565</v>
      </c>
      <c r="S3055" s="7">
        <f>VLOOKUP(D3055,'[1]DESIGN LOAD'!AC:AF,3,FALSE)</f>
        <v>675</v>
      </c>
      <c r="T3055">
        <f>VLOOKUP(D3055,'[1]DESIGN LOAD'!AC:AF,4,FALSE)</f>
        <v>1240</v>
      </c>
    </row>
    <row r="3056" spans="1:20" x14ac:dyDescent="0.3">
      <c r="A3056" s="6">
        <v>2024</v>
      </c>
      <c r="B3056" s="6">
        <v>11</v>
      </c>
      <c r="C3056" s="6">
        <v>5</v>
      </c>
      <c r="D3056" s="6">
        <v>12</v>
      </c>
      <c r="E3056" s="6" t="str">
        <f t="shared" si="187"/>
        <v>Tuesday</v>
      </c>
      <c r="F3056" s="6" t="str">
        <f t="shared" si="183"/>
        <v>Week-day</v>
      </c>
      <c r="G3056" s="6" t="str">
        <f>_xlfn.XLOOKUP(B3056,'[1]VLOOKUP DATA'!$A$3:$A$14,'[1]VLOOKUP DATA'!$C$3:$C$14)</f>
        <v>Low-demand</v>
      </c>
      <c r="H3056" s="6" t="str" cm="1">
        <f t="array" ref="H3056">_xlfn.XLOOKUP(1,('[1]VLOOKUP DATA'!$I$2:$I$337=[1]DATA!G3056)*('[1]VLOOKUP DATA'!$J$2:$J$337=[1]DATA!D3056)*('[1]VLOOKUP DATA'!$K$2:$K$337=[1]DATA!E3056),'[1]VLOOKUP DATA'!$L$2:$L$337)</f>
        <v>Standard</v>
      </c>
      <c r="I3056" s="1" cm="1">
        <f t="array" ref="I3056">_xlfn.XLOOKUP(B3056,'[1]VLOOKUP DATA'!$A$3:$A$14,_xlfn.XLOOKUP(H3056,'[1]VLOOKUP DATA'!$D$2:$F$2,'[1]VLOOKUP DATA'!$D$3:$F$14))*100</f>
        <v>147</v>
      </c>
      <c r="J3056" s="2">
        <v>60.631433333333341</v>
      </c>
      <c r="K3056" s="3">
        <f t="shared" si="188"/>
        <v>60.631433333333341</v>
      </c>
      <c r="L3056" s="3">
        <v>98.458333333333329</v>
      </c>
      <c r="M3056" s="4">
        <v>0</v>
      </c>
      <c r="N3056" s="4">
        <v>438.67908333333366</v>
      </c>
      <c r="O3056" s="4">
        <v>499.31020833333326</v>
      </c>
      <c r="P3056" s="3">
        <f t="shared" si="189"/>
        <v>480.00108333333327</v>
      </c>
      <c r="Q3056" s="5">
        <v>0</v>
      </c>
      <c r="R3056" s="5">
        <f>VLOOKUP(D3056,'[1]DESIGN LOAD'!AC:AF,2,FALSE)</f>
        <v>565</v>
      </c>
      <c r="S3056" s="7">
        <f>VLOOKUP(D3056,'[1]DESIGN LOAD'!AC:AF,3,FALSE)</f>
        <v>675</v>
      </c>
      <c r="T3056">
        <f>VLOOKUP(D3056,'[1]DESIGN LOAD'!AC:AF,4,FALSE)</f>
        <v>1240</v>
      </c>
    </row>
    <row r="3057" spans="1:20" x14ac:dyDescent="0.3">
      <c r="A3057" s="6">
        <v>2024</v>
      </c>
      <c r="B3057" s="6">
        <v>11</v>
      </c>
      <c r="C3057" s="6">
        <v>5</v>
      </c>
      <c r="D3057" s="6">
        <v>13</v>
      </c>
      <c r="E3057" s="6" t="str">
        <f t="shared" si="187"/>
        <v>Tuesday</v>
      </c>
      <c r="F3057" s="6" t="str">
        <f t="shared" si="183"/>
        <v>Week-day</v>
      </c>
      <c r="G3057" s="6" t="str">
        <f>_xlfn.XLOOKUP(B3057,'[1]VLOOKUP DATA'!$A$3:$A$14,'[1]VLOOKUP DATA'!$C$3:$C$14)</f>
        <v>Low-demand</v>
      </c>
      <c r="H3057" s="6" t="str" cm="1">
        <f t="array" ref="H3057">_xlfn.XLOOKUP(1,('[1]VLOOKUP DATA'!$I$2:$I$337=[1]DATA!G3057)*('[1]VLOOKUP DATA'!$J$2:$J$337=[1]DATA!D3057)*('[1]VLOOKUP DATA'!$K$2:$K$337=[1]DATA!E3057),'[1]VLOOKUP DATA'!$L$2:$L$337)</f>
        <v>Standard</v>
      </c>
      <c r="I3057" s="1" cm="1">
        <f t="array" ref="I3057">_xlfn.XLOOKUP(B3057,'[1]VLOOKUP DATA'!$A$3:$A$14,_xlfn.XLOOKUP(H3057,'[1]VLOOKUP DATA'!$D$2:$F$2,'[1]VLOOKUP DATA'!$D$3:$F$14))*100</f>
        <v>147</v>
      </c>
      <c r="J3057" s="2">
        <v>-86.818008333333339</v>
      </c>
      <c r="K3057" s="3">
        <f t="shared" si="188"/>
        <v>0</v>
      </c>
      <c r="L3057" s="3">
        <v>98.016666666666666</v>
      </c>
      <c r="M3057" s="4">
        <v>0</v>
      </c>
      <c r="N3057" s="4">
        <v>580.10202499999957</v>
      </c>
      <c r="O3057" s="4">
        <v>493.2834666666667</v>
      </c>
      <c r="P3057" s="3">
        <f t="shared" si="189"/>
        <v>480.00108333333327</v>
      </c>
      <c r="Q3057" s="5">
        <v>0</v>
      </c>
      <c r="R3057" s="5">
        <f>VLOOKUP(D3057,'[1]DESIGN LOAD'!AC:AF,2,FALSE)</f>
        <v>565</v>
      </c>
      <c r="S3057" s="7">
        <f>VLOOKUP(D3057,'[1]DESIGN LOAD'!AC:AF,3,FALSE)</f>
        <v>675</v>
      </c>
      <c r="T3057">
        <f>VLOOKUP(D3057,'[1]DESIGN LOAD'!AC:AF,4,FALSE)</f>
        <v>1240</v>
      </c>
    </row>
    <row r="3058" spans="1:20" x14ac:dyDescent="0.3">
      <c r="A3058" s="6">
        <v>2024</v>
      </c>
      <c r="B3058" s="6">
        <v>11</v>
      </c>
      <c r="C3058" s="6">
        <v>5</v>
      </c>
      <c r="D3058" s="6">
        <v>14</v>
      </c>
      <c r="E3058" s="6" t="str">
        <f t="shared" si="187"/>
        <v>Tuesday</v>
      </c>
      <c r="F3058" s="6" t="str">
        <f t="shared" si="183"/>
        <v>Week-day</v>
      </c>
      <c r="G3058" s="6" t="str">
        <f>_xlfn.XLOOKUP(B3058,'[1]VLOOKUP DATA'!$A$3:$A$14,'[1]VLOOKUP DATA'!$C$3:$C$14)</f>
        <v>Low-demand</v>
      </c>
      <c r="H3058" s="6" t="str" cm="1">
        <f t="array" ref="H3058">_xlfn.XLOOKUP(1,('[1]VLOOKUP DATA'!$I$2:$I$337=[1]DATA!G3058)*('[1]VLOOKUP DATA'!$J$2:$J$337=[1]DATA!D3058)*('[1]VLOOKUP DATA'!$K$2:$K$337=[1]DATA!E3058),'[1]VLOOKUP DATA'!$L$2:$L$337)</f>
        <v>Standard</v>
      </c>
      <c r="I3058" s="1" cm="1">
        <f t="array" ref="I3058">_xlfn.XLOOKUP(B3058,'[1]VLOOKUP DATA'!$A$3:$A$14,_xlfn.XLOOKUP(H3058,'[1]VLOOKUP DATA'!$D$2:$F$2,'[1]VLOOKUP DATA'!$D$3:$F$14))*100</f>
        <v>147</v>
      </c>
      <c r="J3058" s="2">
        <v>-0.14321666666665997</v>
      </c>
      <c r="K3058" s="3">
        <f t="shared" si="188"/>
        <v>0</v>
      </c>
      <c r="L3058" s="3">
        <v>98.724999999999994</v>
      </c>
      <c r="M3058" s="4">
        <v>0</v>
      </c>
      <c r="N3058" s="4">
        <v>523.34398333333343</v>
      </c>
      <c r="O3058" s="4">
        <v>523.20039999999983</v>
      </c>
      <c r="P3058" s="3">
        <f t="shared" si="189"/>
        <v>480.00108333333327</v>
      </c>
      <c r="Q3058" s="5">
        <v>0</v>
      </c>
      <c r="R3058" s="5">
        <f>VLOOKUP(D3058,'[1]DESIGN LOAD'!AC:AF,2,FALSE)</f>
        <v>565</v>
      </c>
      <c r="S3058" s="7">
        <f>VLOOKUP(D3058,'[1]DESIGN LOAD'!AC:AF,3,FALSE)</f>
        <v>675</v>
      </c>
      <c r="T3058">
        <f>VLOOKUP(D3058,'[1]DESIGN LOAD'!AC:AF,4,FALSE)</f>
        <v>1240</v>
      </c>
    </row>
    <row r="3059" spans="1:20" x14ac:dyDescent="0.3">
      <c r="A3059" s="6">
        <v>2024</v>
      </c>
      <c r="B3059" s="6">
        <v>11</v>
      </c>
      <c r="C3059" s="6">
        <v>5</v>
      </c>
      <c r="D3059" s="6">
        <v>15</v>
      </c>
      <c r="E3059" s="6" t="str">
        <f t="shared" si="187"/>
        <v>Tuesday</v>
      </c>
      <c r="F3059" s="6" t="str">
        <f t="shared" si="183"/>
        <v>Week-day</v>
      </c>
      <c r="G3059" s="6" t="str">
        <f>_xlfn.XLOOKUP(B3059,'[1]VLOOKUP DATA'!$A$3:$A$14,'[1]VLOOKUP DATA'!$C$3:$C$14)</f>
        <v>Low-demand</v>
      </c>
      <c r="H3059" s="6" t="str" cm="1">
        <f t="array" ref="H3059">_xlfn.XLOOKUP(1,('[1]VLOOKUP DATA'!$I$2:$I$337=[1]DATA!G3059)*('[1]VLOOKUP DATA'!$J$2:$J$337=[1]DATA!D3059)*('[1]VLOOKUP DATA'!$K$2:$K$337=[1]DATA!E3059),'[1]VLOOKUP DATA'!$L$2:$L$337)</f>
        <v>Standard</v>
      </c>
      <c r="I3059" s="1" cm="1">
        <f t="array" ref="I3059">_xlfn.XLOOKUP(B3059,'[1]VLOOKUP DATA'!$A$3:$A$14,_xlfn.XLOOKUP(H3059,'[1]VLOOKUP DATA'!$D$2:$F$2,'[1]VLOOKUP DATA'!$D$3:$F$14))*100</f>
        <v>147</v>
      </c>
      <c r="J3059" s="2">
        <v>100.96323333333332</v>
      </c>
      <c r="K3059" s="3">
        <f t="shared" si="188"/>
        <v>100.96323333333332</v>
      </c>
      <c r="L3059" s="3">
        <v>97.166666666666671</v>
      </c>
      <c r="M3059" s="4">
        <v>114.55257499999998</v>
      </c>
      <c r="N3059" s="4">
        <v>363.50483333333352</v>
      </c>
      <c r="O3059" s="4">
        <v>579.02042500000005</v>
      </c>
      <c r="P3059" s="3">
        <f t="shared" si="189"/>
        <v>480.00108333333327</v>
      </c>
      <c r="Q3059" s="5">
        <v>0</v>
      </c>
      <c r="R3059" s="5">
        <f>VLOOKUP(D3059,'[1]DESIGN LOAD'!AC:AF,2,FALSE)</f>
        <v>565</v>
      </c>
      <c r="S3059" s="7">
        <f>VLOOKUP(D3059,'[1]DESIGN LOAD'!AC:AF,3,FALSE)</f>
        <v>675</v>
      </c>
      <c r="T3059">
        <f>VLOOKUP(D3059,'[1]DESIGN LOAD'!AC:AF,4,FALSE)</f>
        <v>1240</v>
      </c>
    </row>
    <row r="3060" spans="1:20" x14ac:dyDescent="0.3">
      <c r="A3060" s="6">
        <v>2024</v>
      </c>
      <c r="B3060" s="6">
        <v>11</v>
      </c>
      <c r="C3060" s="6">
        <v>5</v>
      </c>
      <c r="D3060" s="6">
        <v>16</v>
      </c>
      <c r="E3060" s="6" t="str">
        <f t="shared" si="187"/>
        <v>Tuesday</v>
      </c>
      <c r="F3060" s="6" t="str">
        <f t="shared" si="183"/>
        <v>Week-day</v>
      </c>
      <c r="G3060" s="6" t="str">
        <f>_xlfn.XLOOKUP(B3060,'[1]VLOOKUP DATA'!$A$3:$A$14,'[1]VLOOKUP DATA'!$C$3:$C$14)</f>
        <v>Low-demand</v>
      </c>
      <c r="H3060" s="6" t="str" cm="1">
        <f t="array" ref="H3060">_xlfn.XLOOKUP(1,('[1]VLOOKUP DATA'!$I$2:$I$337=[1]DATA!G3060)*('[1]VLOOKUP DATA'!$J$2:$J$337=[1]DATA!D3060)*('[1]VLOOKUP DATA'!$K$2:$K$337=[1]DATA!E3060),'[1]VLOOKUP DATA'!$L$2:$L$337)</f>
        <v>Standard</v>
      </c>
      <c r="I3060" s="1" cm="1">
        <f t="array" ref="I3060">_xlfn.XLOOKUP(B3060,'[1]VLOOKUP DATA'!$A$3:$A$14,_xlfn.XLOOKUP(H3060,'[1]VLOOKUP DATA'!$D$2:$F$2,'[1]VLOOKUP DATA'!$D$3:$F$14))*100</f>
        <v>147</v>
      </c>
      <c r="J3060" s="2">
        <v>5.8682750000000024</v>
      </c>
      <c r="K3060" s="3">
        <f t="shared" si="188"/>
        <v>5.8682750000000024</v>
      </c>
      <c r="L3060" s="3">
        <v>96.341666666666669</v>
      </c>
      <c r="M3060" s="4">
        <v>130.74426666666665</v>
      </c>
      <c r="N3060" s="4">
        <v>391.43723333333327</v>
      </c>
      <c r="O3060" s="4">
        <v>528.04940833333342</v>
      </c>
      <c r="P3060" s="3">
        <f t="shared" si="189"/>
        <v>480.00108333333327</v>
      </c>
      <c r="Q3060" s="5">
        <v>0</v>
      </c>
      <c r="R3060" s="5">
        <f>VLOOKUP(D3060,'[1]DESIGN LOAD'!AC:AF,2,FALSE)</f>
        <v>565</v>
      </c>
      <c r="S3060" s="7">
        <f>VLOOKUP(D3060,'[1]DESIGN LOAD'!AC:AF,3,FALSE)</f>
        <v>675</v>
      </c>
      <c r="T3060">
        <f>VLOOKUP(D3060,'[1]DESIGN LOAD'!AC:AF,4,FALSE)</f>
        <v>1240</v>
      </c>
    </row>
    <row r="3061" spans="1:20" x14ac:dyDescent="0.3">
      <c r="A3061" s="6">
        <v>2024</v>
      </c>
      <c r="B3061" s="6">
        <v>11</v>
      </c>
      <c r="C3061" s="6">
        <v>5</v>
      </c>
      <c r="D3061" s="6">
        <v>17</v>
      </c>
      <c r="E3061" s="6" t="str">
        <f t="shared" si="187"/>
        <v>Tuesday</v>
      </c>
      <c r="F3061" s="6" t="str">
        <f t="shared" si="183"/>
        <v>Week-day</v>
      </c>
      <c r="G3061" s="6" t="str">
        <f>_xlfn.XLOOKUP(B3061,'[1]VLOOKUP DATA'!$A$3:$A$14,'[1]VLOOKUP DATA'!$C$3:$C$14)</f>
        <v>Low-demand</v>
      </c>
      <c r="H3061" s="6" t="str" cm="1">
        <f t="array" ref="H3061">_xlfn.XLOOKUP(1,('[1]VLOOKUP DATA'!$I$2:$I$337=[1]DATA!G3061)*('[1]VLOOKUP DATA'!$J$2:$J$337=[1]DATA!D3061)*('[1]VLOOKUP DATA'!$K$2:$K$337=[1]DATA!E3061),'[1]VLOOKUP DATA'!$L$2:$L$337)</f>
        <v>Standard</v>
      </c>
      <c r="I3061" s="1" cm="1">
        <f t="array" ref="I3061">_xlfn.XLOOKUP(B3061,'[1]VLOOKUP DATA'!$A$3:$A$14,_xlfn.XLOOKUP(H3061,'[1]VLOOKUP DATA'!$D$2:$F$2,'[1]VLOOKUP DATA'!$D$3:$F$14))*100</f>
        <v>147</v>
      </c>
      <c r="J3061" s="2">
        <v>9.6025999999999847</v>
      </c>
      <c r="K3061" s="3">
        <f t="shared" si="188"/>
        <v>9.6025999999999847</v>
      </c>
      <c r="L3061" s="3">
        <v>98.708333333333329</v>
      </c>
      <c r="M3061" s="4">
        <v>313.1031083333333</v>
      </c>
      <c r="N3061" s="4">
        <v>202.22192499999986</v>
      </c>
      <c r="O3061" s="4">
        <v>524.94538333333333</v>
      </c>
      <c r="P3061" s="3">
        <f t="shared" si="189"/>
        <v>480.00108333333327</v>
      </c>
      <c r="Q3061" s="5">
        <v>0</v>
      </c>
      <c r="R3061" s="5">
        <f>VLOOKUP(D3061,'[1]DESIGN LOAD'!AC:AF,2,FALSE)</f>
        <v>555</v>
      </c>
      <c r="S3061" s="7">
        <f>VLOOKUP(D3061,'[1]DESIGN LOAD'!AC:AF,3,FALSE)</f>
        <v>675</v>
      </c>
      <c r="T3061">
        <f>VLOOKUP(D3061,'[1]DESIGN LOAD'!AC:AF,4,FALSE)</f>
        <v>1230</v>
      </c>
    </row>
    <row r="3062" spans="1:20" x14ac:dyDescent="0.3">
      <c r="A3062" s="6">
        <v>2024</v>
      </c>
      <c r="B3062" s="6">
        <v>11</v>
      </c>
      <c r="C3062" s="6">
        <v>5</v>
      </c>
      <c r="D3062" s="6">
        <v>18</v>
      </c>
      <c r="E3062" s="6" t="str">
        <f t="shared" si="187"/>
        <v>Tuesday</v>
      </c>
      <c r="F3062" s="6" t="str">
        <f t="shared" si="183"/>
        <v>Week-day</v>
      </c>
      <c r="G3062" s="6" t="str">
        <f>_xlfn.XLOOKUP(B3062,'[1]VLOOKUP DATA'!$A$3:$A$14,'[1]VLOOKUP DATA'!$C$3:$C$14)</f>
        <v>Low-demand</v>
      </c>
      <c r="H3062" s="6" t="str" cm="1">
        <f t="array" ref="H3062">_xlfn.XLOOKUP(1,('[1]VLOOKUP DATA'!$I$2:$I$337=[1]DATA!G3062)*('[1]VLOOKUP DATA'!$J$2:$J$337=[1]DATA!D3062)*('[1]VLOOKUP DATA'!$K$2:$K$337=[1]DATA!E3062),'[1]VLOOKUP DATA'!$L$2:$L$337)</f>
        <v>Peak</v>
      </c>
      <c r="I3062" s="1" cm="1">
        <f t="array" ref="I3062">_xlfn.XLOOKUP(B3062,'[1]VLOOKUP DATA'!$A$3:$A$14,_xlfn.XLOOKUP(H3062,'[1]VLOOKUP DATA'!$D$2:$F$2,'[1]VLOOKUP DATA'!$D$3:$F$14))*100</f>
        <v>213</v>
      </c>
      <c r="J3062" s="2">
        <v>83.483708333333297</v>
      </c>
      <c r="K3062" s="3">
        <f t="shared" si="188"/>
        <v>83.483708333333297</v>
      </c>
      <c r="L3062" s="3">
        <v>99</v>
      </c>
      <c r="M3062" s="4">
        <v>434.19286666666659</v>
      </c>
      <c r="N3062" s="4">
        <v>32.599308333333326</v>
      </c>
      <c r="O3062" s="4">
        <v>550.27631666666662</v>
      </c>
      <c r="P3062" s="3">
        <f t="shared" si="189"/>
        <v>480.00108333333327</v>
      </c>
      <c r="Q3062" s="5">
        <v>0</v>
      </c>
      <c r="R3062" s="5">
        <f>VLOOKUP(D3062,'[1]DESIGN LOAD'!AC:AF,2,FALSE)</f>
        <v>485</v>
      </c>
      <c r="S3062" s="7">
        <f>VLOOKUP(D3062,'[1]DESIGN LOAD'!AC:AF,3,FALSE)</f>
        <v>655</v>
      </c>
      <c r="T3062">
        <f>VLOOKUP(D3062,'[1]DESIGN LOAD'!AC:AF,4,FALSE)</f>
        <v>1140</v>
      </c>
    </row>
    <row r="3063" spans="1:20" x14ac:dyDescent="0.3">
      <c r="A3063" s="6">
        <v>2024</v>
      </c>
      <c r="B3063" s="6">
        <v>11</v>
      </c>
      <c r="C3063" s="6">
        <v>5</v>
      </c>
      <c r="D3063" s="6">
        <v>19</v>
      </c>
      <c r="E3063" s="6" t="str">
        <f t="shared" si="187"/>
        <v>Tuesday</v>
      </c>
      <c r="F3063" s="6" t="str">
        <f t="shared" si="183"/>
        <v>Week-day</v>
      </c>
      <c r="G3063" s="6" t="str">
        <f>_xlfn.XLOOKUP(B3063,'[1]VLOOKUP DATA'!$A$3:$A$14,'[1]VLOOKUP DATA'!$C$3:$C$14)</f>
        <v>Low-demand</v>
      </c>
      <c r="H3063" s="6" t="str" cm="1">
        <f t="array" ref="H3063">_xlfn.XLOOKUP(1,('[1]VLOOKUP DATA'!$I$2:$I$337=[1]DATA!G3063)*('[1]VLOOKUP DATA'!$J$2:$J$337=[1]DATA!D3063)*('[1]VLOOKUP DATA'!$K$2:$K$337=[1]DATA!E3063),'[1]VLOOKUP DATA'!$L$2:$L$337)</f>
        <v>Peak</v>
      </c>
      <c r="I3063" s="1" cm="1">
        <f t="array" ref="I3063">_xlfn.XLOOKUP(B3063,'[1]VLOOKUP DATA'!$A$3:$A$14,_xlfn.XLOOKUP(H3063,'[1]VLOOKUP DATA'!$D$2:$F$2,'[1]VLOOKUP DATA'!$D$3:$F$14))*100</f>
        <v>213</v>
      </c>
      <c r="J3063" s="2">
        <v>92.272583333333429</v>
      </c>
      <c r="K3063" s="3">
        <f t="shared" si="188"/>
        <v>92.272583333333429</v>
      </c>
      <c r="L3063" s="3">
        <v>99</v>
      </c>
      <c r="M3063" s="4">
        <v>454.31779166666661</v>
      </c>
      <c r="N3063" s="4">
        <v>0.2325916666666667</v>
      </c>
      <c r="O3063" s="4">
        <v>546.82343333333336</v>
      </c>
      <c r="P3063" s="3">
        <f t="shared" si="189"/>
        <v>480.00108333333327</v>
      </c>
      <c r="Q3063" s="5">
        <v>0</v>
      </c>
      <c r="R3063" s="5">
        <f>VLOOKUP(D3063,'[1]DESIGN LOAD'!AC:AF,2,FALSE)</f>
        <v>295</v>
      </c>
      <c r="S3063" s="7">
        <f>VLOOKUP(D3063,'[1]DESIGN LOAD'!AC:AF,3,FALSE)</f>
        <v>655</v>
      </c>
      <c r="T3063">
        <f>VLOOKUP(D3063,'[1]DESIGN LOAD'!AC:AF,4,FALSE)</f>
        <v>950</v>
      </c>
    </row>
    <row r="3064" spans="1:20" x14ac:dyDescent="0.3">
      <c r="A3064" s="6">
        <v>2024</v>
      </c>
      <c r="B3064" s="6">
        <v>11</v>
      </c>
      <c r="C3064" s="6">
        <v>5</v>
      </c>
      <c r="D3064" s="6">
        <v>20</v>
      </c>
      <c r="E3064" s="6" t="str">
        <f t="shared" si="187"/>
        <v>Tuesday</v>
      </c>
      <c r="F3064" s="6" t="str">
        <f t="shared" si="183"/>
        <v>Week-day</v>
      </c>
      <c r="G3064" s="6" t="str">
        <f>_xlfn.XLOOKUP(B3064,'[1]VLOOKUP DATA'!$A$3:$A$14,'[1]VLOOKUP DATA'!$C$3:$C$14)</f>
        <v>Low-demand</v>
      </c>
      <c r="H3064" s="6" t="str" cm="1">
        <f t="array" ref="H3064">_xlfn.XLOOKUP(1,('[1]VLOOKUP DATA'!$I$2:$I$337=[1]DATA!G3064)*('[1]VLOOKUP DATA'!$J$2:$J$337=[1]DATA!D3064)*('[1]VLOOKUP DATA'!$K$2:$K$337=[1]DATA!E3064),'[1]VLOOKUP DATA'!$L$2:$L$337)</f>
        <v>Standard</v>
      </c>
      <c r="I3064" s="1" cm="1">
        <f t="array" ref="I3064">_xlfn.XLOOKUP(B3064,'[1]VLOOKUP DATA'!$A$3:$A$14,_xlfn.XLOOKUP(H3064,'[1]VLOOKUP DATA'!$D$2:$F$2,'[1]VLOOKUP DATA'!$D$3:$F$14))*100</f>
        <v>147</v>
      </c>
      <c r="J3064" s="2">
        <v>86.03914166666668</v>
      </c>
      <c r="K3064" s="3">
        <f t="shared" si="188"/>
        <v>86.03914166666668</v>
      </c>
      <c r="L3064" s="3">
        <v>99</v>
      </c>
      <c r="M3064" s="4">
        <v>454.26120833333357</v>
      </c>
      <c r="N3064" s="4">
        <v>0</v>
      </c>
      <c r="O3064" s="4">
        <v>540.30079166666644</v>
      </c>
      <c r="P3064" s="3">
        <f t="shared" si="189"/>
        <v>480.00108333333327</v>
      </c>
      <c r="Q3064" s="5">
        <v>0</v>
      </c>
      <c r="R3064" s="5">
        <f>VLOOKUP(D3064,'[1]DESIGN LOAD'!AC:AF,2,FALSE)</f>
        <v>295</v>
      </c>
      <c r="S3064" s="7">
        <f>VLOOKUP(D3064,'[1]DESIGN LOAD'!AC:AF,3,FALSE)</f>
        <v>190</v>
      </c>
      <c r="T3064">
        <f>VLOOKUP(D3064,'[1]DESIGN LOAD'!AC:AF,4,FALSE)</f>
        <v>485</v>
      </c>
    </row>
    <row r="3065" spans="1:20" x14ac:dyDescent="0.3">
      <c r="A3065" s="6">
        <v>2024</v>
      </c>
      <c r="B3065" s="6">
        <v>11</v>
      </c>
      <c r="C3065" s="6">
        <v>5</v>
      </c>
      <c r="D3065" s="6">
        <v>21</v>
      </c>
      <c r="E3065" s="6" t="str">
        <f t="shared" si="187"/>
        <v>Tuesday</v>
      </c>
      <c r="F3065" s="6" t="str">
        <f t="shared" si="183"/>
        <v>Week-day</v>
      </c>
      <c r="G3065" s="6" t="str">
        <f>_xlfn.XLOOKUP(B3065,'[1]VLOOKUP DATA'!$A$3:$A$14,'[1]VLOOKUP DATA'!$C$3:$C$14)</f>
        <v>Low-demand</v>
      </c>
      <c r="H3065" s="6" t="str" cm="1">
        <f t="array" ref="H3065">_xlfn.XLOOKUP(1,('[1]VLOOKUP DATA'!$I$2:$I$337=[1]DATA!G3065)*('[1]VLOOKUP DATA'!$J$2:$J$337=[1]DATA!D3065)*('[1]VLOOKUP DATA'!$K$2:$K$337=[1]DATA!E3065),'[1]VLOOKUP DATA'!$L$2:$L$337)</f>
        <v>Standard</v>
      </c>
      <c r="I3065" s="1" cm="1">
        <f t="array" ref="I3065">_xlfn.XLOOKUP(B3065,'[1]VLOOKUP DATA'!$A$3:$A$14,_xlfn.XLOOKUP(H3065,'[1]VLOOKUP DATA'!$D$2:$F$2,'[1]VLOOKUP DATA'!$D$3:$F$14))*100</f>
        <v>147</v>
      </c>
      <c r="J3065" s="2">
        <v>85.941908333333402</v>
      </c>
      <c r="K3065" s="3">
        <f t="shared" si="188"/>
        <v>85.941908333333402</v>
      </c>
      <c r="L3065" s="3">
        <v>99</v>
      </c>
      <c r="M3065" s="4">
        <v>419.82073333333341</v>
      </c>
      <c r="N3065" s="4">
        <v>0</v>
      </c>
      <c r="O3065" s="4">
        <v>505.76310833333304</v>
      </c>
      <c r="P3065" s="3">
        <f t="shared" si="189"/>
        <v>480.00108333333327</v>
      </c>
      <c r="Q3065" s="5">
        <v>0</v>
      </c>
      <c r="R3065" s="5">
        <f>VLOOKUP(D3065,'[1]DESIGN LOAD'!AC:AF,2,FALSE)</f>
        <v>295</v>
      </c>
      <c r="S3065" s="7">
        <f>VLOOKUP(D3065,'[1]DESIGN LOAD'!AC:AF,3,FALSE)</f>
        <v>190</v>
      </c>
      <c r="T3065">
        <f>VLOOKUP(D3065,'[1]DESIGN LOAD'!AC:AF,4,FALSE)</f>
        <v>485</v>
      </c>
    </row>
    <row r="3066" spans="1:20" x14ac:dyDescent="0.3">
      <c r="A3066" s="6">
        <v>2024</v>
      </c>
      <c r="B3066" s="6">
        <v>11</v>
      </c>
      <c r="C3066" s="6">
        <v>5</v>
      </c>
      <c r="D3066" s="6">
        <v>22</v>
      </c>
      <c r="E3066" s="6" t="str">
        <f t="shared" si="187"/>
        <v>Tuesday</v>
      </c>
      <c r="F3066" s="6" t="str">
        <f t="shared" si="183"/>
        <v>Week-day</v>
      </c>
      <c r="G3066" s="6" t="str">
        <f>_xlfn.XLOOKUP(B3066,'[1]VLOOKUP DATA'!$A$3:$A$14,'[1]VLOOKUP DATA'!$C$3:$C$14)</f>
        <v>Low-demand</v>
      </c>
      <c r="H3066" s="6" t="str" cm="1">
        <f t="array" ref="H3066">_xlfn.XLOOKUP(1,('[1]VLOOKUP DATA'!$I$2:$I$337=[1]DATA!G3066)*('[1]VLOOKUP DATA'!$J$2:$J$337=[1]DATA!D3066)*('[1]VLOOKUP DATA'!$K$2:$K$337=[1]DATA!E3066),'[1]VLOOKUP DATA'!$L$2:$L$337)</f>
        <v>Off-Peak</v>
      </c>
      <c r="I3066" s="1" cm="1">
        <f t="array" ref="I3066">_xlfn.XLOOKUP(B3066,'[1]VLOOKUP DATA'!$A$3:$A$14,_xlfn.XLOOKUP(H3066,'[1]VLOOKUP DATA'!$D$2:$F$2,'[1]VLOOKUP DATA'!$D$3:$F$14))*100</f>
        <v>93</v>
      </c>
      <c r="J3066" s="2">
        <v>80.552466666666675</v>
      </c>
      <c r="K3066" s="3">
        <f t="shared" si="188"/>
        <v>80.552466666666675</v>
      </c>
      <c r="L3066" s="3">
        <v>99</v>
      </c>
      <c r="M3066" s="4">
        <v>434.41884166666671</v>
      </c>
      <c r="N3066" s="4">
        <v>0</v>
      </c>
      <c r="O3066" s="4">
        <v>514.97178333333341</v>
      </c>
      <c r="P3066" s="3">
        <f t="shared" si="189"/>
        <v>480.00108333333327</v>
      </c>
      <c r="Q3066" s="5">
        <v>0</v>
      </c>
      <c r="R3066" s="5">
        <f>VLOOKUP(D3066,'[1]DESIGN LOAD'!AC:AF,2,FALSE)</f>
        <v>200</v>
      </c>
      <c r="S3066" s="7">
        <f>VLOOKUP(D3066,'[1]DESIGN LOAD'!AC:AF,3,FALSE)</f>
        <v>190</v>
      </c>
      <c r="T3066">
        <f>VLOOKUP(D3066,'[1]DESIGN LOAD'!AC:AF,4,FALSE)</f>
        <v>390</v>
      </c>
    </row>
    <row r="3067" spans="1:20" x14ac:dyDescent="0.3">
      <c r="A3067" s="6">
        <v>2024</v>
      </c>
      <c r="B3067" s="6">
        <v>11</v>
      </c>
      <c r="C3067" s="6">
        <v>5</v>
      </c>
      <c r="D3067" s="6">
        <v>23</v>
      </c>
      <c r="E3067" s="6" t="str">
        <f t="shared" si="187"/>
        <v>Tuesday</v>
      </c>
      <c r="F3067" s="6" t="str">
        <f t="shared" si="183"/>
        <v>Week-day</v>
      </c>
      <c r="G3067" s="6" t="str">
        <f>_xlfn.XLOOKUP(B3067,'[1]VLOOKUP DATA'!$A$3:$A$14,'[1]VLOOKUP DATA'!$C$3:$C$14)</f>
        <v>Low-demand</v>
      </c>
      <c r="H3067" s="6" t="str" cm="1">
        <f t="array" ref="H3067">_xlfn.XLOOKUP(1,('[1]VLOOKUP DATA'!$I$2:$I$337=[1]DATA!G3067)*('[1]VLOOKUP DATA'!$J$2:$J$337=[1]DATA!D3067)*('[1]VLOOKUP DATA'!$K$2:$K$337=[1]DATA!E3067),'[1]VLOOKUP DATA'!$L$2:$L$337)</f>
        <v>Off-Peak</v>
      </c>
      <c r="I3067" s="1" cm="1">
        <f t="array" ref="I3067">_xlfn.XLOOKUP(B3067,'[1]VLOOKUP DATA'!$A$3:$A$14,_xlfn.XLOOKUP(H3067,'[1]VLOOKUP DATA'!$D$2:$F$2,'[1]VLOOKUP DATA'!$D$3:$F$14))*100</f>
        <v>93</v>
      </c>
      <c r="J3067" s="2">
        <v>73.111991666666711</v>
      </c>
      <c r="K3067" s="3">
        <f t="shared" si="188"/>
        <v>73.111991666666711</v>
      </c>
      <c r="L3067" s="3">
        <v>99</v>
      </c>
      <c r="M3067" s="4">
        <v>421.17343333333355</v>
      </c>
      <c r="N3067" s="4">
        <v>0</v>
      </c>
      <c r="O3067" s="4">
        <v>494.28591666666654</v>
      </c>
      <c r="P3067" s="3">
        <f t="shared" si="189"/>
        <v>480.00108333333327</v>
      </c>
      <c r="Q3067" s="5">
        <v>0</v>
      </c>
      <c r="R3067" s="5">
        <f>VLOOKUP(D3067,'[1]DESIGN LOAD'!AC:AF,2,FALSE)</f>
        <v>200</v>
      </c>
      <c r="S3067" s="7">
        <f>VLOOKUP(D3067,'[1]DESIGN LOAD'!AC:AF,3,FALSE)</f>
        <v>190</v>
      </c>
      <c r="T3067">
        <f>VLOOKUP(D3067,'[1]DESIGN LOAD'!AC:AF,4,FALSE)</f>
        <v>390</v>
      </c>
    </row>
    <row r="3068" spans="1:20" x14ac:dyDescent="0.3">
      <c r="A3068" s="6">
        <v>2024</v>
      </c>
      <c r="B3068" s="6">
        <v>11</v>
      </c>
      <c r="C3068" s="6">
        <v>6</v>
      </c>
      <c r="D3068" s="6">
        <v>0</v>
      </c>
      <c r="E3068" s="6" t="str">
        <f t="shared" si="187"/>
        <v>Wednesday</v>
      </c>
      <c r="F3068" s="6" t="str">
        <f t="shared" si="183"/>
        <v>Week-day</v>
      </c>
      <c r="G3068" s="6" t="str">
        <f>_xlfn.XLOOKUP(B3068,'[1]VLOOKUP DATA'!$A$3:$A$14,'[1]VLOOKUP DATA'!$C$3:$C$14)</f>
        <v>Low-demand</v>
      </c>
      <c r="H3068" s="6" t="str" cm="1">
        <f t="array" ref="H3068">_xlfn.XLOOKUP(1,('[1]VLOOKUP DATA'!$I$2:$I$337=[1]DATA!G3068)*('[1]VLOOKUP DATA'!$J$2:$J$337=[1]DATA!D3068)*('[1]VLOOKUP DATA'!$K$2:$K$337=[1]DATA!E3068),'[1]VLOOKUP DATA'!$L$2:$L$337)</f>
        <v>Off-Peak</v>
      </c>
      <c r="I3068" s="1" cm="1">
        <f t="array" ref="I3068">_xlfn.XLOOKUP(B3068,'[1]VLOOKUP DATA'!$A$3:$A$14,_xlfn.XLOOKUP(H3068,'[1]VLOOKUP DATA'!$D$2:$F$2,'[1]VLOOKUP DATA'!$D$3:$F$14))*100</f>
        <v>93</v>
      </c>
      <c r="J3068" s="2">
        <v>77.394224999999977</v>
      </c>
      <c r="K3068" s="3">
        <f t="shared" si="188"/>
        <v>77.394224999999977</v>
      </c>
      <c r="L3068" s="3">
        <v>99</v>
      </c>
      <c r="M3068" s="4">
        <v>421.85900833333324</v>
      </c>
      <c r="N3068" s="4">
        <v>0</v>
      </c>
      <c r="O3068" s="4">
        <v>499.2534999999998</v>
      </c>
      <c r="P3068" s="3">
        <f t="shared" si="189"/>
        <v>480.00108333333327</v>
      </c>
      <c r="Q3068" s="5">
        <v>0</v>
      </c>
      <c r="R3068" s="5">
        <f>VLOOKUP(D3068,'[1]DESIGN LOAD'!AC:AF,2,FALSE)</f>
        <v>200</v>
      </c>
      <c r="S3068" s="7">
        <f>VLOOKUP(D3068,'[1]DESIGN LOAD'!AC:AF,3,FALSE)</f>
        <v>190</v>
      </c>
      <c r="T3068">
        <f>VLOOKUP(D3068,'[1]DESIGN LOAD'!AC:AF,4,FALSE)</f>
        <v>390</v>
      </c>
    </row>
    <row r="3069" spans="1:20" x14ac:dyDescent="0.3">
      <c r="A3069" s="6">
        <v>2024</v>
      </c>
      <c r="B3069" s="6">
        <v>11</v>
      </c>
      <c r="C3069" s="6">
        <v>6</v>
      </c>
      <c r="D3069" s="6">
        <v>1</v>
      </c>
      <c r="E3069" s="6" t="str">
        <f t="shared" si="187"/>
        <v>Wednesday</v>
      </c>
      <c r="F3069" s="6" t="str">
        <f t="shared" si="183"/>
        <v>Week-day</v>
      </c>
      <c r="G3069" s="6" t="str">
        <f>_xlfn.XLOOKUP(B3069,'[1]VLOOKUP DATA'!$A$3:$A$14,'[1]VLOOKUP DATA'!$C$3:$C$14)</f>
        <v>Low-demand</v>
      </c>
      <c r="H3069" s="6" t="str" cm="1">
        <f t="array" ref="H3069">_xlfn.XLOOKUP(1,('[1]VLOOKUP DATA'!$I$2:$I$337=[1]DATA!G3069)*('[1]VLOOKUP DATA'!$J$2:$J$337=[1]DATA!D3069)*('[1]VLOOKUP DATA'!$K$2:$K$337=[1]DATA!E3069),'[1]VLOOKUP DATA'!$L$2:$L$337)</f>
        <v>Off-Peak</v>
      </c>
      <c r="I3069" s="1" cm="1">
        <f t="array" ref="I3069">_xlfn.XLOOKUP(B3069,'[1]VLOOKUP DATA'!$A$3:$A$14,_xlfn.XLOOKUP(H3069,'[1]VLOOKUP DATA'!$D$2:$F$2,'[1]VLOOKUP DATA'!$D$3:$F$14))*100</f>
        <v>93</v>
      </c>
      <c r="J3069" s="2">
        <v>72.272216666666679</v>
      </c>
      <c r="K3069" s="3">
        <f t="shared" si="188"/>
        <v>72.272216666666679</v>
      </c>
      <c r="L3069" s="3">
        <v>99</v>
      </c>
      <c r="M3069" s="4">
        <v>420.0310750000001</v>
      </c>
      <c r="N3069" s="4">
        <v>0</v>
      </c>
      <c r="O3069" s="4">
        <v>492.30349166666684</v>
      </c>
      <c r="P3069" s="3">
        <f t="shared" si="189"/>
        <v>480.00108333333327</v>
      </c>
      <c r="Q3069" s="5">
        <v>0</v>
      </c>
      <c r="R3069" s="5">
        <f>VLOOKUP(D3069,'[1]DESIGN LOAD'!AC:AF,2,FALSE)</f>
        <v>200</v>
      </c>
      <c r="S3069" s="7">
        <f>VLOOKUP(D3069,'[1]DESIGN LOAD'!AC:AF,3,FALSE)</f>
        <v>190</v>
      </c>
      <c r="T3069">
        <f>VLOOKUP(D3069,'[1]DESIGN LOAD'!AC:AF,4,FALSE)</f>
        <v>390</v>
      </c>
    </row>
    <row r="3070" spans="1:20" x14ac:dyDescent="0.3">
      <c r="A3070" s="6">
        <v>2024</v>
      </c>
      <c r="B3070" s="6">
        <v>11</v>
      </c>
      <c r="C3070" s="6">
        <v>6</v>
      </c>
      <c r="D3070" s="6">
        <v>2</v>
      </c>
      <c r="E3070" s="6" t="str">
        <f t="shared" si="187"/>
        <v>Wednesday</v>
      </c>
      <c r="F3070" s="6" t="str">
        <f t="shared" si="183"/>
        <v>Week-day</v>
      </c>
      <c r="G3070" s="6" t="str">
        <f>_xlfn.XLOOKUP(B3070,'[1]VLOOKUP DATA'!$A$3:$A$14,'[1]VLOOKUP DATA'!$C$3:$C$14)</f>
        <v>Low-demand</v>
      </c>
      <c r="H3070" s="6" t="str" cm="1">
        <f t="array" ref="H3070">_xlfn.XLOOKUP(1,('[1]VLOOKUP DATA'!$I$2:$I$337=[1]DATA!G3070)*('[1]VLOOKUP DATA'!$J$2:$J$337=[1]DATA!D3070)*('[1]VLOOKUP DATA'!$K$2:$K$337=[1]DATA!E3070),'[1]VLOOKUP DATA'!$L$2:$L$337)</f>
        <v>Off-Peak</v>
      </c>
      <c r="I3070" s="1" cm="1">
        <f t="array" ref="I3070">_xlfn.XLOOKUP(B3070,'[1]VLOOKUP DATA'!$A$3:$A$14,_xlfn.XLOOKUP(H3070,'[1]VLOOKUP DATA'!$D$2:$F$2,'[1]VLOOKUP DATA'!$D$3:$F$14))*100</f>
        <v>93</v>
      </c>
      <c r="J3070" s="2">
        <v>73.077108333333342</v>
      </c>
      <c r="K3070" s="3">
        <f t="shared" si="188"/>
        <v>73.077108333333342</v>
      </c>
      <c r="L3070" s="3">
        <v>99</v>
      </c>
      <c r="M3070" s="4">
        <v>426.84690833333326</v>
      </c>
      <c r="N3070" s="4">
        <v>0</v>
      </c>
      <c r="O3070" s="4">
        <v>499.92457500000012</v>
      </c>
      <c r="P3070" s="3">
        <f t="shared" si="189"/>
        <v>480.00108333333327</v>
      </c>
      <c r="Q3070" s="5">
        <v>0</v>
      </c>
      <c r="R3070" s="5">
        <f>VLOOKUP(D3070,'[1]DESIGN LOAD'!AC:AF,2,FALSE)</f>
        <v>200</v>
      </c>
      <c r="S3070" s="7">
        <f>VLOOKUP(D3070,'[1]DESIGN LOAD'!AC:AF,3,FALSE)</f>
        <v>190</v>
      </c>
      <c r="T3070">
        <f>VLOOKUP(D3070,'[1]DESIGN LOAD'!AC:AF,4,FALSE)</f>
        <v>390</v>
      </c>
    </row>
    <row r="3071" spans="1:20" x14ac:dyDescent="0.3">
      <c r="A3071" s="6">
        <v>2024</v>
      </c>
      <c r="B3071" s="6">
        <v>11</v>
      </c>
      <c r="C3071" s="6">
        <v>6</v>
      </c>
      <c r="D3071" s="6">
        <v>3</v>
      </c>
      <c r="E3071" s="6" t="str">
        <f t="shared" si="187"/>
        <v>Wednesday</v>
      </c>
      <c r="F3071" s="6" t="str">
        <f t="shared" si="183"/>
        <v>Week-day</v>
      </c>
      <c r="G3071" s="6" t="str">
        <f>_xlfn.XLOOKUP(B3071,'[1]VLOOKUP DATA'!$A$3:$A$14,'[1]VLOOKUP DATA'!$C$3:$C$14)</f>
        <v>Low-demand</v>
      </c>
      <c r="H3071" s="6" t="str" cm="1">
        <f t="array" ref="H3071">_xlfn.XLOOKUP(1,('[1]VLOOKUP DATA'!$I$2:$I$337=[1]DATA!G3071)*('[1]VLOOKUP DATA'!$J$2:$J$337=[1]DATA!D3071)*('[1]VLOOKUP DATA'!$K$2:$K$337=[1]DATA!E3071),'[1]VLOOKUP DATA'!$L$2:$L$337)</f>
        <v>Off-Peak</v>
      </c>
      <c r="I3071" s="1" cm="1">
        <f t="array" ref="I3071">_xlfn.XLOOKUP(B3071,'[1]VLOOKUP DATA'!$A$3:$A$14,_xlfn.XLOOKUP(H3071,'[1]VLOOKUP DATA'!$D$2:$F$2,'[1]VLOOKUP DATA'!$D$3:$F$14))*100</f>
        <v>93</v>
      </c>
      <c r="J3071" s="2">
        <v>71.656291666666661</v>
      </c>
      <c r="K3071" s="3">
        <f t="shared" si="188"/>
        <v>71.656291666666661</v>
      </c>
      <c r="L3071" s="3">
        <v>99</v>
      </c>
      <c r="M3071" s="4">
        <v>437.14339999999982</v>
      </c>
      <c r="N3071" s="4">
        <v>0</v>
      </c>
      <c r="O3071" s="4">
        <v>508.60279166666646</v>
      </c>
      <c r="P3071" s="3">
        <f t="shared" si="189"/>
        <v>480.00108333333327</v>
      </c>
      <c r="Q3071" s="5">
        <v>0</v>
      </c>
      <c r="R3071" s="5">
        <f>VLOOKUP(D3071,'[1]DESIGN LOAD'!AC:AF,2,FALSE)</f>
        <v>200</v>
      </c>
      <c r="S3071" s="7">
        <f>VLOOKUP(D3071,'[1]DESIGN LOAD'!AC:AF,3,FALSE)</f>
        <v>190</v>
      </c>
      <c r="T3071">
        <f>VLOOKUP(D3071,'[1]DESIGN LOAD'!AC:AF,4,FALSE)</f>
        <v>390</v>
      </c>
    </row>
    <row r="3072" spans="1:20" x14ac:dyDescent="0.3">
      <c r="A3072" s="6">
        <v>2024</v>
      </c>
      <c r="B3072" s="6">
        <v>11</v>
      </c>
      <c r="C3072" s="6">
        <v>6</v>
      </c>
      <c r="D3072" s="6">
        <v>4</v>
      </c>
      <c r="E3072" s="6" t="str">
        <f t="shared" si="187"/>
        <v>Wednesday</v>
      </c>
      <c r="F3072" s="6" t="str">
        <f t="shared" si="183"/>
        <v>Week-day</v>
      </c>
      <c r="G3072" s="6" t="str">
        <f>_xlfn.XLOOKUP(B3072,'[1]VLOOKUP DATA'!$A$3:$A$14,'[1]VLOOKUP DATA'!$C$3:$C$14)</f>
        <v>Low-demand</v>
      </c>
      <c r="H3072" s="6" t="str" cm="1">
        <f t="array" ref="H3072">_xlfn.XLOOKUP(1,('[1]VLOOKUP DATA'!$I$2:$I$337=[1]DATA!G3072)*('[1]VLOOKUP DATA'!$J$2:$J$337=[1]DATA!D3072)*('[1]VLOOKUP DATA'!$K$2:$K$337=[1]DATA!E3072),'[1]VLOOKUP DATA'!$L$2:$L$337)</f>
        <v>Off-Peak</v>
      </c>
      <c r="I3072" s="1" cm="1">
        <f t="array" ref="I3072">_xlfn.XLOOKUP(B3072,'[1]VLOOKUP DATA'!$A$3:$A$14,_xlfn.XLOOKUP(H3072,'[1]VLOOKUP DATA'!$D$2:$F$2,'[1]VLOOKUP DATA'!$D$3:$F$14))*100</f>
        <v>93</v>
      </c>
      <c r="J3072" s="2">
        <v>78.739808333333301</v>
      </c>
      <c r="K3072" s="3">
        <f t="shared" si="188"/>
        <v>78.739808333333301</v>
      </c>
      <c r="L3072" s="3">
        <v>99.00833333333334</v>
      </c>
      <c r="M3072" s="4">
        <v>411.58339166666673</v>
      </c>
      <c r="N3072" s="4">
        <v>0</v>
      </c>
      <c r="O3072" s="4">
        <v>490.32364999999993</v>
      </c>
      <c r="P3072" s="3">
        <f t="shared" si="189"/>
        <v>480.00108333333327</v>
      </c>
      <c r="Q3072" s="5">
        <v>0</v>
      </c>
      <c r="R3072" s="5">
        <f>VLOOKUP(D3072,'[1]DESIGN LOAD'!AC:AF,2,FALSE)</f>
        <v>295</v>
      </c>
      <c r="S3072" s="7">
        <f>VLOOKUP(D3072,'[1]DESIGN LOAD'!AC:AF,3,FALSE)</f>
        <v>190</v>
      </c>
      <c r="T3072">
        <f>VLOOKUP(D3072,'[1]DESIGN LOAD'!AC:AF,4,FALSE)</f>
        <v>485</v>
      </c>
    </row>
    <row r="3073" spans="1:20" x14ac:dyDescent="0.3">
      <c r="A3073" s="6">
        <v>2024</v>
      </c>
      <c r="B3073" s="6">
        <v>11</v>
      </c>
      <c r="C3073" s="6">
        <v>6</v>
      </c>
      <c r="D3073" s="6">
        <v>5</v>
      </c>
      <c r="E3073" s="6" t="str">
        <f t="shared" si="187"/>
        <v>Wednesday</v>
      </c>
      <c r="F3073" s="6" t="str">
        <f t="shared" si="183"/>
        <v>Week-day</v>
      </c>
      <c r="G3073" s="6" t="str">
        <f>_xlfn.XLOOKUP(B3073,'[1]VLOOKUP DATA'!$A$3:$A$14,'[1]VLOOKUP DATA'!$C$3:$C$14)</f>
        <v>Low-demand</v>
      </c>
      <c r="H3073" s="6" t="str" cm="1">
        <f t="array" ref="H3073">_xlfn.XLOOKUP(1,('[1]VLOOKUP DATA'!$I$2:$I$337=[1]DATA!G3073)*('[1]VLOOKUP DATA'!$J$2:$J$337=[1]DATA!D3073)*('[1]VLOOKUP DATA'!$K$2:$K$337=[1]DATA!E3073),'[1]VLOOKUP DATA'!$L$2:$L$337)</f>
        <v>Off-Peak</v>
      </c>
      <c r="I3073" s="1" cm="1">
        <f t="array" ref="I3073">_xlfn.XLOOKUP(B3073,'[1]VLOOKUP DATA'!$A$3:$A$14,_xlfn.XLOOKUP(H3073,'[1]VLOOKUP DATA'!$D$2:$F$2,'[1]VLOOKUP DATA'!$D$3:$F$14))*100</f>
        <v>93</v>
      </c>
      <c r="J3073" s="2">
        <v>68.271242424242431</v>
      </c>
      <c r="K3073" s="3">
        <f t="shared" si="188"/>
        <v>68.271242424242431</v>
      </c>
      <c r="L3073" s="3">
        <v>99</v>
      </c>
      <c r="M3073" s="4">
        <v>418.77483838383841</v>
      </c>
      <c r="N3073" s="4">
        <v>2.1457070707070702</v>
      </c>
      <c r="O3073" s="4">
        <v>489.22795959595987</v>
      </c>
      <c r="P3073" s="3">
        <f t="shared" si="189"/>
        <v>480.00108333333327</v>
      </c>
      <c r="Q3073" s="5">
        <v>0</v>
      </c>
      <c r="R3073" s="5">
        <f>VLOOKUP(D3073,'[1]DESIGN LOAD'!AC:AF,2,FALSE)</f>
        <v>295</v>
      </c>
      <c r="S3073" s="7">
        <f>VLOOKUP(D3073,'[1]DESIGN LOAD'!AC:AF,3,FALSE)</f>
        <v>190</v>
      </c>
      <c r="T3073">
        <f>VLOOKUP(D3073,'[1]DESIGN LOAD'!AC:AF,4,FALSE)</f>
        <v>485</v>
      </c>
    </row>
    <row r="3074" spans="1:20" x14ac:dyDescent="0.3">
      <c r="A3074" s="6">
        <v>2024</v>
      </c>
      <c r="B3074" s="6">
        <v>11</v>
      </c>
      <c r="C3074" s="6">
        <v>6</v>
      </c>
      <c r="D3074" s="6">
        <v>6</v>
      </c>
      <c r="E3074" s="6" t="str">
        <f t="shared" ref="E3074:E3137" si="190">TEXT(DATE(A3074, B3074, C3074), "dddd")</f>
        <v>Wednesday</v>
      </c>
      <c r="F3074" s="6" t="str">
        <f t="shared" si="183"/>
        <v>Week-day</v>
      </c>
      <c r="G3074" s="6" t="str">
        <f>_xlfn.XLOOKUP(B3074,'[1]VLOOKUP DATA'!$A$3:$A$14,'[1]VLOOKUP DATA'!$C$3:$C$14)</f>
        <v>Low-demand</v>
      </c>
      <c r="H3074" s="6" t="str" cm="1">
        <f t="array" ref="H3074">_xlfn.XLOOKUP(1,('[1]VLOOKUP DATA'!$I$2:$I$337=[1]DATA!G3074)*('[1]VLOOKUP DATA'!$J$2:$J$337=[1]DATA!D3074)*('[1]VLOOKUP DATA'!$K$2:$K$337=[1]DATA!E3074),'[1]VLOOKUP DATA'!$L$2:$L$337)</f>
        <v>Standard</v>
      </c>
      <c r="I3074" s="1" cm="1">
        <f t="array" ref="I3074">_xlfn.XLOOKUP(B3074,'[1]VLOOKUP DATA'!$A$3:$A$14,_xlfn.XLOOKUP(H3074,'[1]VLOOKUP DATA'!$D$2:$F$2,'[1]VLOOKUP DATA'!$D$3:$F$14))*100</f>
        <v>147</v>
      </c>
      <c r="J3074" s="2">
        <v>79.982266666666646</v>
      </c>
      <c r="K3074" s="3">
        <f t="shared" ref="K3074:K3137" si="191">IF(J3074&gt;0,J3074,0)</f>
        <v>79.982266666666646</v>
      </c>
      <c r="L3074" s="3">
        <v>99</v>
      </c>
      <c r="M3074" s="4">
        <v>410.29140833333338</v>
      </c>
      <c r="N3074" s="4">
        <v>61.349908333333318</v>
      </c>
      <c r="O3074" s="4">
        <v>551.62299166666685</v>
      </c>
      <c r="P3074" s="3">
        <f t="shared" ref="P3074:P3137" si="192">_xlfn.MAXIFS(M:M,B:B,B3074)</f>
        <v>480.00108333333327</v>
      </c>
      <c r="Q3074" s="5">
        <v>0</v>
      </c>
      <c r="R3074" s="5">
        <f>VLOOKUP(D3074,'[1]DESIGN LOAD'!AC:AF,2,FALSE)</f>
        <v>295</v>
      </c>
      <c r="S3074" s="7">
        <f>VLOOKUP(D3074,'[1]DESIGN LOAD'!AC:AF,3,FALSE)</f>
        <v>190</v>
      </c>
      <c r="T3074">
        <f>VLOOKUP(D3074,'[1]DESIGN LOAD'!AC:AF,4,FALSE)</f>
        <v>485</v>
      </c>
    </row>
    <row r="3075" spans="1:20" x14ac:dyDescent="0.3">
      <c r="A3075" s="6">
        <v>2024</v>
      </c>
      <c r="B3075" s="6">
        <v>11</v>
      </c>
      <c r="C3075" s="6">
        <v>6</v>
      </c>
      <c r="D3075" s="6">
        <v>7</v>
      </c>
      <c r="E3075" s="6" t="str">
        <f t="shared" si="190"/>
        <v>Wednesday</v>
      </c>
      <c r="F3075" s="6" t="str">
        <f t="shared" si="183"/>
        <v>Week-day</v>
      </c>
      <c r="G3075" s="6" t="str">
        <f>_xlfn.XLOOKUP(B3075,'[1]VLOOKUP DATA'!$A$3:$A$14,'[1]VLOOKUP DATA'!$C$3:$C$14)</f>
        <v>Low-demand</v>
      </c>
      <c r="H3075" s="6" t="str" cm="1">
        <f t="array" ref="H3075">_xlfn.XLOOKUP(1,('[1]VLOOKUP DATA'!$I$2:$I$337=[1]DATA!G3075)*('[1]VLOOKUP DATA'!$J$2:$J$337=[1]DATA!D3075)*('[1]VLOOKUP DATA'!$K$2:$K$337=[1]DATA!E3075),'[1]VLOOKUP DATA'!$L$2:$L$337)</f>
        <v>Peak</v>
      </c>
      <c r="I3075" s="1" cm="1">
        <f t="array" ref="I3075">_xlfn.XLOOKUP(B3075,'[1]VLOOKUP DATA'!$A$3:$A$14,_xlfn.XLOOKUP(H3075,'[1]VLOOKUP DATA'!$D$2:$F$2,'[1]VLOOKUP DATA'!$D$3:$F$14))*100</f>
        <v>213</v>
      </c>
      <c r="J3075" s="2">
        <v>56.826708333333286</v>
      </c>
      <c r="K3075" s="3">
        <f t="shared" si="191"/>
        <v>56.826708333333286</v>
      </c>
      <c r="L3075" s="3">
        <v>97.091666666666669</v>
      </c>
      <c r="M3075" s="4">
        <v>107.34886666666665</v>
      </c>
      <c r="N3075" s="4">
        <v>335.47770833333351</v>
      </c>
      <c r="O3075" s="4">
        <v>499.65299166666688</v>
      </c>
      <c r="P3075" s="3">
        <f t="shared" si="192"/>
        <v>480.00108333333327</v>
      </c>
      <c r="Q3075" s="5">
        <v>0</v>
      </c>
      <c r="R3075" s="5">
        <f>VLOOKUP(D3075,'[1]DESIGN LOAD'!AC:AF,2,FALSE)</f>
        <v>565</v>
      </c>
      <c r="S3075" s="7">
        <f>VLOOKUP(D3075,'[1]DESIGN LOAD'!AC:AF,3,FALSE)</f>
        <v>690</v>
      </c>
      <c r="T3075">
        <f>VLOOKUP(D3075,'[1]DESIGN LOAD'!AC:AF,4,FALSE)</f>
        <v>1255</v>
      </c>
    </row>
    <row r="3076" spans="1:20" x14ac:dyDescent="0.3">
      <c r="A3076" s="6">
        <v>2024</v>
      </c>
      <c r="B3076" s="6">
        <v>11</v>
      </c>
      <c r="C3076" s="6">
        <v>6</v>
      </c>
      <c r="D3076" s="6">
        <v>8</v>
      </c>
      <c r="E3076" s="6" t="str">
        <f t="shared" si="190"/>
        <v>Wednesday</v>
      </c>
      <c r="F3076" s="6" t="str">
        <f t="shared" si="183"/>
        <v>Week-day</v>
      </c>
      <c r="G3076" s="6" t="str">
        <f>_xlfn.XLOOKUP(B3076,'[1]VLOOKUP DATA'!$A$3:$A$14,'[1]VLOOKUP DATA'!$C$3:$C$14)</f>
        <v>Low-demand</v>
      </c>
      <c r="H3076" s="6" t="str" cm="1">
        <f t="array" ref="H3076">_xlfn.XLOOKUP(1,('[1]VLOOKUP DATA'!$I$2:$I$337=[1]DATA!G3076)*('[1]VLOOKUP DATA'!$J$2:$J$337=[1]DATA!D3076)*('[1]VLOOKUP DATA'!$K$2:$K$337=[1]DATA!E3076),'[1]VLOOKUP DATA'!$L$2:$L$337)</f>
        <v>Peak</v>
      </c>
      <c r="I3076" s="1" cm="1">
        <f t="array" ref="I3076">_xlfn.XLOOKUP(B3076,'[1]VLOOKUP DATA'!$A$3:$A$14,_xlfn.XLOOKUP(H3076,'[1]VLOOKUP DATA'!$D$2:$F$2,'[1]VLOOKUP DATA'!$D$3:$F$14))*100</f>
        <v>213</v>
      </c>
      <c r="J3076" s="2">
        <v>21.955199999999984</v>
      </c>
      <c r="K3076" s="3">
        <f t="shared" si="191"/>
        <v>21.955199999999984</v>
      </c>
      <c r="L3076" s="3">
        <v>97.474999999999994</v>
      </c>
      <c r="M3076" s="4">
        <v>0</v>
      </c>
      <c r="N3076" s="4">
        <v>485.22076666666669</v>
      </c>
      <c r="O3076" s="4">
        <v>507.17549999999966</v>
      </c>
      <c r="P3076" s="3">
        <f t="shared" si="192"/>
        <v>480.00108333333327</v>
      </c>
      <c r="Q3076" s="5">
        <v>0</v>
      </c>
      <c r="R3076" s="5">
        <f>VLOOKUP(D3076,'[1]DESIGN LOAD'!AC:AF,2,FALSE)</f>
        <v>565</v>
      </c>
      <c r="S3076" s="7">
        <f>VLOOKUP(D3076,'[1]DESIGN LOAD'!AC:AF,3,FALSE)</f>
        <v>675</v>
      </c>
      <c r="T3076">
        <f>VLOOKUP(D3076,'[1]DESIGN LOAD'!AC:AF,4,FALSE)</f>
        <v>1240</v>
      </c>
    </row>
    <row r="3077" spans="1:20" x14ac:dyDescent="0.3">
      <c r="A3077" s="6">
        <v>2024</v>
      </c>
      <c r="B3077" s="6">
        <v>11</v>
      </c>
      <c r="C3077" s="6">
        <v>6</v>
      </c>
      <c r="D3077" s="6">
        <v>9</v>
      </c>
      <c r="E3077" s="6" t="str">
        <f t="shared" si="190"/>
        <v>Wednesday</v>
      </c>
      <c r="F3077" s="6" t="str">
        <f t="shared" si="183"/>
        <v>Week-day</v>
      </c>
      <c r="G3077" s="6" t="str">
        <f>_xlfn.XLOOKUP(B3077,'[1]VLOOKUP DATA'!$A$3:$A$14,'[1]VLOOKUP DATA'!$C$3:$C$14)</f>
        <v>Low-demand</v>
      </c>
      <c r="H3077" s="6" t="str" cm="1">
        <f t="array" ref="H3077">_xlfn.XLOOKUP(1,('[1]VLOOKUP DATA'!$I$2:$I$337=[1]DATA!G3077)*('[1]VLOOKUP DATA'!$J$2:$J$337=[1]DATA!D3077)*('[1]VLOOKUP DATA'!$K$2:$K$337=[1]DATA!E3077),'[1]VLOOKUP DATA'!$L$2:$L$337)</f>
        <v>Peak</v>
      </c>
      <c r="I3077" s="1" cm="1">
        <f t="array" ref="I3077">_xlfn.XLOOKUP(B3077,'[1]VLOOKUP DATA'!$A$3:$A$14,_xlfn.XLOOKUP(H3077,'[1]VLOOKUP DATA'!$D$2:$F$2,'[1]VLOOKUP DATA'!$D$3:$F$14))*100</f>
        <v>213</v>
      </c>
      <c r="J3077" s="2">
        <v>-46.915166666666657</v>
      </c>
      <c r="K3077" s="3">
        <f t="shared" si="191"/>
        <v>0</v>
      </c>
      <c r="L3077" s="3">
        <v>97.174999999999997</v>
      </c>
      <c r="M3077" s="4">
        <v>43.985458333333334</v>
      </c>
      <c r="N3077" s="4">
        <v>493.26750000000004</v>
      </c>
      <c r="O3077" s="4">
        <v>490.33726666666627</v>
      </c>
      <c r="P3077" s="3">
        <f t="shared" si="192"/>
        <v>480.00108333333327</v>
      </c>
      <c r="Q3077" s="5">
        <v>0</v>
      </c>
      <c r="R3077" s="5">
        <f>VLOOKUP(D3077,'[1]DESIGN LOAD'!AC:AF,2,FALSE)</f>
        <v>565</v>
      </c>
      <c r="S3077" s="7">
        <f>VLOOKUP(D3077,'[1]DESIGN LOAD'!AC:AF,3,FALSE)</f>
        <v>675</v>
      </c>
      <c r="T3077">
        <f>VLOOKUP(D3077,'[1]DESIGN LOAD'!AC:AF,4,FALSE)</f>
        <v>1240</v>
      </c>
    </row>
    <row r="3078" spans="1:20" x14ac:dyDescent="0.3">
      <c r="A3078" s="6">
        <v>2024</v>
      </c>
      <c r="B3078" s="6">
        <v>11</v>
      </c>
      <c r="C3078" s="6">
        <v>6</v>
      </c>
      <c r="D3078" s="6">
        <v>10</v>
      </c>
      <c r="E3078" s="6" t="str">
        <f t="shared" si="190"/>
        <v>Wednesday</v>
      </c>
      <c r="F3078" s="6" t="str">
        <f t="shared" si="183"/>
        <v>Week-day</v>
      </c>
      <c r="G3078" s="6" t="str">
        <f>_xlfn.XLOOKUP(B3078,'[1]VLOOKUP DATA'!$A$3:$A$14,'[1]VLOOKUP DATA'!$C$3:$C$14)</f>
        <v>Low-demand</v>
      </c>
      <c r="H3078" s="6" t="str" cm="1">
        <f t="array" ref="H3078">_xlfn.XLOOKUP(1,('[1]VLOOKUP DATA'!$I$2:$I$337=[1]DATA!G3078)*('[1]VLOOKUP DATA'!$J$2:$J$337=[1]DATA!D3078)*('[1]VLOOKUP DATA'!$K$2:$K$337=[1]DATA!E3078),'[1]VLOOKUP DATA'!$L$2:$L$337)</f>
        <v>Standard</v>
      </c>
      <c r="I3078" s="1" cm="1">
        <f t="array" ref="I3078">_xlfn.XLOOKUP(B3078,'[1]VLOOKUP DATA'!$A$3:$A$14,_xlfn.XLOOKUP(H3078,'[1]VLOOKUP DATA'!$D$2:$F$2,'[1]VLOOKUP DATA'!$D$3:$F$14))*100</f>
        <v>147</v>
      </c>
      <c r="J3078" s="2">
        <v>50.935533333333325</v>
      </c>
      <c r="K3078" s="3">
        <f t="shared" si="191"/>
        <v>50.935533333333325</v>
      </c>
      <c r="L3078" s="3">
        <v>98.38333333333334</v>
      </c>
      <c r="M3078" s="4">
        <v>0</v>
      </c>
      <c r="N3078" s="4">
        <v>583.22582499999999</v>
      </c>
      <c r="O3078" s="4">
        <v>634.16105000000005</v>
      </c>
      <c r="P3078" s="3">
        <f t="shared" si="192"/>
        <v>480.00108333333327</v>
      </c>
      <c r="Q3078" s="5">
        <v>0</v>
      </c>
      <c r="R3078" s="5">
        <f>VLOOKUP(D3078,'[1]DESIGN LOAD'!AC:AF,2,FALSE)</f>
        <v>565</v>
      </c>
      <c r="S3078" s="7">
        <f>VLOOKUP(D3078,'[1]DESIGN LOAD'!AC:AF,3,FALSE)</f>
        <v>675</v>
      </c>
      <c r="T3078">
        <f>VLOOKUP(D3078,'[1]DESIGN LOAD'!AC:AF,4,FALSE)</f>
        <v>1240</v>
      </c>
    </row>
    <row r="3079" spans="1:20" x14ac:dyDescent="0.3">
      <c r="A3079" s="6">
        <v>2024</v>
      </c>
      <c r="B3079" s="6">
        <v>11</v>
      </c>
      <c r="C3079" s="6">
        <v>6</v>
      </c>
      <c r="D3079" s="6">
        <v>11</v>
      </c>
      <c r="E3079" s="6" t="str">
        <f t="shared" si="190"/>
        <v>Wednesday</v>
      </c>
      <c r="F3079" s="6" t="str">
        <f t="shared" si="183"/>
        <v>Week-day</v>
      </c>
      <c r="G3079" s="6" t="str">
        <f>_xlfn.XLOOKUP(B3079,'[1]VLOOKUP DATA'!$A$3:$A$14,'[1]VLOOKUP DATA'!$C$3:$C$14)</f>
        <v>Low-demand</v>
      </c>
      <c r="H3079" s="6" t="str" cm="1">
        <f t="array" ref="H3079">_xlfn.XLOOKUP(1,('[1]VLOOKUP DATA'!$I$2:$I$337=[1]DATA!G3079)*('[1]VLOOKUP DATA'!$J$2:$J$337=[1]DATA!D3079)*('[1]VLOOKUP DATA'!$K$2:$K$337=[1]DATA!E3079),'[1]VLOOKUP DATA'!$L$2:$L$337)</f>
        <v>Standard</v>
      </c>
      <c r="I3079" s="1" cm="1">
        <f t="array" ref="I3079">_xlfn.XLOOKUP(B3079,'[1]VLOOKUP DATA'!$A$3:$A$14,_xlfn.XLOOKUP(H3079,'[1]VLOOKUP DATA'!$D$2:$F$2,'[1]VLOOKUP DATA'!$D$3:$F$14))*100</f>
        <v>147</v>
      </c>
      <c r="J3079" s="2">
        <v>-63.447899999999983</v>
      </c>
      <c r="K3079" s="3">
        <f t="shared" si="191"/>
        <v>0</v>
      </c>
      <c r="L3079" s="3">
        <v>98.816666666666663</v>
      </c>
      <c r="M3079" s="4">
        <v>0</v>
      </c>
      <c r="N3079" s="4">
        <v>661.78248333333306</v>
      </c>
      <c r="O3079" s="4">
        <v>598.3341083333338</v>
      </c>
      <c r="P3079" s="3">
        <f t="shared" si="192"/>
        <v>480.00108333333327</v>
      </c>
      <c r="Q3079" s="5">
        <v>0</v>
      </c>
      <c r="R3079" s="5">
        <f>VLOOKUP(D3079,'[1]DESIGN LOAD'!AC:AF,2,FALSE)</f>
        <v>565</v>
      </c>
      <c r="S3079" s="7">
        <f>VLOOKUP(D3079,'[1]DESIGN LOAD'!AC:AF,3,FALSE)</f>
        <v>675</v>
      </c>
      <c r="T3079">
        <f>VLOOKUP(D3079,'[1]DESIGN LOAD'!AC:AF,4,FALSE)</f>
        <v>1240</v>
      </c>
    </row>
    <row r="3080" spans="1:20" x14ac:dyDescent="0.3">
      <c r="A3080" s="6">
        <v>2024</v>
      </c>
      <c r="B3080" s="6">
        <v>11</v>
      </c>
      <c r="C3080" s="6">
        <v>6</v>
      </c>
      <c r="D3080" s="6">
        <v>12</v>
      </c>
      <c r="E3080" s="6" t="str">
        <f t="shared" si="190"/>
        <v>Wednesday</v>
      </c>
      <c r="F3080" s="6" t="str">
        <f t="shared" si="183"/>
        <v>Week-day</v>
      </c>
      <c r="G3080" s="6" t="str">
        <f>_xlfn.XLOOKUP(B3080,'[1]VLOOKUP DATA'!$A$3:$A$14,'[1]VLOOKUP DATA'!$C$3:$C$14)</f>
        <v>Low-demand</v>
      </c>
      <c r="H3080" s="6" t="str" cm="1">
        <f t="array" ref="H3080">_xlfn.XLOOKUP(1,('[1]VLOOKUP DATA'!$I$2:$I$337=[1]DATA!G3080)*('[1]VLOOKUP DATA'!$J$2:$J$337=[1]DATA!D3080)*('[1]VLOOKUP DATA'!$K$2:$K$337=[1]DATA!E3080),'[1]VLOOKUP DATA'!$L$2:$L$337)</f>
        <v>Standard</v>
      </c>
      <c r="I3080" s="1" cm="1">
        <f t="array" ref="I3080">_xlfn.XLOOKUP(B3080,'[1]VLOOKUP DATA'!$A$3:$A$14,_xlfn.XLOOKUP(H3080,'[1]VLOOKUP DATA'!$D$2:$F$2,'[1]VLOOKUP DATA'!$D$3:$F$14))*100</f>
        <v>147</v>
      </c>
      <c r="J3080" s="2">
        <v>2.898766666666666</v>
      </c>
      <c r="K3080" s="3">
        <f t="shared" si="191"/>
        <v>2.898766666666666</v>
      </c>
      <c r="L3080" s="3">
        <v>99</v>
      </c>
      <c r="M3080" s="4">
        <v>0</v>
      </c>
      <c r="N3080" s="4">
        <v>603.12844999999982</v>
      </c>
      <c r="O3080" s="4">
        <v>606.02687500000002</v>
      </c>
      <c r="P3080" s="3">
        <f t="shared" si="192"/>
        <v>480.00108333333327</v>
      </c>
      <c r="Q3080" s="5">
        <v>0</v>
      </c>
      <c r="R3080" s="5">
        <f>VLOOKUP(D3080,'[1]DESIGN LOAD'!AC:AF,2,FALSE)</f>
        <v>565</v>
      </c>
      <c r="S3080" s="7">
        <f>VLOOKUP(D3080,'[1]DESIGN LOAD'!AC:AF,3,FALSE)</f>
        <v>675</v>
      </c>
      <c r="T3080">
        <f>VLOOKUP(D3080,'[1]DESIGN LOAD'!AC:AF,4,FALSE)</f>
        <v>1240</v>
      </c>
    </row>
    <row r="3081" spans="1:20" x14ac:dyDescent="0.3">
      <c r="A3081" s="6">
        <v>2024</v>
      </c>
      <c r="B3081" s="6">
        <v>11</v>
      </c>
      <c r="C3081" s="6">
        <v>6</v>
      </c>
      <c r="D3081" s="6">
        <v>13</v>
      </c>
      <c r="E3081" s="6" t="str">
        <f t="shared" si="190"/>
        <v>Wednesday</v>
      </c>
      <c r="F3081" s="6" t="str">
        <f t="shared" si="183"/>
        <v>Week-day</v>
      </c>
      <c r="G3081" s="6" t="str">
        <f>_xlfn.XLOOKUP(B3081,'[1]VLOOKUP DATA'!$A$3:$A$14,'[1]VLOOKUP DATA'!$C$3:$C$14)</f>
        <v>Low-demand</v>
      </c>
      <c r="H3081" s="6" t="str" cm="1">
        <f t="array" ref="H3081">_xlfn.XLOOKUP(1,('[1]VLOOKUP DATA'!$I$2:$I$337=[1]DATA!G3081)*('[1]VLOOKUP DATA'!$J$2:$J$337=[1]DATA!D3081)*('[1]VLOOKUP DATA'!$K$2:$K$337=[1]DATA!E3081),'[1]VLOOKUP DATA'!$L$2:$L$337)</f>
        <v>Standard</v>
      </c>
      <c r="I3081" s="1" cm="1">
        <f t="array" ref="I3081">_xlfn.XLOOKUP(B3081,'[1]VLOOKUP DATA'!$A$3:$A$14,_xlfn.XLOOKUP(H3081,'[1]VLOOKUP DATA'!$D$2:$F$2,'[1]VLOOKUP DATA'!$D$3:$F$14))*100</f>
        <v>147</v>
      </c>
      <c r="J3081" s="2">
        <v>3.9508666666666667</v>
      </c>
      <c r="K3081" s="3">
        <f t="shared" si="191"/>
        <v>3.9508666666666667</v>
      </c>
      <c r="L3081" s="3">
        <v>99</v>
      </c>
      <c r="M3081" s="4">
        <v>0</v>
      </c>
      <c r="N3081" s="4">
        <v>643.29271666666659</v>
      </c>
      <c r="O3081" s="4">
        <v>647.24334166666677</v>
      </c>
      <c r="P3081" s="3">
        <f t="shared" si="192"/>
        <v>480.00108333333327</v>
      </c>
      <c r="Q3081" s="5">
        <v>0</v>
      </c>
      <c r="R3081" s="5">
        <f>VLOOKUP(D3081,'[1]DESIGN LOAD'!AC:AF,2,FALSE)</f>
        <v>565</v>
      </c>
      <c r="S3081" s="7">
        <f>VLOOKUP(D3081,'[1]DESIGN LOAD'!AC:AF,3,FALSE)</f>
        <v>675</v>
      </c>
      <c r="T3081">
        <f>VLOOKUP(D3081,'[1]DESIGN LOAD'!AC:AF,4,FALSE)</f>
        <v>1240</v>
      </c>
    </row>
    <row r="3082" spans="1:20" x14ac:dyDescent="0.3">
      <c r="A3082" s="6">
        <v>2024</v>
      </c>
      <c r="B3082" s="6">
        <v>11</v>
      </c>
      <c r="C3082" s="6">
        <v>6</v>
      </c>
      <c r="D3082" s="6">
        <v>14</v>
      </c>
      <c r="E3082" s="6" t="str">
        <f t="shared" si="190"/>
        <v>Wednesday</v>
      </c>
      <c r="F3082" s="6" t="str">
        <f t="shared" si="183"/>
        <v>Week-day</v>
      </c>
      <c r="G3082" s="6" t="str">
        <f>_xlfn.XLOOKUP(B3082,'[1]VLOOKUP DATA'!$A$3:$A$14,'[1]VLOOKUP DATA'!$C$3:$C$14)</f>
        <v>Low-demand</v>
      </c>
      <c r="H3082" s="6" t="str" cm="1">
        <f t="array" ref="H3082">_xlfn.XLOOKUP(1,('[1]VLOOKUP DATA'!$I$2:$I$337=[1]DATA!G3082)*('[1]VLOOKUP DATA'!$J$2:$J$337=[1]DATA!D3082)*('[1]VLOOKUP DATA'!$K$2:$K$337=[1]DATA!E3082),'[1]VLOOKUP DATA'!$L$2:$L$337)</f>
        <v>Standard</v>
      </c>
      <c r="I3082" s="1" cm="1">
        <f t="array" ref="I3082">_xlfn.XLOOKUP(B3082,'[1]VLOOKUP DATA'!$A$3:$A$14,_xlfn.XLOOKUP(H3082,'[1]VLOOKUP DATA'!$D$2:$F$2,'[1]VLOOKUP DATA'!$D$3:$F$14))*100</f>
        <v>147</v>
      </c>
      <c r="J3082" s="2">
        <v>2.63978333333332</v>
      </c>
      <c r="K3082" s="3">
        <f t="shared" si="191"/>
        <v>2.63978333333332</v>
      </c>
      <c r="L3082" s="3">
        <v>98.516666666666666</v>
      </c>
      <c r="M3082" s="4">
        <v>0</v>
      </c>
      <c r="N3082" s="4">
        <v>707.38218333333316</v>
      </c>
      <c r="O3082" s="4">
        <v>710.02148333333344</v>
      </c>
      <c r="P3082" s="3">
        <f t="shared" si="192"/>
        <v>480.00108333333327</v>
      </c>
      <c r="Q3082" s="5">
        <v>0</v>
      </c>
      <c r="R3082" s="5">
        <f>VLOOKUP(D3082,'[1]DESIGN LOAD'!AC:AF,2,FALSE)</f>
        <v>565</v>
      </c>
      <c r="S3082" s="7">
        <f>VLOOKUP(D3082,'[1]DESIGN LOAD'!AC:AF,3,FALSE)</f>
        <v>675</v>
      </c>
      <c r="T3082">
        <f>VLOOKUP(D3082,'[1]DESIGN LOAD'!AC:AF,4,FALSE)</f>
        <v>1240</v>
      </c>
    </row>
    <row r="3083" spans="1:20" x14ac:dyDescent="0.3">
      <c r="A3083" s="6">
        <v>2024</v>
      </c>
      <c r="B3083" s="6">
        <v>11</v>
      </c>
      <c r="C3083" s="6">
        <v>6</v>
      </c>
      <c r="D3083" s="6">
        <v>15</v>
      </c>
      <c r="E3083" s="6" t="str">
        <f t="shared" si="190"/>
        <v>Wednesday</v>
      </c>
      <c r="F3083" s="6" t="str">
        <f t="shared" si="183"/>
        <v>Week-day</v>
      </c>
      <c r="G3083" s="6" t="str">
        <f>_xlfn.XLOOKUP(B3083,'[1]VLOOKUP DATA'!$A$3:$A$14,'[1]VLOOKUP DATA'!$C$3:$C$14)</f>
        <v>Low-demand</v>
      </c>
      <c r="H3083" s="6" t="str" cm="1">
        <f t="array" ref="H3083">_xlfn.XLOOKUP(1,('[1]VLOOKUP DATA'!$I$2:$I$337=[1]DATA!G3083)*('[1]VLOOKUP DATA'!$J$2:$J$337=[1]DATA!D3083)*('[1]VLOOKUP DATA'!$K$2:$K$337=[1]DATA!E3083),'[1]VLOOKUP DATA'!$L$2:$L$337)</f>
        <v>Standard</v>
      </c>
      <c r="I3083" s="1" cm="1">
        <f t="array" ref="I3083">_xlfn.XLOOKUP(B3083,'[1]VLOOKUP DATA'!$A$3:$A$14,_xlfn.XLOOKUP(H3083,'[1]VLOOKUP DATA'!$D$2:$F$2,'[1]VLOOKUP DATA'!$D$3:$F$14))*100</f>
        <v>147</v>
      </c>
      <c r="J3083" s="2">
        <v>105.04639166666666</v>
      </c>
      <c r="K3083" s="3">
        <f t="shared" si="191"/>
        <v>105.04639166666666</v>
      </c>
      <c r="L3083" s="3">
        <v>98.733333333333334</v>
      </c>
      <c r="M3083" s="4">
        <v>0</v>
      </c>
      <c r="N3083" s="4">
        <v>623.44560833333367</v>
      </c>
      <c r="O3083" s="4">
        <v>728.49172500000009</v>
      </c>
      <c r="P3083" s="3">
        <f t="shared" si="192"/>
        <v>480.00108333333327</v>
      </c>
      <c r="Q3083" s="5">
        <v>0</v>
      </c>
      <c r="R3083" s="5">
        <f>VLOOKUP(D3083,'[1]DESIGN LOAD'!AC:AF,2,FALSE)</f>
        <v>565</v>
      </c>
      <c r="S3083" s="7">
        <f>VLOOKUP(D3083,'[1]DESIGN LOAD'!AC:AF,3,FALSE)</f>
        <v>675</v>
      </c>
      <c r="T3083">
        <f>VLOOKUP(D3083,'[1]DESIGN LOAD'!AC:AF,4,FALSE)</f>
        <v>1240</v>
      </c>
    </row>
    <row r="3084" spans="1:20" x14ac:dyDescent="0.3">
      <c r="A3084" s="6">
        <v>2024</v>
      </c>
      <c r="B3084" s="6">
        <v>11</v>
      </c>
      <c r="C3084" s="6">
        <v>6</v>
      </c>
      <c r="D3084" s="6">
        <v>16</v>
      </c>
      <c r="E3084" s="6" t="str">
        <f t="shared" si="190"/>
        <v>Wednesday</v>
      </c>
      <c r="F3084" s="6" t="str">
        <f t="shared" si="183"/>
        <v>Week-day</v>
      </c>
      <c r="G3084" s="6" t="str">
        <f>_xlfn.XLOOKUP(B3084,'[1]VLOOKUP DATA'!$A$3:$A$14,'[1]VLOOKUP DATA'!$C$3:$C$14)</f>
        <v>Low-demand</v>
      </c>
      <c r="H3084" s="6" t="str" cm="1">
        <f t="array" ref="H3084">_xlfn.XLOOKUP(1,('[1]VLOOKUP DATA'!$I$2:$I$337=[1]DATA!G3084)*('[1]VLOOKUP DATA'!$J$2:$J$337=[1]DATA!D3084)*('[1]VLOOKUP DATA'!$K$2:$K$337=[1]DATA!E3084),'[1]VLOOKUP DATA'!$L$2:$L$337)</f>
        <v>Standard</v>
      </c>
      <c r="I3084" s="1" cm="1">
        <f t="array" ref="I3084">_xlfn.XLOOKUP(B3084,'[1]VLOOKUP DATA'!$A$3:$A$14,_xlfn.XLOOKUP(H3084,'[1]VLOOKUP DATA'!$D$2:$F$2,'[1]VLOOKUP DATA'!$D$3:$F$14))*100</f>
        <v>147</v>
      </c>
      <c r="J3084" s="2">
        <v>128.57354999999998</v>
      </c>
      <c r="K3084" s="3">
        <f t="shared" si="191"/>
        <v>128.57354999999998</v>
      </c>
      <c r="L3084" s="3">
        <v>95.166666666666671</v>
      </c>
      <c r="M3084" s="4">
        <v>260.89395000000007</v>
      </c>
      <c r="N3084" s="4">
        <v>393.62863333333343</v>
      </c>
      <c r="O3084" s="4">
        <v>783.09608333333347</v>
      </c>
      <c r="P3084" s="3">
        <f t="shared" si="192"/>
        <v>480.00108333333327</v>
      </c>
      <c r="Q3084" s="5">
        <v>0</v>
      </c>
      <c r="R3084" s="5">
        <f>VLOOKUP(D3084,'[1]DESIGN LOAD'!AC:AF,2,FALSE)</f>
        <v>565</v>
      </c>
      <c r="S3084" s="7">
        <f>VLOOKUP(D3084,'[1]DESIGN LOAD'!AC:AF,3,FALSE)</f>
        <v>675</v>
      </c>
      <c r="T3084">
        <f>VLOOKUP(D3084,'[1]DESIGN LOAD'!AC:AF,4,FALSE)</f>
        <v>1240</v>
      </c>
    </row>
    <row r="3085" spans="1:20" x14ac:dyDescent="0.3">
      <c r="A3085" s="6">
        <v>2024</v>
      </c>
      <c r="B3085" s="6">
        <v>11</v>
      </c>
      <c r="C3085" s="6">
        <v>6</v>
      </c>
      <c r="D3085" s="6">
        <v>17</v>
      </c>
      <c r="E3085" s="6" t="str">
        <f t="shared" si="190"/>
        <v>Wednesday</v>
      </c>
      <c r="F3085" s="6" t="str">
        <f t="shared" si="183"/>
        <v>Week-day</v>
      </c>
      <c r="G3085" s="6" t="str">
        <f>_xlfn.XLOOKUP(B3085,'[1]VLOOKUP DATA'!$A$3:$A$14,'[1]VLOOKUP DATA'!$C$3:$C$14)</f>
        <v>Low-demand</v>
      </c>
      <c r="H3085" s="6" t="str" cm="1">
        <f t="array" ref="H3085">_xlfn.XLOOKUP(1,('[1]VLOOKUP DATA'!$I$2:$I$337=[1]DATA!G3085)*('[1]VLOOKUP DATA'!$J$2:$J$337=[1]DATA!D3085)*('[1]VLOOKUP DATA'!$K$2:$K$337=[1]DATA!E3085),'[1]VLOOKUP DATA'!$L$2:$L$337)</f>
        <v>Standard</v>
      </c>
      <c r="I3085" s="1" cm="1">
        <f t="array" ref="I3085">_xlfn.XLOOKUP(B3085,'[1]VLOOKUP DATA'!$A$3:$A$14,_xlfn.XLOOKUP(H3085,'[1]VLOOKUP DATA'!$D$2:$F$2,'[1]VLOOKUP DATA'!$D$3:$F$14))*100</f>
        <v>147</v>
      </c>
      <c r="J3085" s="2">
        <v>130.39592500000001</v>
      </c>
      <c r="K3085" s="3">
        <f t="shared" si="191"/>
        <v>130.39592500000001</v>
      </c>
      <c r="L3085" s="3">
        <v>93.283333333333331</v>
      </c>
      <c r="M3085" s="4">
        <v>479.84596666666647</v>
      </c>
      <c r="N3085" s="4">
        <v>173.6727333333333</v>
      </c>
      <c r="O3085" s="4">
        <v>783.91501666666647</v>
      </c>
      <c r="P3085" s="3">
        <f t="shared" si="192"/>
        <v>480.00108333333327</v>
      </c>
      <c r="Q3085" s="5">
        <v>0</v>
      </c>
      <c r="R3085" s="5">
        <f>VLOOKUP(D3085,'[1]DESIGN LOAD'!AC:AF,2,FALSE)</f>
        <v>555</v>
      </c>
      <c r="S3085" s="7">
        <f>VLOOKUP(D3085,'[1]DESIGN LOAD'!AC:AF,3,FALSE)</f>
        <v>675</v>
      </c>
      <c r="T3085">
        <f>VLOOKUP(D3085,'[1]DESIGN LOAD'!AC:AF,4,FALSE)</f>
        <v>1230</v>
      </c>
    </row>
    <row r="3086" spans="1:20" x14ac:dyDescent="0.3">
      <c r="A3086" s="6">
        <v>2024</v>
      </c>
      <c r="B3086" s="6">
        <v>11</v>
      </c>
      <c r="C3086" s="6">
        <v>6</v>
      </c>
      <c r="D3086" s="6">
        <v>18</v>
      </c>
      <c r="E3086" s="6" t="str">
        <f t="shared" si="190"/>
        <v>Wednesday</v>
      </c>
      <c r="F3086" s="6" t="str">
        <f t="shared" si="183"/>
        <v>Week-day</v>
      </c>
      <c r="G3086" s="6" t="str">
        <f>_xlfn.XLOOKUP(B3086,'[1]VLOOKUP DATA'!$A$3:$A$14,'[1]VLOOKUP DATA'!$C$3:$C$14)</f>
        <v>Low-demand</v>
      </c>
      <c r="H3086" s="6" t="str" cm="1">
        <f t="array" ref="H3086">_xlfn.XLOOKUP(1,('[1]VLOOKUP DATA'!$I$2:$I$337=[1]DATA!G3086)*('[1]VLOOKUP DATA'!$J$2:$J$337=[1]DATA!D3086)*('[1]VLOOKUP DATA'!$K$2:$K$337=[1]DATA!E3086),'[1]VLOOKUP DATA'!$L$2:$L$337)</f>
        <v>Peak</v>
      </c>
      <c r="I3086" s="1" cm="1">
        <f t="array" ref="I3086">_xlfn.XLOOKUP(B3086,'[1]VLOOKUP DATA'!$A$3:$A$14,_xlfn.XLOOKUP(H3086,'[1]VLOOKUP DATA'!$D$2:$F$2,'[1]VLOOKUP DATA'!$D$3:$F$14))*100</f>
        <v>213</v>
      </c>
      <c r="J3086" s="2">
        <v>281.86253333333332</v>
      </c>
      <c r="K3086" s="3">
        <f t="shared" si="191"/>
        <v>281.86253333333332</v>
      </c>
      <c r="L3086" s="3">
        <v>88.316666666666663</v>
      </c>
      <c r="M3086" s="4">
        <v>479.83555833333321</v>
      </c>
      <c r="N3086" s="4">
        <v>26.41566666666667</v>
      </c>
      <c r="O3086" s="4">
        <v>788.11424166666689</v>
      </c>
      <c r="P3086" s="3">
        <f t="shared" si="192"/>
        <v>480.00108333333327</v>
      </c>
      <c r="Q3086" s="5">
        <v>0</v>
      </c>
      <c r="R3086" s="5">
        <f>VLOOKUP(D3086,'[1]DESIGN LOAD'!AC:AF,2,FALSE)</f>
        <v>485</v>
      </c>
      <c r="S3086" s="7">
        <f>VLOOKUP(D3086,'[1]DESIGN LOAD'!AC:AF,3,FALSE)</f>
        <v>655</v>
      </c>
      <c r="T3086">
        <f>VLOOKUP(D3086,'[1]DESIGN LOAD'!AC:AF,4,FALSE)</f>
        <v>1140</v>
      </c>
    </row>
    <row r="3087" spans="1:20" x14ac:dyDescent="0.3">
      <c r="A3087" s="6">
        <v>2024</v>
      </c>
      <c r="B3087" s="6">
        <v>11</v>
      </c>
      <c r="C3087" s="6">
        <v>6</v>
      </c>
      <c r="D3087" s="6">
        <v>19</v>
      </c>
      <c r="E3087" s="6" t="str">
        <f t="shared" si="190"/>
        <v>Wednesday</v>
      </c>
      <c r="F3087" s="6" t="str">
        <f t="shared" si="183"/>
        <v>Week-day</v>
      </c>
      <c r="G3087" s="6" t="str">
        <f>_xlfn.XLOOKUP(B3087,'[1]VLOOKUP DATA'!$A$3:$A$14,'[1]VLOOKUP DATA'!$C$3:$C$14)</f>
        <v>Low-demand</v>
      </c>
      <c r="H3087" s="6" t="str" cm="1">
        <f t="array" ref="H3087">_xlfn.XLOOKUP(1,('[1]VLOOKUP DATA'!$I$2:$I$337=[1]DATA!G3087)*('[1]VLOOKUP DATA'!$J$2:$J$337=[1]DATA!D3087)*('[1]VLOOKUP DATA'!$K$2:$K$337=[1]DATA!E3087),'[1]VLOOKUP DATA'!$L$2:$L$337)</f>
        <v>Peak</v>
      </c>
      <c r="I3087" s="1" cm="1">
        <f t="array" ref="I3087">_xlfn.XLOOKUP(B3087,'[1]VLOOKUP DATA'!$A$3:$A$14,_xlfn.XLOOKUP(H3087,'[1]VLOOKUP DATA'!$D$2:$F$2,'[1]VLOOKUP DATA'!$D$3:$F$14))*100</f>
        <v>213</v>
      </c>
      <c r="J3087" s="2">
        <v>214.34533333333334</v>
      </c>
      <c r="K3087" s="3">
        <f t="shared" si="191"/>
        <v>214.34533333333334</v>
      </c>
      <c r="L3087" s="3">
        <v>82.558333333333337</v>
      </c>
      <c r="M3087" s="4">
        <v>479.83039166666663</v>
      </c>
      <c r="N3087" s="4">
        <v>1.2501250000000004</v>
      </c>
      <c r="O3087" s="4">
        <v>695.42635833333327</v>
      </c>
      <c r="P3087" s="3">
        <f t="shared" si="192"/>
        <v>480.00108333333327</v>
      </c>
      <c r="Q3087" s="5">
        <v>0</v>
      </c>
      <c r="R3087" s="5">
        <f>VLOOKUP(D3087,'[1]DESIGN LOAD'!AC:AF,2,FALSE)</f>
        <v>295</v>
      </c>
      <c r="S3087" s="7">
        <f>VLOOKUP(D3087,'[1]DESIGN LOAD'!AC:AF,3,FALSE)</f>
        <v>655</v>
      </c>
      <c r="T3087">
        <f>VLOOKUP(D3087,'[1]DESIGN LOAD'!AC:AF,4,FALSE)</f>
        <v>950</v>
      </c>
    </row>
    <row r="3088" spans="1:20" x14ac:dyDescent="0.3">
      <c r="A3088" s="6">
        <v>2024</v>
      </c>
      <c r="B3088" s="6">
        <v>11</v>
      </c>
      <c r="C3088" s="6">
        <v>6</v>
      </c>
      <c r="D3088" s="6">
        <v>20</v>
      </c>
      <c r="E3088" s="6" t="str">
        <f t="shared" si="190"/>
        <v>Wednesday</v>
      </c>
      <c r="F3088" s="6" t="str">
        <f t="shared" si="183"/>
        <v>Week-day</v>
      </c>
      <c r="G3088" s="6" t="str">
        <f>_xlfn.XLOOKUP(B3088,'[1]VLOOKUP DATA'!$A$3:$A$14,'[1]VLOOKUP DATA'!$C$3:$C$14)</f>
        <v>Low-demand</v>
      </c>
      <c r="H3088" s="6" t="str" cm="1">
        <f t="array" ref="H3088">_xlfn.XLOOKUP(1,('[1]VLOOKUP DATA'!$I$2:$I$337=[1]DATA!G3088)*('[1]VLOOKUP DATA'!$J$2:$J$337=[1]DATA!D3088)*('[1]VLOOKUP DATA'!$K$2:$K$337=[1]DATA!E3088),'[1]VLOOKUP DATA'!$L$2:$L$337)</f>
        <v>Standard</v>
      </c>
      <c r="I3088" s="1" cm="1">
        <f t="array" ref="I3088">_xlfn.XLOOKUP(B3088,'[1]VLOOKUP DATA'!$A$3:$A$14,_xlfn.XLOOKUP(H3088,'[1]VLOOKUP DATA'!$D$2:$F$2,'[1]VLOOKUP DATA'!$D$3:$F$14))*100</f>
        <v>147</v>
      </c>
      <c r="J3088" s="2">
        <v>104.02392499999996</v>
      </c>
      <c r="K3088" s="3">
        <f t="shared" si="191"/>
        <v>104.02392499999996</v>
      </c>
      <c r="L3088" s="3">
        <v>80</v>
      </c>
      <c r="M3088" s="4">
        <v>479.82173333333344</v>
      </c>
      <c r="N3088" s="4">
        <v>0</v>
      </c>
      <c r="O3088" s="4">
        <v>583.84623333333343</v>
      </c>
      <c r="P3088" s="3">
        <f t="shared" si="192"/>
        <v>480.00108333333327</v>
      </c>
      <c r="Q3088" s="5">
        <v>0</v>
      </c>
      <c r="R3088" s="5">
        <f>VLOOKUP(D3088,'[1]DESIGN LOAD'!AC:AF,2,FALSE)</f>
        <v>295</v>
      </c>
      <c r="S3088" s="7">
        <f>VLOOKUP(D3088,'[1]DESIGN LOAD'!AC:AF,3,FALSE)</f>
        <v>190</v>
      </c>
      <c r="T3088">
        <f>VLOOKUP(D3088,'[1]DESIGN LOAD'!AC:AF,4,FALSE)</f>
        <v>485</v>
      </c>
    </row>
    <row r="3089" spans="1:20" x14ac:dyDescent="0.3">
      <c r="A3089" s="6">
        <v>2024</v>
      </c>
      <c r="B3089" s="6">
        <v>11</v>
      </c>
      <c r="C3089" s="6">
        <v>6</v>
      </c>
      <c r="D3089" s="6">
        <v>21</v>
      </c>
      <c r="E3089" s="6" t="str">
        <f t="shared" si="190"/>
        <v>Wednesday</v>
      </c>
      <c r="F3089" s="6" t="str">
        <f t="shared" si="183"/>
        <v>Week-day</v>
      </c>
      <c r="G3089" s="6" t="str">
        <f>_xlfn.XLOOKUP(B3089,'[1]VLOOKUP DATA'!$A$3:$A$14,'[1]VLOOKUP DATA'!$C$3:$C$14)</f>
        <v>Low-demand</v>
      </c>
      <c r="H3089" s="6" t="str" cm="1">
        <f t="array" ref="H3089">_xlfn.XLOOKUP(1,('[1]VLOOKUP DATA'!$I$2:$I$337=[1]DATA!G3089)*('[1]VLOOKUP DATA'!$J$2:$J$337=[1]DATA!D3089)*('[1]VLOOKUP DATA'!$K$2:$K$337=[1]DATA!E3089),'[1]VLOOKUP DATA'!$L$2:$L$337)</f>
        <v>Standard</v>
      </c>
      <c r="I3089" s="1" cm="1">
        <f t="array" ref="I3089">_xlfn.XLOOKUP(B3089,'[1]VLOOKUP DATA'!$A$3:$A$14,_xlfn.XLOOKUP(H3089,'[1]VLOOKUP DATA'!$D$2:$F$2,'[1]VLOOKUP DATA'!$D$3:$F$14))*100</f>
        <v>147</v>
      </c>
      <c r="J3089" s="2">
        <v>77.060316666666665</v>
      </c>
      <c r="K3089" s="3">
        <f t="shared" si="191"/>
        <v>77.060316666666665</v>
      </c>
      <c r="L3089" s="3">
        <v>80</v>
      </c>
      <c r="M3089" s="4">
        <v>479.83284999999995</v>
      </c>
      <c r="N3089" s="4">
        <v>0</v>
      </c>
      <c r="O3089" s="4">
        <v>556.89375833333315</v>
      </c>
      <c r="P3089" s="3">
        <f t="shared" si="192"/>
        <v>480.00108333333327</v>
      </c>
      <c r="Q3089" s="5">
        <v>0</v>
      </c>
      <c r="R3089" s="5">
        <f>VLOOKUP(D3089,'[1]DESIGN LOAD'!AC:AF,2,FALSE)</f>
        <v>295</v>
      </c>
      <c r="S3089" s="7">
        <f>VLOOKUP(D3089,'[1]DESIGN LOAD'!AC:AF,3,FALSE)</f>
        <v>190</v>
      </c>
      <c r="T3089">
        <f>VLOOKUP(D3089,'[1]DESIGN LOAD'!AC:AF,4,FALSE)</f>
        <v>485</v>
      </c>
    </row>
    <row r="3090" spans="1:20" x14ac:dyDescent="0.3">
      <c r="A3090" s="6">
        <v>2024</v>
      </c>
      <c r="B3090" s="6">
        <v>11</v>
      </c>
      <c r="C3090" s="6">
        <v>6</v>
      </c>
      <c r="D3090" s="6">
        <v>22</v>
      </c>
      <c r="E3090" s="6" t="str">
        <f t="shared" si="190"/>
        <v>Wednesday</v>
      </c>
      <c r="F3090" s="6" t="str">
        <f t="shared" si="183"/>
        <v>Week-day</v>
      </c>
      <c r="G3090" s="6" t="str">
        <f>_xlfn.XLOOKUP(B3090,'[1]VLOOKUP DATA'!$A$3:$A$14,'[1]VLOOKUP DATA'!$C$3:$C$14)</f>
        <v>Low-demand</v>
      </c>
      <c r="H3090" s="6" t="str" cm="1">
        <f t="array" ref="H3090">_xlfn.XLOOKUP(1,('[1]VLOOKUP DATA'!$I$2:$I$337=[1]DATA!G3090)*('[1]VLOOKUP DATA'!$J$2:$J$337=[1]DATA!D3090)*('[1]VLOOKUP DATA'!$K$2:$K$337=[1]DATA!E3090),'[1]VLOOKUP DATA'!$L$2:$L$337)</f>
        <v>Off-Peak</v>
      </c>
      <c r="I3090" s="1" cm="1">
        <f t="array" ref="I3090">_xlfn.XLOOKUP(B3090,'[1]VLOOKUP DATA'!$A$3:$A$14,_xlfn.XLOOKUP(H3090,'[1]VLOOKUP DATA'!$D$2:$F$2,'[1]VLOOKUP DATA'!$D$3:$F$14))*100</f>
        <v>93</v>
      </c>
      <c r="J3090" s="2">
        <v>87.482149999999962</v>
      </c>
      <c r="K3090" s="3">
        <f t="shared" si="191"/>
        <v>87.482149999999962</v>
      </c>
      <c r="L3090" s="3">
        <v>80.924999999999997</v>
      </c>
      <c r="M3090" s="4">
        <v>479.81256666666627</v>
      </c>
      <c r="N3090" s="4">
        <v>0</v>
      </c>
      <c r="O3090" s="4">
        <v>567.29520833333322</v>
      </c>
      <c r="P3090" s="3">
        <f t="shared" si="192"/>
        <v>480.00108333333327</v>
      </c>
      <c r="Q3090" s="5">
        <v>0</v>
      </c>
      <c r="R3090" s="5">
        <f>VLOOKUP(D3090,'[1]DESIGN LOAD'!AC:AF,2,FALSE)</f>
        <v>200</v>
      </c>
      <c r="S3090" s="7">
        <f>VLOOKUP(D3090,'[1]DESIGN LOAD'!AC:AF,3,FALSE)</f>
        <v>190</v>
      </c>
      <c r="T3090">
        <f>VLOOKUP(D3090,'[1]DESIGN LOAD'!AC:AF,4,FALSE)</f>
        <v>390</v>
      </c>
    </row>
    <row r="3091" spans="1:20" x14ac:dyDescent="0.3">
      <c r="A3091" s="6">
        <v>2024</v>
      </c>
      <c r="B3091" s="6">
        <v>11</v>
      </c>
      <c r="C3091" s="6">
        <v>6</v>
      </c>
      <c r="D3091" s="6">
        <v>23</v>
      </c>
      <c r="E3091" s="6" t="str">
        <f t="shared" si="190"/>
        <v>Wednesday</v>
      </c>
      <c r="F3091" s="6" t="str">
        <f t="shared" si="183"/>
        <v>Week-day</v>
      </c>
      <c r="G3091" s="6" t="str">
        <f>_xlfn.XLOOKUP(B3091,'[1]VLOOKUP DATA'!$A$3:$A$14,'[1]VLOOKUP DATA'!$C$3:$C$14)</f>
        <v>Low-demand</v>
      </c>
      <c r="H3091" s="6" t="str" cm="1">
        <f t="array" ref="H3091">_xlfn.XLOOKUP(1,('[1]VLOOKUP DATA'!$I$2:$I$337=[1]DATA!G3091)*('[1]VLOOKUP DATA'!$J$2:$J$337=[1]DATA!D3091)*('[1]VLOOKUP DATA'!$K$2:$K$337=[1]DATA!E3091),'[1]VLOOKUP DATA'!$L$2:$L$337)</f>
        <v>Off-Peak</v>
      </c>
      <c r="I3091" s="1" cm="1">
        <f t="array" ref="I3091">_xlfn.XLOOKUP(B3091,'[1]VLOOKUP DATA'!$A$3:$A$14,_xlfn.XLOOKUP(H3091,'[1]VLOOKUP DATA'!$D$2:$F$2,'[1]VLOOKUP DATA'!$D$3:$F$14))*100</f>
        <v>93</v>
      </c>
      <c r="J3091" s="2">
        <v>67.588058333333336</v>
      </c>
      <c r="K3091" s="3">
        <f t="shared" si="191"/>
        <v>67.588058333333336</v>
      </c>
      <c r="L3091" s="3">
        <v>81.083333333333329</v>
      </c>
      <c r="M3091" s="4">
        <v>479.84116666666665</v>
      </c>
      <c r="N3091" s="4">
        <v>0</v>
      </c>
      <c r="O3091" s="4">
        <v>547.42970833333334</v>
      </c>
      <c r="P3091" s="3">
        <f t="shared" si="192"/>
        <v>480.00108333333327</v>
      </c>
      <c r="Q3091" s="5">
        <v>0</v>
      </c>
      <c r="R3091" s="5">
        <f>VLOOKUP(D3091,'[1]DESIGN LOAD'!AC:AF,2,FALSE)</f>
        <v>200</v>
      </c>
      <c r="S3091" s="7">
        <f>VLOOKUP(D3091,'[1]DESIGN LOAD'!AC:AF,3,FALSE)</f>
        <v>190</v>
      </c>
      <c r="T3091">
        <f>VLOOKUP(D3091,'[1]DESIGN LOAD'!AC:AF,4,FALSE)</f>
        <v>390</v>
      </c>
    </row>
    <row r="3092" spans="1:20" x14ac:dyDescent="0.3">
      <c r="A3092" s="6">
        <v>2024</v>
      </c>
      <c r="B3092" s="6">
        <v>11</v>
      </c>
      <c r="C3092" s="6">
        <v>7</v>
      </c>
      <c r="D3092" s="6">
        <v>0</v>
      </c>
      <c r="E3092" s="6" t="str">
        <f t="shared" si="190"/>
        <v>Thursday</v>
      </c>
      <c r="F3092" s="6" t="str">
        <f t="shared" si="183"/>
        <v>Week-day</v>
      </c>
      <c r="G3092" s="6" t="str">
        <f>_xlfn.XLOOKUP(B3092,'[1]VLOOKUP DATA'!$A$3:$A$14,'[1]VLOOKUP DATA'!$C$3:$C$14)</f>
        <v>Low-demand</v>
      </c>
      <c r="H3092" s="6" t="str" cm="1">
        <f t="array" ref="H3092">_xlfn.XLOOKUP(1,('[1]VLOOKUP DATA'!$I$2:$I$337=[1]DATA!G3092)*('[1]VLOOKUP DATA'!$J$2:$J$337=[1]DATA!D3092)*('[1]VLOOKUP DATA'!$K$2:$K$337=[1]DATA!E3092),'[1]VLOOKUP DATA'!$L$2:$L$337)</f>
        <v>Off-Peak</v>
      </c>
      <c r="I3092" s="1" cm="1">
        <f t="array" ref="I3092">_xlfn.XLOOKUP(B3092,'[1]VLOOKUP DATA'!$A$3:$A$14,_xlfn.XLOOKUP(H3092,'[1]VLOOKUP DATA'!$D$2:$F$2,'[1]VLOOKUP DATA'!$D$3:$F$14))*100</f>
        <v>93</v>
      </c>
      <c r="J3092" s="2">
        <v>32.941291666666672</v>
      </c>
      <c r="K3092" s="3">
        <f t="shared" si="191"/>
        <v>32.941291666666672</v>
      </c>
      <c r="L3092" s="3">
        <v>82.724999999999994</v>
      </c>
      <c r="M3092" s="4">
        <v>479.82197500000024</v>
      </c>
      <c r="N3092" s="4">
        <v>0</v>
      </c>
      <c r="O3092" s="4">
        <v>512.74765000000014</v>
      </c>
      <c r="P3092" s="3">
        <f t="shared" si="192"/>
        <v>480.00108333333327</v>
      </c>
      <c r="Q3092" s="5">
        <v>0</v>
      </c>
      <c r="R3092" s="5">
        <f>VLOOKUP(D3092,'[1]DESIGN LOAD'!AC:AF,2,FALSE)</f>
        <v>200</v>
      </c>
      <c r="S3092" s="7">
        <f>VLOOKUP(D3092,'[1]DESIGN LOAD'!AC:AF,3,FALSE)</f>
        <v>190</v>
      </c>
      <c r="T3092">
        <f>VLOOKUP(D3092,'[1]DESIGN LOAD'!AC:AF,4,FALSE)</f>
        <v>390</v>
      </c>
    </row>
    <row r="3093" spans="1:20" x14ac:dyDescent="0.3">
      <c r="A3093" s="6">
        <v>2024</v>
      </c>
      <c r="B3093" s="6">
        <v>11</v>
      </c>
      <c r="C3093" s="6">
        <v>7</v>
      </c>
      <c r="D3093" s="6">
        <v>1</v>
      </c>
      <c r="E3093" s="6" t="str">
        <f t="shared" si="190"/>
        <v>Thursday</v>
      </c>
      <c r="F3093" s="6" t="str">
        <f t="shared" ref="F3093:F3156" si="193">IF(OR(E3093="Saturday",E3093="Sunday"),"Weekend","Week-day")</f>
        <v>Week-day</v>
      </c>
      <c r="G3093" s="6" t="str">
        <f>_xlfn.XLOOKUP(B3093,'[1]VLOOKUP DATA'!$A$3:$A$14,'[1]VLOOKUP DATA'!$C$3:$C$14)</f>
        <v>Low-demand</v>
      </c>
      <c r="H3093" s="6" t="str" cm="1">
        <f t="array" ref="H3093">_xlfn.XLOOKUP(1,('[1]VLOOKUP DATA'!$I$2:$I$337=[1]DATA!G3093)*('[1]VLOOKUP DATA'!$J$2:$J$337=[1]DATA!D3093)*('[1]VLOOKUP DATA'!$K$2:$K$337=[1]DATA!E3093),'[1]VLOOKUP DATA'!$L$2:$L$337)</f>
        <v>Off-Peak</v>
      </c>
      <c r="I3093" s="1" cm="1">
        <f t="array" ref="I3093">_xlfn.XLOOKUP(B3093,'[1]VLOOKUP DATA'!$A$3:$A$14,_xlfn.XLOOKUP(H3093,'[1]VLOOKUP DATA'!$D$2:$F$2,'[1]VLOOKUP DATA'!$D$3:$F$14))*100</f>
        <v>93</v>
      </c>
      <c r="J3093" s="2">
        <v>27.613125000000007</v>
      </c>
      <c r="K3093" s="3">
        <f t="shared" si="191"/>
        <v>27.613125000000007</v>
      </c>
      <c r="L3093" s="3">
        <v>85.35</v>
      </c>
      <c r="M3093" s="4">
        <v>479.82854999999967</v>
      </c>
      <c r="N3093" s="4">
        <v>0</v>
      </c>
      <c r="O3093" s="4">
        <v>507.44199999999995</v>
      </c>
      <c r="P3093" s="3">
        <f t="shared" si="192"/>
        <v>480.00108333333327</v>
      </c>
      <c r="Q3093" s="5">
        <v>0</v>
      </c>
      <c r="R3093" s="5">
        <f>VLOOKUP(D3093,'[1]DESIGN LOAD'!AC:AF,2,FALSE)</f>
        <v>200</v>
      </c>
      <c r="S3093" s="7">
        <f>VLOOKUP(D3093,'[1]DESIGN LOAD'!AC:AF,3,FALSE)</f>
        <v>190</v>
      </c>
      <c r="T3093">
        <f>VLOOKUP(D3093,'[1]DESIGN LOAD'!AC:AF,4,FALSE)</f>
        <v>390</v>
      </c>
    </row>
    <row r="3094" spans="1:20" x14ac:dyDescent="0.3">
      <c r="A3094" s="6">
        <v>2024</v>
      </c>
      <c r="B3094" s="6">
        <v>11</v>
      </c>
      <c r="C3094" s="6">
        <v>7</v>
      </c>
      <c r="D3094" s="6">
        <v>2</v>
      </c>
      <c r="E3094" s="6" t="str">
        <f t="shared" si="190"/>
        <v>Thursday</v>
      </c>
      <c r="F3094" s="6" t="str">
        <f t="shared" si="193"/>
        <v>Week-day</v>
      </c>
      <c r="G3094" s="6" t="str">
        <f>_xlfn.XLOOKUP(B3094,'[1]VLOOKUP DATA'!$A$3:$A$14,'[1]VLOOKUP DATA'!$C$3:$C$14)</f>
        <v>Low-demand</v>
      </c>
      <c r="H3094" s="6" t="str" cm="1">
        <f t="array" ref="H3094">_xlfn.XLOOKUP(1,('[1]VLOOKUP DATA'!$I$2:$I$337=[1]DATA!G3094)*('[1]VLOOKUP DATA'!$J$2:$J$337=[1]DATA!D3094)*('[1]VLOOKUP DATA'!$K$2:$K$337=[1]DATA!E3094),'[1]VLOOKUP DATA'!$L$2:$L$337)</f>
        <v>Off-Peak</v>
      </c>
      <c r="I3094" s="1" cm="1">
        <f t="array" ref="I3094">_xlfn.XLOOKUP(B3094,'[1]VLOOKUP DATA'!$A$3:$A$14,_xlfn.XLOOKUP(H3094,'[1]VLOOKUP DATA'!$D$2:$F$2,'[1]VLOOKUP DATA'!$D$3:$F$14))*100</f>
        <v>93</v>
      </c>
      <c r="J3094" s="2">
        <v>141.85258333333334</v>
      </c>
      <c r="K3094" s="3">
        <f t="shared" si="191"/>
        <v>141.85258333333334</v>
      </c>
      <c r="L3094" s="3">
        <v>85.658333333333331</v>
      </c>
      <c r="M3094" s="4">
        <v>479.82818333333324</v>
      </c>
      <c r="N3094" s="4">
        <v>0</v>
      </c>
      <c r="O3094" s="4">
        <v>621.68129166666699</v>
      </c>
      <c r="P3094" s="3">
        <f t="shared" si="192"/>
        <v>480.00108333333327</v>
      </c>
      <c r="Q3094" s="5">
        <v>0</v>
      </c>
      <c r="R3094" s="5">
        <f>VLOOKUP(D3094,'[1]DESIGN LOAD'!AC:AF,2,FALSE)</f>
        <v>200</v>
      </c>
      <c r="S3094" s="7">
        <f>VLOOKUP(D3094,'[1]DESIGN LOAD'!AC:AF,3,FALSE)</f>
        <v>190</v>
      </c>
      <c r="T3094">
        <f>VLOOKUP(D3094,'[1]DESIGN LOAD'!AC:AF,4,FALSE)</f>
        <v>390</v>
      </c>
    </row>
    <row r="3095" spans="1:20" x14ac:dyDescent="0.3">
      <c r="A3095" s="6">
        <v>2024</v>
      </c>
      <c r="B3095" s="6">
        <v>11</v>
      </c>
      <c r="C3095" s="6">
        <v>7</v>
      </c>
      <c r="D3095" s="6">
        <v>3</v>
      </c>
      <c r="E3095" s="6" t="str">
        <f t="shared" si="190"/>
        <v>Thursday</v>
      </c>
      <c r="F3095" s="6" t="str">
        <f t="shared" si="193"/>
        <v>Week-day</v>
      </c>
      <c r="G3095" s="6" t="str">
        <f>_xlfn.XLOOKUP(B3095,'[1]VLOOKUP DATA'!$A$3:$A$14,'[1]VLOOKUP DATA'!$C$3:$C$14)</f>
        <v>Low-demand</v>
      </c>
      <c r="H3095" s="6" t="str" cm="1">
        <f t="array" ref="H3095">_xlfn.XLOOKUP(1,('[1]VLOOKUP DATA'!$I$2:$I$337=[1]DATA!G3095)*('[1]VLOOKUP DATA'!$J$2:$J$337=[1]DATA!D3095)*('[1]VLOOKUP DATA'!$K$2:$K$337=[1]DATA!E3095),'[1]VLOOKUP DATA'!$L$2:$L$337)</f>
        <v>Off-Peak</v>
      </c>
      <c r="I3095" s="1" cm="1">
        <f t="array" ref="I3095">_xlfn.XLOOKUP(B3095,'[1]VLOOKUP DATA'!$A$3:$A$14,_xlfn.XLOOKUP(H3095,'[1]VLOOKUP DATA'!$D$2:$F$2,'[1]VLOOKUP DATA'!$D$3:$F$14))*100</f>
        <v>93</v>
      </c>
      <c r="J3095" s="2">
        <v>147.47178333333332</v>
      </c>
      <c r="K3095" s="3">
        <f t="shared" si="191"/>
        <v>147.47178333333332</v>
      </c>
      <c r="L3095" s="3">
        <v>84.15</v>
      </c>
      <c r="M3095" s="4">
        <v>479.83535833333349</v>
      </c>
      <c r="N3095" s="4">
        <v>0</v>
      </c>
      <c r="O3095" s="4">
        <v>627.30762500000014</v>
      </c>
      <c r="P3095" s="3">
        <f t="shared" si="192"/>
        <v>480.00108333333327</v>
      </c>
      <c r="Q3095" s="5">
        <v>0</v>
      </c>
      <c r="R3095" s="5">
        <f>VLOOKUP(D3095,'[1]DESIGN LOAD'!AC:AF,2,FALSE)</f>
        <v>200</v>
      </c>
      <c r="S3095" s="7">
        <f>VLOOKUP(D3095,'[1]DESIGN LOAD'!AC:AF,3,FALSE)</f>
        <v>190</v>
      </c>
      <c r="T3095">
        <f>VLOOKUP(D3095,'[1]DESIGN LOAD'!AC:AF,4,FALSE)</f>
        <v>390</v>
      </c>
    </row>
    <row r="3096" spans="1:20" x14ac:dyDescent="0.3">
      <c r="A3096" s="6">
        <v>2024</v>
      </c>
      <c r="B3096" s="6">
        <v>11</v>
      </c>
      <c r="C3096" s="6">
        <v>7</v>
      </c>
      <c r="D3096" s="6">
        <v>4</v>
      </c>
      <c r="E3096" s="6" t="str">
        <f t="shared" si="190"/>
        <v>Thursday</v>
      </c>
      <c r="F3096" s="6" t="str">
        <f t="shared" si="193"/>
        <v>Week-day</v>
      </c>
      <c r="G3096" s="6" t="str">
        <f>_xlfn.XLOOKUP(B3096,'[1]VLOOKUP DATA'!$A$3:$A$14,'[1]VLOOKUP DATA'!$C$3:$C$14)</f>
        <v>Low-demand</v>
      </c>
      <c r="H3096" s="6" t="str" cm="1">
        <f t="array" ref="H3096">_xlfn.XLOOKUP(1,('[1]VLOOKUP DATA'!$I$2:$I$337=[1]DATA!G3096)*('[1]VLOOKUP DATA'!$J$2:$J$337=[1]DATA!D3096)*('[1]VLOOKUP DATA'!$K$2:$K$337=[1]DATA!E3096),'[1]VLOOKUP DATA'!$L$2:$L$337)</f>
        <v>Off-Peak</v>
      </c>
      <c r="I3096" s="1" cm="1">
        <f t="array" ref="I3096">_xlfn.XLOOKUP(B3096,'[1]VLOOKUP DATA'!$A$3:$A$14,_xlfn.XLOOKUP(H3096,'[1]VLOOKUP DATA'!$D$2:$F$2,'[1]VLOOKUP DATA'!$D$3:$F$14))*100</f>
        <v>93</v>
      </c>
      <c r="J3096" s="2">
        <v>144.78756666666655</v>
      </c>
      <c r="K3096" s="3">
        <f t="shared" si="191"/>
        <v>144.78756666666655</v>
      </c>
      <c r="L3096" s="3">
        <v>82.674999999999997</v>
      </c>
      <c r="M3096" s="4">
        <v>479.82906666666645</v>
      </c>
      <c r="N3096" s="4">
        <v>0</v>
      </c>
      <c r="O3096" s="4">
        <v>624.61717499999986</v>
      </c>
      <c r="P3096" s="3">
        <f t="shared" si="192"/>
        <v>480.00108333333327</v>
      </c>
      <c r="Q3096" s="5">
        <v>0</v>
      </c>
      <c r="R3096" s="5">
        <f>VLOOKUP(D3096,'[1]DESIGN LOAD'!AC:AF,2,FALSE)</f>
        <v>295</v>
      </c>
      <c r="S3096" s="7">
        <f>VLOOKUP(D3096,'[1]DESIGN LOAD'!AC:AF,3,FALSE)</f>
        <v>190</v>
      </c>
      <c r="T3096">
        <f>VLOOKUP(D3096,'[1]DESIGN LOAD'!AC:AF,4,FALSE)</f>
        <v>485</v>
      </c>
    </row>
    <row r="3097" spans="1:20" x14ac:dyDescent="0.3">
      <c r="A3097" s="6">
        <v>2024</v>
      </c>
      <c r="B3097" s="6">
        <v>11</v>
      </c>
      <c r="C3097" s="6">
        <v>7</v>
      </c>
      <c r="D3097" s="6">
        <v>5</v>
      </c>
      <c r="E3097" s="6" t="str">
        <f t="shared" si="190"/>
        <v>Thursday</v>
      </c>
      <c r="F3097" s="6" t="str">
        <f t="shared" si="193"/>
        <v>Week-day</v>
      </c>
      <c r="G3097" s="6" t="str">
        <f>_xlfn.XLOOKUP(B3097,'[1]VLOOKUP DATA'!$A$3:$A$14,'[1]VLOOKUP DATA'!$C$3:$C$14)</f>
        <v>Low-demand</v>
      </c>
      <c r="H3097" s="6" t="str" cm="1">
        <f t="array" ref="H3097">_xlfn.XLOOKUP(1,('[1]VLOOKUP DATA'!$I$2:$I$337=[1]DATA!G3097)*('[1]VLOOKUP DATA'!$J$2:$J$337=[1]DATA!D3097)*('[1]VLOOKUP DATA'!$K$2:$K$337=[1]DATA!E3097),'[1]VLOOKUP DATA'!$L$2:$L$337)</f>
        <v>Off-Peak</v>
      </c>
      <c r="I3097" s="1" cm="1">
        <f t="array" ref="I3097">_xlfn.XLOOKUP(B3097,'[1]VLOOKUP DATA'!$A$3:$A$14,_xlfn.XLOOKUP(H3097,'[1]VLOOKUP DATA'!$D$2:$F$2,'[1]VLOOKUP DATA'!$D$3:$F$14))*100</f>
        <v>93</v>
      </c>
      <c r="J3097" s="2">
        <v>155.75171428571434</v>
      </c>
      <c r="K3097" s="3">
        <f t="shared" si="191"/>
        <v>155.75171428571434</v>
      </c>
      <c r="L3097" s="3">
        <v>80.65306122448979</v>
      </c>
      <c r="M3097" s="4">
        <v>479.83892857142837</v>
      </c>
      <c r="N3097" s="4">
        <v>5.7444489795918372</v>
      </c>
      <c r="O3097" s="4">
        <v>641.33556122448988</v>
      </c>
      <c r="P3097" s="3">
        <f t="shared" si="192"/>
        <v>480.00108333333327</v>
      </c>
      <c r="Q3097" s="5">
        <v>0</v>
      </c>
      <c r="R3097" s="5">
        <f>VLOOKUP(D3097,'[1]DESIGN LOAD'!AC:AF,2,FALSE)</f>
        <v>295</v>
      </c>
      <c r="S3097" s="7">
        <f>VLOOKUP(D3097,'[1]DESIGN LOAD'!AC:AF,3,FALSE)</f>
        <v>190</v>
      </c>
      <c r="T3097">
        <f>VLOOKUP(D3097,'[1]DESIGN LOAD'!AC:AF,4,FALSE)</f>
        <v>485</v>
      </c>
    </row>
    <row r="3098" spans="1:20" x14ac:dyDescent="0.3">
      <c r="A3098" s="6">
        <v>2024</v>
      </c>
      <c r="B3098" s="6">
        <v>11</v>
      </c>
      <c r="C3098" s="6">
        <v>7</v>
      </c>
      <c r="D3098" s="6">
        <v>6</v>
      </c>
      <c r="E3098" s="6" t="str">
        <f t="shared" si="190"/>
        <v>Thursday</v>
      </c>
      <c r="F3098" s="6" t="str">
        <f t="shared" si="193"/>
        <v>Week-day</v>
      </c>
      <c r="G3098" s="6" t="str">
        <f>_xlfn.XLOOKUP(B3098,'[1]VLOOKUP DATA'!$A$3:$A$14,'[1]VLOOKUP DATA'!$C$3:$C$14)</f>
        <v>Low-demand</v>
      </c>
      <c r="H3098" s="6" t="str" cm="1">
        <f t="array" ref="H3098">_xlfn.XLOOKUP(1,('[1]VLOOKUP DATA'!$I$2:$I$337=[1]DATA!G3098)*('[1]VLOOKUP DATA'!$J$2:$J$337=[1]DATA!D3098)*('[1]VLOOKUP DATA'!$K$2:$K$337=[1]DATA!E3098),'[1]VLOOKUP DATA'!$L$2:$L$337)</f>
        <v>Standard</v>
      </c>
      <c r="I3098" s="1" cm="1">
        <f t="array" ref="I3098">_xlfn.XLOOKUP(B3098,'[1]VLOOKUP DATA'!$A$3:$A$14,_xlfn.XLOOKUP(H3098,'[1]VLOOKUP DATA'!$D$2:$F$2,'[1]VLOOKUP DATA'!$D$3:$F$14))*100</f>
        <v>147</v>
      </c>
      <c r="J3098" s="2">
        <v>-31.114058333333332</v>
      </c>
      <c r="K3098" s="3">
        <f t="shared" si="191"/>
        <v>0</v>
      </c>
      <c r="L3098" s="3">
        <v>81.291666666666671</v>
      </c>
      <c r="M3098" s="4">
        <v>479.83780833333316</v>
      </c>
      <c r="N3098" s="4">
        <v>161.48848333333339</v>
      </c>
      <c r="O3098" s="4">
        <v>610.21210000000031</v>
      </c>
      <c r="P3098" s="3">
        <f t="shared" si="192"/>
        <v>480.00108333333327</v>
      </c>
      <c r="Q3098" s="5">
        <v>0</v>
      </c>
      <c r="R3098" s="5">
        <f>VLOOKUP(D3098,'[1]DESIGN LOAD'!AC:AF,2,FALSE)</f>
        <v>295</v>
      </c>
      <c r="S3098" s="7">
        <f>VLOOKUP(D3098,'[1]DESIGN LOAD'!AC:AF,3,FALSE)</f>
        <v>190</v>
      </c>
      <c r="T3098">
        <f>VLOOKUP(D3098,'[1]DESIGN LOAD'!AC:AF,4,FALSE)</f>
        <v>485</v>
      </c>
    </row>
    <row r="3099" spans="1:20" x14ac:dyDescent="0.3">
      <c r="A3099" s="6">
        <v>2024</v>
      </c>
      <c r="B3099" s="6">
        <v>11</v>
      </c>
      <c r="C3099" s="6">
        <v>7</v>
      </c>
      <c r="D3099" s="6">
        <v>7</v>
      </c>
      <c r="E3099" s="6" t="str">
        <f t="shared" si="190"/>
        <v>Thursday</v>
      </c>
      <c r="F3099" s="6" t="str">
        <f t="shared" si="193"/>
        <v>Week-day</v>
      </c>
      <c r="G3099" s="6" t="str">
        <f>_xlfn.XLOOKUP(B3099,'[1]VLOOKUP DATA'!$A$3:$A$14,'[1]VLOOKUP DATA'!$C$3:$C$14)</f>
        <v>Low-demand</v>
      </c>
      <c r="H3099" s="6" t="str" cm="1">
        <f t="array" ref="H3099">_xlfn.XLOOKUP(1,('[1]VLOOKUP DATA'!$I$2:$I$337=[1]DATA!G3099)*('[1]VLOOKUP DATA'!$J$2:$J$337=[1]DATA!D3099)*('[1]VLOOKUP DATA'!$K$2:$K$337=[1]DATA!E3099),'[1]VLOOKUP DATA'!$L$2:$L$337)</f>
        <v>Peak</v>
      </c>
      <c r="I3099" s="1" cm="1">
        <f t="array" ref="I3099">_xlfn.XLOOKUP(B3099,'[1]VLOOKUP DATA'!$A$3:$A$14,_xlfn.XLOOKUP(H3099,'[1]VLOOKUP DATA'!$D$2:$F$2,'[1]VLOOKUP DATA'!$D$3:$F$14))*100</f>
        <v>213</v>
      </c>
      <c r="J3099" s="2">
        <v>-265.21475000000004</v>
      </c>
      <c r="K3099" s="3">
        <f t="shared" si="191"/>
        <v>0</v>
      </c>
      <c r="L3099" s="3">
        <v>92.766666666666666</v>
      </c>
      <c r="M3099" s="4">
        <v>315.89278333333328</v>
      </c>
      <c r="N3099" s="4">
        <v>450.32398333333333</v>
      </c>
      <c r="O3099" s="4">
        <v>501.00134999999995</v>
      </c>
      <c r="P3099" s="3">
        <f t="shared" si="192"/>
        <v>480.00108333333327</v>
      </c>
      <c r="Q3099" s="5">
        <v>0</v>
      </c>
      <c r="R3099" s="5">
        <f>VLOOKUP(D3099,'[1]DESIGN LOAD'!AC:AF,2,FALSE)</f>
        <v>565</v>
      </c>
      <c r="S3099" s="7">
        <f>VLOOKUP(D3099,'[1]DESIGN LOAD'!AC:AF,3,FALSE)</f>
        <v>690</v>
      </c>
      <c r="T3099">
        <f>VLOOKUP(D3099,'[1]DESIGN LOAD'!AC:AF,4,FALSE)</f>
        <v>1255</v>
      </c>
    </row>
    <row r="3100" spans="1:20" x14ac:dyDescent="0.3">
      <c r="A3100" s="6">
        <v>2024</v>
      </c>
      <c r="B3100" s="6">
        <v>11</v>
      </c>
      <c r="C3100" s="6">
        <v>7</v>
      </c>
      <c r="D3100" s="6">
        <v>8</v>
      </c>
      <c r="E3100" s="6" t="str">
        <f t="shared" si="190"/>
        <v>Thursday</v>
      </c>
      <c r="F3100" s="6" t="str">
        <f t="shared" si="193"/>
        <v>Week-day</v>
      </c>
      <c r="G3100" s="6" t="str">
        <f>_xlfn.XLOOKUP(B3100,'[1]VLOOKUP DATA'!$A$3:$A$14,'[1]VLOOKUP DATA'!$C$3:$C$14)</f>
        <v>Low-demand</v>
      </c>
      <c r="H3100" s="6" t="str" cm="1">
        <f t="array" ref="H3100">_xlfn.XLOOKUP(1,('[1]VLOOKUP DATA'!$I$2:$I$337=[1]DATA!G3100)*('[1]VLOOKUP DATA'!$J$2:$J$337=[1]DATA!D3100)*('[1]VLOOKUP DATA'!$K$2:$K$337=[1]DATA!E3100),'[1]VLOOKUP DATA'!$L$2:$L$337)</f>
        <v>Peak</v>
      </c>
      <c r="I3100" s="1" cm="1">
        <f t="array" ref="I3100">_xlfn.XLOOKUP(B3100,'[1]VLOOKUP DATA'!$A$3:$A$14,_xlfn.XLOOKUP(H3100,'[1]VLOOKUP DATA'!$D$2:$F$2,'[1]VLOOKUP DATA'!$D$3:$F$14))*100</f>
        <v>213</v>
      </c>
      <c r="J3100" s="2">
        <v>-43.356216666666668</v>
      </c>
      <c r="K3100" s="3">
        <f t="shared" si="191"/>
        <v>0</v>
      </c>
      <c r="L3100" s="3">
        <v>98.8</v>
      </c>
      <c r="M3100" s="4">
        <v>0</v>
      </c>
      <c r="N3100" s="4">
        <v>531.810025</v>
      </c>
      <c r="O3100" s="4">
        <v>488.45295833333313</v>
      </c>
      <c r="P3100" s="3">
        <f t="shared" si="192"/>
        <v>480.00108333333327</v>
      </c>
      <c r="Q3100" s="5">
        <v>0</v>
      </c>
      <c r="R3100" s="5">
        <f>VLOOKUP(D3100,'[1]DESIGN LOAD'!AC:AF,2,FALSE)</f>
        <v>565</v>
      </c>
      <c r="S3100" s="7">
        <f>VLOOKUP(D3100,'[1]DESIGN LOAD'!AC:AF,3,FALSE)</f>
        <v>675</v>
      </c>
      <c r="T3100">
        <f>VLOOKUP(D3100,'[1]DESIGN LOAD'!AC:AF,4,FALSE)</f>
        <v>1240</v>
      </c>
    </row>
    <row r="3101" spans="1:20" x14ac:dyDescent="0.3">
      <c r="A3101" s="6">
        <v>2024</v>
      </c>
      <c r="B3101" s="6">
        <v>11</v>
      </c>
      <c r="C3101" s="6">
        <v>7</v>
      </c>
      <c r="D3101" s="6">
        <v>9</v>
      </c>
      <c r="E3101" s="6" t="str">
        <f t="shared" si="190"/>
        <v>Thursday</v>
      </c>
      <c r="F3101" s="6" t="str">
        <f t="shared" si="193"/>
        <v>Week-day</v>
      </c>
      <c r="G3101" s="6" t="str">
        <f>_xlfn.XLOOKUP(B3101,'[1]VLOOKUP DATA'!$A$3:$A$14,'[1]VLOOKUP DATA'!$C$3:$C$14)</f>
        <v>Low-demand</v>
      </c>
      <c r="H3101" s="6" t="str" cm="1">
        <f t="array" ref="H3101">_xlfn.XLOOKUP(1,('[1]VLOOKUP DATA'!$I$2:$I$337=[1]DATA!G3101)*('[1]VLOOKUP DATA'!$J$2:$J$337=[1]DATA!D3101)*('[1]VLOOKUP DATA'!$K$2:$K$337=[1]DATA!E3101),'[1]VLOOKUP DATA'!$L$2:$L$337)</f>
        <v>Peak</v>
      </c>
      <c r="I3101" s="1" cm="1">
        <f t="array" ref="I3101">_xlfn.XLOOKUP(B3101,'[1]VLOOKUP DATA'!$A$3:$A$14,_xlfn.XLOOKUP(H3101,'[1]VLOOKUP DATA'!$D$2:$F$2,'[1]VLOOKUP DATA'!$D$3:$F$14))*100</f>
        <v>213</v>
      </c>
      <c r="J3101" s="2">
        <v>-10.038699999999997</v>
      </c>
      <c r="K3101" s="3">
        <f t="shared" si="191"/>
        <v>0</v>
      </c>
      <c r="L3101" s="3">
        <v>99.00833333333334</v>
      </c>
      <c r="M3101" s="4">
        <v>0</v>
      </c>
      <c r="N3101" s="4">
        <v>507.79879166666672</v>
      </c>
      <c r="O3101" s="4">
        <v>497.75942499999991</v>
      </c>
      <c r="P3101" s="3">
        <f t="shared" si="192"/>
        <v>480.00108333333327</v>
      </c>
      <c r="Q3101" s="5">
        <v>0</v>
      </c>
      <c r="R3101" s="5">
        <f>VLOOKUP(D3101,'[1]DESIGN LOAD'!AC:AF,2,FALSE)</f>
        <v>565</v>
      </c>
      <c r="S3101" s="7">
        <f>VLOOKUP(D3101,'[1]DESIGN LOAD'!AC:AF,3,FALSE)</f>
        <v>675</v>
      </c>
      <c r="T3101">
        <f>VLOOKUP(D3101,'[1]DESIGN LOAD'!AC:AF,4,FALSE)</f>
        <v>1240</v>
      </c>
    </row>
    <row r="3102" spans="1:20" x14ac:dyDescent="0.3">
      <c r="A3102" s="6">
        <v>2024</v>
      </c>
      <c r="B3102" s="6">
        <v>11</v>
      </c>
      <c r="C3102" s="6">
        <v>7</v>
      </c>
      <c r="D3102" s="6">
        <v>10</v>
      </c>
      <c r="E3102" s="6" t="str">
        <f t="shared" si="190"/>
        <v>Thursday</v>
      </c>
      <c r="F3102" s="6" t="str">
        <f t="shared" si="193"/>
        <v>Week-day</v>
      </c>
      <c r="G3102" s="6" t="str">
        <f>_xlfn.XLOOKUP(B3102,'[1]VLOOKUP DATA'!$A$3:$A$14,'[1]VLOOKUP DATA'!$C$3:$C$14)</f>
        <v>Low-demand</v>
      </c>
      <c r="H3102" s="6" t="str" cm="1">
        <f t="array" ref="H3102">_xlfn.XLOOKUP(1,('[1]VLOOKUP DATA'!$I$2:$I$337=[1]DATA!G3102)*('[1]VLOOKUP DATA'!$J$2:$J$337=[1]DATA!D3102)*('[1]VLOOKUP DATA'!$K$2:$K$337=[1]DATA!E3102),'[1]VLOOKUP DATA'!$L$2:$L$337)</f>
        <v>Standard</v>
      </c>
      <c r="I3102" s="1" cm="1">
        <f t="array" ref="I3102">_xlfn.XLOOKUP(B3102,'[1]VLOOKUP DATA'!$A$3:$A$14,_xlfn.XLOOKUP(H3102,'[1]VLOOKUP DATA'!$D$2:$F$2,'[1]VLOOKUP DATA'!$D$3:$F$14))*100</f>
        <v>147</v>
      </c>
      <c r="J3102" s="2">
        <v>2.1895333333333347</v>
      </c>
      <c r="K3102" s="3">
        <f t="shared" si="191"/>
        <v>2.1895333333333347</v>
      </c>
      <c r="L3102" s="3">
        <v>99</v>
      </c>
      <c r="M3102" s="4">
        <v>0</v>
      </c>
      <c r="N3102" s="4">
        <v>557.41584999999998</v>
      </c>
      <c r="O3102" s="4">
        <v>559.60497500000031</v>
      </c>
      <c r="P3102" s="3">
        <f t="shared" si="192"/>
        <v>480.00108333333327</v>
      </c>
      <c r="Q3102" s="5">
        <v>0</v>
      </c>
      <c r="R3102" s="5">
        <f>VLOOKUP(D3102,'[1]DESIGN LOAD'!AC:AF,2,FALSE)</f>
        <v>565</v>
      </c>
      <c r="S3102" s="7">
        <f>VLOOKUP(D3102,'[1]DESIGN LOAD'!AC:AF,3,FALSE)</f>
        <v>675</v>
      </c>
      <c r="T3102">
        <f>VLOOKUP(D3102,'[1]DESIGN LOAD'!AC:AF,4,FALSE)</f>
        <v>1240</v>
      </c>
    </row>
    <row r="3103" spans="1:20" x14ac:dyDescent="0.3">
      <c r="A3103" s="6">
        <v>2024</v>
      </c>
      <c r="B3103" s="6">
        <v>11</v>
      </c>
      <c r="C3103" s="6">
        <v>7</v>
      </c>
      <c r="D3103" s="6">
        <v>11</v>
      </c>
      <c r="E3103" s="6" t="str">
        <f t="shared" si="190"/>
        <v>Thursday</v>
      </c>
      <c r="F3103" s="6" t="str">
        <f t="shared" si="193"/>
        <v>Week-day</v>
      </c>
      <c r="G3103" s="6" t="str">
        <f>_xlfn.XLOOKUP(B3103,'[1]VLOOKUP DATA'!$A$3:$A$14,'[1]VLOOKUP DATA'!$C$3:$C$14)</f>
        <v>Low-demand</v>
      </c>
      <c r="H3103" s="6" t="str" cm="1">
        <f t="array" ref="H3103">_xlfn.XLOOKUP(1,('[1]VLOOKUP DATA'!$I$2:$I$337=[1]DATA!G3103)*('[1]VLOOKUP DATA'!$J$2:$J$337=[1]DATA!D3103)*('[1]VLOOKUP DATA'!$K$2:$K$337=[1]DATA!E3103),'[1]VLOOKUP DATA'!$L$2:$L$337)</f>
        <v>Standard</v>
      </c>
      <c r="I3103" s="1" cm="1">
        <f t="array" ref="I3103">_xlfn.XLOOKUP(B3103,'[1]VLOOKUP DATA'!$A$3:$A$14,_xlfn.XLOOKUP(H3103,'[1]VLOOKUP DATA'!$D$2:$F$2,'[1]VLOOKUP DATA'!$D$3:$F$14))*100</f>
        <v>147</v>
      </c>
      <c r="J3103" s="2">
        <v>5.4066000000000018</v>
      </c>
      <c r="K3103" s="3">
        <f t="shared" si="191"/>
        <v>5.4066000000000018</v>
      </c>
      <c r="L3103" s="3">
        <v>99</v>
      </c>
      <c r="M3103" s="4">
        <v>0</v>
      </c>
      <c r="N3103" s="4">
        <v>650.82404166666674</v>
      </c>
      <c r="O3103" s="4">
        <v>656.23034166666707</v>
      </c>
      <c r="P3103" s="3">
        <f t="shared" si="192"/>
        <v>480.00108333333327</v>
      </c>
      <c r="Q3103" s="5">
        <v>0</v>
      </c>
      <c r="R3103" s="5">
        <f>VLOOKUP(D3103,'[1]DESIGN LOAD'!AC:AF,2,FALSE)</f>
        <v>565</v>
      </c>
      <c r="S3103" s="7">
        <f>VLOOKUP(D3103,'[1]DESIGN LOAD'!AC:AF,3,FALSE)</f>
        <v>675</v>
      </c>
      <c r="T3103">
        <f>VLOOKUP(D3103,'[1]DESIGN LOAD'!AC:AF,4,FALSE)</f>
        <v>1240</v>
      </c>
    </row>
    <row r="3104" spans="1:20" x14ac:dyDescent="0.3">
      <c r="A3104" s="6">
        <v>2024</v>
      </c>
      <c r="B3104" s="6">
        <v>11</v>
      </c>
      <c r="C3104" s="6">
        <v>7</v>
      </c>
      <c r="D3104" s="6">
        <v>12</v>
      </c>
      <c r="E3104" s="6" t="str">
        <f t="shared" si="190"/>
        <v>Thursday</v>
      </c>
      <c r="F3104" s="6" t="str">
        <f t="shared" si="193"/>
        <v>Week-day</v>
      </c>
      <c r="G3104" s="6" t="str">
        <f>_xlfn.XLOOKUP(B3104,'[1]VLOOKUP DATA'!$A$3:$A$14,'[1]VLOOKUP DATA'!$C$3:$C$14)</f>
        <v>Low-demand</v>
      </c>
      <c r="H3104" s="6" t="str" cm="1">
        <f t="array" ref="H3104">_xlfn.XLOOKUP(1,('[1]VLOOKUP DATA'!$I$2:$I$337=[1]DATA!G3104)*('[1]VLOOKUP DATA'!$J$2:$J$337=[1]DATA!D3104)*('[1]VLOOKUP DATA'!$K$2:$K$337=[1]DATA!E3104),'[1]VLOOKUP DATA'!$L$2:$L$337)</f>
        <v>Standard</v>
      </c>
      <c r="I3104" s="1" cm="1">
        <f t="array" ref="I3104">_xlfn.XLOOKUP(B3104,'[1]VLOOKUP DATA'!$A$3:$A$14,_xlfn.XLOOKUP(H3104,'[1]VLOOKUP DATA'!$D$2:$F$2,'[1]VLOOKUP DATA'!$D$3:$F$14))*100</f>
        <v>147</v>
      </c>
      <c r="J3104" s="2">
        <v>5.7655416666666657</v>
      </c>
      <c r="K3104" s="3">
        <f t="shared" si="191"/>
        <v>5.7655416666666657</v>
      </c>
      <c r="L3104" s="3">
        <v>99</v>
      </c>
      <c r="M3104" s="4">
        <v>0</v>
      </c>
      <c r="N3104" s="4">
        <v>653.88969166666641</v>
      </c>
      <c r="O3104" s="4">
        <v>659.68577500000004</v>
      </c>
      <c r="P3104" s="3">
        <f t="shared" si="192"/>
        <v>480.00108333333327</v>
      </c>
      <c r="Q3104" s="5">
        <v>0</v>
      </c>
      <c r="R3104" s="5">
        <f>VLOOKUP(D3104,'[1]DESIGN LOAD'!AC:AF,2,FALSE)</f>
        <v>565</v>
      </c>
      <c r="S3104" s="7">
        <f>VLOOKUP(D3104,'[1]DESIGN LOAD'!AC:AF,3,FALSE)</f>
        <v>675</v>
      </c>
      <c r="T3104">
        <f>VLOOKUP(D3104,'[1]DESIGN LOAD'!AC:AF,4,FALSE)</f>
        <v>1240</v>
      </c>
    </row>
    <row r="3105" spans="1:20" x14ac:dyDescent="0.3">
      <c r="A3105" s="6">
        <v>2024</v>
      </c>
      <c r="B3105" s="6">
        <v>11</v>
      </c>
      <c r="C3105" s="6">
        <v>7</v>
      </c>
      <c r="D3105" s="6">
        <v>13</v>
      </c>
      <c r="E3105" s="6" t="str">
        <f t="shared" si="190"/>
        <v>Thursday</v>
      </c>
      <c r="F3105" s="6" t="str">
        <f t="shared" si="193"/>
        <v>Week-day</v>
      </c>
      <c r="G3105" s="6" t="str">
        <f>_xlfn.XLOOKUP(B3105,'[1]VLOOKUP DATA'!$A$3:$A$14,'[1]VLOOKUP DATA'!$C$3:$C$14)</f>
        <v>Low-demand</v>
      </c>
      <c r="H3105" s="6" t="str" cm="1">
        <f t="array" ref="H3105">_xlfn.XLOOKUP(1,('[1]VLOOKUP DATA'!$I$2:$I$337=[1]DATA!G3105)*('[1]VLOOKUP DATA'!$J$2:$J$337=[1]DATA!D3105)*('[1]VLOOKUP DATA'!$K$2:$K$337=[1]DATA!E3105),'[1]VLOOKUP DATA'!$L$2:$L$337)</f>
        <v>Standard</v>
      </c>
      <c r="I3105" s="1" cm="1">
        <f t="array" ref="I3105">_xlfn.XLOOKUP(B3105,'[1]VLOOKUP DATA'!$A$3:$A$14,_xlfn.XLOOKUP(H3105,'[1]VLOOKUP DATA'!$D$2:$F$2,'[1]VLOOKUP DATA'!$D$3:$F$14))*100</f>
        <v>147</v>
      </c>
      <c r="J3105" s="2">
        <v>6.1158916666666663</v>
      </c>
      <c r="K3105" s="3">
        <f t="shared" si="191"/>
        <v>6.1158916666666663</v>
      </c>
      <c r="L3105" s="3">
        <v>99</v>
      </c>
      <c r="M3105" s="4">
        <v>0</v>
      </c>
      <c r="N3105" s="4">
        <v>629.51452500000016</v>
      </c>
      <c r="O3105" s="4">
        <v>635.63009999999986</v>
      </c>
      <c r="P3105" s="3">
        <f t="shared" si="192"/>
        <v>480.00108333333327</v>
      </c>
      <c r="Q3105" s="5">
        <v>0</v>
      </c>
      <c r="R3105" s="5">
        <f>VLOOKUP(D3105,'[1]DESIGN LOAD'!AC:AF,2,FALSE)</f>
        <v>565</v>
      </c>
      <c r="S3105" s="7">
        <f>VLOOKUP(D3105,'[1]DESIGN LOAD'!AC:AF,3,FALSE)</f>
        <v>675</v>
      </c>
      <c r="T3105">
        <f>VLOOKUP(D3105,'[1]DESIGN LOAD'!AC:AF,4,FALSE)</f>
        <v>1240</v>
      </c>
    </row>
    <row r="3106" spans="1:20" x14ac:dyDescent="0.3">
      <c r="A3106" s="6">
        <v>2024</v>
      </c>
      <c r="B3106" s="6">
        <v>11</v>
      </c>
      <c r="C3106" s="6">
        <v>7</v>
      </c>
      <c r="D3106" s="6">
        <v>14</v>
      </c>
      <c r="E3106" s="6" t="str">
        <f t="shared" si="190"/>
        <v>Thursday</v>
      </c>
      <c r="F3106" s="6" t="str">
        <f t="shared" si="193"/>
        <v>Week-day</v>
      </c>
      <c r="G3106" s="6" t="str">
        <f>_xlfn.XLOOKUP(B3106,'[1]VLOOKUP DATA'!$A$3:$A$14,'[1]VLOOKUP DATA'!$C$3:$C$14)</f>
        <v>Low-demand</v>
      </c>
      <c r="H3106" s="6" t="str" cm="1">
        <f t="array" ref="H3106">_xlfn.XLOOKUP(1,('[1]VLOOKUP DATA'!$I$2:$I$337=[1]DATA!G3106)*('[1]VLOOKUP DATA'!$J$2:$J$337=[1]DATA!D3106)*('[1]VLOOKUP DATA'!$K$2:$K$337=[1]DATA!E3106),'[1]VLOOKUP DATA'!$L$2:$L$337)</f>
        <v>Standard</v>
      </c>
      <c r="I3106" s="1" cm="1">
        <f t="array" ref="I3106">_xlfn.XLOOKUP(B3106,'[1]VLOOKUP DATA'!$A$3:$A$14,_xlfn.XLOOKUP(H3106,'[1]VLOOKUP DATA'!$D$2:$F$2,'[1]VLOOKUP DATA'!$D$3:$F$14))*100</f>
        <v>147</v>
      </c>
      <c r="J3106" s="2">
        <v>9.4686499999999967</v>
      </c>
      <c r="K3106" s="3">
        <f t="shared" si="191"/>
        <v>9.4686499999999967</v>
      </c>
      <c r="L3106" s="3">
        <v>99.033333333333331</v>
      </c>
      <c r="M3106" s="4">
        <v>0</v>
      </c>
      <c r="N3106" s="4">
        <v>675.27576666666687</v>
      </c>
      <c r="O3106" s="4">
        <v>684.74427500000024</v>
      </c>
      <c r="P3106" s="3">
        <f t="shared" si="192"/>
        <v>480.00108333333327</v>
      </c>
      <c r="Q3106" s="5">
        <v>0</v>
      </c>
      <c r="R3106" s="5">
        <f>VLOOKUP(D3106,'[1]DESIGN LOAD'!AC:AF,2,FALSE)</f>
        <v>565</v>
      </c>
      <c r="S3106" s="7">
        <f>VLOOKUP(D3106,'[1]DESIGN LOAD'!AC:AF,3,FALSE)</f>
        <v>675</v>
      </c>
      <c r="T3106">
        <f>VLOOKUP(D3106,'[1]DESIGN LOAD'!AC:AF,4,FALSE)</f>
        <v>1240</v>
      </c>
    </row>
    <row r="3107" spans="1:20" x14ac:dyDescent="0.3">
      <c r="A3107" s="6">
        <v>2024</v>
      </c>
      <c r="B3107" s="6">
        <v>11</v>
      </c>
      <c r="C3107" s="6">
        <v>7</v>
      </c>
      <c r="D3107" s="6">
        <v>15</v>
      </c>
      <c r="E3107" s="6" t="str">
        <f t="shared" si="190"/>
        <v>Thursday</v>
      </c>
      <c r="F3107" s="6" t="str">
        <f t="shared" si="193"/>
        <v>Week-day</v>
      </c>
      <c r="G3107" s="6" t="str">
        <f>_xlfn.XLOOKUP(B3107,'[1]VLOOKUP DATA'!$A$3:$A$14,'[1]VLOOKUP DATA'!$C$3:$C$14)</f>
        <v>Low-demand</v>
      </c>
      <c r="H3107" s="6" t="str" cm="1">
        <f t="array" ref="H3107">_xlfn.XLOOKUP(1,('[1]VLOOKUP DATA'!$I$2:$I$337=[1]DATA!G3107)*('[1]VLOOKUP DATA'!$J$2:$J$337=[1]DATA!D3107)*('[1]VLOOKUP DATA'!$K$2:$K$337=[1]DATA!E3107),'[1]VLOOKUP DATA'!$L$2:$L$337)</f>
        <v>Standard</v>
      </c>
      <c r="I3107" s="1" cm="1">
        <f t="array" ref="I3107">_xlfn.XLOOKUP(B3107,'[1]VLOOKUP DATA'!$A$3:$A$14,_xlfn.XLOOKUP(H3107,'[1]VLOOKUP DATA'!$D$2:$F$2,'[1]VLOOKUP DATA'!$D$3:$F$14))*100</f>
        <v>147</v>
      </c>
      <c r="J3107" s="2">
        <v>80.564633333333305</v>
      </c>
      <c r="K3107" s="3">
        <f t="shared" si="191"/>
        <v>80.564633333333305</v>
      </c>
      <c r="L3107" s="3">
        <v>98.716666666666669</v>
      </c>
      <c r="M3107" s="4">
        <v>0</v>
      </c>
      <c r="N3107" s="4">
        <v>666.07375833333344</v>
      </c>
      <c r="O3107" s="4">
        <v>746.63832500000024</v>
      </c>
      <c r="P3107" s="3">
        <f t="shared" si="192"/>
        <v>480.00108333333327</v>
      </c>
      <c r="Q3107" s="5">
        <v>0</v>
      </c>
      <c r="R3107" s="5">
        <f>VLOOKUP(D3107,'[1]DESIGN LOAD'!AC:AF,2,FALSE)</f>
        <v>565</v>
      </c>
      <c r="S3107" s="7">
        <f>VLOOKUP(D3107,'[1]DESIGN LOAD'!AC:AF,3,FALSE)</f>
        <v>675</v>
      </c>
      <c r="T3107">
        <f>VLOOKUP(D3107,'[1]DESIGN LOAD'!AC:AF,4,FALSE)</f>
        <v>1240</v>
      </c>
    </row>
    <row r="3108" spans="1:20" x14ac:dyDescent="0.3">
      <c r="A3108" s="6">
        <v>2024</v>
      </c>
      <c r="B3108" s="6">
        <v>11</v>
      </c>
      <c r="C3108" s="6">
        <v>7</v>
      </c>
      <c r="D3108" s="6">
        <v>16</v>
      </c>
      <c r="E3108" s="6" t="str">
        <f t="shared" si="190"/>
        <v>Thursday</v>
      </c>
      <c r="F3108" s="6" t="str">
        <f t="shared" si="193"/>
        <v>Week-day</v>
      </c>
      <c r="G3108" s="6" t="str">
        <f>_xlfn.XLOOKUP(B3108,'[1]VLOOKUP DATA'!$A$3:$A$14,'[1]VLOOKUP DATA'!$C$3:$C$14)</f>
        <v>Low-demand</v>
      </c>
      <c r="H3108" s="6" t="str" cm="1">
        <f t="array" ref="H3108">_xlfn.XLOOKUP(1,('[1]VLOOKUP DATA'!$I$2:$I$337=[1]DATA!G3108)*('[1]VLOOKUP DATA'!$J$2:$J$337=[1]DATA!D3108)*('[1]VLOOKUP DATA'!$K$2:$K$337=[1]DATA!E3108),'[1]VLOOKUP DATA'!$L$2:$L$337)</f>
        <v>Standard</v>
      </c>
      <c r="I3108" s="1" cm="1">
        <f t="array" ref="I3108">_xlfn.XLOOKUP(B3108,'[1]VLOOKUP DATA'!$A$3:$A$14,_xlfn.XLOOKUP(H3108,'[1]VLOOKUP DATA'!$D$2:$F$2,'[1]VLOOKUP DATA'!$D$3:$F$14))*100</f>
        <v>147</v>
      </c>
      <c r="J3108" s="2">
        <v>93.804566666666659</v>
      </c>
      <c r="K3108" s="3">
        <f t="shared" si="191"/>
        <v>93.804566666666659</v>
      </c>
      <c r="L3108" s="3">
        <v>95.85</v>
      </c>
      <c r="M3108" s="4">
        <v>310.10963333333342</v>
      </c>
      <c r="N3108" s="4">
        <v>374.95422499999989</v>
      </c>
      <c r="O3108" s="4">
        <v>778.86814166666636</v>
      </c>
      <c r="P3108" s="3">
        <f t="shared" si="192"/>
        <v>480.00108333333327</v>
      </c>
      <c r="Q3108" s="5">
        <v>0</v>
      </c>
      <c r="R3108" s="5">
        <f>VLOOKUP(D3108,'[1]DESIGN LOAD'!AC:AF,2,FALSE)</f>
        <v>565</v>
      </c>
      <c r="S3108" s="7">
        <f>VLOOKUP(D3108,'[1]DESIGN LOAD'!AC:AF,3,FALSE)</f>
        <v>675</v>
      </c>
      <c r="T3108">
        <f>VLOOKUP(D3108,'[1]DESIGN LOAD'!AC:AF,4,FALSE)</f>
        <v>1240</v>
      </c>
    </row>
    <row r="3109" spans="1:20" x14ac:dyDescent="0.3">
      <c r="A3109" s="6">
        <v>2024</v>
      </c>
      <c r="B3109" s="6">
        <v>11</v>
      </c>
      <c r="C3109" s="6">
        <v>7</v>
      </c>
      <c r="D3109" s="6">
        <v>17</v>
      </c>
      <c r="E3109" s="6" t="str">
        <f t="shared" si="190"/>
        <v>Thursday</v>
      </c>
      <c r="F3109" s="6" t="str">
        <f t="shared" si="193"/>
        <v>Week-day</v>
      </c>
      <c r="G3109" s="6" t="str">
        <f>_xlfn.XLOOKUP(B3109,'[1]VLOOKUP DATA'!$A$3:$A$14,'[1]VLOOKUP DATA'!$C$3:$C$14)</f>
        <v>Low-demand</v>
      </c>
      <c r="H3109" s="6" t="str" cm="1">
        <f t="array" ref="H3109">_xlfn.XLOOKUP(1,('[1]VLOOKUP DATA'!$I$2:$I$337=[1]DATA!G3109)*('[1]VLOOKUP DATA'!$J$2:$J$337=[1]DATA!D3109)*('[1]VLOOKUP DATA'!$K$2:$K$337=[1]DATA!E3109),'[1]VLOOKUP DATA'!$L$2:$L$337)</f>
        <v>Standard</v>
      </c>
      <c r="I3109" s="1" cm="1">
        <f t="array" ref="I3109">_xlfn.XLOOKUP(B3109,'[1]VLOOKUP DATA'!$A$3:$A$14,_xlfn.XLOOKUP(H3109,'[1]VLOOKUP DATA'!$D$2:$F$2,'[1]VLOOKUP DATA'!$D$3:$F$14))*100</f>
        <v>147</v>
      </c>
      <c r="J3109" s="2">
        <v>9.4027250000000002</v>
      </c>
      <c r="K3109" s="3">
        <f t="shared" si="191"/>
        <v>9.4027250000000002</v>
      </c>
      <c r="L3109" s="3">
        <v>98.174999999999997</v>
      </c>
      <c r="M3109" s="4">
        <v>440.18562500000013</v>
      </c>
      <c r="N3109" s="4">
        <v>185.9428666666667</v>
      </c>
      <c r="O3109" s="4">
        <v>635.53129999999987</v>
      </c>
      <c r="P3109" s="3">
        <f t="shared" si="192"/>
        <v>480.00108333333327</v>
      </c>
      <c r="Q3109" s="5">
        <v>0</v>
      </c>
      <c r="R3109" s="5">
        <f>VLOOKUP(D3109,'[1]DESIGN LOAD'!AC:AF,2,FALSE)</f>
        <v>555</v>
      </c>
      <c r="S3109" s="7">
        <f>VLOOKUP(D3109,'[1]DESIGN LOAD'!AC:AF,3,FALSE)</f>
        <v>675</v>
      </c>
      <c r="T3109">
        <f>VLOOKUP(D3109,'[1]DESIGN LOAD'!AC:AF,4,FALSE)</f>
        <v>1230</v>
      </c>
    </row>
    <row r="3110" spans="1:20" x14ac:dyDescent="0.3">
      <c r="A3110" s="6">
        <v>2024</v>
      </c>
      <c r="B3110" s="6">
        <v>11</v>
      </c>
      <c r="C3110" s="6">
        <v>7</v>
      </c>
      <c r="D3110" s="6">
        <v>18</v>
      </c>
      <c r="E3110" s="6" t="str">
        <f t="shared" si="190"/>
        <v>Thursday</v>
      </c>
      <c r="F3110" s="6" t="str">
        <f t="shared" si="193"/>
        <v>Week-day</v>
      </c>
      <c r="G3110" s="6" t="str">
        <f>_xlfn.XLOOKUP(B3110,'[1]VLOOKUP DATA'!$A$3:$A$14,'[1]VLOOKUP DATA'!$C$3:$C$14)</f>
        <v>Low-demand</v>
      </c>
      <c r="H3110" s="6" t="str" cm="1">
        <f t="array" ref="H3110">_xlfn.XLOOKUP(1,('[1]VLOOKUP DATA'!$I$2:$I$337=[1]DATA!G3110)*('[1]VLOOKUP DATA'!$J$2:$J$337=[1]DATA!D3110)*('[1]VLOOKUP DATA'!$K$2:$K$337=[1]DATA!E3110),'[1]VLOOKUP DATA'!$L$2:$L$337)</f>
        <v>Peak</v>
      </c>
      <c r="I3110" s="1" cm="1">
        <f t="array" ref="I3110">_xlfn.XLOOKUP(B3110,'[1]VLOOKUP DATA'!$A$3:$A$14,_xlfn.XLOOKUP(H3110,'[1]VLOOKUP DATA'!$D$2:$F$2,'[1]VLOOKUP DATA'!$D$3:$F$14))*100</f>
        <v>213</v>
      </c>
      <c r="J3110" s="2">
        <v>130.87555833333326</v>
      </c>
      <c r="K3110" s="3">
        <f t="shared" si="191"/>
        <v>130.87555833333326</v>
      </c>
      <c r="L3110" s="3">
        <v>98.49166666666666</v>
      </c>
      <c r="M3110" s="4">
        <v>478.31772500000011</v>
      </c>
      <c r="N3110" s="4">
        <v>46.233508333333333</v>
      </c>
      <c r="O3110" s="4">
        <v>655.4272749999999</v>
      </c>
      <c r="P3110" s="3">
        <f t="shared" si="192"/>
        <v>480.00108333333327</v>
      </c>
      <c r="Q3110" s="5">
        <v>0</v>
      </c>
      <c r="R3110" s="5">
        <f>VLOOKUP(D3110,'[1]DESIGN LOAD'!AC:AF,2,FALSE)</f>
        <v>485</v>
      </c>
      <c r="S3110" s="7">
        <f>VLOOKUP(D3110,'[1]DESIGN LOAD'!AC:AF,3,FALSE)</f>
        <v>655</v>
      </c>
      <c r="T3110">
        <f>VLOOKUP(D3110,'[1]DESIGN LOAD'!AC:AF,4,FALSE)</f>
        <v>1140</v>
      </c>
    </row>
    <row r="3111" spans="1:20" x14ac:dyDescent="0.3">
      <c r="A3111" s="6">
        <v>2024</v>
      </c>
      <c r="B3111" s="6">
        <v>11</v>
      </c>
      <c r="C3111" s="6">
        <v>7</v>
      </c>
      <c r="D3111" s="6">
        <v>19</v>
      </c>
      <c r="E3111" s="6" t="str">
        <f t="shared" si="190"/>
        <v>Thursday</v>
      </c>
      <c r="F3111" s="6" t="str">
        <f t="shared" si="193"/>
        <v>Week-day</v>
      </c>
      <c r="G3111" s="6" t="str">
        <f>_xlfn.XLOOKUP(B3111,'[1]VLOOKUP DATA'!$A$3:$A$14,'[1]VLOOKUP DATA'!$C$3:$C$14)</f>
        <v>Low-demand</v>
      </c>
      <c r="H3111" s="6" t="str" cm="1">
        <f t="array" ref="H3111">_xlfn.XLOOKUP(1,('[1]VLOOKUP DATA'!$I$2:$I$337=[1]DATA!G3111)*('[1]VLOOKUP DATA'!$J$2:$J$337=[1]DATA!D3111)*('[1]VLOOKUP DATA'!$K$2:$K$337=[1]DATA!E3111),'[1]VLOOKUP DATA'!$L$2:$L$337)</f>
        <v>Peak</v>
      </c>
      <c r="I3111" s="1" cm="1">
        <f t="array" ref="I3111">_xlfn.XLOOKUP(B3111,'[1]VLOOKUP DATA'!$A$3:$A$14,_xlfn.XLOOKUP(H3111,'[1]VLOOKUP DATA'!$D$2:$F$2,'[1]VLOOKUP DATA'!$D$3:$F$14))*100</f>
        <v>213</v>
      </c>
      <c r="J3111" s="2">
        <v>181.92577500000002</v>
      </c>
      <c r="K3111" s="3">
        <f t="shared" si="191"/>
        <v>181.92577500000002</v>
      </c>
      <c r="L3111" s="3">
        <v>96.691666666666663</v>
      </c>
      <c r="M3111" s="4">
        <v>479.83896666666686</v>
      </c>
      <c r="N3111" s="4">
        <v>1.208016666666667</v>
      </c>
      <c r="O3111" s="4">
        <v>662.97318333333351</v>
      </c>
      <c r="P3111" s="3">
        <f t="shared" si="192"/>
        <v>480.00108333333327</v>
      </c>
      <c r="Q3111" s="5">
        <v>0</v>
      </c>
      <c r="R3111" s="5">
        <f>VLOOKUP(D3111,'[1]DESIGN LOAD'!AC:AF,2,FALSE)</f>
        <v>295</v>
      </c>
      <c r="S3111" s="7">
        <f>VLOOKUP(D3111,'[1]DESIGN LOAD'!AC:AF,3,FALSE)</f>
        <v>655</v>
      </c>
      <c r="T3111">
        <f>VLOOKUP(D3111,'[1]DESIGN LOAD'!AC:AF,4,FALSE)</f>
        <v>950</v>
      </c>
    </row>
    <row r="3112" spans="1:20" x14ac:dyDescent="0.3">
      <c r="A3112" s="6">
        <v>2024</v>
      </c>
      <c r="B3112" s="6">
        <v>11</v>
      </c>
      <c r="C3112" s="6">
        <v>7</v>
      </c>
      <c r="D3112" s="6">
        <v>20</v>
      </c>
      <c r="E3112" s="6" t="str">
        <f t="shared" si="190"/>
        <v>Thursday</v>
      </c>
      <c r="F3112" s="6" t="str">
        <f t="shared" si="193"/>
        <v>Week-day</v>
      </c>
      <c r="G3112" s="6" t="str">
        <f>_xlfn.XLOOKUP(B3112,'[1]VLOOKUP DATA'!$A$3:$A$14,'[1]VLOOKUP DATA'!$C$3:$C$14)</f>
        <v>Low-demand</v>
      </c>
      <c r="H3112" s="6" t="str" cm="1">
        <f t="array" ref="H3112">_xlfn.XLOOKUP(1,('[1]VLOOKUP DATA'!$I$2:$I$337=[1]DATA!G3112)*('[1]VLOOKUP DATA'!$J$2:$J$337=[1]DATA!D3112)*('[1]VLOOKUP DATA'!$K$2:$K$337=[1]DATA!E3112),'[1]VLOOKUP DATA'!$L$2:$L$337)</f>
        <v>Standard</v>
      </c>
      <c r="I3112" s="1" cm="1">
        <f t="array" ref="I3112">_xlfn.XLOOKUP(B3112,'[1]VLOOKUP DATA'!$A$3:$A$14,_xlfn.XLOOKUP(H3112,'[1]VLOOKUP DATA'!$D$2:$F$2,'[1]VLOOKUP DATA'!$D$3:$F$14))*100</f>
        <v>147</v>
      </c>
      <c r="J3112" s="2">
        <v>73.989375000000052</v>
      </c>
      <c r="K3112" s="3">
        <f t="shared" si="191"/>
        <v>73.989375000000052</v>
      </c>
      <c r="L3112" s="3">
        <v>95.2</v>
      </c>
      <c r="M3112" s="4">
        <v>479.84744166666684</v>
      </c>
      <c r="N3112" s="4">
        <v>0</v>
      </c>
      <c r="O3112" s="4">
        <v>553.83815000000004</v>
      </c>
      <c r="P3112" s="3">
        <f t="shared" si="192"/>
        <v>480.00108333333327</v>
      </c>
      <c r="Q3112" s="5">
        <v>0</v>
      </c>
      <c r="R3112" s="5">
        <f>VLOOKUP(D3112,'[1]DESIGN LOAD'!AC:AF,2,FALSE)</f>
        <v>295</v>
      </c>
      <c r="S3112" s="7">
        <f>VLOOKUP(D3112,'[1]DESIGN LOAD'!AC:AF,3,FALSE)</f>
        <v>190</v>
      </c>
      <c r="T3112">
        <f>VLOOKUP(D3112,'[1]DESIGN LOAD'!AC:AF,4,FALSE)</f>
        <v>485</v>
      </c>
    </row>
    <row r="3113" spans="1:20" x14ac:dyDescent="0.3">
      <c r="A3113" s="6">
        <v>2024</v>
      </c>
      <c r="B3113" s="6">
        <v>11</v>
      </c>
      <c r="C3113" s="6">
        <v>7</v>
      </c>
      <c r="D3113" s="6">
        <v>21</v>
      </c>
      <c r="E3113" s="6" t="str">
        <f t="shared" si="190"/>
        <v>Thursday</v>
      </c>
      <c r="F3113" s="6" t="str">
        <f t="shared" si="193"/>
        <v>Week-day</v>
      </c>
      <c r="G3113" s="6" t="str">
        <f>_xlfn.XLOOKUP(B3113,'[1]VLOOKUP DATA'!$A$3:$A$14,'[1]VLOOKUP DATA'!$C$3:$C$14)</f>
        <v>Low-demand</v>
      </c>
      <c r="H3113" s="6" t="str" cm="1">
        <f t="array" ref="H3113">_xlfn.XLOOKUP(1,('[1]VLOOKUP DATA'!$I$2:$I$337=[1]DATA!G3113)*('[1]VLOOKUP DATA'!$J$2:$J$337=[1]DATA!D3113)*('[1]VLOOKUP DATA'!$K$2:$K$337=[1]DATA!E3113),'[1]VLOOKUP DATA'!$L$2:$L$337)</f>
        <v>Standard</v>
      </c>
      <c r="I3113" s="1" cm="1">
        <f t="array" ref="I3113">_xlfn.XLOOKUP(B3113,'[1]VLOOKUP DATA'!$A$3:$A$14,_xlfn.XLOOKUP(H3113,'[1]VLOOKUP DATA'!$D$2:$F$2,'[1]VLOOKUP DATA'!$D$3:$F$14))*100</f>
        <v>147</v>
      </c>
      <c r="J3113" s="2">
        <v>4.2859333333333343</v>
      </c>
      <c r="K3113" s="3">
        <f t="shared" si="191"/>
        <v>4.2859333333333343</v>
      </c>
      <c r="L3113" s="3">
        <v>97.558333333333337</v>
      </c>
      <c r="M3113" s="4">
        <v>475.36592500000006</v>
      </c>
      <c r="N3113" s="4">
        <v>0</v>
      </c>
      <c r="O3113" s="4">
        <v>479.65193333333326</v>
      </c>
      <c r="P3113" s="3">
        <f t="shared" si="192"/>
        <v>480.00108333333327</v>
      </c>
      <c r="Q3113" s="5">
        <v>0</v>
      </c>
      <c r="R3113" s="5">
        <f>VLOOKUP(D3113,'[1]DESIGN LOAD'!AC:AF,2,FALSE)</f>
        <v>295</v>
      </c>
      <c r="S3113" s="7">
        <f>VLOOKUP(D3113,'[1]DESIGN LOAD'!AC:AF,3,FALSE)</f>
        <v>190</v>
      </c>
      <c r="T3113">
        <f>VLOOKUP(D3113,'[1]DESIGN LOAD'!AC:AF,4,FALSE)</f>
        <v>485</v>
      </c>
    </row>
    <row r="3114" spans="1:20" x14ac:dyDescent="0.3">
      <c r="A3114" s="6">
        <v>2024</v>
      </c>
      <c r="B3114" s="6">
        <v>11</v>
      </c>
      <c r="C3114" s="6">
        <v>7</v>
      </c>
      <c r="D3114" s="6">
        <v>22</v>
      </c>
      <c r="E3114" s="6" t="str">
        <f t="shared" si="190"/>
        <v>Thursday</v>
      </c>
      <c r="F3114" s="6" t="str">
        <f t="shared" si="193"/>
        <v>Week-day</v>
      </c>
      <c r="G3114" s="6" t="str">
        <f>_xlfn.XLOOKUP(B3114,'[1]VLOOKUP DATA'!$A$3:$A$14,'[1]VLOOKUP DATA'!$C$3:$C$14)</f>
        <v>Low-demand</v>
      </c>
      <c r="H3114" s="6" t="str" cm="1">
        <f t="array" ref="H3114">_xlfn.XLOOKUP(1,('[1]VLOOKUP DATA'!$I$2:$I$337=[1]DATA!G3114)*('[1]VLOOKUP DATA'!$J$2:$J$337=[1]DATA!D3114)*('[1]VLOOKUP DATA'!$K$2:$K$337=[1]DATA!E3114),'[1]VLOOKUP DATA'!$L$2:$L$337)</f>
        <v>Off-Peak</v>
      </c>
      <c r="I3114" s="1" cm="1">
        <f t="array" ref="I3114">_xlfn.XLOOKUP(B3114,'[1]VLOOKUP DATA'!$A$3:$A$14,_xlfn.XLOOKUP(H3114,'[1]VLOOKUP DATA'!$D$2:$F$2,'[1]VLOOKUP DATA'!$D$3:$F$14))*100</f>
        <v>93</v>
      </c>
      <c r="J3114" s="2">
        <v>70.589583333333351</v>
      </c>
      <c r="K3114" s="3">
        <f t="shared" si="191"/>
        <v>70.589583333333351</v>
      </c>
      <c r="L3114" s="3">
        <v>99</v>
      </c>
      <c r="M3114" s="4">
        <v>422.42538333333334</v>
      </c>
      <c r="N3114" s="4">
        <v>0</v>
      </c>
      <c r="O3114" s="4">
        <v>493.0152916666666</v>
      </c>
      <c r="P3114" s="3">
        <f t="shared" si="192"/>
        <v>480.00108333333327</v>
      </c>
      <c r="Q3114" s="5">
        <v>0</v>
      </c>
      <c r="R3114" s="5">
        <f>VLOOKUP(D3114,'[1]DESIGN LOAD'!AC:AF,2,FALSE)</f>
        <v>200</v>
      </c>
      <c r="S3114" s="7">
        <f>VLOOKUP(D3114,'[1]DESIGN LOAD'!AC:AF,3,FALSE)</f>
        <v>190</v>
      </c>
      <c r="T3114">
        <f>VLOOKUP(D3114,'[1]DESIGN LOAD'!AC:AF,4,FALSE)</f>
        <v>390</v>
      </c>
    </row>
    <row r="3115" spans="1:20" x14ac:dyDescent="0.3">
      <c r="A3115" s="6">
        <v>2024</v>
      </c>
      <c r="B3115" s="6">
        <v>11</v>
      </c>
      <c r="C3115" s="6">
        <v>7</v>
      </c>
      <c r="D3115" s="6">
        <v>23</v>
      </c>
      <c r="E3115" s="6" t="str">
        <f t="shared" si="190"/>
        <v>Thursday</v>
      </c>
      <c r="F3115" s="6" t="str">
        <f t="shared" si="193"/>
        <v>Week-day</v>
      </c>
      <c r="G3115" s="6" t="str">
        <f>_xlfn.XLOOKUP(B3115,'[1]VLOOKUP DATA'!$A$3:$A$14,'[1]VLOOKUP DATA'!$C$3:$C$14)</f>
        <v>Low-demand</v>
      </c>
      <c r="H3115" s="6" t="str" cm="1">
        <f t="array" ref="H3115">_xlfn.XLOOKUP(1,('[1]VLOOKUP DATA'!$I$2:$I$337=[1]DATA!G3115)*('[1]VLOOKUP DATA'!$J$2:$J$337=[1]DATA!D3115)*('[1]VLOOKUP DATA'!$K$2:$K$337=[1]DATA!E3115),'[1]VLOOKUP DATA'!$L$2:$L$337)</f>
        <v>Off-Peak</v>
      </c>
      <c r="I3115" s="1" cm="1">
        <f t="array" ref="I3115">_xlfn.XLOOKUP(B3115,'[1]VLOOKUP DATA'!$A$3:$A$14,_xlfn.XLOOKUP(H3115,'[1]VLOOKUP DATA'!$D$2:$F$2,'[1]VLOOKUP DATA'!$D$3:$F$14))*100</f>
        <v>93</v>
      </c>
      <c r="J3115" s="2">
        <v>69.463800000000006</v>
      </c>
      <c r="K3115" s="3">
        <f t="shared" si="191"/>
        <v>69.463800000000006</v>
      </c>
      <c r="L3115" s="3">
        <v>99.00833333333334</v>
      </c>
      <c r="M3115" s="4">
        <v>417.64110833333314</v>
      </c>
      <c r="N3115" s="4">
        <v>0</v>
      </c>
      <c r="O3115" s="4">
        <v>487.1052499999999</v>
      </c>
      <c r="P3115" s="3">
        <f t="shared" si="192"/>
        <v>480.00108333333327</v>
      </c>
      <c r="Q3115" s="5">
        <v>0</v>
      </c>
      <c r="R3115" s="5">
        <f>VLOOKUP(D3115,'[1]DESIGN LOAD'!AC:AF,2,FALSE)</f>
        <v>200</v>
      </c>
      <c r="S3115" s="7">
        <f>VLOOKUP(D3115,'[1]DESIGN LOAD'!AC:AF,3,FALSE)</f>
        <v>190</v>
      </c>
      <c r="T3115">
        <f>VLOOKUP(D3115,'[1]DESIGN LOAD'!AC:AF,4,FALSE)</f>
        <v>390</v>
      </c>
    </row>
    <row r="3116" spans="1:20" x14ac:dyDescent="0.3">
      <c r="A3116" s="6">
        <v>2024</v>
      </c>
      <c r="B3116" s="6">
        <v>11</v>
      </c>
      <c r="C3116" s="6">
        <v>8</v>
      </c>
      <c r="D3116" s="6">
        <v>0</v>
      </c>
      <c r="E3116" s="6" t="str">
        <f t="shared" si="190"/>
        <v>Friday</v>
      </c>
      <c r="F3116" s="6" t="str">
        <f t="shared" si="193"/>
        <v>Week-day</v>
      </c>
      <c r="G3116" s="6" t="str">
        <f>_xlfn.XLOOKUP(B3116,'[1]VLOOKUP DATA'!$A$3:$A$14,'[1]VLOOKUP DATA'!$C$3:$C$14)</f>
        <v>Low-demand</v>
      </c>
      <c r="H3116" s="6" t="str" cm="1">
        <f t="array" ref="H3116">_xlfn.XLOOKUP(1,('[1]VLOOKUP DATA'!$I$2:$I$337=[1]DATA!G3116)*('[1]VLOOKUP DATA'!$J$2:$J$337=[1]DATA!D3116)*('[1]VLOOKUP DATA'!$K$2:$K$337=[1]DATA!E3116),'[1]VLOOKUP DATA'!$L$2:$L$337)</f>
        <v>Off-Peak</v>
      </c>
      <c r="I3116" s="1" cm="1">
        <f t="array" ref="I3116">_xlfn.XLOOKUP(B3116,'[1]VLOOKUP DATA'!$A$3:$A$14,_xlfn.XLOOKUP(H3116,'[1]VLOOKUP DATA'!$D$2:$F$2,'[1]VLOOKUP DATA'!$D$3:$F$14))*100</f>
        <v>93</v>
      </c>
      <c r="J3116" s="2">
        <v>78.242891666666694</v>
      </c>
      <c r="K3116" s="3">
        <f t="shared" si="191"/>
        <v>78.242891666666694</v>
      </c>
      <c r="L3116" s="3">
        <v>99</v>
      </c>
      <c r="M3116" s="4">
        <v>408.4770583333335</v>
      </c>
      <c r="N3116" s="4">
        <v>0</v>
      </c>
      <c r="O3116" s="4">
        <v>486.72037500000005</v>
      </c>
      <c r="P3116" s="3">
        <f t="shared" si="192"/>
        <v>480.00108333333327</v>
      </c>
      <c r="Q3116" s="5">
        <v>0</v>
      </c>
      <c r="R3116" s="5">
        <f>VLOOKUP(D3116,'[1]DESIGN LOAD'!AC:AF,2,FALSE)</f>
        <v>200</v>
      </c>
      <c r="S3116" s="7">
        <f>VLOOKUP(D3116,'[1]DESIGN LOAD'!AC:AF,3,FALSE)</f>
        <v>190</v>
      </c>
      <c r="T3116">
        <f>VLOOKUP(D3116,'[1]DESIGN LOAD'!AC:AF,4,FALSE)</f>
        <v>390</v>
      </c>
    </row>
    <row r="3117" spans="1:20" x14ac:dyDescent="0.3">
      <c r="A3117" s="6">
        <v>2024</v>
      </c>
      <c r="B3117" s="6">
        <v>11</v>
      </c>
      <c r="C3117" s="6">
        <v>8</v>
      </c>
      <c r="D3117" s="6">
        <v>1</v>
      </c>
      <c r="E3117" s="6" t="str">
        <f t="shared" si="190"/>
        <v>Friday</v>
      </c>
      <c r="F3117" s="6" t="str">
        <f t="shared" si="193"/>
        <v>Week-day</v>
      </c>
      <c r="G3117" s="6" t="str">
        <f>_xlfn.XLOOKUP(B3117,'[1]VLOOKUP DATA'!$A$3:$A$14,'[1]VLOOKUP DATA'!$C$3:$C$14)</f>
        <v>Low-demand</v>
      </c>
      <c r="H3117" s="6" t="str" cm="1">
        <f t="array" ref="H3117">_xlfn.XLOOKUP(1,('[1]VLOOKUP DATA'!$I$2:$I$337=[1]DATA!G3117)*('[1]VLOOKUP DATA'!$J$2:$J$337=[1]DATA!D3117)*('[1]VLOOKUP DATA'!$K$2:$K$337=[1]DATA!E3117),'[1]VLOOKUP DATA'!$L$2:$L$337)</f>
        <v>Off-Peak</v>
      </c>
      <c r="I3117" s="1" cm="1">
        <f t="array" ref="I3117">_xlfn.XLOOKUP(B3117,'[1]VLOOKUP DATA'!$A$3:$A$14,_xlfn.XLOOKUP(H3117,'[1]VLOOKUP DATA'!$D$2:$F$2,'[1]VLOOKUP DATA'!$D$3:$F$14))*100</f>
        <v>93</v>
      </c>
      <c r="J3117" s="2">
        <v>66.622866666666653</v>
      </c>
      <c r="K3117" s="3">
        <f t="shared" si="191"/>
        <v>66.622866666666653</v>
      </c>
      <c r="L3117" s="3">
        <v>99</v>
      </c>
      <c r="M3117" s="4">
        <v>440.04645000000011</v>
      </c>
      <c r="N3117" s="4">
        <v>0</v>
      </c>
      <c r="O3117" s="4">
        <v>506.66977500000002</v>
      </c>
      <c r="P3117" s="3">
        <f t="shared" si="192"/>
        <v>480.00108333333327</v>
      </c>
      <c r="Q3117" s="5">
        <v>0</v>
      </c>
      <c r="R3117" s="5">
        <f>VLOOKUP(D3117,'[1]DESIGN LOAD'!AC:AF,2,FALSE)</f>
        <v>200</v>
      </c>
      <c r="S3117" s="7">
        <f>VLOOKUP(D3117,'[1]DESIGN LOAD'!AC:AF,3,FALSE)</f>
        <v>190</v>
      </c>
      <c r="T3117">
        <f>VLOOKUP(D3117,'[1]DESIGN LOAD'!AC:AF,4,FALSE)</f>
        <v>390</v>
      </c>
    </row>
    <row r="3118" spans="1:20" x14ac:dyDescent="0.3">
      <c r="A3118" s="6">
        <v>2024</v>
      </c>
      <c r="B3118" s="6">
        <v>11</v>
      </c>
      <c r="C3118" s="6">
        <v>8</v>
      </c>
      <c r="D3118" s="6">
        <v>2</v>
      </c>
      <c r="E3118" s="6" t="str">
        <f t="shared" si="190"/>
        <v>Friday</v>
      </c>
      <c r="F3118" s="6" t="str">
        <f t="shared" si="193"/>
        <v>Week-day</v>
      </c>
      <c r="G3118" s="6" t="str">
        <f>_xlfn.XLOOKUP(B3118,'[1]VLOOKUP DATA'!$A$3:$A$14,'[1]VLOOKUP DATA'!$C$3:$C$14)</f>
        <v>Low-demand</v>
      </c>
      <c r="H3118" s="6" t="str" cm="1">
        <f t="array" ref="H3118">_xlfn.XLOOKUP(1,('[1]VLOOKUP DATA'!$I$2:$I$337=[1]DATA!G3118)*('[1]VLOOKUP DATA'!$J$2:$J$337=[1]DATA!D3118)*('[1]VLOOKUP DATA'!$K$2:$K$337=[1]DATA!E3118),'[1]VLOOKUP DATA'!$L$2:$L$337)</f>
        <v>Off-Peak</v>
      </c>
      <c r="I3118" s="1" cm="1">
        <f t="array" ref="I3118">_xlfn.XLOOKUP(B3118,'[1]VLOOKUP DATA'!$A$3:$A$14,_xlfn.XLOOKUP(H3118,'[1]VLOOKUP DATA'!$D$2:$F$2,'[1]VLOOKUP DATA'!$D$3:$F$14))*100</f>
        <v>93</v>
      </c>
      <c r="J3118" s="2">
        <v>125.63164166666665</v>
      </c>
      <c r="K3118" s="3">
        <f t="shared" si="191"/>
        <v>125.63164166666665</v>
      </c>
      <c r="L3118" s="3">
        <v>98.99166666666666</v>
      </c>
      <c r="M3118" s="4">
        <v>479.83753333333323</v>
      </c>
      <c r="N3118" s="4">
        <v>0</v>
      </c>
      <c r="O3118" s="4">
        <v>605.46959166666716</v>
      </c>
      <c r="P3118" s="3">
        <f t="shared" si="192"/>
        <v>480.00108333333327</v>
      </c>
      <c r="Q3118" s="5">
        <v>0</v>
      </c>
      <c r="R3118" s="5">
        <f>VLOOKUP(D3118,'[1]DESIGN LOAD'!AC:AF,2,FALSE)</f>
        <v>200</v>
      </c>
      <c r="S3118" s="7">
        <f>VLOOKUP(D3118,'[1]DESIGN LOAD'!AC:AF,3,FALSE)</f>
        <v>190</v>
      </c>
      <c r="T3118">
        <f>VLOOKUP(D3118,'[1]DESIGN LOAD'!AC:AF,4,FALSE)</f>
        <v>390</v>
      </c>
    </row>
    <row r="3119" spans="1:20" x14ac:dyDescent="0.3">
      <c r="A3119" s="6">
        <v>2024</v>
      </c>
      <c r="B3119" s="6">
        <v>11</v>
      </c>
      <c r="C3119" s="6">
        <v>8</v>
      </c>
      <c r="D3119" s="6">
        <v>3</v>
      </c>
      <c r="E3119" s="6" t="str">
        <f t="shared" si="190"/>
        <v>Friday</v>
      </c>
      <c r="F3119" s="6" t="str">
        <f t="shared" si="193"/>
        <v>Week-day</v>
      </c>
      <c r="G3119" s="6" t="str">
        <f>_xlfn.XLOOKUP(B3119,'[1]VLOOKUP DATA'!$A$3:$A$14,'[1]VLOOKUP DATA'!$C$3:$C$14)</f>
        <v>Low-demand</v>
      </c>
      <c r="H3119" s="6" t="str" cm="1">
        <f t="array" ref="H3119">_xlfn.XLOOKUP(1,('[1]VLOOKUP DATA'!$I$2:$I$337=[1]DATA!G3119)*('[1]VLOOKUP DATA'!$J$2:$J$337=[1]DATA!D3119)*('[1]VLOOKUP DATA'!$K$2:$K$337=[1]DATA!E3119),'[1]VLOOKUP DATA'!$L$2:$L$337)</f>
        <v>Off-Peak</v>
      </c>
      <c r="I3119" s="1" cm="1">
        <f t="array" ref="I3119">_xlfn.XLOOKUP(B3119,'[1]VLOOKUP DATA'!$A$3:$A$14,_xlfn.XLOOKUP(H3119,'[1]VLOOKUP DATA'!$D$2:$F$2,'[1]VLOOKUP DATA'!$D$3:$F$14))*100</f>
        <v>93</v>
      </c>
      <c r="J3119" s="2">
        <v>180.23724166666665</v>
      </c>
      <c r="K3119" s="3">
        <f t="shared" si="191"/>
        <v>180.23724166666665</v>
      </c>
      <c r="L3119" s="3">
        <v>96.941666666666663</v>
      </c>
      <c r="M3119" s="4">
        <v>479.75970000000001</v>
      </c>
      <c r="N3119" s="4">
        <v>0</v>
      </c>
      <c r="O3119" s="4">
        <v>659.99744999999973</v>
      </c>
      <c r="P3119" s="3">
        <f t="shared" si="192"/>
        <v>480.00108333333327</v>
      </c>
      <c r="Q3119" s="5">
        <v>0</v>
      </c>
      <c r="R3119" s="5">
        <f>VLOOKUP(D3119,'[1]DESIGN LOAD'!AC:AF,2,FALSE)</f>
        <v>200</v>
      </c>
      <c r="S3119" s="7">
        <f>VLOOKUP(D3119,'[1]DESIGN LOAD'!AC:AF,3,FALSE)</f>
        <v>190</v>
      </c>
      <c r="T3119">
        <f>VLOOKUP(D3119,'[1]DESIGN LOAD'!AC:AF,4,FALSE)</f>
        <v>390</v>
      </c>
    </row>
    <row r="3120" spans="1:20" x14ac:dyDescent="0.3">
      <c r="A3120" s="6">
        <v>2024</v>
      </c>
      <c r="B3120" s="6">
        <v>11</v>
      </c>
      <c r="C3120" s="6">
        <v>8</v>
      </c>
      <c r="D3120" s="6">
        <v>4</v>
      </c>
      <c r="E3120" s="6" t="str">
        <f t="shared" si="190"/>
        <v>Friday</v>
      </c>
      <c r="F3120" s="6" t="str">
        <f t="shared" si="193"/>
        <v>Week-day</v>
      </c>
      <c r="G3120" s="6" t="str">
        <f>_xlfn.XLOOKUP(B3120,'[1]VLOOKUP DATA'!$A$3:$A$14,'[1]VLOOKUP DATA'!$C$3:$C$14)</f>
        <v>Low-demand</v>
      </c>
      <c r="H3120" s="6" t="str" cm="1">
        <f t="array" ref="H3120">_xlfn.XLOOKUP(1,('[1]VLOOKUP DATA'!$I$2:$I$337=[1]DATA!G3120)*('[1]VLOOKUP DATA'!$J$2:$J$337=[1]DATA!D3120)*('[1]VLOOKUP DATA'!$K$2:$K$337=[1]DATA!E3120),'[1]VLOOKUP DATA'!$L$2:$L$337)</f>
        <v>Off-Peak</v>
      </c>
      <c r="I3120" s="1" cm="1">
        <f t="array" ref="I3120">_xlfn.XLOOKUP(B3120,'[1]VLOOKUP DATA'!$A$3:$A$14,_xlfn.XLOOKUP(H3120,'[1]VLOOKUP DATA'!$D$2:$F$2,'[1]VLOOKUP DATA'!$D$3:$F$14))*100</f>
        <v>93</v>
      </c>
      <c r="J3120" s="2">
        <v>174.30753333333323</v>
      </c>
      <c r="K3120" s="3">
        <f t="shared" si="191"/>
        <v>174.30753333333323</v>
      </c>
      <c r="L3120" s="3">
        <v>93.95</v>
      </c>
      <c r="M3120" s="4">
        <v>479.82982500000003</v>
      </c>
      <c r="N3120" s="4">
        <v>0</v>
      </c>
      <c r="O3120" s="4">
        <v>654.13797499999976</v>
      </c>
      <c r="P3120" s="3">
        <f t="shared" si="192"/>
        <v>480.00108333333327</v>
      </c>
      <c r="Q3120" s="5">
        <v>0</v>
      </c>
      <c r="R3120" s="5">
        <f>VLOOKUP(D3120,'[1]DESIGN LOAD'!AC:AF,2,FALSE)</f>
        <v>295</v>
      </c>
      <c r="S3120" s="7">
        <f>VLOOKUP(D3120,'[1]DESIGN LOAD'!AC:AF,3,FALSE)</f>
        <v>190</v>
      </c>
      <c r="T3120">
        <f>VLOOKUP(D3120,'[1]DESIGN LOAD'!AC:AF,4,FALSE)</f>
        <v>485</v>
      </c>
    </row>
    <row r="3121" spans="1:20" x14ac:dyDescent="0.3">
      <c r="A3121" s="6">
        <v>2024</v>
      </c>
      <c r="B3121" s="6">
        <v>11</v>
      </c>
      <c r="C3121" s="6">
        <v>8</v>
      </c>
      <c r="D3121" s="6">
        <v>5</v>
      </c>
      <c r="E3121" s="6" t="str">
        <f t="shared" si="190"/>
        <v>Friday</v>
      </c>
      <c r="F3121" s="6" t="str">
        <f t="shared" si="193"/>
        <v>Week-day</v>
      </c>
      <c r="G3121" s="6" t="str">
        <f>_xlfn.XLOOKUP(B3121,'[1]VLOOKUP DATA'!$A$3:$A$14,'[1]VLOOKUP DATA'!$C$3:$C$14)</f>
        <v>Low-demand</v>
      </c>
      <c r="H3121" s="6" t="str" cm="1">
        <f t="array" ref="H3121">_xlfn.XLOOKUP(1,('[1]VLOOKUP DATA'!$I$2:$I$337=[1]DATA!G3121)*('[1]VLOOKUP DATA'!$J$2:$J$337=[1]DATA!D3121)*('[1]VLOOKUP DATA'!$K$2:$K$337=[1]DATA!E3121),'[1]VLOOKUP DATA'!$L$2:$L$337)</f>
        <v>Off-Peak</v>
      </c>
      <c r="I3121" s="1" cm="1">
        <f t="array" ref="I3121">_xlfn.XLOOKUP(B3121,'[1]VLOOKUP DATA'!$A$3:$A$14,_xlfn.XLOOKUP(H3121,'[1]VLOOKUP DATA'!$D$2:$F$2,'[1]VLOOKUP DATA'!$D$3:$F$14))*100</f>
        <v>93</v>
      </c>
      <c r="J3121" s="2">
        <v>175.48924242424255</v>
      </c>
      <c r="K3121" s="3">
        <f t="shared" si="191"/>
        <v>175.48924242424255</v>
      </c>
      <c r="L3121" s="3">
        <v>91.030303030303031</v>
      </c>
      <c r="M3121" s="4">
        <v>475.34753535353525</v>
      </c>
      <c r="N3121" s="4">
        <v>4.9407272727272726</v>
      </c>
      <c r="O3121" s="4">
        <v>655.77794949494944</v>
      </c>
      <c r="P3121" s="3">
        <f t="shared" si="192"/>
        <v>480.00108333333327</v>
      </c>
      <c r="Q3121" s="5">
        <v>0</v>
      </c>
      <c r="R3121" s="5">
        <f>VLOOKUP(D3121,'[1]DESIGN LOAD'!AC:AF,2,FALSE)</f>
        <v>295</v>
      </c>
      <c r="S3121" s="7">
        <f>VLOOKUP(D3121,'[1]DESIGN LOAD'!AC:AF,3,FALSE)</f>
        <v>190</v>
      </c>
      <c r="T3121">
        <f>VLOOKUP(D3121,'[1]DESIGN LOAD'!AC:AF,4,FALSE)</f>
        <v>485</v>
      </c>
    </row>
    <row r="3122" spans="1:20" x14ac:dyDescent="0.3">
      <c r="A3122" s="6">
        <v>2024</v>
      </c>
      <c r="B3122" s="6">
        <v>11</v>
      </c>
      <c r="C3122" s="6">
        <v>8</v>
      </c>
      <c r="D3122" s="6">
        <v>6</v>
      </c>
      <c r="E3122" s="6" t="str">
        <f t="shared" si="190"/>
        <v>Friday</v>
      </c>
      <c r="F3122" s="6" t="str">
        <f t="shared" si="193"/>
        <v>Week-day</v>
      </c>
      <c r="G3122" s="6" t="str">
        <f>_xlfn.XLOOKUP(B3122,'[1]VLOOKUP DATA'!$A$3:$A$14,'[1]VLOOKUP DATA'!$C$3:$C$14)</f>
        <v>Low-demand</v>
      </c>
      <c r="H3122" s="6" t="str" cm="1">
        <f t="array" ref="H3122">_xlfn.XLOOKUP(1,('[1]VLOOKUP DATA'!$I$2:$I$337=[1]DATA!G3122)*('[1]VLOOKUP DATA'!$J$2:$J$337=[1]DATA!D3122)*('[1]VLOOKUP DATA'!$K$2:$K$337=[1]DATA!E3122),'[1]VLOOKUP DATA'!$L$2:$L$337)</f>
        <v>Standard</v>
      </c>
      <c r="I3122" s="1" cm="1">
        <f t="array" ref="I3122">_xlfn.XLOOKUP(B3122,'[1]VLOOKUP DATA'!$A$3:$A$14,_xlfn.XLOOKUP(H3122,'[1]VLOOKUP DATA'!$D$2:$F$2,'[1]VLOOKUP DATA'!$D$3:$F$14))*100</f>
        <v>147</v>
      </c>
      <c r="J3122" s="2">
        <v>69.578141666666667</v>
      </c>
      <c r="K3122" s="3">
        <f t="shared" si="191"/>
        <v>69.578141666666667</v>
      </c>
      <c r="L3122" s="3">
        <v>89.641666666666666</v>
      </c>
      <c r="M3122" s="4">
        <v>479.83724166666667</v>
      </c>
      <c r="N3122" s="4">
        <v>83.137416666666624</v>
      </c>
      <c r="O3122" s="4">
        <v>632.55314166666676</v>
      </c>
      <c r="P3122" s="3">
        <f t="shared" si="192"/>
        <v>480.00108333333327</v>
      </c>
      <c r="Q3122" s="5">
        <v>0</v>
      </c>
      <c r="R3122" s="5">
        <f>VLOOKUP(D3122,'[1]DESIGN LOAD'!AC:AF,2,FALSE)</f>
        <v>295</v>
      </c>
      <c r="S3122" s="7">
        <f>VLOOKUP(D3122,'[1]DESIGN LOAD'!AC:AF,3,FALSE)</f>
        <v>190</v>
      </c>
      <c r="T3122">
        <f>VLOOKUP(D3122,'[1]DESIGN LOAD'!AC:AF,4,FALSE)</f>
        <v>485</v>
      </c>
    </row>
    <row r="3123" spans="1:20" x14ac:dyDescent="0.3">
      <c r="A3123" s="6">
        <v>2024</v>
      </c>
      <c r="B3123" s="6">
        <v>11</v>
      </c>
      <c r="C3123" s="6">
        <v>8</v>
      </c>
      <c r="D3123" s="6">
        <v>7</v>
      </c>
      <c r="E3123" s="6" t="str">
        <f t="shared" si="190"/>
        <v>Friday</v>
      </c>
      <c r="F3123" s="6" t="str">
        <f t="shared" si="193"/>
        <v>Week-day</v>
      </c>
      <c r="G3123" s="6" t="str">
        <f>_xlfn.XLOOKUP(B3123,'[1]VLOOKUP DATA'!$A$3:$A$14,'[1]VLOOKUP DATA'!$C$3:$C$14)</f>
        <v>Low-demand</v>
      </c>
      <c r="H3123" s="6" t="str" cm="1">
        <f t="array" ref="H3123">_xlfn.XLOOKUP(1,('[1]VLOOKUP DATA'!$I$2:$I$337=[1]DATA!G3123)*('[1]VLOOKUP DATA'!$J$2:$J$337=[1]DATA!D3123)*('[1]VLOOKUP DATA'!$K$2:$K$337=[1]DATA!E3123),'[1]VLOOKUP DATA'!$L$2:$L$337)</f>
        <v>Peak</v>
      </c>
      <c r="I3123" s="1" cm="1">
        <f t="array" ref="I3123">_xlfn.XLOOKUP(B3123,'[1]VLOOKUP DATA'!$A$3:$A$14,_xlfn.XLOOKUP(H3123,'[1]VLOOKUP DATA'!$D$2:$F$2,'[1]VLOOKUP DATA'!$D$3:$F$14))*100</f>
        <v>213</v>
      </c>
      <c r="J3123" s="2">
        <v>-38.991241666666681</v>
      </c>
      <c r="K3123" s="3">
        <f t="shared" si="191"/>
        <v>0</v>
      </c>
      <c r="L3123" s="3">
        <v>94.016666666666666</v>
      </c>
      <c r="M3123" s="4">
        <v>429.68397500000009</v>
      </c>
      <c r="N3123" s="4">
        <v>241.59434999999999</v>
      </c>
      <c r="O3123" s="4">
        <v>632.28679166666666</v>
      </c>
      <c r="P3123" s="3">
        <f t="shared" si="192"/>
        <v>480.00108333333327</v>
      </c>
      <c r="Q3123" s="5">
        <v>0</v>
      </c>
      <c r="R3123" s="5">
        <f>VLOOKUP(D3123,'[1]DESIGN LOAD'!AC:AF,2,FALSE)</f>
        <v>565</v>
      </c>
      <c r="S3123" s="7">
        <f>VLOOKUP(D3123,'[1]DESIGN LOAD'!AC:AF,3,FALSE)</f>
        <v>690</v>
      </c>
      <c r="T3123">
        <f>VLOOKUP(D3123,'[1]DESIGN LOAD'!AC:AF,4,FALSE)</f>
        <v>1255</v>
      </c>
    </row>
    <row r="3124" spans="1:20" x14ac:dyDescent="0.3">
      <c r="A3124" s="6">
        <v>2024</v>
      </c>
      <c r="B3124" s="6">
        <v>11</v>
      </c>
      <c r="C3124" s="6">
        <v>8</v>
      </c>
      <c r="D3124" s="6">
        <v>8</v>
      </c>
      <c r="E3124" s="6" t="str">
        <f t="shared" si="190"/>
        <v>Friday</v>
      </c>
      <c r="F3124" s="6" t="str">
        <f t="shared" si="193"/>
        <v>Week-day</v>
      </c>
      <c r="G3124" s="6" t="str">
        <f>_xlfn.XLOOKUP(B3124,'[1]VLOOKUP DATA'!$A$3:$A$14,'[1]VLOOKUP DATA'!$C$3:$C$14)</f>
        <v>Low-demand</v>
      </c>
      <c r="H3124" s="6" t="str" cm="1">
        <f t="array" ref="H3124">_xlfn.XLOOKUP(1,('[1]VLOOKUP DATA'!$I$2:$I$337=[1]DATA!G3124)*('[1]VLOOKUP DATA'!$J$2:$J$337=[1]DATA!D3124)*('[1]VLOOKUP DATA'!$K$2:$K$337=[1]DATA!E3124),'[1]VLOOKUP DATA'!$L$2:$L$337)</f>
        <v>Peak</v>
      </c>
      <c r="I3124" s="1" cm="1">
        <f t="array" ref="I3124">_xlfn.XLOOKUP(B3124,'[1]VLOOKUP DATA'!$A$3:$A$14,_xlfn.XLOOKUP(H3124,'[1]VLOOKUP DATA'!$D$2:$F$2,'[1]VLOOKUP DATA'!$D$3:$F$14))*100</f>
        <v>213</v>
      </c>
      <c r="J3124" s="2">
        <v>-30.089541666666683</v>
      </c>
      <c r="K3124" s="3">
        <f t="shared" si="191"/>
        <v>0</v>
      </c>
      <c r="L3124" s="3">
        <v>96.591666666666669</v>
      </c>
      <c r="M3124" s="4">
        <v>169.49243333333331</v>
      </c>
      <c r="N3124" s="4">
        <v>450.24780833333352</v>
      </c>
      <c r="O3124" s="4">
        <v>589.65032499999995</v>
      </c>
      <c r="P3124" s="3">
        <f t="shared" si="192"/>
        <v>480.00108333333327</v>
      </c>
      <c r="Q3124" s="5">
        <v>0</v>
      </c>
      <c r="R3124" s="5">
        <f>VLOOKUP(D3124,'[1]DESIGN LOAD'!AC:AF,2,FALSE)</f>
        <v>565</v>
      </c>
      <c r="S3124" s="7">
        <f>VLOOKUP(D3124,'[1]DESIGN LOAD'!AC:AF,3,FALSE)</f>
        <v>675</v>
      </c>
      <c r="T3124">
        <f>VLOOKUP(D3124,'[1]DESIGN LOAD'!AC:AF,4,FALSE)</f>
        <v>1240</v>
      </c>
    </row>
    <row r="3125" spans="1:20" x14ac:dyDescent="0.3">
      <c r="A3125" s="6">
        <v>2024</v>
      </c>
      <c r="B3125" s="6">
        <v>11</v>
      </c>
      <c r="C3125" s="6">
        <v>8</v>
      </c>
      <c r="D3125" s="6">
        <v>9</v>
      </c>
      <c r="E3125" s="6" t="str">
        <f t="shared" si="190"/>
        <v>Friday</v>
      </c>
      <c r="F3125" s="6" t="str">
        <f t="shared" si="193"/>
        <v>Week-day</v>
      </c>
      <c r="G3125" s="6" t="str">
        <f>_xlfn.XLOOKUP(B3125,'[1]VLOOKUP DATA'!$A$3:$A$14,'[1]VLOOKUP DATA'!$C$3:$C$14)</f>
        <v>Low-demand</v>
      </c>
      <c r="H3125" s="6" t="str" cm="1">
        <f t="array" ref="H3125">_xlfn.XLOOKUP(1,('[1]VLOOKUP DATA'!$I$2:$I$337=[1]DATA!G3125)*('[1]VLOOKUP DATA'!$J$2:$J$337=[1]DATA!D3125)*('[1]VLOOKUP DATA'!$K$2:$K$337=[1]DATA!E3125),'[1]VLOOKUP DATA'!$L$2:$L$337)</f>
        <v>Peak</v>
      </c>
      <c r="I3125" s="1" cm="1">
        <f t="array" ref="I3125">_xlfn.XLOOKUP(B3125,'[1]VLOOKUP DATA'!$A$3:$A$14,_xlfn.XLOOKUP(H3125,'[1]VLOOKUP DATA'!$D$2:$F$2,'[1]VLOOKUP DATA'!$D$3:$F$14))*100</f>
        <v>213</v>
      </c>
      <c r="J3125" s="2">
        <v>-14.263808333333341</v>
      </c>
      <c r="K3125" s="3">
        <f t="shared" si="191"/>
        <v>0</v>
      </c>
      <c r="L3125" s="3">
        <v>99</v>
      </c>
      <c r="M3125" s="4">
        <v>0</v>
      </c>
      <c r="N3125" s="4">
        <v>651.86112499999979</v>
      </c>
      <c r="O3125" s="4">
        <v>637.59674999999993</v>
      </c>
      <c r="P3125" s="3">
        <f t="shared" si="192"/>
        <v>480.00108333333327</v>
      </c>
      <c r="Q3125" s="5">
        <v>0</v>
      </c>
      <c r="R3125" s="5">
        <f>VLOOKUP(D3125,'[1]DESIGN LOAD'!AC:AF,2,FALSE)</f>
        <v>565</v>
      </c>
      <c r="S3125" s="7">
        <f>VLOOKUP(D3125,'[1]DESIGN LOAD'!AC:AF,3,FALSE)</f>
        <v>675</v>
      </c>
      <c r="T3125">
        <f>VLOOKUP(D3125,'[1]DESIGN LOAD'!AC:AF,4,FALSE)</f>
        <v>1240</v>
      </c>
    </row>
    <row r="3126" spans="1:20" x14ac:dyDescent="0.3">
      <c r="A3126" s="6">
        <v>2024</v>
      </c>
      <c r="B3126" s="6">
        <v>11</v>
      </c>
      <c r="C3126" s="6">
        <v>8</v>
      </c>
      <c r="D3126" s="6">
        <v>10</v>
      </c>
      <c r="E3126" s="6" t="str">
        <f t="shared" si="190"/>
        <v>Friday</v>
      </c>
      <c r="F3126" s="6" t="str">
        <f t="shared" si="193"/>
        <v>Week-day</v>
      </c>
      <c r="G3126" s="6" t="str">
        <f>_xlfn.XLOOKUP(B3126,'[1]VLOOKUP DATA'!$A$3:$A$14,'[1]VLOOKUP DATA'!$C$3:$C$14)</f>
        <v>Low-demand</v>
      </c>
      <c r="H3126" s="6" t="str" cm="1">
        <f t="array" ref="H3126">_xlfn.XLOOKUP(1,('[1]VLOOKUP DATA'!$I$2:$I$337=[1]DATA!G3126)*('[1]VLOOKUP DATA'!$J$2:$J$337=[1]DATA!D3126)*('[1]VLOOKUP DATA'!$K$2:$K$337=[1]DATA!E3126),'[1]VLOOKUP DATA'!$L$2:$L$337)</f>
        <v>Standard</v>
      </c>
      <c r="I3126" s="1" cm="1">
        <f t="array" ref="I3126">_xlfn.XLOOKUP(B3126,'[1]VLOOKUP DATA'!$A$3:$A$14,_xlfn.XLOOKUP(H3126,'[1]VLOOKUP DATA'!$D$2:$F$2,'[1]VLOOKUP DATA'!$D$3:$F$14))*100</f>
        <v>147</v>
      </c>
      <c r="J3126" s="2">
        <v>124.53536666666663</v>
      </c>
      <c r="K3126" s="3">
        <f t="shared" si="191"/>
        <v>124.53536666666663</v>
      </c>
      <c r="L3126" s="3">
        <v>97.158333333333331</v>
      </c>
      <c r="M3126" s="4">
        <v>88.37125833333333</v>
      </c>
      <c r="N3126" s="4">
        <v>527.49737499999981</v>
      </c>
      <c r="O3126" s="4">
        <v>740.4408833333332</v>
      </c>
      <c r="P3126" s="3">
        <f t="shared" si="192"/>
        <v>480.00108333333327</v>
      </c>
      <c r="Q3126" s="5">
        <v>0</v>
      </c>
      <c r="R3126" s="5">
        <f>VLOOKUP(D3126,'[1]DESIGN LOAD'!AC:AF,2,FALSE)</f>
        <v>565</v>
      </c>
      <c r="S3126" s="7">
        <f>VLOOKUP(D3126,'[1]DESIGN LOAD'!AC:AF,3,FALSE)</f>
        <v>675</v>
      </c>
      <c r="T3126">
        <f>VLOOKUP(D3126,'[1]DESIGN LOAD'!AC:AF,4,FALSE)</f>
        <v>1240</v>
      </c>
    </row>
    <row r="3127" spans="1:20" x14ac:dyDescent="0.3">
      <c r="A3127" s="6">
        <v>2024</v>
      </c>
      <c r="B3127" s="6">
        <v>11</v>
      </c>
      <c r="C3127" s="6">
        <v>8</v>
      </c>
      <c r="D3127" s="6">
        <v>11</v>
      </c>
      <c r="E3127" s="6" t="str">
        <f t="shared" si="190"/>
        <v>Friday</v>
      </c>
      <c r="F3127" s="6" t="str">
        <f t="shared" si="193"/>
        <v>Week-day</v>
      </c>
      <c r="G3127" s="6" t="str">
        <f>_xlfn.XLOOKUP(B3127,'[1]VLOOKUP DATA'!$A$3:$A$14,'[1]VLOOKUP DATA'!$C$3:$C$14)</f>
        <v>Low-demand</v>
      </c>
      <c r="H3127" s="6" t="str" cm="1">
        <f t="array" ref="H3127">_xlfn.XLOOKUP(1,('[1]VLOOKUP DATA'!$I$2:$I$337=[1]DATA!G3127)*('[1]VLOOKUP DATA'!$J$2:$J$337=[1]DATA!D3127)*('[1]VLOOKUP DATA'!$K$2:$K$337=[1]DATA!E3127),'[1]VLOOKUP DATA'!$L$2:$L$337)</f>
        <v>Standard</v>
      </c>
      <c r="I3127" s="1" cm="1">
        <f t="array" ref="I3127">_xlfn.XLOOKUP(B3127,'[1]VLOOKUP DATA'!$A$3:$A$14,_xlfn.XLOOKUP(H3127,'[1]VLOOKUP DATA'!$D$2:$F$2,'[1]VLOOKUP DATA'!$D$3:$F$14))*100</f>
        <v>147</v>
      </c>
      <c r="J3127" s="2">
        <v>0.98691666666666455</v>
      </c>
      <c r="K3127" s="3">
        <f t="shared" si="191"/>
        <v>0.98691666666666455</v>
      </c>
      <c r="L3127" s="3">
        <v>96.916666666666671</v>
      </c>
      <c r="M3127" s="4">
        <v>143.04691666666665</v>
      </c>
      <c r="N3127" s="4">
        <v>618.12509999999997</v>
      </c>
      <c r="O3127" s="4">
        <v>762.15845833333333</v>
      </c>
      <c r="P3127" s="3">
        <f t="shared" si="192"/>
        <v>480.00108333333327</v>
      </c>
      <c r="Q3127" s="5">
        <v>0</v>
      </c>
      <c r="R3127" s="5">
        <f>VLOOKUP(D3127,'[1]DESIGN LOAD'!AC:AF,2,FALSE)</f>
        <v>565</v>
      </c>
      <c r="S3127" s="7">
        <f>VLOOKUP(D3127,'[1]DESIGN LOAD'!AC:AF,3,FALSE)</f>
        <v>675</v>
      </c>
      <c r="T3127">
        <f>VLOOKUP(D3127,'[1]DESIGN LOAD'!AC:AF,4,FALSE)</f>
        <v>1240</v>
      </c>
    </row>
    <row r="3128" spans="1:20" x14ac:dyDescent="0.3">
      <c r="A3128" s="6">
        <v>2024</v>
      </c>
      <c r="B3128" s="6">
        <v>11</v>
      </c>
      <c r="C3128" s="6">
        <v>8</v>
      </c>
      <c r="D3128" s="6">
        <v>12</v>
      </c>
      <c r="E3128" s="6" t="str">
        <f t="shared" si="190"/>
        <v>Friday</v>
      </c>
      <c r="F3128" s="6" t="str">
        <f t="shared" si="193"/>
        <v>Week-day</v>
      </c>
      <c r="G3128" s="6" t="str">
        <f>_xlfn.XLOOKUP(B3128,'[1]VLOOKUP DATA'!$A$3:$A$14,'[1]VLOOKUP DATA'!$C$3:$C$14)</f>
        <v>Low-demand</v>
      </c>
      <c r="H3128" s="6" t="str" cm="1">
        <f t="array" ref="H3128">_xlfn.XLOOKUP(1,('[1]VLOOKUP DATA'!$I$2:$I$337=[1]DATA!G3128)*('[1]VLOOKUP DATA'!$J$2:$J$337=[1]DATA!D3128)*('[1]VLOOKUP DATA'!$K$2:$K$337=[1]DATA!E3128),'[1]VLOOKUP DATA'!$L$2:$L$337)</f>
        <v>Standard</v>
      </c>
      <c r="I3128" s="1" cm="1">
        <f t="array" ref="I3128">_xlfn.XLOOKUP(B3128,'[1]VLOOKUP DATA'!$A$3:$A$14,_xlfn.XLOOKUP(H3128,'[1]VLOOKUP DATA'!$D$2:$F$2,'[1]VLOOKUP DATA'!$D$3:$F$14))*100</f>
        <v>147</v>
      </c>
      <c r="J3128" s="2">
        <v>33.438441666666698</v>
      </c>
      <c r="K3128" s="3">
        <f t="shared" si="191"/>
        <v>33.438441666666698</v>
      </c>
      <c r="L3128" s="3">
        <v>96.141666666666666</v>
      </c>
      <c r="M3128" s="4">
        <v>47.717283333333327</v>
      </c>
      <c r="N3128" s="4">
        <v>678.52823333333333</v>
      </c>
      <c r="O3128" s="4">
        <v>759.68363333333377</v>
      </c>
      <c r="P3128" s="3">
        <f t="shared" si="192"/>
        <v>480.00108333333327</v>
      </c>
      <c r="Q3128" s="5">
        <v>0</v>
      </c>
      <c r="R3128" s="5">
        <f>VLOOKUP(D3128,'[1]DESIGN LOAD'!AC:AF,2,FALSE)</f>
        <v>565</v>
      </c>
      <c r="S3128" s="7">
        <f>VLOOKUP(D3128,'[1]DESIGN LOAD'!AC:AF,3,FALSE)</f>
        <v>675</v>
      </c>
      <c r="T3128">
        <f>VLOOKUP(D3128,'[1]DESIGN LOAD'!AC:AF,4,FALSE)</f>
        <v>1240</v>
      </c>
    </row>
    <row r="3129" spans="1:20" x14ac:dyDescent="0.3">
      <c r="A3129" s="6">
        <v>2024</v>
      </c>
      <c r="B3129" s="6">
        <v>11</v>
      </c>
      <c r="C3129" s="6">
        <v>8</v>
      </c>
      <c r="D3129" s="6">
        <v>13</v>
      </c>
      <c r="E3129" s="6" t="str">
        <f t="shared" si="190"/>
        <v>Friday</v>
      </c>
      <c r="F3129" s="6" t="str">
        <f t="shared" si="193"/>
        <v>Week-day</v>
      </c>
      <c r="G3129" s="6" t="str">
        <f>_xlfn.XLOOKUP(B3129,'[1]VLOOKUP DATA'!$A$3:$A$14,'[1]VLOOKUP DATA'!$C$3:$C$14)</f>
        <v>Low-demand</v>
      </c>
      <c r="H3129" s="6" t="str" cm="1">
        <f t="array" ref="H3129">_xlfn.XLOOKUP(1,('[1]VLOOKUP DATA'!$I$2:$I$337=[1]DATA!G3129)*('[1]VLOOKUP DATA'!$J$2:$J$337=[1]DATA!D3129)*('[1]VLOOKUP DATA'!$K$2:$K$337=[1]DATA!E3129),'[1]VLOOKUP DATA'!$L$2:$L$337)</f>
        <v>Standard</v>
      </c>
      <c r="I3129" s="1" cm="1">
        <f t="array" ref="I3129">_xlfn.XLOOKUP(B3129,'[1]VLOOKUP DATA'!$A$3:$A$14,_xlfn.XLOOKUP(H3129,'[1]VLOOKUP DATA'!$D$2:$F$2,'[1]VLOOKUP DATA'!$D$3:$F$14))*100</f>
        <v>147</v>
      </c>
      <c r="J3129" s="2">
        <v>1.3914833333333341</v>
      </c>
      <c r="K3129" s="3">
        <f t="shared" si="191"/>
        <v>1.3914833333333341</v>
      </c>
      <c r="L3129" s="3">
        <v>98.408333333333331</v>
      </c>
      <c r="M3129" s="4">
        <v>0</v>
      </c>
      <c r="N3129" s="4">
        <v>703.68129166666654</v>
      </c>
      <c r="O3129" s="4">
        <v>705.07231666666655</v>
      </c>
      <c r="P3129" s="3">
        <f t="shared" si="192"/>
        <v>480.00108333333327</v>
      </c>
      <c r="Q3129" s="5">
        <v>0</v>
      </c>
      <c r="R3129" s="5">
        <f>VLOOKUP(D3129,'[1]DESIGN LOAD'!AC:AF,2,FALSE)</f>
        <v>565</v>
      </c>
      <c r="S3129" s="7">
        <f>VLOOKUP(D3129,'[1]DESIGN LOAD'!AC:AF,3,FALSE)</f>
        <v>675</v>
      </c>
      <c r="T3129">
        <f>VLOOKUP(D3129,'[1]DESIGN LOAD'!AC:AF,4,FALSE)</f>
        <v>1240</v>
      </c>
    </row>
    <row r="3130" spans="1:20" x14ac:dyDescent="0.3">
      <c r="A3130" s="6">
        <v>2024</v>
      </c>
      <c r="B3130" s="6">
        <v>11</v>
      </c>
      <c r="C3130" s="6">
        <v>8</v>
      </c>
      <c r="D3130" s="6">
        <v>14</v>
      </c>
      <c r="E3130" s="6" t="str">
        <f t="shared" si="190"/>
        <v>Friday</v>
      </c>
      <c r="F3130" s="6" t="str">
        <f t="shared" si="193"/>
        <v>Week-day</v>
      </c>
      <c r="G3130" s="6" t="str">
        <f>_xlfn.XLOOKUP(B3130,'[1]VLOOKUP DATA'!$A$3:$A$14,'[1]VLOOKUP DATA'!$C$3:$C$14)</f>
        <v>Low-demand</v>
      </c>
      <c r="H3130" s="6" t="str" cm="1">
        <f t="array" ref="H3130">_xlfn.XLOOKUP(1,('[1]VLOOKUP DATA'!$I$2:$I$337=[1]DATA!G3130)*('[1]VLOOKUP DATA'!$J$2:$J$337=[1]DATA!D3130)*('[1]VLOOKUP DATA'!$K$2:$K$337=[1]DATA!E3130),'[1]VLOOKUP DATA'!$L$2:$L$337)</f>
        <v>Standard</v>
      </c>
      <c r="I3130" s="1" cm="1">
        <f t="array" ref="I3130">_xlfn.XLOOKUP(B3130,'[1]VLOOKUP DATA'!$A$3:$A$14,_xlfn.XLOOKUP(H3130,'[1]VLOOKUP DATA'!$D$2:$F$2,'[1]VLOOKUP DATA'!$D$3:$F$14))*100</f>
        <v>147</v>
      </c>
      <c r="J3130" s="2">
        <v>15.467441666666657</v>
      </c>
      <c r="K3130" s="3">
        <f t="shared" si="191"/>
        <v>15.467441666666657</v>
      </c>
      <c r="L3130" s="3">
        <v>96.325000000000003</v>
      </c>
      <c r="M3130" s="4">
        <v>132.20909166666667</v>
      </c>
      <c r="N3130" s="4">
        <v>597.90301666666687</v>
      </c>
      <c r="O3130" s="4">
        <v>745.57918333333316</v>
      </c>
      <c r="P3130" s="3">
        <f t="shared" si="192"/>
        <v>480.00108333333327</v>
      </c>
      <c r="Q3130" s="5">
        <v>0</v>
      </c>
      <c r="R3130" s="5">
        <f>VLOOKUP(D3130,'[1]DESIGN LOAD'!AC:AF,2,FALSE)</f>
        <v>565</v>
      </c>
      <c r="S3130" s="7">
        <f>VLOOKUP(D3130,'[1]DESIGN LOAD'!AC:AF,3,FALSE)</f>
        <v>675</v>
      </c>
      <c r="T3130">
        <f>VLOOKUP(D3130,'[1]DESIGN LOAD'!AC:AF,4,FALSE)</f>
        <v>1240</v>
      </c>
    </row>
    <row r="3131" spans="1:20" x14ac:dyDescent="0.3">
      <c r="A3131" s="6">
        <v>2024</v>
      </c>
      <c r="B3131" s="6">
        <v>11</v>
      </c>
      <c r="C3131" s="6">
        <v>8</v>
      </c>
      <c r="D3131" s="6">
        <v>15</v>
      </c>
      <c r="E3131" s="6" t="str">
        <f t="shared" si="190"/>
        <v>Friday</v>
      </c>
      <c r="F3131" s="6" t="str">
        <f t="shared" si="193"/>
        <v>Week-day</v>
      </c>
      <c r="G3131" s="6" t="str">
        <f>_xlfn.XLOOKUP(B3131,'[1]VLOOKUP DATA'!$A$3:$A$14,'[1]VLOOKUP DATA'!$C$3:$C$14)</f>
        <v>Low-demand</v>
      </c>
      <c r="H3131" s="6" t="str" cm="1">
        <f t="array" ref="H3131">_xlfn.XLOOKUP(1,('[1]VLOOKUP DATA'!$I$2:$I$337=[1]DATA!G3131)*('[1]VLOOKUP DATA'!$J$2:$J$337=[1]DATA!D3131)*('[1]VLOOKUP DATA'!$K$2:$K$337=[1]DATA!E3131),'[1]VLOOKUP DATA'!$L$2:$L$337)</f>
        <v>Standard</v>
      </c>
      <c r="I3131" s="1" cm="1">
        <f t="array" ref="I3131">_xlfn.XLOOKUP(B3131,'[1]VLOOKUP DATA'!$A$3:$A$14,_xlfn.XLOOKUP(H3131,'[1]VLOOKUP DATA'!$D$2:$F$2,'[1]VLOOKUP DATA'!$D$3:$F$14))*100</f>
        <v>147</v>
      </c>
      <c r="J3131" s="2">
        <v>77.783241666666669</v>
      </c>
      <c r="K3131" s="3">
        <f t="shared" si="191"/>
        <v>77.783241666666669</v>
      </c>
      <c r="L3131" s="3">
        <v>96.13333333333334</v>
      </c>
      <c r="M3131" s="4">
        <v>145.49953333333332</v>
      </c>
      <c r="N3131" s="4">
        <v>502.81718333333333</v>
      </c>
      <c r="O3131" s="4">
        <v>726.09938333333309</v>
      </c>
      <c r="P3131" s="3">
        <f t="shared" si="192"/>
        <v>480.00108333333327</v>
      </c>
      <c r="Q3131" s="5">
        <v>0</v>
      </c>
      <c r="R3131" s="5">
        <f>VLOOKUP(D3131,'[1]DESIGN LOAD'!AC:AF,2,FALSE)</f>
        <v>565</v>
      </c>
      <c r="S3131" s="7">
        <f>VLOOKUP(D3131,'[1]DESIGN LOAD'!AC:AF,3,FALSE)</f>
        <v>675</v>
      </c>
      <c r="T3131">
        <f>VLOOKUP(D3131,'[1]DESIGN LOAD'!AC:AF,4,FALSE)</f>
        <v>1240</v>
      </c>
    </row>
    <row r="3132" spans="1:20" x14ac:dyDescent="0.3">
      <c r="A3132" s="6">
        <v>2024</v>
      </c>
      <c r="B3132" s="6">
        <v>11</v>
      </c>
      <c r="C3132" s="6">
        <v>8</v>
      </c>
      <c r="D3132" s="6">
        <v>16</v>
      </c>
      <c r="E3132" s="6" t="str">
        <f t="shared" si="190"/>
        <v>Friday</v>
      </c>
      <c r="F3132" s="6" t="str">
        <f t="shared" si="193"/>
        <v>Week-day</v>
      </c>
      <c r="G3132" s="6" t="str">
        <f>_xlfn.XLOOKUP(B3132,'[1]VLOOKUP DATA'!$A$3:$A$14,'[1]VLOOKUP DATA'!$C$3:$C$14)</f>
        <v>Low-demand</v>
      </c>
      <c r="H3132" s="6" t="str" cm="1">
        <f t="array" ref="H3132">_xlfn.XLOOKUP(1,('[1]VLOOKUP DATA'!$I$2:$I$337=[1]DATA!G3132)*('[1]VLOOKUP DATA'!$J$2:$J$337=[1]DATA!D3132)*('[1]VLOOKUP DATA'!$K$2:$K$337=[1]DATA!E3132),'[1]VLOOKUP DATA'!$L$2:$L$337)</f>
        <v>Standard</v>
      </c>
      <c r="I3132" s="1" cm="1">
        <f t="array" ref="I3132">_xlfn.XLOOKUP(B3132,'[1]VLOOKUP DATA'!$A$3:$A$14,_xlfn.XLOOKUP(H3132,'[1]VLOOKUP DATA'!$D$2:$F$2,'[1]VLOOKUP DATA'!$D$3:$F$14))*100</f>
        <v>147</v>
      </c>
      <c r="J3132" s="2">
        <v>52.692783333333338</v>
      </c>
      <c r="K3132" s="3">
        <f t="shared" si="191"/>
        <v>52.692783333333338</v>
      </c>
      <c r="L3132" s="3">
        <v>96.11666666666666</v>
      </c>
      <c r="M3132" s="4">
        <v>208.10161666666662</v>
      </c>
      <c r="N3132" s="4">
        <v>382.70754166666666</v>
      </c>
      <c r="O3132" s="4">
        <v>643.50162499999999</v>
      </c>
      <c r="P3132" s="3">
        <f t="shared" si="192"/>
        <v>480.00108333333327</v>
      </c>
      <c r="Q3132" s="5">
        <v>0</v>
      </c>
      <c r="R3132" s="5">
        <f>VLOOKUP(D3132,'[1]DESIGN LOAD'!AC:AF,2,FALSE)</f>
        <v>565</v>
      </c>
      <c r="S3132" s="7">
        <f>VLOOKUP(D3132,'[1]DESIGN LOAD'!AC:AF,3,FALSE)</f>
        <v>675</v>
      </c>
      <c r="T3132">
        <f>VLOOKUP(D3132,'[1]DESIGN LOAD'!AC:AF,4,FALSE)</f>
        <v>1240</v>
      </c>
    </row>
    <row r="3133" spans="1:20" x14ac:dyDescent="0.3">
      <c r="A3133" s="6">
        <v>2024</v>
      </c>
      <c r="B3133" s="6">
        <v>11</v>
      </c>
      <c r="C3133" s="6">
        <v>8</v>
      </c>
      <c r="D3133" s="6">
        <v>17</v>
      </c>
      <c r="E3133" s="6" t="str">
        <f t="shared" si="190"/>
        <v>Friday</v>
      </c>
      <c r="F3133" s="6" t="str">
        <f t="shared" si="193"/>
        <v>Week-day</v>
      </c>
      <c r="G3133" s="6" t="str">
        <f>_xlfn.XLOOKUP(B3133,'[1]VLOOKUP DATA'!$A$3:$A$14,'[1]VLOOKUP DATA'!$C$3:$C$14)</f>
        <v>Low-demand</v>
      </c>
      <c r="H3133" s="6" t="str" cm="1">
        <f t="array" ref="H3133">_xlfn.XLOOKUP(1,('[1]VLOOKUP DATA'!$I$2:$I$337=[1]DATA!G3133)*('[1]VLOOKUP DATA'!$J$2:$J$337=[1]DATA!D3133)*('[1]VLOOKUP DATA'!$K$2:$K$337=[1]DATA!E3133),'[1]VLOOKUP DATA'!$L$2:$L$337)</f>
        <v>Standard</v>
      </c>
      <c r="I3133" s="1" cm="1">
        <f t="array" ref="I3133">_xlfn.XLOOKUP(B3133,'[1]VLOOKUP DATA'!$A$3:$A$14,_xlfn.XLOOKUP(H3133,'[1]VLOOKUP DATA'!$D$2:$F$2,'[1]VLOOKUP DATA'!$D$3:$F$14))*100</f>
        <v>147</v>
      </c>
      <c r="J3133" s="2">
        <v>61.60780833333331</v>
      </c>
      <c r="K3133" s="3">
        <f t="shared" si="191"/>
        <v>61.60780833333331</v>
      </c>
      <c r="L3133" s="3">
        <v>97.3</v>
      </c>
      <c r="M3133" s="4">
        <v>479.83018333333337</v>
      </c>
      <c r="N3133" s="4">
        <v>144.51388333333338</v>
      </c>
      <c r="O3133" s="4">
        <v>685.95210833333329</v>
      </c>
      <c r="P3133" s="3">
        <f t="shared" si="192"/>
        <v>480.00108333333327</v>
      </c>
      <c r="Q3133" s="5">
        <v>0</v>
      </c>
      <c r="R3133" s="5">
        <f>VLOOKUP(D3133,'[1]DESIGN LOAD'!AC:AF,2,FALSE)</f>
        <v>555</v>
      </c>
      <c r="S3133" s="7">
        <f>VLOOKUP(D3133,'[1]DESIGN LOAD'!AC:AF,3,FALSE)</f>
        <v>675</v>
      </c>
      <c r="T3133">
        <f>VLOOKUP(D3133,'[1]DESIGN LOAD'!AC:AF,4,FALSE)</f>
        <v>1230</v>
      </c>
    </row>
    <row r="3134" spans="1:20" x14ac:dyDescent="0.3">
      <c r="A3134" s="6">
        <v>2024</v>
      </c>
      <c r="B3134" s="6">
        <v>11</v>
      </c>
      <c r="C3134" s="6">
        <v>8</v>
      </c>
      <c r="D3134" s="6">
        <v>18</v>
      </c>
      <c r="E3134" s="6" t="str">
        <f t="shared" si="190"/>
        <v>Friday</v>
      </c>
      <c r="F3134" s="6" t="str">
        <f t="shared" si="193"/>
        <v>Week-day</v>
      </c>
      <c r="G3134" s="6" t="str">
        <f>_xlfn.XLOOKUP(B3134,'[1]VLOOKUP DATA'!$A$3:$A$14,'[1]VLOOKUP DATA'!$C$3:$C$14)</f>
        <v>Low-demand</v>
      </c>
      <c r="H3134" s="6" t="str" cm="1">
        <f t="array" ref="H3134">_xlfn.XLOOKUP(1,('[1]VLOOKUP DATA'!$I$2:$I$337=[1]DATA!G3134)*('[1]VLOOKUP DATA'!$J$2:$J$337=[1]DATA!D3134)*('[1]VLOOKUP DATA'!$K$2:$K$337=[1]DATA!E3134),'[1]VLOOKUP DATA'!$L$2:$L$337)</f>
        <v>Peak</v>
      </c>
      <c r="I3134" s="1" cm="1">
        <f t="array" ref="I3134">_xlfn.XLOOKUP(B3134,'[1]VLOOKUP DATA'!$A$3:$A$14,_xlfn.XLOOKUP(H3134,'[1]VLOOKUP DATA'!$D$2:$F$2,'[1]VLOOKUP DATA'!$D$3:$F$14))*100</f>
        <v>213</v>
      </c>
      <c r="J3134" s="2">
        <v>197.97440000000014</v>
      </c>
      <c r="K3134" s="3">
        <f t="shared" si="191"/>
        <v>197.97440000000014</v>
      </c>
      <c r="L3134" s="3">
        <v>94.85</v>
      </c>
      <c r="M3134" s="4">
        <v>479.82558333333321</v>
      </c>
      <c r="N3134" s="4">
        <v>58.645591666666661</v>
      </c>
      <c r="O3134" s="4">
        <v>736.4460916666668</v>
      </c>
      <c r="P3134" s="3">
        <f t="shared" si="192"/>
        <v>480.00108333333327</v>
      </c>
      <c r="Q3134" s="5">
        <v>0</v>
      </c>
      <c r="R3134" s="5">
        <f>VLOOKUP(D3134,'[1]DESIGN LOAD'!AC:AF,2,FALSE)</f>
        <v>485</v>
      </c>
      <c r="S3134" s="7">
        <f>VLOOKUP(D3134,'[1]DESIGN LOAD'!AC:AF,3,FALSE)</f>
        <v>655</v>
      </c>
      <c r="T3134">
        <f>VLOOKUP(D3134,'[1]DESIGN LOAD'!AC:AF,4,FALSE)</f>
        <v>1140</v>
      </c>
    </row>
    <row r="3135" spans="1:20" x14ac:dyDescent="0.3">
      <c r="A3135" s="6">
        <v>2024</v>
      </c>
      <c r="B3135" s="6">
        <v>11</v>
      </c>
      <c r="C3135" s="6">
        <v>8</v>
      </c>
      <c r="D3135" s="6">
        <v>19</v>
      </c>
      <c r="E3135" s="6" t="str">
        <f t="shared" si="190"/>
        <v>Friday</v>
      </c>
      <c r="F3135" s="6" t="str">
        <f t="shared" si="193"/>
        <v>Week-day</v>
      </c>
      <c r="G3135" s="6" t="str">
        <f>_xlfn.XLOOKUP(B3135,'[1]VLOOKUP DATA'!$A$3:$A$14,'[1]VLOOKUP DATA'!$C$3:$C$14)</f>
        <v>Low-demand</v>
      </c>
      <c r="H3135" s="6" t="str" cm="1">
        <f t="array" ref="H3135">_xlfn.XLOOKUP(1,('[1]VLOOKUP DATA'!$I$2:$I$337=[1]DATA!G3135)*('[1]VLOOKUP DATA'!$J$2:$J$337=[1]DATA!D3135)*('[1]VLOOKUP DATA'!$K$2:$K$337=[1]DATA!E3135),'[1]VLOOKUP DATA'!$L$2:$L$337)</f>
        <v>Peak</v>
      </c>
      <c r="I3135" s="1" cm="1">
        <f t="array" ref="I3135">_xlfn.XLOOKUP(B3135,'[1]VLOOKUP DATA'!$A$3:$A$14,_xlfn.XLOOKUP(H3135,'[1]VLOOKUP DATA'!$D$2:$F$2,'[1]VLOOKUP DATA'!$D$3:$F$14))*100</f>
        <v>213</v>
      </c>
      <c r="J3135" s="2">
        <v>200.52911666666668</v>
      </c>
      <c r="K3135" s="3">
        <f t="shared" si="191"/>
        <v>200.52911666666668</v>
      </c>
      <c r="L3135" s="3">
        <v>91.816666666666663</v>
      </c>
      <c r="M3135" s="4">
        <v>479.8390999999998</v>
      </c>
      <c r="N3135" s="4">
        <v>4.0869</v>
      </c>
      <c r="O3135" s="4">
        <v>684.45552500000008</v>
      </c>
      <c r="P3135" s="3">
        <f t="shared" si="192"/>
        <v>480.00108333333327</v>
      </c>
      <c r="Q3135" s="5">
        <v>0</v>
      </c>
      <c r="R3135" s="5">
        <f>VLOOKUP(D3135,'[1]DESIGN LOAD'!AC:AF,2,FALSE)</f>
        <v>295</v>
      </c>
      <c r="S3135" s="7">
        <f>VLOOKUP(D3135,'[1]DESIGN LOAD'!AC:AF,3,FALSE)</f>
        <v>655</v>
      </c>
      <c r="T3135">
        <f>VLOOKUP(D3135,'[1]DESIGN LOAD'!AC:AF,4,FALSE)</f>
        <v>950</v>
      </c>
    </row>
    <row r="3136" spans="1:20" x14ac:dyDescent="0.3">
      <c r="A3136" s="6">
        <v>2024</v>
      </c>
      <c r="B3136" s="6">
        <v>11</v>
      </c>
      <c r="C3136" s="6">
        <v>8</v>
      </c>
      <c r="D3136" s="6">
        <v>20</v>
      </c>
      <c r="E3136" s="6" t="str">
        <f t="shared" si="190"/>
        <v>Friday</v>
      </c>
      <c r="F3136" s="6" t="str">
        <f t="shared" si="193"/>
        <v>Week-day</v>
      </c>
      <c r="G3136" s="6" t="str">
        <f>_xlfn.XLOOKUP(B3136,'[1]VLOOKUP DATA'!$A$3:$A$14,'[1]VLOOKUP DATA'!$C$3:$C$14)</f>
        <v>Low-demand</v>
      </c>
      <c r="H3136" s="6" t="str" cm="1">
        <f t="array" ref="H3136">_xlfn.XLOOKUP(1,('[1]VLOOKUP DATA'!$I$2:$I$337=[1]DATA!G3136)*('[1]VLOOKUP DATA'!$J$2:$J$337=[1]DATA!D3136)*('[1]VLOOKUP DATA'!$K$2:$K$337=[1]DATA!E3136),'[1]VLOOKUP DATA'!$L$2:$L$337)</f>
        <v>Standard</v>
      </c>
      <c r="I3136" s="1" cm="1">
        <f t="array" ref="I3136">_xlfn.XLOOKUP(B3136,'[1]VLOOKUP DATA'!$A$3:$A$14,_xlfn.XLOOKUP(H3136,'[1]VLOOKUP DATA'!$D$2:$F$2,'[1]VLOOKUP DATA'!$D$3:$F$14))*100</f>
        <v>147</v>
      </c>
      <c r="J3136" s="2">
        <v>102.19909166666663</v>
      </c>
      <c r="K3136" s="3">
        <f t="shared" si="191"/>
        <v>102.19909166666663</v>
      </c>
      <c r="L3136" s="3">
        <v>89.95</v>
      </c>
      <c r="M3136" s="4">
        <v>479.83202500000004</v>
      </c>
      <c r="N3136" s="4">
        <v>0</v>
      </c>
      <c r="O3136" s="4">
        <v>582.03161666666676</v>
      </c>
      <c r="P3136" s="3">
        <f t="shared" si="192"/>
        <v>480.00108333333327</v>
      </c>
      <c r="Q3136" s="5">
        <v>0</v>
      </c>
      <c r="R3136" s="5">
        <f>VLOOKUP(D3136,'[1]DESIGN LOAD'!AC:AF,2,FALSE)</f>
        <v>295</v>
      </c>
      <c r="S3136" s="7">
        <f>VLOOKUP(D3136,'[1]DESIGN LOAD'!AC:AF,3,FALSE)</f>
        <v>190</v>
      </c>
      <c r="T3136">
        <f>VLOOKUP(D3136,'[1]DESIGN LOAD'!AC:AF,4,FALSE)</f>
        <v>485</v>
      </c>
    </row>
    <row r="3137" spans="1:20" x14ac:dyDescent="0.3">
      <c r="A3137" s="6">
        <v>2024</v>
      </c>
      <c r="B3137" s="6">
        <v>11</v>
      </c>
      <c r="C3137" s="6">
        <v>8</v>
      </c>
      <c r="D3137" s="6">
        <v>21</v>
      </c>
      <c r="E3137" s="6" t="str">
        <f t="shared" si="190"/>
        <v>Friday</v>
      </c>
      <c r="F3137" s="6" t="str">
        <f t="shared" si="193"/>
        <v>Week-day</v>
      </c>
      <c r="G3137" s="6" t="str">
        <f>_xlfn.XLOOKUP(B3137,'[1]VLOOKUP DATA'!$A$3:$A$14,'[1]VLOOKUP DATA'!$C$3:$C$14)</f>
        <v>Low-demand</v>
      </c>
      <c r="H3137" s="6" t="str" cm="1">
        <f t="array" ref="H3137">_xlfn.XLOOKUP(1,('[1]VLOOKUP DATA'!$I$2:$I$337=[1]DATA!G3137)*('[1]VLOOKUP DATA'!$J$2:$J$337=[1]DATA!D3137)*('[1]VLOOKUP DATA'!$K$2:$K$337=[1]DATA!E3137),'[1]VLOOKUP DATA'!$L$2:$L$337)</f>
        <v>Standard</v>
      </c>
      <c r="I3137" s="1" cm="1">
        <f t="array" ref="I3137">_xlfn.XLOOKUP(B3137,'[1]VLOOKUP DATA'!$A$3:$A$14,_xlfn.XLOOKUP(H3137,'[1]VLOOKUP DATA'!$D$2:$F$2,'[1]VLOOKUP DATA'!$D$3:$F$14))*100</f>
        <v>147</v>
      </c>
      <c r="J3137" s="2">
        <v>23.490758333333346</v>
      </c>
      <c r="K3137" s="3">
        <f t="shared" si="191"/>
        <v>23.490758333333346</v>
      </c>
      <c r="L3137" s="3">
        <v>90.50833333333334</v>
      </c>
      <c r="M3137" s="4">
        <v>479.83946666666651</v>
      </c>
      <c r="N3137" s="4">
        <v>0</v>
      </c>
      <c r="O3137" s="4">
        <v>503.33045833333352</v>
      </c>
      <c r="P3137" s="3">
        <f t="shared" si="192"/>
        <v>480.00108333333327</v>
      </c>
      <c r="Q3137" s="5">
        <v>0</v>
      </c>
      <c r="R3137" s="5">
        <f>VLOOKUP(D3137,'[1]DESIGN LOAD'!AC:AF,2,FALSE)</f>
        <v>295</v>
      </c>
      <c r="S3137" s="7">
        <f>VLOOKUP(D3137,'[1]DESIGN LOAD'!AC:AF,3,FALSE)</f>
        <v>190</v>
      </c>
      <c r="T3137">
        <f>VLOOKUP(D3137,'[1]DESIGN LOAD'!AC:AF,4,FALSE)</f>
        <v>485</v>
      </c>
    </row>
    <row r="3138" spans="1:20" x14ac:dyDescent="0.3">
      <c r="A3138" s="6">
        <v>2024</v>
      </c>
      <c r="B3138" s="6">
        <v>11</v>
      </c>
      <c r="C3138" s="6">
        <v>8</v>
      </c>
      <c r="D3138" s="6">
        <v>22</v>
      </c>
      <c r="E3138" s="6" t="str">
        <f t="shared" ref="E3138:E3201" si="194">TEXT(DATE(A3138, B3138, C3138), "dddd")</f>
        <v>Friday</v>
      </c>
      <c r="F3138" s="6" t="str">
        <f t="shared" si="193"/>
        <v>Week-day</v>
      </c>
      <c r="G3138" s="6" t="str">
        <f>_xlfn.XLOOKUP(B3138,'[1]VLOOKUP DATA'!$A$3:$A$14,'[1]VLOOKUP DATA'!$C$3:$C$14)</f>
        <v>Low-demand</v>
      </c>
      <c r="H3138" s="6" t="str" cm="1">
        <f t="array" ref="H3138">_xlfn.XLOOKUP(1,('[1]VLOOKUP DATA'!$I$2:$I$337=[1]DATA!G3138)*('[1]VLOOKUP DATA'!$J$2:$J$337=[1]DATA!D3138)*('[1]VLOOKUP DATA'!$K$2:$K$337=[1]DATA!E3138),'[1]VLOOKUP DATA'!$L$2:$L$337)</f>
        <v>Off-Peak</v>
      </c>
      <c r="I3138" s="1" cm="1">
        <f t="array" ref="I3138">_xlfn.XLOOKUP(B3138,'[1]VLOOKUP DATA'!$A$3:$A$14,_xlfn.XLOOKUP(H3138,'[1]VLOOKUP DATA'!$D$2:$F$2,'[1]VLOOKUP DATA'!$D$3:$F$14))*100</f>
        <v>93</v>
      </c>
      <c r="J3138" s="2">
        <v>-11.677866666666661</v>
      </c>
      <c r="K3138" s="3">
        <f t="shared" ref="K3138:K3201" si="195">IF(J3138&gt;0,J3138,0)</f>
        <v>0</v>
      </c>
      <c r="L3138" s="3">
        <v>94.2</v>
      </c>
      <c r="M3138" s="4">
        <v>479.83304999999996</v>
      </c>
      <c r="N3138" s="4">
        <v>0</v>
      </c>
      <c r="O3138" s="4">
        <v>468.1549833333334</v>
      </c>
      <c r="P3138" s="3">
        <f t="shared" ref="P3138:P3201" si="196">_xlfn.MAXIFS(M:M,B:B,B3138)</f>
        <v>480.00108333333327</v>
      </c>
      <c r="Q3138" s="5">
        <v>0</v>
      </c>
      <c r="R3138" s="5">
        <f>VLOOKUP(D3138,'[1]DESIGN LOAD'!AC:AF,2,FALSE)</f>
        <v>200</v>
      </c>
      <c r="S3138" s="7">
        <f>VLOOKUP(D3138,'[1]DESIGN LOAD'!AC:AF,3,FALSE)</f>
        <v>190</v>
      </c>
      <c r="T3138">
        <f>VLOOKUP(D3138,'[1]DESIGN LOAD'!AC:AF,4,FALSE)</f>
        <v>390</v>
      </c>
    </row>
    <row r="3139" spans="1:20" x14ac:dyDescent="0.3">
      <c r="A3139" s="6">
        <v>2024</v>
      </c>
      <c r="B3139" s="6">
        <v>11</v>
      </c>
      <c r="C3139" s="6">
        <v>8</v>
      </c>
      <c r="D3139" s="6">
        <v>23</v>
      </c>
      <c r="E3139" s="6" t="str">
        <f t="shared" si="194"/>
        <v>Friday</v>
      </c>
      <c r="F3139" s="6" t="str">
        <f t="shared" si="193"/>
        <v>Week-day</v>
      </c>
      <c r="G3139" s="6" t="str">
        <f>_xlfn.XLOOKUP(B3139,'[1]VLOOKUP DATA'!$A$3:$A$14,'[1]VLOOKUP DATA'!$C$3:$C$14)</f>
        <v>Low-demand</v>
      </c>
      <c r="H3139" s="6" t="str" cm="1">
        <f t="array" ref="H3139">_xlfn.XLOOKUP(1,('[1]VLOOKUP DATA'!$I$2:$I$337=[1]DATA!G3139)*('[1]VLOOKUP DATA'!$J$2:$J$337=[1]DATA!D3139)*('[1]VLOOKUP DATA'!$K$2:$K$337=[1]DATA!E3139),'[1]VLOOKUP DATA'!$L$2:$L$337)</f>
        <v>Off-Peak</v>
      </c>
      <c r="I3139" s="1" cm="1">
        <f t="array" ref="I3139">_xlfn.XLOOKUP(B3139,'[1]VLOOKUP DATA'!$A$3:$A$14,_xlfn.XLOOKUP(H3139,'[1]VLOOKUP DATA'!$D$2:$F$2,'[1]VLOOKUP DATA'!$D$3:$F$14))*100</f>
        <v>93</v>
      </c>
      <c r="J3139" s="2">
        <v>80.508466666666664</v>
      </c>
      <c r="K3139" s="3">
        <f t="shared" si="195"/>
        <v>80.508466666666664</v>
      </c>
      <c r="L3139" s="3">
        <v>97.525000000000006</v>
      </c>
      <c r="M3139" s="4">
        <v>403.124075</v>
      </c>
      <c r="N3139" s="4">
        <v>0</v>
      </c>
      <c r="O3139" s="4">
        <v>483.63268333333315</v>
      </c>
      <c r="P3139" s="3">
        <f t="shared" si="196"/>
        <v>480.00108333333327</v>
      </c>
      <c r="Q3139" s="5">
        <v>0</v>
      </c>
      <c r="R3139" s="5">
        <f>VLOOKUP(D3139,'[1]DESIGN LOAD'!AC:AF,2,FALSE)</f>
        <v>200</v>
      </c>
      <c r="S3139" s="7">
        <f>VLOOKUP(D3139,'[1]DESIGN LOAD'!AC:AF,3,FALSE)</f>
        <v>190</v>
      </c>
      <c r="T3139">
        <f>VLOOKUP(D3139,'[1]DESIGN LOAD'!AC:AF,4,FALSE)</f>
        <v>390</v>
      </c>
    </row>
    <row r="3140" spans="1:20" x14ac:dyDescent="0.3">
      <c r="A3140" s="6">
        <v>2024</v>
      </c>
      <c r="B3140" s="6">
        <v>11</v>
      </c>
      <c r="C3140" s="6">
        <v>9</v>
      </c>
      <c r="D3140" s="6">
        <v>0</v>
      </c>
      <c r="E3140" s="6" t="str">
        <f t="shared" si="194"/>
        <v>Saturday</v>
      </c>
      <c r="F3140" s="6" t="str">
        <f t="shared" si="193"/>
        <v>Weekend</v>
      </c>
      <c r="G3140" s="6" t="str">
        <f>_xlfn.XLOOKUP(B3140,'[1]VLOOKUP DATA'!$A$3:$A$14,'[1]VLOOKUP DATA'!$C$3:$C$14)</f>
        <v>Low-demand</v>
      </c>
      <c r="H3140" s="6" t="str" cm="1">
        <f t="array" ref="H3140">_xlfn.XLOOKUP(1,('[1]VLOOKUP DATA'!$I$2:$I$337=[1]DATA!G3140)*('[1]VLOOKUP DATA'!$J$2:$J$337=[1]DATA!D3140)*('[1]VLOOKUP DATA'!$K$2:$K$337=[1]DATA!E3140),'[1]VLOOKUP DATA'!$L$2:$L$337)</f>
        <v>Off-Peak</v>
      </c>
      <c r="I3140" s="1" cm="1">
        <f t="array" ref="I3140">_xlfn.XLOOKUP(B3140,'[1]VLOOKUP DATA'!$A$3:$A$14,_xlfn.XLOOKUP(H3140,'[1]VLOOKUP DATA'!$D$2:$F$2,'[1]VLOOKUP DATA'!$D$3:$F$14))*100</f>
        <v>93</v>
      </c>
      <c r="J3140" s="2">
        <v>15.21107499999999</v>
      </c>
      <c r="K3140" s="3">
        <f t="shared" si="195"/>
        <v>15.21107499999999</v>
      </c>
      <c r="L3140" s="3">
        <v>97.541666666666671</v>
      </c>
      <c r="M3140" s="4">
        <v>474.2922499999998</v>
      </c>
      <c r="N3140" s="4">
        <v>0</v>
      </c>
      <c r="O3140" s="4">
        <v>489.50329999999997</v>
      </c>
      <c r="P3140" s="3">
        <f t="shared" si="196"/>
        <v>480.00108333333327</v>
      </c>
      <c r="Q3140" s="5">
        <v>0</v>
      </c>
      <c r="R3140" s="5">
        <f>VLOOKUP(D3140,'[1]DESIGN LOAD'!AC:AF,2,FALSE)</f>
        <v>200</v>
      </c>
      <c r="S3140" s="7">
        <f>VLOOKUP(D3140,'[1]DESIGN LOAD'!AC:AF,3,FALSE)</f>
        <v>190</v>
      </c>
      <c r="T3140">
        <f>VLOOKUP(D3140,'[1]DESIGN LOAD'!AC:AF,4,FALSE)</f>
        <v>390</v>
      </c>
    </row>
    <row r="3141" spans="1:20" x14ac:dyDescent="0.3">
      <c r="A3141" s="6">
        <v>2024</v>
      </c>
      <c r="B3141" s="6">
        <v>11</v>
      </c>
      <c r="C3141" s="6">
        <v>9</v>
      </c>
      <c r="D3141" s="6">
        <v>1</v>
      </c>
      <c r="E3141" s="6" t="str">
        <f t="shared" si="194"/>
        <v>Saturday</v>
      </c>
      <c r="F3141" s="6" t="str">
        <f t="shared" si="193"/>
        <v>Weekend</v>
      </c>
      <c r="G3141" s="6" t="str">
        <f>_xlfn.XLOOKUP(B3141,'[1]VLOOKUP DATA'!$A$3:$A$14,'[1]VLOOKUP DATA'!$C$3:$C$14)</f>
        <v>Low-demand</v>
      </c>
      <c r="H3141" s="6" t="str" cm="1">
        <f t="array" ref="H3141">_xlfn.XLOOKUP(1,('[1]VLOOKUP DATA'!$I$2:$I$337=[1]DATA!G3141)*('[1]VLOOKUP DATA'!$J$2:$J$337=[1]DATA!D3141)*('[1]VLOOKUP DATA'!$K$2:$K$337=[1]DATA!E3141),'[1]VLOOKUP DATA'!$L$2:$L$337)</f>
        <v>Off-Peak</v>
      </c>
      <c r="I3141" s="1" cm="1">
        <f t="array" ref="I3141">_xlfn.XLOOKUP(B3141,'[1]VLOOKUP DATA'!$A$3:$A$14,_xlfn.XLOOKUP(H3141,'[1]VLOOKUP DATA'!$D$2:$F$2,'[1]VLOOKUP DATA'!$D$3:$F$14))*100</f>
        <v>93</v>
      </c>
      <c r="J3141" s="2">
        <v>104.62764166666669</v>
      </c>
      <c r="K3141" s="3">
        <f t="shared" si="195"/>
        <v>104.62764166666669</v>
      </c>
      <c r="L3141" s="3">
        <v>97.408333333333331</v>
      </c>
      <c r="M3141" s="4">
        <v>421.66173333333325</v>
      </c>
      <c r="N3141" s="4">
        <v>0</v>
      </c>
      <c r="O3141" s="4">
        <v>526.28984166666623</v>
      </c>
      <c r="P3141" s="3">
        <f t="shared" si="196"/>
        <v>480.00108333333327</v>
      </c>
      <c r="Q3141" s="5">
        <v>0</v>
      </c>
      <c r="R3141" s="5">
        <f>VLOOKUP(D3141,'[1]DESIGN LOAD'!AC:AF,2,FALSE)</f>
        <v>200</v>
      </c>
      <c r="S3141" s="7">
        <f>VLOOKUP(D3141,'[1]DESIGN LOAD'!AC:AF,3,FALSE)</f>
        <v>190</v>
      </c>
      <c r="T3141">
        <f>VLOOKUP(D3141,'[1]DESIGN LOAD'!AC:AF,4,FALSE)</f>
        <v>390</v>
      </c>
    </row>
    <row r="3142" spans="1:20" x14ac:dyDescent="0.3">
      <c r="A3142" s="6">
        <v>2024</v>
      </c>
      <c r="B3142" s="6">
        <v>11</v>
      </c>
      <c r="C3142" s="6">
        <v>9</v>
      </c>
      <c r="D3142" s="6">
        <v>2</v>
      </c>
      <c r="E3142" s="6" t="str">
        <f t="shared" si="194"/>
        <v>Saturday</v>
      </c>
      <c r="F3142" s="6" t="str">
        <f t="shared" si="193"/>
        <v>Weekend</v>
      </c>
      <c r="G3142" s="6" t="str">
        <f>_xlfn.XLOOKUP(B3142,'[1]VLOOKUP DATA'!$A$3:$A$14,'[1]VLOOKUP DATA'!$C$3:$C$14)</f>
        <v>Low-demand</v>
      </c>
      <c r="H3142" s="6" t="str" cm="1">
        <f t="array" ref="H3142">_xlfn.XLOOKUP(1,('[1]VLOOKUP DATA'!$I$2:$I$337=[1]DATA!G3142)*('[1]VLOOKUP DATA'!$J$2:$J$337=[1]DATA!D3142)*('[1]VLOOKUP DATA'!$K$2:$K$337=[1]DATA!E3142),'[1]VLOOKUP DATA'!$L$2:$L$337)</f>
        <v>Off-Peak</v>
      </c>
      <c r="I3142" s="1" cm="1">
        <f t="array" ref="I3142">_xlfn.XLOOKUP(B3142,'[1]VLOOKUP DATA'!$A$3:$A$14,_xlfn.XLOOKUP(H3142,'[1]VLOOKUP DATA'!$D$2:$F$2,'[1]VLOOKUP DATA'!$D$3:$F$14))*100</f>
        <v>93</v>
      </c>
      <c r="J3142" s="2">
        <v>187.01928333333325</v>
      </c>
      <c r="K3142" s="3">
        <f t="shared" si="195"/>
        <v>187.01928333333325</v>
      </c>
      <c r="L3142" s="3">
        <v>96.358333333333334</v>
      </c>
      <c r="M3142" s="4">
        <v>479.82890833333323</v>
      </c>
      <c r="N3142" s="4">
        <v>0</v>
      </c>
      <c r="O3142" s="4">
        <v>666.84876666666673</v>
      </c>
      <c r="P3142" s="3">
        <f t="shared" si="196"/>
        <v>480.00108333333327</v>
      </c>
      <c r="Q3142" s="5">
        <v>0</v>
      </c>
      <c r="R3142" s="5">
        <f>VLOOKUP(D3142,'[1]DESIGN LOAD'!AC:AF,2,FALSE)</f>
        <v>200</v>
      </c>
      <c r="S3142" s="7">
        <f>VLOOKUP(D3142,'[1]DESIGN LOAD'!AC:AF,3,FALSE)</f>
        <v>190</v>
      </c>
      <c r="T3142">
        <f>VLOOKUP(D3142,'[1]DESIGN LOAD'!AC:AF,4,FALSE)</f>
        <v>390</v>
      </c>
    </row>
    <row r="3143" spans="1:20" x14ac:dyDescent="0.3">
      <c r="A3143" s="6">
        <v>2024</v>
      </c>
      <c r="B3143" s="6">
        <v>11</v>
      </c>
      <c r="C3143" s="6">
        <v>9</v>
      </c>
      <c r="D3143" s="6">
        <v>3</v>
      </c>
      <c r="E3143" s="6" t="str">
        <f t="shared" si="194"/>
        <v>Saturday</v>
      </c>
      <c r="F3143" s="6" t="str">
        <f t="shared" si="193"/>
        <v>Weekend</v>
      </c>
      <c r="G3143" s="6" t="str">
        <f>_xlfn.XLOOKUP(B3143,'[1]VLOOKUP DATA'!$A$3:$A$14,'[1]VLOOKUP DATA'!$C$3:$C$14)</f>
        <v>Low-demand</v>
      </c>
      <c r="H3143" s="6" t="str" cm="1">
        <f t="array" ref="H3143">_xlfn.XLOOKUP(1,('[1]VLOOKUP DATA'!$I$2:$I$337=[1]DATA!G3143)*('[1]VLOOKUP DATA'!$J$2:$J$337=[1]DATA!D3143)*('[1]VLOOKUP DATA'!$K$2:$K$337=[1]DATA!E3143),'[1]VLOOKUP DATA'!$L$2:$L$337)</f>
        <v>Off-Peak</v>
      </c>
      <c r="I3143" s="1" cm="1">
        <f t="array" ref="I3143">_xlfn.XLOOKUP(B3143,'[1]VLOOKUP DATA'!$A$3:$A$14,_xlfn.XLOOKUP(H3143,'[1]VLOOKUP DATA'!$D$2:$F$2,'[1]VLOOKUP DATA'!$D$3:$F$14))*100</f>
        <v>93</v>
      </c>
      <c r="J3143" s="2">
        <v>220.19215833333331</v>
      </c>
      <c r="K3143" s="3">
        <f t="shared" si="195"/>
        <v>220.19215833333331</v>
      </c>
      <c r="L3143" s="3">
        <v>92.333333333333329</v>
      </c>
      <c r="M3143" s="4">
        <v>479.7949333333334</v>
      </c>
      <c r="N3143" s="4">
        <v>0</v>
      </c>
      <c r="O3143" s="4">
        <v>699.98761666666667</v>
      </c>
      <c r="P3143" s="3">
        <f t="shared" si="196"/>
        <v>480.00108333333327</v>
      </c>
      <c r="Q3143" s="5">
        <v>0</v>
      </c>
      <c r="R3143" s="5">
        <f>VLOOKUP(D3143,'[1]DESIGN LOAD'!AC:AF,2,FALSE)</f>
        <v>200</v>
      </c>
      <c r="S3143" s="7">
        <f>VLOOKUP(D3143,'[1]DESIGN LOAD'!AC:AF,3,FALSE)</f>
        <v>190</v>
      </c>
      <c r="T3143">
        <f>VLOOKUP(D3143,'[1]DESIGN LOAD'!AC:AF,4,FALSE)</f>
        <v>390</v>
      </c>
    </row>
    <row r="3144" spans="1:20" x14ac:dyDescent="0.3">
      <c r="A3144" s="6">
        <v>2024</v>
      </c>
      <c r="B3144" s="6">
        <v>11</v>
      </c>
      <c r="C3144" s="6">
        <v>9</v>
      </c>
      <c r="D3144" s="6">
        <v>4</v>
      </c>
      <c r="E3144" s="6" t="str">
        <f t="shared" si="194"/>
        <v>Saturday</v>
      </c>
      <c r="F3144" s="6" t="str">
        <f t="shared" si="193"/>
        <v>Weekend</v>
      </c>
      <c r="G3144" s="6" t="str">
        <f>_xlfn.XLOOKUP(B3144,'[1]VLOOKUP DATA'!$A$3:$A$14,'[1]VLOOKUP DATA'!$C$3:$C$14)</f>
        <v>Low-demand</v>
      </c>
      <c r="H3144" s="6" t="str" cm="1">
        <f t="array" ref="H3144">_xlfn.XLOOKUP(1,('[1]VLOOKUP DATA'!$I$2:$I$337=[1]DATA!G3144)*('[1]VLOOKUP DATA'!$J$2:$J$337=[1]DATA!D3144)*('[1]VLOOKUP DATA'!$K$2:$K$337=[1]DATA!E3144),'[1]VLOOKUP DATA'!$L$2:$L$337)</f>
        <v>Off-Peak</v>
      </c>
      <c r="I3144" s="1" cm="1">
        <f t="array" ref="I3144">_xlfn.XLOOKUP(B3144,'[1]VLOOKUP DATA'!$A$3:$A$14,_xlfn.XLOOKUP(H3144,'[1]VLOOKUP DATA'!$D$2:$F$2,'[1]VLOOKUP DATA'!$D$3:$F$14))*100</f>
        <v>93</v>
      </c>
      <c r="J3144" s="2">
        <v>208.99096666666657</v>
      </c>
      <c r="K3144" s="3">
        <f t="shared" si="195"/>
        <v>208.99096666666657</v>
      </c>
      <c r="L3144" s="3">
        <v>87.966666666666669</v>
      </c>
      <c r="M3144" s="4">
        <v>479.83218333333338</v>
      </c>
      <c r="N3144" s="4">
        <v>0</v>
      </c>
      <c r="O3144" s="4">
        <v>688.82370833333346</v>
      </c>
      <c r="P3144" s="3">
        <f t="shared" si="196"/>
        <v>480.00108333333327</v>
      </c>
      <c r="Q3144" s="5">
        <v>0</v>
      </c>
      <c r="R3144" s="5">
        <f>VLOOKUP(D3144,'[1]DESIGN LOAD'!AC:AF,2,FALSE)</f>
        <v>295</v>
      </c>
      <c r="S3144" s="7">
        <f>VLOOKUP(D3144,'[1]DESIGN LOAD'!AC:AF,3,FALSE)</f>
        <v>190</v>
      </c>
      <c r="T3144">
        <f>VLOOKUP(D3144,'[1]DESIGN LOAD'!AC:AF,4,FALSE)</f>
        <v>485</v>
      </c>
    </row>
    <row r="3145" spans="1:20" x14ac:dyDescent="0.3">
      <c r="A3145" s="6">
        <v>2024</v>
      </c>
      <c r="B3145" s="6">
        <v>11</v>
      </c>
      <c r="C3145" s="6">
        <v>9</v>
      </c>
      <c r="D3145" s="6">
        <v>5</v>
      </c>
      <c r="E3145" s="6" t="str">
        <f t="shared" si="194"/>
        <v>Saturday</v>
      </c>
      <c r="F3145" s="6" t="str">
        <f t="shared" si="193"/>
        <v>Weekend</v>
      </c>
      <c r="G3145" s="6" t="str">
        <f>_xlfn.XLOOKUP(B3145,'[1]VLOOKUP DATA'!$A$3:$A$14,'[1]VLOOKUP DATA'!$C$3:$C$14)</f>
        <v>Low-demand</v>
      </c>
      <c r="H3145" s="6" t="str" cm="1">
        <f t="array" ref="H3145">_xlfn.XLOOKUP(1,('[1]VLOOKUP DATA'!$I$2:$I$337=[1]DATA!G3145)*('[1]VLOOKUP DATA'!$J$2:$J$337=[1]DATA!D3145)*('[1]VLOOKUP DATA'!$K$2:$K$337=[1]DATA!E3145),'[1]VLOOKUP DATA'!$L$2:$L$337)</f>
        <v>Off-Peak</v>
      </c>
      <c r="I3145" s="1" cm="1">
        <f t="array" ref="I3145">_xlfn.XLOOKUP(B3145,'[1]VLOOKUP DATA'!$A$3:$A$14,_xlfn.XLOOKUP(H3145,'[1]VLOOKUP DATA'!$D$2:$F$2,'[1]VLOOKUP DATA'!$D$3:$F$14))*100</f>
        <v>93</v>
      </c>
      <c r="J3145" s="2">
        <v>222.36873469387751</v>
      </c>
      <c r="K3145" s="3">
        <f t="shared" si="195"/>
        <v>222.36873469387751</v>
      </c>
      <c r="L3145" s="3">
        <v>83.408163265306129</v>
      </c>
      <c r="M3145" s="4">
        <v>479.79585714285707</v>
      </c>
      <c r="N3145" s="4">
        <v>0.96170408163265286</v>
      </c>
      <c r="O3145" s="4">
        <v>703.12689795918357</v>
      </c>
      <c r="P3145" s="3">
        <f t="shared" si="196"/>
        <v>480.00108333333327</v>
      </c>
      <c r="Q3145" s="5">
        <v>0</v>
      </c>
      <c r="R3145" s="5">
        <f>VLOOKUP(D3145,'[1]DESIGN LOAD'!AC:AF,2,FALSE)</f>
        <v>295</v>
      </c>
      <c r="S3145" s="7">
        <f>VLOOKUP(D3145,'[1]DESIGN LOAD'!AC:AF,3,FALSE)</f>
        <v>190</v>
      </c>
      <c r="T3145">
        <f>VLOOKUP(D3145,'[1]DESIGN LOAD'!AC:AF,4,FALSE)</f>
        <v>485</v>
      </c>
    </row>
    <row r="3146" spans="1:20" x14ac:dyDescent="0.3">
      <c r="A3146" s="6">
        <v>2024</v>
      </c>
      <c r="B3146" s="6">
        <v>11</v>
      </c>
      <c r="C3146" s="6">
        <v>9</v>
      </c>
      <c r="D3146" s="6">
        <v>6</v>
      </c>
      <c r="E3146" s="6" t="str">
        <f t="shared" si="194"/>
        <v>Saturday</v>
      </c>
      <c r="F3146" s="6" t="str">
        <f t="shared" si="193"/>
        <v>Weekend</v>
      </c>
      <c r="G3146" s="6" t="str">
        <f>_xlfn.XLOOKUP(B3146,'[1]VLOOKUP DATA'!$A$3:$A$14,'[1]VLOOKUP DATA'!$C$3:$C$14)</f>
        <v>Low-demand</v>
      </c>
      <c r="H3146" s="6" t="str" cm="1">
        <f t="array" ref="H3146">_xlfn.XLOOKUP(1,('[1]VLOOKUP DATA'!$I$2:$I$337=[1]DATA!G3146)*('[1]VLOOKUP DATA'!$J$2:$J$337=[1]DATA!D3146)*('[1]VLOOKUP DATA'!$K$2:$K$337=[1]DATA!E3146),'[1]VLOOKUP DATA'!$L$2:$L$337)</f>
        <v>Off-Peak</v>
      </c>
      <c r="I3146" s="1" cm="1">
        <f t="array" ref="I3146">_xlfn.XLOOKUP(B3146,'[1]VLOOKUP DATA'!$A$3:$A$14,_xlfn.XLOOKUP(H3146,'[1]VLOOKUP DATA'!$D$2:$F$2,'[1]VLOOKUP DATA'!$D$3:$F$14))*100</f>
        <v>93</v>
      </c>
      <c r="J3146" s="2">
        <v>140.54916666666671</v>
      </c>
      <c r="K3146" s="3">
        <f t="shared" si="195"/>
        <v>140.54916666666671</v>
      </c>
      <c r="L3146" s="3">
        <v>79.658333333333331</v>
      </c>
      <c r="M3146" s="4">
        <v>479.83234999999985</v>
      </c>
      <c r="N3146" s="4">
        <v>69.862591666666674</v>
      </c>
      <c r="O3146" s="4">
        <v>690.24488333333341</v>
      </c>
      <c r="P3146" s="3">
        <f t="shared" si="196"/>
        <v>480.00108333333327</v>
      </c>
      <c r="Q3146" s="5">
        <v>0</v>
      </c>
      <c r="R3146" s="5">
        <f>VLOOKUP(D3146,'[1]DESIGN LOAD'!AC:AF,2,FALSE)</f>
        <v>295</v>
      </c>
      <c r="S3146" s="7">
        <f>VLOOKUP(D3146,'[1]DESIGN LOAD'!AC:AF,3,FALSE)</f>
        <v>190</v>
      </c>
      <c r="T3146">
        <f>VLOOKUP(D3146,'[1]DESIGN LOAD'!AC:AF,4,FALSE)</f>
        <v>485</v>
      </c>
    </row>
    <row r="3147" spans="1:20" x14ac:dyDescent="0.3">
      <c r="A3147" s="6">
        <v>2024</v>
      </c>
      <c r="B3147" s="6">
        <v>11</v>
      </c>
      <c r="C3147" s="6">
        <v>9</v>
      </c>
      <c r="D3147" s="6">
        <v>7</v>
      </c>
      <c r="E3147" s="6" t="str">
        <f t="shared" si="194"/>
        <v>Saturday</v>
      </c>
      <c r="F3147" s="6" t="str">
        <f t="shared" si="193"/>
        <v>Weekend</v>
      </c>
      <c r="G3147" s="6" t="str">
        <f>_xlfn.XLOOKUP(B3147,'[1]VLOOKUP DATA'!$A$3:$A$14,'[1]VLOOKUP DATA'!$C$3:$C$14)</f>
        <v>Low-demand</v>
      </c>
      <c r="H3147" s="6" t="str" cm="1">
        <f t="array" ref="H3147">_xlfn.XLOOKUP(1,('[1]VLOOKUP DATA'!$I$2:$I$337=[1]DATA!G3147)*('[1]VLOOKUP DATA'!$J$2:$J$337=[1]DATA!D3147)*('[1]VLOOKUP DATA'!$K$2:$K$337=[1]DATA!E3147),'[1]VLOOKUP DATA'!$L$2:$L$337)</f>
        <v>Standard</v>
      </c>
      <c r="I3147" s="1" cm="1">
        <f t="array" ref="I3147">_xlfn.XLOOKUP(B3147,'[1]VLOOKUP DATA'!$A$3:$A$14,_xlfn.XLOOKUP(H3147,'[1]VLOOKUP DATA'!$D$2:$F$2,'[1]VLOOKUP DATA'!$D$3:$F$14))*100</f>
        <v>147</v>
      </c>
      <c r="J3147" s="2">
        <v>57.851508333333314</v>
      </c>
      <c r="K3147" s="3">
        <f t="shared" si="195"/>
        <v>57.851508333333314</v>
      </c>
      <c r="L3147" s="3">
        <v>80.525000000000006</v>
      </c>
      <c r="M3147" s="4">
        <v>479.82975833333342</v>
      </c>
      <c r="N3147" s="4">
        <v>187.67006666666671</v>
      </c>
      <c r="O3147" s="4">
        <v>725.35202500000014</v>
      </c>
      <c r="P3147" s="3">
        <f t="shared" si="196"/>
        <v>480.00108333333327</v>
      </c>
      <c r="Q3147" s="5">
        <v>0</v>
      </c>
      <c r="R3147" s="5">
        <f>VLOOKUP(D3147,'[1]DESIGN LOAD'!AC:AF,2,FALSE)</f>
        <v>565</v>
      </c>
      <c r="S3147" s="7">
        <f>VLOOKUP(D3147,'[1]DESIGN LOAD'!AC:AF,3,FALSE)</f>
        <v>690</v>
      </c>
      <c r="T3147">
        <f>VLOOKUP(D3147,'[1]DESIGN LOAD'!AC:AF,4,FALSE)</f>
        <v>1255</v>
      </c>
    </row>
    <row r="3148" spans="1:20" x14ac:dyDescent="0.3">
      <c r="A3148" s="6">
        <v>2024</v>
      </c>
      <c r="B3148" s="6">
        <v>11</v>
      </c>
      <c r="C3148" s="6">
        <v>9</v>
      </c>
      <c r="D3148" s="6">
        <v>8</v>
      </c>
      <c r="E3148" s="6" t="str">
        <f t="shared" si="194"/>
        <v>Saturday</v>
      </c>
      <c r="F3148" s="6" t="str">
        <f t="shared" si="193"/>
        <v>Weekend</v>
      </c>
      <c r="G3148" s="6" t="str">
        <f>_xlfn.XLOOKUP(B3148,'[1]VLOOKUP DATA'!$A$3:$A$14,'[1]VLOOKUP DATA'!$C$3:$C$14)</f>
        <v>Low-demand</v>
      </c>
      <c r="H3148" s="6" t="str" cm="1">
        <f t="array" ref="H3148">_xlfn.XLOOKUP(1,('[1]VLOOKUP DATA'!$I$2:$I$337=[1]DATA!G3148)*('[1]VLOOKUP DATA'!$J$2:$J$337=[1]DATA!D3148)*('[1]VLOOKUP DATA'!$K$2:$K$337=[1]DATA!E3148),'[1]VLOOKUP DATA'!$L$2:$L$337)</f>
        <v>Standard</v>
      </c>
      <c r="I3148" s="1" cm="1">
        <f t="array" ref="I3148">_xlfn.XLOOKUP(B3148,'[1]VLOOKUP DATA'!$A$3:$A$14,_xlfn.XLOOKUP(H3148,'[1]VLOOKUP DATA'!$D$2:$F$2,'[1]VLOOKUP DATA'!$D$3:$F$14))*100</f>
        <v>147</v>
      </c>
      <c r="J3148" s="2">
        <v>-75.739958333333348</v>
      </c>
      <c r="K3148" s="3">
        <f t="shared" si="195"/>
        <v>0</v>
      </c>
      <c r="L3148" s="3">
        <v>84.916666666666671</v>
      </c>
      <c r="M3148" s="4">
        <v>479.82804166666665</v>
      </c>
      <c r="N3148" s="4">
        <v>320.5575583333333</v>
      </c>
      <c r="O3148" s="4">
        <v>724.64541666666673</v>
      </c>
      <c r="P3148" s="3">
        <f t="shared" si="196"/>
        <v>480.00108333333327</v>
      </c>
      <c r="Q3148" s="5">
        <v>0</v>
      </c>
      <c r="R3148" s="5">
        <f>VLOOKUP(D3148,'[1]DESIGN LOAD'!AC:AF,2,FALSE)</f>
        <v>565</v>
      </c>
      <c r="S3148" s="7">
        <f>VLOOKUP(D3148,'[1]DESIGN LOAD'!AC:AF,3,FALSE)</f>
        <v>675</v>
      </c>
      <c r="T3148">
        <f>VLOOKUP(D3148,'[1]DESIGN LOAD'!AC:AF,4,FALSE)</f>
        <v>1240</v>
      </c>
    </row>
    <row r="3149" spans="1:20" x14ac:dyDescent="0.3">
      <c r="A3149" s="6">
        <v>2024</v>
      </c>
      <c r="B3149" s="6">
        <v>11</v>
      </c>
      <c r="C3149" s="6">
        <v>9</v>
      </c>
      <c r="D3149" s="6">
        <v>9</v>
      </c>
      <c r="E3149" s="6" t="str">
        <f t="shared" si="194"/>
        <v>Saturday</v>
      </c>
      <c r="F3149" s="6" t="str">
        <f t="shared" si="193"/>
        <v>Weekend</v>
      </c>
      <c r="G3149" s="6" t="str">
        <f>_xlfn.XLOOKUP(B3149,'[1]VLOOKUP DATA'!$A$3:$A$14,'[1]VLOOKUP DATA'!$C$3:$C$14)</f>
        <v>Low-demand</v>
      </c>
      <c r="H3149" s="6" t="str" cm="1">
        <f t="array" ref="H3149">_xlfn.XLOOKUP(1,('[1]VLOOKUP DATA'!$I$2:$I$337=[1]DATA!G3149)*('[1]VLOOKUP DATA'!$J$2:$J$337=[1]DATA!D3149)*('[1]VLOOKUP DATA'!$K$2:$K$337=[1]DATA!E3149),'[1]VLOOKUP DATA'!$L$2:$L$337)</f>
        <v>Standard</v>
      </c>
      <c r="I3149" s="1" cm="1">
        <f t="array" ref="I3149">_xlfn.XLOOKUP(B3149,'[1]VLOOKUP DATA'!$A$3:$A$14,_xlfn.XLOOKUP(H3149,'[1]VLOOKUP DATA'!$D$2:$F$2,'[1]VLOOKUP DATA'!$D$3:$F$14))*100</f>
        <v>147</v>
      </c>
      <c r="J3149" s="2">
        <v>-92.086383333333316</v>
      </c>
      <c r="K3149" s="3">
        <f t="shared" si="195"/>
        <v>0</v>
      </c>
      <c r="L3149" s="3">
        <v>93.483333333333334</v>
      </c>
      <c r="M3149" s="4">
        <v>359.88014999999996</v>
      </c>
      <c r="N3149" s="4">
        <v>336.02507500000019</v>
      </c>
      <c r="O3149" s="4">
        <v>603.81846666666695</v>
      </c>
      <c r="P3149" s="3">
        <f t="shared" si="196"/>
        <v>480.00108333333327</v>
      </c>
      <c r="Q3149" s="5">
        <v>0</v>
      </c>
      <c r="R3149" s="5">
        <f>VLOOKUP(D3149,'[1]DESIGN LOAD'!AC:AF,2,FALSE)</f>
        <v>565</v>
      </c>
      <c r="S3149" s="7">
        <f>VLOOKUP(D3149,'[1]DESIGN LOAD'!AC:AF,3,FALSE)</f>
        <v>675</v>
      </c>
      <c r="T3149">
        <f>VLOOKUP(D3149,'[1]DESIGN LOAD'!AC:AF,4,FALSE)</f>
        <v>1240</v>
      </c>
    </row>
    <row r="3150" spans="1:20" x14ac:dyDescent="0.3">
      <c r="A3150" s="6">
        <v>2024</v>
      </c>
      <c r="B3150" s="6">
        <v>11</v>
      </c>
      <c r="C3150" s="6">
        <v>9</v>
      </c>
      <c r="D3150" s="6">
        <v>10</v>
      </c>
      <c r="E3150" s="6" t="str">
        <f t="shared" si="194"/>
        <v>Saturday</v>
      </c>
      <c r="F3150" s="6" t="str">
        <f t="shared" si="193"/>
        <v>Weekend</v>
      </c>
      <c r="G3150" s="6" t="str">
        <f>_xlfn.XLOOKUP(B3150,'[1]VLOOKUP DATA'!$A$3:$A$14,'[1]VLOOKUP DATA'!$C$3:$C$14)</f>
        <v>Low-demand</v>
      </c>
      <c r="H3150" s="6" t="str" cm="1">
        <f t="array" ref="H3150">_xlfn.XLOOKUP(1,('[1]VLOOKUP DATA'!$I$2:$I$337=[1]DATA!G3150)*('[1]VLOOKUP DATA'!$J$2:$J$337=[1]DATA!D3150)*('[1]VLOOKUP DATA'!$K$2:$K$337=[1]DATA!E3150),'[1]VLOOKUP DATA'!$L$2:$L$337)</f>
        <v>Standard</v>
      </c>
      <c r="I3150" s="1" cm="1">
        <f t="array" ref="I3150">_xlfn.XLOOKUP(B3150,'[1]VLOOKUP DATA'!$A$3:$A$14,_xlfn.XLOOKUP(H3150,'[1]VLOOKUP DATA'!$D$2:$F$2,'[1]VLOOKUP DATA'!$D$3:$F$14))*100</f>
        <v>147</v>
      </c>
      <c r="J3150" s="2">
        <v>-45.319749999999999</v>
      </c>
      <c r="K3150" s="3">
        <f t="shared" si="195"/>
        <v>0</v>
      </c>
      <c r="L3150" s="3">
        <v>96.49166666666666</v>
      </c>
      <c r="M3150" s="4">
        <v>39.985741666666669</v>
      </c>
      <c r="N3150" s="4">
        <v>512.48199999999986</v>
      </c>
      <c r="O3150" s="4">
        <v>507.14754166666677</v>
      </c>
      <c r="P3150" s="3">
        <f t="shared" si="196"/>
        <v>480.00108333333327</v>
      </c>
      <c r="Q3150" s="5">
        <v>0</v>
      </c>
      <c r="R3150" s="5">
        <f>VLOOKUP(D3150,'[1]DESIGN LOAD'!AC:AF,2,FALSE)</f>
        <v>565</v>
      </c>
      <c r="S3150" s="7">
        <f>VLOOKUP(D3150,'[1]DESIGN LOAD'!AC:AF,3,FALSE)</f>
        <v>675</v>
      </c>
      <c r="T3150">
        <f>VLOOKUP(D3150,'[1]DESIGN LOAD'!AC:AF,4,FALSE)</f>
        <v>1240</v>
      </c>
    </row>
    <row r="3151" spans="1:20" x14ac:dyDescent="0.3">
      <c r="A3151" s="6">
        <v>2024</v>
      </c>
      <c r="B3151" s="6">
        <v>11</v>
      </c>
      <c r="C3151" s="6">
        <v>9</v>
      </c>
      <c r="D3151" s="6">
        <v>11</v>
      </c>
      <c r="E3151" s="6" t="str">
        <f t="shared" si="194"/>
        <v>Saturday</v>
      </c>
      <c r="F3151" s="6" t="str">
        <f t="shared" si="193"/>
        <v>Weekend</v>
      </c>
      <c r="G3151" s="6" t="str">
        <f>_xlfn.XLOOKUP(B3151,'[1]VLOOKUP DATA'!$A$3:$A$14,'[1]VLOOKUP DATA'!$C$3:$C$14)</f>
        <v>Low-demand</v>
      </c>
      <c r="H3151" s="6" t="str" cm="1">
        <f t="array" ref="H3151">_xlfn.XLOOKUP(1,('[1]VLOOKUP DATA'!$I$2:$I$337=[1]DATA!G3151)*('[1]VLOOKUP DATA'!$J$2:$J$337=[1]DATA!D3151)*('[1]VLOOKUP DATA'!$K$2:$K$337=[1]DATA!E3151),'[1]VLOOKUP DATA'!$L$2:$L$337)</f>
        <v>Standard</v>
      </c>
      <c r="I3151" s="1" cm="1">
        <f t="array" ref="I3151">_xlfn.XLOOKUP(B3151,'[1]VLOOKUP DATA'!$A$3:$A$14,_xlfn.XLOOKUP(H3151,'[1]VLOOKUP DATA'!$D$2:$F$2,'[1]VLOOKUP DATA'!$D$3:$F$14))*100</f>
        <v>147</v>
      </c>
      <c r="J3151" s="2">
        <v>-44.955016666666666</v>
      </c>
      <c r="K3151" s="3">
        <f t="shared" si="195"/>
        <v>0</v>
      </c>
      <c r="L3151" s="3">
        <v>98.95</v>
      </c>
      <c r="M3151" s="4">
        <v>0</v>
      </c>
      <c r="N3151" s="4">
        <v>549.09541666666689</v>
      </c>
      <c r="O3151" s="4">
        <v>504.13962500000008</v>
      </c>
      <c r="P3151" s="3">
        <f t="shared" si="196"/>
        <v>480.00108333333327</v>
      </c>
      <c r="Q3151" s="5">
        <v>0</v>
      </c>
      <c r="R3151" s="5">
        <f>VLOOKUP(D3151,'[1]DESIGN LOAD'!AC:AF,2,FALSE)</f>
        <v>565</v>
      </c>
      <c r="S3151" s="7">
        <f>VLOOKUP(D3151,'[1]DESIGN LOAD'!AC:AF,3,FALSE)</f>
        <v>675</v>
      </c>
      <c r="T3151">
        <f>VLOOKUP(D3151,'[1]DESIGN LOAD'!AC:AF,4,FALSE)</f>
        <v>1240</v>
      </c>
    </row>
    <row r="3152" spans="1:20" x14ac:dyDescent="0.3">
      <c r="A3152" s="6">
        <v>2024</v>
      </c>
      <c r="B3152" s="6">
        <v>11</v>
      </c>
      <c r="C3152" s="6">
        <v>9</v>
      </c>
      <c r="D3152" s="6">
        <v>12</v>
      </c>
      <c r="E3152" s="6" t="str">
        <f t="shared" si="194"/>
        <v>Saturday</v>
      </c>
      <c r="F3152" s="6" t="str">
        <f t="shared" si="193"/>
        <v>Weekend</v>
      </c>
      <c r="G3152" s="6" t="str">
        <f>_xlfn.XLOOKUP(B3152,'[1]VLOOKUP DATA'!$A$3:$A$14,'[1]VLOOKUP DATA'!$C$3:$C$14)</f>
        <v>Low-demand</v>
      </c>
      <c r="H3152" s="6" t="str" cm="1">
        <f t="array" ref="H3152">_xlfn.XLOOKUP(1,('[1]VLOOKUP DATA'!$I$2:$I$337=[1]DATA!G3152)*('[1]VLOOKUP DATA'!$J$2:$J$337=[1]DATA!D3152)*('[1]VLOOKUP DATA'!$K$2:$K$337=[1]DATA!E3152),'[1]VLOOKUP DATA'!$L$2:$L$337)</f>
        <v>Off-Peak</v>
      </c>
      <c r="I3152" s="1" cm="1">
        <f t="array" ref="I3152">_xlfn.XLOOKUP(B3152,'[1]VLOOKUP DATA'!$A$3:$A$14,_xlfn.XLOOKUP(H3152,'[1]VLOOKUP DATA'!$D$2:$F$2,'[1]VLOOKUP DATA'!$D$3:$F$14))*100</f>
        <v>93</v>
      </c>
      <c r="J3152" s="2">
        <v>26.96714166666667</v>
      </c>
      <c r="K3152" s="3">
        <f t="shared" si="195"/>
        <v>26.96714166666667</v>
      </c>
      <c r="L3152" s="3">
        <v>99.025000000000006</v>
      </c>
      <c r="M3152" s="4">
        <v>0</v>
      </c>
      <c r="N3152" s="4">
        <v>529.66419999999994</v>
      </c>
      <c r="O3152" s="4">
        <v>556.63098333333335</v>
      </c>
      <c r="P3152" s="3">
        <f t="shared" si="196"/>
        <v>480.00108333333327</v>
      </c>
      <c r="Q3152" s="5">
        <v>0</v>
      </c>
      <c r="R3152" s="5">
        <f>VLOOKUP(D3152,'[1]DESIGN LOAD'!AC:AF,2,FALSE)</f>
        <v>565</v>
      </c>
      <c r="S3152" s="7">
        <f>VLOOKUP(D3152,'[1]DESIGN LOAD'!AC:AF,3,FALSE)</f>
        <v>675</v>
      </c>
      <c r="T3152">
        <f>VLOOKUP(D3152,'[1]DESIGN LOAD'!AC:AF,4,FALSE)</f>
        <v>1240</v>
      </c>
    </row>
    <row r="3153" spans="1:20" x14ac:dyDescent="0.3">
      <c r="A3153" s="6">
        <v>2024</v>
      </c>
      <c r="B3153" s="6">
        <v>11</v>
      </c>
      <c r="C3153" s="6">
        <v>9</v>
      </c>
      <c r="D3153" s="6">
        <v>13</v>
      </c>
      <c r="E3153" s="6" t="str">
        <f t="shared" si="194"/>
        <v>Saturday</v>
      </c>
      <c r="F3153" s="6" t="str">
        <f t="shared" si="193"/>
        <v>Weekend</v>
      </c>
      <c r="G3153" s="6" t="str">
        <f>_xlfn.XLOOKUP(B3153,'[1]VLOOKUP DATA'!$A$3:$A$14,'[1]VLOOKUP DATA'!$C$3:$C$14)</f>
        <v>Low-demand</v>
      </c>
      <c r="H3153" s="6" t="str" cm="1">
        <f t="array" ref="H3153">_xlfn.XLOOKUP(1,('[1]VLOOKUP DATA'!$I$2:$I$337=[1]DATA!G3153)*('[1]VLOOKUP DATA'!$J$2:$J$337=[1]DATA!D3153)*('[1]VLOOKUP DATA'!$K$2:$K$337=[1]DATA!E3153),'[1]VLOOKUP DATA'!$L$2:$L$337)</f>
        <v>Off-Peak</v>
      </c>
      <c r="I3153" s="1" cm="1">
        <f t="array" ref="I3153">_xlfn.XLOOKUP(B3153,'[1]VLOOKUP DATA'!$A$3:$A$14,_xlfn.XLOOKUP(H3153,'[1]VLOOKUP DATA'!$D$2:$F$2,'[1]VLOOKUP DATA'!$D$3:$F$14))*100</f>
        <v>93</v>
      </c>
      <c r="J3153" s="2">
        <v>-21.018991666666675</v>
      </c>
      <c r="K3153" s="3">
        <f t="shared" si="195"/>
        <v>0</v>
      </c>
      <c r="L3153" s="3">
        <v>98.783333333333331</v>
      </c>
      <c r="M3153" s="4">
        <v>0</v>
      </c>
      <c r="N3153" s="4">
        <v>498.77165833333316</v>
      </c>
      <c r="O3153" s="4">
        <v>477.75225833333309</v>
      </c>
      <c r="P3153" s="3">
        <f t="shared" si="196"/>
        <v>480.00108333333327</v>
      </c>
      <c r="Q3153" s="5">
        <v>0</v>
      </c>
      <c r="R3153" s="5">
        <f>VLOOKUP(D3153,'[1]DESIGN LOAD'!AC:AF,2,FALSE)</f>
        <v>565</v>
      </c>
      <c r="S3153" s="7">
        <f>VLOOKUP(D3153,'[1]DESIGN LOAD'!AC:AF,3,FALSE)</f>
        <v>675</v>
      </c>
      <c r="T3153">
        <f>VLOOKUP(D3153,'[1]DESIGN LOAD'!AC:AF,4,FALSE)</f>
        <v>1240</v>
      </c>
    </row>
    <row r="3154" spans="1:20" x14ac:dyDescent="0.3">
      <c r="A3154" s="6">
        <v>2024</v>
      </c>
      <c r="B3154" s="6">
        <v>11</v>
      </c>
      <c r="C3154" s="6">
        <v>9</v>
      </c>
      <c r="D3154" s="6">
        <v>14</v>
      </c>
      <c r="E3154" s="6" t="str">
        <f t="shared" si="194"/>
        <v>Saturday</v>
      </c>
      <c r="F3154" s="6" t="str">
        <f t="shared" si="193"/>
        <v>Weekend</v>
      </c>
      <c r="G3154" s="6" t="str">
        <f>_xlfn.XLOOKUP(B3154,'[1]VLOOKUP DATA'!$A$3:$A$14,'[1]VLOOKUP DATA'!$C$3:$C$14)</f>
        <v>Low-demand</v>
      </c>
      <c r="H3154" s="6" t="str" cm="1">
        <f t="array" ref="H3154">_xlfn.XLOOKUP(1,('[1]VLOOKUP DATA'!$I$2:$I$337=[1]DATA!G3154)*('[1]VLOOKUP DATA'!$J$2:$J$337=[1]DATA!D3154)*('[1]VLOOKUP DATA'!$K$2:$K$337=[1]DATA!E3154),'[1]VLOOKUP DATA'!$L$2:$L$337)</f>
        <v>Off-Peak</v>
      </c>
      <c r="I3154" s="1" cm="1">
        <f t="array" ref="I3154">_xlfn.XLOOKUP(B3154,'[1]VLOOKUP DATA'!$A$3:$A$14,_xlfn.XLOOKUP(H3154,'[1]VLOOKUP DATA'!$D$2:$F$2,'[1]VLOOKUP DATA'!$D$3:$F$14))*100</f>
        <v>93</v>
      </c>
      <c r="J3154" s="2">
        <v>-0.19020833333333495</v>
      </c>
      <c r="K3154" s="3">
        <f t="shared" si="195"/>
        <v>0</v>
      </c>
      <c r="L3154" s="3">
        <v>98.924999999999997</v>
      </c>
      <c r="M3154" s="4">
        <v>0</v>
      </c>
      <c r="N3154" s="4">
        <v>544.97827500000017</v>
      </c>
      <c r="O3154" s="4">
        <v>544.78782499999988</v>
      </c>
      <c r="P3154" s="3">
        <f t="shared" si="196"/>
        <v>480.00108333333327</v>
      </c>
      <c r="Q3154" s="5">
        <v>0</v>
      </c>
      <c r="R3154" s="5">
        <f>VLOOKUP(D3154,'[1]DESIGN LOAD'!AC:AF,2,FALSE)</f>
        <v>565</v>
      </c>
      <c r="S3154" s="7">
        <f>VLOOKUP(D3154,'[1]DESIGN LOAD'!AC:AF,3,FALSE)</f>
        <v>675</v>
      </c>
      <c r="T3154">
        <f>VLOOKUP(D3154,'[1]DESIGN LOAD'!AC:AF,4,FALSE)</f>
        <v>1240</v>
      </c>
    </row>
    <row r="3155" spans="1:20" x14ac:dyDescent="0.3">
      <c r="A3155" s="6">
        <v>2024</v>
      </c>
      <c r="B3155" s="6">
        <v>11</v>
      </c>
      <c r="C3155" s="6">
        <v>9</v>
      </c>
      <c r="D3155" s="6">
        <v>15</v>
      </c>
      <c r="E3155" s="6" t="str">
        <f t="shared" si="194"/>
        <v>Saturday</v>
      </c>
      <c r="F3155" s="6" t="str">
        <f t="shared" si="193"/>
        <v>Weekend</v>
      </c>
      <c r="G3155" s="6" t="str">
        <f>_xlfn.XLOOKUP(B3155,'[1]VLOOKUP DATA'!$A$3:$A$14,'[1]VLOOKUP DATA'!$C$3:$C$14)</f>
        <v>Low-demand</v>
      </c>
      <c r="H3155" s="6" t="str" cm="1">
        <f t="array" ref="H3155">_xlfn.XLOOKUP(1,('[1]VLOOKUP DATA'!$I$2:$I$337=[1]DATA!G3155)*('[1]VLOOKUP DATA'!$J$2:$J$337=[1]DATA!D3155)*('[1]VLOOKUP DATA'!$K$2:$K$337=[1]DATA!E3155),'[1]VLOOKUP DATA'!$L$2:$L$337)</f>
        <v>Off-Peak</v>
      </c>
      <c r="I3155" s="1" cm="1">
        <f t="array" ref="I3155">_xlfn.XLOOKUP(B3155,'[1]VLOOKUP DATA'!$A$3:$A$14,_xlfn.XLOOKUP(H3155,'[1]VLOOKUP DATA'!$D$2:$F$2,'[1]VLOOKUP DATA'!$D$3:$F$14))*100</f>
        <v>93</v>
      </c>
      <c r="J3155" s="2">
        <v>3.8313416666666682</v>
      </c>
      <c r="K3155" s="3">
        <f t="shared" si="195"/>
        <v>3.8313416666666682</v>
      </c>
      <c r="L3155" s="3">
        <v>99</v>
      </c>
      <c r="M3155" s="4">
        <v>0</v>
      </c>
      <c r="N3155" s="4">
        <v>555.00238333333357</v>
      </c>
      <c r="O3155" s="4">
        <v>558.83339166666667</v>
      </c>
      <c r="P3155" s="3">
        <f t="shared" si="196"/>
        <v>480.00108333333327</v>
      </c>
      <c r="Q3155" s="5">
        <v>0</v>
      </c>
      <c r="R3155" s="5">
        <f>VLOOKUP(D3155,'[1]DESIGN LOAD'!AC:AF,2,FALSE)</f>
        <v>565</v>
      </c>
      <c r="S3155" s="7">
        <f>VLOOKUP(D3155,'[1]DESIGN LOAD'!AC:AF,3,FALSE)</f>
        <v>675</v>
      </c>
      <c r="T3155">
        <f>VLOOKUP(D3155,'[1]DESIGN LOAD'!AC:AF,4,FALSE)</f>
        <v>1240</v>
      </c>
    </row>
    <row r="3156" spans="1:20" x14ac:dyDescent="0.3">
      <c r="A3156" s="6">
        <v>2024</v>
      </c>
      <c r="B3156" s="6">
        <v>11</v>
      </c>
      <c r="C3156" s="6">
        <v>9</v>
      </c>
      <c r="D3156" s="6">
        <v>16</v>
      </c>
      <c r="E3156" s="6" t="str">
        <f t="shared" si="194"/>
        <v>Saturday</v>
      </c>
      <c r="F3156" s="6" t="str">
        <f t="shared" si="193"/>
        <v>Weekend</v>
      </c>
      <c r="G3156" s="6" t="str">
        <f>_xlfn.XLOOKUP(B3156,'[1]VLOOKUP DATA'!$A$3:$A$14,'[1]VLOOKUP DATA'!$C$3:$C$14)</f>
        <v>Low-demand</v>
      </c>
      <c r="H3156" s="6" t="str" cm="1">
        <f t="array" ref="H3156">_xlfn.XLOOKUP(1,('[1]VLOOKUP DATA'!$I$2:$I$337=[1]DATA!G3156)*('[1]VLOOKUP DATA'!$J$2:$J$337=[1]DATA!D3156)*('[1]VLOOKUP DATA'!$K$2:$K$337=[1]DATA!E3156),'[1]VLOOKUP DATA'!$L$2:$L$337)</f>
        <v>Off-Peak</v>
      </c>
      <c r="I3156" s="1" cm="1">
        <f t="array" ref="I3156">_xlfn.XLOOKUP(B3156,'[1]VLOOKUP DATA'!$A$3:$A$14,_xlfn.XLOOKUP(H3156,'[1]VLOOKUP DATA'!$D$2:$F$2,'[1]VLOOKUP DATA'!$D$3:$F$14))*100</f>
        <v>93</v>
      </c>
      <c r="J3156" s="2">
        <v>74.496641666666676</v>
      </c>
      <c r="K3156" s="3">
        <f t="shared" si="195"/>
        <v>74.496641666666676</v>
      </c>
      <c r="L3156" s="3">
        <v>98.541666666666671</v>
      </c>
      <c r="M3156" s="4">
        <v>0</v>
      </c>
      <c r="N3156" s="4">
        <v>451.49445833333328</v>
      </c>
      <c r="O3156" s="4">
        <v>525.99099166666701</v>
      </c>
      <c r="P3156" s="3">
        <f t="shared" si="196"/>
        <v>480.00108333333327</v>
      </c>
      <c r="Q3156" s="5">
        <v>0</v>
      </c>
      <c r="R3156" s="5">
        <f>VLOOKUP(D3156,'[1]DESIGN LOAD'!AC:AF,2,FALSE)</f>
        <v>565</v>
      </c>
      <c r="S3156" s="7">
        <f>VLOOKUP(D3156,'[1]DESIGN LOAD'!AC:AF,3,FALSE)</f>
        <v>675</v>
      </c>
      <c r="T3156">
        <f>VLOOKUP(D3156,'[1]DESIGN LOAD'!AC:AF,4,FALSE)</f>
        <v>1240</v>
      </c>
    </row>
    <row r="3157" spans="1:20" x14ac:dyDescent="0.3">
      <c r="A3157" s="6">
        <v>2024</v>
      </c>
      <c r="B3157" s="6">
        <v>11</v>
      </c>
      <c r="C3157" s="6">
        <v>9</v>
      </c>
      <c r="D3157" s="6">
        <v>17</v>
      </c>
      <c r="E3157" s="6" t="str">
        <f t="shared" si="194"/>
        <v>Saturday</v>
      </c>
      <c r="F3157" s="6" t="str">
        <f t="shared" ref="F3157:F3220" si="197">IF(OR(E3157="Saturday",E3157="Sunday"),"Weekend","Week-day")</f>
        <v>Weekend</v>
      </c>
      <c r="G3157" s="6" t="str">
        <f>_xlfn.XLOOKUP(B3157,'[1]VLOOKUP DATA'!$A$3:$A$14,'[1]VLOOKUP DATA'!$C$3:$C$14)</f>
        <v>Low-demand</v>
      </c>
      <c r="H3157" s="6" t="str" cm="1">
        <f t="array" ref="H3157">_xlfn.XLOOKUP(1,('[1]VLOOKUP DATA'!$I$2:$I$337=[1]DATA!G3157)*('[1]VLOOKUP DATA'!$J$2:$J$337=[1]DATA!D3157)*('[1]VLOOKUP DATA'!$K$2:$K$337=[1]DATA!E3157),'[1]VLOOKUP DATA'!$L$2:$L$337)</f>
        <v>Off-Peak</v>
      </c>
      <c r="I3157" s="1" cm="1">
        <f t="array" ref="I3157">_xlfn.XLOOKUP(B3157,'[1]VLOOKUP DATA'!$A$3:$A$14,_xlfn.XLOOKUP(H3157,'[1]VLOOKUP DATA'!$D$2:$F$2,'[1]VLOOKUP DATA'!$D$3:$F$14))*100</f>
        <v>93</v>
      </c>
      <c r="J3157" s="2">
        <v>-16.901883333333313</v>
      </c>
      <c r="K3157" s="3">
        <f t="shared" si="195"/>
        <v>0</v>
      </c>
      <c r="L3157" s="3">
        <v>98.63333333333334</v>
      </c>
      <c r="M3157" s="4">
        <v>273.16616666666636</v>
      </c>
      <c r="N3157" s="4">
        <v>228.28698333333332</v>
      </c>
      <c r="O3157" s="4">
        <v>484.55130833333334</v>
      </c>
      <c r="P3157" s="3">
        <f t="shared" si="196"/>
        <v>480.00108333333327</v>
      </c>
      <c r="Q3157" s="5">
        <v>0</v>
      </c>
      <c r="R3157" s="5">
        <f>VLOOKUP(D3157,'[1]DESIGN LOAD'!AC:AF,2,FALSE)</f>
        <v>555</v>
      </c>
      <c r="S3157" s="7">
        <f>VLOOKUP(D3157,'[1]DESIGN LOAD'!AC:AF,3,FALSE)</f>
        <v>675</v>
      </c>
      <c r="T3157">
        <f>VLOOKUP(D3157,'[1]DESIGN LOAD'!AC:AF,4,FALSE)</f>
        <v>1230</v>
      </c>
    </row>
    <row r="3158" spans="1:20" x14ac:dyDescent="0.3">
      <c r="A3158" s="6">
        <v>2024</v>
      </c>
      <c r="B3158" s="6">
        <v>11</v>
      </c>
      <c r="C3158" s="6">
        <v>9</v>
      </c>
      <c r="D3158" s="6">
        <v>18</v>
      </c>
      <c r="E3158" s="6" t="str">
        <f t="shared" si="194"/>
        <v>Saturday</v>
      </c>
      <c r="F3158" s="6" t="str">
        <f t="shared" si="197"/>
        <v>Weekend</v>
      </c>
      <c r="G3158" s="6" t="str">
        <f>_xlfn.XLOOKUP(B3158,'[1]VLOOKUP DATA'!$A$3:$A$14,'[1]VLOOKUP DATA'!$C$3:$C$14)</f>
        <v>Low-demand</v>
      </c>
      <c r="H3158" s="6" t="str" cm="1">
        <f t="array" ref="H3158">_xlfn.XLOOKUP(1,('[1]VLOOKUP DATA'!$I$2:$I$337=[1]DATA!G3158)*('[1]VLOOKUP DATA'!$J$2:$J$337=[1]DATA!D3158)*('[1]VLOOKUP DATA'!$K$2:$K$337=[1]DATA!E3158),'[1]VLOOKUP DATA'!$L$2:$L$337)</f>
        <v>Standard</v>
      </c>
      <c r="I3158" s="1" cm="1">
        <f t="array" ref="I3158">_xlfn.XLOOKUP(B3158,'[1]VLOOKUP DATA'!$A$3:$A$14,_xlfn.XLOOKUP(H3158,'[1]VLOOKUP DATA'!$D$2:$F$2,'[1]VLOOKUP DATA'!$D$3:$F$14))*100</f>
        <v>147</v>
      </c>
      <c r="J3158" s="2">
        <v>73.346383333333293</v>
      </c>
      <c r="K3158" s="3">
        <f t="shared" si="195"/>
        <v>73.346383333333293</v>
      </c>
      <c r="L3158" s="3">
        <v>99</v>
      </c>
      <c r="M3158" s="4">
        <v>397.00925833333332</v>
      </c>
      <c r="N3158" s="4">
        <v>55.24088333333335</v>
      </c>
      <c r="O3158" s="4">
        <v>525.59654166666667</v>
      </c>
      <c r="P3158" s="3">
        <f t="shared" si="196"/>
        <v>480.00108333333327</v>
      </c>
      <c r="Q3158" s="5">
        <v>0</v>
      </c>
      <c r="R3158" s="5">
        <f>VLOOKUP(D3158,'[1]DESIGN LOAD'!AC:AF,2,FALSE)</f>
        <v>485</v>
      </c>
      <c r="S3158" s="7">
        <f>VLOOKUP(D3158,'[1]DESIGN LOAD'!AC:AF,3,FALSE)</f>
        <v>655</v>
      </c>
      <c r="T3158">
        <f>VLOOKUP(D3158,'[1]DESIGN LOAD'!AC:AF,4,FALSE)</f>
        <v>1140</v>
      </c>
    </row>
    <row r="3159" spans="1:20" x14ac:dyDescent="0.3">
      <c r="A3159" s="6">
        <v>2024</v>
      </c>
      <c r="B3159" s="6">
        <v>11</v>
      </c>
      <c r="C3159" s="6">
        <v>9</v>
      </c>
      <c r="D3159" s="6">
        <v>19</v>
      </c>
      <c r="E3159" s="6" t="str">
        <f t="shared" si="194"/>
        <v>Saturday</v>
      </c>
      <c r="F3159" s="6" t="str">
        <f t="shared" si="197"/>
        <v>Weekend</v>
      </c>
      <c r="G3159" s="6" t="str">
        <f>_xlfn.XLOOKUP(B3159,'[1]VLOOKUP DATA'!$A$3:$A$14,'[1]VLOOKUP DATA'!$C$3:$C$14)</f>
        <v>Low-demand</v>
      </c>
      <c r="H3159" s="6" t="str" cm="1">
        <f t="array" ref="H3159">_xlfn.XLOOKUP(1,('[1]VLOOKUP DATA'!$I$2:$I$337=[1]DATA!G3159)*('[1]VLOOKUP DATA'!$J$2:$J$337=[1]DATA!D3159)*('[1]VLOOKUP DATA'!$K$2:$K$337=[1]DATA!E3159),'[1]VLOOKUP DATA'!$L$2:$L$337)</f>
        <v>Standard</v>
      </c>
      <c r="I3159" s="1" cm="1">
        <f t="array" ref="I3159">_xlfn.XLOOKUP(B3159,'[1]VLOOKUP DATA'!$A$3:$A$14,_xlfn.XLOOKUP(H3159,'[1]VLOOKUP DATA'!$D$2:$F$2,'[1]VLOOKUP DATA'!$D$3:$F$14))*100</f>
        <v>147</v>
      </c>
      <c r="J3159" s="2">
        <v>80.21600833333332</v>
      </c>
      <c r="K3159" s="3">
        <f t="shared" si="195"/>
        <v>80.21600833333332</v>
      </c>
      <c r="L3159" s="3">
        <v>99</v>
      </c>
      <c r="M3159" s="4">
        <v>386.70754166666666</v>
      </c>
      <c r="N3159" s="4">
        <v>1.5705249999999997</v>
      </c>
      <c r="O3159" s="4">
        <v>468.48700833333328</v>
      </c>
      <c r="P3159" s="3">
        <f t="shared" si="196"/>
        <v>480.00108333333327</v>
      </c>
      <c r="Q3159" s="5">
        <v>0</v>
      </c>
      <c r="R3159" s="5">
        <f>VLOOKUP(D3159,'[1]DESIGN LOAD'!AC:AF,2,FALSE)</f>
        <v>295</v>
      </c>
      <c r="S3159" s="7">
        <f>VLOOKUP(D3159,'[1]DESIGN LOAD'!AC:AF,3,FALSE)</f>
        <v>655</v>
      </c>
      <c r="T3159">
        <f>VLOOKUP(D3159,'[1]DESIGN LOAD'!AC:AF,4,FALSE)</f>
        <v>950</v>
      </c>
    </row>
    <row r="3160" spans="1:20" x14ac:dyDescent="0.3">
      <c r="A3160" s="6">
        <v>2024</v>
      </c>
      <c r="B3160" s="6">
        <v>11</v>
      </c>
      <c r="C3160" s="6">
        <v>9</v>
      </c>
      <c r="D3160" s="6">
        <v>20</v>
      </c>
      <c r="E3160" s="6" t="str">
        <f t="shared" si="194"/>
        <v>Saturday</v>
      </c>
      <c r="F3160" s="6" t="str">
        <f t="shared" si="197"/>
        <v>Weekend</v>
      </c>
      <c r="G3160" s="6" t="str">
        <f>_xlfn.XLOOKUP(B3160,'[1]VLOOKUP DATA'!$A$3:$A$14,'[1]VLOOKUP DATA'!$C$3:$C$14)</f>
        <v>Low-demand</v>
      </c>
      <c r="H3160" s="6" t="str" cm="1">
        <f t="array" ref="H3160">_xlfn.XLOOKUP(1,('[1]VLOOKUP DATA'!$I$2:$I$337=[1]DATA!G3160)*('[1]VLOOKUP DATA'!$J$2:$J$337=[1]DATA!D3160)*('[1]VLOOKUP DATA'!$K$2:$K$337=[1]DATA!E3160),'[1]VLOOKUP DATA'!$L$2:$L$337)</f>
        <v>Off-Peak</v>
      </c>
      <c r="I3160" s="1" cm="1">
        <f t="array" ref="I3160">_xlfn.XLOOKUP(B3160,'[1]VLOOKUP DATA'!$A$3:$A$14,_xlfn.XLOOKUP(H3160,'[1]VLOOKUP DATA'!$D$2:$F$2,'[1]VLOOKUP DATA'!$D$3:$F$14))*100</f>
        <v>93</v>
      </c>
      <c r="J3160" s="2">
        <v>76.593974999999986</v>
      </c>
      <c r="K3160" s="3">
        <f t="shared" si="195"/>
        <v>76.593974999999986</v>
      </c>
      <c r="L3160" s="3">
        <v>99</v>
      </c>
      <c r="M3160" s="4">
        <v>377.76934166666666</v>
      </c>
      <c r="N3160" s="4">
        <v>0</v>
      </c>
      <c r="O3160" s="4">
        <v>454.36356666666654</v>
      </c>
      <c r="P3160" s="3">
        <f t="shared" si="196"/>
        <v>480.00108333333327</v>
      </c>
      <c r="Q3160" s="5">
        <v>0</v>
      </c>
      <c r="R3160" s="5">
        <f>VLOOKUP(D3160,'[1]DESIGN LOAD'!AC:AF,2,FALSE)</f>
        <v>295</v>
      </c>
      <c r="S3160" s="7">
        <f>VLOOKUP(D3160,'[1]DESIGN LOAD'!AC:AF,3,FALSE)</f>
        <v>190</v>
      </c>
      <c r="T3160">
        <f>VLOOKUP(D3160,'[1]DESIGN LOAD'!AC:AF,4,FALSE)</f>
        <v>485</v>
      </c>
    </row>
    <row r="3161" spans="1:20" x14ac:dyDescent="0.3">
      <c r="A3161" s="6">
        <v>2024</v>
      </c>
      <c r="B3161" s="6">
        <v>11</v>
      </c>
      <c r="C3161" s="6">
        <v>9</v>
      </c>
      <c r="D3161" s="6">
        <v>21</v>
      </c>
      <c r="E3161" s="6" t="str">
        <f t="shared" si="194"/>
        <v>Saturday</v>
      </c>
      <c r="F3161" s="6" t="str">
        <f t="shared" si="197"/>
        <v>Weekend</v>
      </c>
      <c r="G3161" s="6" t="str">
        <f>_xlfn.XLOOKUP(B3161,'[1]VLOOKUP DATA'!$A$3:$A$14,'[1]VLOOKUP DATA'!$C$3:$C$14)</f>
        <v>Low-demand</v>
      </c>
      <c r="H3161" s="6" t="str" cm="1">
        <f t="array" ref="H3161">_xlfn.XLOOKUP(1,('[1]VLOOKUP DATA'!$I$2:$I$337=[1]DATA!G3161)*('[1]VLOOKUP DATA'!$J$2:$J$337=[1]DATA!D3161)*('[1]VLOOKUP DATA'!$K$2:$K$337=[1]DATA!E3161),'[1]VLOOKUP DATA'!$L$2:$L$337)</f>
        <v>Off-Peak</v>
      </c>
      <c r="I3161" s="1" cm="1">
        <f t="array" ref="I3161">_xlfn.XLOOKUP(B3161,'[1]VLOOKUP DATA'!$A$3:$A$14,_xlfn.XLOOKUP(H3161,'[1]VLOOKUP DATA'!$D$2:$F$2,'[1]VLOOKUP DATA'!$D$3:$F$14))*100</f>
        <v>93</v>
      </c>
      <c r="J3161" s="2">
        <v>79.447541666666652</v>
      </c>
      <c r="K3161" s="3">
        <f t="shared" si="195"/>
        <v>79.447541666666652</v>
      </c>
      <c r="L3161" s="3">
        <v>99</v>
      </c>
      <c r="M3161" s="4">
        <v>358.03311666666667</v>
      </c>
      <c r="N3161" s="4">
        <v>0</v>
      </c>
      <c r="O3161" s="4">
        <v>437.48082499999998</v>
      </c>
      <c r="P3161" s="3">
        <f t="shared" si="196"/>
        <v>480.00108333333327</v>
      </c>
      <c r="Q3161" s="5">
        <v>0</v>
      </c>
      <c r="R3161" s="5">
        <f>VLOOKUP(D3161,'[1]DESIGN LOAD'!AC:AF,2,FALSE)</f>
        <v>295</v>
      </c>
      <c r="S3161" s="7">
        <f>VLOOKUP(D3161,'[1]DESIGN LOAD'!AC:AF,3,FALSE)</f>
        <v>190</v>
      </c>
      <c r="T3161">
        <f>VLOOKUP(D3161,'[1]DESIGN LOAD'!AC:AF,4,FALSE)</f>
        <v>485</v>
      </c>
    </row>
    <row r="3162" spans="1:20" x14ac:dyDescent="0.3">
      <c r="A3162" s="6">
        <v>2024</v>
      </c>
      <c r="B3162" s="6">
        <v>11</v>
      </c>
      <c r="C3162" s="6">
        <v>9</v>
      </c>
      <c r="D3162" s="6">
        <v>22</v>
      </c>
      <c r="E3162" s="6" t="str">
        <f t="shared" si="194"/>
        <v>Saturday</v>
      </c>
      <c r="F3162" s="6" t="str">
        <f t="shared" si="197"/>
        <v>Weekend</v>
      </c>
      <c r="G3162" s="6" t="str">
        <f>_xlfn.XLOOKUP(B3162,'[1]VLOOKUP DATA'!$A$3:$A$14,'[1]VLOOKUP DATA'!$C$3:$C$14)</f>
        <v>Low-demand</v>
      </c>
      <c r="H3162" s="6" t="str" cm="1">
        <f t="array" ref="H3162">_xlfn.XLOOKUP(1,('[1]VLOOKUP DATA'!$I$2:$I$337=[1]DATA!G3162)*('[1]VLOOKUP DATA'!$J$2:$J$337=[1]DATA!D3162)*('[1]VLOOKUP DATA'!$K$2:$K$337=[1]DATA!E3162),'[1]VLOOKUP DATA'!$L$2:$L$337)</f>
        <v>Off-Peak</v>
      </c>
      <c r="I3162" s="1" cm="1">
        <f t="array" ref="I3162">_xlfn.XLOOKUP(B3162,'[1]VLOOKUP DATA'!$A$3:$A$14,_xlfn.XLOOKUP(H3162,'[1]VLOOKUP DATA'!$D$2:$F$2,'[1]VLOOKUP DATA'!$D$3:$F$14))*100</f>
        <v>93</v>
      </c>
      <c r="J3162" s="2">
        <v>79.558908333333321</v>
      </c>
      <c r="K3162" s="3">
        <f t="shared" si="195"/>
        <v>79.558908333333321</v>
      </c>
      <c r="L3162" s="3">
        <v>99</v>
      </c>
      <c r="M3162" s="4">
        <v>369.04930833333333</v>
      </c>
      <c r="N3162" s="4">
        <v>0</v>
      </c>
      <c r="O3162" s="4">
        <v>448.60893333333348</v>
      </c>
      <c r="P3162" s="3">
        <f t="shared" si="196"/>
        <v>480.00108333333327</v>
      </c>
      <c r="Q3162" s="5">
        <v>0</v>
      </c>
      <c r="R3162" s="5">
        <f>VLOOKUP(D3162,'[1]DESIGN LOAD'!AC:AF,2,FALSE)</f>
        <v>200</v>
      </c>
      <c r="S3162" s="7">
        <f>VLOOKUP(D3162,'[1]DESIGN LOAD'!AC:AF,3,FALSE)</f>
        <v>190</v>
      </c>
      <c r="T3162">
        <f>VLOOKUP(D3162,'[1]DESIGN LOAD'!AC:AF,4,FALSE)</f>
        <v>390</v>
      </c>
    </row>
    <row r="3163" spans="1:20" x14ac:dyDescent="0.3">
      <c r="A3163" s="6">
        <v>2024</v>
      </c>
      <c r="B3163" s="6">
        <v>11</v>
      </c>
      <c r="C3163" s="6">
        <v>9</v>
      </c>
      <c r="D3163" s="6">
        <v>23</v>
      </c>
      <c r="E3163" s="6" t="str">
        <f t="shared" si="194"/>
        <v>Saturday</v>
      </c>
      <c r="F3163" s="6" t="str">
        <f t="shared" si="197"/>
        <v>Weekend</v>
      </c>
      <c r="G3163" s="6" t="str">
        <f>_xlfn.XLOOKUP(B3163,'[1]VLOOKUP DATA'!$A$3:$A$14,'[1]VLOOKUP DATA'!$C$3:$C$14)</f>
        <v>Low-demand</v>
      </c>
      <c r="H3163" s="6" t="str" cm="1">
        <f t="array" ref="H3163">_xlfn.XLOOKUP(1,('[1]VLOOKUP DATA'!$I$2:$I$337=[1]DATA!G3163)*('[1]VLOOKUP DATA'!$J$2:$J$337=[1]DATA!D3163)*('[1]VLOOKUP DATA'!$K$2:$K$337=[1]DATA!E3163),'[1]VLOOKUP DATA'!$L$2:$L$337)</f>
        <v>Off-Peak</v>
      </c>
      <c r="I3163" s="1" cm="1">
        <f t="array" ref="I3163">_xlfn.XLOOKUP(B3163,'[1]VLOOKUP DATA'!$A$3:$A$14,_xlfn.XLOOKUP(H3163,'[1]VLOOKUP DATA'!$D$2:$F$2,'[1]VLOOKUP DATA'!$D$3:$F$14))*100</f>
        <v>93</v>
      </c>
      <c r="J3163" s="2">
        <v>76.56890833333334</v>
      </c>
      <c r="K3163" s="3">
        <f t="shared" si="195"/>
        <v>76.56890833333334</v>
      </c>
      <c r="L3163" s="3">
        <v>99</v>
      </c>
      <c r="M3163" s="4">
        <v>370.43982500000004</v>
      </c>
      <c r="N3163" s="4">
        <v>0</v>
      </c>
      <c r="O3163" s="4">
        <v>447.00894166666689</v>
      </c>
      <c r="P3163" s="3">
        <f t="shared" si="196"/>
        <v>480.00108333333327</v>
      </c>
      <c r="Q3163" s="5">
        <v>0</v>
      </c>
      <c r="R3163" s="5">
        <f>VLOOKUP(D3163,'[1]DESIGN LOAD'!AC:AF,2,FALSE)</f>
        <v>200</v>
      </c>
      <c r="S3163" s="7">
        <f>VLOOKUP(D3163,'[1]DESIGN LOAD'!AC:AF,3,FALSE)</f>
        <v>190</v>
      </c>
      <c r="T3163">
        <f>VLOOKUP(D3163,'[1]DESIGN LOAD'!AC:AF,4,FALSE)</f>
        <v>390</v>
      </c>
    </row>
    <row r="3164" spans="1:20" x14ac:dyDescent="0.3">
      <c r="A3164" s="6">
        <v>2024</v>
      </c>
      <c r="B3164" s="6">
        <v>11</v>
      </c>
      <c r="C3164" s="6">
        <v>10</v>
      </c>
      <c r="D3164" s="6">
        <v>0</v>
      </c>
      <c r="E3164" s="6" t="str">
        <f t="shared" si="194"/>
        <v>Sunday</v>
      </c>
      <c r="F3164" s="6" t="str">
        <f t="shared" si="197"/>
        <v>Weekend</v>
      </c>
      <c r="G3164" s="6" t="str">
        <f>_xlfn.XLOOKUP(B3164,'[1]VLOOKUP DATA'!$A$3:$A$14,'[1]VLOOKUP DATA'!$C$3:$C$14)</f>
        <v>Low-demand</v>
      </c>
      <c r="H3164" s="6" t="str" cm="1">
        <f t="array" ref="H3164">_xlfn.XLOOKUP(1,('[1]VLOOKUP DATA'!$I$2:$I$337=[1]DATA!G3164)*('[1]VLOOKUP DATA'!$J$2:$J$337=[1]DATA!D3164)*('[1]VLOOKUP DATA'!$K$2:$K$337=[1]DATA!E3164),'[1]VLOOKUP DATA'!$L$2:$L$337)</f>
        <v>Off-Peak</v>
      </c>
      <c r="I3164" s="1" cm="1">
        <f t="array" ref="I3164">_xlfn.XLOOKUP(B3164,'[1]VLOOKUP DATA'!$A$3:$A$14,_xlfn.XLOOKUP(H3164,'[1]VLOOKUP DATA'!$D$2:$F$2,'[1]VLOOKUP DATA'!$D$3:$F$14))*100</f>
        <v>93</v>
      </c>
      <c r="J3164" s="2">
        <v>77.262491666666676</v>
      </c>
      <c r="K3164" s="3">
        <f t="shared" si="195"/>
        <v>77.262491666666676</v>
      </c>
      <c r="L3164" s="3">
        <v>99</v>
      </c>
      <c r="M3164" s="4">
        <v>384.24441666666684</v>
      </c>
      <c r="N3164" s="4">
        <v>0</v>
      </c>
      <c r="O3164" s="4">
        <v>461.50722499999989</v>
      </c>
      <c r="P3164" s="3">
        <f t="shared" si="196"/>
        <v>480.00108333333327</v>
      </c>
      <c r="Q3164" s="5">
        <v>0</v>
      </c>
      <c r="R3164" s="5">
        <f>VLOOKUP(D3164,'[1]DESIGN LOAD'!AC:AF,2,FALSE)</f>
        <v>200</v>
      </c>
      <c r="S3164" s="7">
        <f>VLOOKUP(D3164,'[1]DESIGN LOAD'!AC:AF,3,FALSE)</f>
        <v>190</v>
      </c>
      <c r="T3164">
        <f>VLOOKUP(D3164,'[1]DESIGN LOAD'!AC:AF,4,FALSE)</f>
        <v>390</v>
      </c>
    </row>
    <row r="3165" spans="1:20" x14ac:dyDescent="0.3">
      <c r="A3165" s="6">
        <v>2024</v>
      </c>
      <c r="B3165" s="6">
        <v>11</v>
      </c>
      <c r="C3165" s="6">
        <v>10</v>
      </c>
      <c r="D3165" s="6">
        <v>1</v>
      </c>
      <c r="E3165" s="6" t="str">
        <f t="shared" si="194"/>
        <v>Sunday</v>
      </c>
      <c r="F3165" s="6" t="str">
        <f t="shared" si="197"/>
        <v>Weekend</v>
      </c>
      <c r="G3165" s="6" t="str">
        <f>_xlfn.XLOOKUP(B3165,'[1]VLOOKUP DATA'!$A$3:$A$14,'[1]VLOOKUP DATA'!$C$3:$C$14)</f>
        <v>Low-demand</v>
      </c>
      <c r="H3165" s="6" t="str" cm="1">
        <f t="array" ref="H3165">_xlfn.XLOOKUP(1,('[1]VLOOKUP DATA'!$I$2:$I$337=[1]DATA!G3165)*('[1]VLOOKUP DATA'!$J$2:$J$337=[1]DATA!D3165)*('[1]VLOOKUP DATA'!$K$2:$K$337=[1]DATA!E3165),'[1]VLOOKUP DATA'!$L$2:$L$337)</f>
        <v>Off-Peak</v>
      </c>
      <c r="I3165" s="1" cm="1">
        <f t="array" ref="I3165">_xlfn.XLOOKUP(B3165,'[1]VLOOKUP DATA'!$A$3:$A$14,_xlfn.XLOOKUP(H3165,'[1]VLOOKUP DATA'!$D$2:$F$2,'[1]VLOOKUP DATA'!$D$3:$F$14))*100</f>
        <v>93</v>
      </c>
      <c r="J3165" s="2">
        <v>72.761749999999992</v>
      </c>
      <c r="K3165" s="3">
        <f t="shared" si="195"/>
        <v>72.761749999999992</v>
      </c>
      <c r="L3165" s="3">
        <v>99</v>
      </c>
      <c r="M3165" s="4">
        <v>395.92092499999978</v>
      </c>
      <c r="N3165" s="4">
        <v>0</v>
      </c>
      <c r="O3165" s="4">
        <v>468.68295000000001</v>
      </c>
      <c r="P3165" s="3">
        <f t="shared" si="196"/>
        <v>480.00108333333327</v>
      </c>
      <c r="Q3165" s="5">
        <v>0</v>
      </c>
      <c r="R3165" s="5">
        <f>VLOOKUP(D3165,'[1]DESIGN LOAD'!AC:AF,2,FALSE)</f>
        <v>200</v>
      </c>
      <c r="S3165" s="7">
        <f>VLOOKUP(D3165,'[1]DESIGN LOAD'!AC:AF,3,FALSE)</f>
        <v>190</v>
      </c>
      <c r="T3165">
        <f>VLOOKUP(D3165,'[1]DESIGN LOAD'!AC:AF,4,FALSE)</f>
        <v>390</v>
      </c>
    </row>
    <row r="3166" spans="1:20" x14ac:dyDescent="0.3">
      <c r="A3166" s="6">
        <v>2024</v>
      </c>
      <c r="B3166" s="6">
        <v>11</v>
      </c>
      <c r="C3166" s="6">
        <v>10</v>
      </c>
      <c r="D3166" s="6">
        <v>2</v>
      </c>
      <c r="E3166" s="6" t="str">
        <f t="shared" si="194"/>
        <v>Sunday</v>
      </c>
      <c r="F3166" s="6" t="str">
        <f t="shared" si="197"/>
        <v>Weekend</v>
      </c>
      <c r="G3166" s="6" t="str">
        <f>_xlfn.XLOOKUP(B3166,'[1]VLOOKUP DATA'!$A$3:$A$14,'[1]VLOOKUP DATA'!$C$3:$C$14)</f>
        <v>Low-demand</v>
      </c>
      <c r="H3166" s="6" t="str" cm="1">
        <f t="array" ref="H3166">_xlfn.XLOOKUP(1,('[1]VLOOKUP DATA'!$I$2:$I$337=[1]DATA!G3166)*('[1]VLOOKUP DATA'!$J$2:$J$337=[1]DATA!D3166)*('[1]VLOOKUP DATA'!$K$2:$K$337=[1]DATA!E3166),'[1]VLOOKUP DATA'!$L$2:$L$337)</f>
        <v>Off-Peak</v>
      </c>
      <c r="I3166" s="1" cm="1">
        <f t="array" ref="I3166">_xlfn.XLOOKUP(B3166,'[1]VLOOKUP DATA'!$A$3:$A$14,_xlfn.XLOOKUP(H3166,'[1]VLOOKUP DATA'!$D$2:$F$2,'[1]VLOOKUP DATA'!$D$3:$F$14))*100</f>
        <v>93</v>
      </c>
      <c r="J3166" s="2">
        <v>70.552566666666706</v>
      </c>
      <c r="K3166" s="3">
        <f t="shared" si="195"/>
        <v>70.552566666666706</v>
      </c>
      <c r="L3166" s="3">
        <v>99</v>
      </c>
      <c r="M3166" s="4">
        <v>355.45084999999989</v>
      </c>
      <c r="N3166" s="4">
        <v>0</v>
      </c>
      <c r="O3166" s="4">
        <v>426.00358333333344</v>
      </c>
      <c r="P3166" s="3">
        <f t="shared" si="196"/>
        <v>480.00108333333327</v>
      </c>
      <c r="Q3166" s="5">
        <v>0</v>
      </c>
      <c r="R3166" s="5">
        <f>VLOOKUP(D3166,'[1]DESIGN LOAD'!AC:AF,2,FALSE)</f>
        <v>200</v>
      </c>
      <c r="S3166" s="7">
        <f>VLOOKUP(D3166,'[1]DESIGN LOAD'!AC:AF,3,FALSE)</f>
        <v>190</v>
      </c>
      <c r="T3166">
        <f>VLOOKUP(D3166,'[1]DESIGN LOAD'!AC:AF,4,FALSE)</f>
        <v>390</v>
      </c>
    </row>
    <row r="3167" spans="1:20" x14ac:dyDescent="0.3">
      <c r="A3167" s="6">
        <v>2024</v>
      </c>
      <c r="B3167" s="6">
        <v>11</v>
      </c>
      <c r="C3167" s="6">
        <v>10</v>
      </c>
      <c r="D3167" s="6">
        <v>3</v>
      </c>
      <c r="E3167" s="6" t="str">
        <f t="shared" si="194"/>
        <v>Sunday</v>
      </c>
      <c r="F3167" s="6" t="str">
        <f t="shared" si="197"/>
        <v>Weekend</v>
      </c>
      <c r="G3167" s="6" t="str">
        <f>_xlfn.XLOOKUP(B3167,'[1]VLOOKUP DATA'!$A$3:$A$14,'[1]VLOOKUP DATA'!$C$3:$C$14)</f>
        <v>Low-demand</v>
      </c>
      <c r="H3167" s="6" t="str" cm="1">
        <f t="array" ref="H3167">_xlfn.XLOOKUP(1,('[1]VLOOKUP DATA'!$I$2:$I$337=[1]DATA!G3167)*('[1]VLOOKUP DATA'!$J$2:$J$337=[1]DATA!D3167)*('[1]VLOOKUP DATA'!$K$2:$K$337=[1]DATA!E3167),'[1]VLOOKUP DATA'!$L$2:$L$337)</f>
        <v>Off-Peak</v>
      </c>
      <c r="I3167" s="1" cm="1">
        <f t="array" ref="I3167">_xlfn.XLOOKUP(B3167,'[1]VLOOKUP DATA'!$A$3:$A$14,_xlfn.XLOOKUP(H3167,'[1]VLOOKUP DATA'!$D$2:$F$2,'[1]VLOOKUP DATA'!$D$3:$F$14))*100</f>
        <v>93</v>
      </c>
      <c r="J3167" s="2">
        <v>78.057183333333327</v>
      </c>
      <c r="K3167" s="3">
        <f t="shared" si="195"/>
        <v>78.057183333333327</v>
      </c>
      <c r="L3167" s="3">
        <v>99</v>
      </c>
      <c r="M3167" s="4">
        <v>361.80298333333326</v>
      </c>
      <c r="N3167" s="4">
        <v>0</v>
      </c>
      <c r="O3167" s="4">
        <v>439.86033333333347</v>
      </c>
      <c r="P3167" s="3">
        <f t="shared" si="196"/>
        <v>480.00108333333327</v>
      </c>
      <c r="Q3167" s="5">
        <v>0</v>
      </c>
      <c r="R3167" s="5">
        <f>VLOOKUP(D3167,'[1]DESIGN LOAD'!AC:AF,2,FALSE)</f>
        <v>200</v>
      </c>
      <c r="S3167" s="7">
        <f>VLOOKUP(D3167,'[1]DESIGN LOAD'!AC:AF,3,FALSE)</f>
        <v>190</v>
      </c>
      <c r="T3167">
        <f>VLOOKUP(D3167,'[1]DESIGN LOAD'!AC:AF,4,FALSE)</f>
        <v>390</v>
      </c>
    </row>
    <row r="3168" spans="1:20" x14ac:dyDescent="0.3">
      <c r="A3168" s="6">
        <v>2024</v>
      </c>
      <c r="B3168" s="6">
        <v>11</v>
      </c>
      <c r="C3168" s="6">
        <v>10</v>
      </c>
      <c r="D3168" s="6">
        <v>4</v>
      </c>
      <c r="E3168" s="6" t="str">
        <f t="shared" si="194"/>
        <v>Sunday</v>
      </c>
      <c r="F3168" s="6" t="str">
        <f t="shared" si="197"/>
        <v>Weekend</v>
      </c>
      <c r="G3168" s="6" t="str">
        <f>_xlfn.XLOOKUP(B3168,'[1]VLOOKUP DATA'!$A$3:$A$14,'[1]VLOOKUP DATA'!$C$3:$C$14)</f>
        <v>Low-demand</v>
      </c>
      <c r="H3168" s="6" t="str" cm="1">
        <f t="array" ref="H3168">_xlfn.XLOOKUP(1,('[1]VLOOKUP DATA'!$I$2:$I$337=[1]DATA!G3168)*('[1]VLOOKUP DATA'!$J$2:$J$337=[1]DATA!D3168)*('[1]VLOOKUP DATA'!$K$2:$K$337=[1]DATA!E3168),'[1]VLOOKUP DATA'!$L$2:$L$337)</f>
        <v>Off-Peak</v>
      </c>
      <c r="I3168" s="1" cm="1">
        <f t="array" ref="I3168">_xlfn.XLOOKUP(B3168,'[1]VLOOKUP DATA'!$A$3:$A$14,_xlfn.XLOOKUP(H3168,'[1]VLOOKUP DATA'!$D$2:$F$2,'[1]VLOOKUP DATA'!$D$3:$F$14))*100</f>
        <v>93</v>
      </c>
      <c r="J3168" s="2">
        <v>74.366366666666636</v>
      </c>
      <c r="K3168" s="3">
        <f t="shared" si="195"/>
        <v>74.366366666666636</v>
      </c>
      <c r="L3168" s="3">
        <v>99</v>
      </c>
      <c r="M3168" s="4">
        <v>383.85189166666657</v>
      </c>
      <c r="N3168" s="4">
        <v>0</v>
      </c>
      <c r="O3168" s="4">
        <v>458.21855000000039</v>
      </c>
      <c r="P3168" s="3">
        <f t="shared" si="196"/>
        <v>480.00108333333327</v>
      </c>
      <c r="Q3168" s="5">
        <v>0</v>
      </c>
      <c r="R3168" s="5">
        <f>VLOOKUP(D3168,'[1]DESIGN LOAD'!AC:AF,2,FALSE)</f>
        <v>295</v>
      </c>
      <c r="S3168" s="7">
        <f>VLOOKUP(D3168,'[1]DESIGN LOAD'!AC:AF,3,FALSE)</f>
        <v>190</v>
      </c>
      <c r="T3168">
        <f>VLOOKUP(D3168,'[1]DESIGN LOAD'!AC:AF,4,FALSE)</f>
        <v>485</v>
      </c>
    </row>
    <row r="3169" spans="1:20" x14ac:dyDescent="0.3">
      <c r="A3169" s="6">
        <v>2024</v>
      </c>
      <c r="B3169" s="6">
        <v>11</v>
      </c>
      <c r="C3169" s="6">
        <v>10</v>
      </c>
      <c r="D3169" s="6">
        <v>5</v>
      </c>
      <c r="E3169" s="6" t="str">
        <f t="shared" si="194"/>
        <v>Sunday</v>
      </c>
      <c r="F3169" s="6" t="str">
        <f t="shared" si="197"/>
        <v>Weekend</v>
      </c>
      <c r="G3169" s="6" t="str">
        <f>_xlfn.XLOOKUP(B3169,'[1]VLOOKUP DATA'!$A$3:$A$14,'[1]VLOOKUP DATA'!$C$3:$C$14)</f>
        <v>Low-demand</v>
      </c>
      <c r="H3169" s="6" t="str" cm="1">
        <f t="array" ref="H3169">_xlfn.XLOOKUP(1,('[1]VLOOKUP DATA'!$I$2:$I$337=[1]DATA!G3169)*('[1]VLOOKUP DATA'!$J$2:$J$337=[1]DATA!D3169)*('[1]VLOOKUP DATA'!$K$2:$K$337=[1]DATA!E3169),'[1]VLOOKUP DATA'!$L$2:$L$337)</f>
        <v>Off-Peak</v>
      </c>
      <c r="I3169" s="1" cm="1">
        <f t="array" ref="I3169">_xlfn.XLOOKUP(B3169,'[1]VLOOKUP DATA'!$A$3:$A$14,_xlfn.XLOOKUP(H3169,'[1]VLOOKUP DATA'!$D$2:$F$2,'[1]VLOOKUP DATA'!$D$3:$F$14))*100</f>
        <v>93</v>
      </c>
      <c r="J3169" s="2">
        <v>62.703323232323278</v>
      </c>
      <c r="K3169" s="3">
        <f t="shared" si="195"/>
        <v>62.703323232323278</v>
      </c>
      <c r="L3169" s="3">
        <v>99</v>
      </c>
      <c r="M3169" s="4">
        <v>394.10802020202021</v>
      </c>
      <c r="N3169" s="4">
        <v>4.0731010101010101</v>
      </c>
      <c r="O3169" s="4">
        <v>460.88401010101001</v>
      </c>
      <c r="P3169" s="3">
        <f t="shared" si="196"/>
        <v>480.00108333333327</v>
      </c>
      <c r="Q3169" s="5">
        <v>0</v>
      </c>
      <c r="R3169" s="5">
        <f>VLOOKUP(D3169,'[1]DESIGN LOAD'!AC:AF,2,FALSE)</f>
        <v>295</v>
      </c>
      <c r="S3169" s="7">
        <f>VLOOKUP(D3169,'[1]DESIGN LOAD'!AC:AF,3,FALSE)</f>
        <v>190</v>
      </c>
      <c r="T3169">
        <f>VLOOKUP(D3169,'[1]DESIGN LOAD'!AC:AF,4,FALSE)</f>
        <v>485</v>
      </c>
    </row>
    <row r="3170" spans="1:20" x14ac:dyDescent="0.3">
      <c r="A3170" s="6">
        <v>2024</v>
      </c>
      <c r="B3170" s="6">
        <v>11</v>
      </c>
      <c r="C3170" s="6">
        <v>10</v>
      </c>
      <c r="D3170" s="6">
        <v>6</v>
      </c>
      <c r="E3170" s="6" t="str">
        <f t="shared" si="194"/>
        <v>Sunday</v>
      </c>
      <c r="F3170" s="6" t="str">
        <f t="shared" si="197"/>
        <v>Weekend</v>
      </c>
      <c r="G3170" s="6" t="str">
        <f>_xlfn.XLOOKUP(B3170,'[1]VLOOKUP DATA'!$A$3:$A$14,'[1]VLOOKUP DATA'!$C$3:$C$14)</f>
        <v>Low-demand</v>
      </c>
      <c r="H3170" s="6" t="str" cm="1">
        <f t="array" ref="H3170">_xlfn.XLOOKUP(1,('[1]VLOOKUP DATA'!$I$2:$I$337=[1]DATA!G3170)*('[1]VLOOKUP DATA'!$J$2:$J$337=[1]DATA!D3170)*('[1]VLOOKUP DATA'!$K$2:$K$337=[1]DATA!E3170),'[1]VLOOKUP DATA'!$L$2:$L$337)</f>
        <v>Off-Peak</v>
      </c>
      <c r="I3170" s="1" cm="1">
        <f t="array" ref="I3170">_xlfn.XLOOKUP(B3170,'[1]VLOOKUP DATA'!$A$3:$A$14,_xlfn.XLOOKUP(H3170,'[1]VLOOKUP DATA'!$D$2:$F$2,'[1]VLOOKUP DATA'!$D$3:$F$14))*100</f>
        <v>93</v>
      </c>
      <c r="J3170" s="2">
        <v>50.542191666666668</v>
      </c>
      <c r="K3170" s="3">
        <f t="shared" si="195"/>
        <v>50.542191666666668</v>
      </c>
      <c r="L3170" s="3">
        <v>99.00833333333334</v>
      </c>
      <c r="M3170" s="4">
        <v>320.61950833333339</v>
      </c>
      <c r="N3170" s="4">
        <v>60.158816666666667</v>
      </c>
      <c r="O3170" s="4">
        <v>431.31746666666641</v>
      </c>
      <c r="P3170" s="3">
        <f t="shared" si="196"/>
        <v>480.00108333333327</v>
      </c>
      <c r="Q3170" s="5">
        <v>0</v>
      </c>
      <c r="R3170" s="5">
        <f>VLOOKUP(D3170,'[1]DESIGN LOAD'!AC:AF,2,FALSE)</f>
        <v>295</v>
      </c>
      <c r="S3170" s="7">
        <f>VLOOKUP(D3170,'[1]DESIGN LOAD'!AC:AF,3,FALSE)</f>
        <v>190</v>
      </c>
      <c r="T3170">
        <f>VLOOKUP(D3170,'[1]DESIGN LOAD'!AC:AF,4,FALSE)</f>
        <v>485</v>
      </c>
    </row>
    <row r="3171" spans="1:20" x14ac:dyDescent="0.3">
      <c r="A3171" s="6">
        <v>2024</v>
      </c>
      <c r="B3171" s="6">
        <v>11</v>
      </c>
      <c r="C3171" s="6">
        <v>10</v>
      </c>
      <c r="D3171" s="6">
        <v>7</v>
      </c>
      <c r="E3171" s="6" t="str">
        <f t="shared" si="194"/>
        <v>Sunday</v>
      </c>
      <c r="F3171" s="6" t="str">
        <f t="shared" si="197"/>
        <v>Weekend</v>
      </c>
      <c r="G3171" s="6" t="str">
        <f>_xlfn.XLOOKUP(B3171,'[1]VLOOKUP DATA'!$A$3:$A$14,'[1]VLOOKUP DATA'!$C$3:$C$14)</f>
        <v>Low-demand</v>
      </c>
      <c r="H3171" s="6" t="str" cm="1">
        <f t="array" ref="H3171">_xlfn.XLOOKUP(1,('[1]VLOOKUP DATA'!$I$2:$I$337=[1]DATA!G3171)*('[1]VLOOKUP DATA'!$J$2:$J$337=[1]DATA!D3171)*('[1]VLOOKUP DATA'!$K$2:$K$337=[1]DATA!E3171),'[1]VLOOKUP DATA'!$L$2:$L$337)</f>
        <v>Off-Peak</v>
      </c>
      <c r="I3171" s="1" cm="1">
        <f t="array" ref="I3171">_xlfn.XLOOKUP(B3171,'[1]VLOOKUP DATA'!$A$3:$A$14,_xlfn.XLOOKUP(H3171,'[1]VLOOKUP DATA'!$D$2:$F$2,'[1]VLOOKUP DATA'!$D$3:$F$14))*100</f>
        <v>93</v>
      </c>
      <c r="J3171" s="2">
        <v>137.51530833333337</v>
      </c>
      <c r="K3171" s="3">
        <f t="shared" si="195"/>
        <v>137.51530833333337</v>
      </c>
      <c r="L3171" s="3">
        <v>96.55</v>
      </c>
      <c r="M3171" s="4">
        <v>241.98366666666666</v>
      </c>
      <c r="N3171" s="4">
        <v>115.5439416666667</v>
      </c>
      <c r="O3171" s="4">
        <v>495.0428500000001</v>
      </c>
      <c r="P3171" s="3">
        <f t="shared" si="196"/>
        <v>480.00108333333327</v>
      </c>
      <c r="Q3171" s="5">
        <v>0</v>
      </c>
      <c r="R3171" s="5">
        <f>VLOOKUP(D3171,'[1]DESIGN LOAD'!AC:AF,2,FALSE)</f>
        <v>565</v>
      </c>
      <c r="S3171" s="7">
        <f>VLOOKUP(D3171,'[1]DESIGN LOAD'!AC:AF,3,FALSE)</f>
        <v>690</v>
      </c>
      <c r="T3171">
        <f>VLOOKUP(D3171,'[1]DESIGN LOAD'!AC:AF,4,FALSE)</f>
        <v>1255</v>
      </c>
    </row>
    <row r="3172" spans="1:20" x14ac:dyDescent="0.3">
      <c r="A3172" s="6">
        <v>2024</v>
      </c>
      <c r="B3172" s="6">
        <v>11</v>
      </c>
      <c r="C3172" s="6">
        <v>10</v>
      </c>
      <c r="D3172" s="6">
        <v>8</v>
      </c>
      <c r="E3172" s="6" t="str">
        <f t="shared" si="194"/>
        <v>Sunday</v>
      </c>
      <c r="F3172" s="6" t="str">
        <f t="shared" si="197"/>
        <v>Weekend</v>
      </c>
      <c r="G3172" s="6" t="str">
        <f>_xlfn.XLOOKUP(B3172,'[1]VLOOKUP DATA'!$A$3:$A$14,'[1]VLOOKUP DATA'!$C$3:$C$14)</f>
        <v>Low-demand</v>
      </c>
      <c r="H3172" s="6" t="str" cm="1">
        <f t="array" ref="H3172">_xlfn.XLOOKUP(1,('[1]VLOOKUP DATA'!$I$2:$I$337=[1]DATA!G3172)*('[1]VLOOKUP DATA'!$J$2:$J$337=[1]DATA!D3172)*('[1]VLOOKUP DATA'!$K$2:$K$337=[1]DATA!E3172),'[1]VLOOKUP DATA'!$L$2:$L$337)</f>
        <v>Off-Peak</v>
      </c>
      <c r="I3172" s="1" cm="1">
        <f t="array" ref="I3172">_xlfn.XLOOKUP(B3172,'[1]VLOOKUP DATA'!$A$3:$A$14,_xlfn.XLOOKUP(H3172,'[1]VLOOKUP DATA'!$D$2:$F$2,'[1]VLOOKUP DATA'!$D$3:$F$14))*100</f>
        <v>93</v>
      </c>
      <c r="J3172" s="2">
        <v>62.148475000000005</v>
      </c>
      <c r="K3172" s="3">
        <f t="shared" si="195"/>
        <v>62.148475000000005</v>
      </c>
      <c r="L3172" s="3">
        <v>96.00833333333334</v>
      </c>
      <c r="M3172" s="4">
        <v>231.59597500000001</v>
      </c>
      <c r="N3172" s="4">
        <v>275.39022499999999</v>
      </c>
      <c r="O3172" s="4">
        <v>569.13447500000007</v>
      </c>
      <c r="P3172" s="3">
        <f t="shared" si="196"/>
        <v>480.00108333333327</v>
      </c>
      <c r="Q3172" s="5">
        <v>0</v>
      </c>
      <c r="R3172" s="5">
        <f>VLOOKUP(D3172,'[1]DESIGN LOAD'!AC:AF,2,FALSE)</f>
        <v>565</v>
      </c>
      <c r="S3172" s="7">
        <f>VLOOKUP(D3172,'[1]DESIGN LOAD'!AC:AF,3,FALSE)</f>
        <v>675</v>
      </c>
      <c r="T3172">
        <f>VLOOKUP(D3172,'[1]DESIGN LOAD'!AC:AF,4,FALSE)</f>
        <v>1240</v>
      </c>
    </row>
    <row r="3173" spans="1:20" x14ac:dyDescent="0.3">
      <c r="A3173" s="6">
        <v>2024</v>
      </c>
      <c r="B3173" s="6">
        <v>11</v>
      </c>
      <c r="C3173" s="6">
        <v>10</v>
      </c>
      <c r="D3173" s="6">
        <v>9</v>
      </c>
      <c r="E3173" s="6" t="str">
        <f t="shared" si="194"/>
        <v>Sunday</v>
      </c>
      <c r="F3173" s="6" t="str">
        <f t="shared" si="197"/>
        <v>Weekend</v>
      </c>
      <c r="G3173" s="6" t="str">
        <f>_xlfn.XLOOKUP(B3173,'[1]VLOOKUP DATA'!$A$3:$A$14,'[1]VLOOKUP DATA'!$C$3:$C$14)</f>
        <v>Low-demand</v>
      </c>
      <c r="H3173" s="6" t="str" cm="1">
        <f t="array" ref="H3173">_xlfn.XLOOKUP(1,('[1]VLOOKUP DATA'!$I$2:$I$337=[1]DATA!G3173)*('[1]VLOOKUP DATA'!$J$2:$J$337=[1]DATA!D3173)*('[1]VLOOKUP DATA'!$K$2:$K$337=[1]DATA!E3173),'[1]VLOOKUP DATA'!$L$2:$L$337)</f>
        <v>Off-Peak</v>
      </c>
      <c r="I3173" s="1" cm="1">
        <f t="array" ref="I3173">_xlfn.XLOOKUP(B3173,'[1]VLOOKUP DATA'!$A$3:$A$14,_xlfn.XLOOKUP(H3173,'[1]VLOOKUP DATA'!$D$2:$F$2,'[1]VLOOKUP DATA'!$D$3:$F$14))*100</f>
        <v>93</v>
      </c>
      <c r="J3173" s="2">
        <v>10.193475000000001</v>
      </c>
      <c r="K3173" s="3">
        <f t="shared" si="195"/>
        <v>10.193475000000001</v>
      </c>
      <c r="L3173" s="3">
        <v>96.125</v>
      </c>
      <c r="M3173" s="4">
        <v>158.89410000000004</v>
      </c>
      <c r="N3173" s="4">
        <v>337.70434166666655</v>
      </c>
      <c r="O3173" s="4">
        <v>506.79175833333335</v>
      </c>
      <c r="P3173" s="3">
        <f t="shared" si="196"/>
        <v>480.00108333333327</v>
      </c>
      <c r="Q3173" s="5">
        <v>0</v>
      </c>
      <c r="R3173" s="5">
        <f>VLOOKUP(D3173,'[1]DESIGN LOAD'!AC:AF,2,FALSE)</f>
        <v>565</v>
      </c>
      <c r="S3173" s="7">
        <f>VLOOKUP(D3173,'[1]DESIGN LOAD'!AC:AF,3,FALSE)</f>
        <v>675</v>
      </c>
      <c r="T3173">
        <f>VLOOKUP(D3173,'[1]DESIGN LOAD'!AC:AF,4,FALSE)</f>
        <v>1240</v>
      </c>
    </row>
    <row r="3174" spans="1:20" x14ac:dyDescent="0.3">
      <c r="A3174" s="6">
        <v>2024</v>
      </c>
      <c r="B3174" s="6">
        <v>11</v>
      </c>
      <c r="C3174" s="6">
        <v>10</v>
      </c>
      <c r="D3174" s="6">
        <v>10</v>
      </c>
      <c r="E3174" s="6" t="str">
        <f t="shared" si="194"/>
        <v>Sunday</v>
      </c>
      <c r="F3174" s="6" t="str">
        <f t="shared" si="197"/>
        <v>Weekend</v>
      </c>
      <c r="G3174" s="6" t="str">
        <f>_xlfn.XLOOKUP(B3174,'[1]VLOOKUP DATA'!$A$3:$A$14,'[1]VLOOKUP DATA'!$C$3:$C$14)</f>
        <v>Low-demand</v>
      </c>
      <c r="H3174" s="6" t="str" cm="1">
        <f t="array" ref="H3174">_xlfn.XLOOKUP(1,('[1]VLOOKUP DATA'!$I$2:$I$337=[1]DATA!G3174)*('[1]VLOOKUP DATA'!$J$2:$J$337=[1]DATA!D3174)*('[1]VLOOKUP DATA'!$K$2:$K$337=[1]DATA!E3174),'[1]VLOOKUP DATA'!$L$2:$L$337)</f>
        <v>Off-Peak</v>
      </c>
      <c r="I3174" s="1" cm="1">
        <f t="array" ref="I3174">_xlfn.XLOOKUP(B3174,'[1]VLOOKUP DATA'!$A$3:$A$14,_xlfn.XLOOKUP(H3174,'[1]VLOOKUP DATA'!$D$2:$F$2,'[1]VLOOKUP DATA'!$D$3:$F$14))*100</f>
        <v>93</v>
      </c>
      <c r="J3174" s="2">
        <v>90.231724999999969</v>
      </c>
      <c r="K3174" s="3">
        <f t="shared" si="195"/>
        <v>90.231724999999969</v>
      </c>
      <c r="L3174" s="3">
        <v>95.808333333333337</v>
      </c>
      <c r="M3174" s="4">
        <v>324.11584999999997</v>
      </c>
      <c r="N3174" s="4">
        <v>292.3011833333332</v>
      </c>
      <c r="O3174" s="4">
        <v>706.64870833333362</v>
      </c>
      <c r="P3174" s="3">
        <f t="shared" si="196"/>
        <v>480.00108333333327</v>
      </c>
      <c r="Q3174" s="5">
        <v>0</v>
      </c>
      <c r="R3174" s="5">
        <f>VLOOKUP(D3174,'[1]DESIGN LOAD'!AC:AF,2,FALSE)</f>
        <v>565</v>
      </c>
      <c r="S3174" s="7">
        <f>VLOOKUP(D3174,'[1]DESIGN LOAD'!AC:AF,3,FALSE)</f>
        <v>675</v>
      </c>
      <c r="T3174">
        <f>VLOOKUP(D3174,'[1]DESIGN LOAD'!AC:AF,4,FALSE)</f>
        <v>1240</v>
      </c>
    </row>
    <row r="3175" spans="1:20" x14ac:dyDescent="0.3">
      <c r="A3175" s="6">
        <v>2024</v>
      </c>
      <c r="B3175" s="6">
        <v>11</v>
      </c>
      <c r="C3175" s="6">
        <v>10</v>
      </c>
      <c r="D3175" s="6">
        <v>11</v>
      </c>
      <c r="E3175" s="6" t="str">
        <f t="shared" si="194"/>
        <v>Sunday</v>
      </c>
      <c r="F3175" s="6" t="str">
        <f t="shared" si="197"/>
        <v>Weekend</v>
      </c>
      <c r="G3175" s="6" t="str">
        <f>_xlfn.XLOOKUP(B3175,'[1]VLOOKUP DATA'!$A$3:$A$14,'[1]VLOOKUP DATA'!$C$3:$C$14)</f>
        <v>Low-demand</v>
      </c>
      <c r="H3175" s="6" t="str" cm="1">
        <f t="array" ref="H3175">_xlfn.XLOOKUP(1,('[1]VLOOKUP DATA'!$I$2:$I$337=[1]DATA!G3175)*('[1]VLOOKUP DATA'!$J$2:$J$337=[1]DATA!D3175)*('[1]VLOOKUP DATA'!$K$2:$K$337=[1]DATA!E3175),'[1]VLOOKUP DATA'!$L$2:$L$337)</f>
        <v>Off-Peak</v>
      </c>
      <c r="I3175" s="1" cm="1">
        <f t="array" ref="I3175">_xlfn.XLOOKUP(B3175,'[1]VLOOKUP DATA'!$A$3:$A$14,_xlfn.XLOOKUP(H3175,'[1]VLOOKUP DATA'!$D$2:$F$2,'[1]VLOOKUP DATA'!$D$3:$F$14))*100</f>
        <v>93</v>
      </c>
      <c r="J3175" s="2">
        <v>99.081766666666653</v>
      </c>
      <c r="K3175" s="3">
        <f t="shared" si="195"/>
        <v>99.081766666666653</v>
      </c>
      <c r="L3175" s="3">
        <v>95.375</v>
      </c>
      <c r="M3175" s="4">
        <v>456.50255833333324</v>
      </c>
      <c r="N3175" s="4">
        <v>164.66474999999997</v>
      </c>
      <c r="O3175" s="4">
        <v>720.24964999999997</v>
      </c>
      <c r="P3175" s="3">
        <f t="shared" si="196"/>
        <v>480.00108333333327</v>
      </c>
      <c r="Q3175" s="5">
        <v>0</v>
      </c>
      <c r="R3175" s="5">
        <f>VLOOKUP(D3175,'[1]DESIGN LOAD'!AC:AF,2,FALSE)</f>
        <v>565</v>
      </c>
      <c r="S3175" s="7">
        <f>VLOOKUP(D3175,'[1]DESIGN LOAD'!AC:AF,3,FALSE)</f>
        <v>675</v>
      </c>
      <c r="T3175">
        <f>VLOOKUP(D3175,'[1]DESIGN LOAD'!AC:AF,4,FALSE)</f>
        <v>1240</v>
      </c>
    </row>
    <row r="3176" spans="1:20" x14ac:dyDescent="0.3">
      <c r="A3176" s="6">
        <v>2024</v>
      </c>
      <c r="B3176" s="6">
        <v>11</v>
      </c>
      <c r="C3176" s="6">
        <v>10</v>
      </c>
      <c r="D3176" s="6">
        <v>12</v>
      </c>
      <c r="E3176" s="6" t="str">
        <f t="shared" si="194"/>
        <v>Sunday</v>
      </c>
      <c r="F3176" s="6" t="str">
        <f t="shared" si="197"/>
        <v>Weekend</v>
      </c>
      <c r="G3176" s="6" t="str">
        <f>_xlfn.XLOOKUP(B3176,'[1]VLOOKUP DATA'!$A$3:$A$14,'[1]VLOOKUP DATA'!$C$3:$C$14)</f>
        <v>Low-demand</v>
      </c>
      <c r="H3176" s="6" t="str" cm="1">
        <f t="array" ref="H3176">_xlfn.XLOOKUP(1,('[1]VLOOKUP DATA'!$I$2:$I$337=[1]DATA!G3176)*('[1]VLOOKUP DATA'!$J$2:$J$337=[1]DATA!D3176)*('[1]VLOOKUP DATA'!$K$2:$K$337=[1]DATA!E3176),'[1]VLOOKUP DATA'!$L$2:$L$337)</f>
        <v>Off-Peak</v>
      </c>
      <c r="I3176" s="1" cm="1">
        <f t="array" ref="I3176">_xlfn.XLOOKUP(B3176,'[1]VLOOKUP DATA'!$A$3:$A$14,_xlfn.XLOOKUP(H3176,'[1]VLOOKUP DATA'!$D$2:$F$2,'[1]VLOOKUP DATA'!$D$3:$F$14))*100</f>
        <v>93</v>
      </c>
      <c r="J3176" s="2">
        <v>90.230741666666646</v>
      </c>
      <c r="K3176" s="3">
        <f t="shared" si="195"/>
        <v>90.230741666666646</v>
      </c>
      <c r="L3176" s="3">
        <v>95.49166666666666</v>
      </c>
      <c r="M3176" s="4">
        <v>434.09970833333352</v>
      </c>
      <c r="N3176" s="4">
        <v>160.32088333333337</v>
      </c>
      <c r="O3176" s="4">
        <v>684.62094999999999</v>
      </c>
      <c r="P3176" s="3">
        <f t="shared" si="196"/>
        <v>480.00108333333327</v>
      </c>
      <c r="Q3176" s="5">
        <v>0</v>
      </c>
      <c r="R3176" s="5">
        <f>VLOOKUP(D3176,'[1]DESIGN LOAD'!AC:AF,2,FALSE)</f>
        <v>565</v>
      </c>
      <c r="S3176" s="7">
        <f>VLOOKUP(D3176,'[1]DESIGN LOAD'!AC:AF,3,FALSE)</f>
        <v>675</v>
      </c>
      <c r="T3176">
        <f>VLOOKUP(D3176,'[1]DESIGN LOAD'!AC:AF,4,FALSE)</f>
        <v>1240</v>
      </c>
    </row>
    <row r="3177" spans="1:20" x14ac:dyDescent="0.3">
      <c r="A3177" s="6">
        <v>2024</v>
      </c>
      <c r="B3177" s="6">
        <v>11</v>
      </c>
      <c r="C3177" s="6">
        <v>10</v>
      </c>
      <c r="D3177" s="6">
        <v>13</v>
      </c>
      <c r="E3177" s="6" t="str">
        <f t="shared" si="194"/>
        <v>Sunday</v>
      </c>
      <c r="F3177" s="6" t="str">
        <f t="shared" si="197"/>
        <v>Weekend</v>
      </c>
      <c r="G3177" s="6" t="str">
        <f>_xlfn.XLOOKUP(B3177,'[1]VLOOKUP DATA'!$A$3:$A$14,'[1]VLOOKUP DATA'!$C$3:$C$14)</f>
        <v>Low-demand</v>
      </c>
      <c r="H3177" s="6" t="str" cm="1">
        <f t="array" ref="H3177">_xlfn.XLOOKUP(1,('[1]VLOOKUP DATA'!$I$2:$I$337=[1]DATA!G3177)*('[1]VLOOKUP DATA'!$J$2:$J$337=[1]DATA!D3177)*('[1]VLOOKUP DATA'!$K$2:$K$337=[1]DATA!E3177),'[1]VLOOKUP DATA'!$L$2:$L$337)</f>
        <v>Off-Peak</v>
      </c>
      <c r="I3177" s="1" cm="1">
        <f t="array" ref="I3177">_xlfn.XLOOKUP(B3177,'[1]VLOOKUP DATA'!$A$3:$A$14,_xlfn.XLOOKUP(H3177,'[1]VLOOKUP DATA'!$D$2:$F$2,'[1]VLOOKUP DATA'!$D$3:$F$14))*100</f>
        <v>93</v>
      </c>
      <c r="J3177" s="2">
        <v>103.55075000000002</v>
      </c>
      <c r="K3177" s="3">
        <f t="shared" si="195"/>
        <v>103.55075000000002</v>
      </c>
      <c r="L3177" s="3">
        <v>95.525000000000006</v>
      </c>
      <c r="M3177" s="4">
        <v>434.56877500000002</v>
      </c>
      <c r="N3177" s="4">
        <v>154.628725</v>
      </c>
      <c r="O3177" s="4">
        <v>692.74862499999995</v>
      </c>
      <c r="P3177" s="3">
        <f t="shared" si="196"/>
        <v>480.00108333333327</v>
      </c>
      <c r="Q3177" s="5">
        <v>0</v>
      </c>
      <c r="R3177" s="5">
        <f>VLOOKUP(D3177,'[1]DESIGN LOAD'!AC:AF,2,FALSE)</f>
        <v>565</v>
      </c>
      <c r="S3177" s="7">
        <f>VLOOKUP(D3177,'[1]DESIGN LOAD'!AC:AF,3,FALSE)</f>
        <v>675</v>
      </c>
      <c r="T3177">
        <f>VLOOKUP(D3177,'[1]DESIGN LOAD'!AC:AF,4,FALSE)</f>
        <v>1240</v>
      </c>
    </row>
    <row r="3178" spans="1:20" x14ac:dyDescent="0.3">
      <c r="A3178" s="6">
        <v>2024</v>
      </c>
      <c r="B3178" s="6">
        <v>11</v>
      </c>
      <c r="C3178" s="6">
        <v>10</v>
      </c>
      <c r="D3178" s="6">
        <v>14</v>
      </c>
      <c r="E3178" s="6" t="str">
        <f t="shared" si="194"/>
        <v>Sunday</v>
      </c>
      <c r="F3178" s="6" t="str">
        <f t="shared" si="197"/>
        <v>Weekend</v>
      </c>
      <c r="G3178" s="6" t="str">
        <f>_xlfn.XLOOKUP(B3178,'[1]VLOOKUP DATA'!$A$3:$A$14,'[1]VLOOKUP DATA'!$C$3:$C$14)</f>
        <v>Low-demand</v>
      </c>
      <c r="H3178" s="6" t="str" cm="1">
        <f t="array" ref="H3178">_xlfn.XLOOKUP(1,('[1]VLOOKUP DATA'!$I$2:$I$337=[1]DATA!G3178)*('[1]VLOOKUP DATA'!$J$2:$J$337=[1]DATA!D3178)*('[1]VLOOKUP DATA'!$K$2:$K$337=[1]DATA!E3178),'[1]VLOOKUP DATA'!$L$2:$L$337)</f>
        <v>Off-Peak</v>
      </c>
      <c r="I3178" s="1" cm="1">
        <f t="array" ref="I3178">_xlfn.XLOOKUP(B3178,'[1]VLOOKUP DATA'!$A$3:$A$14,_xlfn.XLOOKUP(H3178,'[1]VLOOKUP DATA'!$D$2:$F$2,'[1]VLOOKUP DATA'!$D$3:$F$14))*100</f>
        <v>93</v>
      </c>
      <c r="J3178" s="2">
        <v>71.152125000000026</v>
      </c>
      <c r="K3178" s="3">
        <f t="shared" si="195"/>
        <v>71.152125000000026</v>
      </c>
      <c r="L3178" s="3">
        <v>95.841666666666669</v>
      </c>
      <c r="M3178" s="4">
        <v>309.99906666666669</v>
      </c>
      <c r="N3178" s="4">
        <v>262.49406666666658</v>
      </c>
      <c r="O3178" s="4">
        <v>643.64594999999952</v>
      </c>
      <c r="P3178" s="3">
        <f t="shared" si="196"/>
        <v>480.00108333333327</v>
      </c>
      <c r="Q3178" s="5">
        <v>0</v>
      </c>
      <c r="R3178" s="5">
        <f>VLOOKUP(D3178,'[1]DESIGN LOAD'!AC:AF,2,FALSE)</f>
        <v>565</v>
      </c>
      <c r="S3178" s="7">
        <f>VLOOKUP(D3178,'[1]DESIGN LOAD'!AC:AF,3,FALSE)</f>
        <v>675</v>
      </c>
      <c r="T3178">
        <f>VLOOKUP(D3178,'[1]DESIGN LOAD'!AC:AF,4,FALSE)</f>
        <v>1240</v>
      </c>
    </row>
    <row r="3179" spans="1:20" x14ac:dyDescent="0.3">
      <c r="A3179" s="6">
        <v>2024</v>
      </c>
      <c r="B3179" s="6">
        <v>11</v>
      </c>
      <c r="C3179" s="6">
        <v>10</v>
      </c>
      <c r="D3179" s="6">
        <v>15</v>
      </c>
      <c r="E3179" s="6" t="str">
        <f t="shared" si="194"/>
        <v>Sunday</v>
      </c>
      <c r="F3179" s="6" t="str">
        <f t="shared" si="197"/>
        <v>Weekend</v>
      </c>
      <c r="G3179" s="6" t="str">
        <f>_xlfn.XLOOKUP(B3179,'[1]VLOOKUP DATA'!$A$3:$A$14,'[1]VLOOKUP DATA'!$C$3:$C$14)</f>
        <v>Low-demand</v>
      </c>
      <c r="H3179" s="6" t="str" cm="1">
        <f t="array" ref="H3179">_xlfn.XLOOKUP(1,('[1]VLOOKUP DATA'!$I$2:$I$337=[1]DATA!G3179)*('[1]VLOOKUP DATA'!$J$2:$J$337=[1]DATA!D3179)*('[1]VLOOKUP DATA'!$K$2:$K$337=[1]DATA!E3179),'[1]VLOOKUP DATA'!$L$2:$L$337)</f>
        <v>Off-Peak</v>
      </c>
      <c r="I3179" s="1" cm="1">
        <f t="array" ref="I3179">_xlfn.XLOOKUP(B3179,'[1]VLOOKUP DATA'!$A$3:$A$14,_xlfn.XLOOKUP(H3179,'[1]VLOOKUP DATA'!$D$2:$F$2,'[1]VLOOKUP DATA'!$D$3:$F$14))*100</f>
        <v>93</v>
      </c>
      <c r="J3179" s="2">
        <v>83.664225000000016</v>
      </c>
      <c r="K3179" s="3">
        <f t="shared" si="195"/>
        <v>83.664225000000016</v>
      </c>
      <c r="L3179" s="3">
        <v>95.608333333333334</v>
      </c>
      <c r="M3179" s="4">
        <v>422.63029166666678</v>
      </c>
      <c r="N3179" s="4">
        <v>171.27089999999993</v>
      </c>
      <c r="O3179" s="4">
        <v>677.56570833333342</v>
      </c>
      <c r="P3179" s="3">
        <f t="shared" si="196"/>
        <v>480.00108333333327</v>
      </c>
      <c r="Q3179" s="5">
        <v>0</v>
      </c>
      <c r="R3179" s="5">
        <f>VLOOKUP(D3179,'[1]DESIGN LOAD'!AC:AF,2,FALSE)</f>
        <v>565</v>
      </c>
      <c r="S3179" s="7">
        <f>VLOOKUP(D3179,'[1]DESIGN LOAD'!AC:AF,3,FALSE)</f>
        <v>675</v>
      </c>
      <c r="T3179">
        <f>VLOOKUP(D3179,'[1]DESIGN LOAD'!AC:AF,4,FALSE)</f>
        <v>1240</v>
      </c>
    </row>
    <row r="3180" spans="1:20" x14ac:dyDescent="0.3">
      <c r="A3180" s="6">
        <v>2024</v>
      </c>
      <c r="B3180" s="6">
        <v>11</v>
      </c>
      <c r="C3180" s="6">
        <v>10</v>
      </c>
      <c r="D3180" s="6">
        <v>16</v>
      </c>
      <c r="E3180" s="6" t="str">
        <f t="shared" si="194"/>
        <v>Sunday</v>
      </c>
      <c r="F3180" s="6" t="str">
        <f t="shared" si="197"/>
        <v>Weekend</v>
      </c>
      <c r="G3180" s="6" t="str">
        <f>_xlfn.XLOOKUP(B3180,'[1]VLOOKUP DATA'!$A$3:$A$14,'[1]VLOOKUP DATA'!$C$3:$C$14)</f>
        <v>Low-demand</v>
      </c>
      <c r="H3180" s="6" t="str" cm="1">
        <f t="array" ref="H3180">_xlfn.XLOOKUP(1,('[1]VLOOKUP DATA'!$I$2:$I$337=[1]DATA!G3180)*('[1]VLOOKUP DATA'!$J$2:$J$337=[1]DATA!D3180)*('[1]VLOOKUP DATA'!$K$2:$K$337=[1]DATA!E3180),'[1]VLOOKUP DATA'!$L$2:$L$337)</f>
        <v>Off-Peak</v>
      </c>
      <c r="I3180" s="1" cm="1">
        <f t="array" ref="I3180">_xlfn.XLOOKUP(B3180,'[1]VLOOKUP DATA'!$A$3:$A$14,_xlfn.XLOOKUP(H3180,'[1]VLOOKUP DATA'!$D$2:$F$2,'[1]VLOOKUP DATA'!$D$3:$F$14))*100</f>
        <v>93</v>
      </c>
      <c r="J3180" s="2">
        <v>116.39748333333335</v>
      </c>
      <c r="K3180" s="3">
        <f t="shared" si="195"/>
        <v>116.39748333333335</v>
      </c>
      <c r="L3180" s="3">
        <v>95.108333333333334</v>
      </c>
      <c r="M3180" s="4">
        <v>464.75159166666657</v>
      </c>
      <c r="N3180" s="4">
        <v>99.270133333333291</v>
      </c>
      <c r="O3180" s="4">
        <v>680.41970000000026</v>
      </c>
      <c r="P3180" s="3">
        <f t="shared" si="196"/>
        <v>480.00108333333327</v>
      </c>
      <c r="Q3180" s="5">
        <v>0</v>
      </c>
      <c r="R3180" s="5">
        <f>VLOOKUP(D3180,'[1]DESIGN LOAD'!AC:AF,2,FALSE)</f>
        <v>565</v>
      </c>
      <c r="S3180" s="7">
        <f>VLOOKUP(D3180,'[1]DESIGN LOAD'!AC:AF,3,FALSE)</f>
        <v>675</v>
      </c>
      <c r="T3180">
        <f>VLOOKUP(D3180,'[1]DESIGN LOAD'!AC:AF,4,FALSE)</f>
        <v>1240</v>
      </c>
    </row>
    <row r="3181" spans="1:20" x14ac:dyDescent="0.3">
      <c r="A3181" s="6">
        <v>2024</v>
      </c>
      <c r="B3181" s="6">
        <v>11</v>
      </c>
      <c r="C3181" s="6">
        <v>10</v>
      </c>
      <c r="D3181" s="6">
        <v>17</v>
      </c>
      <c r="E3181" s="6" t="str">
        <f t="shared" si="194"/>
        <v>Sunday</v>
      </c>
      <c r="F3181" s="6" t="str">
        <f t="shared" si="197"/>
        <v>Weekend</v>
      </c>
      <c r="G3181" s="6" t="str">
        <f>_xlfn.XLOOKUP(B3181,'[1]VLOOKUP DATA'!$A$3:$A$14,'[1]VLOOKUP DATA'!$C$3:$C$14)</f>
        <v>Low-demand</v>
      </c>
      <c r="H3181" s="6" t="str" cm="1">
        <f t="array" ref="H3181">_xlfn.XLOOKUP(1,('[1]VLOOKUP DATA'!$I$2:$I$337=[1]DATA!G3181)*('[1]VLOOKUP DATA'!$J$2:$J$337=[1]DATA!D3181)*('[1]VLOOKUP DATA'!$K$2:$K$337=[1]DATA!E3181),'[1]VLOOKUP DATA'!$L$2:$L$337)</f>
        <v>Off-Peak</v>
      </c>
      <c r="I3181" s="1" cm="1">
        <f t="array" ref="I3181">_xlfn.XLOOKUP(B3181,'[1]VLOOKUP DATA'!$A$3:$A$14,_xlfn.XLOOKUP(H3181,'[1]VLOOKUP DATA'!$D$2:$F$2,'[1]VLOOKUP DATA'!$D$3:$F$14))*100</f>
        <v>93</v>
      </c>
      <c r="J3181" s="2">
        <v>143.44749999999996</v>
      </c>
      <c r="K3181" s="3">
        <f t="shared" si="195"/>
        <v>143.44749999999996</v>
      </c>
      <c r="L3181" s="3">
        <v>94.25833333333334</v>
      </c>
      <c r="M3181" s="4">
        <v>479.82086666666669</v>
      </c>
      <c r="N3181" s="4">
        <v>49.127699999999997</v>
      </c>
      <c r="O3181" s="4">
        <v>672.39661666666655</v>
      </c>
      <c r="P3181" s="3">
        <f t="shared" si="196"/>
        <v>480.00108333333327</v>
      </c>
      <c r="Q3181" s="5">
        <v>0</v>
      </c>
      <c r="R3181" s="5">
        <f>VLOOKUP(D3181,'[1]DESIGN LOAD'!AC:AF,2,FALSE)</f>
        <v>555</v>
      </c>
      <c r="S3181" s="7">
        <f>VLOOKUP(D3181,'[1]DESIGN LOAD'!AC:AF,3,FALSE)</f>
        <v>675</v>
      </c>
      <c r="T3181">
        <f>VLOOKUP(D3181,'[1]DESIGN LOAD'!AC:AF,4,FALSE)</f>
        <v>1230</v>
      </c>
    </row>
    <row r="3182" spans="1:20" x14ac:dyDescent="0.3">
      <c r="A3182" s="6">
        <v>2024</v>
      </c>
      <c r="B3182" s="6">
        <v>11</v>
      </c>
      <c r="C3182" s="6">
        <v>10</v>
      </c>
      <c r="D3182" s="6">
        <v>18</v>
      </c>
      <c r="E3182" s="6" t="str">
        <f t="shared" si="194"/>
        <v>Sunday</v>
      </c>
      <c r="F3182" s="6" t="str">
        <f t="shared" si="197"/>
        <v>Weekend</v>
      </c>
      <c r="G3182" s="6" t="str">
        <f>_xlfn.XLOOKUP(B3182,'[1]VLOOKUP DATA'!$A$3:$A$14,'[1]VLOOKUP DATA'!$C$3:$C$14)</f>
        <v>Low-demand</v>
      </c>
      <c r="H3182" s="6" t="str" cm="1">
        <f t="array" ref="H3182">_xlfn.XLOOKUP(1,('[1]VLOOKUP DATA'!$I$2:$I$337=[1]DATA!G3182)*('[1]VLOOKUP DATA'!$J$2:$J$337=[1]DATA!D3182)*('[1]VLOOKUP DATA'!$K$2:$K$337=[1]DATA!E3182),'[1]VLOOKUP DATA'!$L$2:$L$337)</f>
        <v>Off-Peak</v>
      </c>
      <c r="I3182" s="1" cm="1">
        <f t="array" ref="I3182">_xlfn.XLOOKUP(B3182,'[1]VLOOKUP DATA'!$A$3:$A$14,_xlfn.XLOOKUP(H3182,'[1]VLOOKUP DATA'!$D$2:$F$2,'[1]VLOOKUP DATA'!$D$3:$F$14))*100</f>
        <v>93</v>
      </c>
      <c r="J3182" s="2">
        <v>118.16058333333334</v>
      </c>
      <c r="K3182" s="3">
        <f t="shared" si="195"/>
        <v>118.16058333333334</v>
      </c>
      <c r="L3182" s="3">
        <v>93.11666666666666</v>
      </c>
      <c r="M3182" s="4">
        <v>479.82808333333344</v>
      </c>
      <c r="N3182" s="4">
        <v>17.867608333333337</v>
      </c>
      <c r="O3182" s="4">
        <v>615.85675833333346</v>
      </c>
      <c r="P3182" s="3">
        <f t="shared" si="196"/>
        <v>480.00108333333327</v>
      </c>
      <c r="Q3182" s="5">
        <v>0</v>
      </c>
      <c r="R3182" s="5">
        <f>VLOOKUP(D3182,'[1]DESIGN LOAD'!AC:AF,2,FALSE)</f>
        <v>485</v>
      </c>
      <c r="S3182" s="7">
        <f>VLOOKUP(D3182,'[1]DESIGN LOAD'!AC:AF,3,FALSE)</f>
        <v>655</v>
      </c>
      <c r="T3182">
        <f>VLOOKUP(D3182,'[1]DESIGN LOAD'!AC:AF,4,FALSE)</f>
        <v>1140</v>
      </c>
    </row>
    <row r="3183" spans="1:20" x14ac:dyDescent="0.3">
      <c r="A3183" s="6">
        <v>2024</v>
      </c>
      <c r="B3183" s="6">
        <v>11</v>
      </c>
      <c r="C3183" s="6">
        <v>10</v>
      </c>
      <c r="D3183" s="6">
        <v>19</v>
      </c>
      <c r="E3183" s="6" t="str">
        <f t="shared" si="194"/>
        <v>Sunday</v>
      </c>
      <c r="F3183" s="6" t="str">
        <f t="shared" si="197"/>
        <v>Weekend</v>
      </c>
      <c r="G3183" s="6" t="str">
        <f>_xlfn.XLOOKUP(B3183,'[1]VLOOKUP DATA'!$A$3:$A$14,'[1]VLOOKUP DATA'!$C$3:$C$14)</f>
        <v>Low-demand</v>
      </c>
      <c r="H3183" s="6" t="str" cm="1">
        <f t="array" ref="H3183">_xlfn.XLOOKUP(1,('[1]VLOOKUP DATA'!$I$2:$I$337=[1]DATA!G3183)*('[1]VLOOKUP DATA'!$J$2:$J$337=[1]DATA!D3183)*('[1]VLOOKUP DATA'!$K$2:$K$337=[1]DATA!E3183),'[1]VLOOKUP DATA'!$L$2:$L$337)</f>
        <v>Off-Peak</v>
      </c>
      <c r="I3183" s="1" cm="1">
        <f t="array" ref="I3183">_xlfn.XLOOKUP(B3183,'[1]VLOOKUP DATA'!$A$3:$A$14,_xlfn.XLOOKUP(H3183,'[1]VLOOKUP DATA'!$D$2:$F$2,'[1]VLOOKUP DATA'!$D$3:$F$14))*100</f>
        <v>93</v>
      </c>
      <c r="J3183" s="2">
        <v>112.41088333333332</v>
      </c>
      <c r="K3183" s="3">
        <f t="shared" si="195"/>
        <v>112.41088333333332</v>
      </c>
      <c r="L3183" s="3">
        <v>93</v>
      </c>
      <c r="M3183" s="4">
        <v>479.82439166666677</v>
      </c>
      <c r="N3183" s="4">
        <v>0.29012500000000008</v>
      </c>
      <c r="O3183" s="4">
        <v>592.52588333333324</v>
      </c>
      <c r="P3183" s="3">
        <f t="shared" si="196"/>
        <v>480.00108333333327</v>
      </c>
      <c r="Q3183" s="5">
        <v>0</v>
      </c>
      <c r="R3183" s="5">
        <f>VLOOKUP(D3183,'[1]DESIGN LOAD'!AC:AF,2,FALSE)</f>
        <v>295</v>
      </c>
      <c r="S3183" s="7">
        <f>VLOOKUP(D3183,'[1]DESIGN LOAD'!AC:AF,3,FALSE)</f>
        <v>655</v>
      </c>
      <c r="T3183">
        <f>VLOOKUP(D3183,'[1]DESIGN LOAD'!AC:AF,4,FALSE)</f>
        <v>950</v>
      </c>
    </row>
    <row r="3184" spans="1:20" x14ac:dyDescent="0.3">
      <c r="A3184" s="6">
        <v>2024</v>
      </c>
      <c r="B3184" s="6">
        <v>11</v>
      </c>
      <c r="C3184" s="6">
        <v>10</v>
      </c>
      <c r="D3184" s="6">
        <v>20</v>
      </c>
      <c r="E3184" s="6" t="str">
        <f t="shared" si="194"/>
        <v>Sunday</v>
      </c>
      <c r="F3184" s="6" t="str">
        <f t="shared" si="197"/>
        <v>Weekend</v>
      </c>
      <c r="G3184" s="6" t="str">
        <f>_xlfn.XLOOKUP(B3184,'[1]VLOOKUP DATA'!$A$3:$A$14,'[1]VLOOKUP DATA'!$C$3:$C$14)</f>
        <v>Low-demand</v>
      </c>
      <c r="H3184" s="6" t="str" cm="1">
        <f t="array" ref="H3184">_xlfn.XLOOKUP(1,('[1]VLOOKUP DATA'!$I$2:$I$337=[1]DATA!G3184)*('[1]VLOOKUP DATA'!$J$2:$J$337=[1]DATA!D3184)*('[1]VLOOKUP DATA'!$K$2:$K$337=[1]DATA!E3184),'[1]VLOOKUP DATA'!$L$2:$L$337)</f>
        <v>Off-Peak</v>
      </c>
      <c r="I3184" s="1" cm="1">
        <f t="array" ref="I3184">_xlfn.XLOOKUP(B3184,'[1]VLOOKUP DATA'!$A$3:$A$14,_xlfn.XLOOKUP(H3184,'[1]VLOOKUP DATA'!$D$2:$F$2,'[1]VLOOKUP DATA'!$D$3:$F$14))*100</f>
        <v>93</v>
      </c>
      <c r="J3184" s="2">
        <v>-34.143641666666682</v>
      </c>
      <c r="K3184" s="3">
        <f t="shared" si="195"/>
        <v>0</v>
      </c>
      <c r="L3184" s="3">
        <v>95.2</v>
      </c>
      <c r="M3184" s="4">
        <v>479.83549999999997</v>
      </c>
      <c r="N3184" s="4">
        <v>0</v>
      </c>
      <c r="O3184" s="4">
        <v>445.69154999999995</v>
      </c>
      <c r="P3184" s="3">
        <f t="shared" si="196"/>
        <v>480.00108333333327</v>
      </c>
      <c r="Q3184" s="5">
        <v>0</v>
      </c>
      <c r="R3184" s="5">
        <f>VLOOKUP(D3184,'[1]DESIGN LOAD'!AC:AF,2,FALSE)</f>
        <v>295</v>
      </c>
      <c r="S3184" s="7">
        <f>VLOOKUP(D3184,'[1]DESIGN LOAD'!AC:AF,3,FALSE)</f>
        <v>190</v>
      </c>
      <c r="T3184">
        <f>VLOOKUP(D3184,'[1]DESIGN LOAD'!AC:AF,4,FALSE)</f>
        <v>485</v>
      </c>
    </row>
    <row r="3185" spans="1:20" x14ac:dyDescent="0.3">
      <c r="A3185" s="6">
        <v>2024</v>
      </c>
      <c r="B3185" s="6">
        <v>11</v>
      </c>
      <c r="C3185" s="6">
        <v>10</v>
      </c>
      <c r="D3185" s="6">
        <v>21</v>
      </c>
      <c r="E3185" s="6" t="str">
        <f t="shared" si="194"/>
        <v>Sunday</v>
      </c>
      <c r="F3185" s="6" t="str">
        <f t="shared" si="197"/>
        <v>Weekend</v>
      </c>
      <c r="G3185" s="6" t="str">
        <f>_xlfn.XLOOKUP(B3185,'[1]VLOOKUP DATA'!$A$3:$A$14,'[1]VLOOKUP DATA'!$C$3:$C$14)</f>
        <v>Low-demand</v>
      </c>
      <c r="H3185" s="6" t="str" cm="1">
        <f t="array" ref="H3185">_xlfn.XLOOKUP(1,('[1]VLOOKUP DATA'!$I$2:$I$337=[1]DATA!G3185)*('[1]VLOOKUP DATA'!$J$2:$J$337=[1]DATA!D3185)*('[1]VLOOKUP DATA'!$K$2:$K$337=[1]DATA!E3185),'[1]VLOOKUP DATA'!$L$2:$L$337)</f>
        <v>Off-Peak</v>
      </c>
      <c r="I3185" s="1" cm="1">
        <f t="array" ref="I3185">_xlfn.XLOOKUP(B3185,'[1]VLOOKUP DATA'!$A$3:$A$14,_xlfn.XLOOKUP(H3185,'[1]VLOOKUP DATA'!$D$2:$F$2,'[1]VLOOKUP DATA'!$D$3:$F$14))*100</f>
        <v>93</v>
      </c>
      <c r="J3185" s="2">
        <v>21.481091666666661</v>
      </c>
      <c r="K3185" s="3">
        <f t="shared" si="195"/>
        <v>21.481091666666661</v>
      </c>
      <c r="L3185" s="3">
        <v>98.783333333333331</v>
      </c>
      <c r="M3185" s="4">
        <v>426.01907500000016</v>
      </c>
      <c r="N3185" s="4">
        <v>0</v>
      </c>
      <c r="O3185" s="4">
        <v>447.49994999999996</v>
      </c>
      <c r="P3185" s="3">
        <f t="shared" si="196"/>
        <v>480.00108333333327</v>
      </c>
      <c r="Q3185" s="5">
        <v>0</v>
      </c>
      <c r="R3185" s="5">
        <f>VLOOKUP(D3185,'[1]DESIGN LOAD'!AC:AF,2,FALSE)</f>
        <v>295</v>
      </c>
      <c r="S3185" s="7">
        <f>VLOOKUP(D3185,'[1]DESIGN LOAD'!AC:AF,3,FALSE)</f>
        <v>190</v>
      </c>
      <c r="T3185">
        <f>VLOOKUP(D3185,'[1]DESIGN LOAD'!AC:AF,4,FALSE)</f>
        <v>485</v>
      </c>
    </row>
    <row r="3186" spans="1:20" x14ac:dyDescent="0.3">
      <c r="A3186" s="6">
        <v>2024</v>
      </c>
      <c r="B3186" s="6">
        <v>11</v>
      </c>
      <c r="C3186" s="6">
        <v>10</v>
      </c>
      <c r="D3186" s="6">
        <v>22</v>
      </c>
      <c r="E3186" s="6" t="str">
        <f t="shared" si="194"/>
        <v>Sunday</v>
      </c>
      <c r="F3186" s="6" t="str">
        <f t="shared" si="197"/>
        <v>Weekend</v>
      </c>
      <c r="G3186" s="6" t="str">
        <f>_xlfn.XLOOKUP(B3186,'[1]VLOOKUP DATA'!$A$3:$A$14,'[1]VLOOKUP DATA'!$C$3:$C$14)</f>
        <v>Low-demand</v>
      </c>
      <c r="H3186" s="6" t="str" cm="1">
        <f t="array" ref="H3186">_xlfn.XLOOKUP(1,('[1]VLOOKUP DATA'!$I$2:$I$337=[1]DATA!G3186)*('[1]VLOOKUP DATA'!$J$2:$J$337=[1]DATA!D3186)*('[1]VLOOKUP DATA'!$K$2:$K$337=[1]DATA!E3186),'[1]VLOOKUP DATA'!$L$2:$L$337)</f>
        <v>Off-Peak</v>
      </c>
      <c r="I3186" s="1" cm="1">
        <f t="array" ref="I3186">_xlfn.XLOOKUP(B3186,'[1]VLOOKUP DATA'!$A$3:$A$14,_xlfn.XLOOKUP(H3186,'[1]VLOOKUP DATA'!$D$2:$F$2,'[1]VLOOKUP DATA'!$D$3:$F$14))*100</f>
        <v>93</v>
      </c>
      <c r="J3186" s="2">
        <v>68.561133333333331</v>
      </c>
      <c r="K3186" s="3">
        <f t="shared" si="195"/>
        <v>68.561133333333331</v>
      </c>
      <c r="L3186" s="3">
        <v>99</v>
      </c>
      <c r="M3186" s="4">
        <v>379.33954999999986</v>
      </c>
      <c r="N3186" s="4">
        <v>0</v>
      </c>
      <c r="O3186" s="4">
        <v>447.90082500000011</v>
      </c>
      <c r="P3186" s="3">
        <f t="shared" si="196"/>
        <v>480.00108333333327</v>
      </c>
      <c r="Q3186" s="5">
        <v>0</v>
      </c>
      <c r="R3186" s="5">
        <f>VLOOKUP(D3186,'[1]DESIGN LOAD'!AC:AF,2,FALSE)</f>
        <v>200</v>
      </c>
      <c r="S3186" s="7">
        <f>VLOOKUP(D3186,'[1]DESIGN LOAD'!AC:AF,3,FALSE)</f>
        <v>190</v>
      </c>
      <c r="T3186">
        <f>VLOOKUP(D3186,'[1]DESIGN LOAD'!AC:AF,4,FALSE)</f>
        <v>390</v>
      </c>
    </row>
    <row r="3187" spans="1:20" x14ac:dyDescent="0.3">
      <c r="A3187" s="6">
        <v>2024</v>
      </c>
      <c r="B3187" s="6">
        <v>11</v>
      </c>
      <c r="C3187" s="6">
        <v>10</v>
      </c>
      <c r="D3187" s="6">
        <v>23</v>
      </c>
      <c r="E3187" s="6" t="str">
        <f t="shared" si="194"/>
        <v>Sunday</v>
      </c>
      <c r="F3187" s="6" t="str">
        <f t="shared" si="197"/>
        <v>Weekend</v>
      </c>
      <c r="G3187" s="6" t="str">
        <f>_xlfn.XLOOKUP(B3187,'[1]VLOOKUP DATA'!$A$3:$A$14,'[1]VLOOKUP DATA'!$C$3:$C$14)</f>
        <v>Low-demand</v>
      </c>
      <c r="H3187" s="6" t="str" cm="1">
        <f t="array" ref="H3187">_xlfn.XLOOKUP(1,('[1]VLOOKUP DATA'!$I$2:$I$337=[1]DATA!G3187)*('[1]VLOOKUP DATA'!$J$2:$J$337=[1]DATA!D3187)*('[1]VLOOKUP DATA'!$K$2:$K$337=[1]DATA!E3187),'[1]VLOOKUP DATA'!$L$2:$L$337)</f>
        <v>Off-Peak</v>
      </c>
      <c r="I3187" s="1" cm="1">
        <f t="array" ref="I3187">_xlfn.XLOOKUP(B3187,'[1]VLOOKUP DATA'!$A$3:$A$14,_xlfn.XLOOKUP(H3187,'[1]VLOOKUP DATA'!$D$2:$F$2,'[1]VLOOKUP DATA'!$D$3:$F$14))*100</f>
        <v>93</v>
      </c>
      <c r="J3187" s="2">
        <v>71.764174999999994</v>
      </c>
      <c r="K3187" s="3">
        <f t="shared" si="195"/>
        <v>71.764174999999994</v>
      </c>
      <c r="L3187" s="3">
        <v>99</v>
      </c>
      <c r="M3187" s="4">
        <v>374.76740000000001</v>
      </c>
      <c r="N3187" s="4">
        <v>0</v>
      </c>
      <c r="O3187" s="4">
        <v>446.5290916666666</v>
      </c>
      <c r="P3187" s="3">
        <f t="shared" si="196"/>
        <v>480.00108333333327</v>
      </c>
      <c r="Q3187" s="5">
        <v>0</v>
      </c>
      <c r="R3187" s="5">
        <f>VLOOKUP(D3187,'[1]DESIGN LOAD'!AC:AF,2,FALSE)</f>
        <v>200</v>
      </c>
      <c r="S3187" s="7">
        <f>VLOOKUP(D3187,'[1]DESIGN LOAD'!AC:AF,3,FALSE)</f>
        <v>190</v>
      </c>
      <c r="T3187">
        <f>VLOOKUP(D3187,'[1]DESIGN LOAD'!AC:AF,4,FALSE)</f>
        <v>390</v>
      </c>
    </row>
    <row r="3188" spans="1:20" x14ac:dyDescent="0.3">
      <c r="A3188" s="6">
        <v>2024</v>
      </c>
      <c r="B3188" s="6">
        <v>11</v>
      </c>
      <c r="C3188" s="6">
        <v>11</v>
      </c>
      <c r="D3188" s="6">
        <v>0</v>
      </c>
      <c r="E3188" s="6" t="str">
        <f t="shared" si="194"/>
        <v>Monday</v>
      </c>
      <c r="F3188" s="6" t="str">
        <f t="shared" si="197"/>
        <v>Week-day</v>
      </c>
      <c r="G3188" s="6" t="str">
        <f>_xlfn.XLOOKUP(B3188,'[1]VLOOKUP DATA'!$A$3:$A$14,'[1]VLOOKUP DATA'!$C$3:$C$14)</f>
        <v>Low-demand</v>
      </c>
      <c r="H3188" s="6" t="str" cm="1">
        <f t="array" ref="H3188">_xlfn.XLOOKUP(1,('[1]VLOOKUP DATA'!$I$2:$I$337=[1]DATA!G3188)*('[1]VLOOKUP DATA'!$J$2:$J$337=[1]DATA!D3188)*('[1]VLOOKUP DATA'!$K$2:$K$337=[1]DATA!E3188),'[1]VLOOKUP DATA'!$L$2:$L$337)</f>
        <v>Off-Peak</v>
      </c>
      <c r="I3188" s="1" cm="1">
        <f t="array" ref="I3188">_xlfn.XLOOKUP(B3188,'[1]VLOOKUP DATA'!$A$3:$A$14,_xlfn.XLOOKUP(H3188,'[1]VLOOKUP DATA'!$D$2:$F$2,'[1]VLOOKUP DATA'!$D$3:$F$14))*100</f>
        <v>93</v>
      </c>
      <c r="J3188" s="2">
        <v>72.017599999999973</v>
      </c>
      <c r="K3188" s="3">
        <f t="shared" si="195"/>
        <v>72.017599999999973</v>
      </c>
      <c r="L3188" s="3">
        <v>99</v>
      </c>
      <c r="M3188" s="4">
        <v>367.78336666666661</v>
      </c>
      <c r="N3188" s="4">
        <v>0</v>
      </c>
      <c r="O3188" s="4">
        <v>439.80116666666675</v>
      </c>
      <c r="P3188" s="3">
        <f t="shared" si="196"/>
        <v>480.00108333333327</v>
      </c>
      <c r="Q3188" s="5">
        <v>0</v>
      </c>
      <c r="R3188" s="5">
        <f>VLOOKUP(D3188,'[1]DESIGN LOAD'!AC:AF,2,FALSE)</f>
        <v>200</v>
      </c>
      <c r="S3188" s="7">
        <f>VLOOKUP(D3188,'[1]DESIGN LOAD'!AC:AF,3,FALSE)</f>
        <v>190</v>
      </c>
      <c r="T3188">
        <f>VLOOKUP(D3188,'[1]DESIGN LOAD'!AC:AF,4,FALSE)</f>
        <v>390</v>
      </c>
    </row>
    <row r="3189" spans="1:20" x14ac:dyDescent="0.3">
      <c r="A3189" s="6">
        <v>2024</v>
      </c>
      <c r="B3189" s="6">
        <v>11</v>
      </c>
      <c r="C3189" s="6">
        <v>11</v>
      </c>
      <c r="D3189" s="6">
        <v>1</v>
      </c>
      <c r="E3189" s="6" t="str">
        <f t="shared" si="194"/>
        <v>Monday</v>
      </c>
      <c r="F3189" s="6" t="str">
        <f t="shared" si="197"/>
        <v>Week-day</v>
      </c>
      <c r="G3189" s="6" t="str">
        <f>_xlfn.XLOOKUP(B3189,'[1]VLOOKUP DATA'!$A$3:$A$14,'[1]VLOOKUP DATA'!$C$3:$C$14)</f>
        <v>Low-demand</v>
      </c>
      <c r="H3189" s="6" t="str" cm="1">
        <f t="array" ref="H3189">_xlfn.XLOOKUP(1,('[1]VLOOKUP DATA'!$I$2:$I$337=[1]DATA!G3189)*('[1]VLOOKUP DATA'!$J$2:$J$337=[1]DATA!D3189)*('[1]VLOOKUP DATA'!$K$2:$K$337=[1]DATA!E3189),'[1]VLOOKUP DATA'!$L$2:$L$337)</f>
        <v>Off-Peak</v>
      </c>
      <c r="I3189" s="1" cm="1">
        <f t="array" ref="I3189">_xlfn.XLOOKUP(B3189,'[1]VLOOKUP DATA'!$A$3:$A$14,_xlfn.XLOOKUP(H3189,'[1]VLOOKUP DATA'!$D$2:$F$2,'[1]VLOOKUP DATA'!$D$3:$F$14))*100</f>
        <v>93</v>
      </c>
      <c r="J3189" s="2">
        <v>62.433408333333325</v>
      </c>
      <c r="K3189" s="3">
        <f t="shared" si="195"/>
        <v>62.433408333333325</v>
      </c>
      <c r="L3189" s="3">
        <v>99</v>
      </c>
      <c r="M3189" s="4">
        <v>386.71887499999997</v>
      </c>
      <c r="N3189" s="4">
        <v>0</v>
      </c>
      <c r="O3189" s="4">
        <v>449.1504333333333</v>
      </c>
      <c r="P3189" s="3">
        <f t="shared" si="196"/>
        <v>480.00108333333327</v>
      </c>
      <c r="Q3189" s="5">
        <v>0</v>
      </c>
      <c r="R3189" s="5">
        <f>VLOOKUP(D3189,'[1]DESIGN LOAD'!AC:AF,2,FALSE)</f>
        <v>200</v>
      </c>
      <c r="S3189" s="7">
        <f>VLOOKUP(D3189,'[1]DESIGN LOAD'!AC:AF,3,FALSE)</f>
        <v>190</v>
      </c>
      <c r="T3189">
        <f>VLOOKUP(D3189,'[1]DESIGN LOAD'!AC:AF,4,FALSE)</f>
        <v>390</v>
      </c>
    </row>
    <row r="3190" spans="1:20" x14ac:dyDescent="0.3">
      <c r="A3190" s="6">
        <v>2024</v>
      </c>
      <c r="B3190" s="6">
        <v>11</v>
      </c>
      <c r="C3190" s="6">
        <v>11</v>
      </c>
      <c r="D3190" s="6">
        <v>2</v>
      </c>
      <c r="E3190" s="6" t="str">
        <f t="shared" si="194"/>
        <v>Monday</v>
      </c>
      <c r="F3190" s="6" t="str">
        <f t="shared" si="197"/>
        <v>Week-day</v>
      </c>
      <c r="G3190" s="6" t="str">
        <f>_xlfn.XLOOKUP(B3190,'[1]VLOOKUP DATA'!$A$3:$A$14,'[1]VLOOKUP DATA'!$C$3:$C$14)</f>
        <v>Low-demand</v>
      </c>
      <c r="H3190" s="6" t="str" cm="1">
        <f t="array" ref="H3190">_xlfn.XLOOKUP(1,('[1]VLOOKUP DATA'!$I$2:$I$337=[1]DATA!G3190)*('[1]VLOOKUP DATA'!$J$2:$J$337=[1]DATA!D3190)*('[1]VLOOKUP DATA'!$K$2:$K$337=[1]DATA!E3190),'[1]VLOOKUP DATA'!$L$2:$L$337)</f>
        <v>Off-Peak</v>
      </c>
      <c r="I3190" s="1" cm="1">
        <f t="array" ref="I3190">_xlfn.XLOOKUP(B3190,'[1]VLOOKUP DATA'!$A$3:$A$14,_xlfn.XLOOKUP(H3190,'[1]VLOOKUP DATA'!$D$2:$F$2,'[1]VLOOKUP DATA'!$D$3:$F$14))*100</f>
        <v>93</v>
      </c>
      <c r="J3190" s="2">
        <v>102.80314999999997</v>
      </c>
      <c r="K3190" s="3">
        <f t="shared" si="195"/>
        <v>102.80314999999997</v>
      </c>
      <c r="L3190" s="3">
        <v>99</v>
      </c>
      <c r="M3190" s="4">
        <v>460.12224166666664</v>
      </c>
      <c r="N3190" s="4">
        <v>0</v>
      </c>
      <c r="O3190" s="4">
        <v>562.92594166666674</v>
      </c>
      <c r="P3190" s="3">
        <f t="shared" si="196"/>
        <v>480.00108333333327</v>
      </c>
      <c r="Q3190" s="5">
        <v>0</v>
      </c>
      <c r="R3190" s="5">
        <f>VLOOKUP(D3190,'[1]DESIGN LOAD'!AC:AF,2,FALSE)</f>
        <v>200</v>
      </c>
      <c r="S3190" s="7">
        <f>VLOOKUP(D3190,'[1]DESIGN LOAD'!AC:AF,3,FALSE)</f>
        <v>190</v>
      </c>
      <c r="T3190">
        <f>VLOOKUP(D3190,'[1]DESIGN LOAD'!AC:AF,4,FALSE)</f>
        <v>390</v>
      </c>
    </row>
    <row r="3191" spans="1:20" x14ac:dyDescent="0.3">
      <c r="A3191" s="6">
        <v>2024</v>
      </c>
      <c r="B3191" s="6">
        <v>11</v>
      </c>
      <c r="C3191" s="6">
        <v>11</v>
      </c>
      <c r="D3191" s="6">
        <v>3</v>
      </c>
      <c r="E3191" s="6" t="str">
        <f t="shared" si="194"/>
        <v>Monday</v>
      </c>
      <c r="F3191" s="6" t="str">
        <f t="shared" si="197"/>
        <v>Week-day</v>
      </c>
      <c r="G3191" s="6" t="str">
        <f>_xlfn.XLOOKUP(B3191,'[1]VLOOKUP DATA'!$A$3:$A$14,'[1]VLOOKUP DATA'!$C$3:$C$14)</f>
        <v>Low-demand</v>
      </c>
      <c r="H3191" s="6" t="str" cm="1">
        <f t="array" ref="H3191">_xlfn.XLOOKUP(1,('[1]VLOOKUP DATA'!$I$2:$I$337=[1]DATA!G3191)*('[1]VLOOKUP DATA'!$J$2:$J$337=[1]DATA!D3191)*('[1]VLOOKUP DATA'!$K$2:$K$337=[1]DATA!E3191),'[1]VLOOKUP DATA'!$L$2:$L$337)</f>
        <v>Off-Peak</v>
      </c>
      <c r="I3191" s="1" cm="1">
        <f t="array" ref="I3191">_xlfn.XLOOKUP(B3191,'[1]VLOOKUP DATA'!$A$3:$A$14,_xlfn.XLOOKUP(H3191,'[1]VLOOKUP DATA'!$D$2:$F$2,'[1]VLOOKUP DATA'!$D$3:$F$14))*100</f>
        <v>93</v>
      </c>
      <c r="J3191" s="2">
        <v>105.26055000000002</v>
      </c>
      <c r="K3191" s="3">
        <f t="shared" si="195"/>
        <v>105.26055000000002</v>
      </c>
      <c r="L3191" s="3">
        <v>99</v>
      </c>
      <c r="M3191" s="4">
        <v>461.95521666666662</v>
      </c>
      <c r="N3191" s="4">
        <v>0</v>
      </c>
      <c r="O3191" s="4">
        <v>567.21634999999992</v>
      </c>
      <c r="P3191" s="3">
        <f t="shared" si="196"/>
        <v>480.00108333333327</v>
      </c>
      <c r="Q3191" s="5">
        <v>0</v>
      </c>
      <c r="R3191" s="5">
        <f>VLOOKUP(D3191,'[1]DESIGN LOAD'!AC:AF,2,FALSE)</f>
        <v>200</v>
      </c>
      <c r="S3191" s="7">
        <f>VLOOKUP(D3191,'[1]DESIGN LOAD'!AC:AF,3,FALSE)</f>
        <v>190</v>
      </c>
      <c r="T3191">
        <f>VLOOKUP(D3191,'[1]DESIGN LOAD'!AC:AF,4,FALSE)</f>
        <v>390</v>
      </c>
    </row>
    <row r="3192" spans="1:20" x14ac:dyDescent="0.3">
      <c r="A3192" s="6">
        <v>2024</v>
      </c>
      <c r="B3192" s="6">
        <v>11</v>
      </c>
      <c r="C3192" s="6">
        <v>11</v>
      </c>
      <c r="D3192" s="6">
        <v>4</v>
      </c>
      <c r="E3192" s="6" t="str">
        <f t="shared" si="194"/>
        <v>Monday</v>
      </c>
      <c r="F3192" s="6" t="str">
        <f t="shared" si="197"/>
        <v>Week-day</v>
      </c>
      <c r="G3192" s="6" t="str">
        <f>_xlfn.XLOOKUP(B3192,'[1]VLOOKUP DATA'!$A$3:$A$14,'[1]VLOOKUP DATA'!$C$3:$C$14)</f>
        <v>Low-demand</v>
      </c>
      <c r="H3192" s="6" t="str" cm="1">
        <f t="array" ref="H3192">_xlfn.XLOOKUP(1,('[1]VLOOKUP DATA'!$I$2:$I$337=[1]DATA!G3192)*('[1]VLOOKUP DATA'!$J$2:$J$337=[1]DATA!D3192)*('[1]VLOOKUP DATA'!$K$2:$K$337=[1]DATA!E3192),'[1]VLOOKUP DATA'!$L$2:$L$337)</f>
        <v>Off-Peak</v>
      </c>
      <c r="I3192" s="1" cm="1">
        <f t="array" ref="I3192">_xlfn.XLOOKUP(B3192,'[1]VLOOKUP DATA'!$A$3:$A$14,_xlfn.XLOOKUP(H3192,'[1]VLOOKUP DATA'!$D$2:$F$2,'[1]VLOOKUP DATA'!$D$3:$F$14))*100</f>
        <v>93</v>
      </c>
      <c r="J3192" s="2">
        <v>103.46507500000003</v>
      </c>
      <c r="K3192" s="3">
        <f t="shared" si="195"/>
        <v>103.46507500000003</v>
      </c>
      <c r="L3192" s="3">
        <v>99</v>
      </c>
      <c r="M3192" s="4">
        <v>456.14200833333331</v>
      </c>
      <c r="N3192" s="4">
        <v>0</v>
      </c>
      <c r="O3192" s="4">
        <v>559.60754999999995</v>
      </c>
      <c r="P3192" s="3">
        <f t="shared" si="196"/>
        <v>480.00108333333327</v>
      </c>
      <c r="Q3192" s="5">
        <v>0</v>
      </c>
      <c r="R3192" s="5">
        <f>VLOOKUP(D3192,'[1]DESIGN LOAD'!AC:AF,2,FALSE)</f>
        <v>295</v>
      </c>
      <c r="S3192" s="7">
        <f>VLOOKUP(D3192,'[1]DESIGN LOAD'!AC:AF,3,FALSE)</f>
        <v>190</v>
      </c>
      <c r="T3192">
        <f>VLOOKUP(D3192,'[1]DESIGN LOAD'!AC:AF,4,FALSE)</f>
        <v>485</v>
      </c>
    </row>
    <row r="3193" spans="1:20" x14ac:dyDescent="0.3">
      <c r="A3193" s="6">
        <v>2024</v>
      </c>
      <c r="B3193" s="6">
        <v>11</v>
      </c>
      <c r="C3193" s="6">
        <v>11</v>
      </c>
      <c r="D3193" s="6">
        <v>5</v>
      </c>
      <c r="E3193" s="6" t="str">
        <f t="shared" si="194"/>
        <v>Monday</v>
      </c>
      <c r="F3193" s="6" t="str">
        <f t="shared" si="197"/>
        <v>Week-day</v>
      </c>
      <c r="G3193" s="6" t="str">
        <f>_xlfn.XLOOKUP(B3193,'[1]VLOOKUP DATA'!$A$3:$A$14,'[1]VLOOKUP DATA'!$C$3:$C$14)</f>
        <v>Low-demand</v>
      </c>
      <c r="H3193" s="6" t="str" cm="1">
        <f t="array" ref="H3193">_xlfn.XLOOKUP(1,('[1]VLOOKUP DATA'!$I$2:$I$337=[1]DATA!G3193)*('[1]VLOOKUP DATA'!$J$2:$J$337=[1]DATA!D3193)*('[1]VLOOKUP DATA'!$K$2:$K$337=[1]DATA!E3193),'[1]VLOOKUP DATA'!$L$2:$L$337)</f>
        <v>Off-Peak</v>
      </c>
      <c r="I3193" s="1" cm="1">
        <f t="array" ref="I3193">_xlfn.XLOOKUP(B3193,'[1]VLOOKUP DATA'!$A$3:$A$14,_xlfn.XLOOKUP(H3193,'[1]VLOOKUP DATA'!$D$2:$F$2,'[1]VLOOKUP DATA'!$D$3:$F$14))*100</f>
        <v>93</v>
      </c>
      <c r="J3193" s="2">
        <v>90.305765306122439</v>
      </c>
      <c r="K3193" s="3">
        <f t="shared" si="195"/>
        <v>90.305765306122439</v>
      </c>
      <c r="L3193" s="3">
        <v>99</v>
      </c>
      <c r="M3193" s="4">
        <v>475.65514285714283</v>
      </c>
      <c r="N3193" s="4">
        <v>6.8934591836734693</v>
      </c>
      <c r="O3193" s="4">
        <v>572.854948979592</v>
      </c>
      <c r="P3193" s="3">
        <f t="shared" si="196"/>
        <v>480.00108333333327</v>
      </c>
      <c r="Q3193" s="5">
        <v>0</v>
      </c>
      <c r="R3193" s="5">
        <f>VLOOKUP(D3193,'[1]DESIGN LOAD'!AC:AF,2,FALSE)</f>
        <v>295</v>
      </c>
      <c r="S3193" s="7">
        <f>VLOOKUP(D3193,'[1]DESIGN LOAD'!AC:AF,3,FALSE)</f>
        <v>190</v>
      </c>
      <c r="T3193">
        <f>VLOOKUP(D3193,'[1]DESIGN LOAD'!AC:AF,4,FALSE)</f>
        <v>485</v>
      </c>
    </row>
    <row r="3194" spans="1:20" x14ac:dyDescent="0.3">
      <c r="A3194" s="6">
        <v>2024</v>
      </c>
      <c r="B3194" s="6">
        <v>11</v>
      </c>
      <c r="C3194" s="6">
        <v>11</v>
      </c>
      <c r="D3194" s="6">
        <v>6</v>
      </c>
      <c r="E3194" s="6" t="str">
        <f t="shared" si="194"/>
        <v>Monday</v>
      </c>
      <c r="F3194" s="6" t="str">
        <f t="shared" si="197"/>
        <v>Week-day</v>
      </c>
      <c r="G3194" s="6" t="str">
        <f>_xlfn.XLOOKUP(B3194,'[1]VLOOKUP DATA'!$A$3:$A$14,'[1]VLOOKUP DATA'!$C$3:$C$14)</f>
        <v>Low-demand</v>
      </c>
      <c r="H3194" s="6" t="str" cm="1">
        <f t="array" ref="H3194">_xlfn.XLOOKUP(1,('[1]VLOOKUP DATA'!$I$2:$I$337=[1]DATA!G3194)*('[1]VLOOKUP DATA'!$J$2:$J$337=[1]DATA!D3194)*('[1]VLOOKUP DATA'!$K$2:$K$337=[1]DATA!E3194),'[1]VLOOKUP DATA'!$L$2:$L$337)</f>
        <v>Standard</v>
      </c>
      <c r="I3194" s="1" cm="1">
        <f t="array" ref="I3194">_xlfn.XLOOKUP(B3194,'[1]VLOOKUP DATA'!$A$3:$A$14,_xlfn.XLOOKUP(H3194,'[1]VLOOKUP DATA'!$D$2:$F$2,'[1]VLOOKUP DATA'!$D$3:$F$14))*100</f>
        <v>147</v>
      </c>
      <c r="J3194" s="2">
        <v>90.179041666666663</v>
      </c>
      <c r="K3194" s="3">
        <f t="shared" si="195"/>
        <v>90.179041666666663</v>
      </c>
      <c r="L3194" s="3">
        <v>99</v>
      </c>
      <c r="M3194" s="4">
        <v>400.58705000000003</v>
      </c>
      <c r="N3194" s="4">
        <v>56.253349999999998</v>
      </c>
      <c r="O3194" s="4">
        <v>547.01981666666677</v>
      </c>
      <c r="P3194" s="3">
        <f t="shared" si="196"/>
        <v>480.00108333333327</v>
      </c>
      <c r="Q3194" s="5">
        <v>0</v>
      </c>
      <c r="R3194" s="5">
        <f>VLOOKUP(D3194,'[1]DESIGN LOAD'!AC:AF,2,FALSE)</f>
        <v>295</v>
      </c>
      <c r="S3194" s="7">
        <f>VLOOKUP(D3194,'[1]DESIGN LOAD'!AC:AF,3,FALSE)</f>
        <v>190</v>
      </c>
      <c r="T3194">
        <f>VLOOKUP(D3194,'[1]DESIGN LOAD'!AC:AF,4,FALSE)</f>
        <v>485</v>
      </c>
    </row>
    <row r="3195" spans="1:20" x14ac:dyDescent="0.3">
      <c r="A3195" s="6">
        <v>2024</v>
      </c>
      <c r="B3195" s="6">
        <v>11</v>
      </c>
      <c r="C3195" s="6">
        <v>11</v>
      </c>
      <c r="D3195" s="6">
        <v>7</v>
      </c>
      <c r="E3195" s="6" t="str">
        <f t="shared" si="194"/>
        <v>Monday</v>
      </c>
      <c r="F3195" s="6" t="str">
        <f t="shared" si="197"/>
        <v>Week-day</v>
      </c>
      <c r="G3195" s="6" t="str">
        <f>_xlfn.XLOOKUP(B3195,'[1]VLOOKUP DATA'!$A$3:$A$14,'[1]VLOOKUP DATA'!$C$3:$C$14)</f>
        <v>Low-demand</v>
      </c>
      <c r="H3195" s="6" t="str" cm="1">
        <f t="array" ref="H3195">_xlfn.XLOOKUP(1,('[1]VLOOKUP DATA'!$I$2:$I$337=[1]DATA!G3195)*('[1]VLOOKUP DATA'!$J$2:$J$337=[1]DATA!D3195)*('[1]VLOOKUP DATA'!$K$2:$K$337=[1]DATA!E3195),'[1]VLOOKUP DATA'!$L$2:$L$337)</f>
        <v>Peak</v>
      </c>
      <c r="I3195" s="1" cm="1">
        <f t="array" ref="I3195">_xlfn.XLOOKUP(B3195,'[1]VLOOKUP DATA'!$A$3:$A$14,_xlfn.XLOOKUP(H3195,'[1]VLOOKUP DATA'!$D$2:$F$2,'[1]VLOOKUP DATA'!$D$3:$F$14))*100</f>
        <v>213</v>
      </c>
      <c r="J3195" s="2">
        <v>146.85382499999997</v>
      </c>
      <c r="K3195" s="3">
        <f t="shared" si="195"/>
        <v>146.85382499999997</v>
      </c>
      <c r="L3195" s="3">
        <v>96.458333333333329</v>
      </c>
      <c r="M3195" s="4">
        <v>266.78579166666674</v>
      </c>
      <c r="N3195" s="4">
        <v>158.25522499999997</v>
      </c>
      <c r="O3195" s="4">
        <v>571.89463333333356</v>
      </c>
      <c r="P3195" s="3">
        <f t="shared" si="196"/>
        <v>480.00108333333327</v>
      </c>
      <c r="Q3195" s="5">
        <v>0</v>
      </c>
      <c r="R3195" s="5">
        <f>VLOOKUP(D3195,'[1]DESIGN LOAD'!AC:AF,2,FALSE)</f>
        <v>565</v>
      </c>
      <c r="S3195" s="7">
        <f>VLOOKUP(D3195,'[1]DESIGN LOAD'!AC:AF,3,FALSE)</f>
        <v>690</v>
      </c>
      <c r="T3195">
        <f>VLOOKUP(D3195,'[1]DESIGN LOAD'!AC:AF,4,FALSE)</f>
        <v>1255</v>
      </c>
    </row>
    <row r="3196" spans="1:20" x14ac:dyDescent="0.3">
      <c r="A3196" s="6">
        <v>2024</v>
      </c>
      <c r="B3196" s="6">
        <v>11</v>
      </c>
      <c r="C3196" s="6">
        <v>11</v>
      </c>
      <c r="D3196" s="6">
        <v>8</v>
      </c>
      <c r="E3196" s="6" t="str">
        <f t="shared" si="194"/>
        <v>Monday</v>
      </c>
      <c r="F3196" s="6" t="str">
        <f t="shared" si="197"/>
        <v>Week-day</v>
      </c>
      <c r="G3196" s="6" t="str">
        <f>_xlfn.XLOOKUP(B3196,'[1]VLOOKUP DATA'!$A$3:$A$14,'[1]VLOOKUP DATA'!$C$3:$C$14)</f>
        <v>Low-demand</v>
      </c>
      <c r="H3196" s="6" t="str" cm="1">
        <f t="array" ref="H3196">_xlfn.XLOOKUP(1,('[1]VLOOKUP DATA'!$I$2:$I$337=[1]DATA!G3196)*('[1]VLOOKUP DATA'!$J$2:$J$337=[1]DATA!D3196)*('[1]VLOOKUP DATA'!$K$2:$K$337=[1]DATA!E3196),'[1]VLOOKUP DATA'!$L$2:$L$337)</f>
        <v>Peak</v>
      </c>
      <c r="I3196" s="1" cm="1">
        <f t="array" ref="I3196">_xlfn.XLOOKUP(B3196,'[1]VLOOKUP DATA'!$A$3:$A$14,_xlfn.XLOOKUP(H3196,'[1]VLOOKUP DATA'!$D$2:$F$2,'[1]VLOOKUP DATA'!$D$3:$F$14))*100</f>
        <v>213</v>
      </c>
      <c r="J3196" s="2">
        <v>42.11216666666666</v>
      </c>
      <c r="K3196" s="3">
        <f t="shared" si="195"/>
        <v>42.11216666666666</v>
      </c>
      <c r="L3196" s="3">
        <v>96.066666666666663</v>
      </c>
      <c r="M3196" s="4">
        <v>217.7519999999999</v>
      </c>
      <c r="N3196" s="4">
        <v>329.62137499999983</v>
      </c>
      <c r="O3196" s="4">
        <v>589.48532499999999</v>
      </c>
      <c r="P3196" s="3">
        <f t="shared" si="196"/>
        <v>480.00108333333327</v>
      </c>
      <c r="Q3196" s="5">
        <v>0</v>
      </c>
      <c r="R3196" s="5">
        <f>VLOOKUP(D3196,'[1]DESIGN LOAD'!AC:AF,2,FALSE)</f>
        <v>565</v>
      </c>
      <c r="S3196" s="7">
        <f>VLOOKUP(D3196,'[1]DESIGN LOAD'!AC:AF,3,FALSE)</f>
        <v>675</v>
      </c>
      <c r="T3196">
        <f>VLOOKUP(D3196,'[1]DESIGN LOAD'!AC:AF,4,FALSE)</f>
        <v>1240</v>
      </c>
    </row>
    <row r="3197" spans="1:20" x14ac:dyDescent="0.3">
      <c r="A3197" s="6">
        <v>2024</v>
      </c>
      <c r="B3197" s="6">
        <v>11</v>
      </c>
      <c r="C3197" s="6">
        <v>11</v>
      </c>
      <c r="D3197" s="6">
        <v>9</v>
      </c>
      <c r="E3197" s="6" t="str">
        <f t="shared" si="194"/>
        <v>Monday</v>
      </c>
      <c r="F3197" s="6" t="str">
        <f t="shared" si="197"/>
        <v>Week-day</v>
      </c>
      <c r="G3197" s="6" t="str">
        <f>_xlfn.XLOOKUP(B3197,'[1]VLOOKUP DATA'!$A$3:$A$14,'[1]VLOOKUP DATA'!$C$3:$C$14)</f>
        <v>Low-demand</v>
      </c>
      <c r="H3197" s="6" t="str" cm="1">
        <f t="array" ref="H3197">_xlfn.XLOOKUP(1,('[1]VLOOKUP DATA'!$I$2:$I$337=[1]DATA!G3197)*('[1]VLOOKUP DATA'!$J$2:$J$337=[1]DATA!D3197)*('[1]VLOOKUP DATA'!$K$2:$K$337=[1]DATA!E3197),'[1]VLOOKUP DATA'!$L$2:$L$337)</f>
        <v>Peak</v>
      </c>
      <c r="I3197" s="1" cm="1">
        <f t="array" ref="I3197">_xlfn.XLOOKUP(B3197,'[1]VLOOKUP DATA'!$A$3:$A$14,_xlfn.XLOOKUP(H3197,'[1]VLOOKUP DATA'!$D$2:$F$2,'[1]VLOOKUP DATA'!$D$3:$F$14))*100</f>
        <v>213</v>
      </c>
      <c r="J3197" s="2">
        <v>-39.787883333333326</v>
      </c>
      <c r="K3197" s="3">
        <f t="shared" si="195"/>
        <v>0</v>
      </c>
      <c r="L3197" s="3">
        <v>96.38333333333334</v>
      </c>
      <c r="M3197" s="4">
        <v>136.72243333333336</v>
      </c>
      <c r="N3197" s="4">
        <v>514.98069166666664</v>
      </c>
      <c r="O3197" s="4">
        <v>611.91485000000034</v>
      </c>
      <c r="P3197" s="3">
        <f t="shared" si="196"/>
        <v>480.00108333333327</v>
      </c>
      <c r="Q3197" s="5">
        <v>0</v>
      </c>
      <c r="R3197" s="5">
        <f>VLOOKUP(D3197,'[1]DESIGN LOAD'!AC:AF,2,FALSE)</f>
        <v>565</v>
      </c>
      <c r="S3197" s="7">
        <f>VLOOKUP(D3197,'[1]DESIGN LOAD'!AC:AF,3,FALSE)</f>
        <v>675</v>
      </c>
      <c r="T3197">
        <f>VLOOKUP(D3197,'[1]DESIGN LOAD'!AC:AF,4,FALSE)</f>
        <v>1240</v>
      </c>
    </row>
    <row r="3198" spans="1:20" x14ac:dyDescent="0.3">
      <c r="A3198" s="6">
        <v>2024</v>
      </c>
      <c r="B3198" s="6">
        <v>11</v>
      </c>
      <c r="C3198" s="6">
        <v>11</v>
      </c>
      <c r="D3198" s="6">
        <v>10</v>
      </c>
      <c r="E3198" s="6" t="str">
        <f t="shared" si="194"/>
        <v>Monday</v>
      </c>
      <c r="F3198" s="6" t="str">
        <f t="shared" si="197"/>
        <v>Week-day</v>
      </c>
      <c r="G3198" s="6" t="str">
        <f>_xlfn.XLOOKUP(B3198,'[1]VLOOKUP DATA'!$A$3:$A$14,'[1]VLOOKUP DATA'!$C$3:$C$14)</f>
        <v>Low-demand</v>
      </c>
      <c r="H3198" s="6" t="str" cm="1">
        <f t="array" ref="H3198">_xlfn.XLOOKUP(1,('[1]VLOOKUP DATA'!$I$2:$I$337=[1]DATA!G3198)*('[1]VLOOKUP DATA'!$J$2:$J$337=[1]DATA!D3198)*('[1]VLOOKUP DATA'!$K$2:$K$337=[1]DATA!E3198),'[1]VLOOKUP DATA'!$L$2:$L$337)</f>
        <v>Standard</v>
      </c>
      <c r="I3198" s="1" cm="1">
        <f t="array" ref="I3198">_xlfn.XLOOKUP(B3198,'[1]VLOOKUP DATA'!$A$3:$A$14,_xlfn.XLOOKUP(H3198,'[1]VLOOKUP DATA'!$D$2:$F$2,'[1]VLOOKUP DATA'!$D$3:$F$14))*100</f>
        <v>147</v>
      </c>
      <c r="J3198" s="2">
        <v>-16.249866666666655</v>
      </c>
      <c r="K3198" s="3">
        <f t="shared" si="195"/>
        <v>0</v>
      </c>
      <c r="L3198" s="3">
        <v>99</v>
      </c>
      <c r="M3198" s="4">
        <v>0</v>
      </c>
      <c r="N3198" s="4">
        <v>568.1792916666667</v>
      </c>
      <c r="O3198" s="4">
        <v>551.92885833333355</v>
      </c>
      <c r="P3198" s="3">
        <f t="shared" si="196"/>
        <v>480.00108333333327</v>
      </c>
      <c r="Q3198" s="5">
        <v>0</v>
      </c>
      <c r="R3198" s="5">
        <f>VLOOKUP(D3198,'[1]DESIGN LOAD'!AC:AF,2,FALSE)</f>
        <v>565</v>
      </c>
      <c r="S3198" s="7">
        <f>VLOOKUP(D3198,'[1]DESIGN LOAD'!AC:AF,3,FALSE)</f>
        <v>675</v>
      </c>
      <c r="T3198">
        <f>VLOOKUP(D3198,'[1]DESIGN LOAD'!AC:AF,4,FALSE)</f>
        <v>1240</v>
      </c>
    </row>
    <row r="3199" spans="1:20" x14ac:dyDescent="0.3">
      <c r="A3199" s="6">
        <v>2024</v>
      </c>
      <c r="B3199" s="6">
        <v>11</v>
      </c>
      <c r="C3199" s="6">
        <v>11</v>
      </c>
      <c r="D3199" s="6">
        <v>11</v>
      </c>
      <c r="E3199" s="6" t="str">
        <f t="shared" si="194"/>
        <v>Monday</v>
      </c>
      <c r="F3199" s="6" t="str">
        <f t="shared" si="197"/>
        <v>Week-day</v>
      </c>
      <c r="G3199" s="6" t="str">
        <f>_xlfn.XLOOKUP(B3199,'[1]VLOOKUP DATA'!$A$3:$A$14,'[1]VLOOKUP DATA'!$C$3:$C$14)</f>
        <v>Low-demand</v>
      </c>
      <c r="H3199" s="6" t="str" cm="1">
        <f t="array" ref="H3199">_xlfn.XLOOKUP(1,('[1]VLOOKUP DATA'!$I$2:$I$337=[1]DATA!G3199)*('[1]VLOOKUP DATA'!$J$2:$J$337=[1]DATA!D3199)*('[1]VLOOKUP DATA'!$K$2:$K$337=[1]DATA!E3199),'[1]VLOOKUP DATA'!$L$2:$L$337)</f>
        <v>Standard</v>
      </c>
      <c r="I3199" s="1" cm="1">
        <f t="array" ref="I3199">_xlfn.XLOOKUP(B3199,'[1]VLOOKUP DATA'!$A$3:$A$14,_xlfn.XLOOKUP(H3199,'[1]VLOOKUP DATA'!$D$2:$F$2,'[1]VLOOKUP DATA'!$D$3:$F$14))*100</f>
        <v>147</v>
      </c>
      <c r="J3199" s="2">
        <v>6.3452333333333373</v>
      </c>
      <c r="K3199" s="3">
        <f t="shared" si="195"/>
        <v>6.3452333333333373</v>
      </c>
      <c r="L3199" s="3">
        <v>99</v>
      </c>
      <c r="M3199" s="4">
        <v>0</v>
      </c>
      <c r="N3199" s="4">
        <v>667.9355250000001</v>
      </c>
      <c r="O3199" s="4">
        <v>674.28055833333326</v>
      </c>
      <c r="P3199" s="3">
        <f t="shared" si="196"/>
        <v>480.00108333333327</v>
      </c>
      <c r="Q3199" s="5">
        <v>0</v>
      </c>
      <c r="R3199" s="5">
        <f>VLOOKUP(D3199,'[1]DESIGN LOAD'!AC:AF,2,FALSE)</f>
        <v>565</v>
      </c>
      <c r="S3199" s="7">
        <f>VLOOKUP(D3199,'[1]DESIGN LOAD'!AC:AF,3,FALSE)</f>
        <v>675</v>
      </c>
      <c r="T3199">
        <f>VLOOKUP(D3199,'[1]DESIGN LOAD'!AC:AF,4,FALSE)</f>
        <v>1240</v>
      </c>
    </row>
    <row r="3200" spans="1:20" x14ac:dyDescent="0.3">
      <c r="A3200" s="6">
        <v>2024</v>
      </c>
      <c r="B3200" s="6">
        <v>11</v>
      </c>
      <c r="C3200" s="6">
        <v>11</v>
      </c>
      <c r="D3200" s="6">
        <v>12</v>
      </c>
      <c r="E3200" s="6" t="str">
        <f t="shared" si="194"/>
        <v>Monday</v>
      </c>
      <c r="F3200" s="6" t="str">
        <f t="shared" si="197"/>
        <v>Week-day</v>
      </c>
      <c r="G3200" s="6" t="str">
        <f>_xlfn.XLOOKUP(B3200,'[1]VLOOKUP DATA'!$A$3:$A$14,'[1]VLOOKUP DATA'!$C$3:$C$14)</f>
        <v>Low-demand</v>
      </c>
      <c r="H3200" s="6" t="str" cm="1">
        <f t="array" ref="H3200">_xlfn.XLOOKUP(1,('[1]VLOOKUP DATA'!$I$2:$I$337=[1]DATA!G3200)*('[1]VLOOKUP DATA'!$J$2:$J$337=[1]DATA!D3200)*('[1]VLOOKUP DATA'!$K$2:$K$337=[1]DATA!E3200),'[1]VLOOKUP DATA'!$L$2:$L$337)</f>
        <v>Standard</v>
      </c>
      <c r="I3200" s="1" cm="1">
        <f t="array" ref="I3200">_xlfn.XLOOKUP(B3200,'[1]VLOOKUP DATA'!$A$3:$A$14,_xlfn.XLOOKUP(H3200,'[1]VLOOKUP DATA'!$D$2:$F$2,'[1]VLOOKUP DATA'!$D$3:$F$14))*100</f>
        <v>147</v>
      </c>
      <c r="J3200" s="2">
        <v>5.2694916666666671</v>
      </c>
      <c r="K3200" s="3">
        <f t="shared" si="195"/>
        <v>5.2694916666666671</v>
      </c>
      <c r="L3200" s="3">
        <v>99</v>
      </c>
      <c r="M3200" s="4">
        <v>0</v>
      </c>
      <c r="N3200" s="4">
        <v>660.68640000000016</v>
      </c>
      <c r="O3200" s="4">
        <v>665.95571666666672</v>
      </c>
      <c r="P3200" s="3">
        <f t="shared" si="196"/>
        <v>480.00108333333327</v>
      </c>
      <c r="Q3200" s="5">
        <v>0</v>
      </c>
      <c r="R3200" s="5">
        <f>VLOOKUP(D3200,'[1]DESIGN LOAD'!AC:AF,2,FALSE)</f>
        <v>565</v>
      </c>
      <c r="S3200" s="7">
        <f>VLOOKUP(D3200,'[1]DESIGN LOAD'!AC:AF,3,FALSE)</f>
        <v>675</v>
      </c>
      <c r="T3200">
        <f>VLOOKUP(D3200,'[1]DESIGN LOAD'!AC:AF,4,FALSE)</f>
        <v>1240</v>
      </c>
    </row>
    <row r="3201" spans="1:20" x14ac:dyDescent="0.3">
      <c r="A3201" s="6">
        <v>2024</v>
      </c>
      <c r="B3201" s="6">
        <v>11</v>
      </c>
      <c r="C3201" s="6">
        <v>11</v>
      </c>
      <c r="D3201" s="6">
        <v>13</v>
      </c>
      <c r="E3201" s="6" t="str">
        <f t="shared" si="194"/>
        <v>Monday</v>
      </c>
      <c r="F3201" s="6" t="str">
        <f t="shared" si="197"/>
        <v>Week-day</v>
      </c>
      <c r="G3201" s="6" t="str">
        <f>_xlfn.XLOOKUP(B3201,'[1]VLOOKUP DATA'!$A$3:$A$14,'[1]VLOOKUP DATA'!$C$3:$C$14)</f>
        <v>Low-demand</v>
      </c>
      <c r="H3201" s="6" t="str" cm="1">
        <f t="array" ref="H3201">_xlfn.XLOOKUP(1,('[1]VLOOKUP DATA'!$I$2:$I$337=[1]DATA!G3201)*('[1]VLOOKUP DATA'!$J$2:$J$337=[1]DATA!D3201)*('[1]VLOOKUP DATA'!$K$2:$K$337=[1]DATA!E3201),'[1]VLOOKUP DATA'!$L$2:$L$337)</f>
        <v>Standard</v>
      </c>
      <c r="I3201" s="1" cm="1">
        <f t="array" ref="I3201">_xlfn.XLOOKUP(B3201,'[1]VLOOKUP DATA'!$A$3:$A$14,_xlfn.XLOOKUP(H3201,'[1]VLOOKUP DATA'!$D$2:$F$2,'[1]VLOOKUP DATA'!$D$3:$F$14))*100</f>
        <v>147</v>
      </c>
      <c r="J3201" s="2">
        <v>6.3514250000000017</v>
      </c>
      <c r="K3201" s="3">
        <f t="shared" si="195"/>
        <v>6.3514250000000017</v>
      </c>
      <c r="L3201" s="3">
        <v>99</v>
      </c>
      <c r="M3201" s="4">
        <v>0</v>
      </c>
      <c r="N3201" s="4">
        <v>640.64407499999993</v>
      </c>
      <c r="O3201" s="4">
        <v>646.99530833333336</v>
      </c>
      <c r="P3201" s="3">
        <f t="shared" si="196"/>
        <v>480.00108333333327</v>
      </c>
      <c r="Q3201" s="5">
        <v>0</v>
      </c>
      <c r="R3201" s="5">
        <f>VLOOKUP(D3201,'[1]DESIGN LOAD'!AC:AF,2,FALSE)</f>
        <v>565</v>
      </c>
      <c r="S3201" s="7">
        <f>VLOOKUP(D3201,'[1]DESIGN LOAD'!AC:AF,3,FALSE)</f>
        <v>675</v>
      </c>
      <c r="T3201">
        <f>VLOOKUP(D3201,'[1]DESIGN LOAD'!AC:AF,4,FALSE)</f>
        <v>1240</v>
      </c>
    </row>
    <row r="3202" spans="1:20" x14ac:dyDescent="0.3">
      <c r="A3202" s="6">
        <v>2024</v>
      </c>
      <c r="B3202" s="6">
        <v>11</v>
      </c>
      <c r="C3202" s="6">
        <v>11</v>
      </c>
      <c r="D3202" s="6">
        <v>14</v>
      </c>
      <c r="E3202" s="6" t="str">
        <f t="shared" ref="E3202:E3265" si="198">TEXT(DATE(A3202, B3202, C3202), "dddd")</f>
        <v>Monday</v>
      </c>
      <c r="F3202" s="6" t="str">
        <f t="shared" si="197"/>
        <v>Week-day</v>
      </c>
      <c r="G3202" s="6" t="str">
        <f>_xlfn.XLOOKUP(B3202,'[1]VLOOKUP DATA'!$A$3:$A$14,'[1]VLOOKUP DATA'!$C$3:$C$14)</f>
        <v>Low-demand</v>
      </c>
      <c r="H3202" s="6" t="str" cm="1">
        <f t="array" ref="H3202">_xlfn.XLOOKUP(1,('[1]VLOOKUP DATA'!$I$2:$I$337=[1]DATA!G3202)*('[1]VLOOKUP DATA'!$J$2:$J$337=[1]DATA!D3202)*('[1]VLOOKUP DATA'!$K$2:$K$337=[1]DATA!E3202),'[1]VLOOKUP DATA'!$L$2:$L$337)</f>
        <v>Standard</v>
      </c>
      <c r="I3202" s="1" cm="1">
        <f t="array" ref="I3202">_xlfn.XLOOKUP(B3202,'[1]VLOOKUP DATA'!$A$3:$A$14,_xlfn.XLOOKUP(H3202,'[1]VLOOKUP DATA'!$D$2:$F$2,'[1]VLOOKUP DATA'!$D$3:$F$14))*100</f>
        <v>147</v>
      </c>
      <c r="J3202" s="2">
        <v>6.8621083333333344</v>
      </c>
      <c r="K3202" s="3">
        <f t="shared" ref="K3202:K3265" si="199">IF(J3202&gt;0,J3202,0)</f>
        <v>6.8621083333333344</v>
      </c>
      <c r="L3202" s="3">
        <v>99</v>
      </c>
      <c r="M3202" s="4">
        <v>0</v>
      </c>
      <c r="N3202" s="4">
        <v>679.31951666666669</v>
      </c>
      <c r="O3202" s="4">
        <v>686.18139999999971</v>
      </c>
      <c r="P3202" s="3">
        <f t="shared" ref="P3202:P3265" si="200">_xlfn.MAXIFS(M:M,B:B,B3202)</f>
        <v>480.00108333333327</v>
      </c>
      <c r="Q3202" s="5">
        <v>0</v>
      </c>
      <c r="R3202" s="5">
        <f>VLOOKUP(D3202,'[1]DESIGN LOAD'!AC:AF,2,FALSE)</f>
        <v>565</v>
      </c>
      <c r="S3202" s="7">
        <f>VLOOKUP(D3202,'[1]DESIGN LOAD'!AC:AF,3,FALSE)</f>
        <v>675</v>
      </c>
      <c r="T3202">
        <f>VLOOKUP(D3202,'[1]DESIGN LOAD'!AC:AF,4,FALSE)</f>
        <v>1240</v>
      </c>
    </row>
    <row r="3203" spans="1:20" x14ac:dyDescent="0.3">
      <c r="A3203" s="6">
        <v>2024</v>
      </c>
      <c r="B3203" s="6">
        <v>11</v>
      </c>
      <c r="C3203" s="6">
        <v>11</v>
      </c>
      <c r="D3203" s="6">
        <v>15</v>
      </c>
      <c r="E3203" s="6" t="str">
        <f t="shared" si="198"/>
        <v>Monday</v>
      </c>
      <c r="F3203" s="6" t="str">
        <f t="shared" si="197"/>
        <v>Week-day</v>
      </c>
      <c r="G3203" s="6" t="str">
        <f>_xlfn.XLOOKUP(B3203,'[1]VLOOKUP DATA'!$A$3:$A$14,'[1]VLOOKUP DATA'!$C$3:$C$14)</f>
        <v>Low-demand</v>
      </c>
      <c r="H3203" s="6" t="str" cm="1">
        <f t="array" ref="H3203">_xlfn.XLOOKUP(1,('[1]VLOOKUP DATA'!$I$2:$I$337=[1]DATA!G3203)*('[1]VLOOKUP DATA'!$J$2:$J$337=[1]DATA!D3203)*('[1]VLOOKUP DATA'!$K$2:$K$337=[1]DATA!E3203),'[1]VLOOKUP DATA'!$L$2:$L$337)</f>
        <v>Standard</v>
      </c>
      <c r="I3203" s="1" cm="1">
        <f t="array" ref="I3203">_xlfn.XLOOKUP(B3203,'[1]VLOOKUP DATA'!$A$3:$A$14,_xlfn.XLOOKUP(H3203,'[1]VLOOKUP DATA'!$D$2:$F$2,'[1]VLOOKUP DATA'!$D$3:$F$14))*100</f>
        <v>147</v>
      </c>
      <c r="J3203" s="2">
        <v>97.43006666666669</v>
      </c>
      <c r="K3203" s="3">
        <f t="shared" si="199"/>
        <v>97.43006666666669</v>
      </c>
      <c r="L3203" s="3">
        <v>98.416666666666671</v>
      </c>
      <c r="M3203" s="4">
        <v>0</v>
      </c>
      <c r="N3203" s="4">
        <v>685.48447499999975</v>
      </c>
      <c r="O3203" s="4">
        <v>782.91448333333346</v>
      </c>
      <c r="P3203" s="3">
        <f t="shared" si="200"/>
        <v>480.00108333333327</v>
      </c>
      <c r="Q3203" s="5">
        <v>0</v>
      </c>
      <c r="R3203" s="5">
        <f>VLOOKUP(D3203,'[1]DESIGN LOAD'!AC:AF,2,FALSE)</f>
        <v>565</v>
      </c>
      <c r="S3203" s="7">
        <f>VLOOKUP(D3203,'[1]DESIGN LOAD'!AC:AF,3,FALSE)</f>
        <v>675</v>
      </c>
      <c r="T3203">
        <f>VLOOKUP(D3203,'[1]DESIGN LOAD'!AC:AF,4,FALSE)</f>
        <v>1240</v>
      </c>
    </row>
    <row r="3204" spans="1:20" x14ac:dyDescent="0.3">
      <c r="A3204" s="6">
        <v>2024</v>
      </c>
      <c r="B3204" s="6">
        <v>11</v>
      </c>
      <c r="C3204" s="6">
        <v>11</v>
      </c>
      <c r="D3204" s="6">
        <v>16</v>
      </c>
      <c r="E3204" s="6" t="str">
        <f t="shared" si="198"/>
        <v>Monday</v>
      </c>
      <c r="F3204" s="6" t="str">
        <f t="shared" si="197"/>
        <v>Week-day</v>
      </c>
      <c r="G3204" s="6" t="str">
        <f>_xlfn.XLOOKUP(B3204,'[1]VLOOKUP DATA'!$A$3:$A$14,'[1]VLOOKUP DATA'!$C$3:$C$14)</f>
        <v>Low-demand</v>
      </c>
      <c r="H3204" s="6" t="str" cm="1">
        <f t="array" ref="H3204">_xlfn.XLOOKUP(1,('[1]VLOOKUP DATA'!$I$2:$I$337=[1]DATA!G3204)*('[1]VLOOKUP DATA'!$J$2:$J$337=[1]DATA!D3204)*('[1]VLOOKUP DATA'!$K$2:$K$337=[1]DATA!E3204),'[1]VLOOKUP DATA'!$L$2:$L$337)</f>
        <v>Standard</v>
      </c>
      <c r="I3204" s="1" cm="1">
        <f t="array" ref="I3204">_xlfn.XLOOKUP(B3204,'[1]VLOOKUP DATA'!$A$3:$A$14,_xlfn.XLOOKUP(H3204,'[1]VLOOKUP DATA'!$D$2:$F$2,'[1]VLOOKUP DATA'!$D$3:$F$14))*100</f>
        <v>147</v>
      </c>
      <c r="J3204" s="2">
        <v>74.300816666666648</v>
      </c>
      <c r="K3204" s="3">
        <f t="shared" si="199"/>
        <v>74.300816666666648</v>
      </c>
      <c r="L3204" s="3">
        <v>95.933333333333337</v>
      </c>
      <c r="M3204" s="4">
        <v>267.10793333333339</v>
      </c>
      <c r="N3204" s="4">
        <v>451.12765833333339</v>
      </c>
      <c r="O3204" s="4">
        <v>792.53615000000002</v>
      </c>
      <c r="P3204" s="3">
        <f t="shared" si="200"/>
        <v>480.00108333333327</v>
      </c>
      <c r="Q3204" s="5">
        <v>0</v>
      </c>
      <c r="R3204" s="5">
        <f>VLOOKUP(D3204,'[1]DESIGN LOAD'!AC:AF,2,FALSE)</f>
        <v>565</v>
      </c>
      <c r="S3204" s="7">
        <f>VLOOKUP(D3204,'[1]DESIGN LOAD'!AC:AF,3,FALSE)</f>
        <v>675</v>
      </c>
      <c r="T3204">
        <f>VLOOKUP(D3204,'[1]DESIGN LOAD'!AC:AF,4,FALSE)</f>
        <v>1240</v>
      </c>
    </row>
    <row r="3205" spans="1:20" x14ac:dyDescent="0.3">
      <c r="A3205" s="6">
        <v>2024</v>
      </c>
      <c r="B3205" s="6">
        <v>11</v>
      </c>
      <c r="C3205" s="6">
        <v>11</v>
      </c>
      <c r="D3205" s="6">
        <v>17</v>
      </c>
      <c r="E3205" s="6" t="str">
        <f t="shared" si="198"/>
        <v>Monday</v>
      </c>
      <c r="F3205" s="6" t="str">
        <f t="shared" si="197"/>
        <v>Week-day</v>
      </c>
      <c r="G3205" s="6" t="str">
        <f>_xlfn.XLOOKUP(B3205,'[1]VLOOKUP DATA'!$A$3:$A$14,'[1]VLOOKUP DATA'!$C$3:$C$14)</f>
        <v>Low-demand</v>
      </c>
      <c r="H3205" s="6" t="str" cm="1">
        <f t="array" ref="H3205">_xlfn.XLOOKUP(1,('[1]VLOOKUP DATA'!$I$2:$I$337=[1]DATA!G3205)*('[1]VLOOKUP DATA'!$J$2:$J$337=[1]DATA!D3205)*('[1]VLOOKUP DATA'!$K$2:$K$337=[1]DATA!E3205),'[1]VLOOKUP DATA'!$L$2:$L$337)</f>
        <v>Standard</v>
      </c>
      <c r="I3205" s="1" cm="1">
        <f t="array" ref="I3205">_xlfn.XLOOKUP(B3205,'[1]VLOOKUP DATA'!$A$3:$A$14,_xlfn.XLOOKUP(H3205,'[1]VLOOKUP DATA'!$D$2:$F$2,'[1]VLOOKUP DATA'!$D$3:$F$14))*100</f>
        <v>147</v>
      </c>
      <c r="J3205" s="2">
        <v>49.389074999999998</v>
      </c>
      <c r="K3205" s="3">
        <f t="shared" si="199"/>
        <v>49.389074999999998</v>
      </c>
      <c r="L3205" s="3">
        <v>97.416666666666671</v>
      </c>
      <c r="M3205" s="4">
        <v>474.12501666666657</v>
      </c>
      <c r="N3205" s="4">
        <v>176.08700833333344</v>
      </c>
      <c r="O3205" s="4">
        <v>699.60129166666673</v>
      </c>
      <c r="P3205" s="3">
        <f t="shared" si="200"/>
        <v>480.00108333333327</v>
      </c>
      <c r="Q3205" s="5">
        <v>0</v>
      </c>
      <c r="R3205" s="5">
        <f>VLOOKUP(D3205,'[1]DESIGN LOAD'!AC:AF,2,FALSE)</f>
        <v>555</v>
      </c>
      <c r="S3205" s="7">
        <f>VLOOKUP(D3205,'[1]DESIGN LOAD'!AC:AF,3,FALSE)</f>
        <v>675</v>
      </c>
      <c r="T3205">
        <f>VLOOKUP(D3205,'[1]DESIGN LOAD'!AC:AF,4,FALSE)</f>
        <v>1230</v>
      </c>
    </row>
    <row r="3206" spans="1:20" x14ac:dyDescent="0.3">
      <c r="A3206" s="6">
        <v>2024</v>
      </c>
      <c r="B3206" s="6">
        <v>11</v>
      </c>
      <c r="C3206" s="6">
        <v>11</v>
      </c>
      <c r="D3206" s="6">
        <v>18</v>
      </c>
      <c r="E3206" s="6" t="str">
        <f t="shared" si="198"/>
        <v>Monday</v>
      </c>
      <c r="F3206" s="6" t="str">
        <f t="shared" si="197"/>
        <v>Week-day</v>
      </c>
      <c r="G3206" s="6" t="str">
        <f>_xlfn.XLOOKUP(B3206,'[1]VLOOKUP DATA'!$A$3:$A$14,'[1]VLOOKUP DATA'!$C$3:$C$14)</f>
        <v>Low-demand</v>
      </c>
      <c r="H3206" s="6" t="str" cm="1">
        <f t="array" ref="H3206">_xlfn.XLOOKUP(1,('[1]VLOOKUP DATA'!$I$2:$I$337=[1]DATA!G3206)*('[1]VLOOKUP DATA'!$J$2:$J$337=[1]DATA!D3206)*('[1]VLOOKUP DATA'!$K$2:$K$337=[1]DATA!E3206),'[1]VLOOKUP DATA'!$L$2:$L$337)</f>
        <v>Peak</v>
      </c>
      <c r="I3206" s="1" cm="1">
        <f t="array" ref="I3206">_xlfn.XLOOKUP(B3206,'[1]VLOOKUP DATA'!$A$3:$A$14,_xlfn.XLOOKUP(H3206,'[1]VLOOKUP DATA'!$D$2:$F$2,'[1]VLOOKUP DATA'!$D$3:$F$14))*100</f>
        <v>213</v>
      </c>
      <c r="J3206" s="2">
        <v>223.39769166666667</v>
      </c>
      <c r="K3206" s="3">
        <f t="shared" si="199"/>
        <v>223.39769166666667</v>
      </c>
      <c r="L3206" s="3">
        <v>94.941666666666663</v>
      </c>
      <c r="M3206" s="4">
        <v>479.82513333333344</v>
      </c>
      <c r="N3206" s="4">
        <v>28.693274999999996</v>
      </c>
      <c r="O3206" s="4">
        <v>731.91654166666638</v>
      </c>
      <c r="P3206" s="3">
        <f t="shared" si="200"/>
        <v>480.00108333333327</v>
      </c>
      <c r="Q3206" s="5">
        <v>0</v>
      </c>
      <c r="R3206" s="5">
        <f>VLOOKUP(D3206,'[1]DESIGN LOAD'!AC:AF,2,FALSE)</f>
        <v>485</v>
      </c>
      <c r="S3206" s="7">
        <f>VLOOKUP(D3206,'[1]DESIGN LOAD'!AC:AF,3,FALSE)</f>
        <v>655</v>
      </c>
      <c r="T3206">
        <f>VLOOKUP(D3206,'[1]DESIGN LOAD'!AC:AF,4,FALSE)</f>
        <v>1140</v>
      </c>
    </row>
    <row r="3207" spans="1:20" x14ac:dyDescent="0.3">
      <c r="A3207" s="6">
        <v>2024</v>
      </c>
      <c r="B3207" s="6">
        <v>11</v>
      </c>
      <c r="C3207" s="6">
        <v>11</v>
      </c>
      <c r="D3207" s="6">
        <v>19</v>
      </c>
      <c r="E3207" s="6" t="str">
        <f t="shared" si="198"/>
        <v>Monday</v>
      </c>
      <c r="F3207" s="6" t="str">
        <f t="shared" si="197"/>
        <v>Week-day</v>
      </c>
      <c r="G3207" s="6" t="str">
        <f>_xlfn.XLOOKUP(B3207,'[1]VLOOKUP DATA'!$A$3:$A$14,'[1]VLOOKUP DATA'!$C$3:$C$14)</f>
        <v>Low-demand</v>
      </c>
      <c r="H3207" s="6" t="str" cm="1">
        <f t="array" ref="H3207">_xlfn.XLOOKUP(1,('[1]VLOOKUP DATA'!$I$2:$I$337=[1]DATA!G3207)*('[1]VLOOKUP DATA'!$J$2:$J$337=[1]DATA!D3207)*('[1]VLOOKUP DATA'!$K$2:$K$337=[1]DATA!E3207),'[1]VLOOKUP DATA'!$L$2:$L$337)</f>
        <v>Peak</v>
      </c>
      <c r="I3207" s="1" cm="1">
        <f t="array" ref="I3207">_xlfn.XLOOKUP(B3207,'[1]VLOOKUP DATA'!$A$3:$A$14,_xlfn.XLOOKUP(H3207,'[1]VLOOKUP DATA'!$D$2:$F$2,'[1]VLOOKUP DATA'!$D$3:$F$14))*100</f>
        <v>213</v>
      </c>
      <c r="J3207" s="2">
        <v>163.28174166666665</v>
      </c>
      <c r="K3207" s="3">
        <f t="shared" si="199"/>
        <v>163.28174166666665</v>
      </c>
      <c r="L3207" s="3">
        <v>91.825000000000003</v>
      </c>
      <c r="M3207" s="4">
        <v>479.83609166666645</v>
      </c>
      <c r="N3207" s="4">
        <v>1.7565083333333338</v>
      </c>
      <c r="O3207" s="4">
        <v>644.87490833333345</v>
      </c>
      <c r="P3207" s="3">
        <f t="shared" si="200"/>
        <v>480.00108333333327</v>
      </c>
      <c r="Q3207" s="5">
        <v>0</v>
      </c>
      <c r="R3207" s="5">
        <f>VLOOKUP(D3207,'[1]DESIGN LOAD'!AC:AF,2,FALSE)</f>
        <v>295</v>
      </c>
      <c r="S3207" s="7">
        <f>VLOOKUP(D3207,'[1]DESIGN LOAD'!AC:AF,3,FALSE)</f>
        <v>655</v>
      </c>
      <c r="T3207">
        <f>VLOOKUP(D3207,'[1]DESIGN LOAD'!AC:AF,4,FALSE)</f>
        <v>950</v>
      </c>
    </row>
    <row r="3208" spans="1:20" x14ac:dyDescent="0.3">
      <c r="A3208" s="6">
        <v>2024</v>
      </c>
      <c r="B3208" s="6">
        <v>11</v>
      </c>
      <c r="C3208" s="6">
        <v>11</v>
      </c>
      <c r="D3208" s="6">
        <v>20</v>
      </c>
      <c r="E3208" s="6" t="str">
        <f t="shared" si="198"/>
        <v>Monday</v>
      </c>
      <c r="F3208" s="6" t="str">
        <f t="shared" si="197"/>
        <v>Week-day</v>
      </c>
      <c r="G3208" s="6" t="str">
        <f>_xlfn.XLOOKUP(B3208,'[1]VLOOKUP DATA'!$A$3:$A$14,'[1]VLOOKUP DATA'!$C$3:$C$14)</f>
        <v>Low-demand</v>
      </c>
      <c r="H3208" s="6" t="str" cm="1">
        <f t="array" ref="H3208">_xlfn.XLOOKUP(1,('[1]VLOOKUP DATA'!$I$2:$I$337=[1]DATA!G3208)*('[1]VLOOKUP DATA'!$J$2:$J$337=[1]DATA!D3208)*('[1]VLOOKUP DATA'!$K$2:$K$337=[1]DATA!E3208),'[1]VLOOKUP DATA'!$L$2:$L$337)</f>
        <v>Standard</v>
      </c>
      <c r="I3208" s="1" cm="1">
        <f t="array" ref="I3208">_xlfn.XLOOKUP(B3208,'[1]VLOOKUP DATA'!$A$3:$A$14,_xlfn.XLOOKUP(H3208,'[1]VLOOKUP DATA'!$D$2:$F$2,'[1]VLOOKUP DATA'!$D$3:$F$14))*100</f>
        <v>147</v>
      </c>
      <c r="J3208" s="2">
        <v>34.415591666666657</v>
      </c>
      <c r="K3208" s="3">
        <f t="shared" si="199"/>
        <v>34.415591666666657</v>
      </c>
      <c r="L3208" s="3">
        <v>91.833333333333329</v>
      </c>
      <c r="M3208" s="4">
        <v>479.83438333333345</v>
      </c>
      <c r="N3208" s="4">
        <v>0</v>
      </c>
      <c r="O3208" s="4">
        <v>514.25018333333344</v>
      </c>
      <c r="P3208" s="3">
        <f t="shared" si="200"/>
        <v>480.00108333333327</v>
      </c>
      <c r="Q3208" s="5">
        <v>0</v>
      </c>
      <c r="R3208" s="5">
        <f>VLOOKUP(D3208,'[1]DESIGN LOAD'!AC:AF,2,FALSE)</f>
        <v>295</v>
      </c>
      <c r="S3208" s="7">
        <f>VLOOKUP(D3208,'[1]DESIGN LOAD'!AC:AF,3,FALSE)</f>
        <v>190</v>
      </c>
      <c r="T3208">
        <f>VLOOKUP(D3208,'[1]DESIGN LOAD'!AC:AF,4,FALSE)</f>
        <v>485</v>
      </c>
    </row>
    <row r="3209" spans="1:20" x14ac:dyDescent="0.3">
      <c r="A3209" s="6">
        <v>2024</v>
      </c>
      <c r="B3209" s="6">
        <v>11</v>
      </c>
      <c r="C3209" s="6">
        <v>11</v>
      </c>
      <c r="D3209" s="6">
        <v>21</v>
      </c>
      <c r="E3209" s="6" t="str">
        <f t="shared" si="198"/>
        <v>Monday</v>
      </c>
      <c r="F3209" s="6" t="str">
        <f t="shared" si="197"/>
        <v>Week-day</v>
      </c>
      <c r="G3209" s="6" t="str">
        <f>_xlfn.XLOOKUP(B3209,'[1]VLOOKUP DATA'!$A$3:$A$14,'[1]VLOOKUP DATA'!$C$3:$C$14)</f>
        <v>Low-demand</v>
      </c>
      <c r="H3209" s="6" t="str" cm="1">
        <f t="array" ref="H3209">_xlfn.XLOOKUP(1,('[1]VLOOKUP DATA'!$I$2:$I$337=[1]DATA!G3209)*('[1]VLOOKUP DATA'!$J$2:$J$337=[1]DATA!D3209)*('[1]VLOOKUP DATA'!$K$2:$K$337=[1]DATA!E3209),'[1]VLOOKUP DATA'!$L$2:$L$337)</f>
        <v>Standard</v>
      </c>
      <c r="I3209" s="1" cm="1">
        <f t="array" ref="I3209">_xlfn.XLOOKUP(B3209,'[1]VLOOKUP DATA'!$A$3:$A$14,_xlfn.XLOOKUP(H3209,'[1]VLOOKUP DATA'!$D$2:$F$2,'[1]VLOOKUP DATA'!$D$3:$F$14))*100</f>
        <v>147</v>
      </c>
      <c r="J3209" s="2">
        <v>36.841108333333345</v>
      </c>
      <c r="K3209" s="3">
        <f t="shared" si="199"/>
        <v>36.841108333333345</v>
      </c>
      <c r="L3209" s="3">
        <v>93.791666666666671</v>
      </c>
      <c r="M3209" s="4">
        <v>479.83745833333313</v>
      </c>
      <c r="N3209" s="4">
        <v>0</v>
      </c>
      <c r="O3209" s="4">
        <v>516.67899999999997</v>
      </c>
      <c r="P3209" s="3">
        <f t="shared" si="200"/>
        <v>480.00108333333327</v>
      </c>
      <c r="Q3209" s="5">
        <v>0</v>
      </c>
      <c r="R3209" s="5">
        <f>VLOOKUP(D3209,'[1]DESIGN LOAD'!AC:AF,2,FALSE)</f>
        <v>295</v>
      </c>
      <c r="S3209" s="7">
        <f>VLOOKUP(D3209,'[1]DESIGN LOAD'!AC:AF,3,FALSE)</f>
        <v>190</v>
      </c>
      <c r="T3209">
        <f>VLOOKUP(D3209,'[1]DESIGN LOAD'!AC:AF,4,FALSE)</f>
        <v>485</v>
      </c>
    </row>
    <row r="3210" spans="1:20" x14ac:dyDescent="0.3">
      <c r="A3210" s="6">
        <v>2024</v>
      </c>
      <c r="B3210" s="6">
        <v>11</v>
      </c>
      <c r="C3210" s="6">
        <v>11</v>
      </c>
      <c r="D3210" s="6">
        <v>22</v>
      </c>
      <c r="E3210" s="6" t="str">
        <f t="shared" si="198"/>
        <v>Monday</v>
      </c>
      <c r="F3210" s="6" t="str">
        <f t="shared" si="197"/>
        <v>Week-day</v>
      </c>
      <c r="G3210" s="6" t="str">
        <f>_xlfn.XLOOKUP(B3210,'[1]VLOOKUP DATA'!$A$3:$A$14,'[1]VLOOKUP DATA'!$C$3:$C$14)</f>
        <v>Low-demand</v>
      </c>
      <c r="H3210" s="6" t="str" cm="1">
        <f t="array" ref="H3210">_xlfn.XLOOKUP(1,('[1]VLOOKUP DATA'!$I$2:$I$337=[1]DATA!G3210)*('[1]VLOOKUP DATA'!$J$2:$J$337=[1]DATA!D3210)*('[1]VLOOKUP DATA'!$K$2:$K$337=[1]DATA!E3210),'[1]VLOOKUP DATA'!$L$2:$L$337)</f>
        <v>Off-Peak</v>
      </c>
      <c r="I3210" s="1" cm="1">
        <f t="array" ref="I3210">_xlfn.XLOOKUP(B3210,'[1]VLOOKUP DATA'!$A$3:$A$14,_xlfn.XLOOKUP(H3210,'[1]VLOOKUP DATA'!$D$2:$F$2,'[1]VLOOKUP DATA'!$D$3:$F$14))*100</f>
        <v>93</v>
      </c>
      <c r="J3210" s="2">
        <v>18.075233333333337</v>
      </c>
      <c r="K3210" s="3">
        <f t="shared" si="199"/>
        <v>18.075233333333337</v>
      </c>
      <c r="L3210" s="3">
        <v>96.525000000000006</v>
      </c>
      <c r="M3210" s="4">
        <v>479.8309666666666</v>
      </c>
      <c r="N3210" s="4">
        <v>0</v>
      </c>
      <c r="O3210" s="4">
        <v>497.90645000000006</v>
      </c>
      <c r="P3210" s="3">
        <f t="shared" si="200"/>
        <v>480.00108333333327</v>
      </c>
      <c r="Q3210" s="5">
        <v>0</v>
      </c>
      <c r="R3210" s="5">
        <f>VLOOKUP(D3210,'[1]DESIGN LOAD'!AC:AF,2,FALSE)</f>
        <v>200</v>
      </c>
      <c r="S3210" s="7">
        <f>VLOOKUP(D3210,'[1]DESIGN LOAD'!AC:AF,3,FALSE)</f>
        <v>190</v>
      </c>
      <c r="T3210">
        <f>VLOOKUP(D3210,'[1]DESIGN LOAD'!AC:AF,4,FALSE)</f>
        <v>390</v>
      </c>
    </row>
    <row r="3211" spans="1:20" x14ac:dyDescent="0.3">
      <c r="A3211" s="6">
        <v>2024</v>
      </c>
      <c r="B3211" s="6">
        <v>11</v>
      </c>
      <c r="C3211" s="6">
        <v>11</v>
      </c>
      <c r="D3211" s="6">
        <v>23</v>
      </c>
      <c r="E3211" s="6" t="str">
        <f t="shared" si="198"/>
        <v>Monday</v>
      </c>
      <c r="F3211" s="6" t="str">
        <f t="shared" si="197"/>
        <v>Week-day</v>
      </c>
      <c r="G3211" s="6" t="str">
        <f>_xlfn.XLOOKUP(B3211,'[1]VLOOKUP DATA'!$A$3:$A$14,'[1]VLOOKUP DATA'!$C$3:$C$14)</f>
        <v>Low-demand</v>
      </c>
      <c r="H3211" s="6" t="str" cm="1">
        <f t="array" ref="H3211">_xlfn.XLOOKUP(1,('[1]VLOOKUP DATA'!$I$2:$I$337=[1]DATA!G3211)*('[1]VLOOKUP DATA'!$J$2:$J$337=[1]DATA!D3211)*('[1]VLOOKUP DATA'!$K$2:$K$337=[1]DATA!E3211),'[1]VLOOKUP DATA'!$L$2:$L$337)</f>
        <v>Off-Peak</v>
      </c>
      <c r="I3211" s="1" cm="1">
        <f t="array" ref="I3211">_xlfn.XLOOKUP(B3211,'[1]VLOOKUP DATA'!$A$3:$A$14,_xlfn.XLOOKUP(H3211,'[1]VLOOKUP DATA'!$D$2:$F$2,'[1]VLOOKUP DATA'!$D$3:$F$14))*100</f>
        <v>93</v>
      </c>
      <c r="J3211" s="2">
        <v>79.581058333333345</v>
      </c>
      <c r="K3211" s="3">
        <f t="shared" si="199"/>
        <v>79.581058333333345</v>
      </c>
      <c r="L3211" s="3">
        <v>98.558333333333337</v>
      </c>
      <c r="M3211" s="4">
        <v>437.81552499999992</v>
      </c>
      <c r="N3211" s="4">
        <v>0</v>
      </c>
      <c r="O3211" s="4">
        <v>517.39695833333326</v>
      </c>
      <c r="P3211" s="3">
        <f t="shared" si="200"/>
        <v>480.00108333333327</v>
      </c>
      <c r="Q3211" s="5">
        <v>0</v>
      </c>
      <c r="R3211" s="5">
        <f>VLOOKUP(D3211,'[1]DESIGN LOAD'!AC:AF,2,FALSE)</f>
        <v>200</v>
      </c>
      <c r="S3211" s="7">
        <f>VLOOKUP(D3211,'[1]DESIGN LOAD'!AC:AF,3,FALSE)</f>
        <v>190</v>
      </c>
      <c r="T3211">
        <f>VLOOKUP(D3211,'[1]DESIGN LOAD'!AC:AF,4,FALSE)</f>
        <v>390</v>
      </c>
    </row>
    <row r="3212" spans="1:20" x14ac:dyDescent="0.3">
      <c r="A3212" s="6">
        <v>2024</v>
      </c>
      <c r="B3212" s="6">
        <v>11</v>
      </c>
      <c r="C3212" s="6">
        <v>12</v>
      </c>
      <c r="D3212" s="6">
        <v>0</v>
      </c>
      <c r="E3212" s="6" t="str">
        <f t="shared" si="198"/>
        <v>Tuesday</v>
      </c>
      <c r="F3212" s="6" t="str">
        <f t="shared" si="197"/>
        <v>Week-day</v>
      </c>
      <c r="G3212" s="6" t="str">
        <f>_xlfn.XLOOKUP(B3212,'[1]VLOOKUP DATA'!$A$3:$A$14,'[1]VLOOKUP DATA'!$C$3:$C$14)</f>
        <v>Low-demand</v>
      </c>
      <c r="H3212" s="6" t="str" cm="1">
        <f t="array" ref="H3212">_xlfn.XLOOKUP(1,('[1]VLOOKUP DATA'!$I$2:$I$337=[1]DATA!G3212)*('[1]VLOOKUP DATA'!$J$2:$J$337=[1]DATA!D3212)*('[1]VLOOKUP DATA'!$K$2:$K$337=[1]DATA!E3212),'[1]VLOOKUP DATA'!$L$2:$L$337)</f>
        <v>Off-Peak</v>
      </c>
      <c r="I3212" s="1" cm="1">
        <f t="array" ref="I3212">_xlfn.XLOOKUP(B3212,'[1]VLOOKUP DATA'!$A$3:$A$14,_xlfn.XLOOKUP(H3212,'[1]VLOOKUP DATA'!$D$2:$F$2,'[1]VLOOKUP DATA'!$D$3:$F$14))*100</f>
        <v>93</v>
      </c>
      <c r="J3212" s="2">
        <v>64.041133333333335</v>
      </c>
      <c r="K3212" s="3">
        <f t="shared" si="199"/>
        <v>64.041133333333335</v>
      </c>
      <c r="L3212" s="3">
        <v>98.86666666666666</v>
      </c>
      <c r="M3212" s="4">
        <v>444.41321666666681</v>
      </c>
      <c r="N3212" s="4">
        <v>0</v>
      </c>
      <c r="O3212" s="4">
        <v>508.45478333333341</v>
      </c>
      <c r="P3212" s="3">
        <f t="shared" si="200"/>
        <v>480.00108333333327</v>
      </c>
      <c r="Q3212" s="5">
        <v>0</v>
      </c>
      <c r="R3212" s="5">
        <f>VLOOKUP(D3212,'[1]DESIGN LOAD'!AC:AF,2,FALSE)</f>
        <v>200</v>
      </c>
      <c r="S3212" s="7">
        <f>VLOOKUP(D3212,'[1]DESIGN LOAD'!AC:AF,3,FALSE)</f>
        <v>190</v>
      </c>
      <c r="T3212">
        <f>VLOOKUP(D3212,'[1]DESIGN LOAD'!AC:AF,4,FALSE)</f>
        <v>390</v>
      </c>
    </row>
    <row r="3213" spans="1:20" x14ac:dyDescent="0.3">
      <c r="A3213" s="6">
        <v>2024</v>
      </c>
      <c r="B3213" s="6">
        <v>11</v>
      </c>
      <c r="C3213" s="6">
        <v>12</v>
      </c>
      <c r="D3213" s="6">
        <v>1</v>
      </c>
      <c r="E3213" s="6" t="str">
        <f t="shared" si="198"/>
        <v>Tuesday</v>
      </c>
      <c r="F3213" s="6" t="str">
        <f t="shared" si="197"/>
        <v>Week-day</v>
      </c>
      <c r="G3213" s="6" t="str">
        <f>_xlfn.XLOOKUP(B3213,'[1]VLOOKUP DATA'!$A$3:$A$14,'[1]VLOOKUP DATA'!$C$3:$C$14)</f>
        <v>Low-demand</v>
      </c>
      <c r="H3213" s="6" t="str" cm="1">
        <f t="array" ref="H3213">_xlfn.XLOOKUP(1,('[1]VLOOKUP DATA'!$I$2:$I$337=[1]DATA!G3213)*('[1]VLOOKUP DATA'!$J$2:$J$337=[1]DATA!D3213)*('[1]VLOOKUP DATA'!$K$2:$K$337=[1]DATA!E3213),'[1]VLOOKUP DATA'!$L$2:$L$337)</f>
        <v>Off-Peak</v>
      </c>
      <c r="I3213" s="1" cm="1">
        <f t="array" ref="I3213">_xlfn.XLOOKUP(B3213,'[1]VLOOKUP DATA'!$A$3:$A$14,_xlfn.XLOOKUP(H3213,'[1]VLOOKUP DATA'!$D$2:$F$2,'[1]VLOOKUP DATA'!$D$3:$F$14))*100</f>
        <v>93</v>
      </c>
      <c r="J3213" s="2">
        <v>74.484066666666706</v>
      </c>
      <c r="K3213" s="3">
        <f t="shared" si="199"/>
        <v>74.484066666666706</v>
      </c>
      <c r="L3213" s="3">
        <v>99</v>
      </c>
      <c r="M3213" s="4">
        <v>425.86828333333312</v>
      </c>
      <c r="N3213" s="4">
        <v>0</v>
      </c>
      <c r="O3213" s="4">
        <v>500.35385833333322</v>
      </c>
      <c r="P3213" s="3">
        <f t="shared" si="200"/>
        <v>480.00108333333327</v>
      </c>
      <c r="Q3213" s="5">
        <v>0</v>
      </c>
      <c r="R3213" s="5">
        <f>VLOOKUP(D3213,'[1]DESIGN LOAD'!AC:AF,2,FALSE)</f>
        <v>200</v>
      </c>
      <c r="S3213" s="7">
        <f>VLOOKUP(D3213,'[1]DESIGN LOAD'!AC:AF,3,FALSE)</f>
        <v>190</v>
      </c>
      <c r="T3213">
        <f>VLOOKUP(D3213,'[1]DESIGN LOAD'!AC:AF,4,FALSE)</f>
        <v>390</v>
      </c>
    </row>
    <row r="3214" spans="1:20" x14ac:dyDescent="0.3">
      <c r="A3214" s="6">
        <v>2024</v>
      </c>
      <c r="B3214" s="6">
        <v>11</v>
      </c>
      <c r="C3214" s="6">
        <v>12</v>
      </c>
      <c r="D3214" s="6">
        <v>2</v>
      </c>
      <c r="E3214" s="6" t="str">
        <f t="shared" si="198"/>
        <v>Tuesday</v>
      </c>
      <c r="F3214" s="6" t="str">
        <f t="shared" si="197"/>
        <v>Week-day</v>
      </c>
      <c r="G3214" s="6" t="str">
        <f>_xlfn.XLOOKUP(B3214,'[1]VLOOKUP DATA'!$A$3:$A$14,'[1]VLOOKUP DATA'!$C$3:$C$14)</f>
        <v>Low-demand</v>
      </c>
      <c r="H3214" s="6" t="str" cm="1">
        <f t="array" ref="H3214">_xlfn.XLOOKUP(1,('[1]VLOOKUP DATA'!$I$2:$I$337=[1]DATA!G3214)*('[1]VLOOKUP DATA'!$J$2:$J$337=[1]DATA!D3214)*('[1]VLOOKUP DATA'!$K$2:$K$337=[1]DATA!E3214),'[1]VLOOKUP DATA'!$L$2:$L$337)</f>
        <v>Off-Peak</v>
      </c>
      <c r="I3214" s="1" cm="1">
        <f t="array" ref="I3214">_xlfn.XLOOKUP(B3214,'[1]VLOOKUP DATA'!$A$3:$A$14,_xlfn.XLOOKUP(H3214,'[1]VLOOKUP DATA'!$D$2:$F$2,'[1]VLOOKUP DATA'!$D$3:$F$14))*100</f>
        <v>93</v>
      </c>
      <c r="J3214" s="2">
        <v>153.07332499999993</v>
      </c>
      <c r="K3214" s="3">
        <f t="shared" si="199"/>
        <v>153.07332499999993</v>
      </c>
      <c r="L3214" s="3">
        <v>98.275000000000006</v>
      </c>
      <c r="M3214" s="4">
        <v>471.26579166666664</v>
      </c>
      <c r="N3214" s="4">
        <v>0</v>
      </c>
      <c r="O3214" s="4">
        <v>624.33965833333343</v>
      </c>
      <c r="P3214" s="3">
        <f t="shared" si="200"/>
        <v>480.00108333333327</v>
      </c>
      <c r="Q3214" s="5">
        <v>0</v>
      </c>
      <c r="R3214" s="5">
        <f>VLOOKUP(D3214,'[1]DESIGN LOAD'!AC:AF,2,FALSE)</f>
        <v>200</v>
      </c>
      <c r="S3214" s="7">
        <f>VLOOKUP(D3214,'[1]DESIGN LOAD'!AC:AF,3,FALSE)</f>
        <v>190</v>
      </c>
      <c r="T3214">
        <f>VLOOKUP(D3214,'[1]DESIGN LOAD'!AC:AF,4,FALSE)</f>
        <v>390</v>
      </c>
    </row>
    <row r="3215" spans="1:20" x14ac:dyDescent="0.3">
      <c r="A3215" s="6">
        <v>2024</v>
      </c>
      <c r="B3215" s="6">
        <v>11</v>
      </c>
      <c r="C3215" s="6">
        <v>12</v>
      </c>
      <c r="D3215" s="6">
        <v>3</v>
      </c>
      <c r="E3215" s="6" t="str">
        <f t="shared" si="198"/>
        <v>Tuesday</v>
      </c>
      <c r="F3215" s="6" t="str">
        <f t="shared" si="197"/>
        <v>Week-day</v>
      </c>
      <c r="G3215" s="6" t="str">
        <f>_xlfn.XLOOKUP(B3215,'[1]VLOOKUP DATA'!$A$3:$A$14,'[1]VLOOKUP DATA'!$C$3:$C$14)</f>
        <v>Low-demand</v>
      </c>
      <c r="H3215" s="6" t="str" cm="1">
        <f t="array" ref="H3215">_xlfn.XLOOKUP(1,('[1]VLOOKUP DATA'!$I$2:$I$337=[1]DATA!G3215)*('[1]VLOOKUP DATA'!$J$2:$J$337=[1]DATA!D3215)*('[1]VLOOKUP DATA'!$K$2:$K$337=[1]DATA!E3215),'[1]VLOOKUP DATA'!$L$2:$L$337)</f>
        <v>Off-Peak</v>
      </c>
      <c r="I3215" s="1" cm="1">
        <f t="array" ref="I3215">_xlfn.XLOOKUP(B3215,'[1]VLOOKUP DATA'!$A$3:$A$14,_xlfn.XLOOKUP(H3215,'[1]VLOOKUP DATA'!$D$2:$F$2,'[1]VLOOKUP DATA'!$D$3:$F$14))*100</f>
        <v>93</v>
      </c>
      <c r="J3215" s="2">
        <v>132.95468333333332</v>
      </c>
      <c r="K3215" s="3">
        <f t="shared" si="199"/>
        <v>132.95468333333332</v>
      </c>
      <c r="L3215" s="3">
        <v>96.766666666666666</v>
      </c>
      <c r="M3215" s="4">
        <v>479.8307499999998</v>
      </c>
      <c r="N3215" s="4">
        <v>0</v>
      </c>
      <c r="O3215" s="4">
        <v>612.78591666666682</v>
      </c>
      <c r="P3215" s="3">
        <f t="shared" si="200"/>
        <v>480.00108333333327</v>
      </c>
      <c r="Q3215" s="5">
        <v>0</v>
      </c>
      <c r="R3215" s="5">
        <f>VLOOKUP(D3215,'[1]DESIGN LOAD'!AC:AF,2,FALSE)</f>
        <v>200</v>
      </c>
      <c r="S3215" s="7">
        <f>VLOOKUP(D3215,'[1]DESIGN LOAD'!AC:AF,3,FALSE)</f>
        <v>190</v>
      </c>
      <c r="T3215">
        <f>VLOOKUP(D3215,'[1]DESIGN LOAD'!AC:AF,4,FALSE)</f>
        <v>390</v>
      </c>
    </row>
    <row r="3216" spans="1:20" x14ac:dyDescent="0.3">
      <c r="A3216" s="6">
        <v>2024</v>
      </c>
      <c r="B3216" s="6">
        <v>11</v>
      </c>
      <c r="C3216" s="6">
        <v>12</v>
      </c>
      <c r="D3216" s="6">
        <v>4</v>
      </c>
      <c r="E3216" s="6" t="str">
        <f t="shared" si="198"/>
        <v>Tuesday</v>
      </c>
      <c r="F3216" s="6" t="str">
        <f t="shared" si="197"/>
        <v>Week-day</v>
      </c>
      <c r="G3216" s="6" t="str">
        <f>_xlfn.XLOOKUP(B3216,'[1]VLOOKUP DATA'!$A$3:$A$14,'[1]VLOOKUP DATA'!$C$3:$C$14)</f>
        <v>Low-demand</v>
      </c>
      <c r="H3216" s="6" t="str" cm="1">
        <f t="array" ref="H3216">_xlfn.XLOOKUP(1,('[1]VLOOKUP DATA'!$I$2:$I$337=[1]DATA!G3216)*('[1]VLOOKUP DATA'!$J$2:$J$337=[1]DATA!D3216)*('[1]VLOOKUP DATA'!$K$2:$K$337=[1]DATA!E3216),'[1]VLOOKUP DATA'!$L$2:$L$337)</f>
        <v>Off-Peak</v>
      </c>
      <c r="I3216" s="1" cm="1">
        <f t="array" ref="I3216">_xlfn.XLOOKUP(B3216,'[1]VLOOKUP DATA'!$A$3:$A$14,_xlfn.XLOOKUP(H3216,'[1]VLOOKUP DATA'!$D$2:$F$2,'[1]VLOOKUP DATA'!$D$3:$F$14))*100</f>
        <v>93</v>
      </c>
      <c r="J3216" s="2">
        <v>134.16186666666675</v>
      </c>
      <c r="K3216" s="3">
        <f t="shared" si="199"/>
        <v>134.16186666666675</v>
      </c>
      <c r="L3216" s="3">
        <v>95.674999999999997</v>
      </c>
      <c r="M3216" s="4">
        <v>479.84720833333307</v>
      </c>
      <c r="N3216" s="4">
        <v>0</v>
      </c>
      <c r="O3216" s="4">
        <v>614.00964166666677</v>
      </c>
      <c r="P3216" s="3">
        <f t="shared" si="200"/>
        <v>480.00108333333327</v>
      </c>
      <c r="Q3216" s="5">
        <v>0</v>
      </c>
      <c r="R3216" s="5">
        <f>VLOOKUP(D3216,'[1]DESIGN LOAD'!AC:AF,2,FALSE)</f>
        <v>295</v>
      </c>
      <c r="S3216" s="7">
        <f>VLOOKUP(D3216,'[1]DESIGN LOAD'!AC:AF,3,FALSE)</f>
        <v>190</v>
      </c>
      <c r="T3216">
        <f>VLOOKUP(D3216,'[1]DESIGN LOAD'!AC:AF,4,FALSE)</f>
        <v>485</v>
      </c>
    </row>
    <row r="3217" spans="1:20" x14ac:dyDescent="0.3">
      <c r="A3217" s="6">
        <v>2024</v>
      </c>
      <c r="B3217" s="6">
        <v>11</v>
      </c>
      <c r="C3217" s="6">
        <v>12</v>
      </c>
      <c r="D3217" s="6">
        <v>5</v>
      </c>
      <c r="E3217" s="6" t="str">
        <f t="shared" si="198"/>
        <v>Tuesday</v>
      </c>
      <c r="F3217" s="6" t="str">
        <f t="shared" si="197"/>
        <v>Week-day</v>
      </c>
      <c r="G3217" s="6" t="str">
        <f>_xlfn.XLOOKUP(B3217,'[1]VLOOKUP DATA'!$A$3:$A$14,'[1]VLOOKUP DATA'!$C$3:$C$14)</f>
        <v>Low-demand</v>
      </c>
      <c r="H3217" s="6" t="str" cm="1">
        <f t="array" ref="H3217">_xlfn.XLOOKUP(1,('[1]VLOOKUP DATA'!$I$2:$I$337=[1]DATA!G3217)*('[1]VLOOKUP DATA'!$J$2:$J$337=[1]DATA!D3217)*('[1]VLOOKUP DATA'!$K$2:$K$337=[1]DATA!E3217),'[1]VLOOKUP DATA'!$L$2:$L$337)</f>
        <v>Off-Peak</v>
      </c>
      <c r="I3217" s="1" cm="1">
        <f t="array" ref="I3217">_xlfn.XLOOKUP(B3217,'[1]VLOOKUP DATA'!$A$3:$A$14,_xlfn.XLOOKUP(H3217,'[1]VLOOKUP DATA'!$D$2:$F$2,'[1]VLOOKUP DATA'!$D$3:$F$14))*100</f>
        <v>93</v>
      </c>
      <c r="J3217" s="2">
        <v>130.06795959595956</v>
      </c>
      <c r="K3217" s="3">
        <f t="shared" si="199"/>
        <v>130.06795959595956</v>
      </c>
      <c r="L3217" s="3">
        <v>94.191919191919197</v>
      </c>
      <c r="M3217" s="4">
        <v>478.02260606060605</v>
      </c>
      <c r="N3217" s="4">
        <v>8.4212626262626262</v>
      </c>
      <c r="O3217" s="4">
        <v>616.51235353535355</v>
      </c>
      <c r="P3217" s="3">
        <f t="shared" si="200"/>
        <v>480.00108333333327</v>
      </c>
      <c r="Q3217" s="5">
        <v>0</v>
      </c>
      <c r="R3217" s="5">
        <f>VLOOKUP(D3217,'[1]DESIGN LOAD'!AC:AF,2,FALSE)</f>
        <v>295</v>
      </c>
      <c r="S3217" s="7">
        <f>VLOOKUP(D3217,'[1]DESIGN LOAD'!AC:AF,3,FALSE)</f>
        <v>190</v>
      </c>
      <c r="T3217">
        <f>VLOOKUP(D3217,'[1]DESIGN LOAD'!AC:AF,4,FALSE)</f>
        <v>485</v>
      </c>
    </row>
    <row r="3218" spans="1:20" x14ac:dyDescent="0.3">
      <c r="A3218" s="6">
        <v>2024</v>
      </c>
      <c r="B3218" s="6">
        <v>11</v>
      </c>
      <c r="C3218" s="6">
        <v>12</v>
      </c>
      <c r="D3218" s="6">
        <v>6</v>
      </c>
      <c r="E3218" s="6" t="str">
        <f t="shared" si="198"/>
        <v>Tuesday</v>
      </c>
      <c r="F3218" s="6" t="str">
        <f t="shared" si="197"/>
        <v>Week-day</v>
      </c>
      <c r="G3218" s="6" t="str">
        <f>_xlfn.XLOOKUP(B3218,'[1]VLOOKUP DATA'!$A$3:$A$14,'[1]VLOOKUP DATA'!$C$3:$C$14)</f>
        <v>Low-demand</v>
      </c>
      <c r="H3218" s="6" t="str" cm="1">
        <f t="array" ref="H3218">_xlfn.XLOOKUP(1,('[1]VLOOKUP DATA'!$I$2:$I$337=[1]DATA!G3218)*('[1]VLOOKUP DATA'!$J$2:$J$337=[1]DATA!D3218)*('[1]VLOOKUP DATA'!$K$2:$K$337=[1]DATA!E3218),'[1]VLOOKUP DATA'!$L$2:$L$337)</f>
        <v>Standard</v>
      </c>
      <c r="I3218" s="1" cm="1">
        <f t="array" ref="I3218">_xlfn.XLOOKUP(B3218,'[1]VLOOKUP DATA'!$A$3:$A$14,_xlfn.XLOOKUP(H3218,'[1]VLOOKUP DATA'!$D$2:$F$2,'[1]VLOOKUP DATA'!$D$3:$F$14))*100</f>
        <v>147</v>
      </c>
      <c r="J3218" s="2">
        <v>-34.659950000000002</v>
      </c>
      <c r="K3218" s="3">
        <f t="shared" si="199"/>
        <v>0</v>
      </c>
      <c r="L3218" s="3">
        <v>95.891666666666666</v>
      </c>
      <c r="M3218" s="4">
        <v>467.5630666666666</v>
      </c>
      <c r="N3218" s="4">
        <v>161.0031166666667</v>
      </c>
      <c r="O3218" s="4">
        <v>593.90612499999997</v>
      </c>
      <c r="P3218" s="3">
        <f t="shared" si="200"/>
        <v>480.00108333333327</v>
      </c>
      <c r="Q3218" s="5">
        <v>0</v>
      </c>
      <c r="R3218" s="5">
        <f>VLOOKUP(D3218,'[1]DESIGN LOAD'!AC:AF,2,FALSE)</f>
        <v>295</v>
      </c>
      <c r="S3218" s="7">
        <f>VLOOKUP(D3218,'[1]DESIGN LOAD'!AC:AF,3,FALSE)</f>
        <v>190</v>
      </c>
      <c r="T3218">
        <f>VLOOKUP(D3218,'[1]DESIGN LOAD'!AC:AF,4,FALSE)</f>
        <v>485</v>
      </c>
    </row>
    <row r="3219" spans="1:20" x14ac:dyDescent="0.3">
      <c r="A3219" s="6">
        <v>2024</v>
      </c>
      <c r="B3219" s="6">
        <v>11</v>
      </c>
      <c r="C3219" s="6">
        <v>12</v>
      </c>
      <c r="D3219" s="6">
        <v>7</v>
      </c>
      <c r="E3219" s="6" t="str">
        <f t="shared" si="198"/>
        <v>Tuesday</v>
      </c>
      <c r="F3219" s="6" t="str">
        <f t="shared" si="197"/>
        <v>Week-day</v>
      </c>
      <c r="G3219" s="6" t="str">
        <f>_xlfn.XLOOKUP(B3219,'[1]VLOOKUP DATA'!$A$3:$A$14,'[1]VLOOKUP DATA'!$C$3:$C$14)</f>
        <v>Low-demand</v>
      </c>
      <c r="H3219" s="6" t="str" cm="1">
        <f t="array" ref="H3219">_xlfn.XLOOKUP(1,('[1]VLOOKUP DATA'!$I$2:$I$337=[1]DATA!G3219)*('[1]VLOOKUP DATA'!$J$2:$J$337=[1]DATA!D3219)*('[1]VLOOKUP DATA'!$K$2:$K$337=[1]DATA!E3219),'[1]VLOOKUP DATA'!$L$2:$L$337)</f>
        <v>Peak</v>
      </c>
      <c r="I3219" s="1" cm="1">
        <f t="array" ref="I3219">_xlfn.XLOOKUP(B3219,'[1]VLOOKUP DATA'!$A$3:$A$14,_xlfn.XLOOKUP(H3219,'[1]VLOOKUP DATA'!$D$2:$F$2,'[1]VLOOKUP DATA'!$D$3:$F$14))*100</f>
        <v>213</v>
      </c>
      <c r="J3219" s="2">
        <v>66.183458333333334</v>
      </c>
      <c r="K3219" s="3">
        <f t="shared" si="199"/>
        <v>66.183458333333334</v>
      </c>
      <c r="L3219" s="3">
        <v>97.191666666666663</v>
      </c>
      <c r="M3219" s="4">
        <v>55.387749999999997</v>
      </c>
      <c r="N3219" s="4">
        <v>435.61804166666633</v>
      </c>
      <c r="O3219" s="4">
        <v>557.18921666666677</v>
      </c>
      <c r="P3219" s="3">
        <f t="shared" si="200"/>
        <v>480.00108333333327</v>
      </c>
      <c r="Q3219" s="5">
        <v>0</v>
      </c>
      <c r="R3219" s="5">
        <f>VLOOKUP(D3219,'[1]DESIGN LOAD'!AC:AF,2,FALSE)</f>
        <v>565</v>
      </c>
      <c r="S3219" s="7">
        <f>VLOOKUP(D3219,'[1]DESIGN LOAD'!AC:AF,3,FALSE)</f>
        <v>690</v>
      </c>
      <c r="T3219">
        <f>VLOOKUP(D3219,'[1]DESIGN LOAD'!AC:AF,4,FALSE)</f>
        <v>1255</v>
      </c>
    </row>
    <row r="3220" spans="1:20" x14ac:dyDescent="0.3">
      <c r="A3220" s="6">
        <v>2024</v>
      </c>
      <c r="B3220" s="6">
        <v>11</v>
      </c>
      <c r="C3220" s="6">
        <v>12</v>
      </c>
      <c r="D3220" s="6">
        <v>8</v>
      </c>
      <c r="E3220" s="6" t="str">
        <f t="shared" si="198"/>
        <v>Tuesday</v>
      </c>
      <c r="F3220" s="6" t="str">
        <f t="shared" si="197"/>
        <v>Week-day</v>
      </c>
      <c r="G3220" s="6" t="str">
        <f>_xlfn.XLOOKUP(B3220,'[1]VLOOKUP DATA'!$A$3:$A$14,'[1]VLOOKUP DATA'!$C$3:$C$14)</f>
        <v>Low-demand</v>
      </c>
      <c r="H3220" s="6" t="str" cm="1">
        <f t="array" ref="H3220">_xlfn.XLOOKUP(1,('[1]VLOOKUP DATA'!$I$2:$I$337=[1]DATA!G3220)*('[1]VLOOKUP DATA'!$J$2:$J$337=[1]DATA!D3220)*('[1]VLOOKUP DATA'!$K$2:$K$337=[1]DATA!E3220),'[1]VLOOKUP DATA'!$L$2:$L$337)</f>
        <v>Peak</v>
      </c>
      <c r="I3220" s="1" cm="1">
        <f t="array" ref="I3220">_xlfn.XLOOKUP(B3220,'[1]VLOOKUP DATA'!$A$3:$A$14,_xlfn.XLOOKUP(H3220,'[1]VLOOKUP DATA'!$D$2:$F$2,'[1]VLOOKUP DATA'!$D$3:$F$14))*100</f>
        <v>213</v>
      </c>
      <c r="J3220" s="2">
        <v>-72.293166666666664</v>
      </c>
      <c r="K3220" s="3">
        <f t="shared" si="199"/>
        <v>0</v>
      </c>
      <c r="L3220" s="3">
        <v>98.674999999999997</v>
      </c>
      <c r="M3220" s="4">
        <v>7.9981499999999999</v>
      </c>
      <c r="N3220" s="4">
        <v>548.0896250000003</v>
      </c>
      <c r="O3220" s="4">
        <v>483.79375833333324</v>
      </c>
      <c r="P3220" s="3">
        <f t="shared" si="200"/>
        <v>480.00108333333327</v>
      </c>
      <c r="Q3220" s="5">
        <v>0</v>
      </c>
      <c r="R3220" s="5">
        <f>VLOOKUP(D3220,'[1]DESIGN LOAD'!AC:AF,2,FALSE)</f>
        <v>565</v>
      </c>
      <c r="S3220" s="7">
        <f>VLOOKUP(D3220,'[1]DESIGN LOAD'!AC:AF,3,FALSE)</f>
        <v>675</v>
      </c>
      <c r="T3220">
        <f>VLOOKUP(D3220,'[1]DESIGN LOAD'!AC:AF,4,FALSE)</f>
        <v>1240</v>
      </c>
    </row>
    <row r="3221" spans="1:20" x14ac:dyDescent="0.3">
      <c r="A3221" s="6">
        <v>2024</v>
      </c>
      <c r="B3221" s="6">
        <v>11</v>
      </c>
      <c r="C3221" s="6">
        <v>12</v>
      </c>
      <c r="D3221" s="6">
        <v>9</v>
      </c>
      <c r="E3221" s="6" t="str">
        <f t="shared" si="198"/>
        <v>Tuesday</v>
      </c>
      <c r="F3221" s="6" t="str">
        <f t="shared" ref="F3221:F3284" si="201">IF(OR(E3221="Saturday",E3221="Sunday"),"Weekend","Week-day")</f>
        <v>Week-day</v>
      </c>
      <c r="G3221" s="6" t="str">
        <f>_xlfn.XLOOKUP(B3221,'[1]VLOOKUP DATA'!$A$3:$A$14,'[1]VLOOKUP DATA'!$C$3:$C$14)</f>
        <v>Low-demand</v>
      </c>
      <c r="H3221" s="6" t="str" cm="1">
        <f t="array" ref="H3221">_xlfn.XLOOKUP(1,('[1]VLOOKUP DATA'!$I$2:$I$337=[1]DATA!G3221)*('[1]VLOOKUP DATA'!$J$2:$J$337=[1]DATA!D3221)*('[1]VLOOKUP DATA'!$K$2:$K$337=[1]DATA!E3221),'[1]VLOOKUP DATA'!$L$2:$L$337)</f>
        <v>Peak</v>
      </c>
      <c r="I3221" s="1" cm="1">
        <f t="array" ref="I3221">_xlfn.XLOOKUP(B3221,'[1]VLOOKUP DATA'!$A$3:$A$14,_xlfn.XLOOKUP(H3221,'[1]VLOOKUP DATA'!$D$2:$F$2,'[1]VLOOKUP DATA'!$D$3:$F$14))*100</f>
        <v>213</v>
      </c>
      <c r="J3221" s="2">
        <v>-2.127866666666665</v>
      </c>
      <c r="K3221" s="3">
        <f t="shared" si="199"/>
        <v>0</v>
      </c>
      <c r="L3221" s="3">
        <v>99</v>
      </c>
      <c r="M3221" s="4">
        <v>0</v>
      </c>
      <c r="N3221" s="4">
        <v>611.79314166666666</v>
      </c>
      <c r="O3221" s="4">
        <v>609.66471666666644</v>
      </c>
      <c r="P3221" s="3">
        <f t="shared" si="200"/>
        <v>480.00108333333327</v>
      </c>
      <c r="Q3221" s="5">
        <v>0</v>
      </c>
      <c r="R3221" s="5">
        <f>VLOOKUP(D3221,'[1]DESIGN LOAD'!AC:AF,2,FALSE)</f>
        <v>565</v>
      </c>
      <c r="S3221" s="7">
        <f>VLOOKUP(D3221,'[1]DESIGN LOAD'!AC:AF,3,FALSE)</f>
        <v>675</v>
      </c>
      <c r="T3221">
        <f>VLOOKUP(D3221,'[1]DESIGN LOAD'!AC:AF,4,FALSE)</f>
        <v>1240</v>
      </c>
    </row>
    <row r="3222" spans="1:20" x14ac:dyDescent="0.3">
      <c r="A3222" s="6">
        <v>2024</v>
      </c>
      <c r="B3222" s="6">
        <v>11</v>
      </c>
      <c r="C3222" s="6">
        <v>12</v>
      </c>
      <c r="D3222" s="6">
        <v>10</v>
      </c>
      <c r="E3222" s="6" t="str">
        <f t="shared" si="198"/>
        <v>Tuesday</v>
      </c>
      <c r="F3222" s="6" t="str">
        <f t="shared" si="201"/>
        <v>Week-day</v>
      </c>
      <c r="G3222" s="6" t="str">
        <f>_xlfn.XLOOKUP(B3222,'[1]VLOOKUP DATA'!$A$3:$A$14,'[1]VLOOKUP DATA'!$C$3:$C$14)</f>
        <v>Low-demand</v>
      </c>
      <c r="H3222" s="6" t="str" cm="1">
        <f t="array" ref="H3222">_xlfn.XLOOKUP(1,('[1]VLOOKUP DATA'!$I$2:$I$337=[1]DATA!G3222)*('[1]VLOOKUP DATA'!$J$2:$J$337=[1]DATA!D3222)*('[1]VLOOKUP DATA'!$K$2:$K$337=[1]DATA!E3222),'[1]VLOOKUP DATA'!$L$2:$L$337)</f>
        <v>Standard</v>
      </c>
      <c r="I3222" s="1" cm="1">
        <f t="array" ref="I3222">_xlfn.XLOOKUP(B3222,'[1]VLOOKUP DATA'!$A$3:$A$14,_xlfn.XLOOKUP(H3222,'[1]VLOOKUP DATA'!$D$2:$F$2,'[1]VLOOKUP DATA'!$D$3:$F$14))*100</f>
        <v>147</v>
      </c>
      <c r="J3222" s="2">
        <v>2.0377416666666677</v>
      </c>
      <c r="K3222" s="3">
        <f t="shared" si="199"/>
        <v>2.0377416666666677</v>
      </c>
      <c r="L3222" s="3">
        <v>99</v>
      </c>
      <c r="M3222" s="4">
        <v>0</v>
      </c>
      <c r="N3222" s="4">
        <v>696.87980833333313</v>
      </c>
      <c r="O3222" s="4">
        <v>698.91719166666678</v>
      </c>
      <c r="P3222" s="3">
        <f t="shared" si="200"/>
        <v>480.00108333333327</v>
      </c>
      <c r="Q3222" s="5">
        <v>0</v>
      </c>
      <c r="R3222" s="5">
        <f>VLOOKUP(D3222,'[1]DESIGN LOAD'!AC:AF,2,FALSE)</f>
        <v>565</v>
      </c>
      <c r="S3222" s="7">
        <f>VLOOKUP(D3222,'[1]DESIGN LOAD'!AC:AF,3,FALSE)</f>
        <v>675</v>
      </c>
      <c r="T3222">
        <f>VLOOKUP(D3222,'[1]DESIGN LOAD'!AC:AF,4,FALSE)</f>
        <v>1240</v>
      </c>
    </row>
    <row r="3223" spans="1:20" x14ac:dyDescent="0.3">
      <c r="A3223" s="6">
        <v>2024</v>
      </c>
      <c r="B3223" s="6">
        <v>11</v>
      </c>
      <c r="C3223" s="6">
        <v>12</v>
      </c>
      <c r="D3223" s="6">
        <v>11</v>
      </c>
      <c r="E3223" s="6" t="str">
        <f t="shared" si="198"/>
        <v>Tuesday</v>
      </c>
      <c r="F3223" s="6" t="str">
        <f t="shared" si="201"/>
        <v>Week-day</v>
      </c>
      <c r="G3223" s="6" t="str">
        <f>_xlfn.XLOOKUP(B3223,'[1]VLOOKUP DATA'!$A$3:$A$14,'[1]VLOOKUP DATA'!$C$3:$C$14)</f>
        <v>Low-demand</v>
      </c>
      <c r="H3223" s="6" t="str" cm="1">
        <f t="array" ref="H3223">_xlfn.XLOOKUP(1,('[1]VLOOKUP DATA'!$I$2:$I$337=[1]DATA!G3223)*('[1]VLOOKUP DATA'!$J$2:$J$337=[1]DATA!D3223)*('[1]VLOOKUP DATA'!$K$2:$K$337=[1]DATA!E3223),'[1]VLOOKUP DATA'!$L$2:$L$337)</f>
        <v>Standard</v>
      </c>
      <c r="I3223" s="1" cm="1">
        <f t="array" ref="I3223">_xlfn.XLOOKUP(B3223,'[1]VLOOKUP DATA'!$A$3:$A$14,_xlfn.XLOOKUP(H3223,'[1]VLOOKUP DATA'!$D$2:$F$2,'[1]VLOOKUP DATA'!$D$3:$F$14))*100</f>
        <v>147</v>
      </c>
      <c r="J3223" s="2">
        <v>4.0348083333333333</v>
      </c>
      <c r="K3223" s="3">
        <f t="shared" si="199"/>
        <v>4.0348083333333333</v>
      </c>
      <c r="L3223" s="3">
        <v>99</v>
      </c>
      <c r="M3223" s="4">
        <v>0</v>
      </c>
      <c r="N3223" s="4">
        <v>739.8421166666667</v>
      </c>
      <c r="O3223" s="4">
        <v>743.87668333333374</v>
      </c>
      <c r="P3223" s="3">
        <f t="shared" si="200"/>
        <v>480.00108333333327</v>
      </c>
      <c r="Q3223" s="5">
        <v>0</v>
      </c>
      <c r="R3223" s="5">
        <f>VLOOKUP(D3223,'[1]DESIGN LOAD'!AC:AF,2,FALSE)</f>
        <v>565</v>
      </c>
      <c r="S3223" s="7">
        <f>VLOOKUP(D3223,'[1]DESIGN LOAD'!AC:AF,3,FALSE)</f>
        <v>675</v>
      </c>
      <c r="T3223">
        <f>VLOOKUP(D3223,'[1]DESIGN LOAD'!AC:AF,4,FALSE)</f>
        <v>1240</v>
      </c>
    </row>
    <row r="3224" spans="1:20" x14ac:dyDescent="0.3">
      <c r="A3224" s="6">
        <v>2024</v>
      </c>
      <c r="B3224" s="6">
        <v>11</v>
      </c>
      <c r="C3224" s="6">
        <v>12</v>
      </c>
      <c r="D3224" s="6">
        <v>12</v>
      </c>
      <c r="E3224" s="6" t="str">
        <f t="shared" si="198"/>
        <v>Tuesday</v>
      </c>
      <c r="F3224" s="6" t="str">
        <f t="shared" si="201"/>
        <v>Week-day</v>
      </c>
      <c r="G3224" s="6" t="str">
        <f>_xlfn.XLOOKUP(B3224,'[1]VLOOKUP DATA'!$A$3:$A$14,'[1]VLOOKUP DATA'!$C$3:$C$14)</f>
        <v>Low-demand</v>
      </c>
      <c r="H3224" s="6" t="str" cm="1">
        <f t="array" ref="H3224">_xlfn.XLOOKUP(1,('[1]VLOOKUP DATA'!$I$2:$I$337=[1]DATA!G3224)*('[1]VLOOKUP DATA'!$J$2:$J$337=[1]DATA!D3224)*('[1]VLOOKUP DATA'!$K$2:$K$337=[1]DATA!E3224),'[1]VLOOKUP DATA'!$L$2:$L$337)</f>
        <v>Standard</v>
      </c>
      <c r="I3224" s="1" cm="1">
        <f t="array" ref="I3224">_xlfn.XLOOKUP(B3224,'[1]VLOOKUP DATA'!$A$3:$A$14,_xlfn.XLOOKUP(H3224,'[1]VLOOKUP DATA'!$D$2:$F$2,'[1]VLOOKUP DATA'!$D$3:$F$14))*100</f>
        <v>147</v>
      </c>
      <c r="J3224" s="2">
        <v>7.1988249999999994</v>
      </c>
      <c r="K3224" s="3">
        <f t="shared" si="199"/>
        <v>7.1988249999999994</v>
      </c>
      <c r="L3224" s="3">
        <v>99</v>
      </c>
      <c r="M3224" s="4">
        <v>0</v>
      </c>
      <c r="N3224" s="4">
        <v>739.34527500000036</v>
      </c>
      <c r="O3224" s="4">
        <v>746.54393333333303</v>
      </c>
      <c r="P3224" s="3">
        <f t="shared" si="200"/>
        <v>480.00108333333327</v>
      </c>
      <c r="Q3224" s="5">
        <v>0</v>
      </c>
      <c r="R3224" s="5">
        <f>VLOOKUP(D3224,'[1]DESIGN LOAD'!AC:AF,2,FALSE)</f>
        <v>565</v>
      </c>
      <c r="S3224" s="7">
        <f>VLOOKUP(D3224,'[1]DESIGN LOAD'!AC:AF,3,FALSE)</f>
        <v>675</v>
      </c>
      <c r="T3224">
        <f>VLOOKUP(D3224,'[1]DESIGN LOAD'!AC:AF,4,FALSE)</f>
        <v>1240</v>
      </c>
    </row>
    <row r="3225" spans="1:20" x14ac:dyDescent="0.3">
      <c r="A3225" s="6">
        <v>2024</v>
      </c>
      <c r="B3225" s="6">
        <v>11</v>
      </c>
      <c r="C3225" s="6">
        <v>12</v>
      </c>
      <c r="D3225" s="6">
        <v>13</v>
      </c>
      <c r="E3225" s="6" t="str">
        <f t="shared" si="198"/>
        <v>Tuesday</v>
      </c>
      <c r="F3225" s="6" t="str">
        <f t="shared" si="201"/>
        <v>Week-day</v>
      </c>
      <c r="G3225" s="6" t="str">
        <f>_xlfn.XLOOKUP(B3225,'[1]VLOOKUP DATA'!$A$3:$A$14,'[1]VLOOKUP DATA'!$C$3:$C$14)</f>
        <v>Low-demand</v>
      </c>
      <c r="H3225" s="6" t="str" cm="1">
        <f t="array" ref="H3225">_xlfn.XLOOKUP(1,('[1]VLOOKUP DATA'!$I$2:$I$337=[1]DATA!G3225)*('[1]VLOOKUP DATA'!$J$2:$J$337=[1]DATA!D3225)*('[1]VLOOKUP DATA'!$K$2:$K$337=[1]DATA!E3225),'[1]VLOOKUP DATA'!$L$2:$L$337)</f>
        <v>Standard</v>
      </c>
      <c r="I3225" s="1" cm="1">
        <f t="array" ref="I3225">_xlfn.XLOOKUP(B3225,'[1]VLOOKUP DATA'!$A$3:$A$14,_xlfn.XLOOKUP(H3225,'[1]VLOOKUP DATA'!$D$2:$F$2,'[1]VLOOKUP DATA'!$D$3:$F$14))*100</f>
        <v>147</v>
      </c>
      <c r="J3225" s="2">
        <v>9.0554083333333306</v>
      </c>
      <c r="K3225" s="3">
        <f t="shared" si="199"/>
        <v>9.0554083333333306</v>
      </c>
      <c r="L3225" s="3">
        <v>99</v>
      </c>
      <c r="M3225" s="4">
        <v>0</v>
      </c>
      <c r="N3225" s="4">
        <v>774.83608333333325</v>
      </c>
      <c r="O3225" s="4">
        <v>783.89128333333349</v>
      </c>
      <c r="P3225" s="3">
        <f t="shared" si="200"/>
        <v>480.00108333333327</v>
      </c>
      <c r="Q3225" s="5">
        <v>0</v>
      </c>
      <c r="R3225" s="5">
        <f>VLOOKUP(D3225,'[1]DESIGN LOAD'!AC:AF,2,FALSE)</f>
        <v>565</v>
      </c>
      <c r="S3225" s="7">
        <f>VLOOKUP(D3225,'[1]DESIGN LOAD'!AC:AF,3,FALSE)</f>
        <v>675</v>
      </c>
      <c r="T3225">
        <f>VLOOKUP(D3225,'[1]DESIGN LOAD'!AC:AF,4,FALSE)</f>
        <v>1240</v>
      </c>
    </row>
    <row r="3226" spans="1:20" x14ac:dyDescent="0.3">
      <c r="A3226" s="6">
        <v>2024</v>
      </c>
      <c r="B3226" s="6">
        <v>11</v>
      </c>
      <c r="C3226" s="6">
        <v>12</v>
      </c>
      <c r="D3226" s="6">
        <v>14</v>
      </c>
      <c r="E3226" s="6" t="str">
        <f t="shared" si="198"/>
        <v>Tuesday</v>
      </c>
      <c r="F3226" s="6" t="str">
        <f t="shared" si="201"/>
        <v>Week-day</v>
      </c>
      <c r="G3226" s="6" t="str">
        <f>_xlfn.XLOOKUP(B3226,'[1]VLOOKUP DATA'!$A$3:$A$14,'[1]VLOOKUP DATA'!$C$3:$C$14)</f>
        <v>Low-demand</v>
      </c>
      <c r="H3226" s="6" t="str" cm="1">
        <f t="array" ref="H3226">_xlfn.XLOOKUP(1,('[1]VLOOKUP DATA'!$I$2:$I$337=[1]DATA!G3226)*('[1]VLOOKUP DATA'!$J$2:$J$337=[1]DATA!D3226)*('[1]VLOOKUP DATA'!$K$2:$K$337=[1]DATA!E3226),'[1]VLOOKUP DATA'!$L$2:$L$337)</f>
        <v>Standard</v>
      </c>
      <c r="I3226" s="1" cm="1">
        <f t="array" ref="I3226">_xlfn.XLOOKUP(B3226,'[1]VLOOKUP DATA'!$A$3:$A$14,_xlfn.XLOOKUP(H3226,'[1]VLOOKUP DATA'!$D$2:$F$2,'[1]VLOOKUP DATA'!$D$3:$F$14))*100</f>
        <v>147</v>
      </c>
      <c r="J3226" s="2">
        <v>6.1454000000000004</v>
      </c>
      <c r="K3226" s="3">
        <f t="shared" si="199"/>
        <v>6.1454000000000004</v>
      </c>
      <c r="L3226" s="3">
        <v>99</v>
      </c>
      <c r="M3226" s="4">
        <v>0</v>
      </c>
      <c r="N3226" s="4">
        <v>758.96740833333354</v>
      </c>
      <c r="O3226" s="4">
        <v>765.11256666666679</v>
      </c>
      <c r="P3226" s="3">
        <f t="shared" si="200"/>
        <v>480.00108333333327</v>
      </c>
      <c r="Q3226" s="5">
        <v>0</v>
      </c>
      <c r="R3226" s="5">
        <f>VLOOKUP(D3226,'[1]DESIGN LOAD'!AC:AF,2,FALSE)</f>
        <v>565</v>
      </c>
      <c r="S3226" s="7">
        <f>VLOOKUP(D3226,'[1]DESIGN LOAD'!AC:AF,3,FALSE)</f>
        <v>675</v>
      </c>
      <c r="T3226">
        <f>VLOOKUP(D3226,'[1]DESIGN LOAD'!AC:AF,4,FALSE)</f>
        <v>1240</v>
      </c>
    </row>
    <row r="3227" spans="1:20" x14ac:dyDescent="0.3">
      <c r="A3227" s="6">
        <v>2024</v>
      </c>
      <c r="B3227" s="6">
        <v>11</v>
      </c>
      <c r="C3227" s="6">
        <v>12</v>
      </c>
      <c r="D3227" s="6">
        <v>15</v>
      </c>
      <c r="E3227" s="6" t="str">
        <f t="shared" si="198"/>
        <v>Tuesday</v>
      </c>
      <c r="F3227" s="6" t="str">
        <f t="shared" si="201"/>
        <v>Week-day</v>
      </c>
      <c r="G3227" s="6" t="str">
        <f>_xlfn.XLOOKUP(B3227,'[1]VLOOKUP DATA'!$A$3:$A$14,'[1]VLOOKUP DATA'!$C$3:$C$14)</f>
        <v>Low-demand</v>
      </c>
      <c r="H3227" s="6" t="str" cm="1">
        <f t="array" ref="H3227">_xlfn.XLOOKUP(1,('[1]VLOOKUP DATA'!$I$2:$I$337=[1]DATA!G3227)*('[1]VLOOKUP DATA'!$J$2:$J$337=[1]DATA!D3227)*('[1]VLOOKUP DATA'!$K$2:$K$337=[1]DATA!E3227),'[1]VLOOKUP DATA'!$L$2:$L$337)</f>
        <v>Standard</v>
      </c>
      <c r="I3227" s="1" cm="1">
        <f t="array" ref="I3227">_xlfn.XLOOKUP(B3227,'[1]VLOOKUP DATA'!$A$3:$A$14,_xlfn.XLOOKUP(H3227,'[1]VLOOKUP DATA'!$D$2:$F$2,'[1]VLOOKUP DATA'!$D$3:$F$14))*100</f>
        <v>147</v>
      </c>
      <c r="J3227" s="2">
        <v>46.208624999999998</v>
      </c>
      <c r="K3227" s="3">
        <f t="shared" si="199"/>
        <v>46.208624999999998</v>
      </c>
      <c r="L3227" s="3">
        <v>95.125</v>
      </c>
      <c r="M3227" s="4">
        <v>35.962025000000004</v>
      </c>
      <c r="N3227" s="4">
        <v>672.21459166666671</v>
      </c>
      <c r="O3227" s="4">
        <v>754.38525833333335</v>
      </c>
      <c r="P3227" s="3">
        <f t="shared" si="200"/>
        <v>480.00108333333327</v>
      </c>
      <c r="Q3227" s="5">
        <v>0</v>
      </c>
      <c r="R3227" s="5">
        <f>VLOOKUP(D3227,'[1]DESIGN LOAD'!AC:AF,2,FALSE)</f>
        <v>565</v>
      </c>
      <c r="S3227" s="7">
        <f>VLOOKUP(D3227,'[1]DESIGN LOAD'!AC:AF,3,FALSE)</f>
        <v>675</v>
      </c>
      <c r="T3227">
        <f>VLOOKUP(D3227,'[1]DESIGN LOAD'!AC:AF,4,FALSE)</f>
        <v>1240</v>
      </c>
    </row>
    <row r="3228" spans="1:20" x14ac:dyDescent="0.3">
      <c r="A3228" s="6">
        <v>2024</v>
      </c>
      <c r="B3228" s="6">
        <v>11</v>
      </c>
      <c r="C3228" s="6">
        <v>12</v>
      </c>
      <c r="D3228" s="6">
        <v>16</v>
      </c>
      <c r="E3228" s="6" t="str">
        <f t="shared" si="198"/>
        <v>Tuesday</v>
      </c>
      <c r="F3228" s="6" t="str">
        <f t="shared" si="201"/>
        <v>Week-day</v>
      </c>
      <c r="G3228" s="6" t="str">
        <f>_xlfn.XLOOKUP(B3228,'[1]VLOOKUP DATA'!$A$3:$A$14,'[1]VLOOKUP DATA'!$C$3:$C$14)</f>
        <v>Low-demand</v>
      </c>
      <c r="H3228" s="6" t="str" cm="1">
        <f t="array" ref="H3228">_xlfn.XLOOKUP(1,('[1]VLOOKUP DATA'!$I$2:$I$337=[1]DATA!G3228)*('[1]VLOOKUP DATA'!$J$2:$J$337=[1]DATA!D3228)*('[1]VLOOKUP DATA'!$K$2:$K$337=[1]DATA!E3228),'[1]VLOOKUP DATA'!$L$2:$L$337)</f>
        <v>Standard</v>
      </c>
      <c r="I3228" s="1" cm="1">
        <f t="array" ref="I3228">_xlfn.XLOOKUP(B3228,'[1]VLOOKUP DATA'!$A$3:$A$14,_xlfn.XLOOKUP(H3228,'[1]VLOOKUP DATA'!$D$2:$F$2,'[1]VLOOKUP DATA'!$D$3:$F$14))*100</f>
        <v>147</v>
      </c>
      <c r="J3228" s="2">
        <v>92.403266666666624</v>
      </c>
      <c r="K3228" s="3">
        <f t="shared" si="199"/>
        <v>92.403266666666624</v>
      </c>
      <c r="L3228" s="3">
        <v>96.658333333333331</v>
      </c>
      <c r="M3228" s="4">
        <v>151.89915833333328</v>
      </c>
      <c r="N3228" s="4">
        <v>444.81344999999988</v>
      </c>
      <c r="O3228" s="4">
        <v>689.11579999999992</v>
      </c>
      <c r="P3228" s="3">
        <f t="shared" si="200"/>
        <v>480.00108333333327</v>
      </c>
      <c r="Q3228" s="5">
        <v>0</v>
      </c>
      <c r="R3228" s="5">
        <f>VLOOKUP(D3228,'[1]DESIGN LOAD'!AC:AF,2,FALSE)</f>
        <v>565</v>
      </c>
      <c r="S3228" s="7">
        <f>VLOOKUP(D3228,'[1]DESIGN LOAD'!AC:AF,3,FALSE)</f>
        <v>675</v>
      </c>
      <c r="T3228">
        <f>VLOOKUP(D3228,'[1]DESIGN LOAD'!AC:AF,4,FALSE)</f>
        <v>1240</v>
      </c>
    </row>
    <row r="3229" spans="1:20" x14ac:dyDescent="0.3">
      <c r="A3229" s="6">
        <v>2024</v>
      </c>
      <c r="B3229" s="6">
        <v>11</v>
      </c>
      <c r="C3229" s="6">
        <v>12</v>
      </c>
      <c r="D3229" s="6">
        <v>17</v>
      </c>
      <c r="E3229" s="6" t="str">
        <f t="shared" si="198"/>
        <v>Tuesday</v>
      </c>
      <c r="F3229" s="6" t="str">
        <f t="shared" si="201"/>
        <v>Week-day</v>
      </c>
      <c r="G3229" s="6" t="str">
        <f>_xlfn.XLOOKUP(B3229,'[1]VLOOKUP DATA'!$A$3:$A$14,'[1]VLOOKUP DATA'!$C$3:$C$14)</f>
        <v>Low-demand</v>
      </c>
      <c r="H3229" s="6" t="str" cm="1">
        <f t="array" ref="H3229">_xlfn.XLOOKUP(1,('[1]VLOOKUP DATA'!$I$2:$I$337=[1]DATA!G3229)*('[1]VLOOKUP DATA'!$J$2:$J$337=[1]DATA!D3229)*('[1]VLOOKUP DATA'!$K$2:$K$337=[1]DATA!E3229),'[1]VLOOKUP DATA'!$L$2:$L$337)</f>
        <v>Standard</v>
      </c>
      <c r="I3229" s="1" cm="1">
        <f t="array" ref="I3229">_xlfn.XLOOKUP(B3229,'[1]VLOOKUP DATA'!$A$3:$A$14,_xlfn.XLOOKUP(H3229,'[1]VLOOKUP DATA'!$D$2:$F$2,'[1]VLOOKUP DATA'!$D$3:$F$14))*100</f>
        <v>147</v>
      </c>
      <c r="J3229" s="2">
        <v>26.580245283018829</v>
      </c>
      <c r="K3229" s="3">
        <f t="shared" si="199"/>
        <v>26.580245283018829</v>
      </c>
      <c r="L3229" s="3">
        <v>93.075471698113205</v>
      </c>
      <c r="M3229" s="4">
        <v>160.93367924528303</v>
      </c>
      <c r="N3229" s="4">
        <v>133.42030188679246</v>
      </c>
      <c r="O3229" s="4">
        <v>504.48869811320759</v>
      </c>
      <c r="P3229" s="3">
        <f t="shared" si="200"/>
        <v>480.00108333333327</v>
      </c>
      <c r="Q3229" s="5">
        <v>183.55443396226411</v>
      </c>
      <c r="R3229" s="5">
        <f>VLOOKUP(D3229,'[1]DESIGN LOAD'!AC:AF,2,FALSE)</f>
        <v>555</v>
      </c>
      <c r="S3229" s="7">
        <f>VLOOKUP(D3229,'[1]DESIGN LOAD'!AC:AF,3,FALSE)</f>
        <v>675</v>
      </c>
      <c r="T3229">
        <f>VLOOKUP(D3229,'[1]DESIGN LOAD'!AC:AF,4,FALSE)</f>
        <v>1230</v>
      </c>
    </row>
    <row r="3230" spans="1:20" x14ac:dyDescent="0.3">
      <c r="A3230" s="6">
        <v>2024</v>
      </c>
      <c r="B3230" s="6">
        <v>11</v>
      </c>
      <c r="C3230" s="6">
        <v>12</v>
      </c>
      <c r="D3230" s="6">
        <v>19</v>
      </c>
      <c r="E3230" s="6" t="str">
        <f t="shared" si="198"/>
        <v>Tuesday</v>
      </c>
      <c r="F3230" s="6" t="str">
        <f t="shared" si="201"/>
        <v>Week-day</v>
      </c>
      <c r="G3230" s="6" t="str">
        <f>_xlfn.XLOOKUP(B3230,'[1]VLOOKUP DATA'!$A$3:$A$14,'[1]VLOOKUP DATA'!$C$3:$C$14)</f>
        <v>Low-demand</v>
      </c>
      <c r="H3230" s="6" t="str" cm="1">
        <f t="array" ref="H3230">_xlfn.XLOOKUP(1,('[1]VLOOKUP DATA'!$I$2:$I$337=[1]DATA!G3230)*('[1]VLOOKUP DATA'!$J$2:$J$337=[1]DATA!D3230)*('[1]VLOOKUP DATA'!$K$2:$K$337=[1]DATA!E3230),'[1]VLOOKUP DATA'!$L$2:$L$337)</f>
        <v>Peak</v>
      </c>
      <c r="I3230" s="1" cm="1">
        <f t="array" ref="I3230">_xlfn.XLOOKUP(B3230,'[1]VLOOKUP DATA'!$A$3:$A$14,_xlfn.XLOOKUP(H3230,'[1]VLOOKUP DATA'!$D$2:$F$2,'[1]VLOOKUP DATA'!$D$3:$F$14))*100</f>
        <v>213</v>
      </c>
      <c r="J3230" s="2">
        <v>487.78342196531798</v>
      </c>
      <c r="K3230" s="3">
        <f t="shared" si="199"/>
        <v>487.78342196531798</v>
      </c>
      <c r="L3230" s="3">
        <v>89.375722543352595</v>
      </c>
      <c r="M3230" s="4">
        <v>157.86296531791908</v>
      </c>
      <c r="N3230" s="4">
        <v>6.7202312138728321E-2</v>
      </c>
      <c r="O3230" s="4">
        <v>645.71378034682061</v>
      </c>
      <c r="P3230" s="3">
        <f t="shared" si="200"/>
        <v>480.00108333333327</v>
      </c>
      <c r="Q3230" s="5">
        <v>0</v>
      </c>
      <c r="R3230" s="5">
        <f>VLOOKUP(D3230,'[1]DESIGN LOAD'!AC:AF,2,FALSE)</f>
        <v>295</v>
      </c>
      <c r="S3230" s="7">
        <f>VLOOKUP(D3230,'[1]DESIGN LOAD'!AC:AF,3,FALSE)</f>
        <v>655</v>
      </c>
      <c r="T3230">
        <f>VLOOKUP(D3230,'[1]DESIGN LOAD'!AC:AF,4,FALSE)</f>
        <v>950</v>
      </c>
    </row>
    <row r="3231" spans="1:20" x14ac:dyDescent="0.3">
      <c r="A3231" s="6">
        <v>2024</v>
      </c>
      <c r="B3231" s="6">
        <v>11</v>
      </c>
      <c r="C3231" s="6">
        <v>12</v>
      </c>
      <c r="D3231" s="6">
        <v>20</v>
      </c>
      <c r="E3231" s="6" t="str">
        <f t="shared" si="198"/>
        <v>Tuesday</v>
      </c>
      <c r="F3231" s="6" t="str">
        <f t="shared" si="201"/>
        <v>Week-day</v>
      </c>
      <c r="G3231" s="6" t="str">
        <f>_xlfn.XLOOKUP(B3231,'[1]VLOOKUP DATA'!$A$3:$A$14,'[1]VLOOKUP DATA'!$C$3:$C$14)</f>
        <v>Low-demand</v>
      </c>
      <c r="H3231" s="6" t="str" cm="1">
        <f t="array" ref="H3231">_xlfn.XLOOKUP(1,('[1]VLOOKUP DATA'!$I$2:$I$337=[1]DATA!G3231)*('[1]VLOOKUP DATA'!$J$2:$J$337=[1]DATA!D3231)*('[1]VLOOKUP DATA'!$K$2:$K$337=[1]DATA!E3231),'[1]VLOOKUP DATA'!$L$2:$L$337)</f>
        <v>Standard</v>
      </c>
      <c r="I3231" s="1" cm="1">
        <f t="array" ref="I3231">_xlfn.XLOOKUP(B3231,'[1]VLOOKUP DATA'!$A$3:$A$14,_xlfn.XLOOKUP(H3231,'[1]VLOOKUP DATA'!$D$2:$F$2,'[1]VLOOKUP DATA'!$D$3:$F$14))*100</f>
        <v>147</v>
      </c>
      <c r="J3231" s="2">
        <v>361.81742307692292</v>
      </c>
      <c r="K3231" s="3">
        <f t="shared" si="199"/>
        <v>361.81742307692292</v>
      </c>
      <c r="L3231" s="3">
        <v>86.098290598290603</v>
      </c>
      <c r="M3231" s="4">
        <v>246.06854700854694</v>
      </c>
      <c r="N3231" s="4">
        <v>0.17181196581196584</v>
      </c>
      <c r="O3231" s="4">
        <v>608.05806837606872</v>
      </c>
      <c r="P3231" s="3">
        <f t="shared" si="200"/>
        <v>480.00108333333327</v>
      </c>
      <c r="Q3231" s="5">
        <v>0</v>
      </c>
      <c r="R3231" s="5">
        <f>VLOOKUP(D3231,'[1]DESIGN LOAD'!AC:AF,2,FALSE)</f>
        <v>295</v>
      </c>
      <c r="S3231" s="7">
        <f>VLOOKUP(D3231,'[1]DESIGN LOAD'!AC:AF,3,FALSE)</f>
        <v>190</v>
      </c>
      <c r="T3231">
        <f>VLOOKUP(D3231,'[1]DESIGN LOAD'!AC:AF,4,FALSE)</f>
        <v>485</v>
      </c>
    </row>
    <row r="3232" spans="1:20" x14ac:dyDescent="0.3">
      <c r="A3232" s="6">
        <v>2024</v>
      </c>
      <c r="B3232" s="6">
        <v>11</v>
      </c>
      <c r="C3232" s="6">
        <v>12</v>
      </c>
      <c r="D3232" s="6">
        <v>21</v>
      </c>
      <c r="E3232" s="6" t="str">
        <f t="shared" si="198"/>
        <v>Tuesday</v>
      </c>
      <c r="F3232" s="6" t="str">
        <f t="shared" si="201"/>
        <v>Week-day</v>
      </c>
      <c r="G3232" s="6" t="str">
        <f>_xlfn.XLOOKUP(B3232,'[1]VLOOKUP DATA'!$A$3:$A$14,'[1]VLOOKUP DATA'!$C$3:$C$14)</f>
        <v>Low-demand</v>
      </c>
      <c r="H3232" s="6" t="str" cm="1">
        <f t="array" ref="H3232">_xlfn.XLOOKUP(1,('[1]VLOOKUP DATA'!$I$2:$I$337=[1]DATA!G3232)*('[1]VLOOKUP DATA'!$J$2:$J$337=[1]DATA!D3232)*('[1]VLOOKUP DATA'!$K$2:$K$337=[1]DATA!E3232),'[1]VLOOKUP DATA'!$L$2:$L$337)</f>
        <v>Standard</v>
      </c>
      <c r="I3232" s="1" cm="1">
        <f t="array" ref="I3232">_xlfn.XLOOKUP(B3232,'[1]VLOOKUP DATA'!$A$3:$A$14,_xlfn.XLOOKUP(H3232,'[1]VLOOKUP DATA'!$D$2:$F$2,'[1]VLOOKUP DATA'!$D$3:$F$14))*100</f>
        <v>147</v>
      </c>
      <c r="J3232" s="2">
        <v>5.0580500000000024</v>
      </c>
      <c r="K3232" s="3">
        <f t="shared" si="199"/>
        <v>5.0580500000000024</v>
      </c>
      <c r="L3232" s="3">
        <v>78</v>
      </c>
      <c r="M3232" s="4">
        <v>479.83291666666639</v>
      </c>
      <c r="N3232" s="4">
        <v>0</v>
      </c>
      <c r="O3232" s="4">
        <v>484.89098333333351</v>
      </c>
      <c r="P3232" s="3">
        <f t="shared" si="200"/>
        <v>480.00108333333327</v>
      </c>
      <c r="Q3232" s="5">
        <v>0</v>
      </c>
      <c r="R3232" s="5">
        <f>VLOOKUP(D3232,'[1]DESIGN LOAD'!AC:AF,2,FALSE)</f>
        <v>295</v>
      </c>
      <c r="S3232" s="7">
        <f>VLOOKUP(D3232,'[1]DESIGN LOAD'!AC:AF,3,FALSE)</f>
        <v>190</v>
      </c>
      <c r="T3232">
        <f>VLOOKUP(D3232,'[1]DESIGN LOAD'!AC:AF,4,FALSE)</f>
        <v>485</v>
      </c>
    </row>
    <row r="3233" spans="1:20" x14ac:dyDescent="0.3">
      <c r="A3233" s="6">
        <v>2024</v>
      </c>
      <c r="B3233" s="6">
        <v>11</v>
      </c>
      <c r="C3233" s="6">
        <v>12</v>
      </c>
      <c r="D3233" s="6">
        <v>22</v>
      </c>
      <c r="E3233" s="6" t="str">
        <f t="shared" si="198"/>
        <v>Tuesday</v>
      </c>
      <c r="F3233" s="6" t="str">
        <f t="shared" si="201"/>
        <v>Week-day</v>
      </c>
      <c r="G3233" s="6" t="str">
        <f>_xlfn.XLOOKUP(B3233,'[1]VLOOKUP DATA'!$A$3:$A$14,'[1]VLOOKUP DATA'!$C$3:$C$14)</f>
        <v>Low-demand</v>
      </c>
      <c r="H3233" s="6" t="str" cm="1">
        <f t="array" ref="H3233">_xlfn.XLOOKUP(1,('[1]VLOOKUP DATA'!$I$2:$I$337=[1]DATA!G3233)*('[1]VLOOKUP DATA'!$J$2:$J$337=[1]DATA!D3233)*('[1]VLOOKUP DATA'!$K$2:$K$337=[1]DATA!E3233),'[1]VLOOKUP DATA'!$L$2:$L$337)</f>
        <v>Off-Peak</v>
      </c>
      <c r="I3233" s="1" cm="1">
        <f t="array" ref="I3233">_xlfn.XLOOKUP(B3233,'[1]VLOOKUP DATA'!$A$3:$A$14,_xlfn.XLOOKUP(H3233,'[1]VLOOKUP DATA'!$D$2:$F$2,'[1]VLOOKUP DATA'!$D$3:$F$14))*100</f>
        <v>93</v>
      </c>
      <c r="J3233" s="2">
        <v>-29.217616666666665</v>
      </c>
      <c r="K3233" s="3">
        <f t="shared" si="199"/>
        <v>0</v>
      </c>
      <c r="L3233" s="3">
        <v>79.125</v>
      </c>
      <c r="M3233" s="4">
        <v>479.8117666666667</v>
      </c>
      <c r="N3233" s="4">
        <v>0</v>
      </c>
      <c r="O3233" s="4">
        <v>450.5937666666668</v>
      </c>
      <c r="P3233" s="3">
        <f t="shared" si="200"/>
        <v>480.00108333333327</v>
      </c>
      <c r="Q3233" s="5">
        <v>0</v>
      </c>
      <c r="R3233" s="5">
        <f>VLOOKUP(D3233,'[1]DESIGN LOAD'!AC:AF,2,FALSE)</f>
        <v>200</v>
      </c>
      <c r="S3233" s="7">
        <f>VLOOKUP(D3233,'[1]DESIGN LOAD'!AC:AF,3,FALSE)</f>
        <v>190</v>
      </c>
      <c r="T3233">
        <f>VLOOKUP(D3233,'[1]DESIGN LOAD'!AC:AF,4,FALSE)</f>
        <v>390</v>
      </c>
    </row>
    <row r="3234" spans="1:20" x14ac:dyDescent="0.3">
      <c r="A3234" s="6">
        <v>2024</v>
      </c>
      <c r="B3234" s="6">
        <v>11</v>
      </c>
      <c r="C3234" s="6">
        <v>12</v>
      </c>
      <c r="D3234" s="6">
        <v>23</v>
      </c>
      <c r="E3234" s="6" t="str">
        <f t="shared" si="198"/>
        <v>Tuesday</v>
      </c>
      <c r="F3234" s="6" t="str">
        <f t="shared" si="201"/>
        <v>Week-day</v>
      </c>
      <c r="G3234" s="6" t="str">
        <f>_xlfn.XLOOKUP(B3234,'[1]VLOOKUP DATA'!$A$3:$A$14,'[1]VLOOKUP DATA'!$C$3:$C$14)</f>
        <v>Low-demand</v>
      </c>
      <c r="H3234" s="6" t="str" cm="1">
        <f t="array" ref="H3234">_xlfn.XLOOKUP(1,('[1]VLOOKUP DATA'!$I$2:$I$337=[1]DATA!G3234)*('[1]VLOOKUP DATA'!$J$2:$J$337=[1]DATA!D3234)*('[1]VLOOKUP DATA'!$K$2:$K$337=[1]DATA!E3234),'[1]VLOOKUP DATA'!$L$2:$L$337)</f>
        <v>Off-Peak</v>
      </c>
      <c r="I3234" s="1" cm="1">
        <f t="array" ref="I3234">_xlfn.XLOOKUP(B3234,'[1]VLOOKUP DATA'!$A$3:$A$14,_xlfn.XLOOKUP(H3234,'[1]VLOOKUP DATA'!$D$2:$F$2,'[1]VLOOKUP DATA'!$D$3:$F$14))*100</f>
        <v>93</v>
      </c>
      <c r="J3234" s="2">
        <v>-39.531016666666666</v>
      </c>
      <c r="K3234" s="3">
        <f t="shared" si="199"/>
        <v>0</v>
      </c>
      <c r="L3234" s="3">
        <v>81.308333333333337</v>
      </c>
      <c r="M3234" s="4">
        <v>479.81620833333312</v>
      </c>
      <c r="N3234" s="4">
        <v>0</v>
      </c>
      <c r="O3234" s="4">
        <v>440.28476666666677</v>
      </c>
      <c r="P3234" s="3">
        <f t="shared" si="200"/>
        <v>480.00108333333327</v>
      </c>
      <c r="Q3234" s="5">
        <v>0</v>
      </c>
      <c r="R3234" s="5">
        <f>VLOOKUP(D3234,'[1]DESIGN LOAD'!AC:AF,2,FALSE)</f>
        <v>200</v>
      </c>
      <c r="S3234" s="7">
        <f>VLOOKUP(D3234,'[1]DESIGN LOAD'!AC:AF,3,FALSE)</f>
        <v>190</v>
      </c>
      <c r="T3234">
        <f>VLOOKUP(D3234,'[1]DESIGN LOAD'!AC:AF,4,FALSE)</f>
        <v>390</v>
      </c>
    </row>
    <row r="3235" spans="1:20" x14ac:dyDescent="0.3">
      <c r="A3235" s="6">
        <v>2024</v>
      </c>
      <c r="B3235" s="6">
        <v>11</v>
      </c>
      <c r="C3235" s="6">
        <v>13</v>
      </c>
      <c r="D3235" s="6">
        <v>0</v>
      </c>
      <c r="E3235" s="6" t="str">
        <f t="shared" si="198"/>
        <v>Wednesday</v>
      </c>
      <c r="F3235" s="6" t="str">
        <f t="shared" si="201"/>
        <v>Week-day</v>
      </c>
      <c r="G3235" s="6" t="str">
        <f>_xlfn.XLOOKUP(B3235,'[1]VLOOKUP DATA'!$A$3:$A$14,'[1]VLOOKUP DATA'!$C$3:$C$14)</f>
        <v>Low-demand</v>
      </c>
      <c r="H3235" s="6" t="str" cm="1">
        <f t="array" ref="H3235">_xlfn.XLOOKUP(1,('[1]VLOOKUP DATA'!$I$2:$I$337=[1]DATA!G3235)*('[1]VLOOKUP DATA'!$J$2:$J$337=[1]DATA!D3235)*('[1]VLOOKUP DATA'!$K$2:$K$337=[1]DATA!E3235),'[1]VLOOKUP DATA'!$L$2:$L$337)</f>
        <v>Off-Peak</v>
      </c>
      <c r="I3235" s="1" cm="1">
        <f t="array" ref="I3235">_xlfn.XLOOKUP(B3235,'[1]VLOOKUP DATA'!$A$3:$A$14,_xlfn.XLOOKUP(H3235,'[1]VLOOKUP DATA'!$D$2:$F$2,'[1]VLOOKUP DATA'!$D$3:$F$14))*100</f>
        <v>93</v>
      </c>
      <c r="J3235" s="2">
        <v>-56.672541666666682</v>
      </c>
      <c r="K3235" s="3">
        <f t="shared" si="199"/>
        <v>0</v>
      </c>
      <c r="L3235" s="3">
        <v>84.216666666666669</v>
      </c>
      <c r="M3235" s="4">
        <v>479.82584166666669</v>
      </c>
      <c r="N3235" s="4">
        <v>0</v>
      </c>
      <c r="O3235" s="4">
        <v>423.15281666666692</v>
      </c>
      <c r="P3235" s="3">
        <f t="shared" si="200"/>
        <v>480.00108333333327</v>
      </c>
      <c r="Q3235" s="5">
        <v>0</v>
      </c>
      <c r="R3235" s="5">
        <f>VLOOKUP(D3235,'[1]DESIGN LOAD'!AC:AF,2,FALSE)</f>
        <v>200</v>
      </c>
      <c r="S3235" s="7">
        <f>VLOOKUP(D3235,'[1]DESIGN LOAD'!AC:AF,3,FALSE)</f>
        <v>190</v>
      </c>
      <c r="T3235">
        <f>VLOOKUP(D3235,'[1]DESIGN LOAD'!AC:AF,4,FALSE)</f>
        <v>390</v>
      </c>
    </row>
    <row r="3236" spans="1:20" x14ac:dyDescent="0.3">
      <c r="A3236" s="6">
        <v>2024</v>
      </c>
      <c r="B3236" s="6">
        <v>11</v>
      </c>
      <c r="C3236" s="6">
        <v>13</v>
      </c>
      <c r="D3236" s="6">
        <v>1</v>
      </c>
      <c r="E3236" s="6" t="str">
        <f t="shared" si="198"/>
        <v>Wednesday</v>
      </c>
      <c r="F3236" s="6" t="str">
        <f t="shared" si="201"/>
        <v>Week-day</v>
      </c>
      <c r="G3236" s="6" t="str">
        <f>_xlfn.XLOOKUP(B3236,'[1]VLOOKUP DATA'!$A$3:$A$14,'[1]VLOOKUP DATA'!$C$3:$C$14)</f>
        <v>Low-demand</v>
      </c>
      <c r="H3236" s="6" t="str" cm="1">
        <f t="array" ref="H3236">_xlfn.XLOOKUP(1,('[1]VLOOKUP DATA'!$I$2:$I$337=[1]DATA!G3236)*('[1]VLOOKUP DATA'!$J$2:$J$337=[1]DATA!D3236)*('[1]VLOOKUP DATA'!$K$2:$K$337=[1]DATA!E3236),'[1]VLOOKUP DATA'!$L$2:$L$337)</f>
        <v>Off-Peak</v>
      </c>
      <c r="I3236" s="1" cm="1">
        <f t="array" ref="I3236">_xlfn.XLOOKUP(B3236,'[1]VLOOKUP DATA'!$A$3:$A$14,_xlfn.XLOOKUP(H3236,'[1]VLOOKUP DATA'!$D$2:$F$2,'[1]VLOOKUP DATA'!$D$3:$F$14))*100</f>
        <v>93</v>
      </c>
      <c r="J3236" s="2">
        <v>-81.344749999999976</v>
      </c>
      <c r="K3236" s="3">
        <f t="shared" si="199"/>
        <v>0</v>
      </c>
      <c r="L3236" s="3">
        <v>88.083333333333329</v>
      </c>
      <c r="M3236" s="4">
        <v>479.84989999999959</v>
      </c>
      <c r="N3236" s="4">
        <v>0</v>
      </c>
      <c r="O3236" s="4">
        <v>398.50464999999997</v>
      </c>
      <c r="P3236" s="3">
        <f t="shared" si="200"/>
        <v>480.00108333333327</v>
      </c>
      <c r="Q3236" s="5">
        <v>0</v>
      </c>
      <c r="R3236" s="5">
        <f>VLOOKUP(D3236,'[1]DESIGN LOAD'!AC:AF,2,FALSE)</f>
        <v>200</v>
      </c>
      <c r="S3236" s="7">
        <f>VLOOKUP(D3236,'[1]DESIGN LOAD'!AC:AF,3,FALSE)</f>
        <v>190</v>
      </c>
      <c r="T3236">
        <f>VLOOKUP(D3236,'[1]DESIGN LOAD'!AC:AF,4,FALSE)</f>
        <v>390</v>
      </c>
    </row>
    <row r="3237" spans="1:20" x14ac:dyDescent="0.3">
      <c r="A3237" s="6">
        <v>2024</v>
      </c>
      <c r="B3237" s="6">
        <v>11</v>
      </c>
      <c r="C3237" s="6">
        <v>13</v>
      </c>
      <c r="D3237" s="6">
        <v>2</v>
      </c>
      <c r="E3237" s="6" t="str">
        <f t="shared" si="198"/>
        <v>Wednesday</v>
      </c>
      <c r="F3237" s="6" t="str">
        <f t="shared" si="201"/>
        <v>Week-day</v>
      </c>
      <c r="G3237" s="6" t="str">
        <f>_xlfn.XLOOKUP(B3237,'[1]VLOOKUP DATA'!$A$3:$A$14,'[1]VLOOKUP DATA'!$C$3:$C$14)</f>
        <v>Low-demand</v>
      </c>
      <c r="H3237" s="6" t="str" cm="1">
        <f t="array" ref="H3237">_xlfn.XLOOKUP(1,('[1]VLOOKUP DATA'!$I$2:$I$337=[1]DATA!G3237)*('[1]VLOOKUP DATA'!$J$2:$J$337=[1]DATA!D3237)*('[1]VLOOKUP DATA'!$K$2:$K$337=[1]DATA!E3237),'[1]VLOOKUP DATA'!$L$2:$L$337)</f>
        <v>Off-Peak</v>
      </c>
      <c r="I3237" s="1" cm="1">
        <f t="array" ref="I3237">_xlfn.XLOOKUP(B3237,'[1]VLOOKUP DATA'!$A$3:$A$14,_xlfn.XLOOKUP(H3237,'[1]VLOOKUP DATA'!$D$2:$F$2,'[1]VLOOKUP DATA'!$D$3:$F$14))*100</f>
        <v>93</v>
      </c>
      <c r="J3237" s="2">
        <v>11.421208333333336</v>
      </c>
      <c r="K3237" s="3">
        <f t="shared" si="199"/>
        <v>11.421208333333336</v>
      </c>
      <c r="L3237" s="3">
        <v>90</v>
      </c>
      <c r="M3237" s="4">
        <v>479.81494999999984</v>
      </c>
      <c r="N3237" s="4">
        <v>0</v>
      </c>
      <c r="O3237" s="4">
        <v>491.23641666666663</v>
      </c>
      <c r="P3237" s="3">
        <f t="shared" si="200"/>
        <v>480.00108333333327</v>
      </c>
      <c r="Q3237" s="5">
        <v>0</v>
      </c>
      <c r="R3237" s="5">
        <f>VLOOKUP(D3237,'[1]DESIGN LOAD'!AC:AF,2,FALSE)</f>
        <v>200</v>
      </c>
      <c r="S3237" s="7">
        <f>VLOOKUP(D3237,'[1]DESIGN LOAD'!AC:AF,3,FALSE)</f>
        <v>190</v>
      </c>
      <c r="T3237">
        <f>VLOOKUP(D3237,'[1]DESIGN LOAD'!AC:AF,4,FALSE)</f>
        <v>390</v>
      </c>
    </row>
    <row r="3238" spans="1:20" x14ac:dyDescent="0.3">
      <c r="A3238" s="6">
        <v>2024</v>
      </c>
      <c r="B3238" s="6">
        <v>11</v>
      </c>
      <c r="C3238" s="6">
        <v>13</v>
      </c>
      <c r="D3238" s="6">
        <v>3</v>
      </c>
      <c r="E3238" s="6" t="str">
        <f t="shared" si="198"/>
        <v>Wednesday</v>
      </c>
      <c r="F3238" s="6" t="str">
        <f t="shared" si="201"/>
        <v>Week-day</v>
      </c>
      <c r="G3238" s="6" t="str">
        <f>_xlfn.XLOOKUP(B3238,'[1]VLOOKUP DATA'!$A$3:$A$14,'[1]VLOOKUP DATA'!$C$3:$C$14)</f>
        <v>Low-demand</v>
      </c>
      <c r="H3238" s="6" t="str" cm="1">
        <f t="array" ref="H3238">_xlfn.XLOOKUP(1,('[1]VLOOKUP DATA'!$I$2:$I$337=[1]DATA!G3238)*('[1]VLOOKUP DATA'!$J$2:$J$337=[1]DATA!D3238)*('[1]VLOOKUP DATA'!$K$2:$K$337=[1]DATA!E3238),'[1]VLOOKUP DATA'!$L$2:$L$337)</f>
        <v>Off-Peak</v>
      </c>
      <c r="I3238" s="1" cm="1">
        <f t="array" ref="I3238">_xlfn.XLOOKUP(B3238,'[1]VLOOKUP DATA'!$A$3:$A$14,_xlfn.XLOOKUP(H3238,'[1]VLOOKUP DATA'!$D$2:$F$2,'[1]VLOOKUP DATA'!$D$3:$F$14))*100</f>
        <v>93</v>
      </c>
      <c r="J3238" s="2">
        <v>-39.925033333333332</v>
      </c>
      <c r="K3238" s="3">
        <f t="shared" si="199"/>
        <v>0</v>
      </c>
      <c r="L3238" s="3">
        <v>90.325000000000003</v>
      </c>
      <c r="M3238" s="4">
        <v>479.83382499999988</v>
      </c>
      <c r="N3238" s="4">
        <v>0</v>
      </c>
      <c r="O3238" s="4">
        <v>439.90850833333297</v>
      </c>
      <c r="P3238" s="3">
        <f t="shared" si="200"/>
        <v>480.00108333333327</v>
      </c>
      <c r="Q3238" s="5">
        <v>0</v>
      </c>
      <c r="R3238" s="5">
        <f>VLOOKUP(D3238,'[1]DESIGN LOAD'!AC:AF,2,FALSE)</f>
        <v>200</v>
      </c>
      <c r="S3238" s="7">
        <f>VLOOKUP(D3238,'[1]DESIGN LOAD'!AC:AF,3,FALSE)</f>
        <v>190</v>
      </c>
      <c r="T3238">
        <f>VLOOKUP(D3238,'[1]DESIGN LOAD'!AC:AF,4,FALSE)</f>
        <v>390</v>
      </c>
    </row>
    <row r="3239" spans="1:20" x14ac:dyDescent="0.3">
      <c r="A3239" s="6">
        <v>2024</v>
      </c>
      <c r="B3239" s="6">
        <v>11</v>
      </c>
      <c r="C3239" s="6">
        <v>13</v>
      </c>
      <c r="D3239" s="6">
        <v>4</v>
      </c>
      <c r="E3239" s="6" t="str">
        <f t="shared" si="198"/>
        <v>Wednesday</v>
      </c>
      <c r="F3239" s="6" t="str">
        <f t="shared" si="201"/>
        <v>Week-day</v>
      </c>
      <c r="G3239" s="6" t="str">
        <f>_xlfn.XLOOKUP(B3239,'[1]VLOOKUP DATA'!$A$3:$A$14,'[1]VLOOKUP DATA'!$C$3:$C$14)</f>
        <v>Low-demand</v>
      </c>
      <c r="H3239" s="6" t="str" cm="1">
        <f t="array" ref="H3239">_xlfn.XLOOKUP(1,('[1]VLOOKUP DATA'!$I$2:$I$337=[1]DATA!G3239)*('[1]VLOOKUP DATA'!$J$2:$J$337=[1]DATA!D3239)*('[1]VLOOKUP DATA'!$K$2:$K$337=[1]DATA!E3239),'[1]VLOOKUP DATA'!$L$2:$L$337)</f>
        <v>Off-Peak</v>
      </c>
      <c r="I3239" s="1" cm="1">
        <f t="array" ref="I3239">_xlfn.XLOOKUP(B3239,'[1]VLOOKUP DATA'!$A$3:$A$14,_xlfn.XLOOKUP(H3239,'[1]VLOOKUP DATA'!$D$2:$F$2,'[1]VLOOKUP DATA'!$D$3:$F$14))*100</f>
        <v>93</v>
      </c>
      <c r="J3239" s="2">
        <v>7.2834916666666683</v>
      </c>
      <c r="K3239" s="3">
        <f t="shared" si="199"/>
        <v>7.2834916666666683</v>
      </c>
      <c r="L3239" s="3">
        <v>91</v>
      </c>
      <c r="M3239" s="4">
        <v>479.83639166666677</v>
      </c>
      <c r="N3239" s="4">
        <v>0</v>
      </c>
      <c r="O3239" s="4">
        <v>487.12001666666657</v>
      </c>
      <c r="P3239" s="3">
        <f t="shared" si="200"/>
        <v>480.00108333333327</v>
      </c>
      <c r="Q3239" s="5">
        <v>0</v>
      </c>
      <c r="R3239" s="5">
        <f>VLOOKUP(D3239,'[1]DESIGN LOAD'!AC:AF,2,FALSE)</f>
        <v>295</v>
      </c>
      <c r="S3239" s="7">
        <f>VLOOKUP(D3239,'[1]DESIGN LOAD'!AC:AF,3,FALSE)</f>
        <v>190</v>
      </c>
      <c r="T3239">
        <f>VLOOKUP(D3239,'[1]DESIGN LOAD'!AC:AF,4,FALSE)</f>
        <v>485</v>
      </c>
    </row>
    <row r="3240" spans="1:20" x14ac:dyDescent="0.3">
      <c r="A3240" s="6">
        <v>2024</v>
      </c>
      <c r="B3240" s="6">
        <v>11</v>
      </c>
      <c r="C3240" s="6">
        <v>13</v>
      </c>
      <c r="D3240" s="6">
        <v>5</v>
      </c>
      <c r="E3240" s="6" t="str">
        <f t="shared" si="198"/>
        <v>Wednesday</v>
      </c>
      <c r="F3240" s="6" t="str">
        <f t="shared" si="201"/>
        <v>Week-day</v>
      </c>
      <c r="G3240" s="6" t="str">
        <f>_xlfn.XLOOKUP(B3240,'[1]VLOOKUP DATA'!$A$3:$A$14,'[1]VLOOKUP DATA'!$C$3:$C$14)</f>
        <v>Low-demand</v>
      </c>
      <c r="H3240" s="6" t="str" cm="1">
        <f t="array" ref="H3240">_xlfn.XLOOKUP(1,('[1]VLOOKUP DATA'!$I$2:$I$337=[1]DATA!G3240)*('[1]VLOOKUP DATA'!$J$2:$J$337=[1]DATA!D3240)*('[1]VLOOKUP DATA'!$K$2:$K$337=[1]DATA!E3240),'[1]VLOOKUP DATA'!$L$2:$L$337)</f>
        <v>Off-Peak</v>
      </c>
      <c r="I3240" s="1" cm="1">
        <f t="array" ref="I3240">_xlfn.XLOOKUP(B3240,'[1]VLOOKUP DATA'!$A$3:$A$14,_xlfn.XLOOKUP(H3240,'[1]VLOOKUP DATA'!$D$2:$F$2,'[1]VLOOKUP DATA'!$D$3:$F$14))*100</f>
        <v>93</v>
      </c>
      <c r="J3240" s="2">
        <v>78.640116666666628</v>
      </c>
      <c r="K3240" s="3">
        <f t="shared" si="199"/>
        <v>78.640116666666628</v>
      </c>
      <c r="L3240" s="3">
        <v>89.283333333333331</v>
      </c>
      <c r="M3240" s="4">
        <v>479.82705833333341</v>
      </c>
      <c r="N3240" s="4">
        <v>0.56941666666666668</v>
      </c>
      <c r="O3240" s="4">
        <v>559.03718333333347</v>
      </c>
      <c r="P3240" s="3">
        <f t="shared" si="200"/>
        <v>480.00108333333327</v>
      </c>
      <c r="Q3240" s="5">
        <v>0</v>
      </c>
      <c r="R3240" s="5">
        <f>VLOOKUP(D3240,'[1]DESIGN LOAD'!AC:AF,2,FALSE)</f>
        <v>295</v>
      </c>
      <c r="S3240" s="7">
        <f>VLOOKUP(D3240,'[1]DESIGN LOAD'!AC:AF,3,FALSE)</f>
        <v>190</v>
      </c>
      <c r="T3240">
        <f>VLOOKUP(D3240,'[1]DESIGN LOAD'!AC:AF,4,FALSE)</f>
        <v>485</v>
      </c>
    </row>
    <row r="3241" spans="1:20" x14ac:dyDescent="0.3">
      <c r="A3241" s="6">
        <v>2024</v>
      </c>
      <c r="B3241" s="6">
        <v>11</v>
      </c>
      <c r="C3241" s="6">
        <v>13</v>
      </c>
      <c r="D3241" s="6">
        <v>6</v>
      </c>
      <c r="E3241" s="6" t="str">
        <f t="shared" si="198"/>
        <v>Wednesday</v>
      </c>
      <c r="F3241" s="6" t="str">
        <f t="shared" si="201"/>
        <v>Week-day</v>
      </c>
      <c r="G3241" s="6" t="str">
        <f>_xlfn.XLOOKUP(B3241,'[1]VLOOKUP DATA'!$A$3:$A$14,'[1]VLOOKUP DATA'!$C$3:$C$14)</f>
        <v>Low-demand</v>
      </c>
      <c r="H3241" s="6" t="str" cm="1">
        <f t="array" ref="H3241">_xlfn.XLOOKUP(1,('[1]VLOOKUP DATA'!$I$2:$I$337=[1]DATA!G3241)*('[1]VLOOKUP DATA'!$J$2:$J$337=[1]DATA!D3241)*('[1]VLOOKUP DATA'!$K$2:$K$337=[1]DATA!E3241),'[1]VLOOKUP DATA'!$L$2:$L$337)</f>
        <v>Standard</v>
      </c>
      <c r="I3241" s="1" cm="1">
        <f t="array" ref="I3241">_xlfn.XLOOKUP(B3241,'[1]VLOOKUP DATA'!$A$3:$A$14,_xlfn.XLOOKUP(H3241,'[1]VLOOKUP DATA'!$D$2:$F$2,'[1]VLOOKUP DATA'!$D$3:$F$14))*100</f>
        <v>147</v>
      </c>
      <c r="J3241" s="2">
        <v>53.714016666666666</v>
      </c>
      <c r="K3241" s="3">
        <f t="shared" si="199"/>
        <v>53.714016666666666</v>
      </c>
      <c r="L3241" s="3">
        <v>85.208333333333329</v>
      </c>
      <c r="M3241" s="4">
        <v>479.81030000000004</v>
      </c>
      <c r="N3241" s="4">
        <v>36.736799999999995</v>
      </c>
      <c r="O3241" s="4">
        <v>570.26159999999982</v>
      </c>
      <c r="P3241" s="3">
        <f t="shared" si="200"/>
        <v>480.00108333333327</v>
      </c>
      <c r="Q3241" s="5">
        <v>0</v>
      </c>
      <c r="R3241" s="5">
        <f>VLOOKUP(D3241,'[1]DESIGN LOAD'!AC:AF,2,FALSE)</f>
        <v>295</v>
      </c>
      <c r="S3241" s="7">
        <f>VLOOKUP(D3241,'[1]DESIGN LOAD'!AC:AF,3,FALSE)</f>
        <v>190</v>
      </c>
      <c r="T3241">
        <f>VLOOKUP(D3241,'[1]DESIGN LOAD'!AC:AF,4,FALSE)</f>
        <v>485</v>
      </c>
    </row>
    <row r="3242" spans="1:20" x14ac:dyDescent="0.3">
      <c r="A3242" s="6">
        <v>2024</v>
      </c>
      <c r="B3242" s="6">
        <v>11</v>
      </c>
      <c r="C3242" s="6">
        <v>13</v>
      </c>
      <c r="D3242" s="6">
        <v>7</v>
      </c>
      <c r="E3242" s="6" t="str">
        <f t="shared" si="198"/>
        <v>Wednesday</v>
      </c>
      <c r="F3242" s="6" t="str">
        <f t="shared" si="201"/>
        <v>Week-day</v>
      </c>
      <c r="G3242" s="6" t="str">
        <f>_xlfn.XLOOKUP(B3242,'[1]VLOOKUP DATA'!$A$3:$A$14,'[1]VLOOKUP DATA'!$C$3:$C$14)</f>
        <v>Low-demand</v>
      </c>
      <c r="H3242" s="6" t="str" cm="1">
        <f t="array" ref="H3242">_xlfn.XLOOKUP(1,('[1]VLOOKUP DATA'!$I$2:$I$337=[1]DATA!G3242)*('[1]VLOOKUP DATA'!$J$2:$J$337=[1]DATA!D3242)*('[1]VLOOKUP DATA'!$K$2:$K$337=[1]DATA!E3242),'[1]VLOOKUP DATA'!$L$2:$L$337)</f>
        <v>Peak</v>
      </c>
      <c r="I3242" s="1" cm="1">
        <f t="array" ref="I3242">_xlfn.XLOOKUP(B3242,'[1]VLOOKUP DATA'!$A$3:$A$14,_xlfn.XLOOKUP(H3242,'[1]VLOOKUP DATA'!$D$2:$F$2,'[1]VLOOKUP DATA'!$D$3:$F$14))*100</f>
        <v>213</v>
      </c>
      <c r="J3242" s="2">
        <v>23.499891666666667</v>
      </c>
      <c r="K3242" s="3">
        <f t="shared" si="199"/>
        <v>23.499891666666667</v>
      </c>
      <c r="L3242" s="3">
        <v>83.25</v>
      </c>
      <c r="M3242" s="4">
        <v>479.8377333333334</v>
      </c>
      <c r="N3242" s="4">
        <v>132.20186666666663</v>
      </c>
      <c r="O3242" s="4">
        <v>635.5397333333334</v>
      </c>
      <c r="P3242" s="3">
        <f t="shared" si="200"/>
        <v>480.00108333333327</v>
      </c>
      <c r="Q3242" s="5">
        <v>0</v>
      </c>
      <c r="R3242" s="5">
        <f>VLOOKUP(D3242,'[1]DESIGN LOAD'!AC:AF,2,FALSE)</f>
        <v>565</v>
      </c>
      <c r="S3242" s="7">
        <f>VLOOKUP(D3242,'[1]DESIGN LOAD'!AC:AF,3,FALSE)</f>
        <v>690</v>
      </c>
      <c r="T3242">
        <f>VLOOKUP(D3242,'[1]DESIGN LOAD'!AC:AF,4,FALSE)</f>
        <v>1255</v>
      </c>
    </row>
    <row r="3243" spans="1:20" x14ac:dyDescent="0.3">
      <c r="A3243" s="6">
        <v>2024</v>
      </c>
      <c r="B3243" s="6">
        <v>11</v>
      </c>
      <c r="C3243" s="6">
        <v>13</v>
      </c>
      <c r="D3243" s="6">
        <v>8</v>
      </c>
      <c r="E3243" s="6" t="str">
        <f t="shared" si="198"/>
        <v>Wednesday</v>
      </c>
      <c r="F3243" s="6" t="str">
        <f t="shared" si="201"/>
        <v>Week-day</v>
      </c>
      <c r="G3243" s="6" t="str">
        <f>_xlfn.XLOOKUP(B3243,'[1]VLOOKUP DATA'!$A$3:$A$14,'[1]VLOOKUP DATA'!$C$3:$C$14)</f>
        <v>Low-demand</v>
      </c>
      <c r="H3243" s="6" t="str" cm="1">
        <f t="array" ref="H3243">_xlfn.XLOOKUP(1,('[1]VLOOKUP DATA'!$I$2:$I$337=[1]DATA!G3243)*('[1]VLOOKUP DATA'!$J$2:$J$337=[1]DATA!D3243)*('[1]VLOOKUP DATA'!$K$2:$K$337=[1]DATA!E3243),'[1]VLOOKUP DATA'!$L$2:$L$337)</f>
        <v>Peak</v>
      </c>
      <c r="I3243" s="1" cm="1">
        <f t="array" ref="I3243">_xlfn.XLOOKUP(B3243,'[1]VLOOKUP DATA'!$A$3:$A$14,_xlfn.XLOOKUP(H3243,'[1]VLOOKUP DATA'!$D$2:$F$2,'[1]VLOOKUP DATA'!$D$3:$F$14))*100</f>
        <v>213</v>
      </c>
      <c r="J3243" s="2">
        <v>-305.65785000000017</v>
      </c>
      <c r="K3243" s="3">
        <f t="shared" si="199"/>
        <v>0</v>
      </c>
      <c r="L3243" s="3">
        <v>90.375</v>
      </c>
      <c r="M3243" s="4">
        <v>416.59585833333347</v>
      </c>
      <c r="N3243" s="4">
        <v>229.77171666666672</v>
      </c>
      <c r="O3243" s="4">
        <v>340.7091999999999</v>
      </c>
      <c r="P3243" s="3">
        <f t="shared" si="200"/>
        <v>480.00108333333327</v>
      </c>
      <c r="Q3243" s="5">
        <v>0</v>
      </c>
      <c r="R3243" s="5">
        <f>VLOOKUP(D3243,'[1]DESIGN LOAD'!AC:AF,2,FALSE)</f>
        <v>565</v>
      </c>
      <c r="S3243" s="7">
        <f>VLOOKUP(D3243,'[1]DESIGN LOAD'!AC:AF,3,FALSE)</f>
        <v>675</v>
      </c>
      <c r="T3243">
        <f>VLOOKUP(D3243,'[1]DESIGN LOAD'!AC:AF,4,FALSE)</f>
        <v>1240</v>
      </c>
    </row>
    <row r="3244" spans="1:20" x14ac:dyDescent="0.3">
      <c r="A3244" s="6">
        <v>2024</v>
      </c>
      <c r="B3244" s="6">
        <v>11</v>
      </c>
      <c r="C3244" s="6">
        <v>13</v>
      </c>
      <c r="D3244" s="6">
        <v>9</v>
      </c>
      <c r="E3244" s="6" t="str">
        <f t="shared" si="198"/>
        <v>Wednesday</v>
      </c>
      <c r="F3244" s="6" t="str">
        <f t="shared" si="201"/>
        <v>Week-day</v>
      </c>
      <c r="G3244" s="6" t="str">
        <f>_xlfn.XLOOKUP(B3244,'[1]VLOOKUP DATA'!$A$3:$A$14,'[1]VLOOKUP DATA'!$C$3:$C$14)</f>
        <v>Low-demand</v>
      </c>
      <c r="H3244" s="6" t="str" cm="1">
        <f t="array" ref="H3244">_xlfn.XLOOKUP(1,('[1]VLOOKUP DATA'!$I$2:$I$337=[1]DATA!G3244)*('[1]VLOOKUP DATA'!$J$2:$J$337=[1]DATA!D3244)*('[1]VLOOKUP DATA'!$K$2:$K$337=[1]DATA!E3244),'[1]VLOOKUP DATA'!$L$2:$L$337)</f>
        <v>Peak</v>
      </c>
      <c r="I3244" s="1" cm="1">
        <f t="array" ref="I3244">_xlfn.XLOOKUP(B3244,'[1]VLOOKUP DATA'!$A$3:$A$14,_xlfn.XLOOKUP(H3244,'[1]VLOOKUP DATA'!$D$2:$F$2,'[1]VLOOKUP DATA'!$D$3:$F$14))*100</f>
        <v>213</v>
      </c>
      <c r="J3244" s="2">
        <v>-6.0595000000000319</v>
      </c>
      <c r="K3244" s="3">
        <f t="shared" si="199"/>
        <v>0</v>
      </c>
      <c r="L3244" s="3">
        <v>95.933333333333337</v>
      </c>
      <c r="M3244" s="4">
        <v>264.22113333333328</v>
      </c>
      <c r="N3244" s="4">
        <v>391.45349999999996</v>
      </c>
      <c r="O3244" s="4">
        <v>649.61488333333307</v>
      </c>
      <c r="P3244" s="3">
        <f t="shared" si="200"/>
        <v>480.00108333333327</v>
      </c>
      <c r="Q3244" s="5">
        <v>0</v>
      </c>
      <c r="R3244" s="5">
        <f>VLOOKUP(D3244,'[1]DESIGN LOAD'!AC:AF,2,FALSE)</f>
        <v>565</v>
      </c>
      <c r="S3244" s="7">
        <f>VLOOKUP(D3244,'[1]DESIGN LOAD'!AC:AF,3,FALSE)</f>
        <v>675</v>
      </c>
      <c r="T3244">
        <f>VLOOKUP(D3244,'[1]DESIGN LOAD'!AC:AF,4,FALSE)</f>
        <v>1240</v>
      </c>
    </row>
    <row r="3245" spans="1:20" x14ac:dyDescent="0.3">
      <c r="A3245" s="6">
        <v>2024</v>
      </c>
      <c r="B3245" s="6">
        <v>11</v>
      </c>
      <c r="C3245" s="6">
        <v>13</v>
      </c>
      <c r="D3245" s="6">
        <v>10</v>
      </c>
      <c r="E3245" s="6" t="str">
        <f t="shared" si="198"/>
        <v>Wednesday</v>
      </c>
      <c r="F3245" s="6" t="str">
        <f t="shared" si="201"/>
        <v>Week-day</v>
      </c>
      <c r="G3245" s="6" t="str">
        <f>_xlfn.XLOOKUP(B3245,'[1]VLOOKUP DATA'!$A$3:$A$14,'[1]VLOOKUP DATA'!$C$3:$C$14)</f>
        <v>Low-demand</v>
      </c>
      <c r="H3245" s="6" t="str" cm="1">
        <f t="array" ref="H3245">_xlfn.XLOOKUP(1,('[1]VLOOKUP DATA'!$I$2:$I$337=[1]DATA!G3245)*('[1]VLOOKUP DATA'!$J$2:$J$337=[1]DATA!D3245)*('[1]VLOOKUP DATA'!$K$2:$K$337=[1]DATA!E3245),'[1]VLOOKUP DATA'!$L$2:$L$337)</f>
        <v>Standard</v>
      </c>
      <c r="I3245" s="1" cm="1">
        <f t="array" ref="I3245">_xlfn.XLOOKUP(B3245,'[1]VLOOKUP DATA'!$A$3:$A$14,_xlfn.XLOOKUP(H3245,'[1]VLOOKUP DATA'!$D$2:$F$2,'[1]VLOOKUP DATA'!$D$3:$F$14))*100</f>
        <v>147</v>
      </c>
      <c r="J3245" s="2">
        <v>-26.193958333333335</v>
      </c>
      <c r="K3245" s="3">
        <f t="shared" si="199"/>
        <v>0</v>
      </c>
      <c r="L3245" s="3">
        <v>96.666666666666671</v>
      </c>
      <c r="M3245" s="4">
        <v>136.21331666666666</v>
      </c>
      <c r="N3245" s="4">
        <v>514.4531166666668</v>
      </c>
      <c r="O3245" s="4">
        <v>624.47209166666664</v>
      </c>
      <c r="P3245" s="3">
        <f t="shared" si="200"/>
        <v>480.00108333333327</v>
      </c>
      <c r="Q3245" s="5">
        <v>0</v>
      </c>
      <c r="R3245" s="5">
        <f>VLOOKUP(D3245,'[1]DESIGN LOAD'!AC:AF,2,FALSE)</f>
        <v>565</v>
      </c>
      <c r="S3245" s="7">
        <f>VLOOKUP(D3245,'[1]DESIGN LOAD'!AC:AF,3,FALSE)</f>
        <v>675</v>
      </c>
      <c r="T3245">
        <f>VLOOKUP(D3245,'[1]DESIGN LOAD'!AC:AF,4,FALSE)</f>
        <v>1240</v>
      </c>
    </row>
    <row r="3246" spans="1:20" x14ac:dyDescent="0.3">
      <c r="A3246" s="6">
        <v>2024</v>
      </c>
      <c r="B3246" s="6">
        <v>11</v>
      </c>
      <c r="C3246" s="6">
        <v>13</v>
      </c>
      <c r="D3246" s="6">
        <v>11</v>
      </c>
      <c r="E3246" s="6" t="str">
        <f t="shared" si="198"/>
        <v>Wednesday</v>
      </c>
      <c r="F3246" s="6" t="str">
        <f t="shared" si="201"/>
        <v>Week-day</v>
      </c>
      <c r="G3246" s="6" t="str">
        <f>_xlfn.XLOOKUP(B3246,'[1]VLOOKUP DATA'!$A$3:$A$14,'[1]VLOOKUP DATA'!$C$3:$C$14)</f>
        <v>Low-demand</v>
      </c>
      <c r="H3246" s="6" t="str" cm="1">
        <f t="array" ref="H3246">_xlfn.XLOOKUP(1,('[1]VLOOKUP DATA'!$I$2:$I$337=[1]DATA!G3246)*('[1]VLOOKUP DATA'!$J$2:$J$337=[1]DATA!D3246)*('[1]VLOOKUP DATA'!$K$2:$K$337=[1]DATA!E3246),'[1]VLOOKUP DATA'!$L$2:$L$337)</f>
        <v>Standard</v>
      </c>
      <c r="I3246" s="1" cm="1">
        <f t="array" ref="I3246">_xlfn.XLOOKUP(B3246,'[1]VLOOKUP DATA'!$A$3:$A$14,_xlfn.XLOOKUP(H3246,'[1]VLOOKUP DATA'!$D$2:$F$2,'[1]VLOOKUP DATA'!$D$3:$F$14))*100</f>
        <v>147</v>
      </c>
      <c r="J3246" s="2">
        <v>23.814249999999994</v>
      </c>
      <c r="K3246" s="3">
        <f t="shared" si="199"/>
        <v>23.814249999999994</v>
      </c>
      <c r="L3246" s="3">
        <v>96.733333333333334</v>
      </c>
      <c r="M3246" s="4">
        <v>128.96078333333335</v>
      </c>
      <c r="N3246" s="4">
        <v>502.19438333333358</v>
      </c>
      <c r="O3246" s="4">
        <v>654.96912500000008</v>
      </c>
      <c r="P3246" s="3">
        <f t="shared" si="200"/>
        <v>480.00108333333327</v>
      </c>
      <c r="Q3246" s="5">
        <v>0</v>
      </c>
      <c r="R3246" s="5">
        <f>VLOOKUP(D3246,'[1]DESIGN LOAD'!AC:AF,2,FALSE)</f>
        <v>565</v>
      </c>
      <c r="S3246" s="7">
        <f>VLOOKUP(D3246,'[1]DESIGN LOAD'!AC:AF,3,FALSE)</f>
        <v>675</v>
      </c>
      <c r="T3246">
        <f>VLOOKUP(D3246,'[1]DESIGN LOAD'!AC:AF,4,FALSE)</f>
        <v>1240</v>
      </c>
    </row>
    <row r="3247" spans="1:20" x14ac:dyDescent="0.3">
      <c r="A3247" s="6">
        <v>2024</v>
      </c>
      <c r="B3247" s="6">
        <v>11</v>
      </c>
      <c r="C3247" s="6">
        <v>13</v>
      </c>
      <c r="D3247" s="6">
        <v>12</v>
      </c>
      <c r="E3247" s="6" t="str">
        <f t="shared" si="198"/>
        <v>Wednesday</v>
      </c>
      <c r="F3247" s="6" t="str">
        <f t="shared" si="201"/>
        <v>Week-day</v>
      </c>
      <c r="G3247" s="6" t="str">
        <f>_xlfn.XLOOKUP(B3247,'[1]VLOOKUP DATA'!$A$3:$A$14,'[1]VLOOKUP DATA'!$C$3:$C$14)</f>
        <v>Low-demand</v>
      </c>
      <c r="H3247" s="6" t="str" cm="1">
        <f t="array" ref="H3247">_xlfn.XLOOKUP(1,('[1]VLOOKUP DATA'!$I$2:$I$337=[1]DATA!G3247)*('[1]VLOOKUP DATA'!$J$2:$J$337=[1]DATA!D3247)*('[1]VLOOKUP DATA'!$K$2:$K$337=[1]DATA!E3247),'[1]VLOOKUP DATA'!$L$2:$L$337)</f>
        <v>Standard</v>
      </c>
      <c r="I3247" s="1" cm="1">
        <f t="array" ref="I3247">_xlfn.XLOOKUP(B3247,'[1]VLOOKUP DATA'!$A$3:$A$14,_xlfn.XLOOKUP(H3247,'[1]VLOOKUP DATA'!$D$2:$F$2,'[1]VLOOKUP DATA'!$D$3:$F$14))*100</f>
        <v>147</v>
      </c>
      <c r="J3247" s="2">
        <v>-53.687541666666625</v>
      </c>
      <c r="K3247" s="3">
        <f t="shared" si="199"/>
        <v>0</v>
      </c>
      <c r="L3247" s="3">
        <v>98.083333333333329</v>
      </c>
      <c r="M3247" s="4">
        <v>27.990991666666666</v>
      </c>
      <c r="N3247" s="4">
        <v>701.50208333333342</v>
      </c>
      <c r="O3247" s="4">
        <v>675.80486666666673</v>
      </c>
      <c r="P3247" s="3">
        <f t="shared" si="200"/>
        <v>480.00108333333327</v>
      </c>
      <c r="Q3247" s="5">
        <v>0</v>
      </c>
      <c r="R3247" s="5">
        <f>VLOOKUP(D3247,'[1]DESIGN LOAD'!AC:AF,2,FALSE)</f>
        <v>565</v>
      </c>
      <c r="S3247" s="7">
        <f>VLOOKUP(D3247,'[1]DESIGN LOAD'!AC:AF,3,FALSE)</f>
        <v>675</v>
      </c>
      <c r="T3247">
        <f>VLOOKUP(D3247,'[1]DESIGN LOAD'!AC:AF,4,FALSE)</f>
        <v>1240</v>
      </c>
    </row>
    <row r="3248" spans="1:20" x14ac:dyDescent="0.3">
      <c r="A3248" s="6">
        <v>2024</v>
      </c>
      <c r="B3248" s="6">
        <v>11</v>
      </c>
      <c r="C3248" s="6">
        <v>13</v>
      </c>
      <c r="D3248" s="6">
        <v>13</v>
      </c>
      <c r="E3248" s="6" t="str">
        <f t="shared" si="198"/>
        <v>Wednesday</v>
      </c>
      <c r="F3248" s="6" t="str">
        <f t="shared" si="201"/>
        <v>Week-day</v>
      </c>
      <c r="G3248" s="6" t="str">
        <f>_xlfn.XLOOKUP(B3248,'[1]VLOOKUP DATA'!$A$3:$A$14,'[1]VLOOKUP DATA'!$C$3:$C$14)</f>
        <v>Low-demand</v>
      </c>
      <c r="H3248" s="6" t="str" cm="1">
        <f t="array" ref="H3248">_xlfn.XLOOKUP(1,('[1]VLOOKUP DATA'!$I$2:$I$337=[1]DATA!G3248)*('[1]VLOOKUP DATA'!$J$2:$J$337=[1]DATA!D3248)*('[1]VLOOKUP DATA'!$K$2:$K$337=[1]DATA!E3248),'[1]VLOOKUP DATA'!$L$2:$L$337)</f>
        <v>Standard</v>
      </c>
      <c r="I3248" s="1" cm="1">
        <f t="array" ref="I3248">_xlfn.XLOOKUP(B3248,'[1]VLOOKUP DATA'!$A$3:$A$14,_xlfn.XLOOKUP(H3248,'[1]VLOOKUP DATA'!$D$2:$F$2,'[1]VLOOKUP DATA'!$D$3:$F$14))*100</f>
        <v>147</v>
      </c>
      <c r="J3248" s="2">
        <v>19.488066666666665</v>
      </c>
      <c r="K3248" s="3">
        <f t="shared" si="199"/>
        <v>19.488066666666665</v>
      </c>
      <c r="L3248" s="3">
        <v>96.316666666666663</v>
      </c>
      <c r="M3248" s="4">
        <v>192.61300833333331</v>
      </c>
      <c r="N3248" s="4">
        <v>537.11393333333319</v>
      </c>
      <c r="O3248" s="4">
        <v>749.2147333333337</v>
      </c>
      <c r="P3248" s="3">
        <f t="shared" si="200"/>
        <v>480.00108333333327</v>
      </c>
      <c r="Q3248" s="5">
        <v>0</v>
      </c>
      <c r="R3248" s="5">
        <f>VLOOKUP(D3248,'[1]DESIGN LOAD'!AC:AF,2,FALSE)</f>
        <v>565</v>
      </c>
      <c r="S3248" s="7">
        <f>VLOOKUP(D3248,'[1]DESIGN LOAD'!AC:AF,3,FALSE)</f>
        <v>675</v>
      </c>
      <c r="T3248">
        <f>VLOOKUP(D3248,'[1]DESIGN LOAD'!AC:AF,4,FALSE)</f>
        <v>1240</v>
      </c>
    </row>
    <row r="3249" spans="1:20" x14ac:dyDescent="0.3">
      <c r="A3249" s="6">
        <v>2024</v>
      </c>
      <c r="B3249" s="6">
        <v>11</v>
      </c>
      <c r="C3249" s="6">
        <v>13</v>
      </c>
      <c r="D3249" s="6">
        <v>14</v>
      </c>
      <c r="E3249" s="6" t="str">
        <f t="shared" si="198"/>
        <v>Wednesday</v>
      </c>
      <c r="F3249" s="6" t="str">
        <f t="shared" si="201"/>
        <v>Week-day</v>
      </c>
      <c r="G3249" s="6" t="str">
        <f>_xlfn.XLOOKUP(B3249,'[1]VLOOKUP DATA'!$A$3:$A$14,'[1]VLOOKUP DATA'!$C$3:$C$14)</f>
        <v>Low-demand</v>
      </c>
      <c r="H3249" s="6" t="str" cm="1">
        <f t="array" ref="H3249">_xlfn.XLOOKUP(1,('[1]VLOOKUP DATA'!$I$2:$I$337=[1]DATA!G3249)*('[1]VLOOKUP DATA'!$J$2:$J$337=[1]DATA!D3249)*('[1]VLOOKUP DATA'!$K$2:$K$337=[1]DATA!E3249),'[1]VLOOKUP DATA'!$L$2:$L$337)</f>
        <v>Standard</v>
      </c>
      <c r="I3249" s="1" cm="1">
        <f t="array" ref="I3249">_xlfn.XLOOKUP(B3249,'[1]VLOOKUP DATA'!$A$3:$A$14,_xlfn.XLOOKUP(H3249,'[1]VLOOKUP DATA'!$D$2:$F$2,'[1]VLOOKUP DATA'!$D$3:$F$14))*100</f>
        <v>147</v>
      </c>
      <c r="J3249" s="2">
        <v>-72.016741666666661</v>
      </c>
      <c r="K3249" s="3">
        <f t="shared" si="199"/>
        <v>0</v>
      </c>
      <c r="L3249" s="3">
        <v>97.6</v>
      </c>
      <c r="M3249" s="4">
        <v>100.50138333333332</v>
      </c>
      <c r="N3249" s="4">
        <v>722.45680833333279</v>
      </c>
      <c r="O3249" s="4">
        <v>750.94063333333315</v>
      </c>
      <c r="P3249" s="3">
        <f t="shared" si="200"/>
        <v>480.00108333333327</v>
      </c>
      <c r="Q3249" s="5">
        <v>0</v>
      </c>
      <c r="R3249" s="5">
        <f>VLOOKUP(D3249,'[1]DESIGN LOAD'!AC:AF,2,FALSE)</f>
        <v>565</v>
      </c>
      <c r="S3249" s="7">
        <f>VLOOKUP(D3249,'[1]DESIGN LOAD'!AC:AF,3,FALSE)</f>
        <v>675</v>
      </c>
      <c r="T3249">
        <f>VLOOKUP(D3249,'[1]DESIGN LOAD'!AC:AF,4,FALSE)</f>
        <v>1240</v>
      </c>
    </row>
    <row r="3250" spans="1:20" x14ac:dyDescent="0.3">
      <c r="A3250" s="6">
        <v>2024</v>
      </c>
      <c r="B3250" s="6">
        <v>11</v>
      </c>
      <c r="C3250" s="6">
        <v>13</v>
      </c>
      <c r="D3250" s="6">
        <v>15</v>
      </c>
      <c r="E3250" s="6" t="str">
        <f t="shared" si="198"/>
        <v>Wednesday</v>
      </c>
      <c r="F3250" s="6" t="str">
        <f t="shared" si="201"/>
        <v>Week-day</v>
      </c>
      <c r="G3250" s="6" t="str">
        <f>_xlfn.XLOOKUP(B3250,'[1]VLOOKUP DATA'!$A$3:$A$14,'[1]VLOOKUP DATA'!$C$3:$C$14)</f>
        <v>Low-demand</v>
      </c>
      <c r="H3250" s="6" t="str" cm="1">
        <f t="array" ref="H3250">_xlfn.XLOOKUP(1,('[1]VLOOKUP DATA'!$I$2:$I$337=[1]DATA!G3250)*('[1]VLOOKUP DATA'!$J$2:$J$337=[1]DATA!D3250)*('[1]VLOOKUP DATA'!$K$2:$K$337=[1]DATA!E3250),'[1]VLOOKUP DATA'!$L$2:$L$337)</f>
        <v>Standard</v>
      </c>
      <c r="I3250" s="1" cm="1">
        <f t="array" ref="I3250">_xlfn.XLOOKUP(B3250,'[1]VLOOKUP DATA'!$A$3:$A$14,_xlfn.XLOOKUP(H3250,'[1]VLOOKUP DATA'!$D$2:$F$2,'[1]VLOOKUP DATA'!$D$3:$F$14))*100</f>
        <v>147</v>
      </c>
      <c r="J3250" s="2">
        <v>16.561108333333333</v>
      </c>
      <c r="K3250" s="3">
        <f t="shared" si="199"/>
        <v>16.561108333333333</v>
      </c>
      <c r="L3250" s="3">
        <v>98.85</v>
      </c>
      <c r="M3250" s="4">
        <v>0</v>
      </c>
      <c r="N3250" s="4">
        <v>703.4342666666671</v>
      </c>
      <c r="O3250" s="4">
        <v>719.99489166666638</v>
      </c>
      <c r="P3250" s="3">
        <f t="shared" si="200"/>
        <v>480.00108333333327</v>
      </c>
      <c r="Q3250" s="5">
        <v>0</v>
      </c>
      <c r="R3250" s="5">
        <f>VLOOKUP(D3250,'[1]DESIGN LOAD'!AC:AF,2,FALSE)</f>
        <v>565</v>
      </c>
      <c r="S3250" s="7">
        <f>VLOOKUP(D3250,'[1]DESIGN LOAD'!AC:AF,3,FALSE)</f>
        <v>675</v>
      </c>
      <c r="T3250">
        <f>VLOOKUP(D3250,'[1]DESIGN LOAD'!AC:AF,4,FALSE)</f>
        <v>1240</v>
      </c>
    </row>
    <row r="3251" spans="1:20" x14ac:dyDescent="0.3">
      <c r="A3251" s="6">
        <v>2024</v>
      </c>
      <c r="B3251" s="6">
        <v>11</v>
      </c>
      <c r="C3251" s="6">
        <v>13</v>
      </c>
      <c r="D3251" s="6">
        <v>16</v>
      </c>
      <c r="E3251" s="6" t="str">
        <f t="shared" si="198"/>
        <v>Wednesday</v>
      </c>
      <c r="F3251" s="6" t="str">
        <f t="shared" si="201"/>
        <v>Week-day</v>
      </c>
      <c r="G3251" s="6" t="str">
        <f>_xlfn.XLOOKUP(B3251,'[1]VLOOKUP DATA'!$A$3:$A$14,'[1]VLOOKUP DATA'!$C$3:$C$14)</f>
        <v>Low-demand</v>
      </c>
      <c r="H3251" s="6" t="str" cm="1">
        <f t="array" ref="H3251">_xlfn.XLOOKUP(1,('[1]VLOOKUP DATA'!$I$2:$I$337=[1]DATA!G3251)*('[1]VLOOKUP DATA'!$J$2:$J$337=[1]DATA!D3251)*('[1]VLOOKUP DATA'!$K$2:$K$337=[1]DATA!E3251),'[1]VLOOKUP DATA'!$L$2:$L$337)</f>
        <v>Standard</v>
      </c>
      <c r="I3251" s="1" cm="1">
        <f t="array" ref="I3251">_xlfn.XLOOKUP(B3251,'[1]VLOOKUP DATA'!$A$3:$A$14,_xlfn.XLOOKUP(H3251,'[1]VLOOKUP DATA'!$D$2:$F$2,'[1]VLOOKUP DATA'!$D$3:$F$14))*100</f>
        <v>147</v>
      </c>
      <c r="J3251" s="2">
        <v>25.436400000000017</v>
      </c>
      <c r="K3251" s="3">
        <f t="shared" si="199"/>
        <v>25.436400000000017</v>
      </c>
      <c r="L3251" s="3">
        <v>96.05</v>
      </c>
      <c r="M3251" s="4">
        <v>237.59435000000005</v>
      </c>
      <c r="N3251" s="4">
        <v>467.26593333333329</v>
      </c>
      <c r="O3251" s="4">
        <v>730.29644166666662</v>
      </c>
      <c r="P3251" s="3">
        <f t="shared" si="200"/>
        <v>480.00108333333327</v>
      </c>
      <c r="Q3251" s="5">
        <v>0</v>
      </c>
      <c r="R3251" s="5">
        <f>VLOOKUP(D3251,'[1]DESIGN LOAD'!AC:AF,2,FALSE)</f>
        <v>565</v>
      </c>
      <c r="S3251" s="7">
        <f>VLOOKUP(D3251,'[1]DESIGN LOAD'!AC:AF,3,FALSE)</f>
        <v>675</v>
      </c>
      <c r="T3251">
        <f>VLOOKUP(D3251,'[1]DESIGN LOAD'!AC:AF,4,FALSE)</f>
        <v>1240</v>
      </c>
    </row>
    <row r="3252" spans="1:20" x14ac:dyDescent="0.3">
      <c r="A3252" s="6">
        <v>2024</v>
      </c>
      <c r="B3252" s="6">
        <v>11</v>
      </c>
      <c r="C3252" s="6">
        <v>13</v>
      </c>
      <c r="D3252" s="6">
        <v>17</v>
      </c>
      <c r="E3252" s="6" t="str">
        <f t="shared" si="198"/>
        <v>Wednesday</v>
      </c>
      <c r="F3252" s="6" t="str">
        <f t="shared" si="201"/>
        <v>Week-day</v>
      </c>
      <c r="G3252" s="6" t="str">
        <f>_xlfn.XLOOKUP(B3252,'[1]VLOOKUP DATA'!$A$3:$A$14,'[1]VLOOKUP DATA'!$C$3:$C$14)</f>
        <v>Low-demand</v>
      </c>
      <c r="H3252" s="6" t="str" cm="1">
        <f t="array" ref="H3252">_xlfn.XLOOKUP(1,('[1]VLOOKUP DATA'!$I$2:$I$337=[1]DATA!G3252)*('[1]VLOOKUP DATA'!$J$2:$J$337=[1]DATA!D3252)*('[1]VLOOKUP DATA'!$K$2:$K$337=[1]DATA!E3252),'[1]VLOOKUP DATA'!$L$2:$L$337)</f>
        <v>Standard</v>
      </c>
      <c r="I3252" s="1" cm="1">
        <f t="array" ref="I3252">_xlfn.XLOOKUP(B3252,'[1]VLOOKUP DATA'!$A$3:$A$14,_xlfn.XLOOKUP(H3252,'[1]VLOOKUP DATA'!$D$2:$F$2,'[1]VLOOKUP DATA'!$D$3:$F$14))*100</f>
        <v>147</v>
      </c>
      <c r="J3252" s="2">
        <v>16.589191666666665</v>
      </c>
      <c r="K3252" s="3">
        <f t="shared" si="199"/>
        <v>16.589191666666665</v>
      </c>
      <c r="L3252" s="3">
        <v>95.2</v>
      </c>
      <c r="M3252" s="4">
        <v>472.75688333333318</v>
      </c>
      <c r="N3252" s="4">
        <v>190.55660833333326</v>
      </c>
      <c r="O3252" s="4">
        <v>679.90293333333295</v>
      </c>
      <c r="P3252" s="3">
        <f t="shared" si="200"/>
        <v>480.00108333333327</v>
      </c>
      <c r="Q3252" s="5">
        <v>0</v>
      </c>
      <c r="R3252" s="5">
        <f>VLOOKUP(D3252,'[1]DESIGN LOAD'!AC:AF,2,FALSE)</f>
        <v>555</v>
      </c>
      <c r="S3252" s="7">
        <f>VLOOKUP(D3252,'[1]DESIGN LOAD'!AC:AF,3,FALSE)</f>
        <v>675</v>
      </c>
      <c r="T3252">
        <f>VLOOKUP(D3252,'[1]DESIGN LOAD'!AC:AF,4,FALSE)</f>
        <v>1230</v>
      </c>
    </row>
    <row r="3253" spans="1:20" x14ac:dyDescent="0.3">
      <c r="A3253" s="6">
        <v>2024</v>
      </c>
      <c r="B3253" s="6">
        <v>11</v>
      </c>
      <c r="C3253" s="6">
        <v>13</v>
      </c>
      <c r="D3253" s="6">
        <v>18</v>
      </c>
      <c r="E3253" s="6" t="str">
        <f t="shared" si="198"/>
        <v>Wednesday</v>
      </c>
      <c r="F3253" s="6" t="str">
        <f t="shared" si="201"/>
        <v>Week-day</v>
      </c>
      <c r="G3253" s="6" t="str">
        <f>_xlfn.XLOOKUP(B3253,'[1]VLOOKUP DATA'!$A$3:$A$14,'[1]VLOOKUP DATA'!$C$3:$C$14)</f>
        <v>Low-demand</v>
      </c>
      <c r="H3253" s="6" t="str" cm="1">
        <f t="array" ref="H3253">_xlfn.XLOOKUP(1,('[1]VLOOKUP DATA'!$I$2:$I$337=[1]DATA!G3253)*('[1]VLOOKUP DATA'!$J$2:$J$337=[1]DATA!D3253)*('[1]VLOOKUP DATA'!$K$2:$K$337=[1]DATA!E3253),'[1]VLOOKUP DATA'!$L$2:$L$337)</f>
        <v>Peak</v>
      </c>
      <c r="I3253" s="1" cm="1">
        <f t="array" ref="I3253">_xlfn.XLOOKUP(B3253,'[1]VLOOKUP DATA'!$A$3:$A$14,_xlfn.XLOOKUP(H3253,'[1]VLOOKUP DATA'!$D$2:$F$2,'[1]VLOOKUP DATA'!$D$3:$F$14))*100</f>
        <v>213</v>
      </c>
      <c r="J3253" s="2">
        <v>72.402891666666676</v>
      </c>
      <c r="K3253" s="3">
        <f t="shared" si="199"/>
        <v>72.402891666666676</v>
      </c>
      <c r="L3253" s="3">
        <v>90.974999999999994</v>
      </c>
      <c r="M3253" s="4">
        <v>479.84548333333345</v>
      </c>
      <c r="N3253" s="4">
        <v>45.076674999999994</v>
      </c>
      <c r="O3253" s="4">
        <v>597.3255833333335</v>
      </c>
      <c r="P3253" s="3">
        <f t="shared" si="200"/>
        <v>480.00108333333327</v>
      </c>
      <c r="Q3253" s="5">
        <v>0</v>
      </c>
      <c r="R3253" s="5">
        <f>VLOOKUP(D3253,'[1]DESIGN LOAD'!AC:AF,2,FALSE)</f>
        <v>485</v>
      </c>
      <c r="S3253" s="7">
        <f>VLOOKUP(D3253,'[1]DESIGN LOAD'!AC:AF,3,FALSE)</f>
        <v>655</v>
      </c>
      <c r="T3253">
        <f>VLOOKUP(D3253,'[1]DESIGN LOAD'!AC:AF,4,FALSE)</f>
        <v>1140</v>
      </c>
    </row>
    <row r="3254" spans="1:20" x14ac:dyDescent="0.3">
      <c r="A3254" s="6">
        <v>2024</v>
      </c>
      <c r="B3254" s="6">
        <v>11</v>
      </c>
      <c r="C3254" s="6">
        <v>13</v>
      </c>
      <c r="D3254" s="6">
        <v>19</v>
      </c>
      <c r="E3254" s="6" t="str">
        <f t="shared" si="198"/>
        <v>Wednesday</v>
      </c>
      <c r="F3254" s="6" t="str">
        <f t="shared" si="201"/>
        <v>Week-day</v>
      </c>
      <c r="G3254" s="6" t="str">
        <f>_xlfn.XLOOKUP(B3254,'[1]VLOOKUP DATA'!$A$3:$A$14,'[1]VLOOKUP DATA'!$C$3:$C$14)</f>
        <v>Low-demand</v>
      </c>
      <c r="H3254" s="6" t="str" cm="1">
        <f t="array" ref="H3254">_xlfn.XLOOKUP(1,('[1]VLOOKUP DATA'!$I$2:$I$337=[1]DATA!G3254)*('[1]VLOOKUP DATA'!$J$2:$J$337=[1]DATA!D3254)*('[1]VLOOKUP DATA'!$K$2:$K$337=[1]DATA!E3254),'[1]VLOOKUP DATA'!$L$2:$L$337)</f>
        <v>Peak</v>
      </c>
      <c r="I3254" s="1" cm="1">
        <f t="array" ref="I3254">_xlfn.XLOOKUP(B3254,'[1]VLOOKUP DATA'!$A$3:$A$14,_xlfn.XLOOKUP(H3254,'[1]VLOOKUP DATA'!$D$2:$F$2,'[1]VLOOKUP DATA'!$D$3:$F$14))*100</f>
        <v>213</v>
      </c>
      <c r="J3254" s="2">
        <v>53.793030612244905</v>
      </c>
      <c r="K3254" s="3">
        <f t="shared" si="199"/>
        <v>53.793030612244905</v>
      </c>
      <c r="L3254" s="3">
        <v>86.510204081632651</v>
      </c>
      <c r="M3254" s="4">
        <v>474.72758163265297</v>
      </c>
      <c r="N3254" s="4">
        <v>2.9113265306122451</v>
      </c>
      <c r="O3254" s="4">
        <v>531.43237755102041</v>
      </c>
      <c r="P3254" s="3">
        <f t="shared" si="200"/>
        <v>480.00108333333327</v>
      </c>
      <c r="Q3254" s="5">
        <v>0</v>
      </c>
      <c r="R3254" s="5">
        <f>VLOOKUP(D3254,'[1]DESIGN LOAD'!AC:AF,2,FALSE)</f>
        <v>295</v>
      </c>
      <c r="S3254" s="7">
        <f>VLOOKUP(D3254,'[1]DESIGN LOAD'!AC:AF,3,FALSE)</f>
        <v>655</v>
      </c>
      <c r="T3254">
        <f>VLOOKUP(D3254,'[1]DESIGN LOAD'!AC:AF,4,FALSE)</f>
        <v>950</v>
      </c>
    </row>
    <row r="3255" spans="1:20" x14ac:dyDescent="0.3">
      <c r="A3255" s="6">
        <v>2024</v>
      </c>
      <c r="B3255" s="6">
        <v>11</v>
      </c>
      <c r="C3255" s="6">
        <v>13</v>
      </c>
      <c r="D3255" s="6">
        <v>20</v>
      </c>
      <c r="E3255" s="6" t="str">
        <f t="shared" si="198"/>
        <v>Wednesday</v>
      </c>
      <c r="F3255" s="6" t="str">
        <f t="shared" si="201"/>
        <v>Week-day</v>
      </c>
      <c r="G3255" s="6" t="str">
        <f>_xlfn.XLOOKUP(B3255,'[1]VLOOKUP DATA'!$A$3:$A$14,'[1]VLOOKUP DATA'!$C$3:$C$14)</f>
        <v>Low-demand</v>
      </c>
      <c r="H3255" s="6" t="str" cm="1">
        <f t="array" ref="H3255">_xlfn.XLOOKUP(1,('[1]VLOOKUP DATA'!$I$2:$I$337=[1]DATA!G3255)*('[1]VLOOKUP DATA'!$J$2:$J$337=[1]DATA!D3255)*('[1]VLOOKUP DATA'!$K$2:$K$337=[1]DATA!E3255),'[1]VLOOKUP DATA'!$L$2:$L$337)</f>
        <v>Standard</v>
      </c>
      <c r="I3255" s="1" cm="1">
        <f t="array" ref="I3255">_xlfn.XLOOKUP(B3255,'[1]VLOOKUP DATA'!$A$3:$A$14,_xlfn.XLOOKUP(H3255,'[1]VLOOKUP DATA'!$D$2:$F$2,'[1]VLOOKUP DATA'!$D$3:$F$14))*100</f>
        <v>147</v>
      </c>
      <c r="J3255" s="2">
        <v>-45.409925000000015</v>
      </c>
      <c r="K3255" s="3">
        <f t="shared" si="199"/>
        <v>0</v>
      </c>
      <c r="L3255" s="3">
        <v>85.066666666666663</v>
      </c>
      <c r="M3255" s="4">
        <v>479.83628333333309</v>
      </c>
      <c r="N3255" s="4">
        <v>0</v>
      </c>
      <c r="O3255" s="4">
        <v>434.42585833333322</v>
      </c>
      <c r="P3255" s="3">
        <f t="shared" si="200"/>
        <v>480.00108333333327</v>
      </c>
      <c r="Q3255" s="5">
        <v>0</v>
      </c>
      <c r="R3255" s="5">
        <f>VLOOKUP(D3255,'[1]DESIGN LOAD'!AC:AF,2,FALSE)</f>
        <v>295</v>
      </c>
      <c r="S3255" s="7">
        <f>VLOOKUP(D3255,'[1]DESIGN LOAD'!AC:AF,3,FALSE)</f>
        <v>190</v>
      </c>
      <c r="T3255">
        <f>VLOOKUP(D3255,'[1]DESIGN LOAD'!AC:AF,4,FALSE)</f>
        <v>485</v>
      </c>
    </row>
    <row r="3256" spans="1:20" x14ac:dyDescent="0.3">
      <c r="A3256" s="6">
        <v>2024</v>
      </c>
      <c r="B3256" s="6">
        <v>11</v>
      </c>
      <c r="C3256" s="6">
        <v>13</v>
      </c>
      <c r="D3256" s="6">
        <v>21</v>
      </c>
      <c r="E3256" s="6" t="str">
        <f t="shared" si="198"/>
        <v>Wednesday</v>
      </c>
      <c r="F3256" s="6" t="str">
        <f t="shared" si="201"/>
        <v>Week-day</v>
      </c>
      <c r="G3256" s="6" t="str">
        <f>_xlfn.XLOOKUP(B3256,'[1]VLOOKUP DATA'!$A$3:$A$14,'[1]VLOOKUP DATA'!$C$3:$C$14)</f>
        <v>Low-demand</v>
      </c>
      <c r="H3256" s="6" t="str" cm="1">
        <f t="array" ref="H3256">_xlfn.XLOOKUP(1,('[1]VLOOKUP DATA'!$I$2:$I$337=[1]DATA!G3256)*('[1]VLOOKUP DATA'!$J$2:$J$337=[1]DATA!D3256)*('[1]VLOOKUP DATA'!$K$2:$K$337=[1]DATA!E3256),'[1]VLOOKUP DATA'!$L$2:$L$337)</f>
        <v>Standard</v>
      </c>
      <c r="I3256" s="1" cm="1">
        <f t="array" ref="I3256">_xlfn.XLOOKUP(B3256,'[1]VLOOKUP DATA'!$A$3:$A$14,_xlfn.XLOOKUP(H3256,'[1]VLOOKUP DATA'!$D$2:$F$2,'[1]VLOOKUP DATA'!$D$3:$F$14))*100</f>
        <v>147</v>
      </c>
      <c r="J3256" s="2">
        <v>-78.890100000000004</v>
      </c>
      <c r="K3256" s="3">
        <f t="shared" si="199"/>
        <v>0</v>
      </c>
      <c r="L3256" s="3">
        <v>87.25833333333334</v>
      </c>
      <c r="M3256" s="4">
        <v>479.84795000000025</v>
      </c>
      <c r="N3256" s="4">
        <v>0</v>
      </c>
      <c r="O3256" s="4">
        <v>400.95735833333345</v>
      </c>
      <c r="P3256" s="3">
        <f t="shared" si="200"/>
        <v>480.00108333333327</v>
      </c>
      <c r="Q3256" s="5">
        <v>0</v>
      </c>
      <c r="R3256" s="5">
        <f>VLOOKUP(D3256,'[1]DESIGN LOAD'!AC:AF,2,FALSE)</f>
        <v>295</v>
      </c>
      <c r="S3256" s="7">
        <f>VLOOKUP(D3256,'[1]DESIGN LOAD'!AC:AF,3,FALSE)</f>
        <v>190</v>
      </c>
      <c r="T3256">
        <f>VLOOKUP(D3256,'[1]DESIGN LOAD'!AC:AF,4,FALSE)</f>
        <v>485</v>
      </c>
    </row>
    <row r="3257" spans="1:20" x14ac:dyDescent="0.3">
      <c r="A3257" s="6">
        <v>2024</v>
      </c>
      <c r="B3257" s="6">
        <v>11</v>
      </c>
      <c r="C3257" s="6">
        <v>13</v>
      </c>
      <c r="D3257" s="6">
        <v>22</v>
      </c>
      <c r="E3257" s="6" t="str">
        <f t="shared" si="198"/>
        <v>Wednesday</v>
      </c>
      <c r="F3257" s="6" t="str">
        <f t="shared" si="201"/>
        <v>Week-day</v>
      </c>
      <c r="G3257" s="6" t="str">
        <f>_xlfn.XLOOKUP(B3257,'[1]VLOOKUP DATA'!$A$3:$A$14,'[1]VLOOKUP DATA'!$C$3:$C$14)</f>
        <v>Low-demand</v>
      </c>
      <c r="H3257" s="6" t="str" cm="1">
        <f t="array" ref="H3257">_xlfn.XLOOKUP(1,('[1]VLOOKUP DATA'!$I$2:$I$337=[1]DATA!G3257)*('[1]VLOOKUP DATA'!$J$2:$J$337=[1]DATA!D3257)*('[1]VLOOKUP DATA'!$K$2:$K$337=[1]DATA!E3257),'[1]VLOOKUP DATA'!$L$2:$L$337)</f>
        <v>Off-Peak</v>
      </c>
      <c r="I3257" s="1" cm="1">
        <f t="array" ref="I3257">_xlfn.XLOOKUP(B3257,'[1]VLOOKUP DATA'!$A$3:$A$14,_xlfn.XLOOKUP(H3257,'[1]VLOOKUP DATA'!$D$2:$F$2,'[1]VLOOKUP DATA'!$D$3:$F$14))*100</f>
        <v>93</v>
      </c>
      <c r="J3257" s="2">
        <v>-78.877700000000004</v>
      </c>
      <c r="K3257" s="3">
        <f t="shared" si="199"/>
        <v>0</v>
      </c>
      <c r="L3257" s="3">
        <v>90.7</v>
      </c>
      <c r="M3257" s="4">
        <v>479.83645000000007</v>
      </c>
      <c r="N3257" s="4">
        <v>0</v>
      </c>
      <c r="O3257" s="4">
        <v>400.95830000000001</v>
      </c>
      <c r="P3257" s="3">
        <f t="shared" si="200"/>
        <v>480.00108333333327</v>
      </c>
      <c r="Q3257" s="5">
        <v>0</v>
      </c>
      <c r="R3257" s="5">
        <f>VLOOKUP(D3257,'[1]DESIGN LOAD'!AC:AF,2,FALSE)</f>
        <v>200</v>
      </c>
      <c r="S3257" s="7">
        <f>VLOOKUP(D3257,'[1]DESIGN LOAD'!AC:AF,3,FALSE)</f>
        <v>190</v>
      </c>
      <c r="T3257">
        <f>VLOOKUP(D3257,'[1]DESIGN LOAD'!AC:AF,4,FALSE)</f>
        <v>390</v>
      </c>
    </row>
    <row r="3258" spans="1:20" x14ac:dyDescent="0.3">
      <c r="A3258" s="6">
        <v>2024</v>
      </c>
      <c r="B3258" s="6">
        <v>11</v>
      </c>
      <c r="C3258" s="6">
        <v>13</v>
      </c>
      <c r="D3258" s="6">
        <v>23</v>
      </c>
      <c r="E3258" s="6" t="str">
        <f t="shared" si="198"/>
        <v>Wednesday</v>
      </c>
      <c r="F3258" s="6" t="str">
        <f t="shared" si="201"/>
        <v>Week-day</v>
      </c>
      <c r="G3258" s="6" t="str">
        <f>_xlfn.XLOOKUP(B3258,'[1]VLOOKUP DATA'!$A$3:$A$14,'[1]VLOOKUP DATA'!$C$3:$C$14)</f>
        <v>Low-demand</v>
      </c>
      <c r="H3258" s="6" t="str" cm="1">
        <f t="array" ref="H3258">_xlfn.XLOOKUP(1,('[1]VLOOKUP DATA'!$I$2:$I$337=[1]DATA!G3258)*('[1]VLOOKUP DATA'!$J$2:$J$337=[1]DATA!D3258)*('[1]VLOOKUP DATA'!$K$2:$K$337=[1]DATA!E3258),'[1]VLOOKUP DATA'!$L$2:$L$337)</f>
        <v>Off-Peak</v>
      </c>
      <c r="I3258" s="1" cm="1">
        <f t="array" ref="I3258">_xlfn.XLOOKUP(B3258,'[1]VLOOKUP DATA'!$A$3:$A$14,_xlfn.XLOOKUP(H3258,'[1]VLOOKUP DATA'!$D$2:$F$2,'[1]VLOOKUP DATA'!$D$3:$F$14))*100</f>
        <v>93</v>
      </c>
      <c r="J3258" s="2">
        <v>-98.463666666666683</v>
      </c>
      <c r="K3258" s="3">
        <f t="shared" si="199"/>
        <v>0</v>
      </c>
      <c r="L3258" s="3">
        <v>94.2</v>
      </c>
      <c r="M3258" s="4">
        <v>479.83327499999973</v>
      </c>
      <c r="N3258" s="4">
        <v>0</v>
      </c>
      <c r="O3258" s="4">
        <v>381.36905000000007</v>
      </c>
      <c r="P3258" s="3">
        <f t="shared" si="200"/>
        <v>480.00108333333327</v>
      </c>
      <c r="Q3258" s="5">
        <v>0</v>
      </c>
      <c r="R3258" s="5">
        <f>VLOOKUP(D3258,'[1]DESIGN LOAD'!AC:AF,2,FALSE)</f>
        <v>200</v>
      </c>
      <c r="S3258" s="7">
        <f>VLOOKUP(D3258,'[1]DESIGN LOAD'!AC:AF,3,FALSE)</f>
        <v>190</v>
      </c>
      <c r="T3258">
        <f>VLOOKUP(D3258,'[1]DESIGN LOAD'!AC:AF,4,FALSE)</f>
        <v>390</v>
      </c>
    </row>
    <row r="3259" spans="1:20" x14ac:dyDescent="0.3">
      <c r="A3259" s="6">
        <v>2024</v>
      </c>
      <c r="B3259" s="6">
        <v>11</v>
      </c>
      <c r="C3259" s="6">
        <v>14</v>
      </c>
      <c r="D3259" s="6">
        <v>0</v>
      </c>
      <c r="E3259" s="6" t="str">
        <f t="shared" si="198"/>
        <v>Thursday</v>
      </c>
      <c r="F3259" s="6" t="str">
        <f t="shared" si="201"/>
        <v>Week-day</v>
      </c>
      <c r="G3259" s="6" t="str">
        <f>_xlfn.XLOOKUP(B3259,'[1]VLOOKUP DATA'!$A$3:$A$14,'[1]VLOOKUP DATA'!$C$3:$C$14)</f>
        <v>Low-demand</v>
      </c>
      <c r="H3259" s="6" t="str" cm="1">
        <f t="array" ref="H3259">_xlfn.XLOOKUP(1,('[1]VLOOKUP DATA'!$I$2:$I$337=[1]DATA!G3259)*('[1]VLOOKUP DATA'!$J$2:$J$337=[1]DATA!D3259)*('[1]VLOOKUP DATA'!$K$2:$K$337=[1]DATA!E3259),'[1]VLOOKUP DATA'!$L$2:$L$337)</f>
        <v>Off-Peak</v>
      </c>
      <c r="I3259" s="1" cm="1">
        <f t="array" ref="I3259">_xlfn.XLOOKUP(B3259,'[1]VLOOKUP DATA'!$A$3:$A$14,_xlfn.XLOOKUP(H3259,'[1]VLOOKUP DATA'!$D$2:$F$2,'[1]VLOOKUP DATA'!$D$3:$F$14))*100</f>
        <v>93</v>
      </c>
      <c r="J3259" s="2">
        <v>-45.226300000000002</v>
      </c>
      <c r="K3259" s="3">
        <f t="shared" si="199"/>
        <v>0</v>
      </c>
      <c r="L3259" s="3">
        <v>97.674999999999997</v>
      </c>
      <c r="M3259" s="4">
        <v>415.3777833333333</v>
      </c>
      <c r="N3259" s="4">
        <v>0</v>
      </c>
      <c r="O3259" s="4">
        <v>370.15160833333334</v>
      </c>
      <c r="P3259" s="3">
        <f t="shared" si="200"/>
        <v>480.00108333333327</v>
      </c>
      <c r="Q3259" s="5">
        <v>0</v>
      </c>
      <c r="R3259" s="5">
        <f>VLOOKUP(D3259,'[1]DESIGN LOAD'!AC:AF,2,FALSE)</f>
        <v>200</v>
      </c>
      <c r="S3259" s="7">
        <f>VLOOKUP(D3259,'[1]DESIGN LOAD'!AC:AF,3,FALSE)</f>
        <v>190</v>
      </c>
      <c r="T3259">
        <f>VLOOKUP(D3259,'[1]DESIGN LOAD'!AC:AF,4,FALSE)</f>
        <v>390</v>
      </c>
    </row>
    <row r="3260" spans="1:20" x14ac:dyDescent="0.3">
      <c r="A3260" s="6">
        <v>2024</v>
      </c>
      <c r="B3260" s="6">
        <v>11</v>
      </c>
      <c r="C3260" s="6">
        <v>14</v>
      </c>
      <c r="D3260" s="6">
        <v>1</v>
      </c>
      <c r="E3260" s="6" t="str">
        <f t="shared" si="198"/>
        <v>Thursday</v>
      </c>
      <c r="F3260" s="6" t="str">
        <f t="shared" si="201"/>
        <v>Week-day</v>
      </c>
      <c r="G3260" s="6" t="str">
        <f>_xlfn.XLOOKUP(B3260,'[1]VLOOKUP DATA'!$A$3:$A$14,'[1]VLOOKUP DATA'!$C$3:$C$14)</f>
        <v>Low-demand</v>
      </c>
      <c r="H3260" s="6" t="str" cm="1">
        <f t="array" ref="H3260">_xlfn.XLOOKUP(1,('[1]VLOOKUP DATA'!$I$2:$I$337=[1]DATA!G3260)*('[1]VLOOKUP DATA'!$J$2:$J$337=[1]DATA!D3260)*('[1]VLOOKUP DATA'!$K$2:$K$337=[1]DATA!E3260),'[1]VLOOKUP DATA'!$L$2:$L$337)</f>
        <v>Off-Peak</v>
      </c>
      <c r="I3260" s="1" cm="1">
        <f t="array" ref="I3260">_xlfn.XLOOKUP(B3260,'[1]VLOOKUP DATA'!$A$3:$A$14,_xlfn.XLOOKUP(H3260,'[1]VLOOKUP DATA'!$D$2:$F$2,'[1]VLOOKUP DATA'!$D$3:$F$14))*100</f>
        <v>93</v>
      </c>
      <c r="J3260" s="2">
        <v>-31.234333333333336</v>
      </c>
      <c r="K3260" s="3">
        <f t="shared" si="199"/>
        <v>0</v>
      </c>
      <c r="L3260" s="3">
        <v>98.38333333333334</v>
      </c>
      <c r="M3260" s="4">
        <v>405.86749166666658</v>
      </c>
      <c r="N3260" s="4">
        <v>0</v>
      </c>
      <c r="O3260" s="4">
        <v>374.63286666666664</v>
      </c>
      <c r="P3260" s="3">
        <f t="shared" si="200"/>
        <v>480.00108333333327</v>
      </c>
      <c r="Q3260" s="5">
        <v>0</v>
      </c>
      <c r="R3260" s="5">
        <f>VLOOKUP(D3260,'[1]DESIGN LOAD'!AC:AF,2,FALSE)</f>
        <v>200</v>
      </c>
      <c r="S3260" s="7">
        <f>VLOOKUP(D3260,'[1]DESIGN LOAD'!AC:AF,3,FALSE)</f>
        <v>190</v>
      </c>
      <c r="T3260">
        <f>VLOOKUP(D3260,'[1]DESIGN LOAD'!AC:AF,4,FALSE)</f>
        <v>390</v>
      </c>
    </row>
    <row r="3261" spans="1:20" x14ac:dyDescent="0.3">
      <c r="A3261" s="6">
        <v>2024</v>
      </c>
      <c r="B3261" s="6">
        <v>11</v>
      </c>
      <c r="C3261" s="6">
        <v>14</v>
      </c>
      <c r="D3261" s="6">
        <v>2</v>
      </c>
      <c r="E3261" s="6" t="str">
        <f t="shared" si="198"/>
        <v>Thursday</v>
      </c>
      <c r="F3261" s="6" t="str">
        <f t="shared" si="201"/>
        <v>Week-day</v>
      </c>
      <c r="G3261" s="6" t="str">
        <f>_xlfn.XLOOKUP(B3261,'[1]VLOOKUP DATA'!$A$3:$A$14,'[1]VLOOKUP DATA'!$C$3:$C$14)</f>
        <v>Low-demand</v>
      </c>
      <c r="H3261" s="6" t="str" cm="1">
        <f t="array" ref="H3261">_xlfn.XLOOKUP(1,('[1]VLOOKUP DATA'!$I$2:$I$337=[1]DATA!G3261)*('[1]VLOOKUP DATA'!$J$2:$J$337=[1]DATA!D3261)*('[1]VLOOKUP DATA'!$K$2:$K$337=[1]DATA!E3261),'[1]VLOOKUP DATA'!$L$2:$L$337)</f>
        <v>Off-Peak</v>
      </c>
      <c r="I3261" s="1" cm="1">
        <f t="array" ref="I3261">_xlfn.XLOOKUP(B3261,'[1]VLOOKUP DATA'!$A$3:$A$14,_xlfn.XLOOKUP(H3261,'[1]VLOOKUP DATA'!$D$2:$F$2,'[1]VLOOKUP DATA'!$D$3:$F$14))*100</f>
        <v>93</v>
      </c>
      <c r="J3261" s="2">
        <v>-16.180225</v>
      </c>
      <c r="K3261" s="3">
        <f t="shared" si="199"/>
        <v>0</v>
      </c>
      <c r="L3261" s="3">
        <v>98.666666666666671</v>
      </c>
      <c r="M3261" s="4">
        <v>446.07679999999999</v>
      </c>
      <c r="N3261" s="4">
        <v>0</v>
      </c>
      <c r="O3261" s="4">
        <v>429.89619999999991</v>
      </c>
      <c r="P3261" s="3">
        <f t="shared" si="200"/>
        <v>480.00108333333327</v>
      </c>
      <c r="Q3261" s="5">
        <v>0</v>
      </c>
      <c r="R3261" s="5">
        <f>VLOOKUP(D3261,'[1]DESIGN LOAD'!AC:AF,2,FALSE)</f>
        <v>200</v>
      </c>
      <c r="S3261" s="7">
        <f>VLOOKUP(D3261,'[1]DESIGN LOAD'!AC:AF,3,FALSE)</f>
        <v>190</v>
      </c>
      <c r="T3261">
        <f>VLOOKUP(D3261,'[1]DESIGN LOAD'!AC:AF,4,FALSE)</f>
        <v>390</v>
      </c>
    </row>
    <row r="3262" spans="1:20" x14ac:dyDescent="0.3">
      <c r="A3262" s="6">
        <v>2024</v>
      </c>
      <c r="B3262" s="6">
        <v>11</v>
      </c>
      <c r="C3262" s="6">
        <v>14</v>
      </c>
      <c r="D3262" s="6">
        <v>3</v>
      </c>
      <c r="E3262" s="6" t="str">
        <f t="shared" si="198"/>
        <v>Thursday</v>
      </c>
      <c r="F3262" s="6" t="str">
        <f t="shared" si="201"/>
        <v>Week-day</v>
      </c>
      <c r="G3262" s="6" t="str">
        <f>_xlfn.XLOOKUP(B3262,'[1]VLOOKUP DATA'!$A$3:$A$14,'[1]VLOOKUP DATA'!$C$3:$C$14)</f>
        <v>Low-demand</v>
      </c>
      <c r="H3262" s="6" t="str" cm="1">
        <f t="array" ref="H3262">_xlfn.XLOOKUP(1,('[1]VLOOKUP DATA'!$I$2:$I$337=[1]DATA!G3262)*('[1]VLOOKUP DATA'!$J$2:$J$337=[1]DATA!D3262)*('[1]VLOOKUP DATA'!$K$2:$K$337=[1]DATA!E3262),'[1]VLOOKUP DATA'!$L$2:$L$337)</f>
        <v>Off-Peak</v>
      </c>
      <c r="I3262" s="1" cm="1">
        <f t="array" ref="I3262">_xlfn.XLOOKUP(B3262,'[1]VLOOKUP DATA'!$A$3:$A$14,_xlfn.XLOOKUP(H3262,'[1]VLOOKUP DATA'!$D$2:$F$2,'[1]VLOOKUP DATA'!$D$3:$F$14))*100</f>
        <v>93</v>
      </c>
      <c r="J3262" s="2">
        <v>-11.284158333333325</v>
      </c>
      <c r="K3262" s="3">
        <f t="shared" si="199"/>
        <v>0</v>
      </c>
      <c r="L3262" s="3">
        <v>98.25833333333334</v>
      </c>
      <c r="M3262" s="4">
        <v>469.06850000000009</v>
      </c>
      <c r="N3262" s="4">
        <v>0</v>
      </c>
      <c r="O3262" s="4">
        <v>457.78416666666669</v>
      </c>
      <c r="P3262" s="3">
        <f t="shared" si="200"/>
        <v>480.00108333333327</v>
      </c>
      <c r="Q3262" s="5">
        <v>0</v>
      </c>
      <c r="R3262" s="5">
        <f>VLOOKUP(D3262,'[1]DESIGN LOAD'!AC:AF,2,FALSE)</f>
        <v>200</v>
      </c>
      <c r="S3262" s="7">
        <f>VLOOKUP(D3262,'[1]DESIGN LOAD'!AC:AF,3,FALSE)</f>
        <v>190</v>
      </c>
      <c r="T3262">
        <f>VLOOKUP(D3262,'[1]DESIGN LOAD'!AC:AF,4,FALSE)</f>
        <v>390</v>
      </c>
    </row>
    <row r="3263" spans="1:20" x14ac:dyDescent="0.3">
      <c r="A3263" s="6">
        <v>2024</v>
      </c>
      <c r="B3263" s="6">
        <v>11</v>
      </c>
      <c r="C3263" s="6">
        <v>14</v>
      </c>
      <c r="D3263" s="6">
        <v>4</v>
      </c>
      <c r="E3263" s="6" t="str">
        <f t="shared" si="198"/>
        <v>Thursday</v>
      </c>
      <c r="F3263" s="6" t="str">
        <f t="shared" si="201"/>
        <v>Week-day</v>
      </c>
      <c r="G3263" s="6" t="str">
        <f>_xlfn.XLOOKUP(B3263,'[1]VLOOKUP DATA'!$A$3:$A$14,'[1]VLOOKUP DATA'!$C$3:$C$14)</f>
        <v>Low-demand</v>
      </c>
      <c r="H3263" s="6" t="str" cm="1">
        <f t="array" ref="H3263">_xlfn.XLOOKUP(1,('[1]VLOOKUP DATA'!$I$2:$I$337=[1]DATA!G3263)*('[1]VLOOKUP DATA'!$J$2:$J$337=[1]DATA!D3263)*('[1]VLOOKUP DATA'!$K$2:$K$337=[1]DATA!E3263),'[1]VLOOKUP DATA'!$L$2:$L$337)</f>
        <v>Off-Peak</v>
      </c>
      <c r="I3263" s="1" cm="1">
        <f t="array" ref="I3263">_xlfn.XLOOKUP(B3263,'[1]VLOOKUP DATA'!$A$3:$A$14,_xlfn.XLOOKUP(H3263,'[1]VLOOKUP DATA'!$D$2:$F$2,'[1]VLOOKUP DATA'!$D$3:$F$14))*100</f>
        <v>93</v>
      </c>
      <c r="J3263" s="2">
        <v>-11.157824999999999</v>
      </c>
      <c r="K3263" s="3">
        <f t="shared" si="199"/>
        <v>0</v>
      </c>
      <c r="L3263" s="3">
        <v>97.86666666666666</v>
      </c>
      <c r="M3263" s="4">
        <v>479.85836666666648</v>
      </c>
      <c r="N3263" s="4">
        <v>0</v>
      </c>
      <c r="O3263" s="4">
        <v>468.70036666666664</v>
      </c>
      <c r="P3263" s="3">
        <f t="shared" si="200"/>
        <v>480.00108333333327</v>
      </c>
      <c r="Q3263" s="5">
        <v>0</v>
      </c>
      <c r="R3263" s="5">
        <f>VLOOKUP(D3263,'[1]DESIGN LOAD'!AC:AF,2,FALSE)</f>
        <v>295</v>
      </c>
      <c r="S3263" s="7">
        <f>VLOOKUP(D3263,'[1]DESIGN LOAD'!AC:AF,3,FALSE)</f>
        <v>190</v>
      </c>
      <c r="T3263">
        <f>VLOOKUP(D3263,'[1]DESIGN LOAD'!AC:AF,4,FALSE)</f>
        <v>485</v>
      </c>
    </row>
    <row r="3264" spans="1:20" x14ac:dyDescent="0.3">
      <c r="A3264" s="6">
        <v>2024</v>
      </c>
      <c r="B3264" s="6">
        <v>11</v>
      </c>
      <c r="C3264" s="6">
        <v>14</v>
      </c>
      <c r="D3264" s="6">
        <v>5</v>
      </c>
      <c r="E3264" s="6" t="str">
        <f t="shared" si="198"/>
        <v>Thursday</v>
      </c>
      <c r="F3264" s="6" t="str">
        <f t="shared" si="201"/>
        <v>Week-day</v>
      </c>
      <c r="G3264" s="6" t="str">
        <f>_xlfn.XLOOKUP(B3264,'[1]VLOOKUP DATA'!$A$3:$A$14,'[1]VLOOKUP DATA'!$C$3:$C$14)</f>
        <v>Low-demand</v>
      </c>
      <c r="H3264" s="6" t="str" cm="1">
        <f t="array" ref="H3264">_xlfn.XLOOKUP(1,('[1]VLOOKUP DATA'!$I$2:$I$337=[1]DATA!G3264)*('[1]VLOOKUP DATA'!$J$2:$J$337=[1]DATA!D3264)*('[1]VLOOKUP DATA'!$K$2:$K$337=[1]DATA!E3264),'[1]VLOOKUP DATA'!$L$2:$L$337)</f>
        <v>Off-Peak</v>
      </c>
      <c r="I3264" s="1" cm="1">
        <f t="array" ref="I3264">_xlfn.XLOOKUP(B3264,'[1]VLOOKUP DATA'!$A$3:$A$14,_xlfn.XLOOKUP(H3264,'[1]VLOOKUP DATA'!$D$2:$F$2,'[1]VLOOKUP DATA'!$D$3:$F$14))*100</f>
        <v>93</v>
      </c>
      <c r="J3264" s="2">
        <v>-16.712591666666672</v>
      </c>
      <c r="K3264" s="3">
        <f t="shared" si="199"/>
        <v>0</v>
      </c>
      <c r="L3264" s="3">
        <v>98</v>
      </c>
      <c r="M3264" s="4">
        <v>479.81658333333348</v>
      </c>
      <c r="N3264" s="4">
        <v>1.7002666666666666</v>
      </c>
      <c r="O3264" s="4">
        <v>464.80386666666681</v>
      </c>
      <c r="P3264" s="3">
        <f t="shared" si="200"/>
        <v>480.00108333333327</v>
      </c>
      <c r="Q3264" s="5">
        <v>0</v>
      </c>
      <c r="R3264" s="5">
        <f>VLOOKUP(D3264,'[1]DESIGN LOAD'!AC:AF,2,FALSE)</f>
        <v>295</v>
      </c>
      <c r="S3264" s="7">
        <f>VLOOKUP(D3264,'[1]DESIGN LOAD'!AC:AF,3,FALSE)</f>
        <v>190</v>
      </c>
      <c r="T3264">
        <f>VLOOKUP(D3264,'[1]DESIGN LOAD'!AC:AF,4,FALSE)</f>
        <v>485</v>
      </c>
    </row>
    <row r="3265" spans="1:20" x14ac:dyDescent="0.3">
      <c r="A3265" s="6">
        <v>2024</v>
      </c>
      <c r="B3265" s="6">
        <v>11</v>
      </c>
      <c r="C3265" s="6">
        <v>14</v>
      </c>
      <c r="D3265" s="6">
        <v>6</v>
      </c>
      <c r="E3265" s="6" t="str">
        <f t="shared" si="198"/>
        <v>Thursday</v>
      </c>
      <c r="F3265" s="6" t="str">
        <f t="shared" si="201"/>
        <v>Week-day</v>
      </c>
      <c r="G3265" s="6" t="str">
        <f>_xlfn.XLOOKUP(B3265,'[1]VLOOKUP DATA'!$A$3:$A$14,'[1]VLOOKUP DATA'!$C$3:$C$14)</f>
        <v>Low-demand</v>
      </c>
      <c r="H3265" s="6" t="str" cm="1">
        <f t="array" ref="H3265">_xlfn.XLOOKUP(1,('[1]VLOOKUP DATA'!$I$2:$I$337=[1]DATA!G3265)*('[1]VLOOKUP DATA'!$J$2:$J$337=[1]DATA!D3265)*('[1]VLOOKUP DATA'!$K$2:$K$337=[1]DATA!E3265),'[1]VLOOKUP DATA'!$L$2:$L$337)</f>
        <v>Standard</v>
      </c>
      <c r="I3265" s="1" cm="1">
        <f t="array" ref="I3265">_xlfn.XLOOKUP(B3265,'[1]VLOOKUP DATA'!$A$3:$A$14,_xlfn.XLOOKUP(H3265,'[1]VLOOKUP DATA'!$D$2:$F$2,'[1]VLOOKUP DATA'!$D$3:$F$14))*100</f>
        <v>147</v>
      </c>
      <c r="J3265" s="2">
        <v>-5.5037583333333338</v>
      </c>
      <c r="K3265" s="3">
        <f t="shared" si="199"/>
        <v>0</v>
      </c>
      <c r="L3265" s="3">
        <v>97.275000000000006</v>
      </c>
      <c r="M3265" s="4">
        <v>479.83426666666691</v>
      </c>
      <c r="N3265" s="4">
        <v>45.632674999999992</v>
      </c>
      <c r="O3265" s="4">
        <v>519.96316666666689</v>
      </c>
      <c r="P3265" s="3">
        <f t="shared" si="200"/>
        <v>480.00108333333327</v>
      </c>
      <c r="Q3265" s="5">
        <v>0</v>
      </c>
      <c r="R3265" s="5">
        <f>VLOOKUP(D3265,'[1]DESIGN LOAD'!AC:AF,2,FALSE)</f>
        <v>295</v>
      </c>
      <c r="S3265" s="7">
        <f>VLOOKUP(D3265,'[1]DESIGN LOAD'!AC:AF,3,FALSE)</f>
        <v>190</v>
      </c>
      <c r="T3265">
        <f>VLOOKUP(D3265,'[1]DESIGN LOAD'!AC:AF,4,FALSE)</f>
        <v>485</v>
      </c>
    </row>
    <row r="3266" spans="1:20" x14ac:dyDescent="0.3">
      <c r="A3266" s="6">
        <v>2024</v>
      </c>
      <c r="B3266" s="6">
        <v>11</v>
      </c>
      <c r="C3266" s="6">
        <v>14</v>
      </c>
      <c r="D3266" s="6">
        <v>7</v>
      </c>
      <c r="E3266" s="6" t="str">
        <f t="shared" ref="E3266:E3329" si="202">TEXT(DATE(A3266, B3266, C3266), "dddd")</f>
        <v>Thursday</v>
      </c>
      <c r="F3266" s="6" t="str">
        <f t="shared" si="201"/>
        <v>Week-day</v>
      </c>
      <c r="G3266" s="6" t="str">
        <f>_xlfn.XLOOKUP(B3266,'[1]VLOOKUP DATA'!$A$3:$A$14,'[1]VLOOKUP DATA'!$C$3:$C$14)</f>
        <v>Low-demand</v>
      </c>
      <c r="H3266" s="6" t="str" cm="1">
        <f t="array" ref="H3266">_xlfn.XLOOKUP(1,('[1]VLOOKUP DATA'!$I$2:$I$337=[1]DATA!G3266)*('[1]VLOOKUP DATA'!$J$2:$J$337=[1]DATA!D3266)*('[1]VLOOKUP DATA'!$K$2:$K$337=[1]DATA!E3266),'[1]VLOOKUP DATA'!$L$2:$L$337)</f>
        <v>Peak</v>
      </c>
      <c r="I3266" s="1" cm="1">
        <f t="array" ref="I3266">_xlfn.XLOOKUP(B3266,'[1]VLOOKUP DATA'!$A$3:$A$14,_xlfn.XLOOKUP(H3266,'[1]VLOOKUP DATA'!$D$2:$F$2,'[1]VLOOKUP DATA'!$D$3:$F$14))*100</f>
        <v>213</v>
      </c>
      <c r="J3266" s="2">
        <v>4.9847583333333398</v>
      </c>
      <c r="K3266" s="3">
        <f t="shared" ref="K3266:K3329" si="203">IF(J3266&gt;0,J3266,0)</f>
        <v>4.9847583333333398</v>
      </c>
      <c r="L3266" s="3">
        <v>95.816666666666663</v>
      </c>
      <c r="M3266" s="4">
        <v>357.16289166666661</v>
      </c>
      <c r="N3266" s="4">
        <v>224.77763333333331</v>
      </c>
      <c r="O3266" s="4">
        <v>586.92496666666682</v>
      </c>
      <c r="P3266" s="3">
        <f t="shared" ref="P3266:P3329" si="204">_xlfn.MAXIFS(M:M,B:B,B3266)</f>
        <v>480.00108333333327</v>
      </c>
      <c r="Q3266" s="5">
        <v>0</v>
      </c>
      <c r="R3266" s="5">
        <f>VLOOKUP(D3266,'[1]DESIGN LOAD'!AC:AF,2,FALSE)</f>
        <v>565</v>
      </c>
      <c r="S3266" s="7">
        <f>VLOOKUP(D3266,'[1]DESIGN LOAD'!AC:AF,3,FALSE)</f>
        <v>690</v>
      </c>
      <c r="T3266">
        <f>VLOOKUP(D3266,'[1]DESIGN LOAD'!AC:AF,4,FALSE)</f>
        <v>1255</v>
      </c>
    </row>
    <row r="3267" spans="1:20" x14ac:dyDescent="0.3">
      <c r="A3267" s="6">
        <v>2024</v>
      </c>
      <c r="B3267" s="6">
        <v>11</v>
      </c>
      <c r="C3267" s="6">
        <v>14</v>
      </c>
      <c r="D3267" s="6">
        <v>8</v>
      </c>
      <c r="E3267" s="6" t="str">
        <f t="shared" si="202"/>
        <v>Thursday</v>
      </c>
      <c r="F3267" s="6" t="str">
        <f t="shared" si="201"/>
        <v>Week-day</v>
      </c>
      <c r="G3267" s="6" t="str">
        <f>_xlfn.XLOOKUP(B3267,'[1]VLOOKUP DATA'!$A$3:$A$14,'[1]VLOOKUP DATA'!$C$3:$C$14)</f>
        <v>Low-demand</v>
      </c>
      <c r="H3267" s="6" t="str" cm="1">
        <f t="array" ref="H3267">_xlfn.XLOOKUP(1,('[1]VLOOKUP DATA'!$I$2:$I$337=[1]DATA!G3267)*('[1]VLOOKUP DATA'!$J$2:$J$337=[1]DATA!D3267)*('[1]VLOOKUP DATA'!$K$2:$K$337=[1]DATA!E3267),'[1]VLOOKUP DATA'!$L$2:$L$337)</f>
        <v>Peak</v>
      </c>
      <c r="I3267" s="1" cm="1">
        <f t="array" ref="I3267">_xlfn.XLOOKUP(B3267,'[1]VLOOKUP DATA'!$A$3:$A$14,_xlfn.XLOOKUP(H3267,'[1]VLOOKUP DATA'!$D$2:$F$2,'[1]VLOOKUP DATA'!$D$3:$F$14))*100</f>
        <v>213</v>
      </c>
      <c r="J3267" s="2">
        <v>-88.034233333333333</v>
      </c>
      <c r="K3267" s="3">
        <f t="shared" si="203"/>
        <v>0</v>
      </c>
      <c r="L3267" s="3">
        <v>97.174999999999997</v>
      </c>
      <c r="M3267" s="4">
        <v>39.987233333333329</v>
      </c>
      <c r="N3267" s="4">
        <v>572.47647499999994</v>
      </c>
      <c r="O3267" s="4">
        <v>524.42878333333329</v>
      </c>
      <c r="P3267" s="3">
        <f t="shared" si="204"/>
        <v>480.00108333333327</v>
      </c>
      <c r="Q3267" s="5">
        <v>0</v>
      </c>
      <c r="R3267" s="5">
        <f>VLOOKUP(D3267,'[1]DESIGN LOAD'!AC:AF,2,FALSE)</f>
        <v>565</v>
      </c>
      <c r="S3267" s="7">
        <f>VLOOKUP(D3267,'[1]DESIGN LOAD'!AC:AF,3,FALSE)</f>
        <v>675</v>
      </c>
      <c r="T3267">
        <f>VLOOKUP(D3267,'[1]DESIGN LOAD'!AC:AF,4,FALSE)</f>
        <v>1240</v>
      </c>
    </row>
    <row r="3268" spans="1:20" x14ac:dyDescent="0.3">
      <c r="A3268" s="6">
        <v>2024</v>
      </c>
      <c r="B3268" s="6">
        <v>11</v>
      </c>
      <c r="C3268" s="6">
        <v>14</v>
      </c>
      <c r="D3268" s="6">
        <v>9</v>
      </c>
      <c r="E3268" s="6" t="str">
        <f t="shared" si="202"/>
        <v>Thursday</v>
      </c>
      <c r="F3268" s="6" t="str">
        <f t="shared" si="201"/>
        <v>Week-day</v>
      </c>
      <c r="G3268" s="6" t="str">
        <f>_xlfn.XLOOKUP(B3268,'[1]VLOOKUP DATA'!$A$3:$A$14,'[1]VLOOKUP DATA'!$C$3:$C$14)</f>
        <v>Low-demand</v>
      </c>
      <c r="H3268" s="6" t="str" cm="1">
        <f t="array" ref="H3268">_xlfn.XLOOKUP(1,('[1]VLOOKUP DATA'!$I$2:$I$337=[1]DATA!G3268)*('[1]VLOOKUP DATA'!$J$2:$J$337=[1]DATA!D3268)*('[1]VLOOKUP DATA'!$K$2:$K$337=[1]DATA!E3268),'[1]VLOOKUP DATA'!$L$2:$L$337)</f>
        <v>Peak</v>
      </c>
      <c r="I3268" s="1" cm="1">
        <f t="array" ref="I3268">_xlfn.XLOOKUP(B3268,'[1]VLOOKUP DATA'!$A$3:$A$14,_xlfn.XLOOKUP(H3268,'[1]VLOOKUP DATA'!$D$2:$F$2,'[1]VLOOKUP DATA'!$D$3:$F$14))*100</f>
        <v>213</v>
      </c>
      <c r="J3268" s="2">
        <v>-23.279499999999999</v>
      </c>
      <c r="K3268" s="3">
        <f t="shared" si="203"/>
        <v>0</v>
      </c>
      <c r="L3268" s="3">
        <v>99</v>
      </c>
      <c r="M3268" s="4">
        <v>0</v>
      </c>
      <c r="N3268" s="4">
        <v>723.36675000000002</v>
      </c>
      <c r="O3268" s="4">
        <v>700.08627499999989</v>
      </c>
      <c r="P3268" s="3">
        <f t="shared" si="204"/>
        <v>480.00108333333327</v>
      </c>
      <c r="Q3268" s="5">
        <v>0</v>
      </c>
      <c r="R3268" s="5">
        <f>VLOOKUP(D3268,'[1]DESIGN LOAD'!AC:AF,2,FALSE)</f>
        <v>565</v>
      </c>
      <c r="S3268" s="7">
        <f>VLOOKUP(D3268,'[1]DESIGN LOAD'!AC:AF,3,FALSE)</f>
        <v>675</v>
      </c>
      <c r="T3268">
        <f>VLOOKUP(D3268,'[1]DESIGN LOAD'!AC:AF,4,FALSE)</f>
        <v>1240</v>
      </c>
    </row>
    <row r="3269" spans="1:20" x14ac:dyDescent="0.3">
      <c r="A3269" s="6">
        <v>2024</v>
      </c>
      <c r="B3269" s="6">
        <v>11</v>
      </c>
      <c r="C3269" s="6">
        <v>14</v>
      </c>
      <c r="D3269" s="6">
        <v>10</v>
      </c>
      <c r="E3269" s="6" t="str">
        <f t="shared" si="202"/>
        <v>Thursday</v>
      </c>
      <c r="F3269" s="6" t="str">
        <f t="shared" si="201"/>
        <v>Week-day</v>
      </c>
      <c r="G3269" s="6" t="str">
        <f>_xlfn.XLOOKUP(B3269,'[1]VLOOKUP DATA'!$A$3:$A$14,'[1]VLOOKUP DATA'!$C$3:$C$14)</f>
        <v>Low-demand</v>
      </c>
      <c r="H3269" s="6" t="str" cm="1">
        <f t="array" ref="H3269">_xlfn.XLOOKUP(1,('[1]VLOOKUP DATA'!$I$2:$I$337=[1]DATA!G3269)*('[1]VLOOKUP DATA'!$J$2:$J$337=[1]DATA!D3269)*('[1]VLOOKUP DATA'!$K$2:$K$337=[1]DATA!E3269),'[1]VLOOKUP DATA'!$L$2:$L$337)</f>
        <v>Standard</v>
      </c>
      <c r="I3269" s="1" cm="1">
        <f t="array" ref="I3269">_xlfn.XLOOKUP(B3269,'[1]VLOOKUP DATA'!$A$3:$A$14,_xlfn.XLOOKUP(H3269,'[1]VLOOKUP DATA'!$D$2:$F$2,'[1]VLOOKUP DATA'!$D$3:$F$14))*100</f>
        <v>147</v>
      </c>
      <c r="J3269" s="2">
        <v>-11.27605833333333</v>
      </c>
      <c r="K3269" s="3">
        <f t="shared" si="203"/>
        <v>0</v>
      </c>
      <c r="L3269" s="3">
        <v>99</v>
      </c>
      <c r="M3269" s="4">
        <v>0</v>
      </c>
      <c r="N3269" s="4">
        <v>710.81437499999981</v>
      </c>
      <c r="O3269" s="4">
        <v>699.53733333333321</v>
      </c>
      <c r="P3269" s="3">
        <f t="shared" si="204"/>
        <v>480.00108333333327</v>
      </c>
      <c r="Q3269" s="5">
        <v>0</v>
      </c>
      <c r="R3269" s="5">
        <f>VLOOKUP(D3269,'[1]DESIGN LOAD'!AC:AF,2,FALSE)</f>
        <v>565</v>
      </c>
      <c r="S3269" s="7">
        <f>VLOOKUP(D3269,'[1]DESIGN LOAD'!AC:AF,3,FALSE)</f>
        <v>675</v>
      </c>
      <c r="T3269">
        <f>VLOOKUP(D3269,'[1]DESIGN LOAD'!AC:AF,4,FALSE)</f>
        <v>1240</v>
      </c>
    </row>
    <row r="3270" spans="1:20" x14ac:dyDescent="0.3">
      <c r="A3270" s="6">
        <v>2024</v>
      </c>
      <c r="B3270" s="6">
        <v>11</v>
      </c>
      <c r="C3270" s="6">
        <v>14</v>
      </c>
      <c r="D3270" s="6">
        <v>11</v>
      </c>
      <c r="E3270" s="6" t="str">
        <f t="shared" si="202"/>
        <v>Thursday</v>
      </c>
      <c r="F3270" s="6" t="str">
        <f t="shared" si="201"/>
        <v>Week-day</v>
      </c>
      <c r="G3270" s="6" t="str">
        <f>_xlfn.XLOOKUP(B3270,'[1]VLOOKUP DATA'!$A$3:$A$14,'[1]VLOOKUP DATA'!$C$3:$C$14)</f>
        <v>Low-demand</v>
      </c>
      <c r="H3270" s="6" t="str" cm="1">
        <f t="array" ref="H3270">_xlfn.XLOOKUP(1,('[1]VLOOKUP DATA'!$I$2:$I$337=[1]DATA!G3270)*('[1]VLOOKUP DATA'!$J$2:$J$337=[1]DATA!D3270)*('[1]VLOOKUP DATA'!$K$2:$K$337=[1]DATA!E3270),'[1]VLOOKUP DATA'!$L$2:$L$337)</f>
        <v>Standard</v>
      </c>
      <c r="I3270" s="1" cm="1">
        <f t="array" ref="I3270">_xlfn.XLOOKUP(B3270,'[1]VLOOKUP DATA'!$A$3:$A$14,_xlfn.XLOOKUP(H3270,'[1]VLOOKUP DATA'!$D$2:$F$2,'[1]VLOOKUP DATA'!$D$3:$F$14))*100</f>
        <v>147</v>
      </c>
      <c r="J3270" s="2">
        <v>-10.466574999999999</v>
      </c>
      <c r="K3270" s="3">
        <f t="shared" si="203"/>
        <v>0</v>
      </c>
      <c r="L3270" s="3">
        <v>99</v>
      </c>
      <c r="M3270" s="4">
        <v>0</v>
      </c>
      <c r="N3270" s="4">
        <v>736.38402499999972</v>
      </c>
      <c r="O3270" s="4">
        <v>725.91648333333308</v>
      </c>
      <c r="P3270" s="3">
        <f t="shared" si="204"/>
        <v>480.00108333333327</v>
      </c>
      <c r="Q3270" s="5">
        <v>0</v>
      </c>
      <c r="R3270" s="5">
        <f>VLOOKUP(D3270,'[1]DESIGN LOAD'!AC:AF,2,FALSE)</f>
        <v>565</v>
      </c>
      <c r="S3270" s="7">
        <f>VLOOKUP(D3270,'[1]DESIGN LOAD'!AC:AF,3,FALSE)</f>
        <v>675</v>
      </c>
      <c r="T3270">
        <f>VLOOKUP(D3270,'[1]DESIGN LOAD'!AC:AF,4,FALSE)</f>
        <v>1240</v>
      </c>
    </row>
    <row r="3271" spans="1:20" x14ac:dyDescent="0.3">
      <c r="A3271" s="6">
        <v>2024</v>
      </c>
      <c r="B3271" s="6">
        <v>11</v>
      </c>
      <c r="C3271" s="6">
        <v>14</v>
      </c>
      <c r="D3271" s="6">
        <v>12</v>
      </c>
      <c r="E3271" s="6" t="str">
        <f t="shared" si="202"/>
        <v>Thursday</v>
      </c>
      <c r="F3271" s="6" t="str">
        <f t="shared" si="201"/>
        <v>Week-day</v>
      </c>
      <c r="G3271" s="6" t="str">
        <f>_xlfn.XLOOKUP(B3271,'[1]VLOOKUP DATA'!$A$3:$A$14,'[1]VLOOKUP DATA'!$C$3:$C$14)</f>
        <v>Low-demand</v>
      </c>
      <c r="H3271" s="6" t="str" cm="1">
        <f t="array" ref="H3271">_xlfn.XLOOKUP(1,('[1]VLOOKUP DATA'!$I$2:$I$337=[1]DATA!G3271)*('[1]VLOOKUP DATA'!$J$2:$J$337=[1]DATA!D3271)*('[1]VLOOKUP DATA'!$K$2:$K$337=[1]DATA!E3271),'[1]VLOOKUP DATA'!$L$2:$L$337)</f>
        <v>Standard</v>
      </c>
      <c r="I3271" s="1" cm="1">
        <f t="array" ref="I3271">_xlfn.XLOOKUP(B3271,'[1]VLOOKUP DATA'!$A$3:$A$14,_xlfn.XLOOKUP(H3271,'[1]VLOOKUP DATA'!$D$2:$F$2,'[1]VLOOKUP DATA'!$D$3:$F$14))*100</f>
        <v>147</v>
      </c>
      <c r="J3271" s="2">
        <v>-10.242774999999998</v>
      </c>
      <c r="K3271" s="3">
        <f t="shared" si="203"/>
        <v>0</v>
      </c>
      <c r="L3271" s="3">
        <v>99</v>
      </c>
      <c r="M3271" s="4">
        <v>0</v>
      </c>
      <c r="N3271" s="4">
        <v>746.68276666666691</v>
      </c>
      <c r="O3271" s="4">
        <v>736.43903333333355</v>
      </c>
      <c r="P3271" s="3">
        <f t="shared" si="204"/>
        <v>480.00108333333327</v>
      </c>
      <c r="Q3271" s="5">
        <v>0</v>
      </c>
      <c r="R3271" s="5">
        <f>VLOOKUP(D3271,'[1]DESIGN LOAD'!AC:AF,2,FALSE)</f>
        <v>565</v>
      </c>
      <c r="S3271" s="7">
        <f>VLOOKUP(D3271,'[1]DESIGN LOAD'!AC:AF,3,FALSE)</f>
        <v>675</v>
      </c>
      <c r="T3271">
        <f>VLOOKUP(D3271,'[1]DESIGN LOAD'!AC:AF,4,FALSE)</f>
        <v>1240</v>
      </c>
    </row>
    <row r="3272" spans="1:20" x14ac:dyDescent="0.3">
      <c r="A3272" s="6">
        <v>2024</v>
      </c>
      <c r="B3272" s="6">
        <v>11</v>
      </c>
      <c r="C3272" s="6">
        <v>14</v>
      </c>
      <c r="D3272" s="6">
        <v>13</v>
      </c>
      <c r="E3272" s="6" t="str">
        <f t="shared" si="202"/>
        <v>Thursday</v>
      </c>
      <c r="F3272" s="6" t="str">
        <f t="shared" si="201"/>
        <v>Week-day</v>
      </c>
      <c r="G3272" s="6" t="str">
        <f>_xlfn.XLOOKUP(B3272,'[1]VLOOKUP DATA'!$A$3:$A$14,'[1]VLOOKUP DATA'!$C$3:$C$14)</f>
        <v>Low-demand</v>
      </c>
      <c r="H3272" s="6" t="str" cm="1">
        <f t="array" ref="H3272">_xlfn.XLOOKUP(1,('[1]VLOOKUP DATA'!$I$2:$I$337=[1]DATA!G3272)*('[1]VLOOKUP DATA'!$J$2:$J$337=[1]DATA!D3272)*('[1]VLOOKUP DATA'!$K$2:$K$337=[1]DATA!E3272),'[1]VLOOKUP DATA'!$L$2:$L$337)</f>
        <v>Standard</v>
      </c>
      <c r="I3272" s="1" cm="1">
        <f t="array" ref="I3272">_xlfn.XLOOKUP(B3272,'[1]VLOOKUP DATA'!$A$3:$A$14,_xlfn.XLOOKUP(H3272,'[1]VLOOKUP DATA'!$D$2:$F$2,'[1]VLOOKUP DATA'!$D$3:$F$14))*100</f>
        <v>147</v>
      </c>
      <c r="J3272" s="2">
        <v>-12.367499999999994</v>
      </c>
      <c r="K3272" s="3">
        <f t="shared" si="203"/>
        <v>0</v>
      </c>
      <c r="L3272" s="3">
        <v>99</v>
      </c>
      <c r="M3272" s="4">
        <v>0</v>
      </c>
      <c r="N3272" s="4">
        <v>758.98854166666649</v>
      </c>
      <c r="O3272" s="4">
        <v>746.62005833333353</v>
      </c>
      <c r="P3272" s="3">
        <f t="shared" si="204"/>
        <v>480.00108333333327</v>
      </c>
      <c r="Q3272" s="5">
        <v>0</v>
      </c>
      <c r="R3272" s="5">
        <f>VLOOKUP(D3272,'[1]DESIGN LOAD'!AC:AF,2,FALSE)</f>
        <v>565</v>
      </c>
      <c r="S3272" s="7">
        <f>VLOOKUP(D3272,'[1]DESIGN LOAD'!AC:AF,3,FALSE)</f>
        <v>675</v>
      </c>
      <c r="T3272">
        <f>VLOOKUP(D3272,'[1]DESIGN LOAD'!AC:AF,4,FALSE)</f>
        <v>1240</v>
      </c>
    </row>
    <row r="3273" spans="1:20" x14ac:dyDescent="0.3">
      <c r="A3273" s="6">
        <v>2024</v>
      </c>
      <c r="B3273" s="6">
        <v>11</v>
      </c>
      <c r="C3273" s="6">
        <v>14</v>
      </c>
      <c r="D3273" s="6">
        <v>14</v>
      </c>
      <c r="E3273" s="6" t="str">
        <f t="shared" si="202"/>
        <v>Thursday</v>
      </c>
      <c r="F3273" s="6" t="str">
        <f t="shared" si="201"/>
        <v>Week-day</v>
      </c>
      <c r="G3273" s="6" t="str">
        <f>_xlfn.XLOOKUP(B3273,'[1]VLOOKUP DATA'!$A$3:$A$14,'[1]VLOOKUP DATA'!$C$3:$C$14)</f>
        <v>Low-demand</v>
      </c>
      <c r="H3273" s="6" t="str" cm="1">
        <f t="array" ref="H3273">_xlfn.XLOOKUP(1,('[1]VLOOKUP DATA'!$I$2:$I$337=[1]DATA!G3273)*('[1]VLOOKUP DATA'!$J$2:$J$337=[1]DATA!D3273)*('[1]VLOOKUP DATA'!$K$2:$K$337=[1]DATA!E3273),'[1]VLOOKUP DATA'!$L$2:$L$337)</f>
        <v>Standard</v>
      </c>
      <c r="I3273" s="1" cm="1">
        <f t="array" ref="I3273">_xlfn.XLOOKUP(B3273,'[1]VLOOKUP DATA'!$A$3:$A$14,_xlfn.XLOOKUP(H3273,'[1]VLOOKUP DATA'!$D$2:$F$2,'[1]VLOOKUP DATA'!$D$3:$F$14))*100</f>
        <v>147</v>
      </c>
      <c r="J3273" s="2">
        <v>-11.911075000000002</v>
      </c>
      <c r="K3273" s="3">
        <f t="shared" si="203"/>
        <v>0</v>
      </c>
      <c r="L3273" s="3">
        <v>99</v>
      </c>
      <c r="M3273" s="4">
        <v>0</v>
      </c>
      <c r="N3273" s="4">
        <v>781.2353499999997</v>
      </c>
      <c r="O3273" s="4">
        <v>769.32338333333371</v>
      </c>
      <c r="P3273" s="3">
        <f t="shared" si="204"/>
        <v>480.00108333333327</v>
      </c>
      <c r="Q3273" s="5">
        <v>0</v>
      </c>
      <c r="R3273" s="5">
        <f>VLOOKUP(D3273,'[1]DESIGN LOAD'!AC:AF,2,FALSE)</f>
        <v>565</v>
      </c>
      <c r="S3273" s="7">
        <f>VLOOKUP(D3273,'[1]DESIGN LOAD'!AC:AF,3,FALSE)</f>
        <v>675</v>
      </c>
      <c r="T3273">
        <f>VLOOKUP(D3273,'[1]DESIGN LOAD'!AC:AF,4,FALSE)</f>
        <v>1240</v>
      </c>
    </row>
    <row r="3274" spans="1:20" x14ac:dyDescent="0.3">
      <c r="A3274" s="6">
        <v>2024</v>
      </c>
      <c r="B3274" s="6">
        <v>11</v>
      </c>
      <c r="C3274" s="6">
        <v>14</v>
      </c>
      <c r="D3274" s="6">
        <v>15</v>
      </c>
      <c r="E3274" s="6" t="str">
        <f t="shared" si="202"/>
        <v>Thursday</v>
      </c>
      <c r="F3274" s="6" t="str">
        <f t="shared" si="201"/>
        <v>Week-day</v>
      </c>
      <c r="G3274" s="6" t="str">
        <f>_xlfn.XLOOKUP(B3274,'[1]VLOOKUP DATA'!$A$3:$A$14,'[1]VLOOKUP DATA'!$C$3:$C$14)</f>
        <v>Low-demand</v>
      </c>
      <c r="H3274" s="6" t="str" cm="1">
        <f t="array" ref="H3274">_xlfn.XLOOKUP(1,('[1]VLOOKUP DATA'!$I$2:$I$337=[1]DATA!G3274)*('[1]VLOOKUP DATA'!$J$2:$J$337=[1]DATA!D3274)*('[1]VLOOKUP DATA'!$K$2:$K$337=[1]DATA!E3274),'[1]VLOOKUP DATA'!$L$2:$L$337)</f>
        <v>Standard</v>
      </c>
      <c r="I3274" s="1" cm="1">
        <f t="array" ref="I3274">_xlfn.XLOOKUP(B3274,'[1]VLOOKUP DATA'!$A$3:$A$14,_xlfn.XLOOKUP(H3274,'[1]VLOOKUP DATA'!$D$2:$F$2,'[1]VLOOKUP DATA'!$D$3:$F$14))*100</f>
        <v>147</v>
      </c>
      <c r="J3274" s="2">
        <v>41.522358333333337</v>
      </c>
      <c r="K3274" s="3">
        <f t="shared" si="203"/>
        <v>41.522358333333337</v>
      </c>
      <c r="L3274" s="3">
        <v>98.683333333333337</v>
      </c>
      <c r="M3274" s="4">
        <v>0</v>
      </c>
      <c r="N3274" s="4">
        <v>693.14701666666633</v>
      </c>
      <c r="O3274" s="4">
        <v>734.66893333333326</v>
      </c>
      <c r="P3274" s="3">
        <f t="shared" si="204"/>
        <v>480.00108333333327</v>
      </c>
      <c r="Q3274" s="5">
        <v>0</v>
      </c>
      <c r="R3274" s="5">
        <f>VLOOKUP(D3274,'[1]DESIGN LOAD'!AC:AF,2,FALSE)</f>
        <v>565</v>
      </c>
      <c r="S3274" s="7">
        <f>VLOOKUP(D3274,'[1]DESIGN LOAD'!AC:AF,3,FALSE)</f>
        <v>675</v>
      </c>
      <c r="T3274">
        <f>VLOOKUP(D3274,'[1]DESIGN LOAD'!AC:AF,4,FALSE)</f>
        <v>1240</v>
      </c>
    </row>
    <row r="3275" spans="1:20" x14ac:dyDescent="0.3">
      <c r="A3275" s="6">
        <v>2024</v>
      </c>
      <c r="B3275" s="6">
        <v>11</v>
      </c>
      <c r="C3275" s="6">
        <v>14</v>
      </c>
      <c r="D3275" s="6">
        <v>16</v>
      </c>
      <c r="E3275" s="6" t="str">
        <f t="shared" si="202"/>
        <v>Thursday</v>
      </c>
      <c r="F3275" s="6" t="str">
        <f t="shared" si="201"/>
        <v>Week-day</v>
      </c>
      <c r="G3275" s="6" t="str">
        <f>_xlfn.XLOOKUP(B3275,'[1]VLOOKUP DATA'!$A$3:$A$14,'[1]VLOOKUP DATA'!$C$3:$C$14)</f>
        <v>Low-demand</v>
      </c>
      <c r="H3275" s="6" t="str" cm="1">
        <f t="array" ref="H3275">_xlfn.XLOOKUP(1,('[1]VLOOKUP DATA'!$I$2:$I$337=[1]DATA!G3275)*('[1]VLOOKUP DATA'!$J$2:$J$337=[1]DATA!D3275)*('[1]VLOOKUP DATA'!$K$2:$K$337=[1]DATA!E3275),'[1]VLOOKUP DATA'!$L$2:$L$337)</f>
        <v>Standard</v>
      </c>
      <c r="I3275" s="1" cm="1">
        <f t="array" ref="I3275">_xlfn.XLOOKUP(B3275,'[1]VLOOKUP DATA'!$A$3:$A$14,_xlfn.XLOOKUP(H3275,'[1]VLOOKUP DATA'!$D$2:$F$2,'[1]VLOOKUP DATA'!$D$3:$F$14))*100</f>
        <v>147</v>
      </c>
      <c r="J3275" s="2">
        <v>9.5459916666666711</v>
      </c>
      <c r="K3275" s="3">
        <f t="shared" si="203"/>
        <v>9.5459916666666711</v>
      </c>
      <c r="L3275" s="3">
        <v>96.125</v>
      </c>
      <c r="M3275" s="4">
        <v>202.9016666666667</v>
      </c>
      <c r="N3275" s="4">
        <v>455.91341666666688</v>
      </c>
      <c r="O3275" s="4">
        <v>668.36115833333383</v>
      </c>
      <c r="P3275" s="3">
        <f t="shared" si="204"/>
        <v>480.00108333333327</v>
      </c>
      <c r="Q3275" s="5">
        <v>0</v>
      </c>
      <c r="R3275" s="5">
        <f>VLOOKUP(D3275,'[1]DESIGN LOAD'!AC:AF,2,FALSE)</f>
        <v>565</v>
      </c>
      <c r="S3275" s="7">
        <f>VLOOKUP(D3275,'[1]DESIGN LOAD'!AC:AF,3,FALSE)</f>
        <v>675</v>
      </c>
      <c r="T3275">
        <f>VLOOKUP(D3275,'[1]DESIGN LOAD'!AC:AF,4,FALSE)</f>
        <v>1240</v>
      </c>
    </row>
    <row r="3276" spans="1:20" x14ac:dyDescent="0.3">
      <c r="A3276" s="6">
        <v>2024</v>
      </c>
      <c r="B3276" s="6">
        <v>11</v>
      </c>
      <c r="C3276" s="6">
        <v>14</v>
      </c>
      <c r="D3276" s="6">
        <v>17</v>
      </c>
      <c r="E3276" s="6" t="str">
        <f t="shared" si="202"/>
        <v>Thursday</v>
      </c>
      <c r="F3276" s="6" t="str">
        <f t="shared" si="201"/>
        <v>Week-day</v>
      </c>
      <c r="G3276" s="6" t="str">
        <f>_xlfn.XLOOKUP(B3276,'[1]VLOOKUP DATA'!$A$3:$A$14,'[1]VLOOKUP DATA'!$C$3:$C$14)</f>
        <v>Low-demand</v>
      </c>
      <c r="H3276" s="6" t="str" cm="1">
        <f t="array" ref="H3276">_xlfn.XLOOKUP(1,('[1]VLOOKUP DATA'!$I$2:$I$337=[1]DATA!G3276)*('[1]VLOOKUP DATA'!$J$2:$J$337=[1]DATA!D3276)*('[1]VLOOKUP DATA'!$K$2:$K$337=[1]DATA!E3276),'[1]VLOOKUP DATA'!$L$2:$L$337)</f>
        <v>Standard</v>
      </c>
      <c r="I3276" s="1" cm="1">
        <f t="array" ref="I3276">_xlfn.XLOOKUP(B3276,'[1]VLOOKUP DATA'!$A$3:$A$14,_xlfn.XLOOKUP(H3276,'[1]VLOOKUP DATA'!$D$2:$F$2,'[1]VLOOKUP DATA'!$D$3:$F$14))*100</f>
        <v>147</v>
      </c>
      <c r="J3276" s="2">
        <v>79.877683333333323</v>
      </c>
      <c r="K3276" s="3">
        <f t="shared" si="203"/>
        <v>79.877683333333323</v>
      </c>
      <c r="L3276" s="3">
        <v>93.775000000000006</v>
      </c>
      <c r="M3276" s="4">
        <v>479.82495833333348</v>
      </c>
      <c r="N3276" s="4">
        <v>177.23428333333334</v>
      </c>
      <c r="O3276" s="4">
        <v>736.93713333333335</v>
      </c>
      <c r="P3276" s="3">
        <f t="shared" si="204"/>
        <v>480.00108333333327</v>
      </c>
      <c r="Q3276" s="5">
        <v>0</v>
      </c>
      <c r="R3276" s="5">
        <f>VLOOKUP(D3276,'[1]DESIGN LOAD'!AC:AF,2,FALSE)</f>
        <v>555</v>
      </c>
      <c r="S3276" s="7">
        <f>VLOOKUP(D3276,'[1]DESIGN LOAD'!AC:AF,3,FALSE)</f>
        <v>675</v>
      </c>
      <c r="T3276">
        <f>VLOOKUP(D3276,'[1]DESIGN LOAD'!AC:AF,4,FALSE)</f>
        <v>1230</v>
      </c>
    </row>
    <row r="3277" spans="1:20" x14ac:dyDescent="0.3">
      <c r="A3277" s="6">
        <v>2024</v>
      </c>
      <c r="B3277" s="6">
        <v>11</v>
      </c>
      <c r="C3277" s="6">
        <v>14</v>
      </c>
      <c r="D3277" s="6">
        <v>18</v>
      </c>
      <c r="E3277" s="6" t="str">
        <f t="shared" si="202"/>
        <v>Thursday</v>
      </c>
      <c r="F3277" s="6" t="str">
        <f t="shared" si="201"/>
        <v>Week-day</v>
      </c>
      <c r="G3277" s="6" t="str">
        <f>_xlfn.XLOOKUP(B3277,'[1]VLOOKUP DATA'!$A$3:$A$14,'[1]VLOOKUP DATA'!$C$3:$C$14)</f>
        <v>Low-demand</v>
      </c>
      <c r="H3277" s="6" t="str" cm="1">
        <f t="array" ref="H3277">_xlfn.XLOOKUP(1,('[1]VLOOKUP DATA'!$I$2:$I$337=[1]DATA!G3277)*('[1]VLOOKUP DATA'!$J$2:$J$337=[1]DATA!D3277)*('[1]VLOOKUP DATA'!$K$2:$K$337=[1]DATA!E3277),'[1]VLOOKUP DATA'!$L$2:$L$337)</f>
        <v>Peak</v>
      </c>
      <c r="I3277" s="1" cm="1">
        <f t="array" ref="I3277">_xlfn.XLOOKUP(B3277,'[1]VLOOKUP DATA'!$A$3:$A$14,_xlfn.XLOOKUP(H3277,'[1]VLOOKUP DATA'!$D$2:$F$2,'[1]VLOOKUP DATA'!$D$3:$F$14))*100</f>
        <v>213</v>
      </c>
      <c r="J3277" s="2">
        <v>86.366458333333341</v>
      </c>
      <c r="K3277" s="3">
        <f t="shared" si="203"/>
        <v>86.366458333333341</v>
      </c>
      <c r="L3277" s="3">
        <v>87.358333333333334</v>
      </c>
      <c r="M3277" s="4">
        <v>479.82292499999988</v>
      </c>
      <c r="N3277" s="4">
        <v>38.893216666666653</v>
      </c>
      <c r="O3277" s="4">
        <v>605.08307499999989</v>
      </c>
      <c r="P3277" s="3">
        <f t="shared" si="204"/>
        <v>480.00108333333327</v>
      </c>
      <c r="Q3277" s="5">
        <v>0</v>
      </c>
      <c r="R3277" s="5">
        <f>VLOOKUP(D3277,'[1]DESIGN LOAD'!AC:AF,2,FALSE)</f>
        <v>485</v>
      </c>
      <c r="S3277" s="7">
        <f>VLOOKUP(D3277,'[1]DESIGN LOAD'!AC:AF,3,FALSE)</f>
        <v>655</v>
      </c>
      <c r="T3277">
        <f>VLOOKUP(D3277,'[1]DESIGN LOAD'!AC:AF,4,FALSE)</f>
        <v>1140</v>
      </c>
    </row>
    <row r="3278" spans="1:20" x14ac:dyDescent="0.3">
      <c r="A3278" s="6">
        <v>2024</v>
      </c>
      <c r="B3278" s="6">
        <v>11</v>
      </c>
      <c r="C3278" s="6">
        <v>14</v>
      </c>
      <c r="D3278" s="6">
        <v>19</v>
      </c>
      <c r="E3278" s="6" t="str">
        <f t="shared" si="202"/>
        <v>Thursday</v>
      </c>
      <c r="F3278" s="6" t="str">
        <f t="shared" si="201"/>
        <v>Week-day</v>
      </c>
      <c r="G3278" s="6" t="str">
        <f>_xlfn.XLOOKUP(B3278,'[1]VLOOKUP DATA'!$A$3:$A$14,'[1]VLOOKUP DATA'!$C$3:$C$14)</f>
        <v>Low-demand</v>
      </c>
      <c r="H3278" s="6" t="str" cm="1">
        <f t="array" ref="H3278">_xlfn.XLOOKUP(1,('[1]VLOOKUP DATA'!$I$2:$I$337=[1]DATA!G3278)*('[1]VLOOKUP DATA'!$J$2:$J$337=[1]DATA!D3278)*('[1]VLOOKUP DATA'!$K$2:$K$337=[1]DATA!E3278),'[1]VLOOKUP DATA'!$L$2:$L$337)</f>
        <v>Peak</v>
      </c>
      <c r="I3278" s="1" cm="1">
        <f t="array" ref="I3278">_xlfn.XLOOKUP(B3278,'[1]VLOOKUP DATA'!$A$3:$A$14,_xlfn.XLOOKUP(H3278,'[1]VLOOKUP DATA'!$D$2:$F$2,'[1]VLOOKUP DATA'!$D$3:$F$14))*100</f>
        <v>213</v>
      </c>
      <c r="J3278" s="2">
        <v>165.81269696969699</v>
      </c>
      <c r="K3278" s="3">
        <f t="shared" si="203"/>
        <v>165.81269696969699</v>
      </c>
      <c r="L3278" s="3">
        <v>79.868686868686865</v>
      </c>
      <c r="M3278" s="4">
        <v>413.05029292929305</v>
      </c>
      <c r="N3278" s="4">
        <v>2.2224141414141418</v>
      </c>
      <c r="O3278" s="4">
        <v>460.35009090909091</v>
      </c>
      <c r="P3278" s="3">
        <f t="shared" si="204"/>
        <v>480.00108333333327</v>
      </c>
      <c r="Q3278" s="5">
        <v>0</v>
      </c>
      <c r="R3278" s="5">
        <f>VLOOKUP(D3278,'[1]DESIGN LOAD'!AC:AF,2,FALSE)</f>
        <v>295</v>
      </c>
      <c r="S3278" s="7">
        <f>VLOOKUP(D3278,'[1]DESIGN LOAD'!AC:AF,3,FALSE)</f>
        <v>655</v>
      </c>
      <c r="T3278">
        <f>VLOOKUP(D3278,'[1]DESIGN LOAD'!AC:AF,4,FALSE)</f>
        <v>950</v>
      </c>
    </row>
    <row r="3279" spans="1:20" x14ac:dyDescent="0.3">
      <c r="A3279" s="6">
        <v>2024</v>
      </c>
      <c r="B3279" s="6">
        <v>11</v>
      </c>
      <c r="C3279" s="6">
        <v>14</v>
      </c>
      <c r="D3279" s="6">
        <v>20</v>
      </c>
      <c r="E3279" s="6" t="str">
        <f t="shared" si="202"/>
        <v>Thursday</v>
      </c>
      <c r="F3279" s="6" t="str">
        <f t="shared" si="201"/>
        <v>Week-day</v>
      </c>
      <c r="G3279" s="6" t="str">
        <f>_xlfn.XLOOKUP(B3279,'[1]VLOOKUP DATA'!$A$3:$A$14,'[1]VLOOKUP DATA'!$C$3:$C$14)</f>
        <v>Low-demand</v>
      </c>
      <c r="H3279" s="6" t="str" cm="1">
        <f t="array" ref="H3279">_xlfn.XLOOKUP(1,('[1]VLOOKUP DATA'!$I$2:$I$337=[1]DATA!G3279)*('[1]VLOOKUP DATA'!$J$2:$J$337=[1]DATA!D3279)*('[1]VLOOKUP DATA'!$K$2:$K$337=[1]DATA!E3279),'[1]VLOOKUP DATA'!$L$2:$L$337)</f>
        <v>Standard</v>
      </c>
      <c r="I3279" s="1" cm="1">
        <f t="array" ref="I3279">_xlfn.XLOOKUP(B3279,'[1]VLOOKUP DATA'!$A$3:$A$14,_xlfn.XLOOKUP(H3279,'[1]VLOOKUP DATA'!$D$2:$F$2,'[1]VLOOKUP DATA'!$D$3:$F$14))*100</f>
        <v>147</v>
      </c>
      <c r="J3279" s="2">
        <v>5.1426500000000006</v>
      </c>
      <c r="K3279" s="3">
        <f t="shared" si="203"/>
        <v>5.1426500000000006</v>
      </c>
      <c r="L3279" s="3">
        <v>73.891666666666666</v>
      </c>
      <c r="M3279" s="4">
        <v>479.82771666666679</v>
      </c>
      <c r="N3279" s="4">
        <v>0</v>
      </c>
      <c r="O3279" s="4">
        <v>484.97040833333318</v>
      </c>
      <c r="P3279" s="3">
        <f t="shared" si="204"/>
        <v>480.00108333333327</v>
      </c>
      <c r="Q3279" s="5">
        <v>0</v>
      </c>
      <c r="R3279" s="5">
        <f>VLOOKUP(D3279,'[1]DESIGN LOAD'!AC:AF,2,FALSE)</f>
        <v>295</v>
      </c>
      <c r="S3279" s="7">
        <f>VLOOKUP(D3279,'[1]DESIGN LOAD'!AC:AF,3,FALSE)</f>
        <v>190</v>
      </c>
      <c r="T3279">
        <f>VLOOKUP(D3279,'[1]DESIGN LOAD'!AC:AF,4,FALSE)</f>
        <v>485</v>
      </c>
    </row>
    <row r="3280" spans="1:20" x14ac:dyDescent="0.3">
      <c r="A3280" s="6">
        <v>2024</v>
      </c>
      <c r="B3280" s="6">
        <v>11</v>
      </c>
      <c r="C3280" s="6">
        <v>14</v>
      </c>
      <c r="D3280" s="6">
        <v>21</v>
      </c>
      <c r="E3280" s="6" t="str">
        <f t="shared" si="202"/>
        <v>Thursday</v>
      </c>
      <c r="F3280" s="6" t="str">
        <f t="shared" si="201"/>
        <v>Week-day</v>
      </c>
      <c r="G3280" s="6" t="str">
        <f>_xlfn.XLOOKUP(B3280,'[1]VLOOKUP DATA'!$A$3:$A$14,'[1]VLOOKUP DATA'!$C$3:$C$14)</f>
        <v>Low-demand</v>
      </c>
      <c r="H3280" s="6" t="str" cm="1">
        <f t="array" ref="H3280">_xlfn.XLOOKUP(1,('[1]VLOOKUP DATA'!$I$2:$I$337=[1]DATA!G3280)*('[1]VLOOKUP DATA'!$J$2:$J$337=[1]DATA!D3280)*('[1]VLOOKUP DATA'!$K$2:$K$337=[1]DATA!E3280),'[1]VLOOKUP DATA'!$L$2:$L$337)</f>
        <v>Standard</v>
      </c>
      <c r="I3280" s="1" cm="1">
        <f t="array" ref="I3280">_xlfn.XLOOKUP(B3280,'[1]VLOOKUP DATA'!$A$3:$A$14,_xlfn.XLOOKUP(H3280,'[1]VLOOKUP DATA'!$D$2:$F$2,'[1]VLOOKUP DATA'!$D$3:$F$14))*100</f>
        <v>147</v>
      </c>
      <c r="J3280" s="2">
        <v>-24.355991666666664</v>
      </c>
      <c r="K3280" s="3">
        <f t="shared" si="203"/>
        <v>0</v>
      </c>
      <c r="L3280" s="3">
        <v>73</v>
      </c>
      <c r="M3280" s="4">
        <v>479.84019166666673</v>
      </c>
      <c r="N3280" s="4">
        <v>0</v>
      </c>
      <c r="O3280" s="4">
        <v>455.48387499999978</v>
      </c>
      <c r="P3280" s="3">
        <f t="shared" si="204"/>
        <v>480.00108333333327</v>
      </c>
      <c r="Q3280" s="5">
        <v>0</v>
      </c>
      <c r="R3280" s="5">
        <f>VLOOKUP(D3280,'[1]DESIGN LOAD'!AC:AF,2,FALSE)</f>
        <v>295</v>
      </c>
      <c r="S3280" s="7">
        <f>VLOOKUP(D3280,'[1]DESIGN LOAD'!AC:AF,3,FALSE)</f>
        <v>190</v>
      </c>
      <c r="T3280">
        <f>VLOOKUP(D3280,'[1]DESIGN LOAD'!AC:AF,4,FALSE)</f>
        <v>485</v>
      </c>
    </row>
    <row r="3281" spans="1:20" x14ac:dyDescent="0.3">
      <c r="A3281" s="6">
        <v>2024</v>
      </c>
      <c r="B3281" s="6">
        <v>11</v>
      </c>
      <c r="C3281" s="6">
        <v>14</v>
      </c>
      <c r="D3281" s="6">
        <v>22</v>
      </c>
      <c r="E3281" s="6" t="str">
        <f t="shared" si="202"/>
        <v>Thursday</v>
      </c>
      <c r="F3281" s="6" t="str">
        <f t="shared" si="201"/>
        <v>Week-day</v>
      </c>
      <c r="G3281" s="6" t="str">
        <f>_xlfn.XLOOKUP(B3281,'[1]VLOOKUP DATA'!$A$3:$A$14,'[1]VLOOKUP DATA'!$C$3:$C$14)</f>
        <v>Low-demand</v>
      </c>
      <c r="H3281" s="6" t="str" cm="1">
        <f t="array" ref="H3281">_xlfn.XLOOKUP(1,('[1]VLOOKUP DATA'!$I$2:$I$337=[1]DATA!G3281)*('[1]VLOOKUP DATA'!$J$2:$J$337=[1]DATA!D3281)*('[1]VLOOKUP DATA'!$K$2:$K$337=[1]DATA!E3281),'[1]VLOOKUP DATA'!$L$2:$L$337)</f>
        <v>Off-Peak</v>
      </c>
      <c r="I3281" s="1" cm="1">
        <f t="array" ref="I3281">_xlfn.XLOOKUP(B3281,'[1]VLOOKUP DATA'!$A$3:$A$14,_xlfn.XLOOKUP(H3281,'[1]VLOOKUP DATA'!$D$2:$F$2,'[1]VLOOKUP DATA'!$D$3:$F$14))*100</f>
        <v>93</v>
      </c>
      <c r="J3281" s="2">
        <v>-40.669416666666663</v>
      </c>
      <c r="K3281" s="3">
        <f t="shared" si="203"/>
        <v>0</v>
      </c>
      <c r="L3281" s="3">
        <v>74.11666666666666</v>
      </c>
      <c r="M3281" s="4">
        <v>479.85268333333357</v>
      </c>
      <c r="N3281" s="4">
        <v>0</v>
      </c>
      <c r="O3281" s="4">
        <v>439.18270000000007</v>
      </c>
      <c r="P3281" s="3">
        <f t="shared" si="204"/>
        <v>480.00108333333327</v>
      </c>
      <c r="Q3281" s="5">
        <v>0</v>
      </c>
      <c r="R3281" s="5">
        <f>VLOOKUP(D3281,'[1]DESIGN LOAD'!AC:AF,2,FALSE)</f>
        <v>200</v>
      </c>
      <c r="S3281" s="7">
        <f>VLOOKUP(D3281,'[1]DESIGN LOAD'!AC:AF,3,FALSE)</f>
        <v>190</v>
      </c>
      <c r="T3281">
        <f>VLOOKUP(D3281,'[1]DESIGN LOAD'!AC:AF,4,FALSE)</f>
        <v>390</v>
      </c>
    </row>
    <row r="3282" spans="1:20" x14ac:dyDescent="0.3">
      <c r="A3282" s="6">
        <v>2024</v>
      </c>
      <c r="B3282" s="6">
        <v>11</v>
      </c>
      <c r="C3282" s="6">
        <v>14</v>
      </c>
      <c r="D3282" s="6">
        <v>23</v>
      </c>
      <c r="E3282" s="6" t="str">
        <f t="shared" si="202"/>
        <v>Thursday</v>
      </c>
      <c r="F3282" s="6" t="str">
        <f t="shared" si="201"/>
        <v>Week-day</v>
      </c>
      <c r="G3282" s="6" t="str">
        <f>_xlfn.XLOOKUP(B3282,'[1]VLOOKUP DATA'!$A$3:$A$14,'[1]VLOOKUP DATA'!$C$3:$C$14)</f>
        <v>Low-demand</v>
      </c>
      <c r="H3282" s="6" t="str" cm="1">
        <f t="array" ref="H3282">_xlfn.XLOOKUP(1,('[1]VLOOKUP DATA'!$I$2:$I$337=[1]DATA!G3282)*('[1]VLOOKUP DATA'!$J$2:$J$337=[1]DATA!D3282)*('[1]VLOOKUP DATA'!$K$2:$K$337=[1]DATA!E3282),'[1]VLOOKUP DATA'!$L$2:$L$337)</f>
        <v>Off-Peak</v>
      </c>
      <c r="I3282" s="1" cm="1">
        <f t="array" ref="I3282">_xlfn.XLOOKUP(B3282,'[1]VLOOKUP DATA'!$A$3:$A$14,_xlfn.XLOOKUP(H3282,'[1]VLOOKUP DATA'!$D$2:$F$2,'[1]VLOOKUP DATA'!$D$3:$F$14))*100</f>
        <v>93</v>
      </c>
      <c r="J3282" s="2">
        <v>-20.421375000000001</v>
      </c>
      <c r="K3282" s="3">
        <f t="shared" si="203"/>
        <v>0</v>
      </c>
      <c r="L3282" s="3">
        <v>75</v>
      </c>
      <c r="M3282" s="4">
        <v>479.82624166666665</v>
      </c>
      <c r="N3282" s="4">
        <v>0</v>
      </c>
      <c r="O3282" s="4">
        <v>459.40456666666665</v>
      </c>
      <c r="P3282" s="3">
        <f t="shared" si="204"/>
        <v>480.00108333333327</v>
      </c>
      <c r="Q3282" s="5">
        <v>0</v>
      </c>
      <c r="R3282" s="5">
        <f>VLOOKUP(D3282,'[1]DESIGN LOAD'!AC:AF,2,FALSE)</f>
        <v>200</v>
      </c>
      <c r="S3282" s="7">
        <f>VLOOKUP(D3282,'[1]DESIGN LOAD'!AC:AF,3,FALSE)</f>
        <v>190</v>
      </c>
      <c r="T3282">
        <f>VLOOKUP(D3282,'[1]DESIGN LOAD'!AC:AF,4,FALSE)</f>
        <v>390</v>
      </c>
    </row>
    <row r="3283" spans="1:20" x14ac:dyDescent="0.3">
      <c r="A3283" s="6">
        <v>2024</v>
      </c>
      <c r="B3283" s="6">
        <v>11</v>
      </c>
      <c r="C3283" s="6">
        <v>15</v>
      </c>
      <c r="D3283" s="6">
        <v>0</v>
      </c>
      <c r="E3283" s="6" t="str">
        <f t="shared" si="202"/>
        <v>Friday</v>
      </c>
      <c r="F3283" s="6" t="str">
        <f t="shared" si="201"/>
        <v>Week-day</v>
      </c>
      <c r="G3283" s="6" t="str">
        <f>_xlfn.XLOOKUP(B3283,'[1]VLOOKUP DATA'!$A$3:$A$14,'[1]VLOOKUP DATA'!$C$3:$C$14)</f>
        <v>Low-demand</v>
      </c>
      <c r="H3283" s="6" t="str" cm="1">
        <f t="array" ref="H3283">_xlfn.XLOOKUP(1,('[1]VLOOKUP DATA'!$I$2:$I$337=[1]DATA!G3283)*('[1]VLOOKUP DATA'!$J$2:$J$337=[1]DATA!D3283)*('[1]VLOOKUP DATA'!$K$2:$K$337=[1]DATA!E3283),'[1]VLOOKUP DATA'!$L$2:$L$337)</f>
        <v>Off-Peak</v>
      </c>
      <c r="I3283" s="1" cm="1">
        <f t="array" ref="I3283">_xlfn.XLOOKUP(B3283,'[1]VLOOKUP DATA'!$A$3:$A$14,_xlfn.XLOOKUP(H3283,'[1]VLOOKUP DATA'!$D$2:$F$2,'[1]VLOOKUP DATA'!$D$3:$F$14))*100</f>
        <v>93</v>
      </c>
      <c r="J3283" s="2">
        <v>-59.472658333333349</v>
      </c>
      <c r="K3283" s="3">
        <f t="shared" si="203"/>
        <v>0</v>
      </c>
      <c r="L3283" s="3">
        <v>75.891666666666666</v>
      </c>
      <c r="M3283" s="4">
        <v>479.82148333333316</v>
      </c>
      <c r="N3283" s="4">
        <v>0</v>
      </c>
      <c r="O3283" s="4">
        <v>420.34842499999985</v>
      </c>
      <c r="P3283" s="3">
        <f t="shared" si="204"/>
        <v>480.00108333333327</v>
      </c>
      <c r="Q3283" s="5">
        <v>0</v>
      </c>
      <c r="R3283" s="5">
        <f>VLOOKUP(D3283,'[1]DESIGN LOAD'!AC:AF,2,FALSE)</f>
        <v>200</v>
      </c>
      <c r="S3283" s="7">
        <f>VLOOKUP(D3283,'[1]DESIGN LOAD'!AC:AF,3,FALSE)</f>
        <v>190</v>
      </c>
      <c r="T3283">
        <f>VLOOKUP(D3283,'[1]DESIGN LOAD'!AC:AF,4,FALSE)</f>
        <v>390</v>
      </c>
    </row>
    <row r="3284" spans="1:20" x14ac:dyDescent="0.3">
      <c r="A3284" s="6">
        <v>2024</v>
      </c>
      <c r="B3284" s="6">
        <v>11</v>
      </c>
      <c r="C3284" s="6">
        <v>15</v>
      </c>
      <c r="D3284" s="6">
        <v>1</v>
      </c>
      <c r="E3284" s="6" t="str">
        <f t="shared" si="202"/>
        <v>Friday</v>
      </c>
      <c r="F3284" s="6" t="str">
        <f t="shared" si="201"/>
        <v>Week-day</v>
      </c>
      <c r="G3284" s="6" t="str">
        <f>_xlfn.XLOOKUP(B3284,'[1]VLOOKUP DATA'!$A$3:$A$14,'[1]VLOOKUP DATA'!$C$3:$C$14)</f>
        <v>Low-demand</v>
      </c>
      <c r="H3284" s="6" t="str" cm="1">
        <f t="array" ref="H3284">_xlfn.XLOOKUP(1,('[1]VLOOKUP DATA'!$I$2:$I$337=[1]DATA!G3284)*('[1]VLOOKUP DATA'!$J$2:$J$337=[1]DATA!D3284)*('[1]VLOOKUP DATA'!$K$2:$K$337=[1]DATA!E3284),'[1]VLOOKUP DATA'!$L$2:$L$337)</f>
        <v>Off-Peak</v>
      </c>
      <c r="I3284" s="1" cm="1">
        <f t="array" ref="I3284">_xlfn.XLOOKUP(B3284,'[1]VLOOKUP DATA'!$A$3:$A$14,_xlfn.XLOOKUP(H3284,'[1]VLOOKUP DATA'!$D$2:$F$2,'[1]VLOOKUP DATA'!$D$3:$F$14))*100</f>
        <v>93</v>
      </c>
      <c r="J3284" s="2">
        <v>-63.755025000000018</v>
      </c>
      <c r="K3284" s="3">
        <f t="shared" si="203"/>
        <v>0</v>
      </c>
      <c r="L3284" s="3">
        <v>78.316666666666663</v>
      </c>
      <c r="M3284" s="4">
        <v>479.81587499999995</v>
      </c>
      <c r="N3284" s="4">
        <v>0</v>
      </c>
      <c r="O3284" s="4">
        <v>416.06029166666673</v>
      </c>
      <c r="P3284" s="3">
        <f t="shared" si="204"/>
        <v>480.00108333333327</v>
      </c>
      <c r="Q3284" s="5">
        <v>0</v>
      </c>
      <c r="R3284" s="5">
        <f>VLOOKUP(D3284,'[1]DESIGN LOAD'!AC:AF,2,FALSE)</f>
        <v>200</v>
      </c>
      <c r="S3284" s="7">
        <f>VLOOKUP(D3284,'[1]DESIGN LOAD'!AC:AF,3,FALSE)</f>
        <v>190</v>
      </c>
      <c r="T3284">
        <f>VLOOKUP(D3284,'[1]DESIGN LOAD'!AC:AF,4,FALSE)</f>
        <v>390</v>
      </c>
    </row>
    <row r="3285" spans="1:20" x14ac:dyDescent="0.3">
      <c r="A3285" s="6">
        <v>2024</v>
      </c>
      <c r="B3285" s="6">
        <v>11</v>
      </c>
      <c r="C3285" s="6">
        <v>15</v>
      </c>
      <c r="D3285" s="6">
        <v>2</v>
      </c>
      <c r="E3285" s="6" t="str">
        <f t="shared" si="202"/>
        <v>Friday</v>
      </c>
      <c r="F3285" s="6" t="str">
        <f t="shared" ref="F3285:F3402" si="205">IF(OR(E3285="Saturday",E3285="Sunday"),"Weekend","Week-day")</f>
        <v>Week-day</v>
      </c>
      <c r="G3285" s="6" t="str">
        <f>_xlfn.XLOOKUP(B3285,'[1]VLOOKUP DATA'!$A$3:$A$14,'[1]VLOOKUP DATA'!$C$3:$C$14)</f>
        <v>Low-demand</v>
      </c>
      <c r="H3285" s="6" t="str" cm="1">
        <f t="array" ref="H3285">_xlfn.XLOOKUP(1,('[1]VLOOKUP DATA'!$I$2:$I$337=[1]DATA!G3285)*('[1]VLOOKUP DATA'!$J$2:$J$337=[1]DATA!D3285)*('[1]VLOOKUP DATA'!$K$2:$K$337=[1]DATA!E3285),'[1]VLOOKUP DATA'!$L$2:$L$337)</f>
        <v>Off-Peak</v>
      </c>
      <c r="I3285" s="1" cm="1">
        <f t="array" ref="I3285">_xlfn.XLOOKUP(B3285,'[1]VLOOKUP DATA'!$A$3:$A$14,_xlfn.XLOOKUP(H3285,'[1]VLOOKUP DATA'!$D$2:$F$2,'[1]VLOOKUP DATA'!$D$3:$F$14))*100</f>
        <v>93</v>
      </c>
      <c r="J3285" s="2">
        <v>5.1908166666666657</v>
      </c>
      <c r="K3285" s="3">
        <f t="shared" si="203"/>
        <v>5.1908166666666657</v>
      </c>
      <c r="L3285" s="3">
        <v>79.083333333333329</v>
      </c>
      <c r="M3285" s="4">
        <v>479.84760833333331</v>
      </c>
      <c r="N3285" s="4">
        <v>0</v>
      </c>
      <c r="O3285" s="4">
        <v>485.0386666666667</v>
      </c>
      <c r="P3285" s="3">
        <f t="shared" si="204"/>
        <v>480.00108333333327</v>
      </c>
      <c r="Q3285" s="5">
        <v>0</v>
      </c>
      <c r="R3285" s="5">
        <f>VLOOKUP(D3285,'[1]DESIGN LOAD'!AC:AF,2,FALSE)</f>
        <v>200</v>
      </c>
      <c r="S3285" s="7">
        <f>VLOOKUP(D3285,'[1]DESIGN LOAD'!AC:AF,3,FALSE)</f>
        <v>190</v>
      </c>
      <c r="T3285">
        <f>VLOOKUP(D3285,'[1]DESIGN LOAD'!AC:AF,4,FALSE)</f>
        <v>390</v>
      </c>
    </row>
    <row r="3286" spans="1:20" x14ac:dyDescent="0.3">
      <c r="A3286" s="6">
        <v>2024</v>
      </c>
      <c r="B3286" s="6">
        <v>11</v>
      </c>
      <c r="C3286" s="6">
        <v>15</v>
      </c>
      <c r="D3286" s="6">
        <v>3</v>
      </c>
      <c r="E3286" s="6" t="str">
        <f t="shared" si="202"/>
        <v>Friday</v>
      </c>
      <c r="F3286" s="6" t="str">
        <f t="shared" si="205"/>
        <v>Week-day</v>
      </c>
      <c r="G3286" s="6" t="str">
        <f>_xlfn.XLOOKUP(B3286,'[1]VLOOKUP DATA'!$A$3:$A$14,'[1]VLOOKUP DATA'!$C$3:$C$14)</f>
        <v>Low-demand</v>
      </c>
      <c r="H3286" s="6" t="str" cm="1">
        <f t="array" ref="H3286">_xlfn.XLOOKUP(1,('[1]VLOOKUP DATA'!$I$2:$I$337=[1]DATA!G3286)*('[1]VLOOKUP DATA'!$J$2:$J$337=[1]DATA!D3286)*('[1]VLOOKUP DATA'!$K$2:$K$337=[1]DATA!E3286),'[1]VLOOKUP DATA'!$L$2:$L$337)</f>
        <v>Off-Peak</v>
      </c>
      <c r="I3286" s="1" cm="1">
        <f t="array" ref="I3286">_xlfn.XLOOKUP(B3286,'[1]VLOOKUP DATA'!$A$3:$A$14,_xlfn.XLOOKUP(H3286,'[1]VLOOKUP DATA'!$D$2:$F$2,'[1]VLOOKUP DATA'!$D$3:$F$14))*100</f>
        <v>93</v>
      </c>
      <c r="J3286" s="2">
        <v>17.345508333333338</v>
      </c>
      <c r="K3286" s="3">
        <f t="shared" si="203"/>
        <v>17.345508333333338</v>
      </c>
      <c r="L3286" s="3">
        <v>77.3</v>
      </c>
      <c r="M3286" s="4">
        <v>479.84985</v>
      </c>
      <c r="N3286" s="4">
        <v>0</v>
      </c>
      <c r="O3286" s="4">
        <v>497.19567499999994</v>
      </c>
      <c r="P3286" s="3">
        <f t="shared" si="204"/>
        <v>480.00108333333327</v>
      </c>
      <c r="Q3286" s="5">
        <v>0</v>
      </c>
      <c r="R3286" s="5">
        <f>VLOOKUP(D3286,'[1]DESIGN LOAD'!AC:AF,2,FALSE)</f>
        <v>200</v>
      </c>
      <c r="S3286" s="7">
        <f>VLOOKUP(D3286,'[1]DESIGN LOAD'!AC:AF,3,FALSE)</f>
        <v>190</v>
      </c>
      <c r="T3286">
        <f>VLOOKUP(D3286,'[1]DESIGN LOAD'!AC:AF,4,FALSE)</f>
        <v>390</v>
      </c>
    </row>
    <row r="3287" spans="1:20" x14ac:dyDescent="0.3">
      <c r="A3287" s="6">
        <v>2024</v>
      </c>
      <c r="B3287" s="6">
        <v>11</v>
      </c>
      <c r="C3287" s="6">
        <v>15</v>
      </c>
      <c r="D3287" s="6">
        <v>4</v>
      </c>
      <c r="E3287" s="6" t="str">
        <f t="shared" si="202"/>
        <v>Friday</v>
      </c>
      <c r="F3287" s="6" t="str">
        <f t="shared" si="205"/>
        <v>Week-day</v>
      </c>
      <c r="G3287" s="6" t="str">
        <f>_xlfn.XLOOKUP(B3287,'[1]VLOOKUP DATA'!$A$3:$A$14,'[1]VLOOKUP DATA'!$C$3:$C$14)</f>
        <v>Low-demand</v>
      </c>
      <c r="H3287" s="6" t="str" cm="1">
        <f t="array" ref="H3287">_xlfn.XLOOKUP(1,('[1]VLOOKUP DATA'!$I$2:$I$337=[1]DATA!G3287)*('[1]VLOOKUP DATA'!$J$2:$J$337=[1]DATA!D3287)*('[1]VLOOKUP DATA'!$K$2:$K$337=[1]DATA!E3287),'[1]VLOOKUP DATA'!$L$2:$L$337)</f>
        <v>Off-Peak</v>
      </c>
      <c r="I3287" s="1" cm="1">
        <f t="array" ref="I3287">_xlfn.XLOOKUP(B3287,'[1]VLOOKUP DATA'!$A$3:$A$14,_xlfn.XLOOKUP(H3287,'[1]VLOOKUP DATA'!$D$2:$F$2,'[1]VLOOKUP DATA'!$D$3:$F$14))*100</f>
        <v>93</v>
      </c>
      <c r="J3287" s="2">
        <v>16.017024999999986</v>
      </c>
      <c r="K3287" s="3">
        <f t="shared" si="203"/>
        <v>16.017024999999986</v>
      </c>
      <c r="L3287" s="3">
        <v>75.349999999999994</v>
      </c>
      <c r="M3287" s="4">
        <v>479.80715833333323</v>
      </c>
      <c r="N3287" s="4">
        <v>0</v>
      </c>
      <c r="O3287" s="4">
        <v>495.82445833333333</v>
      </c>
      <c r="P3287" s="3">
        <f t="shared" si="204"/>
        <v>480.00108333333327</v>
      </c>
      <c r="Q3287" s="5">
        <v>0</v>
      </c>
      <c r="R3287" s="5">
        <f>VLOOKUP(D3287,'[1]DESIGN LOAD'!AC:AF,2,FALSE)</f>
        <v>295</v>
      </c>
      <c r="S3287" s="7">
        <f>VLOOKUP(D3287,'[1]DESIGN LOAD'!AC:AF,3,FALSE)</f>
        <v>190</v>
      </c>
      <c r="T3287">
        <f>VLOOKUP(D3287,'[1]DESIGN LOAD'!AC:AF,4,FALSE)</f>
        <v>485</v>
      </c>
    </row>
    <row r="3288" spans="1:20" x14ac:dyDescent="0.3">
      <c r="A3288" s="6">
        <v>2024</v>
      </c>
      <c r="B3288" s="6">
        <v>11</v>
      </c>
      <c r="C3288" s="6">
        <v>15</v>
      </c>
      <c r="D3288" s="6">
        <v>5</v>
      </c>
      <c r="E3288" s="6" t="str">
        <f t="shared" si="202"/>
        <v>Friday</v>
      </c>
      <c r="F3288" s="6" t="str">
        <f t="shared" si="205"/>
        <v>Week-day</v>
      </c>
      <c r="G3288" s="6" t="str">
        <f>_xlfn.XLOOKUP(B3288,'[1]VLOOKUP DATA'!$A$3:$A$14,'[1]VLOOKUP DATA'!$C$3:$C$14)</f>
        <v>Low-demand</v>
      </c>
      <c r="H3288" s="6" t="str" cm="1">
        <f t="array" ref="H3288">_xlfn.XLOOKUP(1,('[1]VLOOKUP DATA'!$I$2:$I$337=[1]DATA!G3288)*('[1]VLOOKUP DATA'!$J$2:$J$337=[1]DATA!D3288)*('[1]VLOOKUP DATA'!$K$2:$K$337=[1]DATA!E3288),'[1]VLOOKUP DATA'!$L$2:$L$337)</f>
        <v>Off-Peak</v>
      </c>
      <c r="I3288" s="1" cm="1">
        <f t="array" ref="I3288">_xlfn.XLOOKUP(B3288,'[1]VLOOKUP DATA'!$A$3:$A$14,_xlfn.XLOOKUP(H3288,'[1]VLOOKUP DATA'!$D$2:$F$2,'[1]VLOOKUP DATA'!$D$3:$F$14))*100</f>
        <v>93</v>
      </c>
      <c r="J3288" s="2">
        <v>9.9834000000000067</v>
      </c>
      <c r="K3288" s="3">
        <f t="shared" si="203"/>
        <v>9.9834000000000067</v>
      </c>
      <c r="L3288" s="3">
        <v>73.5</v>
      </c>
      <c r="M3288" s="4">
        <v>479.82474999999988</v>
      </c>
      <c r="N3288" s="4">
        <v>8.4068750000000012</v>
      </c>
      <c r="O3288" s="4">
        <v>498.21515833333336</v>
      </c>
      <c r="P3288" s="3">
        <f t="shared" si="204"/>
        <v>480.00108333333327</v>
      </c>
      <c r="Q3288" s="5">
        <v>0</v>
      </c>
      <c r="R3288" s="5">
        <f>VLOOKUP(D3288,'[1]DESIGN LOAD'!AC:AF,2,FALSE)</f>
        <v>295</v>
      </c>
      <c r="S3288" s="7">
        <f>VLOOKUP(D3288,'[1]DESIGN LOAD'!AC:AF,3,FALSE)</f>
        <v>190</v>
      </c>
      <c r="T3288">
        <f>VLOOKUP(D3288,'[1]DESIGN LOAD'!AC:AF,4,FALSE)</f>
        <v>485</v>
      </c>
    </row>
    <row r="3289" spans="1:20" x14ac:dyDescent="0.3">
      <c r="A3289" s="6">
        <v>2024</v>
      </c>
      <c r="B3289" s="6">
        <v>11</v>
      </c>
      <c r="C3289" s="6">
        <v>15</v>
      </c>
      <c r="D3289" s="6">
        <v>6</v>
      </c>
      <c r="E3289" s="6" t="str">
        <f t="shared" si="202"/>
        <v>Friday</v>
      </c>
      <c r="F3289" s="6" t="str">
        <f t="shared" si="205"/>
        <v>Week-day</v>
      </c>
      <c r="G3289" s="6" t="str">
        <f>_xlfn.XLOOKUP(B3289,'[1]VLOOKUP DATA'!$A$3:$A$14,'[1]VLOOKUP DATA'!$C$3:$C$14)</f>
        <v>Low-demand</v>
      </c>
      <c r="H3289" s="6" t="str" cm="1">
        <f t="array" ref="H3289">_xlfn.XLOOKUP(1,('[1]VLOOKUP DATA'!$I$2:$I$337=[1]DATA!G3289)*('[1]VLOOKUP DATA'!$J$2:$J$337=[1]DATA!D3289)*('[1]VLOOKUP DATA'!$K$2:$K$337=[1]DATA!E3289),'[1]VLOOKUP DATA'!$L$2:$L$337)</f>
        <v>Standard</v>
      </c>
      <c r="I3289" s="1" cm="1">
        <f t="array" ref="I3289">_xlfn.XLOOKUP(B3289,'[1]VLOOKUP DATA'!$A$3:$A$14,_xlfn.XLOOKUP(H3289,'[1]VLOOKUP DATA'!$D$2:$F$2,'[1]VLOOKUP DATA'!$D$3:$F$14))*100</f>
        <v>147</v>
      </c>
      <c r="J3289" s="2">
        <v>-112.39269166666671</v>
      </c>
      <c r="K3289" s="3">
        <f t="shared" si="203"/>
        <v>0</v>
      </c>
      <c r="L3289" s="3">
        <v>74.683333333333337</v>
      </c>
      <c r="M3289" s="4">
        <v>479.8334333333334</v>
      </c>
      <c r="N3289" s="4">
        <v>165.44054999999994</v>
      </c>
      <c r="O3289" s="4">
        <v>532.88089999999988</v>
      </c>
      <c r="P3289" s="3">
        <f t="shared" si="204"/>
        <v>480.00108333333327</v>
      </c>
      <c r="Q3289" s="5">
        <v>0</v>
      </c>
      <c r="R3289" s="5">
        <f>VLOOKUP(D3289,'[1]DESIGN LOAD'!AC:AF,2,FALSE)</f>
        <v>295</v>
      </c>
      <c r="S3289" s="7">
        <f>VLOOKUP(D3289,'[1]DESIGN LOAD'!AC:AF,3,FALSE)</f>
        <v>190</v>
      </c>
      <c r="T3289">
        <f>VLOOKUP(D3289,'[1]DESIGN LOAD'!AC:AF,4,FALSE)</f>
        <v>485</v>
      </c>
    </row>
    <row r="3290" spans="1:20" x14ac:dyDescent="0.3">
      <c r="A3290" s="6">
        <v>2024</v>
      </c>
      <c r="B3290" s="6">
        <v>11</v>
      </c>
      <c r="C3290" s="6">
        <v>15</v>
      </c>
      <c r="D3290" s="6">
        <v>7</v>
      </c>
      <c r="E3290" s="6" t="str">
        <f t="shared" si="202"/>
        <v>Friday</v>
      </c>
      <c r="F3290" s="6" t="str">
        <f t="shared" si="205"/>
        <v>Week-day</v>
      </c>
      <c r="G3290" s="6" t="str">
        <f>_xlfn.XLOOKUP(B3290,'[1]VLOOKUP DATA'!$A$3:$A$14,'[1]VLOOKUP DATA'!$C$3:$C$14)</f>
        <v>Low-demand</v>
      </c>
      <c r="H3290" s="6" t="str" cm="1">
        <f t="array" ref="H3290">_xlfn.XLOOKUP(1,('[1]VLOOKUP DATA'!$I$2:$I$337=[1]DATA!G3290)*('[1]VLOOKUP DATA'!$J$2:$J$337=[1]DATA!D3290)*('[1]VLOOKUP DATA'!$K$2:$K$337=[1]DATA!E3290),'[1]VLOOKUP DATA'!$L$2:$L$337)</f>
        <v>Peak</v>
      </c>
      <c r="I3290" s="1" cm="1">
        <f t="array" ref="I3290">_xlfn.XLOOKUP(B3290,'[1]VLOOKUP DATA'!$A$3:$A$14,_xlfn.XLOOKUP(H3290,'[1]VLOOKUP DATA'!$D$2:$F$2,'[1]VLOOKUP DATA'!$D$3:$F$14))*100</f>
        <v>213</v>
      </c>
      <c r="J3290" s="2">
        <v>-314.84255833333333</v>
      </c>
      <c r="K3290" s="3">
        <f t="shared" si="203"/>
        <v>0</v>
      </c>
      <c r="L3290" s="3">
        <v>84.7</v>
      </c>
      <c r="M3290" s="4">
        <v>479.82615833333324</v>
      </c>
      <c r="N3290" s="4">
        <v>446.39847499999996</v>
      </c>
      <c r="O3290" s="4">
        <v>611.38150833333304</v>
      </c>
      <c r="P3290" s="3">
        <f t="shared" si="204"/>
        <v>480.00108333333327</v>
      </c>
      <c r="Q3290" s="5">
        <v>0</v>
      </c>
      <c r="R3290" s="5">
        <f>VLOOKUP(D3290,'[1]DESIGN LOAD'!AC:AF,2,FALSE)</f>
        <v>565</v>
      </c>
      <c r="S3290" s="7">
        <f>VLOOKUP(D3290,'[1]DESIGN LOAD'!AC:AF,3,FALSE)</f>
        <v>690</v>
      </c>
      <c r="T3290">
        <f>VLOOKUP(D3290,'[1]DESIGN LOAD'!AC:AF,4,FALSE)</f>
        <v>1255</v>
      </c>
    </row>
    <row r="3291" spans="1:20" x14ac:dyDescent="0.3">
      <c r="A3291" s="6">
        <v>2024</v>
      </c>
      <c r="B3291" s="6">
        <v>11</v>
      </c>
      <c r="C3291" s="6">
        <v>15</v>
      </c>
      <c r="D3291" s="6">
        <v>8</v>
      </c>
      <c r="E3291" s="6" t="str">
        <f t="shared" si="202"/>
        <v>Friday</v>
      </c>
      <c r="F3291" s="6" t="str">
        <f t="shared" si="205"/>
        <v>Week-day</v>
      </c>
      <c r="G3291" s="6" t="str">
        <f>_xlfn.XLOOKUP(B3291,'[1]VLOOKUP DATA'!$A$3:$A$14,'[1]VLOOKUP DATA'!$C$3:$C$14)</f>
        <v>Low-demand</v>
      </c>
      <c r="H3291" s="6" t="str" cm="1">
        <f t="array" ref="H3291">_xlfn.XLOOKUP(1,('[1]VLOOKUP DATA'!$I$2:$I$337=[1]DATA!G3291)*('[1]VLOOKUP DATA'!$J$2:$J$337=[1]DATA!D3291)*('[1]VLOOKUP DATA'!$K$2:$K$337=[1]DATA!E3291),'[1]VLOOKUP DATA'!$L$2:$L$337)</f>
        <v>Peak</v>
      </c>
      <c r="I3291" s="1" cm="1">
        <f t="array" ref="I3291">_xlfn.XLOOKUP(B3291,'[1]VLOOKUP DATA'!$A$3:$A$14,_xlfn.XLOOKUP(H3291,'[1]VLOOKUP DATA'!$D$2:$F$2,'[1]VLOOKUP DATA'!$D$3:$F$14))*100</f>
        <v>213</v>
      </c>
      <c r="J3291" s="2">
        <v>-106.67153333333334</v>
      </c>
      <c r="K3291" s="3">
        <f t="shared" si="203"/>
        <v>0</v>
      </c>
      <c r="L3291" s="3">
        <v>96.974999999999994</v>
      </c>
      <c r="M3291" s="4">
        <v>11.994758333333332</v>
      </c>
      <c r="N3291" s="4">
        <v>620.61628333333294</v>
      </c>
      <c r="O3291" s="4">
        <v>525.93871666666666</v>
      </c>
      <c r="P3291" s="3">
        <f t="shared" si="204"/>
        <v>480.00108333333327</v>
      </c>
      <c r="Q3291" s="5">
        <v>0</v>
      </c>
      <c r="R3291" s="5">
        <f>VLOOKUP(D3291,'[1]DESIGN LOAD'!AC:AF,2,FALSE)</f>
        <v>565</v>
      </c>
      <c r="S3291" s="7">
        <f>VLOOKUP(D3291,'[1]DESIGN LOAD'!AC:AF,3,FALSE)</f>
        <v>675</v>
      </c>
      <c r="T3291">
        <f>VLOOKUP(D3291,'[1]DESIGN LOAD'!AC:AF,4,FALSE)</f>
        <v>1240</v>
      </c>
    </row>
    <row r="3292" spans="1:20" x14ac:dyDescent="0.3">
      <c r="A3292" s="6">
        <v>2024</v>
      </c>
      <c r="B3292" s="6">
        <v>11</v>
      </c>
      <c r="C3292" s="6">
        <v>15</v>
      </c>
      <c r="D3292" s="6">
        <v>9</v>
      </c>
      <c r="E3292" s="6" t="str">
        <f t="shared" si="202"/>
        <v>Friday</v>
      </c>
      <c r="F3292" s="6" t="str">
        <f t="shared" si="205"/>
        <v>Week-day</v>
      </c>
      <c r="G3292" s="6" t="str">
        <f>_xlfn.XLOOKUP(B3292,'[1]VLOOKUP DATA'!$A$3:$A$14,'[1]VLOOKUP DATA'!$C$3:$C$14)</f>
        <v>Low-demand</v>
      </c>
      <c r="H3292" s="6" t="str" cm="1">
        <f t="array" ref="H3292">_xlfn.XLOOKUP(1,('[1]VLOOKUP DATA'!$I$2:$I$337=[1]DATA!G3292)*('[1]VLOOKUP DATA'!$J$2:$J$337=[1]DATA!D3292)*('[1]VLOOKUP DATA'!$K$2:$K$337=[1]DATA!E3292),'[1]VLOOKUP DATA'!$L$2:$L$337)</f>
        <v>Peak</v>
      </c>
      <c r="I3292" s="1" cm="1">
        <f t="array" ref="I3292">_xlfn.XLOOKUP(B3292,'[1]VLOOKUP DATA'!$A$3:$A$14,_xlfn.XLOOKUP(H3292,'[1]VLOOKUP DATA'!$D$2:$F$2,'[1]VLOOKUP DATA'!$D$3:$F$14))*100</f>
        <v>213</v>
      </c>
      <c r="J3292" s="2">
        <v>-31.628141666666657</v>
      </c>
      <c r="K3292" s="3">
        <f t="shared" si="203"/>
        <v>0</v>
      </c>
      <c r="L3292" s="3">
        <v>99</v>
      </c>
      <c r="M3292" s="4">
        <v>0</v>
      </c>
      <c r="N3292" s="4">
        <v>570.13662499999975</v>
      </c>
      <c r="O3292" s="4">
        <v>538.5075333333333</v>
      </c>
      <c r="P3292" s="3">
        <f t="shared" si="204"/>
        <v>480.00108333333327</v>
      </c>
      <c r="Q3292" s="5">
        <v>0</v>
      </c>
      <c r="R3292" s="5">
        <f>VLOOKUP(D3292,'[1]DESIGN LOAD'!AC:AF,2,FALSE)</f>
        <v>565</v>
      </c>
      <c r="S3292" s="7">
        <f>VLOOKUP(D3292,'[1]DESIGN LOAD'!AC:AF,3,FALSE)</f>
        <v>675</v>
      </c>
      <c r="T3292">
        <f>VLOOKUP(D3292,'[1]DESIGN LOAD'!AC:AF,4,FALSE)</f>
        <v>1240</v>
      </c>
    </row>
    <row r="3293" spans="1:20" x14ac:dyDescent="0.3">
      <c r="A3293" s="6">
        <v>2024</v>
      </c>
      <c r="B3293" s="6">
        <v>11</v>
      </c>
      <c r="C3293" s="6">
        <v>15</v>
      </c>
      <c r="D3293" s="6">
        <v>10</v>
      </c>
      <c r="E3293" s="6" t="str">
        <f t="shared" si="202"/>
        <v>Friday</v>
      </c>
      <c r="F3293" s="6" t="str">
        <f t="shared" si="205"/>
        <v>Week-day</v>
      </c>
      <c r="G3293" s="6" t="str">
        <f>_xlfn.XLOOKUP(B3293,'[1]VLOOKUP DATA'!$A$3:$A$14,'[1]VLOOKUP DATA'!$C$3:$C$14)</f>
        <v>Low-demand</v>
      </c>
      <c r="H3293" s="6" t="str" cm="1">
        <f t="array" ref="H3293">_xlfn.XLOOKUP(1,('[1]VLOOKUP DATA'!$I$2:$I$337=[1]DATA!G3293)*('[1]VLOOKUP DATA'!$J$2:$J$337=[1]DATA!D3293)*('[1]VLOOKUP DATA'!$K$2:$K$337=[1]DATA!E3293),'[1]VLOOKUP DATA'!$L$2:$L$337)</f>
        <v>Standard</v>
      </c>
      <c r="I3293" s="1" cm="1">
        <f t="array" ref="I3293">_xlfn.XLOOKUP(B3293,'[1]VLOOKUP DATA'!$A$3:$A$14,_xlfn.XLOOKUP(H3293,'[1]VLOOKUP DATA'!$D$2:$F$2,'[1]VLOOKUP DATA'!$D$3:$F$14))*100</f>
        <v>147</v>
      </c>
      <c r="J3293" s="2">
        <v>-13.707224999999989</v>
      </c>
      <c r="K3293" s="3">
        <f t="shared" si="203"/>
        <v>0</v>
      </c>
      <c r="L3293" s="3">
        <v>99.00833333333334</v>
      </c>
      <c r="M3293" s="4">
        <v>0</v>
      </c>
      <c r="N3293" s="4">
        <v>659.4749250000001</v>
      </c>
      <c r="O3293" s="4">
        <v>645.76679999999988</v>
      </c>
      <c r="P3293" s="3">
        <f t="shared" si="204"/>
        <v>480.00108333333327</v>
      </c>
      <c r="Q3293" s="5">
        <v>0</v>
      </c>
      <c r="R3293" s="5">
        <f>VLOOKUP(D3293,'[1]DESIGN LOAD'!AC:AF,2,FALSE)</f>
        <v>565</v>
      </c>
      <c r="S3293" s="7">
        <f>VLOOKUP(D3293,'[1]DESIGN LOAD'!AC:AF,3,FALSE)</f>
        <v>675</v>
      </c>
      <c r="T3293">
        <f>VLOOKUP(D3293,'[1]DESIGN LOAD'!AC:AF,4,FALSE)</f>
        <v>1240</v>
      </c>
    </row>
    <row r="3294" spans="1:20" x14ac:dyDescent="0.3">
      <c r="A3294" s="6">
        <v>2024</v>
      </c>
      <c r="B3294" s="6">
        <v>11</v>
      </c>
      <c r="C3294" s="6">
        <v>15</v>
      </c>
      <c r="D3294" s="6">
        <v>11</v>
      </c>
      <c r="E3294" s="6" t="str">
        <f t="shared" si="202"/>
        <v>Friday</v>
      </c>
      <c r="F3294" s="6" t="str">
        <f t="shared" si="205"/>
        <v>Week-day</v>
      </c>
      <c r="G3294" s="6" t="str">
        <f>_xlfn.XLOOKUP(B3294,'[1]VLOOKUP DATA'!$A$3:$A$14,'[1]VLOOKUP DATA'!$C$3:$C$14)</f>
        <v>Low-demand</v>
      </c>
      <c r="H3294" s="6" t="str" cm="1">
        <f t="array" ref="H3294">_xlfn.XLOOKUP(1,('[1]VLOOKUP DATA'!$I$2:$I$337=[1]DATA!G3294)*('[1]VLOOKUP DATA'!$J$2:$J$337=[1]DATA!D3294)*('[1]VLOOKUP DATA'!$K$2:$K$337=[1]DATA!E3294),'[1]VLOOKUP DATA'!$L$2:$L$337)</f>
        <v>Standard</v>
      </c>
      <c r="I3294" s="1" cm="1">
        <f t="array" ref="I3294">_xlfn.XLOOKUP(B3294,'[1]VLOOKUP DATA'!$A$3:$A$14,_xlfn.XLOOKUP(H3294,'[1]VLOOKUP DATA'!$D$2:$F$2,'[1]VLOOKUP DATA'!$D$3:$F$14))*100</f>
        <v>147</v>
      </c>
      <c r="J3294" s="2">
        <v>-13.014824999999991</v>
      </c>
      <c r="K3294" s="3">
        <f t="shared" si="203"/>
        <v>0</v>
      </c>
      <c r="L3294" s="3">
        <v>99</v>
      </c>
      <c r="M3294" s="4">
        <v>0</v>
      </c>
      <c r="N3294" s="4">
        <v>745.50778333333324</v>
      </c>
      <c r="O3294" s="4">
        <v>732.4920666666668</v>
      </c>
      <c r="P3294" s="3">
        <f t="shared" si="204"/>
        <v>480.00108333333327</v>
      </c>
      <c r="Q3294" s="5">
        <v>0</v>
      </c>
      <c r="R3294" s="5">
        <f>VLOOKUP(D3294,'[1]DESIGN LOAD'!AC:AF,2,FALSE)</f>
        <v>565</v>
      </c>
      <c r="S3294" s="7">
        <f>VLOOKUP(D3294,'[1]DESIGN LOAD'!AC:AF,3,FALSE)</f>
        <v>675</v>
      </c>
      <c r="T3294">
        <f>VLOOKUP(D3294,'[1]DESIGN LOAD'!AC:AF,4,FALSE)</f>
        <v>1240</v>
      </c>
    </row>
    <row r="3295" spans="1:20" x14ac:dyDescent="0.3">
      <c r="A3295" s="6">
        <v>2024</v>
      </c>
      <c r="B3295" s="6">
        <v>11</v>
      </c>
      <c r="C3295" s="6">
        <v>15</v>
      </c>
      <c r="D3295" s="6">
        <v>12</v>
      </c>
      <c r="E3295" s="6" t="str">
        <f t="shared" si="202"/>
        <v>Friday</v>
      </c>
      <c r="F3295" s="6" t="str">
        <f t="shared" si="205"/>
        <v>Week-day</v>
      </c>
      <c r="G3295" s="6" t="str">
        <f>_xlfn.XLOOKUP(B3295,'[1]VLOOKUP DATA'!$A$3:$A$14,'[1]VLOOKUP DATA'!$C$3:$C$14)</f>
        <v>Low-demand</v>
      </c>
      <c r="H3295" s="6" t="str" cm="1">
        <f t="array" ref="H3295">_xlfn.XLOOKUP(1,('[1]VLOOKUP DATA'!$I$2:$I$337=[1]DATA!G3295)*('[1]VLOOKUP DATA'!$J$2:$J$337=[1]DATA!D3295)*('[1]VLOOKUP DATA'!$K$2:$K$337=[1]DATA!E3295),'[1]VLOOKUP DATA'!$L$2:$L$337)</f>
        <v>Standard</v>
      </c>
      <c r="I3295" s="1" cm="1">
        <f t="array" ref="I3295">_xlfn.XLOOKUP(B3295,'[1]VLOOKUP DATA'!$A$3:$A$14,_xlfn.XLOOKUP(H3295,'[1]VLOOKUP DATA'!$D$2:$F$2,'[1]VLOOKUP DATA'!$D$3:$F$14))*100</f>
        <v>147</v>
      </c>
      <c r="J3295" s="2">
        <v>-12.847666666666665</v>
      </c>
      <c r="K3295" s="3">
        <f t="shared" si="203"/>
        <v>0</v>
      </c>
      <c r="L3295" s="3">
        <v>99</v>
      </c>
      <c r="M3295" s="4">
        <v>0</v>
      </c>
      <c r="N3295" s="4">
        <v>787.49109999999996</v>
      </c>
      <c r="O3295" s="4">
        <v>774.59502499999985</v>
      </c>
      <c r="P3295" s="3">
        <f t="shared" si="204"/>
        <v>480.00108333333327</v>
      </c>
      <c r="Q3295" s="5">
        <v>0</v>
      </c>
      <c r="R3295" s="5">
        <f>VLOOKUP(D3295,'[1]DESIGN LOAD'!AC:AF,2,FALSE)</f>
        <v>565</v>
      </c>
      <c r="S3295" s="7">
        <f>VLOOKUP(D3295,'[1]DESIGN LOAD'!AC:AF,3,FALSE)</f>
        <v>675</v>
      </c>
      <c r="T3295">
        <f>VLOOKUP(D3295,'[1]DESIGN LOAD'!AC:AF,4,FALSE)</f>
        <v>1240</v>
      </c>
    </row>
    <row r="3296" spans="1:20" x14ac:dyDescent="0.3">
      <c r="A3296" s="6">
        <v>2024</v>
      </c>
      <c r="B3296" s="6">
        <v>11</v>
      </c>
      <c r="C3296" s="6">
        <v>15</v>
      </c>
      <c r="D3296" s="6">
        <v>13</v>
      </c>
      <c r="E3296" s="6" t="str">
        <f t="shared" si="202"/>
        <v>Friday</v>
      </c>
      <c r="F3296" s="6" t="str">
        <f t="shared" si="205"/>
        <v>Week-day</v>
      </c>
      <c r="G3296" s="6" t="str">
        <f>_xlfn.XLOOKUP(B3296,'[1]VLOOKUP DATA'!$A$3:$A$14,'[1]VLOOKUP DATA'!$C$3:$C$14)</f>
        <v>Low-demand</v>
      </c>
      <c r="H3296" s="6" t="str" cm="1">
        <f t="array" ref="H3296">_xlfn.XLOOKUP(1,('[1]VLOOKUP DATA'!$I$2:$I$337=[1]DATA!G3296)*('[1]VLOOKUP DATA'!$J$2:$J$337=[1]DATA!D3296)*('[1]VLOOKUP DATA'!$K$2:$K$337=[1]DATA!E3296),'[1]VLOOKUP DATA'!$L$2:$L$337)</f>
        <v>Standard</v>
      </c>
      <c r="I3296" s="1" cm="1">
        <f t="array" ref="I3296">_xlfn.XLOOKUP(B3296,'[1]VLOOKUP DATA'!$A$3:$A$14,_xlfn.XLOOKUP(H3296,'[1]VLOOKUP DATA'!$D$2:$F$2,'[1]VLOOKUP DATA'!$D$3:$F$14))*100</f>
        <v>147</v>
      </c>
      <c r="J3296" s="2">
        <v>10.913800000000004</v>
      </c>
      <c r="K3296" s="3">
        <f t="shared" si="203"/>
        <v>10.913800000000004</v>
      </c>
      <c r="L3296" s="3">
        <v>98.891666666666666</v>
      </c>
      <c r="M3296" s="4">
        <v>0</v>
      </c>
      <c r="N3296" s="4">
        <v>952.16736666666691</v>
      </c>
      <c r="O3296" s="4">
        <v>963.08077500000036</v>
      </c>
      <c r="P3296" s="3">
        <f t="shared" si="204"/>
        <v>480.00108333333327</v>
      </c>
      <c r="Q3296" s="5">
        <v>0</v>
      </c>
      <c r="R3296" s="5">
        <f>VLOOKUP(D3296,'[1]DESIGN LOAD'!AC:AF,2,FALSE)</f>
        <v>565</v>
      </c>
      <c r="S3296" s="7">
        <f>VLOOKUP(D3296,'[1]DESIGN LOAD'!AC:AF,3,FALSE)</f>
        <v>675</v>
      </c>
      <c r="T3296">
        <f>VLOOKUP(D3296,'[1]DESIGN LOAD'!AC:AF,4,FALSE)</f>
        <v>1240</v>
      </c>
    </row>
    <row r="3297" spans="1:20" x14ac:dyDescent="0.3">
      <c r="A3297" s="6">
        <v>2024</v>
      </c>
      <c r="B3297" s="6">
        <v>11</v>
      </c>
      <c r="C3297" s="6">
        <v>15</v>
      </c>
      <c r="D3297" s="6">
        <v>14</v>
      </c>
      <c r="E3297" s="6" t="str">
        <f t="shared" si="202"/>
        <v>Friday</v>
      </c>
      <c r="F3297" s="6" t="str">
        <f t="shared" si="205"/>
        <v>Week-day</v>
      </c>
      <c r="G3297" s="6" t="str">
        <f>_xlfn.XLOOKUP(B3297,'[1]VLOOKUP DATA'!$A$3:$A$14,'[1]VLOOKUP DATA'!$C$3:$C$14)</f>
        <v>Low-demand</v>
      </c>
      <c r="H3297" s="6" t="str" cm="1">
        <f t="array" ref="H3297">_xlfn.XLOOKUP(1,('[1]VLOOKUP DATA'!$I$2:$I$337=[1]DATA!G3297)*('[1]VLOOKUP DATA'!$J$2:$J$337=[1]DATA!D3297)*('[1]VLOOKUP DATA'!$K$2:$K$337=[1]DATA!E3297),'[1]VLOOKUP DATA'!$L$2:$L$337)</f>
        <v>Standard</v>
      </c>
      <c r="I3297" s="1" cm="1">
        <f t="array" ref="I3297">_xlfn.XLOOKUP(B3297,'[1]VLOOKUP DATA'!$A$3:$A$14,_xlfn.XLOOKUP(H3297,'[1]VLOOKUP DATA'!$D$2:$F$2,'[1]VLOOKUP DATA'!$D$3:$F$14))*100</f>
        <v>147</v>
      </c>
      <c r="J3297" s="2">
        <v>-9.8956499999999927</v>
      </c>
      <c r="K3297" s="3">
        <f t="shared" si="203"/>
        <v>0</v>
      </c>
      <c r="L3297" s="3">
        <v>98</v>
      </c>
      <c r="M3297" s="4">
        <v>0</v>
      </c>
      <c r="N3297" s="4">
        <v>853.48224999999945</v>
      </c>
      <c r="O3297" s="4">
        <v>843.58599166666716</v>
      </c>
      <c r="P3297" s="3">
        <f t="shared" si="204"/>
        <v>480.00108333333327</v>
      </c>
      <c r="Q3297" s="5">
        <v>0</v>
      </c>
      <c r="R3297" s="5">
        <f>VLOOKUP(D3297,'[1]DESIGN LOAD'!AC:AF,2,FALSE)</f>
        <v>565</v>
      </c>
      <c r="S3297" s="7">
        <f>VLOOKUP(D3297,'[1]DESIGN LOAD'!AC:AF,3,FALSE)</f>
        <v>675</v>
      </c>
      <c r="T3297">
        <f>VLOOKUP(D3297,'[1]DESIGN LOAD'!AC:AF,4,FALSE)</f>
        <v>1240</v>
      </c>
    </row>
    <row r="3298" spans="1:20" x14ac:dyDescent="0.3">
      <c r="A3298" s="6">
        <v>2024</v>
      </c>
      <c r="B3298" s="6">
        <v>11</v>
      </c>
      <c r="C3298" s="6">
        <v>15</v>
      </c>
      <c r="D3298" s="6">
        <v>15</v>
      </c>
      <c r="E3298" s="6" t="str">
        <f t="shared" si="202"/>
        <v>Friday</v>
      </c>
      <c r="F3298" s="6" t="str">
        <f t="shared" si="205"/>
        <v>Week-day</v>
      </c>
      <c r="G3298" s="6" t="str">
        <f>_xlfn.XLOOKUP(B3298,'[1]VLOOKUP DATA'!$A$3:$A$14,'[1]VLOOKUP DATA'!$C$3:$C$14)</f>
        <v>Low-demand</v>
      </c>
      <c r="H3298" s="6" t="str" cm="1">
        <f t="array" ref="H3298">_xlfn.XLOOKUP(1,('[1]VLOOKUP DATA'!$I$2:$I$337=[1]DATA!G3298)*('[1]VLOOKUP DATA'!$J$2:$J$337=[1]DATA!D3298)*('[1]VLOOKUP DATA'!$K$2:$K$337=[1]DATA!E3298),'[1]VLOOKUP DATA'!$L$2:$L$337)</f>
        <v>Standard</v>
      </c>
      <c r="I3298" s="1" cm="1">
        <f t="array" ref="I3298">_xlfn.XLOOKUP(B3298,'[1]VLOOKUP DATA'!$A$3:$A$14,_xlfn.XLOOKUP(H3298,'[1]VLOOKUP DATA'!$D$2:$F$2,'[1]VLOOKUP DATA'!$D$3:$F$14))*100</f>
        <v>147</v>
      </c>
      <c r="J3298" s="2">
        <v>22.291708333333336</v>
      </c>
      <c r="K3298" s="3">
        <f t="shared" si="203"/>
        <v>22.291708333333336</v>
      </c>
      <c r="L3298" s="3">
        <v>96.783333333333331</v>
      </c>
      <c r="M3298" s="4">
        <v>79.973375000000019</v>
      </c>
      <c r="N3298" s="4">
        <v>686.00302499999998</v>
      </c>
      <c r="O3298" s="4">
        <v>788.2680499999999</v>
      </c>
      <c r="P3298" s="3">
        <f t="shared" si="204"/>
        <v>480.00108333333327</v>
      </c>
      <c r="Q3298" s="5">
        <v>0</v>
      </c>
      <c r="R3298" s="5">
        <f>VLOOKUP(D3298,'[1]DESIGN LOAD'!AC:AF,2,FALSE)</f>
        <v>565</v>
      </c>
      <c r="S3298" s="7">
        <f>VLOOKUP(D3298,'[1]DESIGN LOAD'!AC:AF,3,FALSE)</f>
        <v>675</v>
      </c>
      <c r="T3298">
        <f>VLOOKUP(D3298,'[1]DESIGN LOAD'!AC:AF,4,FALSE)</f>
        <v>1240</v>
      </c>
    </row>
    <row r="3299" spans="1:20" x14ac:dyDescent="0.3">
      <c r="A3299" s="6">
        <v>2024</v>
      </c>
      <c r="B3299" s="6">
        <v>11</v>
      </c>
      <c r="C3299" s="6">
        <v>15</v>
      </c>
      <c r="D3299" s="6">
        <v>16</v>
      </c>
      <c r="E3299" s="6" t="str">
        <f t="shared" si="202"/>
        <v>Friday</v>
      </c>
      <c r="F3299" s="6" t="str">
        <f t="shared" si="205"/>
        <v>Week-day</v>
      </c>
      <c r="G3299" s="6" t="str">
        <f>_xlfn.XLOOKUP(B3299,'[1]VLOOKUP DATA'!$A$3:$A$14,'[1]VLOOKUP DATA'!$C$3:$C$14)</f>
        <v>Low-demand</v>
      </c>
      <c r="H3299" s="6" t="str" cm="1">
        <f t="array" ref="H3299">_xlfn.XLOOKUP(1,('[1]VLOOKUP DATA'!$I$2:$I$337=[1]DATA!G3299)*('[1]VLOOKUP DATA'!$J$2:$J$337=[1]DATA!D3299)*('[1]VLOOKUP DATA'!$K$2:$K$337=[1]DATA!E3299),'[1]VLOOKUP DATA'!$L$2:$L$337)</f>
        <v>Standard</v>
      </c>
      <c r="I3299" s="1" cm="1">
        <f t="array" ref="I3299">_xlfn.XLOOKUP(B3299,'[1]VLOOKUP DATA'!$A$3:$A$14,_xlfn.XLOOKUP(H3299,'[1]VLOOKUP DATA'!$D$2:$F$2,'[1]VLOOKUP DATA'!$D$3:$F$14))*100</f>
        <v>147</v>
      </c>
      <c r="J3299" s="2">
        <v>1.4200000000001649E-2</v>
      </c>
      <c r="K3299" s="3">
        <f t="shared" si="203"/>
        <v>1.4200000000001649E-2</v>
      </c>
      <c r="L3299" s="3">
        <v>95.733333333333334</v>
      </c>
      <c r="M3299" s="4">
        <v>323.88821666666678</v>
      </c>
      <c r="N3299" s="4">
        <v>454.25230000000016</v>
      </c>
      <c r="O3299" s="4">
        <v>778.15440833333332</v>
      </c>
      <c r="P3299" s="3">
        <f t="shared" si="204"/>
        <v>480.00108333333327</v>
      </c>
      <c r="Q3299" s="5">
        <v>0</v>
      </c>
      <c r="R3299" s="5">
        <f>VLOOKUP(D3299,'[1]DESIGN LOAD'!AC:AF,2,FALSE)</f>
        <v>565</v>
      </c>
      <c r="S3299" s="7">
        <f>VLOOKUP(D3299,'[1]DESIGN LOAD'!AC:AF,3,FALSE)</f>
        <v>675</v>
      </c>
      <c r="T3299">
        <f>VLOOKUP(D3299,'[1]DESIGN LOAD'!AC:AF,4,FALSE)</f>
        <v>1240</v>
      </c>
    </row>
    <row r="3300" spans="1:20" x14ac:dyDescent="0.3">
      <c r="A3300" s="6">
        <v>2024</v>
      </c>
      <c r="B3300" s="6">
        <v>11</v>
      </c>
      <c r="C3300" s="6">
        <v>15</v>
      </c>
      <c r="D3300" s="6">
        <v>17</v>
      </c>
      <c r="E3300" s="6" t="str">
        <f t="shared" si="202"/>
        <v>Friday</v>
      </c>
      <c r="F3300" s="6" t="str">
        <f t="shared" si="205"/>
        <v>Week-day</v>
      </c>
      <c r="G3300" s="6" t="str">
        <f>_xlfn.XLOOKUP(B3300,'[1]VLOOKUP DATA'!$A$3:$A$14,'[1]VLOOKUP DATA'!$C$3:$C$14)</f>
        <v>Low-demand</v>
      </c>
      <c r="H3300" s="6" t="str" cm="1">
        <f t="array" ref="H3300">_xlfn.XLOOKUP(1,('[1]VLOOKUP DATA'!$I$2:$I$337=[1]DATA!G3300)*('[1]VLOOKUP DATA'!$J$2:$J$337=[1]DATA!D3300)*('[1]VLOOKUP DATA'!$K$2:$K$337=[1]DATA!E3300),'[1]VLOOKUP DATA'!$L$2:$L$337)</f>
        <v>Standard</v>
      </c>
      <c r="I3300" s="1" cm="1">
        <f t="array" ref="I3300">_xlfn.XLOOKUP(B3300,'[1]VLOOKUP DATA'!$A$3:$A$14,_xlfn.XLOOKUP(H3300,'[1]VLOOKUP DATA'!$D$2:$F$2,'[1]VLOOKUP DATA'!$D$3:$F$14))*100</f>
        <v>147</v>
      </c>
      <c r="J3300" s="2">
        <v>333.80708333333337</v>
      </c>
      <c r="K3300" s="3">
        <f t="shared" si="203"/>
        <v>333.80708333333337</v>
      </c>
      <c r="L3300" s="3">
        <v>89.708333333333329</v>
      </c>
      <c r="M3300" s="4">
        <v>320.05487499999998</v>
      </c>
      <c r="N3300" s="4">
        <v>182.75220833333324</v>
      </c>
      <c r="O3300" s="4">
        <v>836.61454166666647</v>
      </c>
      <c r="P3300" s="3">
        <f t="shared" si="204"/>
        <v>480.00108333333327</v>
      </c>
      <c r="Q3300" s="5">
        <v>0</v>
      </c>
      <c r="R3300" s="5">
        <f>VLOOKUP(D3300,'[1]DESIGN LOAD'!AC:AF,2,FALSE)</f>
        <v>555</v>
      </c>
      <c r="S3300" s="7">
        <f>VLOOKUP(D3300,'[1]DESIGN LOAD'!AC:AF,3,FALSE)</f>
        <v>675</v>
      </c>
      <c r="T3300">
        <f>VLOOKUP(D3300,'[1]DESIGN LOAD'!AC:AF,4,FALSE)</f>
        <v>1230</v>
      </c>
    </row>
    <row r="3301" spans="1:20" x14ac:dyDescent="0.3">
      <c r="A3301" s="6">
        <v>2024</v>
      </c>
      <c r="B3301" s="6">
        <v>11</v>
      </c>
      <c r="C3301" s="6">
        <v>15</v>
      </c>
      <c r="D3301" s="6">
        <v>18</v>
      </c>
      <c r="E3301" s="6" t="str">
        <f t="shared" si="202"/>
        <v>Friday</v>
      </c>
      <c r="F3301" s="6" t="str">
        <f t="shared" si="205"/>
        <v>Week-day</v>
      </c>
      <c r="G3301" s="6" t="str">
        <f>_xlfn.XLOOKUP(B3301,'[1]VLOOKUP DATA'!$A$3:$A$14,'[1]VLOOKUP DATA'!$C$3:$C$14)</f>
        <v>Low-demand</v>
      </c>
      <c r="H3301" s="6" t="str" cm="1">
        <f t="array" ref="H3301">_xlfn.XLOOKUP(1,('[1]VLOOKUP DATA'!$I$2:$I$337=[1]DATA!G3301)*('[1]VLOOKUP DATA'!$J$2:$J$337=[1]DATA!D3301)*('[1]VLOOKUP DATA'!$K$2:$K$337=[1]DATA!E3301),'[1]VLOOKUP DATA'!$L$2:$L$337)</f>
        <v>Peak</v>
      </c>
      <c r="I3301" s="1" cm="1">
        <f t="array" ref="I3301">_xlfn.XLOOKUP(B3301,'[1]VLOOKUP DATA'!$A$3:$A$14,_xlfn.XLOOKUP(H3301,'[1]VLOOKUP DATA'!$D$2:$F$2,'[1]VLOOKUP DATA'!$D$3:$F$14))*100</f>
        <v>213</v>
      </c>
      <c r="J3301" s="2">
        <v>-23.381575000000005</v>
      </c>
      <c r="K3301" s="3">
        <f t="shared" si="203"/>
        <v>0</v>
      </c>
      <c r="L3301" s="3">
        <v>74.266666666666666</v>
      </c>
      <c r="M3301" s="4">
        <v>479.84305000000006</v>
      </c>
      <c r="N3301" s="4">
        <v>31.834741666666673</v>
      </c>
      <c r="O3301" s="4">
        <v>488.29632500000002</v>
      </c>
      <c r="P3301" s="3">
        <f t="shared" si="204"/>
        <v>480.00108333333327</v>
      </c>
      <c r="Q3301" s="5">
        <v>0</v>
      </c>
      <c r="R3301" s="5">
        <f>VLOOKUP(D3301,'[1]DESIGN LOAD'!AC:AF,2,FALSE)</f>
        <v>485</v>
      </c>
      <c r="S3301" s="7">
        <f>VLOOKUP(D3301,'[1]DESIGN LOAD'!AC:AF,3,FALSE)</f>
        <v>655</v>
      </c>
      <c r="T3301">
        <f>VLOOKUP(D3301,'[1]DESIGN LOAD'!AC:AF,4,FALSE)</f>
        <v>1140</v>
      </c>
    </row>
    <row r="3302" spans="1:20" x14ac:dyDescent="0.3">
      <c r="A3302" s="6">
        <v>2024</v>
      </c>
      <c r="B3302" s="6">
        <v>11</v>
      </c>
      <c r="C3302" s="6">
        <v>15</v>
      </c>
      <c r="D3302" s="6">
        <v>19</v>
      </c>
      <c r="E3302" s="6" t="str">
        <f t="shared" si="202"/>
        <v>Friday</v>
      </c>
      <c r="F3302" s="6" t="str">
        <f t="shared" si="205"/>
        <v>Week-day</v>
      </c>
      <c r="G3302" s="6" t="str">
        <f>_xlfn.XLOOKUP(B3302,'[1]VLOOKUP DATA'!$A$3:$A$14,'[1]VLOOKUP DATA'!$C$3:$C$14)</f>
        <v>Low-demand</v>
      </c>
      <c r="H3302" s="6" t="str" cm="1">
        <f t="array" ref="H3302">_xlfn.XLOOKUP(1,('[1]VLOOKUP DATA'!$I$2:$I$337=[1]DATA!G3302)*('[1]VLOOKUP DATA'!$J$2:$J$337=[1]DATA!D3302)*('[1]VLOOKUP DATA'!$K$2:$K$337=[1]DATA!E3302),'[1]VLOOKUP DATA'!$L$2:$L$337)</f>
        <v>Peak</v>
      </c>
      <c r="I3302" s="1" cm="1">
        <f t="array" ref="I3302">_xlfn.XLOOKUP(B3302,'[1]VLOOKUP DATA'!$A$3:$A$14,_xlfn.XLOOKUP(H3302,'[1]VLOOKUP DATA'!$D$2:$F$2,'[1]VLOOKUP DATA'!$D$3:$F$14))*100</f>
        <v>213</v>
      </c>
      <c r="J3302" s="2">
        <v>-194.24878571428576</v>
      </c>
      <c r="K3302" s="3">
        <f t="shared" si="203"/>
        <v>0</v>
      </c>
      <c r="L3302" s="3">
        <v>80.767857142857139</v>
      </c>
      <c r="M3302" s="4">
        <v>478.06592857142863</v>
      </c>
      <c r="N3302" s="4">
        <v>2.8876874999999997</v>
      </c>
      <c r="O3302" s="4">
        <v>286.7048303571429</v>
      </c>
      <c r="P3302" s="3">
        <f t="shared" si="204"/>
        <v>480.00108333333327</v>
      </c>
      <c r="Q3302" s="5">
        <v>0</v>
      </c>
      <c r="R3302" s="5">
        <f>VLOOKUP(D3302,'[1]DESIGN LOAD'!AC:AF,2,FALSE)</f>
        <v>295</v>
      </c>
      <c r="S3302" s="7">
        <f>VLOOKUP(D3302,'[1]DESIGN LOAD'!AC:AF,3,FALSE)</f>
        <v>655</v>
      </c>
      <c r="T3302">
        <f>VLOOKUP(D3302,'[1]DESIGN LOAD'!AC:AF,4,FALSE)</f>
        <v>950</v>
      </c>
    </row>
    <row r="3303" spans="1:20" x14ac:dyDescent="0.3">
      <c r="A3303" s="6">
        <v>2024</v>
      </c>
      <c r="B3303" s="6">
        <v>11</v>
      </c>
      <c r="C3303" s="6">
        <v>15</v>
      </c>
      <c r="D3303" s="6">
        <v>20</v>
      </c>
      <c r="E3303" s="6" t="str">
        <f t="shared" si="202"/>
        <v>Friday</v>
      </c>
      <c r="F3303" s="6" t="str">
        <f t="shared" si="205"/>
        <v>Week-day</v>
      </c>
      <c r="G3303" s="6" t="str">
        <f>_xlfn.XLOOKUP(B3303,'[1]VLOOKUP DATA'!$A$3:$A$14,'[1]VLOOKUP DATA'!$C$3:$C$14)</f>
        <v>Low-demand</v>
      </c>
      <c r="H3303" s="6" t="str" cm="1">
        <f t="array" ref="H3303">_xlfn.XLOOKUP(1,('[1]VLOOKUP DATA'!$I$2:$I$337=[1]DATA!G3303)*('[1]VLOOKUP DATA'!$J$2:$J$337=[1]DATA!D3303)*('[1]VLOOKUP DATA'!$K$2:$K$337=[1]DATA!E3303),'[1]VLOOKUP DATA'!$L$2:$L$337)</f>
        <v>Standard</v>
      </c>
      <c r="I3303" s="1" cm="1">
        <f t="array" ref="I3303">_xlfn.XLOOKUP(B3303,'[1]VLOOKUP DATA'!$A$3:$A$14,_xlfn.XLOOKUP(H3303,'[1]VLOOKUP DATA'!$D$2:$F$2,'[1]VLOOKUP DATA'!$D$3:$F$14))*100</f>
        <v>147</v>
      </c>
      <c r="J3303" s="2">
        <v>-272.30308333333346</v>
      </c>
      <c r="K3303" s="3">
        <f t="shared" si="203"/>
        <v>0</v>
      </c>
      <c r="L3303" s="3">
        <v>92.625</v>
      </c>
      <c r="M3303" s="4">
        <v>443.8450166666666</v>
      </c>
      <c r="N3303" s="4">
        <v>0</v>
      </c>
      <c r="O3303" s="4">
        <v>171.54149166666673</v>
      </c>
      <c r="P3303" s="3">
        <f t="shared" si="204"/>
        <v>480.00108333333327</v>
      </c>
      <c r="Q3303" s="5">
        <v>0</v>
      </c>
      <c r="R3303" s="5">
        <f>VLOOKUP(D3303,'[1]DESIGN LOAD'!AC:AF,2,FALSE)</f>
        <v>295</v>
      </c>
      <c r="S3303" s="7">
        <f>VLOOKUP(D3303,'[1]DESIGN LOAD'!AC:AF,3,FALSE)</f>
        <v>190</v>
      </c>
      <c r="T3303">
        <f>VLOOKUP(D3303,'[1]DESIGN LOAD'!AC:AF,4,FALSE)</f>
        <v>485</v>
      </c>
    </row>
    <row r="3304" spans="1:20" x14ac:dyDescent="0.3">
      <c r="A3304" s="6">
        <v>2024</v>
      </c>
      <c r="B3304" s="6">
        <v>11</v>
      </c>
      <c r="C3304" s="6">
        <v>15</v>
      </c>
      <c r="D3304" s="6">
        <v>21</v>
      </c>
      <c r="E3304" s="6" t="str">
        <f t="shared" si="202"/>
        <v>Friday</v>
      </c>
      <c r="F3304" s="6" t="str">
        <f t="shared" si="205"/>
        <v>Week-day</v>
      </c>
      <c r="G3304" s="6" t="str">
        <f>_xlfn.XLOOKUP(B3304,'[1]VLOOKUP DATA'!$A$3:$A$14,'[1]VLOOKUP DATA'!$C$3:$C$14)</f>
        <v>Low-demand</v>
      </c>
      <c r="H3304" s="6" t="str" cm="1">
        <f t="array" ref="H3304">_xlfn.XLOOKUP(1,('[1]VLOOKUP DATA'!$I$2:$I$337=[1]DATA!G3304)*('[1]VLOOKUP DATA'!$J$2:$J$337=[1]DATA!D3304)*('[1]VLOOKUP DATA'!$K$2:$K$337=[1]DATA!E3304),'[1]VLOOKUP DATA'!$L$2:$L$337)</f>
        <v>Standard</v>
      </c>
      <c r="I3304" s="1" cm="1">
        <f t="array" ref="I3304">_xlfn.XLOOKUP(B3304,'[1]VLOOKUP DATA'!$A$3:$A$14,_xlfn.XLOOKUP(H3304,'[1]VLOOKUP DATA'!$D$2:$F$2,'[1]VLOOKUP DATA'!$D$3:$F$14))*100</f>
        <v>147</v>
      </c>
      <c r="J3304" s="2">
        <v>316.22287499999987</v>
      </c>
      <c r="K3304" s="3">
        <f t="shared" si="203"/>
        <v>316.22287499999987</v>
      </c>
      <c r="L3304" s="3">
        <v>93.141666666666666</v>
      </c>
      <c r="M3304" s="4">
        <v>181.34597500000012</v>
      </c>
      <c r="N3304" s="4">
        <v>0</v>
      </c>
      <c r="O3304" s="4">
        <v>497.56904999999983</v>
      </c>
      <c r="P3304" s="3">
        <f t="shared" si="204"/>
        <v>480.00108333333327</v>
      </c>
      <c r="Q3304" s="5">
        <v>0</v>
      </c>
      <c r="R3304" s="5">
        <f>VLOOKUP(D3304,'[1]DESIGN LOAD'!AC:AF,2,FALSE)</f>
        <v>295</v>
      </c>
      <c r="S3304" s="7">
        <f>VLOOKUP(D3304,'[1]DESIGN LOAD'!AC:AF,3,FALSE)</f>
        <v>190</v>
      </c>
      <c r="T3304">
        <f>VLOOKUP(D3304,'[1]DESIGN LOAD'!AC:AF,4,FALSE)</f>
        <v>485</v>
      </c>
    </row>
    <row r="3305" spans="1:20" x14ac:dyDescent="0.3">
      <c r="A3305" s="6">
        <v>2024</v>
      </c>
      <c r="B3305" s="6">
        <v>11</v>
      </c>
      <c r="C3305" s="6">
        <v>15</v>
      </c>
      <c r="D3305" s="6">
        <v>22</v>
      </c>
      <c r="E3305" s="6" t="str">
        <f t="shared" si="202"/>
        <v>Friday</v>
      </c>
      <c r="F3305" s="6" t="str">
        <f t="shared" si="205"/>
        <v>Week-day</v>
      </c>
      <c r="G3305" s="6" t="str">
        <f>_xlfn.XLOOKUP(B3305,'[1]VLOOKUP DATA'!$A$3:$A$14,'[1]VLOOKUP DATA'!$C$3:$C$14)</f>
        <v>Low-demand</v>
      </c>
      <c r="H3305" s="6" t="str" cm="1">
        <f t="array" ref="H3305">_xlfn.XLOOKUP(1,('[1]VLOOKUP DATA'!$I$2:$I$337=[1]DATA!G3305)*('[1]VLOOKUP DATA'!$J$2:$J$337=[1]DATA!D3305)*('[1]VLOOKUP DATA'!$K$2:$K$337=[1]DATA!E3305),'[1]VLOOKUP DATA'!$L$2:$L$337)</f>
        <v>Off-Peak</v>
      </c>
      <c r="I3305" s="1" cm="1">
        <f t="array" ref="I3305">_xlfn.XLOOKUP(B3305,'[1]VLOOKUP DATA'!$A$3:$A$14,_xlfn.XLOOKUP(H3305,'[1]VLOOKUP DATA'!$D$2:$F$2,'[1]VLOOKUP DATA'!$D$3:$F$14))*100</f>
        <v>93</v>
      </c>
      <c r="J3305" s="2">
        <v>40.417141666666673</v>
      </c>
      <c r="K3305" s="3">
        <f t="shared" si="203"/>
        <v>40.417141666666673</v>
      </c>
      <c r="L3305" s="3">
        <v>78.849999999999994</v>
      </c>
      <c r="M3305" s="4">
        <v>479.84200833333318</v>
      </c>
      <c r="N3305" s="4">
        <v>0</v>
      </c>
      <c r="O3305" s="4">
        <v>520.25945833333344</v>
      </c>
      <c r="P3305" s="3">
        <f t="shared" si="204"/>
        <v>480.00108333333327</v>
      </c>
      <c r="Q3305" s="5">
        <v>0</v>
      </c>
      <c r="R3305" s="5">
        <f>VLOOKUP(D3305,'[1]DESIGN LOAD'!AC:AF,2,FALSE)</f>
        <v>200</v>
      </c>
      <c r="S3305" s="7">
        <f>VLOOKUP(D3305,'[1]DESIGN LOAD'!AC:AF,3,FALSE)</f>
        <v>190</v>
      </c>
      <c r="T3305">
        <f>VLOOKUP(D3305,'[1]DESIGN LOAD'!AC:AF,4,FALSE)</f>
        <v>390</v>
      </c>
    </row>
    <row r="3306" spans="1:20" x14ac:dyDescent="0.3">
      <c r="A3306" s="6">
        <v>2024</v>
      </c>
      <c r="B3306" s="6">
        <v>11</v>
      </c>
      <c r="C3306" s="6">
        <v>15</v>
      </c>
      <c r="D3306" s="6">
        <v>23</v>
      </c>
      <c r="E3306" s="6" t="str">
        <f t="shared" si="202"/>
        <v>Friday</v>
      </c>
      <c r="F3306" s="6" t="str">
        <f t="shared" si="205"/>
        <v>Week-day</v>
      </c>
      <c r="G3306" s="6" t="str">
        <f>_xlfn.XLOOKUP(B3306,'[1]VLOOKUP DATA'!$A$3:$A$14,'[1]VLOOKUP DATA'!$C$3:$C$14)</f>
        <v>Low-demand</v>
      </c>
      <c r="H3306" s="6" t="str" cm="1">
        <f t="array" ref="H3306">_xlfn.XLOOKUP(1,('[1]VLOOKUP DATA'!$I$2:$I$337=[1]DATA!G3306)*('[1]VLOOKUP DATA'!$J$2:$J$337=[1]DATA!D3306)*('[1]VLOOKUP DATA'!$K$2:$K$337=[1]DATA!E3306),'[1]VLOOKUP DATA'!$L$2:$L$337)</f>
        <v>Off-Peak</v>
      </c>
      <c r="I3306" s="1" cm="1">
        <f t="array" ref="I3306">_xlfn.XLOOKUP(B3306,'[1]VLOOKUP DATA'!$A$3:$A$14,_xlfn.XLOOKUP(H3306,'[1]VLOOKUP DATA'!$D$2:$F$2,'[1]VLOOKUP DATA'!$D$3:$F$14))*100</f>
        <v>93</v>
      </c>
      <c r="J3306" s="2">
        <v>14.728174999999998</v>
      </c>
      <c r="K3306" s="3">
        <f t="shared" si="203"/>
        <v>14.728174999999998</v>
      </c>
      <c r="L3306" s="3">
        <v>76.424999999999997</v>
      </c>
      <c r="M3306" s="4">
        <v>479.82538333333315</v>
      </c>
      <c r="N3306" s="4">
        <v>0</v>
      </c>
      <c r="O3306" s="4">
        <v>494.55389166666686</v>
      </c>
      <c r="P3306" s="3">
        <f t="shared" si="204"/>
        <v>480.00108333333327</v>
      </c>
      <c r="Q3306" s="5">
        <v>0</v>
      </c>
      <c r="R3306" s="5">
        <f>VLOOKUP(D3306,'[1]DESIGN LOAD'!AC:AF,2,FALSE)</f>
        <v>200</v>
      </c>
      <c r="S3306" s="7">
        <f>VLOOKUP(D3306,'[1]DESIGN LOAD'!AC:AF,3,FALSE)</f>
        <v>190</v>
      </c>
      <c r="T3306">
        <f>VLOOKUP(D3306,'[1]DESIGN LOAD'!AC:AF,4,FALSE)</f>
        <v>390</v>
      </c>
    </row>
    <row r="3307" spans="1:20" x14ac:dyDescent="0.3">
      <c r="A3307" s="6">
        <v>2024</v>
      </c>
      <c r="B3307" s="6">
        <v>11</v>
      </c>
      <c r="C3307" s="6">
        <v>16</v>
      </c>
      <c r="D3307" s="6">
        <v>0</v>
      </c>
      <c r="E3307" s="6" t="str">
        <f t="shared" si="202"/>
        <v>Saturday</v>
      </c>
      <c r="F3307" s="6" t="str">
        <f t="shared" si="205"/>
        <v>Weekend</v>
      </c>
      <c r="G3307" s="6" t="str">
        <f>_xlfn.XLOOKUP(B3307,'[1]VLOOKUP DATA'!$A$3:$A$14,'[1]VLOOKUP DATA'!$C$3:$C$14)</f>
        <v>Low-demand</v>
      </c>
      <c r="H3307" s="6" t="str" cm="1">
        <f t="array" ref="H3307">_xlfn.XLOOKUP(1,('[1]VLOOKUP DATA'!$I$2:$I$337=[1]DATA!G3307)*('[1]VLOOKUP DATA'!$J$2:$J$337=[1]DATA!D3307)*('[1]VLOOKUP DATA'!$K$2:$K$337=[1]DATA!E3307),'[1]VLOOKUP DATA'!$L$2:$L$337)</f>
        <v>Off-Peak</v>
      </c>
      <c r="I3307" s="1" cm="1">
        <f t="array" ref="I3307">_xlfn.XLOOKUP(B3307,'[1]VLOOKUP DATA'!$A$3:$A$14,_xlfn.XLOOKUP(H3307,'[1]VLOOKUP DATA'!$D$2:$F$2,'[1]VLOOKUP DATA'!$D$3:$F$14))*100</f>
        <v>93</v>
      </c>
      <c r="J3307" s="2">
        <v>12.68584166666666</v>
      </c>
      <c r="K3307" s="3">
        <f t="shared" si="203"/>
        <v>12.68584166666666</v>
      </c>
      <c r="L3307" s="3">
        <v>74.583333333333329</v>
      </c>
      <c r="M3307" s="4">
        <v>479.82894166666642</v>
      </c>
      <c r="N3307" s="4">
        <v>0</v>
      </c>
      <c r="O3307" s="4">
        <v>492.51512499999995</v>
      </c>
      <c r="P3307" s="3">
        <f t="shared" si="204"/>
        <v>480.00108333333327</v>
      </c>
      <c r="Q3307" s="5">
        <v>0</v>
      </c>
      <c r="R3307" s="5">
        <f>VLOOKUP(D3307,'[1]DESIGN LOAD'!AC:AF,2,FALSE)</f>
        <v>200</v>
      </c>
      <c r="S3307" s="7">
        <f>VLOOKUP(D3307,'[1]DESIGN LOAD'!AC:AF,3,FALSE)</f>
        <v>190</v>
      </c>
      <c r="T3307">
        <f>VLOOKUP(D3307,'[1]DESIGN LOAD'!AC:AF,4,FALSE)</f>
        <v>390</v>
      </c>
    </row>
    <row r="3308" spans="1:20" x14ac:dyDescent="0.3">
      <c r="A3308" s="6">
        <v>2024</v>
      </c>
      <c r="B3308" s="6">
        <v>11</v>
      </c>
      <c r="C3308" s="6">
        <v>16</v>
      </c>
      <c r="D3308" s="6">
        <v>1</v>
      </c>
      <c r="E3308" s="6" t="str">
        <f t="shared" si="202"/>
        <v>Saturday</v>
      </c>
      <c r="F3308" s="6" t="str">
        <f t="shared" si="205"/>
        <v>Weekend</v>
      </c>
      <c r="G3308" s="6" t="str">
        <f>_xlfn.XLOOKUP(B3308,'[1]VLOOKUP DATA'!$A$3:$A$14,'[1]VLOOKUP DATA'!$C$3:$C$14)</f>
        <v>Low-demand</v>
      </c>
      <c r="H3308" s="6" t="str" cm="1">
        <f t="array" ref="H3308">_xlfn.XLOOKUP(1,('[1]VLOOKUP DATA'!$I$2:$I$337=[1]DATA!G3308)*('[1]VLOOKUP DATA'!$J$2:$J$337=[1]DATA!D3308)*('[1]VLOOKUP DATA'!$K$2:$K$337=[1]DATA!E3308),'[1]VLOOKUP DATA'!$L$2:$L$337)</f>
        <v>Off-Peak</v>
      </c>
      <c r="I3308" s="1" cm="1">
        <f t="array" ref="I3308">_xlfn.XLOOKUP(B3308,'[1]VLOOKUP DATA'!$A$3:$A$14,_xlfn.XLOOKUP(H3308,'[1]VLOOKUP DATA'!$D$2:$F$2,'[1]VLOOKUP DATA'!$D$3:$F$14))*100</f>
        <v>93</v>
      </c>
      <c r="J3308" s="2">
        <v>8.6535083333333276</v>
      </c>
      <c r="K3308" s="3">
        <f t="shared" si="203"/>
        <v>8.6535083333333276</v>
      </c>
      <c r="L3308" s="3">
        <v>72.724999999999994</v>
      </c>
      <c r="M3308" s="4">
        <v>479.82194166666676</v>
      </c>
      <c r="N3308" s="4">
        <v>0</v>
      </c>
      <c r="O3308" s="4">
        <v>488.47563333333335</v>
      </c>
      <c r="P3308" s="3">
        <f t="shared" si="204"/>
        <v>480.00108333333327</v>
      </c>
      <c r="Q3308" s="5">
        <v>0</v>
      </c>
      <c r="R3308" s="5">
        <f>VLOOKUP(D3308,'[1]DESIGN LOAD'!AC:AF,2,FALSE)</f>
        <v>200</v>
      </c>
      <c r="S3308" s="7">
        <f>VLOOKUP(D3308,'[1]DESIGN LOAD'!AC:AF,3,FALSE)</f>
        <v>190</v>
      </c>
      <c r="T3308">
        <f>VLOOKUP(D3308,'[1]DESIGN LOAD'!AC:AF,4,FALSE)</f>
        <v>390</v>
      </c>
    </row>
    <row r="3309" spans="1:20" x14ac:dyDescent="0.3">
      <c r="A3309" s="6">
        <v>2024</v>
      </c>
      <c r="B3309" s="6">
        <v>11</v>
      </c>
      <c r="C3309" s="6">
        <v>16</v>
      </c>
      <c r="D3309" s="6">
        <v>2</v>
      </c>
      <c r="E3309" s="6" t="str">
        <f t="shared" si="202"/>
        <v>Saturday</v>
      </c>
      <c r="F3309" s="6" t="str">
        <f t="shared" si="205"/>
        <v>Weekend</v>
      </c>
      <c r="G3309" s="6" t="str">
        <f>_xlfn.XLOOKUP(B3309,'[1]VLOOKUP DATA'!$A$3:$A$14,'[1]VLOOKUP DATA'!$C$3:$C$14)</f>
        <v>Low-demand</v>
      </c>
      <c r="H3309" s="6" t="str" cm="1">
        <f t="array" ref="H3309">_xlfn.XLOOKUP(1,('[1]VLOOKUP DATA'!$I$2:$I$337=[1]DATA!G3309)*('[1]VLOOKUP DATA'!$J$2:$J$337=[1]DATA!D3309)*('[1]VLOOKUP DATA'!$K$2:$K$337=[1]DATA!E3309),'[1]VLOOKUP DATA'!$L$2:$L$337)</f>
        <v>Off-Peak</v>
      </c>
      <c r="I3309" s="1" cm="1">
        <f t="array" ref="I3309">_xlfn.XLOOKUP(B3309,'[1]VLOOKUP DATA'!$A$3:$A$14,_xlfn.XLOOKUP(H3309,'[1]VLOOKUP DATA'!$D$2:$F$2,'[1]VLOOKUP DATA'!$D$3:$F$14))*100</f>
        <v>93</v>
      </c>
      <c r="J3309" s="2">
        <v>94.365633333333378</v>
      </c>
      <c r="K3309" s="3">
        <f t="shared" si="203"/>
        <v>94.365633333333378</v>
      </c>
      <c r="L3309" s="3">
        <v>68.966666666666669</v>
      </c>
      <c r="M3309" s="4">
        <v>479.8362083333335</v>
      </c>
      <c r="N3309" s="4">
        <v>0</v>
      </c>
      <c r="O3309" s="4">
        <v>574.20234166666694</v>
      </c>
      <c r="P3309" s="3">
        <f t="shared" si="204"/>
        <v>480.00108333333327</v>
      </c>
      <c r="Q3309" s="5">
        <v>0</v>
      </c>
      <c r="R3309" s="5">
        <f>VLOOKUP(D3309,'[1]DESIGN LOAD'!AC:AF,2,FALSE)</f>
        <v>200</v>
      </c>
      <c r="S3309" s="7">
        <f>VLOOKUP(D3309,'[1]DESIGN LOAD'!AC:AF,3,FALSE)</f>
        <v>190</v>
      </c>
      <c r="T3309">
        <f>VLOOKUP(D3309,'[1]DESIGN LOAD'!AC:AF,4,FALSE)</f>
        <v>390</v>
      </c>
    </row>
    <row r="3310" spans="1:20" x14ac:dyDescent="0.3">
      <c r="A3310" s="6">
        <v>2024</v>
      </c>
      <c r="B3310" s="6">
        <v>11</v>
      </c>
      <c r="C3310" s="6">
        <v>16</v>
      </c>
      <c r="D3310" s="6">
        <v>3</v>
      </c>
      <c r="E3310" s="6" t="str">
        <f t="shared" si="202"/>
        <v>Saturday</v>
      </c>
      <c r="F3310" s="6" t="str">
        <f t="shared" si="205"/>
        <v>Weekend</v>
      </c>
      <c r="G3310" s="6" t="str">
        <f>_xlfn.XLOOKUP(B3310,'[1]VLOOKUP DATA'!$A$3:$A$14,'[1]VLOOKUP DATA'!$C$3:$C$14)</f>
        <v>Low-demand</v>
      </c>
      <c r="H3310" s="6" t="str" cm="1">
        <f t="array" ref="H3310">_xlfn.XLOOKUP(1,('[1]VLOOKUP DATA'!$I$2:$I$337=[1]DATA!G3310)*('[1]VLOOKUP DATA'!$J$2:$J$337=[1]DATA!D3310)*('[1]VLOOKUP DATA'!$K$2:$K$337=[1]DATA!E3310),'[1]VLOOKUP DATA'!$L$2:$L$337)</f>
        <v>Off-Peak</v>
      </c>
      <c r="I3310" s="1" cm="1">
        <f t="array" ref="I3310">_xlfn.XLOOKUP(B3310,'[1]VLOOKUP DATA'!$A$3:$A$14,_xlfn.XLOOKUP(H3310,'[1]VLOOKUP DATA'!$D$2:$F$2,'[1]VLOOKUP DATA'!$D$3:$F$14))*100</f>
        <v>93</v>
      </c>
      <c r="J3310" s="2">
        <v>97.140508333333301</v>
      </c>
      <c r="K3310" s="3">
        <f t="shared" si="203"/>
        <v>97.140508333333301</v>
      </c>
      <c r="L3310" s="3">
        <v>62.791666666666664</v>
      </c>
      <c r="M3310" s="4">
        <v>479.80615000000017</v>
      </c>
      <c r="N3310" s="4">
        <v>0</v>
      </c>
      <c r="O3310" s="4">
        <v>576.94720833333338</v>
      </c>
      <c r="P3310" s="3">
        <f t="shared" si="204"/>
        <v>480.00108333333327</v>
      </c>
      <c r="Q3310" s="5">
        <v>0</v>
      </c>
      <c r="R3310" s="5">
        <f>VLOOKUP(D3310,'[1]DESIGN LOAD'!AC:AF,2,FALSE)</f>
        <v>200</v>
      </c>
      <c r="S3310" s="7">
        <f>VLOOKUP(D3310,'[1]DESIGN LOAD'!AC:AF,3,FALSE)</f>
        <v>190</v>
      </c>
      <c r="T3310">
        <f>VLOOKUP(D3310,'[1]DESIGN LOAD'!AC:AF,4,FALSE)</f>
        <v>390</v>
      </c>
    </row>
    <row r="3311" spans="1:20" x14ac:dyDescent="0.3">
      <c r="A3311" s="6">
        <v>2024</v>
      </c>
      <c r="B3311" s="6">
        <v>11</v>
      </c>
      <c r="C3311" s="6">
        <v>16</v>
      </c>
      <c r="D3311" s="6">
        <v>4</v>
      </c>
      <c r="E3311" s="6" t="str">
        <f t="shared" si="202"/>
        <v>Saturday</v>
      </c>
      <c r="F3311" s="6" t="str">
        <f t="shared" si="205"/>
        <v>Weekend</v>
      </c>
      <c r="G3311" s="6" t="str">
        <f>_xlfn.XLOOKUP(B3311,'[1]VLOOKUP DATA'!$A$3:$A$14,'[1]VLOOKUP DATA'!$C$3:$C$14)</f>
        <v>Low-demand</v>
      </c>
      <c r="H3311" s="6" t="str" cm="1">
        <f t="array" ref="H3311">_xlfn.XLOOKUP(1,('[1]VLOOKUP DATA'!$I$2:$I$337=[1]DATA!G3311)*('[1]VLOOKUP DATA'!$J$2:$J$337=[1]DATA!D3311)*('[1]VLOOKUP DATA'!$K$2:$K$337=[1]DATA!E3311),'[1]VLOOKUP DATA'!$L$2:$L$337)</f>
        <v>Off-Peak</v>
      </c>
      <c r="I3311" s="1" cm="1">
        <f t="array" ref="I3311">_xlfn.XLOOKUP(B3311,'[1]VLOOKUP DATA'!$A$3:$A$14,_xlfn.XLOOKUP(H3311,'[1]VLOOKUP DATA'!$D$2:$F$2,'[1]VLOOKUP DATA'!$D$3:$F$14))*100</f>
        <v>93</v>
      </c>
      <c r="J3311" s="2">
        <v>112.40775833333332</v>
      </c>
      <c r="K3311" s="3">
        <f t="shared" si="203"/>
        <v>112.40775833333332</v>
      </c>
      <c r="L3311" s="3">
        <v>55.966666666666669</v>
      </c>
      <c r="M3311" s="4">
        <v>479.83201666666656</v>
      </c>
      <c r="N3311" s="4">
        <v>0</v>
      </c>
      <c r="O3311" s="4">
        <v>592.24028333333308</v>
      </c>
      <c r="P3311" s="3">
        <f t="shared" si="204"/>
        <v>480.00108333333327</v>
      </c>
      <c r="Q3311" s="5">
        <v>0</v>
      </c>
      <c r="R3311" s="5">
        <f>VLOOKUP(D3311,'[1]DESIGN LOAD'!AC:AF,2,FALSE)</f>
        <v>295</v>
      </c>
      <c r="S3311" s="7">
        <f>VLOOKUP(D3311,'[1]DESIGN LOAD'!AC:AF,3,FALSE)</f>
        <v>190</v>
      </c>
      <c r="T3311">
        <f>VLOOKUP(D3311,'[1]DESIGN LOAD'!AC:AF,4,FALSE)</f>
        <v>485</v>
      </c>
    </row>
    <row r="3312" spans="1:20" x14ac:dyDescent="0.3">
      <c r="A3312" s="6">
        <v>2024</v>
      </c>
      <c r="B3312" s="6">
        <v>11</v>
      </c>
      <c r="C3312" s="6">
        <v>16</v>
      </c>
      <c r="D3312" s="6">
        <v>5</v>
      </c>
      <c r="E3312" s="6" t="str">
        <f t="shared" si="202"/>
        <v>Saturday</v>
      </c>
      <c r="F3312" s="6" t="str">
        <f t="shared" si="205"/>
        <v>Weekend</v>
      </c>
      <c r="G3312" s="6" t="str">
        <f>_xlfn.XLOOKUP(B3312,'[1]VLOOKUP DATA'!$A$3:$A$14,'[1]VLOOKUP DATA'!$C$3:$C$14)</f>
        <v>Low-demand</v>
      </c>
      <c r="H3312" s="6" t="str" cm="1">
        <f t="array" ref="H3312">_xlfn.XLOOKUP(1,('[1]VLOOKUP DATA'!$I$2:$I$337=[1]DATA!G3312)*('[1]VLOOKUP DATA'!$J$2:$J$337=[1]DATA!D3312)*('[1]VLOOKUP DATA'!$K$2:$K$337=[1]DATA!E3312),'[1]VLOOKUP DATA'!$L$2:$L$337)</f>
        <v>Off-Peak</v>
      </c>
      <c r="I3312" s="1" cm="1">
        <f t="array" ref="I3312">_xlfn.XLOOKUP(B3312,'[1]VLOOKUP DATA'!$A$3:$A$14,_xlfn.XLOOKUP(H3312,'[1]VLOOKUP DATA'!$D$2:$F$2,'[1]VLOOKUP DATA'!$D$3:$F$14))*100</f>
        <v>93</v>
      </c>
      <c r="J3312" s="2">
        <v>92.419416666666677</v>
      </c>
      <c r="K3312" s="3">
        <f t="shared" si="203"/>
        <v>92.419416666666677</v>
      </c>
      <c r="L3312" s="3">
        <v>49.575000000000003</v>
      </c>
      <c r="M3312" s="4">
        <v>479.84267499999976</v>
      </c>
      <c r="N3312" s="4">
        <v>3.7375666666666669</v>
      </c>
      <c r="O3312" s="4">
        <v>576.00024166666662</v>
      </c>
      <c r="P3312" s="3">
        <f t="shared" si="204"/>
        <v>480.00108333333327</v>
      </c>
      <c r="Q3312" s="5">
        <v>0</v>
      </c>
      <c r="R3312" s="5">
        <f>VLOOKUP(D3312,'[1]DESIGN LOAD'!AC:AF,2,FALSE)</f>
        <v>295</v>
      </c>
      <c r="S3312" s="7">
        <f>VLOOKUP(D3312,'[1]DESIGN LOAD'!AC:AF,3,FALSE)</f>
        <v>190</v>
      </c>
      <c r="T3312">
        <f>VLOOKUP(D3312,'[1]DESIGN LOAD'!AC:AF,4,FALSE)</f>
        <v>485</v>
      </c>
    </row>
    <row r="3313" spans="1:20" x14ac:dyDescent="0.3">
      <c r="A3313" s="6">
        <v>2024</v>
      </c>
      <c r="B3313" s="6">
        <v>11</v>
      </c>
      <c r="C3313" s="6">
        <v>16</v>
      </c>
      <c r="D3313" s="6">
        <v>6</v>
      </c>
      <c r="E3313" s="6" t="str">
        <f t="shared" si="202"/>
        <v>Saturday</v>
      </c>
      <c r="F3313" s="6" t="str">
        <f t="shared" si="205"/>
        <v>Weekend</v>
      </c>
      <c r="G3313" s="6" t="str">
        <f>_xlfn.XLOOKUP(B3313,'[1]VLOOKUP DATA'!$A$3:$A$14,'[1]VLOOKUP DATA'!$C$3:$C$14)</f>
        <v>Low-demand</v>
      </c>
      <c r="H3313" s="6" t="str" cm="1">
        <f t="array" ref="H3313">_xlfn.XLOOKUP(1,('[1]VLOOKUP DATA'!$I$2:$I$337=[1]DATA!G3313)*('[1]VLOOKUP DATA'!$J$2:$J$337=[1]DATA!D3313)*('[1]VLOOKUP DATA'!$K$2:$K$337=[1]DATA!E3313),'[1]VLOOKUP DATA'!$L$2:$L$337)</f>
        <v>Off-Peak</v>
      </c>
      <c r="I3313" s="1" cm="1">
        <f t="array" ref="I3313">_xlfn.XLOOKUP(B3313,'[1]VLOOKUP DATA'!$A$3:$A$14,_xlfn.XLOOKUP(H3313,'[1]VLOOKUP DATA'!$D$2:$F$2,'[1]VLOOKUP DATA'!$D$3:$F$14))*100</f>
        <v>93</v>
      </c>
      <c r="J3313" s="2">
        <v>80.870491666666652</v>
      </c>
      <c r="K3313" s="3">
        <f t="shared" si="203"/>
        <v>80.870491666666652</v>
      </c>
      <c r="L3313" s="3">
        <v>43.68333333333333</v>
      </c>
      <c r="M3313" s="4">
        <v>479.82310833333355</v>
      </c>
      <c r="N3313" s="4">
        <v>61.507991666666676</v>
      </c>
      <c r="O3313" s="4">
        <v>622.20212500000002</v>
      </c>
      <c r="P3313" s="3">
        <f t="shared" si="204"/>
        <v>480.00108333333327</v>
      </c>
      <c r="Q3313" s="5">
        <v>0</v>
      </c>
      <c r="R3313" s="5">
        <f>VLOOKUP(D3313,'[1]DESIGN LOAD'!AC:AF,2,FALSE)</f>
        <v>295</v>
      </c>
      <c r="S3313" s="7">
        <f>VLOOKUP(D3313,'[1]DESIGN LOAD'!AC:AF,3,FALSE)</f>
        <v>190</v>
      </c>
      <c r="T3313">
        <f>VLOOKUP(D3313,'[1]DESIGN LOAD'!AC:AF,4,FALSE)</f>
        <v>485</v>
      </c>
    </row>
    <row r="3314" spans="1:20" x14ac:dyDescent="0.3">
      <c r="A3314" s="6">
        <v>2024</v>
      </c>
      <c r="B3314" s="6">
        <v>11</v>
      </c>
      <c r="C3314" s="6">
        <v>16</v>
      </c>
      <c r="D3314" s="6">
        <v>7</v>
      </c>
      <c r="E3314" s="6" t="str">
        <f t="shared" si="202"/>
        <v>Saturday</v>
      </c>
      <c r="F3314" s="6" t="str">
        <f t="shared" si="205"/>
        <v>Weekend</v>
      </c>
      <c r="G3314" s="6" t="str">
        <f>_xlfn.XLOOKUP(B3314,'[1]VLOOKUP DATA'!$A$3:$A$14,'[1]VLOOKUP DATA'!$C$3:$C$14)</f>
        <v>Low-demand</v>
      </c>
      <c r="H3314" s="6" t="str" cm="1">
        <f t="array" ref="H3314">_xlfn.XLOOKUP(1,('[1]VLOOKUP DATA'!$I$2:$I$337=[1]DATA!G3314)*('[1]VLOOKUP DATA'!$J$2:$J$337=[1]DATA!D3314)*('[1]VLOOKUP DATA'!$K$2:$K$337=[1]DATA!E3314),'[1]VLOOKUP DATA'!$L$2:$L$337)</f>
        <v>Standard</v>
      </c>
      <c r="I3314" s="1" cm="1">
        <f t="array" ref="I3314">_xlfn.XLOOKUP(B3314,'[1]VLOOKUP DATA'!$A$3:$A$14,_xlfn.XLOOKUP(H3314,'[1]VLOOKUP DATA'!$D$2:$F$2,'[1]VLOOKUP DATA'!$D$3:$F$14))*100</f>
        <v>147</v>
      </c>
      <c r="J3314" s="2">
        <v>32.723474999999993</v>
      </c>
      <c r="K3314" s="3">
        <f t="shared" si="203"/>
        <v>32.723474999999993</v>
      </c>
      <c r="L3314" s="3">
        <v>38.333333333333336</v>
      </c>
      <c r="M3314" s="4">
        <v>479.82241666666687</v>
      </c>
      <c r="N3314" s="4">
        <v>152.40338333333332</v>
      </c>
      <c r="O3314" s="4">
        <v>664.94938333333334</v>
      </c>
      <c r="P3314" s="3">
        <f t="shared" si="204"/>
        <v>480.00108333333327</v>
      </c>
      <c r="Q3314" s="5">
        <v>0</v>
      </c>
      <c r="R3314" s="5">
        <f>VLOOKUP(D3314,'[1]DESIGN LOAD'!AC:AF,2,FALSE)</f>
        <v>565</v>
      </c>
      <c r="S3314" s="7">
        <f>VLOOKUP(D3314,'[1]DESIGN LOAD'!AC:AF,3,FALSE)</f>
        <v>690</v>
      </c>
      <c r="T3314">
        <f>VLOOKUP(D3314,'[1]DESIGN LOAD'!AC:AF,4,FALSE)</f>
        <v>1255</v>
      </c>
    </row>
    <row r="3315" spans="1:20" x14ac:dyDescent="0.3">
      <c r="A3315" s="6">
        <v>2024</v>
      </c>
      <c r="B3315" s="6">
        <v>11</v>
      </c>
      <c r="C3315" s="6">
        <v>16</v>
      </c>
      <c r="D3315" s="6">
        <v>8</v>
      </c>
      <c r="E3315" s="6" t="str">
        <f t="shared" si="202"/>
        <v>Saturday</v>
      </c>
      <c r="F3315" s="6" t="str">
        <f t="shared" si="205"/>
        <v>Weekend</v>
      </c>
      <c r="G3315" s="6" t="str">
        <f>_xlfn.XLOOKUP(B3315,'[1]VLOOKUP DATA'!$A$3:$A$14,'[1]VLOOKUP DATA'!$C$3:$C$14)</f>
        <v>Low-demand</v>
      </c>
      <c r="H3315" s="6" t="str" cm="1">
        <f t="array" ref="H3315">_xlfn.XLOOKUP(1,('[1]VLOOKUP DATA'!$I$2:$I$337=[1]DATA!G3315)*('[1]VLOOKUP DATA'!$J$2:$J$337=[1]DATA!D3315)*('[1]VLOOKUP DATA'!$K$2:$K$337=[1]DATA!E3315),'[1]VLOOKUP DATA'!$L$2:$L$337)</f>
        <v>Standard</v>
      </c>
      <c r="I3315" s="1" cm="1">
        <f t="array" ref="I3315">_xlfn.XLOOKUP(B3315,'[1]VLOOKUP DATA'!$A$3:$A$14,_xlfn.XLOOKUP(H3315,'[1]VLOOKUP DATA'!$D$2:$F$2,'[1]VLOOKUP DATA'!$D$3:$F$14))*100</f>
        <v>147</v>
      </c>
      <c r="J3315" s="2">
        <v>-98.677191666666658</v>
      </c>
      <c r="K3315" s="3">
        <f t="shared" si="203"/>
        <v>0</v>
      </c>
      <c r="L3315" s="3">
        <v>39.06666666666667</v>
      </c>
      <c r="M3315" s="4">
        <v>479.84925833333341</v>
      </c>
      <c r="N3315" s="4">
        <v>365.79273333333333</v>
      </c>
      <c r="O3315" s="4">
        <v>746.96444166666697</v>
      </c>
      <c r="P3315" s="3">
        <f t="shared" si="204"/>
        <v>480.00108333333327</v>
      </c>
      <c r="Q3315" s="5">
        <v>0</v>
      </c>
      <c r="R3315" s="5">
        <f>VLOOKUP(D3315,'[1]DESIGN LOAD'!AC:AF,2,FALSE)</f>
        <v>565</v>
      </c>
      <c r="S3315" s="7">
        <f>VLOOKUP(D3315,'[1]DESIGN LOAD'!AC:AF,3,FALSE)</f>
        <v>675</v>
      </c>
      <c r="T3315">
        <f>VLOOKUP(D3315,'[1]DESIGN LOAD'!AC:AF,4,FALSE)</f>
        <v>1240</v>
      </c>
    </row>
    <row r="3316" spans="1:20" x14ac:dyDescent="0.3">
      <c r="A3316" s="6">
        <v>2024</v>
      </c>
      <c r="B3316" s="6">
        <v>11</v>
      </c>
      <c r="C3316" s="6">
        <v>16</v>
      </c>
      <c r="D3316" s="6">
        <v>9</v>
      </c>
      <c r="E3316" s="6" t="str">
        <f t="shared" si="202"/>
        <v>Saturday</v>
      </c>
      <c r="F3316" s="6" t="str">
        <f t="shared" si="205"/>
        <v>Weekend</v>
      </c>
      <c r="G3316" s="6" t="str">
        <f>_xlfn.XLOOKUP(B3316,'[1]VLOOKUP DATA'!$A$3:$A$14,'[1]VLOOKUP DATA'!$C$3:$C$14)</f>
        <v>Low-demand</v>
      </c>
      <c r="H3316" s="6" t="str" cm="1">
        <f t="array" ref="H3316">_xlfn.XLOOKUP(1,('[1]VLOOKUP DATA'!$I$2:$I$337=[1]DATA!G3316)*('[1]VLOOKUP DATA'!$J$2:$J$337=[1]DATA!D3316)*('[1]VLOOKUP DATA'!$K$2:$K$337=[1]DATA!E3316),'[1]VLOOKUP DATA'!$L$2:$L$337)</f>
        <v>Standard</v>
      </c>
      <c r="I3316" s="1" cm="1">
        <f t="array" ref="I3316">_xlfn.XLOOKUP(B3316,'[1]VLOOKUP DATA'!$A$3:$A$14,_xlfn.XLOOKUP(H3316,'[1]VLOOKUP DATA'!$D$2:$F$2,'[1]VLOOKUP DATA'!$D$3:$F$14))*100</f>
        <v>147</v>
      </c>
      <c r="J3316" s="2">
        <v>-201.32760000000002</v>
      </c>
      <c r="K3316" s="3">
        <f t="shared" si="203"/>
        <v>0</v>
      </c>
      <c r="L3316" s="3">
        <v>47.741666666666667</v>
      </c>
      <c r="M3316" s="4">
        <v>47.980308333333333</v>
      </c>
      <c r="N3316" s="4">
        <v>878.8396833333336</v>
      </c>
      <c r="O3316" s="4">
        <v>725.49146666666695</v>
      </c>
      <c r="P3316" s="3">
        <f t="shared" si="204"/>
        <v>480.00108333333327</v>
      </c>
      <c r="Q3316" s="5">
        <v>0</v>
      </c>
      <c r="R3316" s="5">
        <f>VLOOKUP(D3316,'[1]DESIGN LOAD'!AC:AF,2,FALSE)</f>
        <v>565</v>
      </c>
      <c r="S3316" s="7">
        <f>VLOOKUP(D3316,'[1]DESIGN LOAD'!AC:AF,3,FALSE)</f>
        <v>675</v>
      </c>
      <c r="T3316">
        <f>VLOOKUP(D3316,'[1]DESIGN LOAD'!AC:AF,4,FALSE)</f>
        <v>1240</v>
      </c>
    </row>
    <row r="3317" spans="1:20" x14ac:dyDescent="0.3">
      <c r="A3317" s="6">
        <v>2024</v>
      </c>
      <c r="B3317" s="6">
        <v>11</v>
      </c>
      <c r="C3317" s="6">
        <v>16</v>
      </c>
      <c r="D3317" s="6">
        <v>10</v>
      </c>
      <c r="E3317" s="6" t="str">
        <f t="shared" si="202"/>
        <v>Saturday</v>
      </c>
      <c r="F3317" s="6" t="str">
        <f t="shared" si="205"/>
        <v>Weekend</v>
      </c>
      <c r="G3317" s="6" t="str">
        <f>_xlfn.XLOOKUP(B3317,'[1]VLOOKUP DATA'!$A$3:$A$14,'[1]VLOOKUP DATA'!$C$3:$C$14)</f>
        <v>Low-demand</v>
      </c>
      <c r="H3317" s="6" t="str" cm="1">
        <f t="array" ref="H3317">_xlfn.XLOOKUP(1,('[1]VLOOKUP DATA'!$I$2:$I$337=[1]DATA!G3317)*('[1]VLOOKUP DATA'!$J$2:$J$337=[1]DATA!D3317)*('[1]VLOOKUP DATA'!$K$2:$K$337=[1]DATA!E3317),'[1]VLOOKUP DATA'!$L$2:$L$337)</f>
        <v>Standard</v>
      </c>
      <c r="I3317" s="1" cm="1">
        <f t="array" ref="I3317">_xlfn.XLOOKUP(B3317,'[1]VLOOKUP DATA'!$A$3:$A$14,_xlfn.XLOOKUP(H3317,'[1]VLOOKUP DATA'!$D$2:$F$2,'[1]VLOOKUP DATA'!$D$3:$F$14))*100</f>
        <v>147</v>
      </c>
      <c r="J3317" s="2">
        <v>-232.86719166666668</v>
      </c>
      <c r="K3317" s="3">
        <f t="shared" si="203"/>
        <v>0</v>
      </c>
      <c r="L3317" s="3">
        <v>57.725000000000001</v>
      </c>
      <c r="M3317" s="4">
        <v>0</v>
      </c>
      <c r="N3317" s="4">
        <v>971.68662500000016</v>
      </c>
      <c r="O3317" s="4">
        <v>738.81844166666667</v>
      </c>
      <c r="P3317" s="3">
        <f t="shared" si="204"/>
        <v>480.00108333333327</v>
      </c>
      <c r="Q3317" s="5">
        <v>0</v>
      </c>
      <c r="R3317" s="5">
        <f>VLOOKUP(D3317,'[1]DESIGN LOAD'!AC:AF,2,FALSE)</f>
        <v>565</v>
      </c>
      <c r="S3317" s="7">
        <f>VLOOKUP(D3317,'[1]DESIGN LOAD'!AC:AF,3,FALSE)</f>
        <v>675</v>
      </c>
      <c r="T3317">
        <f>VLOOKUP(D3317,'[1]DESIGN LOAD'!AC:AF,4,FALSE)</f>
        <v>1240</v>
      </c>
    </row>
    <row r="3318" spans="1:20" x14ac:dyDescent="0.3">
      <c r="A3318" s="6">
        <v>2024</v>
      </c>
      <c r="B3318" s="6">
        <v>11</v>
      </c>
      <c r="C3318" s="6">
        <v>16</v>
      </c>
      <c r="D3318" s="6">
        <v>11</v>
      </c>
      <c r="E3318" s="6" t="str">
        <f t="shared" si="202"/>
        <v>Saturday</v>
      </c>
      <c r="F3318" s="6" t="str">
        <f t="shared" si="205"/>
        <v>Weekend</v>
      </c>
      <c r="G3318" s="6" t="str">
        <f>_xlfn.XLOOKUP(B3318,'[1]VLOOKUP DATA'!$A$3:$A$14,'[1]VLOOKUP DATA'!$C$3:$C$14)</f>
        <v>Low-demand</v>
      </c>
      <c r="H3318" s="6" t="str" cm="1">
        <f t="array" ref="H3318">_xlfn.XLOOKUP(1,('[1]VLOOKUP DATA'!$I$2:$I$337=[1]DATA!G3318)*('[1]VLOOKUP DATA'!$J$2:$J$337=[1]DATA!D3318)*('[1]VLOOKUP DATA'!$K$2:$K$337=[1]DATA!E3318),'[1]VLOOKUP DATA'!$L$2:$L$337)</f>
        <v>Standard</v>
      </c>
      <c r="I3318" s="1" cm="1">
        <f t="array" ref="I3318">_xlfn.XLOOKUP(B3318,'[1]VLOOKUP DATA'!$A$3:$A$14,_xlfn.XLOOKUP(H3318,'[1]VLOOKUP DATA'!$D$2:$F$2,'[1]VLOOKUP DATA'!$D$3:$F$14))*100</f>
        <v>147</v>
      </c>
      <c r="J3318" s="2">
        <v>-232.20684999999995</v>
      </c>
      <c r="K3318" s="3">
        <f t="shared" si="203"/>
        <v>0</v>
      </c>
      <c r="L3318" s="3">
        <v>69.441666666666663</v>
      </c>
      <c r="M3318" s="4">
        <v>0</v>
      </c>
      <c r="N3318" s="4">
        <v>999.34390833333339</v>
      </c>
      <c r="O3318" s="4">
        <v>767.13605833333418</v>
      </c>
      <c r="P3318" s="3">
        <f t="shared" si="204"/>
        <v>480.00108333333327</v>
      </c>
      <c r="Q3318" s="5">
        <v>0</v>
      </c>
      <c r="R3318" s="5">
        <f>VLOOKUP(D3318,'[1]DESIGN LOAD'!AC:AF,2,FALSE)</f>
        <v>565</v>
      </c>
      <c r="S3318" s="7">
        <f>VLOOKUP(D3318,'[1]DESIGN LOAD'!AC:AF,3,FALSE)</f>
        <v>675</v>
      </c>
      <c r="T3318">
        <f>VLOOKUP(D3318,'[1]DESIGN LOAD'!AC:AF,4,FALSE)</f>
        <v>1240</v>
      </c>
    </row>
    <row r="3319" spans="1:20" x14ac:dyDescent="0.3">
      <c r="A3319" s="6">
        <v>2024</v>
      </c>
      <c r="B3319" s="6">
        <v>11</v>
      </c>
      <c r="C3319" s="6">
        <v>16</v>
      </c>
      <c r="D3319" s="6">
        <v>12</v>
      </c>
      <c r="E3319" s="6" t="str">
        <f t="shared" si="202"/>
        <v>Saturday</v>
      </c>
      <c r="F3319" s="6" t="str">
        <f t="shared" si="205"/>
        <v>Weekend</v>
      </c>
      <c r="G3319" s="6" t="str">
        <f>_xlfn.XLOOKUP(B3319,'[1]VLOOKUP DATA'!$A$3:$A$14,'[1]VLOOKUP DATA'!$C$3:$C$14)</f>
        <v>Low-demand</v>
      </c>
      <c r="H3319" s="6" t="str" cm="1">
        <f t="array" ref="H3319">_xlfn.XLOOKUP(1,('[1]VLOOKUP DATA'!$I$2:$I$337=[1]DATA!G3319)*('[1]VLOOKUP DATA'!$J$2:$J$337=[1]DATA!D3319)*('[1]VLOOKUP DATA'!$K$2:$K$337=[1]DATA!E3319),'[1]VLOOKUP DATA'!$L$2:$L$337)</f>
        <v>Off-Peak</v>
      </c>
      <c r="I3319" s="1" cm="1">
        <f t="array" ref="I3319">_xlfn.XLOOKUP(B3319,'[1]VLOOKUP DATA'!$A$3:$A$14,_xlfn.XLOOKUP(H3319,'[1]VLOOKUP DATA'!$D$2:$F$2,'[1]VLOOKUP DATA'!$D$3:$F$14))*100</f>
        <v>93</v>
      </c>
      <c r="J3319" s="2">
        <v>-185.19610000000003</v>
      </c>
      <c r="K3319" s="3">
        <f t="shared" si="203"/>
        <v>0</v>
      </c>
      <c r="L3319" s="3">
        <v>79.333333333333329</v>
      </c>
      <c r="M3319" s="4">
        <v>0</v>
      </c>
      <c r="N3319" s="4">
        <v>1001.6631083333327</v>
      </c>
      <c r="O3319" s="4">
        <v>816.4660166666672</v>
      </c>
      <c r="P3319" s="3">
        <f t="shared" si="204"/>
        <v>480.00108333333327</v>
      </c>
      <c r="Q3319" s="5">
        <v>0</v>
      </c>
      <c r="R3319" s="5">
        <f>VLOOKUP(D3319,'[1]DESIGN LOAD'!AC:AF,2,FALSE)</f>
        <v>565</v>
      </c>
      <c r="S3319" s="7">
        <f>VLOOKUP(D3319,'[1]DESIGN LOAD'!AC:AF,3,FALSE)</f>
        <v>675</v>
      </c>
      <c r="T3319">
        <f>VLOOKUP(D3319,'[1]DESIGN LOAD'!AC:AF,4,FALSE)</f>
        <v>1240</v>
      </c>
    </row>
    <row r="3320" spans="1:20" x14ac:dyDescent="0.3">
      <c r="A3320" s="6">
        <v>2024</v>
      </c>
      <c r="B3320" s="6">
        <v>11</v>
      </c>
      <c r="C3320" s="6">
        <v>16</v>
      </c>
      <c r="D3320" s="6">
        <v>13</v>
      </c>
      <c r="E3320" s="6" t="str">
        <f t="shared" si="202"/>
        <v>Saturday</v>
      </c>
      <c r="F3320" s="6" t="str">
        <f t="shared" si="205"/>
        <v>Weekend</v>
      </c>
      <c r="G3320" s="6" t="str">
        <f>_xlfn.XLOOKUP(B3320,'[1]VLOOKUP DATA'!$A$3:$A$14,'[1]VLOOKUP DATA'!$C$3:$C$14)</f>
        <v>Low-demand</v>
      </c>
      <c r="H3320" s="6" t="str" cm="1">
        <f t="array" ref="H3320">_xlfn.XLOOKUP(1,('[1]VLOOKUP DATA'!$I$2:$I$337=[1]DATA!G3320)*('[1]VLOOKUP DATA'!$J$2:$J$337=[1]DATA!D3320)*('[1]VLOOKUP DATA'!$K$2:$K$337=[1]DATA!E3320),'[1]VLOOKUP DATA'!$L$2:$L$337)</f>
        <v>Off-Peak</v>
      </c>
      <c r="I3320" s="1" cm="1">
        <f t="array" ref="I3320">_xlfn.XLOOKUP(B3320,'[1]VLOOKUP DATA'!$A$3:$A$14,_xlfn.XLOOKUP(H3320,'[1]VLOOKUP DATA'!$D$2:$F$2,'[1]VLOOKUP DATA'!$D$3:$F$14))*100</f>
        <v>93</v>
      </c>
      <c r="J3320" s="2">
        <v>-131.12265833333322</v>
      </c>
      <c r="K3320" s="3">
        <f t="shared" si="203"/>
        <v>0</v>
      </c>
      <c r="L3320" s="3">
        <v>87.325000000000003</v>
      </c>
      <c r="M3320" s="4">
        <v>0</v>
      </c>
      <c r="N3320" s="4">
        <v>983.08813333333296</v>
      </c>
      <c r="O3320" s="4">
        <v>851.96449166666673</v>
      </c>
      <c r="P3320" s="3">
        <f t="shared" si="204"/>
        <v>480.00108333333327</v>
      </c>
      <c r="Q3320" s="5">
        <v>0</v>
      </c>
      <c r="R3320" s="5">
        <f>VLOOKUP(D3320,'[1]DESIGN LOAD'!AC:AF,2,FALSE)</f>
        <v>565</v>
      </c>
      <c r="S3320" s="7">
        <f>VLOOKUP(D3320,'[1]DESIGN LOAD'!AC:AF,3,FALSE)</f>
        <v>675</v>
      </c>
      <c r="T3320">
        <f>VLOOKUP(D3320,'[1]DESIGN LOAD'!AC:AF,4,FALSE)</f>
        <v>1240</v>
      </c>
    </row>
    <row r="3321" spans="1:20" x14ac:dyDescent="0.3">
      <c r="A3321" s="6">
        <v>2024</v>
      </c>
      <c r="B3321" s="6">
        <v>11</v>
      </c>
      <c r="C3321" s="6">
        <v>16</v>
      </c>
      <c r="D3321" s="6">
        <v>14</v>
      </c>
      <c r="E3321" s="6" t="str">
        <f t="shared" si="202"/>
        <v>Saturday</v>
      </c>
      <c r="F3321" s="6" t="str">
        <f t="shared" si="205"/>
        <v>Weekend</v>
      </c>
      <c r="G3321" s="6" t="str">
        <f>_xlfn.XLOOKUP(B3321,'[1]VLOOKUP DATA'!$A$3:$A$14,'[1]VLOOKUP DATA'!$C$3:$C$14)</f>
        <v>Low-demand</v>
      </c>
      <c r="H3321" s="6" t="str" cm="1">
        <f t="array" ref="H3321">_xlfn.XLOOKUP(1,('[1]VLOOKUP DATA'!$I$2:$I$337=[1]DATA!G3321)*('[1]VLOOKUP DATA'!$J$2:$J$337=[1]DATA!D3321)*('[1]VLOOKUP DATA'!$K$2:$K$337=[1]DATA!E3321),'[1]VLOOKUP DATA'!$L$2:$L$337)</f>
        <v>Off-Peak</v>
      </c>
      <c r="I3321" s="1" cm="1">
        <f t="array" ref="I3321">_xlfn.XLOOKUP(B3321,'[1]VLOOKUP DATA'!$A$3:$A$14,_xlfn.XLOOKUP(H3321,'[1]VLOOKUP DATA'!$D$2:$F$2,'[1]VLOOKUP DATA'!$D$3:$F$14))*100</f>
        <v>93</v>
      </c>
      <c r="J3321" s="2">
        <v>-109.6851083333333</v>
      </c>
      <c r="K3321" s="3">
        <f t="shared" si="203"/>
        <v>0</v>
      </c>
      <c r="L3321" s="3">
        <v>92.041666666666671</v>
      </c>
      <c r="M3321" s="4">
        <v>47.986941666666674</v>
      </c>
      <c r="N3321" s="4">
        <v>894.92499999999961</v>
      </c>
      <c r="O3321" s="4">
        <v>833.22588333333306</v>
      </c>
      <c r="P3321" s="3">
        <f t="shared" si="204"/>
        <v>480.00108333333327</v>
      </c>
      <c r="Q3321" s="5">
        <v>0</v>
      </c>
      <c r="R3321" s="5">
        <f>VLOOKUP(D3321,'[1]DESIGN LOAD'!AC:AF,2,FALSE)</f>
        <v>565</v>
      </c>
      <c r="S3321" s="7">
        <f>VLOOKUP(D3321,'[1]DESIGN LOAD'!AC:AF,3,FALSE)</f>
        <v>675</v>
      </c>
      <c r="T3321">
        <f>VLOOKUP(D3321,'[1]DESIGN LOAD'!AC:AF,4,FALSE)</f>
        <v>1240</v>
      </c>
    </row>
    <row r="3322" spans="1:20" x14ac:dyDescent="0.3">
      <c r="A3322" s="6">
        <v>2024</v>
      </c>
      <c r="B3322" s="6">
        <v>11</v>
      </c>
      <c r="C3322" s="6">
        <v>16</v>
      </c>
      <c r="D3322" s="6">
        <v>15</v>
      </c>
      <c r="E3322" s="6" t="str">
        <f t="shared" si="202"/>
        <v>Saturday</v>
      </c>
      <c r="F3322" s="6" t="str">
        <f t="shared" si="205"/>
        <v>Weekend</v>
      </c>
      <c r="G3322" s="6" t="str">
        <f>_xlfn.XLOOKUP(B3322,'[1]VLOOKUP DATA'!$A$3:$A$14,'[1]VLOOKUP DATA'!$C$3:$C$14)</f>
        <v>Low-demand</v>
      </c>
      <c r="H3322" s="6" t="str" cm="1">
        <f t="array" ref="H3322">_xlfn.XLOOKUP(1,('[1]VLOOKUP DATA'!$I$2:$I$337=[1]DATA!G3322)*('[1]VLOOKUP DATA'!$J$2:$J$337=[1]DATA!D3322)*('[1]VLOOKUP DATA'!$K$2:$K$337=[1]DATA!E3322),'[1]VLOOKUP DATA'!$L$2:$L$337)</f>
        <v>Off-Peak</v>
      </c>
      <c r="I3322" s="1" cm="1">
        <f t="array" ref="I3322">_xlfn.XLOOKUP(B3322,'[1]VLOOKUP DATA'!$A$3:$A$14,_xlfn.XLOOKUP(H3322,'[1]VLOOKUP DATA'!$D$2:$F$2,'[1]VLOOKUP DATA'!$D$3:$F$14))*100</f>
        <v>93</v>
      </c>
      <c r="J3322" s="2">
        <v>-23.152708333333319</v>
      </c>
      <c r="K3322" s="3">
        <f t="shared" si="203"/>
        <v>0</v>
      </c>
      <c r="L3322" s="3">
        <v>96.3</v>
      </c>
      <c r="M3322" s="4">
        <v>130.28124166666666</v>
      </c>
      <c r="N3322" s="4">
        <v>703.63904166666657</v>
      </c>
      <c r="O3322" s="4">
        <v>810.76744999999994</v>
      </c>
      <c r="P3322" s="3">
        <f t="shared" si="204"/>
        <v>480.00108333333327</v>
      </c>
      <c r="Q3322" s="5">
        <v>0</v>
      </c>
      <c r="R3322" s="5">
        <f>VLOOKUP(D3322,'[1]DESIGN LOAD'!AC:AF,2,FALSE)</f>
        <v>565</v>
      </c>
      <c r="S3322" s="7">
        <f>VLOOKUP(D3322,'[1]DESIGN LOAD'!AC:AF,3,FALSE)</f>
        <v>675</v>
      </c>
      <c r="T3322">
        <f>VLOOKUP(D3322,'[1]DESIGN LOAD'!AC:AF,4,FALSE)</f>
        <v>1240</v>
      </c>
    </row>
    <row r="3323" spans="1:20" x14ac:dyDescent="0.3">
      <c r="A3323" s="6">
        <v>2024</v>
      </c>
      <c r="B3323" s="6">
        <v>11</v>
      </c>
      <c r="C3323" s="6">
        <v>16</v>
      </c>
      <c r="D3323" s="6">
        <v>16</v>
      </c>
      <c r="E3323" s="6" t="str">
        <f t="shared" si="202"/>
        <v>Saturday</v>
      </c>
      <c r="F3323" s="6" t="str">
        <f t="shared" si="205"/>
        <v>Weekend</v>
      </c>
      <c r="G3323" s="6" t="str">
        <f>_xlfn.XLOOKUP(B3323,'[1]VLOOKUP DATA'!$A$3:$A$14,'[1]VLOOKUP DATA'!$C$3:$C$14)</f>
        <v>Low-demand</v>
      </c>
      <c r="H3323" s="6" t="str" cm="1">
        <f t="array" ref="H3323">_xlfn.XLOOKUP(1,('[1]VLOOKUP DATA'!$I$2:$I$337=[1]DATA!G3323)*('[1]VLOOKUP DATA'!$J$2:$J$337=[1]DATA!D3323)*('[1]VLOOKUP DATA'!$K$2:$K$337=[1]DATA!E3323),'[1]VLOOKUP DATA'!$L$2:$L$337)</f>
        <v>Off-Peak</v>
      </c>
      <c r="I3323" s="1" cm="1">
        <f t="array" ref="I3323">_xlfn.XLOOKUP(B3323,'[1]VLOOKUP DATA'!$A$3:$A$14,_xlfn.XLOOKUP(H3323,'[1]VLOOKUP DATA'!$D$2:$F$2,'[1]VLOOKUP DATA'!$D$3:$F$14))*100</f>
        <v>93</v>
      </c>
      <c r="J3323" s="2">
        <v>-1.6722916666666663</v>
      </c>
      <c r="K3323" s="3">
        <f t="shared" si="203"/>
        <v>0</v>
      </c>
      <c r="L3323" s="3">
        <v>95.808333333333337</v>
      </c>
      <c r="M3323" s="4">
        <v>294.5963916666667</v>
      </c>
      <c r="N3323" s="4">
        <v>459.75225833333332</v>
      </c>
      <c r="O3323" s="4">
        <v>752.67610000000013</v>
      </c>
      <c r="P3323" s="3">
        <f t="shared" si="204"/>
        <v>480.00108333333327</v>
      </c>
      <c r="Q3323" s="5">
        <v>0</v>
      </c>
      <c r="R3323" s="5">
        <f>VLOOKUP(D3323,'[1]DESIGN LOAD'!AC:AF,2,FALSE)</f>
        <v>565</v>
      </c>
      <c r="S3323" s="7">
        <f>VLOOKUP(D3323,'[1]DESIGN LOAD'!AC:AF,3,FALSE)</f>
        <v>675</v>
      </c>
      <c r="T3323">
        <f>VLOOKUP(D3323,'[1]DESIGN LOAD'!AC:AF,4,FALSE)</f>
        <v>1240</v>
      </c>
    </row>
    <row r="3324" spans="1:20" x14ac:dyDescent="0.3">
      <c r="A3324" s="6">
        <v>2024</v>
      </c>
      <c r="B3324" s="6">
        <v>11</v>
      </c>
      <c r="C3324" s="6">
        <v>16</v>
      </c>
      <c r="D3324" s="6">
        <v>17</v>
      </c>
      <c r="E3324" s="6" t="str">
        <f t="shared" si="202"/>
        <v>Saturday</v>
      </c>
      <c r="F3324" s="6" t="str">
        <f t="shared" si="205"/>
        <v>Weekend</v>
      </c>
      <c r="G3324" s="6" t="str">
        <f>_xlfn.XLOOKUP(B3324,'[1]VLOOKUP DATA'!$A$3:$A$14,'[1]VLOOKUP DATA'!$C$3:$C$14)</f>
        <v>Low-demand</v>
      </c>
      <c r="H3324" s="6" t="str" cm="1">
        <f t="array" ref="H3324">_xlfn.XLOOKUP(1,('[1]VLOOKUP DATA'!$I$2:$I$337=[1]DATA!G3324)*('[1]VLOOKUP DATA'!$J$2:$J$337=[1]DATA!D3324)*('[1]VLOOKUP DATA'!$K$2:$K$337=[1]DATA!E3324),'[1]VLOOKUP DATA'!$L$2:$L$337)</f>
        <v>Off-Peak</v>
      </c>
      <c r="I3324" s="1" cm="1">
        <f t="array" ref="I3324">_xlfn.XLOOKUP(B3324,'[1]VLOOKUP DATA'!$A$3:$A$14,_xlfn.XLOOKUP(H3324,'[1]VLOOKUP DATA'!$D$2:$F$2,'[1]VLOOKUP DATA'!$D$3:$F$14))*100</f>
        <v>93</v>
      </c>
      <c r="J3324" s="2">
        <v>310.09822499999996</v>
      </c>
      <c r="K3324" s="3">
        <f t="shared" si="203"/>
        <v>310.09822499999996</v>
      </c>
      <c r="L3324" s="3">
        <v>91.174999999999997</v>
      </c>
      <c r="M3324" s="4">
        <v>279.88697500000001</v>
      </c>
      <c r="N3324" s="4">
        <v>185.96328333333332</v>
      </c>
      <c r="O3324" s="4">
        <v>775.94862500000011</v>
      </c>
      <c r="P3324" s="3">
        <f t="shared" si="204"/>
        <v>480.00108333333327</v>
      </c>
      <c r="Q3324" s="5">
        <v>0</v>
      </c>
      <c r="R3324" s="5">
        <f>VLOOKUP(D3324,'[1]DESIGN LOAD'!AC:AF,2,FALSE)</f>
        <v>555</v>
      </c>
      <c r="S3324" s="7">
        <f>VLOOKUP(D3324,'[1]DESIGN LOAD'!AC:AF,3,FALSE)</f>
        <v>675</v>
      </c>
      <c r="T3324">
        <f>VLOOKUP(D3324,'[1]DESIGN LOAD'!AC:AF,4,FALSE)</f>
        <v>1230</v>
      </c>
    </row>
    <row r="3325" spans="1:20" x14ac:dyDescent="0.3">
      <c r="A3325" s="6">
        <v>2024</v>
      </c>
      <c r="B3325" s="6">
        <v>11</v>
      </c>
      <c r="C3325" s="6">
        <v>16</v>
      </c>
      <c r="D3325" s="6">
        <v>18</v>
      </c>
      <c r="E3325" s="6" t="str">
        <f t="shared" si="202"/>
        <v>Saturday</v>
      </c>
      <c r="F3325" s="6" t="str">
        <f t="shared" si="205"/>
        <v>Weekend</v>
      </c>
      <c r="G3325" s="6" t="str">
        <f>_xlfn.XLOOKUP(B3325,'[1]VLOOKUP DATA'!$A$3:$A$14,'[1]VLOOKUP DATA'!$C$3:$C$14)</f>
        <v>Low-demand</v>
      </c>
      <c r="H3325" s="6" t="str" cm="1">
        <f t="array" ref="H3325">_xlfn.XLOOKUP(1,('[1]VLOOKUP DATA'!$I$2:$I$337=[1]DATA!G3325)*('[1]VLOOKUP DATA'!$J$2:$J$337=[1]DATA!D3325)*('[1]VLOOKUP DATA'!$K$2:$K$337=[1]DATA!E3325),'[1]VLOOKUP DATA'!$L$2:$L$337)</f>
        <v>Standard</v>
      </c>
      <c r="I3325" s="1" cm="1">
        <f t="array" ref="I3325">_xlfn.XLOOKUP(B3325,'[1]VLOOKUP DATA'!$A$3:$A$14,_xlfn.XLOOKUP(H3325,'[1]VLOOKUP DATA'!$D$2:$F$2,'[1]VLOOKUP DATA'!$D$3:$F$14))*100</f>
        <v>147</v>
      </c>
      <c r="J3325" s="2">
        <v>305.60974311926611</v>
      </c>
      <c r="K3325" s="3">
        <f t="shared" si="203"/>
        <v>305.60974311926611</v>
      </c>
      <c r="L3325" s="3">
        <v>65.944954128440372</v>
      </c>
      <c r="M3325" s="4">
        <v>338.04437614678886</v>
      </c>
      <c r="N3325" s="4">
        <v>30.567678899082566</v>
      </c>
      <c r="O3325" s="4">
        <v>674.2222293577986</v>
      </c>
      <c r="P3325" s="3">
        <f t="shared" si="204"/>
        <v>480.00108333333327</v>
      </c>
      <c r="Q3325" s="5">
        <v>0</v>
      </c>
      <c r="R3325" s="5">
        <f>VLOOKUP(D3325,'[1]DESIGN LOAD'!AC:AF,2,FALSE)</f>
        <v>485</v>
      </c>
      <c r="S3325" s="7">
        <f>VLOOKUP(D3325,'[1]DESIGN LOAD'!AC:AF,3,FALSE)</f>
        <v>655</v>
      </c>
      <c r="T3325">
        <f>VLOOKUP(D3325,'[1]DESIGN LOAD'!AC:AF,4,FALSE)</f>
        <v>1140</v>
      </c>
    </row>
    <row r="3326" spans="1:20" x14ac:dyDescent="0.3">
      <c r="A3326" s="6">
        <v>2024</v>
      </c>
      <c r="B3326" s="6">
        <v>11</v>
      </c>
      <c r="C3326" s="6">
        <v>16</v>
      </c>
      <c r="D3326" s="6">
        <v>19</v>
      </c>
      <c r="E3326" s="6" t="str">
        <f t="shared" si="202"/>
        <v>Saturday</v>
      </c>
      <c r="F3326" s="6" t="str">
        <f t="shared" si="205"/>
        <v>Weekend</v>
      </c>
      <c r="G3326" s="6" t="str">
        <f>_xlfn.XLOOKUP(B3326,'[1]VLOOKUP DATA'!$A$3:$A$14,'[1]VLOOKUP DATA'!$C$3:$C$14)</f>
        <v>Low-demand</v>
      </c>
      <c r="H3326" s="6" t="str" cm="1">
        <f t="array" ref="H3326">_xlfn.XLOOKUP(1,('[1]VLOOKUP DATA'!$I$2:$I$337=[1]DATA!G3326)*('[1]VLOOKUP DATA'!$J$2:$J$337=[1]DATA!D3326)*('[1]VLOOKUP DATA'!$K$2:$K$337=[1]DATA!E3326),'[1]VLOOKUP DATA'!$L$2:$L$337)</f>
        <v>Standard</v>
      </c>
      <c r="I3326" s="1" cm="1">
        <f t="array" ref="I3326">_xlfn.XLOOKUP(B3326,'[1]VLOOKUP DATA'!$A$3:$A$14,_xlfn.XLOOKUP(H3326,'[1]VLOOKUP DATA'!$D$2:$F$2,'[1]VLOOKUP DATA'!$D$3:$F$14))*100</f>
        <v>147</v>
      </c>
      <c r="J3326" s="2">
        <v>108.959825</v>
      </c>
      <c r="K3326" s="3">
        <f t="shared" si="203"/>
        <v>108.959825</v>
      </c>
      <c r="L3326" s="3">
        <v>56.633333333333333</v>
      </c>
      <c r="M3326" s="4">
        <v>479.82793333333359</v>
      </c>
      <c r="N3326" s="4">
        <v>2.775641666666667</v>
      </c>
      <c r="O3326" s="4">
        <v>591.56394166666678</v>
      </c>
      <c r="P3326" s="3">
        <f t="shared" si="204"/>
        <v>480.00108333333327</v>
      </c>
      <c r="Q3326" s="5">
        <v>0</v>
      </c>
      <c r="R3326" s="5">
        <f>VLOOKUP(D3326,'[1]DESIGN LOAD'!AC:AF,2,FALSE)</f>
        <v>295</v>
      </c>
      <c r="S3326" s="7">
        <f>VLOOKUP(D3326,'[1]DESIGN LOAD'!AC:AF,3,FALSE)</f>
        <v>655</v>
      </c>
      <c r="T3326">
        <f>VLOOKUP(D3326,'[1]DESIGN LOAD'!AC:AF,4,FALSE)</f>
        <v>950</v>
      </c>
    </row>
    <row r="3327" spans="1:20" x14ac:dyDescent="0.3">
      <c r="A3327" s="6">
        <v>2024</v>
      </c>
      <c r="B3327" s="6">
        <v>11</v>
      </c>
      <c r="C3327" s="6">
        <v>16</v>
      </c>
      <c r="D3327" s="6">
        <v>20</v>
      </c>
      <c r="E3327" s="6" t="str">
        <f t="shared" si="202"/>
        <v>Saturday</v>
      </c>
      <c r="F3327" s="6" t="str">
        <f t="shared" si="205"/>
        <v>Weekend</v>
      </c>
      <c r="G3327" s="6" t="str">
        <f>_xlfn.XLOOKUP(B3327,'[1]VLOOKUP DATA'!$A$3:$A$14,'[1]VLOOKUP DATA'!$C$3:$C$14)</f>
        <v>Low-demand</v>
      </c>
      <c r="H3327" s="6" t="str" cm="1">
        <f t="array" ref="H3327">_xlfn.XLOOKUP(1,('[1]VLOOKUP DATA'!$I$2:$I$337=[1]DATA!G3327)*('[1]VLOOKUP DATA'!$J$2:$J$337=[1]DATA!D3327)*('[1]VLOOKUP DATA'!$K$2:$K$337=[1]DATA!E3327),'[1]VLOOKUP DATA'!$L$2:$L$337)</f>
        <v>Off-Peak</v>
      </c>
      <c r="I3327" s="1" cm="1">
        <f t="array" ref="I3327">_xlfn.XLOOKUP(B3327,'[1]VLOOKUP DATA'!$A$3:$A$14,_xlfn.XLOOKUP(H3327,'[1]VLOOKUP DATA'!$D$2:$F$2,'[1]VLOOKUP DATA'!$D$3:$F$14))*100</f>
        <v>93</v>
      </c>
      <c r="J3327" s="2">
        <v>-12.984391666666665</v>
      </c>
      <c r="K3327" s="3">
        <f t="shared" si="203"/>
        <v>0</v>
      </c>
      <c r="L3327" s="3">
        <v>53</v>
      </c>
      <c r="M3327" s="4">
        <v>479.82622500000008</v>
      </c>
      <c r="N3327" s="4">
        <v>0</v>
      </c>
      <c r="O3327" s="4">
        <v>466.84152499999999</v>
      </c>
      <c r="P3327" s="3">
        <f t="shared" si="204"/>
        <v>480.00108333333327</v>
      </c>
      <c r="Q3327" s="5">
        <v>0</v>
      </c>
      <c r="R3327" s="5">
        <f>VLOOKUP(D3327,'[1]DESIGN LOAD'!AC:AF,2,FALSE)</f>
        <v>295</v>
      </c>
      <c r="S3327" s="7">
        <f>VLOOKUP(D3327,'[1]DESIGN LOAD'!AC:AF,3,FALSE)</f>
        <v>190</v>
      </c>
      <c r="T3327">
        <f>VLOOKUP(D3327,'[1]DESIGN LOAD'!AC:AF,4,FALSE)</f>
        <v>485</v>
      </c>
    </row>
    <row r="3328" spans="1:20" x14ac:dyDescent="0.3">
      <c r="A3328" s="6">
        <v>2024</v>
      </c>
      <c r="B3328" s="6">
        <v>11</v>
      </c>
      <c r="C3328" s="6">
        <v>16</v>
      </c>
      <c r="D3328" s="6">
        <v>21</v>
      </c>
      <c r="E3328" s="6" t="str">
        <f t="shared" si="202"/>
        <v>Saturday</v>
      </c>
      <c r="F3328" s="6" t="str">
        <f t="shared" si="205"/>
        <v>Weekend</v>
      </c>
      <c r="G3328" s="6" t="str">
        <f>_xlfn.XLOOKUP(B3328,'[1]VLOOKUP DATA'!$A$3:$A$14,'[1]VLOOKUP DATA'!$C$3:$C$14)</f>
        <v>Low-demand</v>
      </c>
      <c r="H3328" s="6" t="str" cm="1">
        <f t="array" ref="H3328">_xlfn.XLOOKUP(1,('[1]VLOOKUP DATA'!$I$2:$I$337=[1]DATA!G3328)*('[1]VLOOKUP DATA'!$J$2:$J$337=[1]DATA!D3328)*('[1]VLOOKUP DATA'!$K$2:$K$337=[1]DATA!E3328),'[1]VLOOKUP DATA'!$L$2:$L$337)</f>
        <v>Off-Peak</v>
      </c>
      <c r="I3328" s="1" cm="1">
        <f t="array" ref="I3328">_xlfn.XLOOKUP(B3328,'[1]VLOOKUP DATA'!$A$3:$A$14,_xlfn.XLOOKUP(H3328,'[1]VLOOKUP DATA'!$D$2:$F$2,'[1]VLOOKUP DATA'!$D$3:$F$14))*100</f>
        <v>93</v>
      </c>
      <c r="J3328" s="2">
        <v>-36.005850000000002</v>
      </c>
      <c r="K3328" s="3">
        <f t="shared" si="203"/>
        <v>0</v>
      </c>
      <c r="L3328" s="3">
        <v>53.408333333333331</v>
      </c>
      <c r="M3328" s="4">
        <v>479.82271666666679</v>
      </c>
      <c r="N3328" s="4">
        <v>0</v>
      </c>
      <c r="O3328" s="4">
        <v>443.81649166666625</v>
      </c>
      <c r="P3328" s="3">
        <f t="shared" si="204"/>
        <v>480.00108333333327</v>
      </c>
      <c r="Q3328" s="5">
        <v>0</v>
      </c>
      <c r="R3328" s="5">
        <f>VLOOKUP(D3328,'[1]DESIGN LOAD'!AC:AF,2,FALSE)</f>
        <v>295</v>
      </c>
      <c r="S3328" s="7">
        <f>VLOOKUP(D3328,'[1]DESIGN LOAD'!AC:AF,3,FALSE)</f>
        <v>190</v>
      </c>
      <c r="T3328">
        <f>VLOOKUP(D3328,'[1]DESIGN LOAD'!AC:AF,4,FALSE)</f>
        <v>485</v>
      </c>
    </row>
    <row r="3329" spans="1:20" x14ac:dyDescent="0.3">
      <c r="A3329" s="6">
        <v>2024</v>
      </c>
      <c r="B3329" s="6">
        <v>11</v>
      </c>
      <c r="C3329" s="6">
        <v>16</v>
      </c>
      <c r="D3329" s="6">
        <v>22</v>
      </c>
      <c r="E3329" s="6" t="str">
        <f t="shared" si="202"/>
        <v>Saturday</v>
      </c>
      <c r="F3329" s="6" t="str">
        <f t="shared" si="205"/>
        <v>Weekend</v>
      </c>
      <c r="G3329" s="6" t="str">
        <f>_xlfn.XLOOKUP(B3329,'[1]VLOOKUP DATA'!$A$3:$A$14,'[1]VLOOKUP DATA'!$C$3:$C$14)</f>
        <v>Low-demand</v>
      </c>
      <c r="H3329" s="6" t="str" cm="1">
        <f t="array" ref="H3329">_xlfn.XLOOKUP(1,('[1]VLOOKUP DATA'!$I$2:$I$337=[1]DATA!G3329)*('[1]VLOOKUP DATA'!$J$2:$J$337=[1]DATA!D3329)*('[1]VLOOKUP DATA'!$K$2:$K$337=[1]DATA!E3329),'[1]VLOOKUP DATA'!$L$2:$L$337)</f>
        <v>Off-Peak</v>
      </c>
      <c r="I3329" s="1" cm="1">
        <f t="array" ref="I3329">_xlfn.XLOOKUP(B3329,'[1]VLOOKUP DATA'!$A$3:$A$14,_xlfn.XLOOKUP(H3329,'[1]VLOOKUP DATA'!$D$2:$F$2,'[1]VLOOKUP DATA'!$D$3:$F$14))*100</f>
        <v>93</v>
      </c>
      <c r="J3329" s="2">
        <v>-34.285283333333318</v>
      </c>
      <c r="K3329" s="3">
        <f t="shared" si="203"/>
        <v>0</v>
      </c>
      <c r="L3329" s="3">
        <v>54.233333333333334</v>
      </c>
      <c r="M3329" s="4">
        <v>479.82675833333343</v>
      </c>
      <c r="N3329" s="4">
        <v>0</v>
      </c>
      <c r="O3329" s="4">
        <v>445.54097499999989</v>
      </c>
      <c r="P3329" s="3">
        <f t="shared" si="204"/>
        <v>480.00108333333327</v>
      </c>
      <c r="Q3329" s="5">
        <v>0</v>
      </c>
      <c r="R3329" s="5">
        <f>VLOOKUP(D3329,'[1]DESIGN LOAD'!AC:AF,2,FALSE)</f>
        <v>200</v>
      </c>
      <c r="S3329" s="7">
        <f>VLOOKUP(D3329,'[1]DESIGN LOAD'!AC:AF,3,FALSE)</f>
        <v>190</v>
      </c>
      <c r="T3329">
        <f>VLOOKUP(D3329,'[1]DESIGN LOAD'!AC:AF,4,FALSE)</f>
        <v>390</v>
      </c>
    </row>
    <row r="3330" spans="1:20" x14ac:dyDescent="0.3">
      <c r="A3330" s="6">
        <v>2024</v>
      </c>
      <c r="B3330" s="6">
        <v>11</v>
      </c>
      <c r="C3330" s="6">
        <v>16</v>
      </c>
      <c r="D3330" s="6">
        <v>23</v>
      </c>
      <c r="E3330" s="6" t="str">
        <f t="shared" ref="E3330:E3393" si="206">TEXT(DATE(A3330, B3330, C3330), "dddd")</f>
        <v>Saturday</v>
      </c>
      <c r="F3330" s="6" t="str">
        <f t="shared" si="205"/>
        <v>Weekend</v>
      </c>
      <c r="G3330" s="6" t="str">
        <f>_xlfn.XLOOKUP(B3330,'[1]VLOOKUP DATA'!$A$3:$A$14,'[1]VLOOKUP DATA'!$C$3:$C$14)</f>
        <v>Low-demand</v>
      </c>
      <c r="H3330" s="6" t="str" cm="1">
        <f t="array" ref="H3330">_xlfn.XLOOKUP(1,('[1]VLOOKUP DATA'!$I$2:$I$337=[1]DATA!G3330)*('[1]VLOOKUP DATA'!$J$2:$J$337=[1]DATA!D3330)*('[1]VLOOKUP DATA'!$K$2:$K$337=[1]DATA!E3330),'[1]VLOOKUP DATA'!$L$2:$L$337)</f>
        <v>Off-Peak</v>
      </c>
      <c r="I3330" s="1" cm="1">
        <f t="array" ref="I3330">_xlfn.XLOOKUP(B3330,'[1]VLOOKUP DATA'!$A$3:$A$14,_xlfn.XLOOKUP(H3330,'[1]VLOOKUP DATA'!$D$2:$F$2,'[1]VLOOKUP DATA'!$D$3:$F$14))*100</f>
        <v>93</v>
      </c>
      <c r="J3330" s="2">
        <v>-30.587491666666661</v>
      </c>
      <c r="K3330" s="3">
        <f t="shared" ref="K3330:K3393" si="207">IF(J3330&gt;0,J3330,0)</f>
        <v>0</v>
      </c>
      <c r="L3330" s="3">
        <v>54.93333333333333</v>
      </c>
      <c r="M3330" s="4">
        <v>479.85506666666691</v>
      </c>
      <c r="N3330" s="4">
        <v>0</v>
      </c>
      <c r="O3330" s="4">
        <v>449.26724166666662</v>
      </c>
      <c r="P3330" s="3">
        <f t="shared" ref="P3330:P3393" si="208">_xlfn.MAXIFS(M:M,B:B,B3330)</f>
        <v>480.00108333333327</v>
      </c>
      <c r="Q3330" s="5">
        <v>0</v>
      </c>
      <c r="R3330" s="5">
        <f>VLOOKUP(D3330,'[1]DESIGN LOAD'!AC:AF,2,FALSE)</f>
        <v>200</v>
      </c>
      <c r="S3330" s="7">
        <f>VLOOKUP(D3330,'[1]DESIGN LOAD'!AC:AF,3,FALSE)</f>
        <v>190</v>
      </c>
      <c r="T3330">
        <f>VLOOKUP(D3330,'[1]DESIGN LOAD'!AC:AF,4,FALSE)</f>
        <v>390</v>
      </c>
    </row>
    <row r="3331" spans="1:20" x14ac:dyDescent="0.3">
      <c r="A3331" s="6">
        <v>2024</v>
      </c>
      <c r="B3331" s="6">
        <v>11</v>
      </c>
      <c r="C3331" s="6">
        <v>17</v>
      </c>
      <c r="D3331" s="6">
        <v>0</v>
      </c>
      <c r="E3331" s="6" t="str">
        <f t="shared" si="206"/>
        <v>Sunday</v>
      </c>
      <c r="F3331" s="6" t="str">
        <f t="shared" si="205"/>
        <v>Weekend</v>
      </c>
      <c r="G3331" s="6" t="str">
        <f>_xlfn.XLOOKUP(B3331,'[1]VLOOKUP DATA'!$A$3:$A$14,'[1]VLOOKUP DATA'!$C$3:$C$14)</f>
        <v>Low-demand</v>
      </c>
      <c r="H3331" s="6" t="str" cm="1">
        <f t="array" ref="H3331">_xlfn.XLOOKUP(1,('[1]VLOOKUP DATA'!$I$2:$I$337=[1]DATA!G3331)*('[1]VLOOKUP DATA'!$J$2:$J$337=[1]DATA!D3331)*('[1]VLOOKUP DATA'!$K$2:$K$337=[1]DATA!E3331),'[1]VLOOKUP DATA'!$L$2:$L$337)</f>
        <v>Off-Peak</v>
      </c>
      <c r="I3331" s="1" cm="1">
        <f t="array" ref="I3331">_xlfn.XLOOKUP(B3331,'[1]VLOOKUP DATA'!$A$3:$A$14,_xlfn.XLOOKUP(H3331,'[1]VLOOKUP DATA'!$D$2:$F$2,'[1]VLOOKUP DATA'!$D$3:$F$14))*100</f>
        <v>93</v>
      </c>
      <c r="J3331" s="2">
        <v>-53.416916666666658</v>
      </c>
      <c r="K3331" s="3">
        <f t="shared" si="207"/>
        <v>0</v>
      </c>
      <c r="L3331" s="3">
        <v>56.30833333333333</v>
      </c>
      <c r="M3331" s="4">
        <v>479.80425833333328</v>
      </c>
      <c r="N3331" s="4">
        <v>0</v>
      </c>
      <c r="O3331" s="4">
        <v>426.3867833333332</v>
      </c>
      <c r="P3331" s="3">
        <f t="shared" si="208"/>
        <v>480.00108333333327</v>
      </c>
      <c r="Q3331" s="5">
        <v>0</v>
      </c>
      <c r="R3331" s="5">
        <f>VLOOKUP(D3331,'[1]DESIGN LOAD'!AC:AF,2,FALSE)</f>
        <v>200</v>
      </c>
      <c r="S3331" s="7">
        <f>VLOOKUP(D3331,'[1]DESIGN LOAD'!AC:AF,3,FALSE)</f>
        <v>190</v>
      </c>
      <c r="T3331">
        <f>VLOOKUP(D3331,'[1]DESIGN LOAD'!AC:AF,4,FALSE)</f>
        <v>390</v>
      </c>
    </row>
    <row r="3332" spans="1:20" x14ac:dyDescent="0.3">
      <c r="A3332" s="6">
        <v>2024</v>
      </c>
      <c r="B3332" s="6">
        <v>11</v>
      </c>
      <c r="C3332" s="6">
        <v>17</v>
      </c>
      <c r="D3332" s="6">
        <v>1</v>
      </c>
      <c r="E3332" s="6" t="str">
        <f t="shared" si="206"/>
        <v>Sunday</v>
      </c>
      <c r="F3332" s="6" t="str">
        <f t="shared" si="205"/>
        <v>Weekend</v>
      </c>
      <c r="G3332" s="6" t="str">
        <f>_xlfn.XLOOKUP(B3332,'[1]VLOOKUP DATA'!$A$3:$A$14,'[1]VLOOKUP DATA'!$C$3:$C$14)</f>
        <v>Low-demand</v>
      </c>
      <c r="H3332" s="6" t="str" cm="1">
        <f t="array" ref="H3332">_xlfn.XLOOKUP(1,('[1]VLOOKUP DATA'!$I$2:$I$337=[1]DATA!G3332)*('[1]VLOOKUP DATA'!$J$2:$J$337=[1]DATA!D3332)*('[1]VLOOKUP DATA'!$K$2:$K$337=[1]DATA!E3332),'[1]VLOOKUP DATA'!$L$2:$L$337)</f>
        <v>Off-Peak</v>
      </c>
      <c r="I3332" s="1" cm="1">
        <f t="array" ref="I3332">_xlfn.XLOOKUP(B3332,'[1]VLOOKUP DATA'!$A$3:$A$14,_xlfn.XLOOKUP(H3332,'[1]VLOOKUP DATA'!$D$2:$F$2,'[1]VLOOKUP DATA'!$D$3:$F$14))*100</f>
        <v>93</v>
      </c>
      <c r="J3332" s="2">
        <v>-33.714916666666667</v>
      </c>
      <c r="K3332" s="3">
        <f t="shared" si="207"/>
        <v>0</v>
      </c>
      <c r="L3332" s="3">
        <v>57.875</v>
      </c>
      <c r="M3332" s="4">
        <v>479.80622500000004</v>
      </c>
      <c r="N3332" s="4">
        <v>0</v>
      </c>
      <c r="O3332" s="4">
        <v>446.0909916666667</v>
      </c>
      <c r="P3332" s="3">
        <f t="shared" si="208"/>
        <v>480.00108333333327</v>
      </c>
      <c r="Q3332" s="5">
        <v>0</v>
      </c>
      <c r="R3332" s="5">
        <f>VLOOKUP(D3332,'[1]DESIGN LOAD'!AC:AF,2,FALSE)</f>
        <v>200</v>
      </c>
      <c r="S3332" s="7">
        <f>VLOOKUP(D3332,'[1]DESIGN LOAD'!AC:AF,3,FALSE)</f>
        <v>190</v>
      </c>
      <c r="T3332">
        <f>VLOOKUP(D3332,'[1]DESIGN LOAD'!AC:AF,4,FALSE)</f>
        <v>390</v>
      </c>
    </row>
    <row r="3333" spans="1:20" x14ac:dyDescent="0.3">
      <c r="A3333" s="6">
        <v>2024</v>
      </c>
      <c r="B3333" s="6">
        <v>11</v>
      </c>
      <c r="C3333" s="6">
        <v>17</v>
      </c>
      <c r="D3333" s="6">
        <v>2</v>
      </c>
      <c r="E3333" s="6" t="str">
        <f t="shared" si="206"/>
        <v>Sunday</v>
      </c>
      <c r="F3333" s="6" t="str">
        <f t="shared" si="205"/>
        <v>Weekend</v>
      </c>
      <c r="G3333" s="6" t="str">
        <f>_xlfn.XLOOKUP(B3333,'[1]VLOOKUP DATA'!$A$3:$A$14,'[1]VLOOKUP DATA'!$C$3:$C$14)</f>
        <v>Low-demand</v>
      </c>
      <c r="H3333" s="6" t="str" cm="1">
        <f t="array" ref="H3333">_xlfn.XLOOKUP(1,('[1]VLOOKUP DATA'!$I$2:$I$337=[1]DATA!G3333)*('[1]VLOOKUP DATA'!$J$2:$J$337=[1]DATA!D3333)*('[1]VLOOKUP DATA'!$K$2:$K$337=[1]DATA!E3333),'[1]VLOOKUP DATA'!$L$2:$L$337)</f>
        <v>Off-Peak</v>
      </c>
      <c r="I3333" s="1" cm="1">
        <f t="array" ref="I3333">_xlfn.XLOOKUP(B3333,'[1]VLOOKUP DATA'!$A$3:$A$14,_xlfn.XLOOKUP(H3333,'[1]VLOOKUP DATA'!$D$2:$F$2,'[1]VLOOKUP DATA'!$D$3:$F$14))*100</f>
        <v>93</v>
      </c>
      <c r="J3333" s="2">
        <v>45.693516666666646</v>
      </c>
      <c r="K3333" s="3">
        <f t="shared" si="207"/>
        <v>45.693516666666646</v>
      </c>
      <c r="L3333" s="3">
        <v>56.533333333333331</v>
      </c>
      <c r="M3333" s="4">
        <v>479.8299916666669</v>
      </c>
      <c r="N3333" s="4">
        <v>0</v>
      </c>
      <c r="O3333" s="4">
        <v>525.52400833333343</v>
      </c>
      <c r="P3333" s="3">
        <f t="shared" si="208"/>
        <v>480.00108333333327</v>
      </c>
      <c r="Q3333" s="5">
        <v>0</v>
      </c>
      <c r="R3333" s="5">
        <f>VLOOKUP(D3333,'[1]DESIGN LOAD'!AC:AF,2,FALSE)</f>
        <v>200</v>
      </c>
      <c r="S3333" s="7">
        <f>VLOOKUP(D3333,'[1]DESIGN LOAD'!AC:AF,3,FALSE)</f>
        <v>190</v>
      </c>
      <c r="T3333">
        <f>VLOOKUP(D3333,'[1]DESIGN LOAD'!AC:AF,4,FALSE)</f>
        <v>390</v>
      </c>
    </row>
    <row r="3334" spans="1:20" x14ac:dyDescent="0.3">
      <c r="A3334" s="6">
        <v>2024</v>
      </c>
      <c r="B3334" s="6">
        <v>11</v>
      </c>
      <c r="C3334" s="6">
        <v>17</v>
      </c>
      <c r="D3334" s="6">
        <v>3</v>
      </c>
      <c r="E3334" s="6" t="str">
        <f t="shared" si="206"/>
        <v>Sunday</v>
      </c>
      <c r="F3334" s="6" t="str">
        <f t="shared" si="205"/>
        <v>Weekend</v>
      </c>
      <c r="G3334" s="6" t="str">
        <f>_xlfn.XLOOKUP(B3334,'[1]VLOOKUP DATA'!$A$3:$A$14,'[1]VLOOKUP DATA'!$C$3:$C$14)</f>
        <v>Low-demand</v>
      </c>
      <c r="H3334" s="6" t="str" cm="1">
        <f t="array" ref="H3334">_xlfn.XLOOKUP(1,('[1]VLOOKUP DATA'!$I$2:$I$337=[1]DATA!G3334)*('[1]VLOOKUP DATA'!$J$2:$J$337=[1]DATA!D3334)*('[1]VLOOKUP DATA'!$K$2:$K$337=[1]DATA!E3334),'[1]VLOOKUP DATA'!$L$2:$L$337)</f>
        <v>Off-Peak</v>
      </c>
      <c r="I3334" s="1" cm="1">
        <f t="array" ref="I3334">_xlfn.XLOOKUP(B3334,'[1]VLOOKUP DATA'!$A$3:$A$14,_xlfn.XLOOKUP(H3334,'[1]VLOOKUP DATA'!$D$2:$F$2,'[1]VLOOKUP DATA'!$D$3:$F$14))*100</f>
        <v>93</v>
      </c>
      <c r="J3334" s="2">
        <v>57.023158333333335</v>
      </c>
      <c r="K3334" s="3">
        <f t="shared" si="207"/>
        <v>57.023158333333335</v>
      </c>
      <c r="L3334" s="3">
        <v>52.85</v>
      </c>
      <c r="M3334" s="4">
        <v>479.8224249999999</v>
      </c>
      <c r="N3334" s="4">
        <v>0</v>
      </c>
      <c r="O3334" s="4">
        <v>536.84609166666655</v>
      </c>
      <c r="P3334" s="3">
        <f t="shared" si="208"/>
        <v>480.00108333333327</v>
      </c>
      <c r="Q3334" s="5">
        <v>0</v>
      </c>
      <c r="R3334" s="5">
        <f>VLOOKUP(D3334,'[1]DESIGN LOAD'!AC:AF,2,FALSE)</f>
        <v>200</v>
      </c>
      <c r="S3334" s="7">
        <f>VLOOKUP(D3334,'[1]DESIGN LOAD'!AC:AF,3,FALSE)</f>
        <v>190</v>
      </c>
      <c r="T3334">
        <f>VLOOKUP(D3334,'[1]DESIGN LOAD'!AC:AF,4,FALSE)</f>
        <v>390</v>
      </c>
    </row>
    <row r="3335" spans="1:20" x14ac:dyDescent="0.3">
      <c r="A3335" s="6">
        <v>2024</v>
      </c>
      <c r="B3335" s="6">
        <v>11</v>
      </c>
      <c r="C3335" s="6">
        <v>17</v>
      </c>
      <c r="D3335" s="6">
        <v>4</v>
      </c>
      <c r="E3335" s="6" t="str">
        <f t="shared" si="206"/>
        <v>Sunday</v>
      </c>
      <c r="F3335" s="6" t="str">
        <f t="shared" si="205"/>
        <v>Weekend</v>
      </c>
      <c r="G3335" s="6" t="str">
        <f>_xlfn.XLOOKUP(B3335,'[1]VLOOKUP DATA'!$A$3:$A$14,'[1]VLOOKUP DATA'!$C$3:$C$14)</f>
        <v>Low-demand</v>
      </c>
      <c r="H3335" s="6" t="str" cm="1">
        <f t="array" ref="H3335">_xlfn.XLOOKUP(1,('[1]VLOOKUP DATA'!$I$2:$I$337=[1]DATA!G3335)*('[1]VLOOKUP DATA'!$J$2:$J$337=[1]DATA!D3335)*('[1]VLOOKUP DATA'!$K$2:$K$337=[1]DATA!E3335),'[1]VLOOKUP DATA'!$L$2:$L$337)</f>
        <v>Off-Peak</v>
      </c>
      <c r="I3335" s="1" cm="1">
        <f t="array" ref="I3335">_xlfn.XLOOKUP(B3335,'[1]VLOOKUP DATA'!$A$3:$A$14,_xlfn.XLOOKUP(H3335,'[1]VLOOKUP DATA'!$D$2:$F$2,'[1]VLOOKUP DATA'!$D$3:$F$14))*100</f>
        <v>93</v>
      </c>
      <c r="J3335" s="2">
        <v>74.711266666666688</v>
      </c>
      <c r="K3335" s="3">
        <f t="shared" si="207"/>
        <v>74.711266666666688</v>
      </c>
      <c r="L3335" s="3">
        <v>48.024999999999999</v>
      </c>
      <c r="M3335" s="4">
        <v>479.84006666666693</v>
      </c>
      <c r="N3335" s="4">
        <v>0</v>
      </c>
      <c r="O3335" s="4">
        <v>554.55186666666646</v>
      </c>
      <c r="P3335" s="3">
        <f t="shared" si="208"/>
        <v>480.00108333333327</v>
      </c>
      <c r="Q3335" s="5">
        <v>0</v>
      </c>
      <c r="R3335" s="5">
        <f>VLOOKUP(D3335,'[1]DESIGN LOAD'!AC:AF,2,FALSE)</f>
        <v>295</v>
      </c>
      <c r="S3335" s="7">
        <f>VLOOKUP(D3335,'[1]DESIGN LOAD'!AC:AF,3,FALSE)</f>
        <v>190</v>
      </c>
      <c r="T3335">
        <f>VLOOKUP(D3335,'[1]DESIGN LOAD'!AC:AF,4,FALSE)</f>
        <v>485</v>
      </c>
    </row>
    <row r="3336" spans="1:20" x14ac:dyDescent="0.3">
      <c r="A3336" s="6">
        <v>2024</v>
      </c>
      <c r="B3336" s="6">
        <v>11</v>
      </c>
      <c r="C3336" s="6">
        <v>17</v>
      </c>
      <c r="D3336" s="6">
        <v>5</v>
      </c>
      <c r="E3336" s="6" t="str">
        <f t="shared" si="206"/>
        <v>Sunday</v>
      </c>
      <c r="F3336" s="6" t="str">
        <f t="shared" si="205"/>
        <v>Weekend</v>
      </c>
      <c r="G3336" s="6" t="str">
        <f>_xlfn.XLOOKUP(B3336,'[1]VLOOKUP DATA'!$A$3:$A$14,'[1]VLOOKUP DATA'!$C$3:$C$14)</f>
        <v>Low-demand</v>
      </c>
      <c r="H3336" s="6" t="str" cm="1">
        <f t="array" ref="H3336">_xlfn.XLOOKUP(1,('[1]VLOOKUP DATA'!$I$2:$I$337=[1]DATA!G3336)*('[1]VLOOKUP DATA'!$J$2:$J$337=[1]DATA!D3336)*('[1]VLOOKUP DATA'!$K$2:$K$337=[1]DATA!E3336),'[1]VLOOKUP DATA'!$L$2:$L$337)</f>
        <v>Off-Peak</v>
      </c>
      <c r="I3336" s="1" cm="1">
        <f t="array" ref="I3336">_xlfn.XLOOKUP(B3336,'[1]VLOOKUP DATA'!$A$3:$A$14,_xlfn.XLOOKUP(H3336,'[1]VLOOKUP DATA'!$D$2:$F$2,'[1]VLOOKUP DATA'!$D$3:$F$14))*100</f>
        <v>93</v>
      </c>
      <c r="J3336" s="2">
        <v>49.369441666666653</v>
      </c>
      <c r="K3336" s="3">
        <f t="shared" si="207"/>
        <v>49.369441666666653</v>
      </c>
      <c r="L3336" s="3">
        <v>43.141666666666666</v>
      </c>
      <c r="M3336" s="4">
        <v>479.84466666666668</v>
      </c>
      <c r="N3336" s="4">
        <v>8.167225000000002</v>
      </c>
      <c r="O3336" s="4">
        <v>537.3818</v>
      </c>
      <c r="P3336" s="3">
        <f t="shared" si="208"/>
        <v>480.00108333333327</v>
      </c>
      <c r="Q3336" s="5">
        <v>0</v>
      </c>
      <c r="R3336" s="5">
        <f>VLOOKUP(D3336,'[1]DESIGN LOAD'!AC:AF,2,FALSE)</f>
        <v>295</v>
      </c>
      <c r="S3336" s="7">
        <f>VLOOKUP(D3336,'[1]DESIGN LOAD'!AC:AF,3,FALSE)</f>
        <v>190</v>
      </c>
      <c r="T3336">
        <f>VLOOKUP(D3336,'[1]DESIGN LOAD'!AC:AF,4,FALSE)</f>
        <v>485</v>
      </c>
    </row>
    <row r="3337" spans="1:20" x14ac:dyDescent="0.3">
      <c r="A3337" s="6">
        <v>2024</v>
      </c>
      <c r="B3337" s="6">
        <v>11</v>
      </c>
      <c r="C3337" s="6">
        <v>17</v>
      </c>
      <c r="D3337" s="6">
        <v>6</v>
      </c>
      <c r="E3337" s="6" t="str">
        <f t="shared" si="206"/>
        <v>Sunday</v>
      </c>
      <c r="F3337" s="6" t="str">
        <f t="shared" si="205"/>
        <v>Weekend</v>
      </c>
      <c r="G3337" s="6" t="str">
        <f>_xlfn.XLOOKUP(B3337,'[1]VLOOKUP DATA'!$A$3:$A$14,'[1]VLOOKUP DATA'!$C$3:$C$14)</f>
        <v>Low-demand</v>
      </c>
      <c r="H3337" s="6" t="str" cm="1">
        <f t="array" ref="H3337">_xlfn.XLOOKUP(1,('[1]VLOOKUP DATA'!$I$2:$I$337=[1]DATA!G3337)*('[1]VLOOKUP DATA'!$J$2:$J$337=[1]DATA!D3337)*('[1]VLOOKUP DATA'!$K$2:$K$337=[1]DATA!E3337),'[1]VLOOKUP DATA'!$L$2:$L$337)</f>
        <v>Off-Peak</v>
      </c>
      <c r="I3337" s="1" cm="1">
        <f t="array" ref="I3337">_xlfn.XLOOKUP(B3337,'[1]VLOOKUP DATA'!$A$3:$A$14,_xlfn.XLOOKUP(H3337,'[1]VLOOKUP DATA'!$D$2:$F$2,'[1]VLOOKUP DATA'!$D$3:$F$14))*100</f>
        <v>93</v>
      </c>
      <c r="J3337" s="2">
        <v>-45.950508333333325</v>
      </c>
      <c r="K3337" s="3">
        <f t="shared" si="207"/>
        <v>0</v>
      </c>
      <c r="L3337" s="3">
        <v>41.483333333333334</v>
      </c>
      <c r="M3337" s="4">
        <v>479.82073333333312</v>
      </c>
      <c r="N3337" s="4">
        <v>166.02329999999998</v>
      </c>
      <c r="O3337" s="4">
        <v>599.89334999999994</v>
      </c>
      <c r="P3337" s="3">
        <f t="shared" si="208"/>
        <v>480.00108333333327</v>
      </c>
      <c r="Q3337" s="5">
        <v>0</v>
      </c>
      <c r="R3337" s="5">
        <f>VLOOKUP(D3337,'[1]DESIGN LOAD'!AC:AF,2,FALSE)</f>
        <v>295</v>
      </c>
      <c r="S3337" s="7">
        <f>VLOOKUP(D3337,'[1]DESIGN LOAD'!AC:AF,3,FALSE)</f>
        <v>190</v>
      </c>
      <c r="T3337">
        <f>VLOOKUP(D3337,'[1]DESIGN LOAD'!AC:AF,4,FALSE)</f>
        <v>485</v>
      </c>
    </row>
    <row r="3338" spans="1:20" x14ac:dyDescent="0.3">
      <c r="A3338" s="6">
        <v>2024</v>
      </c>
      <c r="B3338" s="6">
        <v>11</v>
      </c>
      <c r="C3338" s="6">
        <v>17</v>
      </c>
      <c r="D3338" s="6">
        <v>7</v>
      </c>
      <c r="E3338" s="6" t="str">
        <f t="shared" si="206"/>
        <v>Sunday</v>
      </c>
      <c r="F3338" s="6" t="str">
        <f t="shared" si="205"/>
        <v>Weekend</v>
      </c>
      <c r="G3338" s="6" t="str">
        <f>_xlfn.XLOOKUP(B3338,'[1]VLOOKUP DATA'!$A$3:$A$14,'[1]VLOOKUP DATA'!$C$3:$C$14)</f>
        <v>Low-demand</v>
      </c>
      <c r="H3338" s="6" t="str" cm="1">
        <f t="array" ref="H3338">_xlfn.XLOOKUP(1,('[1]VLOOKUP DATA'!$I$2:$I$337=[1]DATA!G3338)*('[1]VLOOKUP DATA'!$J$2:$J$337=[1]DATA!D3338)*('[1]VLOOKUP DATA'!$K$2:$K$337=[1]DATA!E3338),'[1]VLOOKUP DATA'!$L$2:$L$337)</f>
        <v>Off-Peak</v>
      </c>
      <c r="I3338" s="1" cm="1">
        <f t="array" ref="I3338">_xlfn.XLOOKUP(B3338,'[1]VLOOKUP DATA'!$A$3:$A$14,_xlfn.XLOOKUP(H3338,'[1]VLOOKUP DATA'!$D$2:$F$2,'[1]VLOOKUP DATA'!$D$3:$F$14))*100</f>
        <v>93</v>
      </c>
      <c r="J3338" s="2">
        <v>-260.76395833333328</v>
      </c>
      <c r="K3338" s="3">
        <f t="shared" si="207"/>
        <v>0</v>
      </c>
      <c r="L3338" s="3">
        <v>48.4</v>
      </c>
      <c r="M3338" s="4">
        <v>479.82871666666671</v>
      </c>
      <c r="N3338" s="4">
        <v>449.29161666666704</v>
      </c>
      <c r="O3338" s="4">
        <v>668.35588333333317</v>
      </c>
      <c r="P3338" s="3">
        <f t="shared" si="208"/>
        <v>480.00108333333327</v>
      </c>
      <c r="Q3338" s="5">
        <v>0</v>
      </c>
      <c r="R3338" s="5">
        <f>VLOOKUP(D3338,'[1]DESIGN LOAD'!AC:AF,2,FALSE)</f>
        <v>565</v>
      </c>
      <c r="S3338" s="7">
        <f>VLOOKUP(D3338,'[1]DESIGN LOAD'!AC:AF,3,FALSE)</f>
        <v>690</v>
      </c>
      <c r="T3338">
        <f>VLOOKUP(D3338,'[1]DESIGN LOAD'!AC:AF,4,FALSE)</f>
        <v>1255</v>
      </c>
    </row>
    <row r="3339" spans="1:20" x14ac:dyDescent="0.3">
      <c r="A3339" s="6">
        <v>2024</v>
      </c>
      <c r="B3339" s="6">
        <v>11</v>
      </c>
      <c r="C3339" s="6">
        <v>17</v>
      </c>
      <c r="D3339" s="6">
        <v>8</v>
      </c>
      <c r="E3339" s="6" t="str">
        <f t="shared" si="206"/>
        <v>Sunday</v>
      </c>
      <c r="F3339" s="6" t="str">
        <f t="shared" si="205"/>
        <v>Weekend</v>
      </c>
      <c r="G3339" s="6" t="str">
        <f>_xlfn.XLOOKUP(B3339,'[1]VLOOKUP DATA'!$A$3:$A$14,'[1]VLOOKUP DATA'!$C$3:$C$14)</f>
        <v>Low-demand</v>
      </c>
      <c r="H3339" s="6" t="str" cm="1">
        <f t="array" ref="H3339">_xlfn.XLOOKUP(1,('[1]VLOOKUP DATA'!$I$2:$I$337=[1]DATA!G3339)*('[1]VLOOKUP DATA'!$J$2:$J$337=[1]DATA!D3339)*('[1]VLOOKUP DATA'!$K$2:$K$337=[1]DATA!E3339),'[1]VLOOKUP DATA'!$L$2:$L$337)</f>
        <v>Off-Peak</v>
      </c>
      <c r="I3339" s="1" cm="1">
        <f t="array" ref="I3339">_xlfn.XLOOKUP(B3339,'[1]VLOOKUP DATA'!$A$3:$A$14,_xlfn.XLOOKUP(H3339,'[1]VLOOKUP DATA'!$D$2:$F$2,'[1]VLOOKUP DATA'!$D$3:$F$14))*100</f>
        <v>93</v>
      </c>
      <c r="J3339" s="2">
        <v>-320.42670833333329</v>
      </c>
      <c r="K3339" s="3">
        <f t="shared" si="207"/>
        <v>0</v>
      </c>
      <c r="L3339" s="3">
        <v>65.900000000000006</v>
      </c>
      <c r="M3339" s="4">
        <v>343.8765416666667</v>
      </c>
      <c r="N3339" s="4">
        <v>689.71520000000032</v>
      </c>
      <c r="O3339" s="4">
        <v>713.16440833333365</v>
      </c>
      <c r="P3339" s="3">
        <f t="shared" si="208"/>
        <v>480.00108333333327</v>
      </c>
      <c r="Q3339" s="5">
        <v>0</v>
      </c>
      <c r="R3339" s="5">
        <f>VLOOKUP(D3339,'[1]DESIGN LOAD'!AC:AF,2,FALSE)</f>
        <v>565</v>
      </c>
      <c r="S3339" s="7">
        <f>VLOOKUP(D3339,'[1]DESIGN LOAD'!AC:AF,3,FALSE)</f>
        <v>675</v>
      </c>
      <c r="T3339">
        <f>VLOOKUP(D3339,'[1]DESIGN LOAD'!AC:AF,4,FALSE)</f>
        <v>1240</v>
      </c>
    </row>
    <row r="3340" spans="1:20" x14ac:dyDescent="0.3">
      <c r="A3340" s="6">
        <v>2024</v>
      </c>
      <c r="B3340" s="6">
        <v>11</v>
      </c>
      <c r="C3340" s="6">
        <v>17</v>
      </c>
      <c r="D3340" s="6">
        <v>9</v>
      </c>
      <c r="E3340" s="6" t="str">
        <f t="shared" si="206"/>
        <v>Sunday</v>
      </c>
      <c r="F3340" s="6" t="str">
        <f t="shared" si="205"/>
        <v>Weekend</v>
      </c>
      <c r="G3340" s="6" t="str">
        <f>_xlfn.XLOOKUP(B3340,'[1]VLOOKUP DATA'!$A$3:$A$14,'[1]VLOOKUP DATA'!$C$3:$C$14)</f>
        <v>Low-demand</v>
      </c>
      <c r="H3340" s="6" t="str" cm="1">
        <f t="array" ref="H3340">_xlfn.XLOOKUP(1,('[1]VLOOKUP DATA'!$I$2:$I$337=[1]DATA!G3340)*('[1]VLOOKUP DATA'!$J$2:$J$337=[1]DATA!D3340)*('[1]VLOOKUP DATA'!$K$2:$K$337=[1]DATA!E3340),'[1]VLOOKUP DATA'!$L$2:$L$337)</f>
        <v>Off-Peak</v>
      </c>
      <c r="I3340" s="1" cm="1">
        <f t="array" ref="I3340">_xlfn.XLOOKUP(B3340,'[1]VLOOKUP DATA'!$A$3:$A$14,_xlfn.XLOOKUP(H3340,'[1]VLOOKUP DATA'!$D$2:$F$2,'[1]VLOOKUP DATA'!$D$3:$F$14))*100</f>
        <v>93</v>
      </c>
      <c r="J3340" s="2">
        <v>-142.53085000000004</v>
      </c>
      <c r="K3340" s="3">
        <f t="shared" si="207"/>
        <v>0</v>
      </c>
      <c r="L3340" s="3">
        <v>75.416666666666671</v>
      </c>
      <c r="M3340" s="4">
        <v>0</v>
      </c>
      <c r="N3340" s="4">
        <v>860.79549999999983</v>
      </c>
      <c r="O3340" s="4">
        <v>718.2636666666665</v>
      </c>
      <c r="P3340" s="3">
        <f t="shared" si="208"/>
        <v>480.00108333333327</v>
      </c>
      <c r="Q3340" s="5">
        <v>0</v>
      </c>
      <c r="R3340" s="5">
        <f>VLOOKUP(D3340,'[1]DESIGN LOAD'!AC:AF,2,FALSE)</f>
        <v>565</v>
      </c>
      <c r="S3340" s="7">
        <f>VLOOKUP(D3340,'[1]DESIGN LOAD'!AC:AF,3,FALSE)</f>
        <v>675</v>
      </c>
      <c r="T3340">
        <f>VLOOKUP(D3340,'[1]DESIGN LOAD'!AC:AF,4,FALSE)</f>
        <v>1240</v>
      </c>
    </row>
    <row r="3341" spans="1:20" x14ac:dyDescent="0.3">
      <c r="A3341" s="6">
        <v>2024</v>
      </c>
      <c r="B3341" s="6">
        <v>11</v>
      </c>
      <c r="C3341" s="6">
        <v>17</v>
      </c>
      <c r="D3341" s="6">
        <v>10</v>
      </c>
      <c r="E3341" s="6" t="str">
        <f t="shared" si="206"/>
        <v>Sunday</v>
      </c>
      <c r="F3341" s="6" t="str">
        <f t="shared" si="205"/>
        <v>Weekend</v>
      </c>
      <c r="G3341" s="6" t="str">
        <f>_xlfn.XLOOKUP(B3341,'[1]VLOOKUP DATA'!$A$3:$A$14,'[1]VLOOKUP DATA'!$C$3:$C$14)</f>
        <v>Low-demand</v>
      </c>
      <c r="H3341" s="6" t="str" cm="1">
        <f t="array" ref="H3341">_xlfn.XLOOKUP(1,('[1]VLOOKUP DATA'!$I$2:$I$337=[1]DATA!G3341)*('[1]VLOOKUP DATA'!$J$2:$J$337=[1]DATA!D3341)*('[1]VLOOKUP DATA'!$K$2:$K$337=[1]DATA!E3341),'[1]VLOOKUP DATA'!$L$2:$L$337)</f>
        <v>Off-Peak</v>
      </c>
      <c r="I3341" s="1" cm="1">
        <f t="array" ref="I3341">_xlfn.XLOOKUP(B3341,'[1]VLOOKUP DATA'!$A$3:$A$14,_xlfn.XLOOKUP(H3341,'[1]VLOOKUP DATA'!$D$2:$F$2,'[1]VLOOKUP DATA'!$D$3:$F$14))*100</f>
        <v>93</v>
      </c>
      <c r="J3341" s="2">
        <v>-215.22651666666658</v>
      </c>
      <c r="K3341" s="3">
        <f t="shared" si="207"/>
        <v>0</v>
      </c>
      <c r="L3341" s="3">
        <v>84.341666666666669</v>
      </c>
      <c r="M3341" s="4">
        <v>0</v>
      </c>
      <c r="N3341" s="4">
        <v>963.15830000000039</v>
      </c>
      <c r="O3341" s="4">
        <v>747.9308000000002</v>
      </c>
      <c r="P3341" s="3">
        <f t="shared" si="208"/>
        <v>480.00108333333327</v>
      </c>
      <c r="Q3341" s="5">
        <v>0</v>
      </c>
      <c r="R3341" s="5">
        <f>VLOOKUP(D3341,'[1]DESIGN LOAD'!AC:AF,2,FALSE)</f>
        <v>565</v>
      </c>
      <c r="S3341" s="7">
        <f>VLOOKUP(D3341,'[1]DESIGN LOAD'!AC:AF,3,FALSE)</f>
        <v>675</v>
      </c>
      <c r="T3341">
        <f>VLOOKUP(D3341,'[1]DESIGN LOAD'!AC:AF,4,FALSE)</f>
        <v>1240</v>
      </c>
    </row>
    <row r="3342" spans="1:20" x14ac:dyDescent="0.3">
      <c r="A3342" s="6">
        <v>2024</v>
      </c>
      <c r="B3342" s="6">
        <v>11</v>
      </c>
      <c r="C3342" s="6">
        <v>17</v>
      </c>
      <c r="D3342" s="6">
        <v>11</v>
      </c>
      <c r="E3342" s="6" t="str">
        <f t="shared" si="206"/>
        <v>Sunday</v>
      </c>
      <c r="F3342" s="6" t="str">
        <f t="shared" si="205"/>
        <v>Weekend</v>
      </c>
      <c r="G3342" s="6" t="str">
        <f>_xlfn.XLOOKUP(B3342,'[1]VLOOKUP DATA'!$A$3:$A$14,'[1]VLOOKUP DATA'!$C$3:$C$14)</f>
        <v>Low-demand</v>
      </c>
      <c r="H3342" s="6" t="str" cm="1">
        <f t="array" ref="H3342">_xlfn.XLOOKUP(1,('[1]VLOOKUP DATA'!$I$2:$I$337=[1]DATA!G3342)*('[1]VLOOKUP DATA'!$J$2:$J$337=[1]DATA!D3342)*('[1]VLOOKUP DATA'!$K$2:$K$337=[1]DATA!E3342),'[1]VLOOKUP DATA'!$L$2:$L$337)</f>
        <v>Off-Peak</v>
      </c>
      <c r="I3342" s="1" cm="1">
        <f t="array" ref="I3342">_xlfn.XLOOKUP(B3342,'[1]VLOOKUP DATA'!$A$3:$A$14,_xlfn.XLOOKUP(H3342,'[1]VLOOKUP DATA'!$D$2:$F$2,'[1]VLOOKUP DATA'!$D$3:$F$14))*100</f>
        <v>93</v>
      </c>
      <c r="J3342" s="2">
        <v>-176.03805000000006</v>
      </c>
      <c r="K3342" s="3">
        <f t="shared" si="207"/>
        <v>0</v>
      </c>
      <c r="L3342" s="3">
        <v>94.733333333333334</v>
      </c>
      <c r="M3342" s="4">
        <v>0</v>
      </c>
      <c r="N3342" s="4">
        <v>950.33989166666686</v>
      </c>
      <c r="O3342" s="4">
        <v>774.30085000000031</v>
      </c>
      <c r="P3342" s="3">
        <f t="shared" si="208"/>
        <v>480.00108333333327</v>
      </c>
      <c r="Q3342" s="5">
        <v>0</v>
      </c>
      <c r="R3342" s="5">
        <f>VLOOKUP(D3342,'[1]DESIGN LOAD'!AC:AF,2,FALSE)</f>
        <v>565</v>
      </c>
      <c r="S3342" s="7">
        <f>VLOOKUP(D3342,'[1]DESIGN LOAD'!AC:AF,3,FALSE)</f>
        <v>675</v>
      </c>
      <c r="T3342">
        <f>VLOOKUP(D3342,'[1]DESIGN LOAD'!AC:AF,4,FALSE)</f>
        <v>1240</v>
      </c>
    </row>
    <row r="3343" spans="1:20" x14ac:dyDescent="0.3">
      <c r="A3343" s="6">
        <v>2024</v>
      </c>
      <c r="B3343" s="6">
        <v>11</v>
      </c>
      <c r="C3343" s="6">
        <v>17</v>
      </c>
      <c r="D3343" s="6">
        <v>12</v>
      </c>
      <c r="E3343" s="6" t="str">
        <f t="shared" si="206"/>
        <v>Sunday</v>
      </c>
      <c r="F3343" s="6" t="str">
        <f t="shared" si="205"/>
        <v>Weekend</v>
      </c>
      <c r="G3343" s="6" t="str">
        <f>_xlfn.XLOOKUP(B3343,'[1]VLOOKUP DATA'!$A$3:$A$14,'[1]VLOOKUP DATA'!$C$3:$C$14)</f>
        <v>Low-demand</v>
      </c>
      <c r="H3343" s="6" t="str" cm="1">
        <f t="array" ref="H3343">_xlfn.XLOOKUP(1,('[1]VLOOKUP DATA'!$I$2:$I$337=[1]DATA!G3343)*('[1]VLOOKUP DATA'!$J$2:$J$337=[1]DATA!D3343)*('[1]VLOOKUP DATA'!$K$2:$K$337=[1]DATA!E3343),'[1]VLOOKUP DATA'!$L$2:$L$337)</f>
        <v>Off-Peak</v>
      </c>
      <c r="I3343" s="1" cm="1">
        <f t="array" ref="I3343">_xlfn.XLOOKUP(B3343,'[1]VLOOKUP DATA'!$A$3:$A$14,_xlfn.XLOOKUP(H3343,'[1]VLOOKUP DATA'!$D$2:$F$2,'[1]VLOOKUP DATA'!$D$3:$F$14))*100</f>
        <v>93</v>
      </c>
      <c r="J3343" s="2">
        <v>-44.931850000000011</v>
      </c>
      <c r="K3343" s="3">
        <f t="shared" si="207"/>
        <v>0</v>
      </c>
      <c r="L3343" s="3">
        <v>98.733333333333334</v>
      </c>
      <c r="M3343" s="4">
        <v>0</v>
      </c>
      <c r="N3343" s="4">
        <v>965.32134166666742</v>
      </c>
      <c r="O3343" s="4">
        <v>920.38849166666671</v>
      </c>
      <c r="P3343" s="3">
        <f t="shared" si="208"/>
        <v>480.00108333333327</v>
      </c>
      <c r="Q3343" s="5">
        <v>0</v>
      </c>
      <c r="R3343" s="5">
        <f>VLOOKUP(D3343,'[1]DESIGN LOAD'!AC:AF,2,FALSE)</f>
        <v>565</v>
      </c>
      <c r="S3343" s="7">
        <f>VLOOKUP(D3343,'[1]DESIGN LOAD'!AC:AF,3,FALSE)</f>
        <v>675</v>
      </c>
      <c r="T3343">
        <f>VLOOKUP(D3343,'[1]DESIGN LOAD'!AC:AF,4,FALSE)</f>
        <v>1240</v>
      </c>
    </row>
    <row r="3344" spans="1:20" x14ac:dyDescent="0.3">
      <c r="A3344" s="6">
        <v>2024</v>
      </c>
      <c r="B3344" s="6">
        <v>11</v>
      </c>
      <c r="C3344" s="6">
        <v>17</v>
      </c>
      <c r="D3344" s="6">
        <v>13</v>
      </c>
      <c r="E3344" s="6" t="str">
        <f t="shared" si="206"/>
        <v>Sunday</v>
      </c>
      <c r="F3344" s="6" t="str">
        <f t="shared" si="205"/>
        <v>Weekend</v>
      </c>
      <c r="G3344" s="6" t="str">
        <f>_xlfn.XLOOKUP(B3344,'[1]VLOOKUP DATA'!$A$3:$A$14,'[1]VLOOKUP DATA'!$C$3:$C$14)</f>
        <v>Low-demand</v>
      </c>
      <c r="H3344" s="6" t="str" cm="1">
        <f t="array" ref="H3344">_xlfn.XLOOKUP(1,('[1]VLOOKUP DATA'!$I$2:$I$337=[1]DATA!G3344)*('[1]VLOOKUP DATA'!$J$2:$J$337=[1]DATA!D3344)*('[1]VLOOKUP DATA'!$K$2:$K$337=[1]DATA!E3344),'[1]VLOOKUP DATA'!$L$2:$L$337)</f>
        <v>Off-Peak</v>
      </c>
      <c r="I3344" s="1" cm="1">
        <f t="array" ref="I3344">_xlfn.XLOOKUP(B3344,'[1]VLOOKUP DATA'!$A$3:$A$14,_xlfn.XLOOKUP(H3344,'[1]VLOOKUP DATA'!$D$2:$F$2,'[1]VLOOKUP DATA'!$D$3:$F$14))*100</f>
        <v>93</v>
      </c>
      <c r="J3344" s="2">
        <v>-12.181533333333331</v>
      </c>
      <c r="K3344" s="3">
        <f t="shared" si="207"/>
        <v>0</v>
      </c>
      <c r="L3344" s="3">
        <v>99</v>
      </c>
      <c r="M3344" s="4">
        <v>0</v>
      </c>
      <c r="N3344" s="4">
        <v>958.34564166666621</v>
      </c>
      <c r="O3344" s="4">
        <v>946.16330833333348</v>
      </c>
      <c r="P3344" s="3">
        <f t="shared" si="208"/>
        <v>480.00108333333327</v>
      </c>
      <c r="Q3344" s="5">
        <v>0</v>
      </c>
      <c r="R3344" s="5">
        <f>VLOOKUP(D3344,'[1]DESIGN LOAD'!AC:AF,2,FALSE)</f>
        <v>565</v>
      </c>
      <c r="S3344" s="7">
        <f>VLOOKUP(D3344,'[1]DESIGN LOAD'!AC:AF,3,FALSE)</f>
        <v>675</v>
      </c>
      <c r="T3344">
        <f>VLOOKUP(D3344,'[1]DESIGN LOAD'!AC:AF,4,FALSE)</f>
        <v>1240</v>
      </c>
    </row>
    <row r="3345" spans="1:20" x14ac:dyDescent="0.3">
      <c r="A3345" s="6">
        <v>2024</v>
      </c>
      <c r="B3345" s="6">
        <v>11</v>
      </c>
      <c r="C3345" s="6">
        <v>17</v>
      </c>
      <c r="D3345" s="6">
        <v>14</v>
      </c>
      <c r="E3345" s="6" t="str">
        <f t="shared" si="206"/>
        <v>Sunday</v>
      </c>
      <c r="F3345" s="6" t="str">
        <f t="shared" si="205"/>
        <v>Weekend</v>
      </c>
      <c r="G3345" s="6" t="str">
        <f>_xlfn.XLOOKUP(B3345,'[1]VLOOKUP DATA'!$A$3:$A$14,'[1]VLOOKUP DATA'!$C$3:$C$14)</f>
        <v>Low-demand</v>
      </c>
      <c r="H3345" s="6" t="str" cm="1">
        <f t="array" ref="H3345">_xlfn.XLOOKUP(1,('[1]VLOOKUP DATA'!$I$2:$I$337=[1]DATA!G3345)*('[1]VLOOKUP DATA'!$J$2:$J$337=[1]DATA!D3345)*('[1]VLOOKUP DATA'!$K$2:$K$337=[1]DATA!E3345),'[1]VLOOKUP DATA'!$L$2:$L$337)</f>
        <v>Off-Peak</v>
      </c>
      <c r="I3345" s="1" cm="1">
        <f t="array" ref="I3345">_xlfn.XLOOKUP(B3345,'[1]VLOOKUP DATA'!$A$3:$A$14,_xlfn.XLOOKUP(H3345,'[1]VLOOKUP DATA'!$D$2:$F$2,'[1]VLOOKUP DATA'!$D$3:$F$14))*100</f>
        <v>93</v>
      </c>
      <c r="J3345" s="2">
        <v>47.333849557522136</v>
      </c>
      <c r="K3345" s="3">
        <f t="shared" si="207"/>
        <v>47.333849557522136</v>
      </c>
      <c r="L3345" s="3">
        <v>98.415929203539818</v>
      </c>
      <c r="M3345" s="4">
        <v>21.937778761061946</v>
      </c>
      <c r="N3345" s="4">
        <v>638.64495575221235</v>
      </c>
      <c r="O3345" s="4">
        <v>707.9160884955752</v>
      </c>
      <c r="P3345" s="3">
        <f t="shared" si="208"/>
        <v>480.00108333333327</v>
      </c>
      <c r="Q3345" s="5">
        <v>0</v>
      </c>
      <c r="R3345" s="5">
        <f>VLOOKUP(D3345,'[1]DESIGN LOAD'!AC:AF,2,FALSE)</f>
        <v>565</v>
      </c>
      <c r="S3345" s="7">
        <f>VLOOKUP(D3345,'[1]DESIGN LOAD'!AC:AF,3,FALSE)</f>
        <v>675</v>
      </c>
      <c r="T3345">
        <f>VLOOKUP(D3345,'[1]DESIGN LOAD'!AC:AF,4,FALSE)</f>
        <v>1240</v>
      </c>
    </row>
    <row r="3346" spans="1:20" x14ac:dyDescent="0.3">
      <c r="A3346" s="6">
        <v>2024</v>
      </c>
      <c r="B3346" s="6">
        <v>11</v>
      </c>
      <c r="C3346" s="6">
        <v>17</v>
      </c>
      <c r="D3346" s="6">
        <v>15</v>
      </c>
      <c r="E3346" s="6" t="str">
        <f t="shared" si="206"/>
        <v>Sunday</v>
      </c>
      <c r="F3346" s="6" t="str">
        <f t="shared" si="205"/>
        <v>Weekend</v>
      </c>
      <c r="G3346" s="6" t="str">
        <f>_xlfn.XLOOKUP(B3346,'[1]VLOOKUP DATA'!$A$3:$A$14,'[1]VLOOKUP DATA'!$C$3:$C$14)</f>
        <v>Low-demand</v>
      </c>
      <c r="H3346" s="6" t="str" cm="1">
        <f t="array" ref="H3346">_xlfn.XLOOKUP(1,('[1]VLOOKUP DATA'!$I$2:$I$337=[1]DATA!G3346)*('[1]VLOOKUP DATA'!$J$2:$J$337=[1]DATA!D3346)*('[1]VLOOKUP DATA'!$K$2:$K$337=[1]DATA!E3346),'[1]VLOOKUP DATA'!$L$2:$L$337)</f>
        <v>Off-Peak</v>
      </c>
      <c r="I3346" s="1" cm="1">
        <f t="array" ref="I3346">_xlfn.XLOOKUP(B3346,'[1]VLOOKUP DATA'!$A$3:$A$14,_xlfn.XLOOKUP(H3346,'[1]VLOOKUP DATA'!$D$2:$F$2,'[1]VLOOKUP DATA'!$D$3:$F$14))*100</f>
        <v>93</v>
      </c>
      <c r="J3346" s="2">
        <v>-17.641566666666666</v>
      </c>
      <c r="K3346" s="3">
        <f t="shared" si="207"/>
        <v>0</v>
      </c>
      <c r="L3346" s="3">
        <v>95.691666666666663</v>
      </c>
      <c r="M3346" s="4">
        <v>361.22158333333329</v>
      </c>
      <c r="N3346" s="4">
        <v>605.94619999999986</v>
      </c>
      <c r="O3346" s="4">
        <v>949.5259249999998</v>
      </c>
      <c r="P3346" s="3">
        <f t="shared" si="208"/>
        <v>480.00108333333327</v>
      </c>
      <c r="Q3346" s="5">
        <v>0</v>
      </c>
      <c r="R3346" s="5">
        <f>VLOOKUP(D3346,'[1]DESIGN LOAD'!AC:AF,2,FALSE)</f>
        <v>565</v>
      </c>
      <c r="S3346" s="7">
        <f>VLOOKUP(D3346,'[1]DESIGN LOAD'!AC:AF,3,FALSE)</f>
        <v>675</v>
      </c>
      <c r="T3346">
        <f>VLOOKUP(D3346,'[1]DESIGN LOAD'!AC:AF,4,FALSE)</f>
        <v>1240</v>
      </c>
    </row>
    <row r="3347" spans="1:20" x14ac:dyDescent="0.3">
      <c r="A3347" s="6">
        <v>2024</v>
      </c>
      <c r="B3347" s="6">
        <v>11</v>
      </c>
      <c r="C3347" s="6">
        <v>17</v>
      </c>
      <c r="D3347" s="6">
        <v>16</v>
      </c>
      <c r="E3347" s="6" t="str">
        <f t="shared" si="206"/>
        <v>Sunday</v>
      </c>
      <c r="F3347" s="6" t="str">
        <f t="shared" si="205"/>
        <v>Weekend</v>
      </c>
      <c r="G3347" s="6" t="str">
        <f>_xlfn.XLOOKUP(B3347,'[1]VLOOKUP DATA'!$A$3:$A$14,'[1]VLOOKUP DATA'!$C$3:$C$14)</f>
        <v>Low-demand</v>
      </c>
      <c r="H3347" s="6" t="str" cm="1">
        <f t="array" ref="H3347">_xlfn.XLOOKUP(1,('[1]VLOOKUP DATA'!$I$2:$I$337=[1]DATA!G3347)*('[1]VLOOKUP DATA'!$J$2:$J$337=[1]DATA!D3347)*('[1]VLOOKUP DATA'!$K$2:$K$337=[1]DATA!E3347),'[1]VLOOKUP DATA'!$L$2:$L$337)</f>
        <v>Off-Peak</v>
      </c>
      <c r="I3347" s="1" cm="1">
        <f t="array" ref="I3347">_xlfn.XLOOKUP(B3347,'[1]VLOOKUP DATA'!$A$3:$A$14,_xlfn.XLOOKUP(H3347,'[1]VLOOKUP DATA'!$D$2:$F$2,'[1]VLOOKUP DATA'!$D$3:$F$14))*100</f>
        <v>93</v>
      </c>
      <c r="J3347" s="2">
        <v>-12.106274999999993</v>
      </c>
      <c r="K3347" s="3">
        <f t="shared" si="207"/>
        <v>0</v>
      </c>
      <c r="L3347" s="3">
        <v>95.174999999999997</v>
      </c>
      <c r="M3347" s="4">
        <v>474.09469166666679</v>
      </c>
      <c r="N3347" s="4">
        <v>402.75433333333336</v>
      </c>
      <c r="O3347" s="4">
        <v>864.74270000000013</v>
      </c>
      <c r="P3347" s="3">
        <f t="shared" si="208"/>
        <v>480.00108333333327</v>
      </c>
      <c r="Q3347" s="5">
        <v>0</v>
      </c>
      <c r="R3347" s="5">
        <f>VLOOKUP(D3347,'[1]DESIGN LOAD'!AC:AF,2,FALSE)</f>
        <v>565</v>
      </c>
      <c r="S3347" s="7">
        <f>VLOOKUP(D3347,'[1]DESIGN LOAD'!AC:AF,3,FALSE)</f>
        <v>675</v>
      </c>
      <c r="T3347">
        <f>VLOOKUP(D3347,'[1]DESIGN LOAD'!AC:AF,4,FALSE)</f>
        <v>1240</v>
      </c>
    </row>
    <row r="3348" spans="1:20" x14ac:dyDescent="0.3">
      <c r="A3348" s="6">
        <v>2024</v>
      </c>
      <c r="B3348" s="6">
        <v>11</v>
      </c>
      <c r="C3348" s="6">
        <v>17</v>
      </c>
      <c r="D3348" s="6">
        <v>17</v>
      </c>
      <c r="E3348" s="6" t="str">
        <f t="shared" si="206"/>
        <v>Sunday</v>
      </c>
      <c r="F3348" s="6" t="str">
        <f t="shared" si="205"/>
        <v>Weekend</v>
      </c>
      <c r="G3348" s="6" t="str">
        <f>_xlfn.XLOOKUP(B3348,'[1]VLOOKUP DATA'!$A$3:$A$14,'[1]VLOOKUP DATA'!$C$3:$C$14)</f>
        <v>Low-demand</v>
      </c>
      <c r="H3348" s="6" t="str" cm="1">
        <f t="array" ref="H3348">_xlfn.XLOOKUP(1,('[1]VLOOKUP DATA'!$I$2:$I$337=[1]DATA!G3348)*('[1]VLOOKUP DATA'!$J$2:$J$337=[1]DATA!D3348)*('[1]VLOOKUP DATA'!$K$2:$K$337=[1]DATA!E3348),'[1]VLOOKUP DATA'!$L$2:$L$337)</f>
        <v>Off-Peak</v>
      </c>
      <c r="I3348" s="1" cm="1">
        <f t="array" ref="I3348">_xlfn.XLOOKUP(B3348,'[1]VLOOKUP DATA'!$A$3:$A$14,_xlfn.XLOOKUP(H3348,'[1]VLOOKUP DATA'!$D$2:$F$2,'[1]VLOOKUP DATA'!$D$3:$F$14))*100</f>
        <v>93</v>
      </c>
      <c r="J3348" s="2">
        <v>464.54035000000005</v>
      </c>
      <c r="K3348" s="3">
        <f t="shared" si="207"/>
        <v>464.54035000000005</v>
      </c>
      <c r="L3348" s="3">
        <v>86.424999999999997</v>
      </c>
      <c r="M3348" s="4">
        <v>233.33000833333335</v>
      </c>
      <c r="N3348" s="4">
        <v>167.57518333333346</v>
      </c>
      <c r="O3348" s="4">
        <v>865.4454666666669</v>
      </c>
      <c r="P3348" s="3">
        <f t="shared" si="208"/>
        <v>480.00108333333327</v>
      </c>
      <c r="Q3348" s="5">
        <v>0</v>
      </c>
      <c r="R3348" s="5">
        <f>VLOOKUP(D3348,'[1]DESIGN LOAD'!AC:AF,2,FALSE)</f>
        <v>555</v>
      </c>
      <c r="S3348" s="7">
        <f>VLOOKUP(D3348,'[1]DESIGN LOAD'!AC:AF,3,FALSE)</f>
        <v>675</v>
      </c>
      <c r="T3348">
        <f>VLOOKUP(D3348,'[1]DESIGN LOAD'!AC:AF,4,FALSE)</f>
        <v>1230</v>
      </c>
    </row>
    <row r="3349" spans="1:20" x14ac:dyDescent="0.3">
      <c r="A3349" s="6">
        <v>2024</v>
      </c>
      <c r="B3349" s="6">
        <v>11</v>
      </c>
      <c r="C3349" s="6">
        <v>17</v>
      </c>
      <c r="D3349" s="6">
        <v>18</v>
      </c>
      <c r="E3349" s="6" t="str">
        <f t="shared" si="206"/>
        <v>Sunday</v>
      </c>
      <c r="F3349" s="6" t="str">
        <f t="shared" si="205"/>
        <v>Weekend</v>
      </c>
      <c r="G3349" s="6" t="str">
        <f>_xlfn.XLOOKUP(B3349,'[1]VLOOKUP DATA'!$A$3:$A$14,'[1]VLOOKUP DATA'!$C$3:$C$14)</f>
        <v>Low-demand</v>
      </c>
      <c r="H3349" s="6" t="str" cm="1">
        <f t="array" ref="H3349">_xlfn.XLOOKUP(1,('[1]VLOOKUP DATA'!$I$2:$I$337=[1]DATA!G3349)*('[1]VLOOKUP DATA'!$J$2:$J$337=[1]DATA!D3349)*('[1]VLOOKUP DATA'!$K$2:$K$337=[1]DATA!E3349),'[1]VLOOKUP DATA'!$L$2:$L$337)</f>
        <v>Off-Peak</v>
      </c>
      <c r="I3349" s="1" cm="1">
        <f t="array" ref="I3349">_xlfn.XLOOKUP(B3349,'[1]VLOOKUP DATA'!$A$3:$A$14,_xlfn.XLOOKUP(H3349,'[1]VLOOKUP DATA'!$D$2:$F$2,'[1]VLOOKUP DATA'!$D$3:$F$14))*100</f>
        <v>93</v>
      </c>
      <c r="J3349" s="2">
        <v>495.48747500000002</v>
      </c>
      <c r="K3349" s="3">
        <f t="shared" si="207"/>
        <v>495.48747500000002</v>
      </c>
      <c r="L3349" s="3">
        <v>50.174999999999997</v>
      </c>
      <c r="M3349" s="4">
        <v>286.73966666666672</v>
      </c>
      <c r="N3349" s="4">
        <v>28.486608333333315</v>
      </c>
      <c r="O3349" s="4">
        <v>810.71417499999984</v>
      </c>
      <c r="P3349" s="3">
        <f t="shared" si="208"/>
        <v>480.00108333333327</v>
      </c>
      <c r="Q3349" s="5">
        <v>0</v>
      </c>
      <c r="R3349" s="5">
        <f>VLOOKUP(D3349,'[1]DESIGN LOAD'!AC:AF,2,FALSE)</f>
        <v>485</v>
      </c>
      <c r="S3349" s="7">
        <f>VLOOKUP(D3349,'[1]DESIGN LOAD'!AC:AF,3,FALSE)</f>
        <v>655</v>
      </c>
      <c r="T3349">
        <f>VLOOKUP(D3349,'[1]DESIGN LOAD'!AC:AF,4,FALSE)</f>
        <v>1140</v>
      </c>
    </row>
    <row r="3350" spans="1:20" x14ac:dyDescent="0.3">
      <c r="A3350" s="6">
        <v>2024</v>
      </c>
      <c r="B3350" s="6">
        <v>11</v>
      </c>
      <c r="C3350" s="6">
        <v>17</v>
      </c>
      <c r="D3350" s="6">
        <v>19</v>
      </c>
      <c r="E3350" s="6" t="str">
        <f t="shared" si="206"/>
        <v>Sunday</v>
      </c>
      <c r="F3350" s="6" t="str">
        <f t="shared" si="205"/>
        <v>Weekend</v>
      </c>
      <c r="G3350" s="6" t="str">
        <f>_xlfn.XLOOKUP(B3350,'[1]VLOOKUP DATA'!$A$3:$A$14,'[1]VLOOKUP DATA'!$C$3:$C$14)</f>
        <v>Low-demand</v>
      </c>
      <c r="H3350" s="6" t="str" cm="1">
        <f t="array" ref="H3350">_xlfn.XLOOKUP(1,('[1]VLOOKUP DATA'!$I$2:$I$337=[1]DATA!G3350)*('[1]VLOOKUP DATA'!$J$2:$J$337=[1]DATA!D3350)*('[1]VLOOKUP DATA'!$K$2:$K$337=[1]DATA!E3350),'[1]VLOOKUP DATA'!$L$2:$L$337)</f>
        <v>Off-Peak</v>
      </c>
      <c r="I3350" s="1" cm="1">
        <f t="array" ref="I3350">_xlfn.XLOOKUP(B3350,'[1]VLOOKUP DATA'!$A$3:$A$14,_xlfn.XLOOKUP(H3350,'[1]VLOOKUP DATA'!$D$2:$F$2,'[1]VLOOKUP DATA'!$D$3:$F$14))*100</f>
        <v>93</v>
      </c>
      <c r="J3350" s="2">
        <v>-3.5846166666667103</v>
      </c>
      <c r="K3350" s="3">
        <f t="shared" si="207"/>
        <v>0</v>
      </c>
      <c r="L3350" s="3">
        <v>31.558333333333334</v>
      </c>
      <c r="M3350" s="4">
        <v>352.84987500000005</v>
      </c>
      <c r="N3350" s="4">
        <v>2.7321999999999984</v>
      </c>
      <c r="O3350" s="4">
        <v>552.88207499999999</v>
      </c>
      <c r="P3350" s="3">
        <f t="shared" si="208"/>
        <v>480.00108333333327</v>
      </c>
      <c r="Q3350" s="5">
        <v>200.88438333333335</v>
      </c>
      <c r="R3350" s="5">
        <f>VLOOKUP(D3350,'[1]DESIGN LOAD'!AC:AF,2,FALSE)</f>
        <v>295</v>
      </c>
      <c r="S3350" s="7">
        <f>VLOOKUP(D3350,'[1]DESIGN LOAD'!AC:AF,3,FALSE)</f>
        <v>655</v>
      </c>
      <c r="T3350">
        <f>VLOOKUP(D3350,'[1]DESIGN LOAD'!AC:AF,4,FALSE)</f>
        <v>950</v>
      </c>
    </row>
    <row r="3351" spans="1:20" x14ac:dyDescent="0.3">
      <c r="A3351" s="6">
        <v>2024</v>
      </c>
      <c r="B3351" s="6">
        <v>11</v>
      </c>
      <c r="C3351" s="6">
        <v>17</v>
      </c>
      <c r="D3351" s="6">
        <v>20</v>
      </c>
      <c r="E3351" s="6" t="str">
        <f t="shared" si="206"/>
        <v>Sunday</v>
      </c>
      <c r="F3351" s="6" t="str">
        <f t="shared" si="205"/>
        <v>Weekend</v>
      </c>
      <c r="G3351" s="6" t="str">
        <f>_xlfn.XLOOKUP(B3351,'[1]VLOOKUP DATA'!$A$3:$A$14,'[1]VLOOKUP DATA'!$C$3:$C$14)</f>
        <v>Low-demand</v>
      </c>
      <c r="H3351" s="6" t="str" cm="1">
        <f t="array" ref="H3351">_xlfn.XLOOKUP(1,('[1]VLOOKUP DATA'!$I$2:$I$337=[1]DATA!G3351)*('[1]VLOOKUP DATA'!$J$2:$J$337=[1]DATA!D3351)*('[1]VLOOKUP DATA'!$K$2:$K$337=[1]DATA!E3351),'[1]VLOOKUP DATA'!$L$2:$L$337)</f>
        <v>Off-Peak</v>
      </c>
      <c r="I3351" s="1" cm="1">
        <f t="array" ref="I3351">_xlfn.XLOOKUP(B3351,'[1]VLOOKUP DATA'!$A$3:$A$14,_xlfn.XLOOKUP(H3351,'[1]VLOOKUP DATA'!$D$2:$F$2,'[1]VLOOKUP DATA'!$D$3:$F$14))*100</f>
        <v>93</v>
      </c>
      <c r="J3351" s="2">
        <v>-102.99055000000001</v>
      </c>
      <c r="K3351" s="3">
        <f t="shared" si="207"/>
        <v>0</v>
      </c>
      <c r="L3351" s="3">
        <v>42.991666666666667</v>
      </c>
      <c r="M3351" s="4">
        <v>479.84120000000019</v>
      </c>
      <c r="N3351" s="4">
        <v>0</v>
      </c>
      <c r="O3351" s="4">
        <v>526.97218333333331</v>
      </c>
      <c r="P3351" s="3">
        <f t="shared" si="208"/>
        <v>480.00108333333327</v>
      </c>
      <c r="Q3351" s="5">
        <v>150.12133333333335</v>
      </c>
      <c r="R3351" s="5">
        <f>VLOOKUP(D3351,'[1]DESIGN LOAD'!AC:AF,2,FALSE)</f>
        <v>295</v>
      </c>
      <c r="S3351" s="7">
        <f>VLOOKUP(D3351,'[1]DESIGN LOAD'!AC:AF,3,FALSE)</f>
        <v>190</v>
      </c>
      <c r="T3351">
        <f>VLOOKUP(D3351,'[1]DESIGN LOAD'!AC:AF,4,FALSE)</f>
        <v>485</v>
      </c>
    </row>
    <row r="3352" spans="1:20" x14ac:dyDescent="0.3">
      <c r="A3352" s="6">
        <v>2024</v>
      </c>
      <c r="B3352" s="6">
        <v>11</v>
      </c>
      <c r="C3352" s="6">
        <v>17</v>
      </c>
      <c r="D3352" s="6">
        <v>21</v>
      </c>
      <c r="E3352" s="6" t="str">
        <f t="shared" si="206"/>
        <v>Sunday</v>
      </c>
      <c r="F3352" s="6" t="str">
        <f t="shared" si="205"/>
        <v>Weekend</v>
      </c>
      <c r="G3352" s="6" t="str">
        <f>_xlfn.XLOOKUP(B3352,'[1]VLOOKUP DATA'!$A$3:$A$14,'[1]VLOOKUP DATA'!$C$3:$C$14)</f>
        <v>Low-demand</v>
      </c>
      <c r="H3352" s="6" t="str" cm="1">
        <f t="array" ref="H3352">_xlfn.XLOOKUP(1,('[1]VLOOKUP DATA'!$I$2:$I$337=[1]DATA!G3352)*('[1]VLOOKUP DATA'!$J$2:$J$337=[1]DATA!D3352)*('[1]VLOOKUP DATA'!$K$2:$K$337=[1]DATA!E3352),'[1]VLOOKUP DATA'!$L$2:$L$337)</f>
        <v>Off-Peak</v>
      </c>
      <c r="I3352" s="1" cm="1">
        <f t="array" ref="I3352">_xlfn.XLOOKUP(B3352,'[1]VLOOKUP DATA'!$A$3:$A$14,_xlfn.XLOOKUP(H3352,'[1]VLOOKUP DATA'!$D$2:$F$2,'[1]VLOOKUP DATA'!$D$3:$F$14))*100</f>
        <v>93</v>
      </c>
      <c r="J3352" s="2">
        <v>-203.80732499999991</v>
      </c>
      <c r="K3352" s="3">
        <f t="shared" si="207"/>
        <v>0</v>
      </c>
      <c r="L3352" s="3">
        <v>44.608333333333334</v>
      </c>
      <c r="M3352" s="4">
        <v>479.83735833333321</v>
      </c>
      <c r="N3352" s="4">
        <v>0</v>
      </c>
      <c r="O3352" s="4">
        <v>473.75370833333312</v>
      </c>
      <c r="P3352" s="3">
        <f t="shared" si="208"/>
        <v>480.00108333333327</v>
      </c>
      <c r="Q3352" s="5">
        <v>197.72359166666672</v>
      </c>
      <c r="R3352" s="5">
        <f>VLOOKUP(D3352,'[1]DESIGN LOAD'!AC:AF,2,FALSE)</f>
        <v>295</v>
      </c>
      <c r="S3352" s="7">
        <f>VLOOKUP(D3352,'[1]DESIGN LOAD'!AC:AF,3,FALSE)</f>
        <v>190</v>
      </c>
      <c r="T3352">
        <f>VLOOKUP(D3352,'[1]DESIGN LOAD'!AC:AF,4,FALSE)</f>
        <v>485</v>
      </c>
    </row>
    <row r="3353" spans="1:20" x14ac:dyDescent="0.3">
      <c r="A3353" s="6">
        <v>2024</v>
      </c>
      <c r="B3353" s="6">
        <v>11</v>
      </c>
      <c r="C3353" s="6">
        <v>17</v>
      </c>
      <c r="D3353" s="6">
        <v>22</v>
      </c>
      <c r="E3353" s="6" t="str">
        <f t="shared" si="206"/>
        <v>Sunday</v>
      </c>
      <c r="F3353" s="6" t="str">
        <f t="shared" si="205"/>
        <v>Weekend</v>
      </c>
      <c r="G3353" s="6" t="str">
        <f>_xlfn.XLOOKUP(B3353,'[1]VLOOKUP DATA'!$A$3:$A$14,'[1]VLOOKUP DATA'!$C$3:$C$14)</f>
        <v>Low-demand</v>
      </c>
      <c r="H3353" s="6" t="str" cm="1">
        <f t="array" ref="H3353">_xlfn.XLOOKUP(1,('[1]VLOOKUP DATA'!$I$2:$I$337=[1]DATA!G3353)*('[1]VLOOKUP DATA'!$J$2:$J$337=[1]DATA!D3353)*('[1]VLOOKUP DATA'!$K$2:$K$337=[1]DATA!E3353),'[1]VLOOKUP DATA'!$L$2:$L$337)</f>
        <v>Off-Peak</v>
      </c>
      <c r="I3353" s="1" cm="1">
        <f t="array" ref="I3353">_xlfn.XLOOKUP(B3353,'[1]VLOOKUP DATA'!$A$3:$A$14,_xlfn.XLOOKUP(H3353,'[1]VLOOKUP DATA'!$D$2:$F$2,'[1]VLOOKUP DATA'!$D$3:$F$14))*100</f>
        <v>93</v>
      </c>
      <c r="J3353" s="2">
        <v>33.853341666666658</v>
      </c>
      <c r="K3353" s="3">
        <f t="shared" si="207"/>
        <v>33.853341666666658</v>
      </c>
      <c r="L3353" s="3">
        <v>51.616666666666667</v>
      </c>
      <c r="M3353" s="4">
        <v>479.82400833333321</v>
      </c>
      <c r="N3353" s="4">
        <v>0</v>
      </c>
      <c r="O3353" s="4">
        <v>513.67765833333317</v>
      </c>
      <c r="P3353" s="3">
        <f t="shared" si="208"/>
        <v>480.00108333333327</v>
      </c>
      <c r="Q3353" s="5">
        <v>0</v>
      </c>
      <c r="R3353" s="5">
        <f>VLOOKUP(D3353,'[1]DESIGN LOAD'!AC:AF,2,FALSE)</f>
        <v>200</v>
      </c>
      <c r="S3353" s="7">
        <f>VLOOKUP(D3353,'[1]DESIGN LOAD'!AC:AF,3,FALSE)</f>
        <v>190</v>
      </c>
      <c r="T3353">
        <f>VLOOKUP(D3353,'[1]DESIGN LOAD'!AC:AF,4,FALSE)</f>
        <v>390</v>
      </c>
    </row>
    <row r="3354" spans="1:20" x14ac:dyDescent="0.3">
      <c r="A3354" s="6">
        <v>2024</v>
      </c>
      <c r="B3354" s="6">
        <v>11</v>
      </c>
      <c r="C3354" s="6">
        <v>17</v>
      </c>
      <c r="D3354" s="6">
        <v>23</v>
      </c>
      <c r="E3354" s="6" t="str">
        <f t="shared" si="206"/>
        <v>Sunday</v>
      </c>
      <c r="F3354" s="6" t="str">
        <f t="shared" si="205"/>
        <v>Weekend</v>
      </c>
      <c r="G3354" s="6" t="str">
        <f>_xlfn.XLOOKUP(B3354,'[1]VLOOKUP DATA'!$A$3:$A$14,'[1]VLOOKUP DATA'!$C$3:$C$14)</f>
        <v>Low-demand</v>
      </c>
      <c r="H3354" s="6" t="str" cm="1">
        <f t="array" ref="H3354">_xlfn.XLOOKUP(1,('[1]VLOOKUP DATA'!$I$2:$I$337=[1]DATA!G3354)*('[1]VLOOKUP DATA'!$J$2:$J$337=[1]DATA!D3354)*('[1]VLOOKUP DATA'!$K$2:$K$337=[1]DATA!E3354),'[1]VLOOKUP DATA'!$L$2:$L$337)</f>
        <v>Off-Peak</v>
      </c>
      <c r="I3354" s="1" cm="1">
        <f t="array" ref="I3354">_xlfn.XLOOKUP(B3354,'[1]VLOOKUP DATA'!$A$3:$A$14,_xlfn.XLOOKUP(H3354,'[1]VLOOKUP DATA'!$D$2:$F$2,'[1]VLOOKUP DATA'!$D$3:$F$14))*100</f>
        <v>93</v>
      </c>
      <c r="J3354" s="2">
        <v>57.769874999999985</v>
      </c>
      <c r="K3354" s="3">
        <f t="shared" si="207"/>
        <v>57.769874999999985</v>
      </c>
      <c r="L3354" s="3">
        <v>47.258333333333333</v>
      </c>
      <c r="M3354" s="4">
        <v>479.82761666666642</v>
      </c>
      <c r="N3354" s="4">
        <v>0</v>
      </c>
      <c r="O3354" s="4">
        <v>537.59800000000018</v>
      </c>
      <c r="P3354" s="3">
        <f t="shared" si="208"/>
        <v>480.00108333333327</v>
      </c>
      <c r="Q3354" s="5">
        <v>0</v>
      </c>
      <c r="R3354" s="5">
        <f>VLOOKUP(D3354,'[1]DESIGN LOAD'!AC:AF,2,FALSE)</f>
        <v>200</v>
      </c>
      <c r="S3354" s="7">
        <f>VLOOKUP(D3354,'[1]DESIGN LOAD'!AC:AF,3,FALSE)</f>
        <v>190</v>
      </c>
      <c r="T3354">
        <f>VLOOKUP(D3354,'[1]DESIGN LOAD'!AC:AF,4,FALSE)</f>
        <v>390</v>
      </c>
    </row>
    <row r="3355" spans="1:20" x14ac:dyDescent="0.3">
      <c r="A3355" s="6">
        <v>2024</v>
      </c>
      <c r="B3355" s="6">
        <v>11</v>
      </c>
      <c r="C3355" s="6">
        <v>18</v>
      </c>
      <c r="D3355" s="6">
        <v>0</v>
      </c>
      <c r="E3355" s="6" t="str">
        <f t="shared" si="206"/>
        <v>Monday</v>
      </c>
      <c r="F3355" s="6" t="str">
        <f t="shared" si="205"/>
        <v>Week-day</v>
      </c>
      <c r="G3355" s="6" t="str">
        <f>_xlfn.XLOOKUP(B3355,'[1]VLOOKUP DATA'!$A$3:$A$14,'[1]VLOOKUP DATA'!$C$3:$C$14)</f>
        <v>Low-demand</v>
      </c>
      <c r="H3355" s="6" t="str" cm="1">
        <f t="array" ref="H3355">_xlfn.XLOOKUP(1,('[1]VLOOKUP DATA'!$I$2:$I$337=[1]DATA!G3355)*('[1]VLOOKUP DATA'!$J$2:$J$337=[1]DATA!D3355)*('[1]VLOOKUP DATA'!$K$2:$K$337=[1]DATA!E3355),'[1]VLOOKUP DATA'!$L$2:$L$337)</f>
        <v>Off-Peak</v>
      </c>
      <c r="I3355" s="1" cm="1">
        <f t="array" ref="I3355">_xlfn.XLOOKUP(B3355,'[1]VLOOKUP DATA'!$A$3:$A$14,_xlfn.XLOOKUP(H3355,'[1]VLOOKUP DATA'!$D$2:$F$2,'[1]VLOOKUP DATA'!$D$3:$F$14))*100</f>
        <v>93</v>
      </c>
      <c r="J3355" s="2">
        <v>44.541141666666654</v>
      </c>
      <c r="K3355" s="3">
        <f t="shared" si="207"/>
        <v>44.541141666666654</v>
      </c>
      <c r="L3355" s="3">
        <v>43.416666666666664</v>
      </c>
      <c r="M3355" s="4">
        <v>479.84105833333302</v>
      </c>
      <c r="N3355" s="4">
        <v>0</v>
      </c>
      <c r="O3355" s="4">
        <v>524.38251666666667</v>
      </c>
      <c r="P3355" s="3">
        <f t="shared" si="208"/>
        <v>480.00108333333327</v>
      </c>
      <c r="Q3355" s="5">
        <v>0</v>
      </c>
      <c r="R3355" s="5">
        <f>VLOOKUP(D3355,'[1]DESIGN LOAD'!AC:AF,2,FALSE)</f>
        <v>200</v>
      </c>
      <c r="S3355" s="7">
        <f>VLOOKUP(D3355,'[1]DESIGN LOAD'!AC:AF,3,FALSE)</f>
        <v>190</v>
      </c>
      <c r="T3355">
        <f>VLOOKUP(D3355,'[1]DESIGN LOAD'!AC:AF,4,FALSE)</f>
        <v>390</v>
      </c>
    </row>
    <row r="3356" spans="1:20" x14ac:dyDescent="0.3">
      <c r="A3356" s="6">
        <v>2024</v>
      </c>
      <c r="B3356" s="6">
        <v>11</v>
      </c>
      <c r="C3356" s="6">
        <v>18</v>
      </c>
      <c r="D3356" s="6">
        <v>1</v>
      </c>
      <c r="E3356" s="6" t="str">
        <f t="shared" si="206"/>
        <v>Monday</v>
      </c>
      <c r="F3356" s="6" t="str">
        <f t="shared" si="205"/>
        <v>Week-day</v>
      </c>
      <c r="G3356" s="6" t="str">
        <f>_xlfn.XLOOKUP(B3356,'[1]VLOOKUP DATA'!$A$3:$A$14,'[1]VLOOKUP DATA'!$C$3:$C$14)</f>
        <v>Low-demand</v>
      </c>
      <c r="H3356" s="6" t="str" cm="1">
        <f t="array" ref="H3356">_xlfn.XLOOKUP(1,('[1]VLOOKUP DATA'!$I$2:$I$337=[1]DATA!G3356)*('[1]VLOOKUP DATA'!$J$2:$J$337=[1]DATA!D3356)*('[1]VLOOKUP DATA'!$K$2:$K$337=[1]DATA!E3356),'[1]VLOOKUP DATA'!$L$2:$L$337)</f>
        <v>Off-Peak</v>
      </c>
      <c r="I3356" s="1" cm="1">
        <f t="array" ref="I3356">_xlfn.XLOOKUP(B3356,'[1]VLOOKUP DATA'!$A$3:$A$14,_xlfn.XLOOKUP(H3356,'[1]VLOOKUP DATA'!$D$2:$F$2,'[1]VLOOKUP DATA'!$D$3:$F$14))*100</f>
        <v>93</v>
      </c>
      <c r="J3356" s="2">
        <v>-225.29116666666673</v>
      </c>
      <c r="K3356" s="3">
        <f t="shared" si="207"/>
        <v>0</v>
      </c>
      <c r="L3356" s="3">
        <v>45.44166666666667</v>
      </c>
      <c r="M3356" s="4">
        <v>474.85893333333303</v>
      </c>
      <c r="N3356" s="4">
        <v>0</v>
      </c>
      <c r="O3356" s="4">
        <v>447.17644999999999</v>
      </c>
      <c r="P3356" s="3">
        <f t="shared" si="208"/>
        <v>480.00108333333327</v>
      </c>
      <c r="Q3356" s="5">
        <v>197.60865000000004</v>
      </c>
      <c r="R3356" s="5">
        <f>VLOOKUP(D3356,'[1]DESIGN LOAD'!AC:AF,2,FALSE)</f>
        <v>200</v>
      </c>
      <c r="S3356" s="7">
        <f>VLOOKUP(D3356,'[1]DESIGN LOAD'!AC:AF,3,FALSE)</f>
        <v>190</v>
      </c>
      <c r="T3356">
        <f>VLOOKUP(D3356,'[1]DESIGN LOAD'!AC:AF,4,FALSE)</f>
        <v>390</v>
      </c>
    </row>
    <row r="3357" spans="1:20" x14ac:dyDescent="0.3">
      <c r="A3357" s="6">
        <v>2024</v>
      </c>
      <c r="B3357" s="6">
        <v>11</v>
      </c>
      <c r="C3357" s="6">
        <v>18</v>
      </c>
      <c r="D3357" s="6">
        <v>2</v>
      </c>
      <c r="E3357" s="6" t="str">
        <f t="shared" si="206"/>
        <v>Monday</v>
      </c>
      <c r="F3357" s="6" t="str">
        <f t="shared" si="205"/>
        <v>Week-day</v>
      </c>
      <c r="G3357" s="6" t="str">
        <f>_xlfn.XLOOKUP(B3357,'[1]VLOOKUP DATA'!$A$3:$A$14,'[1]VLOOKUP DATA'!$C$3:$C$14)</f>
        <v>Low-demand</v>
      </c>
      <c r="H3357" s="6" t="str" cm="1">
        <f t="array" ref="H3357">_xlfn.XLOOKUP(1,('[1]VLOOKUP DATA'!$I$2:$I$337=[1]DATA!G3357)*('[1]VLOOKUP DATA'!$J$2:$J$337=[1]DATA!D3357)*('[1]VLOOKUP DATA'!$K$2:$K$337=[1]DATA!E3357),'[1]VLOOKUP DATA'!$L$2:$L$337)</f>
        <v>Off-Peak</v>
      </c>
      <c r="I3357" s="1" cm="1">
        <f t="array" ref="I3357">_xlfn.XLOOKUP(B3357,'[1]VLOOKUP DATA'!$A$3:$A$14,_xlfn.XLOOKUP(H3357,'[1]VLOOKUP DATA'!$D$2:$F$2,'[1]VLOOKUP DATA'!$D$3:$F$14))*100</f>
        <v>93</v>
      </c>
      <c r="J3357" s="2">
        <v>66.581600000000009</v>
      </c>
      <c r="K3357" s="3">
        <f t="shared" si="207"/>
        <v>66.581600000000009</v>
      </c>
      <c r="L3357" s="3">
        <v>51.05</v>
      </c>
      <c r="M3357" s="4">
        <v>479.83091666666672</v>
      </c>
      <c r="N3357" s="4">
        <v>0</v>
      </c>
      <c r="O3357" s="4">
        <v>546.41274999999973</v>
      </c>
      <c r="P3357" s="3">
        <f t="shared" si="208"/>
        <v>480.00108333333327</v>
      </c>
      <c r="Q3357" s="5">
        <v>0</v>
      </c>
      <c r="R3357" s="5">
        <f>VLOOKUP(D3357,'[1]DESIGN LOAD'!AC:AF,2,FALSE)</f>
        <v>200</v>
      </c>
      <c r="S3357" s="7">
        <f>VLOOKUP(D3357,'[1]DESIGN LOAD'!AC:AF,3,FALSE)</f>
        <v>190</v>
      </c>
      <c r="T3357">
        <f>VLOOKUP(D3357,'[1]DESIGN LOAD'!AC:AF,4,FALSE)</f>
        <v>390</v>
      </c>
    </row>
    <row r="3358" spans="1:20" x14ac:dyDescent="0.3">
      <c r="A3358" s="6">
        <v>2024</v>
      </c>
      <c r="B3358" s="6">
        <v>11</v>
      </c>
      <c r="C3358" s="6">
        <v>18</v>
      </c>
      <c r="D3358" s="6">
        <v>3</v>
      </c>
      <c r="E3358" s="6" t="str">
        <f t="shared" si="206"/>
        <v>Monday</v>
      </c>
      <c r="F3358" s="6" t="str">
        <f t="shared" si="205"/>
        <v>Week-day</v>
      </c>
      <c r="G3358" s="6" t="str">
        <f>_xlfn.XLOOKUP(B3358,'[1]VLOOKUP DATA'!$A$3:$A$14,'[1]VLOOKUP DATA'!$C$3:$C$14)</f>
        <v>Low-demand</v>
      </c>
      <c r="H3358" s="6" t="str" cm="1">
        <f t="array" ref="H3358">_xlfn.XLOOKUP(1,('[1]VLOOKUP DATA'!$I$2:$I$337=[1]DATA!G3358)*('[1]VLOOKUP DATA'!$J$2:$J$337=[1]DATA!D3358)*('[1]VLOOKUP DATA'!$K$2:$K$337=[1]DATA!E3358),'[1]VLOOKUP DATA'!$L$2:$L$337)</f>
        <v>Off-Peak</v>
      </c>
      <c r="I3358" s="1" cm="1">
        <f t="array" ref="I3358">_xlfn.XLOOKUP(B3358,'[1]VLOOKUP DATA'!$A$3:$A$14,_xlfn.XLOOKUP(H3358,'[1]VLOOKUP DATA'!$D$2:$F$2,'[1]VLOOKUP DATA'!$D$3:$F$14))*100</f>
        <v>93</v>
      </c>
      <c r="J3358" s="2">
        <v>84.460058333333308</v>
      </c>
      <c r="K3358" s="3">
        <f t="shared" si="207"/>
        <v>84.460058333333308</v>
      </c>
      <c r="L3358" s="3">
        <v>45.15</v>
      </c>
      <c r="M3358" s="4">
        <v>479.82918333333316</v>
      </c>
      <c r="N3358" s="4">
        <v>0</v>
      </c>
      <c r="O3358" s="4">
        <v>564.28981666666652</v>
      </c>
      <c r="P3358" s="3">
        <f t="shared" si="208"/>
        <v>480.00108333333327</v>
      </c>
      <c r="Q3358" s="5">
        <v>0</v>
      </c>
      <c r="R3358" s="5">
        <f>VLOOKUP(D3358,'[1]DESIGN LOAD'!AC:AF,2,FALSE)</f>
        <v>200</v>
      </c>
      <c r="S3358" s="7">
        <f>VLOOKUP(D3358,'[1]DESIGN LOAD'!AC:AF,3,FALSE)</f>
        <v>190</v>
      </c>
      <c r="T3358">
        <f>VLOOKUP(D3358,'[1]DESIGN LOAD'!AC:AF,4,FALSE)</f>
        <v>390</v>
      </c>
    </row>
    <row r="3359" spans="1:20" x14ac:dyDescent="0.3">
      <c r="A3359" s="6">
        <v>2024</v>
      </c>
      <c r="B3359" s="6">
        <v>11</v>
      </c>
      <c r="C3359" s="6">
        <v>18</v>
      </c>
      <c r="D3359" s="6">
        <v>4</v>
      </c>
      <c r="E3359" s="6" t="str">
        <f t="shared" si="206"/>
        <v>Monday</v>
      </c>
      <c r="F3359" s="6" t="str">
        <f t="shared" si="205"/>
        <v>Week-day</v>
      </c>
      <c r="G3359" s="6" t="str">
        <f>_xlfn.XLOOKUP(B3359,'[1]VLOOKUP DATA'!$A$3:$A$14,'[1]VLOOKUP DATA'!$C$3:$C$14)</f>
        <v>Low-demand</v>
      </c>
      <c r="H3359" s="6" t="str" cm="1">
        <f t="array" ref="H3359">_xlfn.XLOOKUP(1,('[1]VLOOKUP DATA'!$I$2:$I$337=[1]DATA!G3359)*('[1]VLOOKUP DATA'!$J$2:$J$337=[1]DATA!D3359)*('[1]VLOOKUP DATA'!$K$2:$K$337=[1]DATA!E3359),'[1]VLOOKUP DATA'!$L$2:$L$337)</f>
        <v>Off-Peak</v>
      </c>
      <c r="I3359" s="1" cm="1">
        <f t="array" ref="I3359">_xlfn.XLOOKUP(B3359,'[1]VLOOKUP DATA'!$A$3:$A$14,_xlfn.XLOOKUP(H3359,'[1]VLOOKUP DATA'!$D$2:$F$2,'[1]VLOOKUP DATA'!$D$3:$F$14))*100</f>
        <v>93</v>
      </c>
      <c r="J3359" s="2">
        <v>-92.571866666666651</v>
      </c>
      <c r="K3359" s="3">
        <f t="shared" si="207"/>
        <v>0</v>
      </c>
      <c r="L3359" s="3">
        <v>44.966666666666669</v>
      </c>
      <c r="M3359" s="4">
        <v>479.83045833333341</v>
      </c>
      <c r="N3359" s="4">
        <v>0</v>
      </c>
      <c r="O3359" s="4">
        <v>593.56159166666669</v>
      </c>
      <c r="P3359" s="3">
        <f t="shared" si="208"/>
        <v>480.00108333333327</v>
      </c>
      <c r="Q3359" s="5">
        <v>206.30254999999994</v>
      </c>
      <c r="R3359" s="5">
        <f>VLOOKUP(D3359,'[1]DESIGN LOAD'!AC:AF,2,FALSE)</f>
        <v>295</v>
      </c>
      <c r="S3359" s="7">
        <f>VLOOKUP(D3359,'[1]DESIGN LOAD'!AC:AF,3,FALSE)</f>
        <v>190</v>
      </c>
      <c r="T3359">
        <f>VLOOKUP(D3359,'[1]DESIGN LOAD'!AC:AF,4,FALSE)</f>
        <v>485</v>
      </c>
    </row>
    <row r="3360" spans="1:20" x14ac:dyDescent="0.3">
      <c r="A3360" s="6">
        <v>2024</v>
      </c>
      <c r="B3360" s="6">
        <v>11</v>
      </c>
      <c r="C3360" s="6">
        <v>18</v>
      </c>
      <c r="D3360" s="6">
        <v>5</v>
      </c>
      <c r="E3360" s="6" t="str">
        <f t="shared" si="206"/>
        <v>Monday</v>
      </c>
      <c r="F3360" s="6" t="str">
        <f t="shared" si="205"/>
        <v>Week-day</v>
      </c>
      <c r="G3360" s="6" t="str">
        <f>_xlfn.XLOOKUP(B3360,'[1]VLOOKUP DATA'!$A$3:$A$14,'[1]VLOOKUP DATA'!$C$3:$C$14)</f>
        <v>Low-demand</v>
      </c>
      <c r="H3360" s="6" t="str" cm="1">
        <f t="array" ref="H3360">_xlfn.XLOOKUP(1,('[1]VLOOKUP DATA'!$I$2:$I$337=[1]DATA!G3360)*('[1]VLOOKUP DATA'!$J$2:$J$337=[1]DATA!D3360)*('[1]VLOOKUP DATA'!$K$2:$K$337=[1]DATA!E3360),'[1]VLOOKUP DATA'!$L$2:$L$337)</f>
        <v>Off-Peak</v>
      </c>
      <c r="I3360" s="1" cm="1">
        <f t="array" ref="I3360">_xlfn.XLOOKUP(B3360,'[1]VLOOKUP DATA'!$A$3:$A$14,_xlfn.XLOOKUP(H3360,'[1]VLOOKUP DATA'!$D$2:$F$2,'[1]VLOOKUP DATA'!$D$3:$F$14))*100</f>
        <v>93</v>
      </c>
      <c r="J3360" s="2">
        <v>-108.6819416666667</v>
      </c>
      <c r="K3360" s="3">
        <f t="shared" si="207"/>
        <v>0</v>
      </c>
      <c r="L3360" s="3">
        <v>44.116666666666667</v>
      </c>
      <c r="M3360" s="4">
        <v>479.84402500000004</v>
      </c>
      <c r="N3360" s="4">
        <v>6.7380500000000003</v>
      </c>
      <c r="O3360" s="4">
        <v>632.26661666666666</v>
      </c>
      <c r="P3360" s="3">
        <f t="shared" si="208"/>
        <v>480.00108333333327</v>
      </c>
      <c r="Q3360" s="5">
        <v>254.36625833333329</v>
      </c>
      <c r="R3360" s="5">
        <f>VLOOKUP(D3360,'[1]DESIGN LOAD'!AC:AF,2,FALSE)</f>
        <v>295</v>
      </c>
      <c r="S3360" s="7">
        <f>VLOOKUP(D3360,'[1]DESIGN LOAD'!AC:AF,3,FALSE)</f>
        <v>190</v>
      </c>
      <c r="T3360">
        <f>VLOOKUP(D3360,'[1]DESIGN LOAD'!AC:AF,4,FALSE)</f>
        <v>485</v>
      </c>
    </row>
    <row r="3361" spans="1:20" x14ac:dyDescent="0.3">
      <c r="A3361" s="6">
        <v>2024</v>
      </c>
      <c r="B3361" s="6">
        <v>11</v>
      </c>
      <c r="C3361" s="6">
        <v>18</v>
      </c>
      <c r="D3361" s="6">
        <v>6</v>
      </c>
      <c r="E3361" s="6" t="str">
        <f t="shared" si="206"/>
        <v>Monday</v>
      </c>
      <c r="F3361" s="6" t="str">
        <f t="shared" si="205"/>
        <v>Week-day</v>
      </c>
      <c r="G3361" s="6" t="str">
        <f>_xlfn.XLOOKUP(B3361,'[1]VLOOKUP DATA'!$A$3:$A$14,'[1]VLOOKUP DATA'!$C$3:$C$14)</f>
        <v>Low-demand</v>
      </c>
      <c r="H3361" s="6" t="str" cm="1">
        <f t="array" ref="H3361">_xlfn.XLOOKUP(1,('[1]VLOOKUP DATA'!$I$2:$I$337=[1]DATA!G3361)*('[1]VLOOKUP DATA'!$J$2:$J$337=[1]DATA!D3361)*('[1]VLOOKUP DATA'!$K$2:$K$337=[1]DATA!E3361),'[1]VLOOKUP DATA'!$L$2:$L$337)</f>
        <v>Standard</v>
      </c>
      <c r="I3361" s="1" cm="1">
        <f t="array" ref="I3361">_xlfn.XLOOKUP(B3361,'[1]VLOOKUP DATA'!$A$3:$A$14,_xlfn.XLOOKUP(H3361,'[1]VLOOKUP DATA'!$D$2:$F$2,'[1]VLOOKUP DATA'!$D$3:$F$14))*100</f>
        <v>147</v>
      </c>
      <c r="J3361" s="2">
        <v>-175.75208333333327</v>
      </c>
      <c r="K3361" s="3">
        <f t="shared" si="207"/>
        <v>0</v>
      </c>
      <c r="L3361" s="3">
        <v>56.30833333333333</v>
      </c>
      <c r="M3361" s="4">
        <v>479.82635833333319</v>
      </c>
      <c r="N3361" s="4">
        <v>165.67562499999988</v>
      </c>
      <c r="O3361" s="4">
        <v>469.74957499999982</v>
      </c>
      <c r="P3361" s="3">
        <f t="shared" si="208"/>
        <v>480.00108333333327</v>
      </c>
      <c r="Q3361" s="5">
        <v>0</v>
      </c>
      <c r="R3361" s="5">
        <f>VLOOKUP(D3361,'[1]DESIGN LOAD'!AC:AF,2,FALSE)</f>
        <v>295</v>
      </c>
      <c r="S3361" s="7">
        <f>VLOOKUP(D3361,'[1]DESIGN LOAD'!AC:AF,3,FALSE)</f>
        <v>190</v>
      </c>
      <c r="T3361">
        <f>VLOOKUP(D3361,'[1]DESIGN LOAD'!AC:AF,4,FALSE)</f>
        <v>485</v>
      </c>
    </row>
    <row r="3362" spans="1:20" x14ac:dyDescent="0.3">
      <c r="A3362" s="6">
        <v>2024</v>
      </c>
      <c r="B3362" s="6">
        <v>11</v>
      </c>
      <c r="C3362" s="6">
        <v>18</v>
      </c>
      <c r="D3362" s="6">
        <v>7</v>
      </c>
      <c r="E3362" s="6" t="str">
        <f t="shared" si="206"/>
        <v>Monday</v>
      </c>
      <c r="F3362" s="6" t="str">
        <f t="shared" si="205"/>
        <v>Week-day</v>
      </c>
      <c r="G3362" s="6" t="str">
        <f>_xlfn.XLOOKUP(B3362,'[1]VLOOKUP DATA'!$A$3:$A$14,'[1]VLOOKUP DATA'!$C$3:$C$14)</f>
        <v>Low-demand</v>
      </c>
      <c r="H3362" s="6" t="str" cm="1">
        <f t="array" ref="H3362">_xlfn.XLOOKUP(1,('[1]VLOOKUP DATA'!$I$2:$I$337=[1]DATA!G3362)*('[1]VLOOKUP DATA'!$J$2:$J$337=[1]DATA!D3362)*('[1]VLOOKUP DATA'!$K$2:$K$337=[1]DATA!E3362),'[1]VLOOKUP DATA'!$L$2:$L$337)</f>
        <v>Peak</v>
      </c>
      <c r="I3362" s="1" cm="1">
        <f t="array" ref="I3362">_xlfn.XLOOKUP(B3362,'[1]VLOOKUP DATA'!$A$3:$A$14,_xlfn.XLOOKUP(H3362,'[1]VLOOKUP DATA'!$D$2:$F$2,'[1]VLOOKUP DATA'!$D$3:$F$14))*100</f>
        <v>213</v>
      </c>
      <c r="J3362" s="2">
        <v>-168.71848333333338</v>
      </c>
      <c r="K3362" s="3">
        <f t="shared" si="207"/>
        <v>0</v>
      </c>
      <c r="L3362" s="3">
        <v>61.983333333333334</v>
      </c>
      <c r="M3362" s="4">
        <v>479.82458333333335</v>
      </c>
      <c r="N3362" s="4">
        <v>442.44380000000001</v>
      </c>
      <c r="O3362" s="4">
        <v>753.54941666666639</v>
      </c>
      <c r="P3362" s="3">
        <f t="shared" si="208"/>
        <v>480.00108333333327</v>
      </c>
      <c r="Q3362" s="5">
        <v>0</v>
      </c>
      <c r="R3362" s="5">
        <f>VLOOKUP(D3362,'[1]DESIGN LOAD'!AC:AF,2,FALSE)</f>
        <v>565</v>
      </c>
      <c r="S3362" s="7">
        <f>VLOOKUP(D3362,'[1]DESIGN LOAD'!AC:AF,3,FALSE)</f>
        <v>690</v>
      </c>
      <c r="T3362">
        <f>VLOOKUP(D3362,'[1]DESIGN LOAD'!AC:AF,4,FALSE)</f>
        <v>1255</v>
      </c>
    </row>
    <row r="3363" spans="1:20" x14ac:dyDescent="0.3">
      <c r="A3363" s="6">
        <v>2024</v>
      </c>
      <c r="B3363" s="6">
        <v>11</v>
      </c>
      <c r="C3363" s="6">
        <v>18</v>
      </c>
      <c r="D3363" s="6">
        <v>8</v>
      </c>
      <c r="E3363" s="6" t="str">
        <f t="shared" si="206"/>
        <v>Monday</v>
      </c>
      <c r="F3363" s="6" t="str">
        <f t="shared" si="205"/>
        <v>Week-day</v>
      </c>
      <c r="G3363" s="6" t="str">
        <f>_xlfn.XLOOKUP(B3363,'[1]VLOOKUP DATA'!$A$3:$A$14,'[1]VLOOKUP DATA'!$C$3:$C$14)</f>
        <v>Low-demand</v>
      </c>
      <c r="H3363" s="6" t="str" cm="1">
        <f t="array" ref="H3363">_xlfn.XLOOKUP(1,('[1]VLOOKUP DATA'!$I$2:$I$337=[1]DATA!G3363)*('[1]VLOOKUP DATA'!$J$2:$J$337=[1]DATA!D3363)*('[1]VLOOKUP DATA'!$K$2:$K$337=[1]DATA!E3363),'[1]VLOOKUP DATA'!$L$2:$L$337)</f>
        <v>Peak</v>
      </c>
      <c r="I3363" s="1" cm="1">
        <f t="array" ref="I3363">_xlfn.XLOOKUP(B3363,'[1]VLOOKUP DATA'!$A$3:$A$14,_xlfn.XLOOKUP(H3363,'[1]VLOOKUP DATA'!$D$2:$F$2,'[1]VLOOKUP DATA'!$D$3:$F$14))*100</f>
        <v>213</v>
      </c>
      <c r="J3363" s="2">
        <v>-418.52362500000004</v>
      </c>
      <c r="K3363" s="3">
        <f t="shared" si="207"/>
        <v>0</v>
      </c>
      <c r="L3363" s="3">
        <v>77.091666666666669</v>
      </c>
      <c r="M3363" s="4">
        <v>425.9318833333333</v>
      </c>
      <c r="N3363" s="4">
        <v>683.30597499999988</v>
      </c>
      <c r="O3363" s="4">
        <v>690.71366666666688</v>
      </c>
      <c r="P3363" s="3">
        <f t="shared" si="208"/>
        <v>480.00108333333327</v>
      </c>
      <c r="Q3363" s="5">
        <v>0</v>
      </c>
      <c r="R3363" s="5">
        <f>VLOOKUP(D3363,'[1]DESIGN LOAD'!AC:AF,2,FALSE)</f>
        <v>565</v>
      </c>
      <c r="S3363" s="7">
        <f>VLOOKUP(D3363,'[1]DESIGN LOAD'!AC:AF,3,FALSE)</f>
        <v>675</v>
      </c>
      <c r="T3363">
        <f>VLOOKUP(D3363,'[1]DESIGN LOAD'!AC:AF,4,FALSE)</f>
        <v>1240</v>
      </c>
    </row>
    <row r="3364" spans="1:20" x14ac:dyDescent="0.3">
      <c r="A3364" s="6">
        <v>2024</v>
      </c>
      <c r="B3364" s="6">
        <v>11</v>
      </c>
      <c r="C3364" s="6">
        <v>18</v>
      </c>
      <c r="D3364" s="6">
        <v>9</v>
      </c>
      <c r="E3364" s="6" t="str">
        <f t="shared" si="206"/>
        <v>Monday</v>
      </c>
      <c r="F3364" s="6" t="str">
        <f t="shared" si="205"/>
        <v>Week-day</v>
      </c>
      <c r="G3364" s="6" t="str">
        <f>_xlfn.XLOOKUP(B3364,'[1]VLOOKUP DATA'!$A$3:$A$14,'[1]VLOOKUP DATA'!$C$3:$C$14)</f>
        <v>Low-demand</v>
      </c>
      <c r="H3364" s="6" t="str" cm="1">
        <f t="array" ref="H3364">_xlfn.XLOOKUP(1,('[1]VLOOKUP DATA'!$I$2:$I$337=[1]DATA!G3364)*('[1]VLOOKUP DATA'!$J$2:$J$337=[1]DATA!D3364)*('[1]VLOOKUP DATA'!$K$2:$K$337=[1]DATA!E3364),'[1]VLOOKUP DATA'!$L$2:$L$337)</f>
        <v>Peak</v>
      </c>
      <c r="I3364" s="1" cm="1">
        <f t="array" ref="I3364">_xlfn.XLOOKUP(B3364,'[1]VLOOKUP DATA'!$A$3:$A$14,_xlfn.XLOOKUP(H3364,'[1]VLOOKUP DATA'!$D$2:$F$2,'[1]VLOOKUP DATA'!$D$3:$F$14))*100</f>
        <v>213</v>
      </c>
      <c r="J3364" s="2">
        <v>-176.63645000000002</v>
      </c>
      <c r="K3364" s="3">
        <f t="shared" si="207"/>
        <v>0</v>
      </c>
      <c r="L3364" s="3">
        <v>92.433333333333337</v>
      </c>
      <c r="M3364" s="4">
        <v>146.89813333333333</v>
      </c>
      <c r="N3364" s="4">
        <v>862.04316666666716</v>
      </c>
      <c r="O3364" s="4">
        <v>832.30399166666689</v>
      </c>
      <c r="P3364" s="3">
        <f t="shared" si="208"/>
        <v>480.00108333333327</v>
      </c>
      <c r="Q3364" s="5">
        <v>0</v>
      </c>
      <c r="R3364" s="5">
        <f>VLOOKUP(D3364,'[1]DESIGN LOAD'!AC:AF,2,FALSE)</f>
        <v>565</v>
      </c>
      <c r="S3364" s="7">
        <f>VLOOKUP(D3364,'[1]DESIGN LOAD'!AC:AF,3,FALSE)</f>
        <v>675</v>
      </c>
      <c r="T3364">
        <f>VLOOKUP(D3364,'[1]DESIGN LOAD'!AC:AF,4,FALSE)</f>
        <v>1240</v>
      </c>
    </row>
    <row r="3365" spans="1:20" x14ac:dyDescent="0.3">
      <c r="A3365" s="6">
        <v>2024</v>
      </c>
      <c r="B3365" s="6">
        <v>11</v>
      </c>
      <c r="C3365" s="6">
        <v>18</v>
      </c>
      <c r="D3365" s="6">
        <v>10</v>
      </c>
      <c r="E3365" s="6" t="str">
        <f t="shared" si="206"/>
        <v>Monday</v>
      </c>
      <c r="F3365" s="6" t="str">
        <f t="shared" si="205"/>
        <v>Week-day</v>
      </c>
      <c r="G3365" s="6" t="str">
        <f>_xlfn.XLOOKUP(B3365,'[1]VLOOKUP DATA'!$A$3:$A$14,'[1]VLOOKUP DATA'!$C$3:$C$14)</f>
        <v>Low-demand</v>
      </c>
      <c r="H3365" s="6" t="str" cm="1">
        <f t="array" ref="H3365">_xlfn.XLOOKUP(1,('[1]VLOOKUP DATA'!$I$2:$I$337=[1]DATA!G3365)*('[1]VLOOKUP DATA'!$J$2:$J$337=[1]DATA!D3365)*('[1]VLOOKUP DATA'!$K$2:$K$337=[1]DATA!E3365),'[1]VLOOKUP DATA'!$L$2:$L$337)</f>
        <v>Standard</v>
      </c>
      <c r="I3365" s="1" cm="1">
        <f t="array" ref="I3365">_xlfn.XLOOKUP(B3365,'[1]VLOOKUP DATA'!$A$3:$A$14,_xlfn.XLOOKUP(H3365,'[1]VLOOKUP DATA'!$D$2:$F$2,'[1]VLOOKUP DATA'!$D$3:$F$14))*100</f>
        <v>147</v>
      </c>
      <c r="J3365" s="2">
        <v>-29.493983333333336</v>
      </c>
      <c r="K3365" s="3">
        <f t="shared" si="207"/>
        <v>0</v>
      </c>
      <c r="L3365" s="3">
        <v>96.9</v>
      </c>
      <c r="M3365" s="4">
        <v>0</v>
      </c>
      <c r="N3365" s="4">
        <v>934.38140000000033</v>
      </c>
      <c r="O3365" s="4">
        <v>904.8867166666663</v>
      </c>
      <c r="P3365" s="3">
        <f t="shared" si="208"/>
        <v>480.00108333333327</v>
      </c>
      <c r="Q3365" s="5">
        <v>0</v>
      </c>
      <c r="R3365" s="5">
        <f>VLOOKUP(D3365,'[1]DESIGN LOAD'!AC:AF,2,FALSE)</f>
        <v>565</v>
      </c>
      <c r="S3365" s="7">
        <f>VLOOKUP(D3365,'[1]DESIGN LOAD'!AC:AF,3,FALSE)</f>
        <v>675</v>
      </c>
      <c r="T3365">
        <f>VLOOKUP(D3365,'[1]DESIGN LOAD'!AC:AF,4,FALSE)</f>
        <v>1240</v>
      </c>
    </row>
    <row r="3366" spans="1:20" x14ac:dyDescent="0.3">
      <c r="A3366" s="6">
        <v>2024</v>
      </c>
      <c r="B3366" s="6">
        <v>11</v>
      </c>
      <c r="C3366" s="6">
        <v>18</v>
      </c>
      <c r="D3366" s="6">
        <v>11</v>
      </c>
      <c r="E3366" s="6" t="str">
        <f t="shared" si="206"/>
        <v>Monday</v>
      </c>
      <c r="F3366" s="6" t="str">
        <f t="shared" si="205"/>
        <v>Week-day</v>
      </c>
      <c r="G3366" s="6" t="str">
        <f>_xlfn.XLOOKUP(B3366,'[1]VLOOKUP DATA'!$A$3:$A$14,'[1]VLOOKUP DATA'!$C$3:$C$14)</f>
        <v>Low-demand</v>
      </c>
      <c r="H3366" s="6" t="str" cm="1">
        <f t="array" ref="H3366">_xlfn.XLOOKUP(1,('[1]VLOOKUP DATA'!$I$2:$I$337=[1]DATA!G3366)*('[1]VLOOKUP DATA'!$J$2:$J$337=[1]DATA!D3366)*('[1]VLOOKUP DATA'!$K$2:$K$337=[1]DATA!E3366),'[1]VLOOKUP DATA'!$L$2:$L$337)</f>
        <v>Standard</v>
      </c>
      <c r="I3366" s="1" cm="1">
        <f t="array" ref="I3366">_xlfn.XLOOKUP(B3366,'[1]VLOOKUP DATA'!$A$3:$A$14,_xlfn.XLOOKUP(H3366,'[1]VLOOKUP DATA'!$D$2:$F$2,'[1]VLOOKUP DATA'!$D$3:$F$14))*100</f>
        <v>147</v>
      </c>
      <c r="J3366" s="2">
        <v>-59.025341666666641</v>
      </c>
      <c r="K3366" s="3">
        <f t="shared" si="207"/>
        <v>0</v>
      </c>
      <c r="L3366" s="3">
        <v>98.674999999999997</v>
      </c>
      <c r="M3366" s="4">
        <v>0</v>
      </c>
      <c r="N3366" s="4">
        <v>961.10826666666662</v>
      </c>
      <c r="O3366" s="4">
        <v>902.08193333333327</v>
      </c>
      <c r="P3366" s="3">
        <f t="shared" si="208"/>
        <v>480.00108333333327</v>
      </c>
      <c r="Q3366" s="5">
        <v>0</v>
      </c>
      <c r="R3366" s="5">
        <f>VLOOKUP(D3366,'[1]DESIGN LOAD'!AC:AF,2,FALSE)</f>
        <v>565</v>
      </c>
      <c r="S3366" s="7">
        <f>VLOOKUP(D3366,'[1]DESIGN LOAD'!AC:AF,3,FALSE)</f>
        <v>675</v>
      </c>
      <c r="T3366">
        <f>VLOOKUP(D3366,'[1]DESIGN LOAD'!AC:AF,4,FALSE)</f>
        <v>1240</v>
      </c>
    </row>
    <row r="3367" spans="1:20" x14ac:dyDescent="0.3">
      <c r="A3367" s="6">
        <v>2024</v>
      </c>
      <c r="B3367" s="6">
        <v>11</v>
      </c>
      <c r="C3367" s="6">
        <v>18</v>
      </c>
      <c r="D3367" s="6">
        <v>12</v>
      </c>
      <c r="E3367" s="6" t="str">
        <f t="shared" si="206"/>
        <v>Monday</v>
      </c>
      <c r="F3367" s="6" t="str">
        <f t="shared" si="205"/>
        <v>Week-day</v>
      </c>
      <c r="G3367" s="6" t="str">
        <f>_xlfn.XLOOKUP(B3367,'[1]VLOOKUP DATA'!$A$3:$A$14,'[1]VLOOKUP DATA'!$C$3:$C$14)</f>
        <v>Low-demand</v>
      </c>
      <c r="H3367" s="6" t="str" cm="1">
        <f t="array" ref="H3367">_xlfn.XLOOKUP(1,('[1]VLOOKUP DATA'!$I$2:$I$337=[1]DATA!G3367)*('[1]VLOOKUP DATA'!$J$2:$J$337=[1]DATA!D3367)*('[1]VLOOKUP DATA'!$K$2:$K$337=[1]DATA!E3367),'[1]VLOOKUP DATA'!$L$2:$L$337)</f>
        <v>Standard</v>
      </c>
      <c r="I3367" s="1" cm="1">
        <f t="array" ref="I3367">_xlfn.XLOOKUP(B3367,'[1]VLOOKUP DATA'!$A$3:$A$14,_xlfn.XLOOKUP(H3367,'[1]VLOOKUP DATA'!$D$2:$F$2,'[1]VLOOKUP DATA'!$D$3:$F$14))*100</f>
        <v>147</v>
      </c>
      <c r="J3367" s="2">
        <v>-24.694341666666652</v>
      </c>
      <c r="K3367" s="3">
        <f t="shared" si="207"/>
        <v>0</v>
      </c>
      <c r="L3367" s="3">
        <v>99.00833333333334</v>
      </c>
      <c r="M3367" s="4">
        <v>0</v>
      </c>
      <c r="N3367" s="4">
        <v>937.0996750000005</v>
      </c>
      <c r="O3367" s="4">
        <v>912.40434999999957</v>
      </c>
      <c r="P3367" s="3">
        <f t="shared" si="208"/>
        <v>480.00108333333327</v>
      </c>
      <c r="Q3367" s="5">
        <v>0</v>
      </c>
      <c r="R3367" s="5">
        <f>VLOOKUP(D3367,'[1]DESIGN LOAD'!AC:AF,2,FALSE)</f>
        <v>565</v>
      </c>
      <c r="S3367" s="7">
        <f>VLOOKUP(D3367,'[1]DESIGN LOAD'!AC:AF,3,FALSE)</f>
        <v>675</v>
      </c>
      <c r="T3367">
        <f>VLOOKUP(D3367,'[1]DESIGN LOAD'!AC:AF,4,FALSE)</f>
        <v>1240</v>
      </c>
    </row>
    <row r="3368" spans="1:20" x14ac:dyDescent="0.3">
      <c r="A3368" s="6">
        <v>2024</v>
      </c>
      <c r="B3368" s="6">
        <v>11</v>
      </c>
      <c r="C3368" s="6">
        <v>18</v>
      </c>
      <c r="D3368" s="6">
        <v>13</v>
      </c>
      <c r="E3368" s="6" t="str">
        <f t="shared" si="206"/>
        <v>Monday</v>
      </c>
      <c r="F3368" s="6" t="str">
        <f t="shared" si="205"/>
        <v>Week-day</v>
      </c>
      <c r="G3368" s="6" t="str">
        <f>_xlfn.XLOOKUP(B3368,'[1]VLOOKUP DATA'!$A$3:$A$14,'[1]VLOOKUP DATA'!$C$3:$C$14)</f>
        <v>Low-demand</v>
      </c>
      <c r="H3368" s="6" t="str" cm="1">
        <f t="array" ref="H3368">_xlfn.XLOOKUP(1,('[1]VLOOKUP DATA'!$I$2:$I$337=[1]DATA!G3368)*('[1]VLOOKUP DATA'!$J$2:$J$337=[1]DATA!D3368)*('[1]VLOOKUP DATA'!$K$2:$K$337=[1]DATA!E3368),'[1]VLOOKUP DATA'!$L$2:$L$337)</f>
        <v>Standard</v>
      </c>
      <c r="I3368" s="1" cm="1">
        <f t="array" ref="I3368">_xlfn.XLOOKUP(B3368,'[1]VLOOKUP DATA'!$A$3:$A$14,_xlfn.XLOOKUP(H3368,'[1]VLOOKUP DATA'!$D$2:$F$2,'[1]VLOOKUP DATA'!$D$3:$F$14))*100</f>
        <v>147</v>
      </c>
      <c r="J3368" s="2">
        <v>-14.842016666666673</v>
      </c>
      <c r="K3368" s="3">
        <f t="shared" si="207"/>
        <v>0</v>
      </c>
      <c r="L3368" s="3">
        <v>99</v>
      </c>
      <c r="M3368" s="4">
        <v>0</v>
      </c>
      <c r="N3368" s="4">
        <v>928.94060833333299</v>
      </c>
      <c r="O3368" s="4">
        <v>914.09759999999949</v>
      </c>
      <c r="P3368" s="3">
        <f t="shared" si="208"/>
        <v>480.00108333333327</v>
      </c>
      <c r="Q3368" s="5">
        <v>0</v>
      </c>
      <c r="R3368" s="5">
        <f>VLOOKUP(D3368,'[1]DESIGN LOAD'!AC:AF,2,FALSE)</f>
        <v>565</v>
      </c>
      <c r="S3368" s="7">
        <f>VLOOKUP(D3368,'[1]DESIGN LOAD'!AC:AF,3,FALSE)</f>
        <v>675</v>
      </c>
      <c r="T3368">
        <f>VLOOKUP(D3368,'[1]DESIGN LOAD'!AC:AF,4,FALSE)</f>
        <v>1240</v>
      </c>
    </row>
    <row r="3369" spans="1:20" x14ac:dyDescent="0.3">
      <c r="A3369" s="6">
        <v>2024</v>
      </c>
      <c r="B3369" s="6">
        <v>11</v>
      </c>
      <c r="C3369" s="6">
        <v>18</v>
      </c>
      <c r="D3369" s="6">
        <v>14</v>
      </c>
      <c r="E3369" s="6" t="str">
        <f t="shared" si="206"/>
        <v>Monday</v>
      </c>
      <c r="F3369" s="6" t="str">
        <f t="shared" si="205"/>
        <v>Week-day</v>
      </c>
      <c r="G3369" s="6" t="str">
        <f>_xlfn.XLOOKUP(B3369,'[1]VLOOKUP DATA'!$A$3:$A$14,'[1]VLOOKUP DATA'!$C$3:$C$14)</f>
        <v>Low-demand</v>
      </c>
      <c r="H3369" s="6" t="str" cm="1">
        <f t="array" ref="H3369">_xlfn.XLOOKUP(1,('[1]VLOOKUP DATA'!$I$2:$I$337=[1]DATA!G3369)*('[1]VLOOKUP DATA'!$J$2:$J$337=[1]DATA!D3369)*('[1]VLOOKUP DATA'!$K$2:$K$337=[1]DATA!E3369),'[1]VLOOKUP DATA'!$L$2:$L$337)</f>
        <v>Standard</v>
      </c>
      <c r="I3369" s="1" cm="1">
        <f t="array" ref="I3369">_xlfn.XLOOKUP(B3369,'[1]VLOOKUP DATA'!$A$3:$A$14,_xlfn.XLOOKUP(H3369,'[1]VLOOKUP DATA'!$D$2:$F$2,'[1]VLOOKUP DATA'!$D$3:$F$14))*100</f>
        <v>147</v>
      </c>
      <c r="J3369" s="2">
        <v>26.797530612244888</v>
      </c>
      <c r="K3369" s="3">
        <f t="shared" si="207"/>
        <v>26.797530612244888</v>
      </c>
      <c r="L3369" s="3">
        <v>98.693877551020407</v>
      </c>
      <c r="M3369" s="4">
        <v>23.196367346938771</v>
      </c>
      <c r="N3369" s="4">
        <v>868.93053061224532</v>
      </c>
      <c r="O3369" s="4">
        <v>918.92423469387768</v>
      </c>
      <c r="P3369" s="3">
        <f t="shared" si="208"/>
        <v>480.00108333333327</v>
      </c>
      <c r="Q3369" s="5">
        <v>0</v>
      </c>
      <c r="R3369" s="5">
        <f>VLOOKUP(D3369,'[1]DESIGN LOAD'!AC:AF,2,FALSE)</f>
        <v>565</v>
      </c>
      <c r="S3369" s="7">
        <f>VLOOKUP(D3369,'[1]DESIGN LOAD'!AC:AF,3,FALSE)</f>
        <v>675</v>
      </c>
      <c r="T3369">
        <f>VLOOKUP(D3369,'[1]DESIGN LOAD'!AC:AF,4,FALSE)</f>
        <v>1240</v>
      </c>
    </row>
    <row r="3370" spans="1:20" x14ac:dyDescent="0.3">
      <c r="A3370" s="6">
        <v>2024</v>
      </c>
      <c r="B3370" s="6">
        <v>11</v>
      </c>
      <c r="C3370" s="6">
        <v>18</v>
      </c>
      <c r="D3370" s="6">
        <v>15</v>
      </c>
      <c r="E3370" s="6" t="str">
        <f t="shared" si="206"/>
        <v>Monday</v>
      </c>
      <c r="F3370" s="6" t="str">
        <f t="shared" si="205"/>
        <v>Week-day</v>
      </c>
      <c r="G3370" s="6" t="str">
        <f>_xlfn.XLOOKUP(B3370,'[1]VLOOKUP DATA'!$A$3:$A$14,'[1]VLOOKUP DATA'!$C$3:$C$14)</f>
        <v>Low-demand</v>
      </c>
      <c r="H3370" s="6" t="str" cm="1">
        <f t="array" ref="H3370">_xlfn.XLOOKUP(1,('[1]VLOOKUP DATA'!$I$2:$I$337=[1]DATA!G3370)*('[1]VLOOKUP DATA'!$J$2:$J$337=[1]DATA!D3370)*('[1]VLOOKUP DATA'!$K$2:$K$337=[1]DATA!E3370),'[1]VLOOKUP DATA'!$L$2:$L$337)</f>
        <v>Standard</v>
      </c>
      <c r="I3370" s="1" cm="1">
        <f t="array" ref="I3370">_xlfn.XLOOKUP(B3370,'[1]VLOOKUP DATA'!$A$3:$A$14,_xlfn.XLOOKUP(H3370,'[1]VLOOKUP DATA'!$D$2:$F$2,'[1]VLOOKUP DATA'!$D$3:$F$14))*100</f>
        <v>147</v>
      </c>
      <c r="J3370" s="2">
        <v>9.0618583333333351</v>
      </c>
      <c r="K3370" s="3">
        <f t="shared" si="207"/>
        <v>9.0618583333333351</v>
      </c>
      <c r="L3370" s="3">
        <v>96.316666666666663</v>
      </c>
      <c r="M3370" s="4">
        <v>122.69994999999999</v>
      </c>
      <c r="N3370" s="4">
        <v>705.97124999999994</v>
      </c>
      <c r="O3370" s="4">
        <v>837.73295000000064</v>
      </c>
      <c r="P3370" s="3">
        <f t="shared" si="208"/>
        <v>480.00108333333327</v>
      </c>
      <c r="Q3370" s="5">
        <v>0</v>
      </c>
      <c r="R3370" s="5">
        <f>VLOOKUP(D3370,'[1]DESIGN LOAD'!AC:AF,2,FALSE)</f>
        <v>565</v>
      </c>
      <c r="S3370" s="7">
        <f>VLOOKUP(D3370,'[1]DESIGN LOAD'!AC:AF,3,FALSE)</f>
        <v>675</v>
      </c>
      <c r="T3370">
        <f>VLOOKUP(D3370,'[1]DESIGN LOAD'!AC:AF,4,FALSE)</f>
        <v>1240</v>
      </c>
    </row>
    <row r="3371" spans="1:20" x14ac:dyDescent="0.3">
      <c r="A3371" s="6">
        <v>2024</v>
      </c>
      <c r="B3371" s="6">
        <v>11</v>
      </c>
      <c r="C3371" s="6">
        <v>18</v>
      </c>
      <c r="D3371" s="6">
        <v>16</v>
      </c>
      <c r="E3371" s="6" t="str">
        <f t="shared" si="206"/>
        <v>Monday</v>
      </c>
      <c r="F3371" s="6" t="str">
        <f t="shared" si="205"/>
        <v>Week-day</v>
      </c>
      <c r="G3371" s="6" t="str">
        <f>_xlfn.XLOOKUP(B3371,'[1]VLOOKUP DATA'!$A$3:$A$14,'[1]VLOOKUP DATA'!$C$3:$C$14)</f>
        <v>Low-demand</v>
      </c>
      <c r="H3371" s="6" t="str" cm="1">
        <f t="array" ref="H3371">_xlfn.XLOOKUP(1,('[1]VLOOKUP DATA'!$I$2:$I$337=[1]DATA!G3371)*('[1]VLOOKUP DATA'!$J$2:$J$337=[1]DATA!D3371)*('[1]VLOOKUP DATA'!$K$2:$K$337=[1]DATA!E3371),'[1]VLOOKUP DATA'!$L$2:$L$337)</f>
        <v>Standard</v>
      </c>
      <c r="I3371" s="1" cm="1">
        <f t="array" ref="I3371">_xlfn.XLOOKUP(B3371,'[1]VLOOKUP DATA'!$A$3:$A$14,_xlfn.XLOOKUP(H3371,'[1]VLOOKUP DATA'!$D$2:$F$2,'[1]VLOOKUP DATA'!$D$3:$F$14))*100</f>
        <v>147</v>
      </c>
      <c r="J3371" s="2">
        <v>116.0904166666667</v>
      </c>
      <c r="K3371" s="3">
        <f t="shared" si="207"/>
        <v>116.0904166666667</v>
      </c>
      <c r="L3371" s="3">
        <v>89.125</v>
      </c>
      <c r="M3371" s="4">
        <v>320.8252</v>
      </c>
      <c r="N3371" s="4">
        <v>458.40659166666666</v>
      </c>
      <c r="O3371" s="4">
        <v>895.32195000000013</v>
      </c>
      <c r="P3371" s="3">
        <f t="shared" si="208"/>
        <v>480.00108333333327</v>
      </c>
      <c r="Q3371" s="5">
        <v>0</v>
      </c>
      <c r="R3371" s="5">
        <f>VLOOKUP(D3371,'[1]DESIGN LOAD'!AC:AF,2,FALSE)</f>
        <v>565</v>
      </c>
      <c r="S3371" s="7">
        <f>VLOOKUP(D3371,'[1]DESIGN LOAD'!AC:AF,3,FALSE)</f>
        <v>675</v>
      </c>
      <c r="T3371">
        <f>VLOOKUP(D3371,'[1]DESIGN LOAD'!AC:AF,4,FALSE)</f>
        <v>1240</v>
      </c>
    </row>
    <row r="3372" spans="1:20" x14ac:dyDescent="0.3">
      <c r="A3372" s="6">
        <v>2024</v>
      </c>
      <c r="B3372" s="6">
        <v>11</v>
      </c>
      <c r="C3372" s="6">
        <v>18</v>
      </c>
      <c r="D3372" s="6">
        <v>17</v>
      </c>
      <c r="E3372" s="6" t="str">
        <f t="shared" si="206"/>
        <v>Monday</v>
      </c>
      <c r="F3372" s="6" t="str">
        <f t="shared" si="205"/>
        <v>Week-day</v>
      </c>
      <c r="G3372" s="6" t="str">
        <f>_xlfn.XLOOKUP(B3372,'[1]VLOOKUP DATA'!$A$3:$A$14,'[1]VLOOKUP DATA'!$C$3:$C$14)</f>
        <v>Low-demand</v>
      </c>
      <c r="H3372" s="6" t="str" cm="1">
        <f t="array" ref="H3372">_xlfn.XLOOKUP(1,('[1]VLOOKUP DATA'!$I$2:$I$337=[1]DATA!G3372)*('[1]VLOOKUP DATA'!$J$2:$J$337=[1]DATA!D3372)*('[1]VLOOKUP DATA'!$K$2:$K$337=[1]DATA!E3372),'[1]VLOOKUP DATA'!$L$2:$L$337)</f>
        <v>Standard</v>
      </c>
      <c r="I3372" s="1" cm="1">
        <f t="array" ref="I3372">_xlfn.XLOOKUP(B3372,'[1]VLOOKUP DATA'!$A$3:$A$14,_xlfn.XLOOKUP(H3372,'[1]VLOOKUP DATA'!$D$2:$F$2,'[1]VLOOKUP DATA'!$D$3:$F$14))*100</f>
        <v>147</v>
      </c>
      <c r="J3372" s="2">
        <v>125.22291666666669</v>
      </c>
      <c r="K3372" s="3">
        <f t="shared" si="207"/>
        <v>125.22291666666669</v>
      </c>
      <c r="L3372" s="3">
        <v>86.308333333333337</v>
      </c>
      <c r="M3372" s="4">
        <v>479.82958333333318</v>
      </c>
      <c r="N3372" s="4">
        <v>198.43655000000001</v>
      </c>
      <c r="O3372" s="4">
        <v>803.48953333333327</v>
      </c>
      <c r="P3372" s="3">
        <f t="shared" si="208"/>
        <v>480.00108333333327</v>
      </c>
      <c r="Q3372" s="5">
        <v>0</v>
      </c>
      <c r="R3372" s="5">
        <f>VLOOKUP(D3372,'[1]DESIGN LOAD'!AC:AF,2,FALSE)</f>
        <v>555</v>
      </c>
      <c r="S3372" s="7">
        <f>VLOOKUP(D3372,'[1]DESIGN LOAD'!AC:AF,3,FALSE)</f>
        <v>675</v>
      </c>
      <c r="T3372">
        <f>VLOOKUP(D3372,'[1]DESIGN LOAD'!AC:AF,4,FALSE)</f>
        <v>1230</v>
      </c>
    </row>
    <row r="3373" spans="1:20" x14ac:dyDescent="0.3">
      <c r="A3373" s="6">
        <v>2024</v>
      </c>
      <c r="B3373" s="6">
        <v>11</v>
      </c>
      <c r="C3373" s="6">
        <v>18</v>
      </c>
      <c r="D3373" s="6">
        <v>18</v>
      </c>
      <c r="E3373" s="6" t="str">
        <f t="shared" si="206"/>
        <v>Monday</v>
      </c>
      <c r="F3373" s="6" t="str">
        <f t="shared" si="205"/>
        <v>Week-day</v>
      </c>
      <c r="G3373" s="6" t="str">
        <f>_xlfn.XLOOKUP(B3373,'[1]VLOOKUP DATA'!$A$3:$A$14,'[1]VLOOKUP DATA'!$C$3:$C$14)</f>
        <v>Low-demand</v>
      </c>
      <c r="H3373" s="6" t="str" cm="1">
        <f t="array" ref="H3373">_xlfn.XLOOKUP(1,('[1]VLOOKUP DATA'!$I$2:$I$337=[1]DATA!G3373)*('[1]VLOOKUP DATA'!$J$2:$J$337=[1]DATA!D3373)*('[1]VLOOKUP DATA'!$K$2:$K$337=[1]DATA!E3373),'[1]VLOOKUP DATA'!$L$2:$L$337)</f>
        <v>Peak</v>
      </c>
      <c r="I3373" s="1" cm="1">
        <f t="array" ref="I3373">_xlfn.XLOOKUP(B3373,'[1]VLOOKUP DATA'!$A$3:$A$14,_xlfn.XLOOKUP(H3373,'[1]VLOOKUP DATA'!$D$2:$F$2,'[1]VLOOKUP DATA'!$D$3:$F$14))*100</f>
        <v>213</v>
      </c>
      <c r="J3373" s="2">
        <v>232.69605833333338</v>
      </c>
      <c r="K3373" s="3">
        <f t="shared" si="207"/>
        <v>232.69605833333338</v>
      </c>
      <c r="L3373" s="3">
        <v>73.891666666666666</v>
      </c>
      <c r="M3373" s="4">
        <v>479.81652499999996</v>
      </c>
      <c r="N3373" s="4">
        <v>33.90696666666669</v>
      </c>
      <c r="O3373" s="4">
        <v>746.42004166666663</v>
      </c>
      <c r="P3373" s="3">
        <f t="shared" si="208"/>
        <v>480.00108333333327</v>
      </c>
      <c r="Q3373" s="5">
        <v>0</v>
      </c>
      <c r="R3373" s="5">
        <f>VLOOKUP(D3373,'[1]DESIGN LOAD'!AC:AF,2,FALSE)</f>
        <v>485</v>
      </c>
      <c r="S3373" s="7">
        <f>VLOOKUP(D3373,'[1]DESIGN LOAD'!AC:AF,3,FALSE)</f>
        <v>655</v>
      </c>
      <c r="T3373">
        <f>VLOOKUP(D3373,'[1]DESIGN LOAD'!AC:AF,4,FALSE)</f>
        <v>1140</v>
      </c>
    </row>
    <row r="3374" spans="1:20" x14ac:dyDescent="0.3">
      <c r="A3374" s="6">
        <v>2024</v>
      </c>
      <c r="B3374" s="6">
        <v>11</v>
      </c>
      <c r="C3374" s="6">
        <v>18</v>
      </c>
      <c r="D3374" s="6">
        <v>19</v>
      </c>
      <c r="E3374" s="6" t="str">
        <f t="shared" si="206"/>
        <v>Monday</v>
      </c>
      <c r="F3374" s="6" t="str">
        <f t="shared" si="205"/>
        <v>Week-day</v>
      </c>
      <c r="G3374" s="6" t="str">
        <f>_xlfn.XLOOKUP(B3374,'[1]VLOOKUP DATA'!$A$3:$A$14,'[1]VLOOKUP DATA'!$C$3:$C$14)</f>
        <v>Low-demand</v>
      </c>
      <c r="H3374" s="6" t="str" cm="1">
        <f t="array" ref="H3374">_xlfn.XLOOKUP(1,('[1]VLOOKUP DATA'!$I$2:$I$337=[1]DATA!G3374)*('[1]VLOOKUP DATA'!$J$2:$J$337=[1]DATA!D3374)*('[1]VLOOKUP DATA'!$K$2:$K$337=[1]DATA!E3374),'[1]VLOOKUP DATA'!$L$2:$L$337)</f>
        <v>Peak</v>
      </c>
      <c r="I3374" s="1" cm="1">
        <f t="array" ref="I3374">_xlfn.XLOOKUP(B3374,'[1]VLOOKUP DATA'!$A$3:$A$14,_xlfn.XLOOKUP(H3374,'[1]VLOOKUP DATA'!$D$2:$F$2,'[1]VLOOKUP DATA'!$D$3:$F$14))*100</f>
        <v>213</v>
      </c>
      <c r="J3374" s="2">
        <v>161.8411999999999</v>
      </c>
      <c r="K3374" s="3">
        <f t="shared" si="207"/>
        <v>161.8411999999999</v>
      </c>
      <c r="L3374" s="3">
        <v>61.991666666666667</v>
      </c>
      <c r="M3374" s="4">
        <v>479.84219166666651</v>
      </c>
      <c r="N3374" s="4">
        <v>3.432816666666668</v>
      </c>
      <c r="O3374" s="4">
        <v>645.11671666666632</v>
      </c>
      <c r="P3374" s="3">
        <f t="shared" si="208"/>
        <v>480.00108333333327</v>
      </c>
      <c r="Q3374" s="5">
        <v>0</v>
      </c>
      <c r="R3374" s="5">
        <f>VLOOKUP(D3374,'[1]DESIGN LOAD'!AC:AF,2,FALSE)</f>
        <v>295</v>
      </c>
      <c r="S3374" s="7">
        <f>VLOOKUP(D3374,'[1]DESIGN LOAD'!AC:AF,3,FALSE)</f>
        <v>655</v>
      </c>
      <c r="T3374">
        <f>VLOOKUP(D3374,'[1]DESIGN LOAD'!AC:AF,4,FALSE)</f>
        <v>950</v>
      </c>
    </row>
    <row r="3375" spans="1:20" x14ac:dyDescent="0.3">
      <c r="A3375" s="6">
        <v>2024</v>
      </c>
      <c r="B3375" s="6">
        <v>11</v>
      </c>
      <c r="C3375" s="6">
        <v>18</v>
      </c>
      <c r="D3375" s="6">
        <v>20</v>
      </c>
      <c r="E3375" s="6" t="str">
        <f t="shared" si="206"/>
        <v>Monday</v>
      </c>
      <c r="F3375" s="6" t="str">
        <f t="shared" si="205"/>
        <v>Week-day</v>
      </c>
      <c r="G3375" s="6" t="str">
        <f>_xlfn.XLOOKUP(B3375,'[1]VLOOKUP DATA'!$A$3:$A$14,'[1]VLOOKUP DATA'!$C$3:$C$14)</f>
        <v>Low-demand</v>
      </c>
      <c r="H3375" s="6" t="str" cm="1">
        <f t="array" ref="H3375">_xlfn.XLOOKUP(1,('[1]VLOOKUP DATA'!$I$2:$I$337=[1]DATA!G3375)*('[1]VLOOKUP DATA'!$J$2:$J$337=[1]DATA!D3375)*('[1]VLOOKUP DATA'!$K$2:$K$337=[1]DATA!E3375),'[1]VLOOKUP DATA'!$L$2:$L$337)</f>
        <v>Standard</v>
      </c>
      <c r="I3375" s="1" cm="1">
        <f t="array" ref="I3375">_xlfn.XLOOKUP(B3375,'[1]VLOOKUP DATA'!$A$3:$A$14,_xlfn.XLOOKUP(H3375,'[1]VLOOKUP DATA'!$D$2:$F$2,'[1]VLOOKUP DATA'!$D$3:$F$14))*100</f>
        <v>147</v>
      </c>
      <c r="J3375" s="2">
        <v>42.17955833333334</v>
      </c>
      <c r="K3375" s="3">
        <f t="shared" si="207"/>
        <v>42.17955833333334</v>
      </c>
      <c r="L3375" s="3">
        <v>55.208333333333336</v>
      </c>
      <c r="M3375" s="4">
        <v>479.84392500000013</v>
      </c>
      <c r="N3375" s="4">
        <v>0</v>
      </c>
      <c r="O3375" s="4">
        <v>522.02395000000024</v>
      </c>
      <c r="P3375" s="3">
        <f t="shared" si="208"/>
        <v>480.00108333333327</v>
      </c>
      <c r="Q3375" s="5">
        <v>0</v>
      </c>
      <c r="R3375" s="5">
        <f>VLOOKUP(D3375,'[1]DESIGN LOAD'!AC:AF,2,FALSE)</f>
        <v>295</v>
      </c>
      <c r="S3375" s="7">
        <f>VLOOKUP(D3375,'[1]DESIGN LOAD'!AC:AF,3,FALSE)</f>
        <v>190</v>
      </c>
      <c r="T3375">
        <f>VLOOKUP(D3375,'[1]DESIGN LOAD'!AC:AF,4,FALSE)</f>
        <v>485</v>
      </c>
    </row>
    <row r="3376" spans="1:20" x14ac:dyDescent="0.3">
      <c r="A3376" s="6">
        <v>2024</v>
      </c>
      <c r="B3376" s="6">
        <v>11</v>
      </c>
      <c r="C3376" s="6">
        <v>18</v>
      </c>
      <c r="D3376" s="6">
        <v>21</v>
      </c>
      <c r="E3376" s="6" t="str">
        <f t="shared" si="206"/>
        <v>Monday</v>
      </c>
      <c r="F3376" s="6" t="str">
        <f t="shared" si="205"/>
        <v>Week-day</v>
      </c>
      <c r="G3376" s="6" t="str">
        <f>_xlfn.XLOOKUP(B3376,'[1]VLOOKUP DATA'!$A$3:$A$14,'[1]VLOOKUP DATA'!$C$3:$C$14)</f>
        <v>Low-demand</v>
      </c>
      <c r="H3376" s="6" t="str" cm="1">
        <f t="array" ref="H3376">_xlfn.XLOOKUP(1,('[1]VLOOKUP DATA'!$I$2:$I$337=[1]DATA!G3376)*('[1]VLOOKUP DATA'!$J$2:$J$337=[1]DATA!D3376)*('[1]VLOOKUP DATA'!$K$2:$K$337=[1]DATA!E3376),'[1]VLOOKUP DATA'!$L$2:$L$337)</f>
        <v>Standard</v>
      </c>
      <c r="I3376" s="1" cm="1">
        <f t="array" ref="I3376">_xlfn.XLOOKUP(B3376,'[1]VLOOKUP DATA'!$A$3:$A$14,_xlfn.XLOOKUP(H3376,'[1]VLOOKUP DATA'!$D$2:$F$2,'[1]VLOOKUP DATA'!$D$3:$F$14))*100</f>
        <v>147</v>
      </c>
      <c r="J3376" s="2">
        <v>64.226358333333323</v>
      </c>
      <c r="K3376" s="3">
        <f t="shared" si="207"/>
        <v>64.226358333333323</v>
      </c>
      <c r="L3376" s="3">
        <v>51.15</v>
      </c>
      <c r="M3376" s="4">
        <v>479.82685833333318</v>
      </c>
      <c r="N3376" s="4">
        <v>0</v>
      </c>
      <c r="O3376" s="4">
        <v>544.05370833333336</v>
      </c>
      <c r="P3376" s="3">
        <f t="shared" si="208"/>
        <v>480.00108333333327</v>
      </c>
      <c r="Q3376" s="5">
        <v>0</v>
      </c>
      <c r="R3376" s="5">
        <f>VLOOKUP(D3376,'[1]DESIGN LOAD'!AC:AF,2,FALSE)</f>
        <v>295</v>
      </c>
      <c r="S3376" s="7">
        <f>VLOOKUP(D3376,'[1]DESIGN LOAD'!AC:AF,3,FALSE)</f>
        <v>190</v>
      </c>
      <c r="T3376">
        <f>VLOOKUP(D3376,'[1]DESIGN LOAD'!AC:AF,4,FALSE)</f>
        <v>485</v>
      </c>
    </row>
    <row r="3377" spans="1:20" x14ac:dyDescent="0.3">
      <c r="A3377" s="6">
        <v>2024</v>
      </c>
      <c r="B3377" s="6">
        <v>11</v>
      </c>
      <c r="C3377" s="6">
        <v>18</v>
      </c>
      <c r="D3377" s="6">
        <v>22</v>
      </c>
      <c r="E3377" s="6" t="str">
        <f t="shared" si="206"/>
        <v>Monday</v>
      </c>
      <c r="F3377" s="6" t="str">
        <f t="shared" si="205"/>
        <v>Week-day</v>
      </c>
      <c r="G3377" s="6" t="str">
        <f>_xlfn.XLOOKUP(B3377,'[1]VLOOKUP DATA'!$A$3:$A$14,'[1]VLOOKUP DATA'!$C$3:$C$14)</f>
        <v>Low-demand</v>
      </c>
      <c r="H3377" s="6" t="str" cm="1">
        <f t="array" ref="H3377">_xlfn.XLOOKUP(1,('[1]VLOOKUP DATA'!$I$2:$I$337=[1]DATA!G3377)*('[1]VLOOKUP DATA'!$J$2:$J$337=[1]DATA!D3377)*('[1]VLOOKUP DATA'!$K$2:$K$337=[1]DATA!E3377),'[1]VLOOKUP DATA'!$L$2:$L$337)</f>
        <v>Off-Peak</v>
      </c>
      <c r="I3377" s="1" cm="1">
        <f t="array" ref="I3377">_xlfn.XLOOKUP(B3377,'[1]VLOOKUP DATA'!$A$3:$A$14,_xlfn.XLOOKUP(H3377,'[1]VLOOKUP DATA'!$D$2:$F$2,'[1]VLOOKUP DATA'!$D$3:$F$14))*100</f>
        <v>93</v>
      </c>
      <c r="J3377" s="2">
        <v>35.31688333333333</v>
      </c>
      <c r="K3377" s="3">
        <f t="shared" si="207"/>
        <v>35.31688333333333</v>
      </c>
      <c r="L3377" s="3">
        <v>47.491666666666667</v>
      </c>
      <c r="M3377" s="4">
        <v>479.83079166666687</v>
      </c>
      <c r="N3377" s="4">
        <v>0</v>
      </c>
      <c r="O3377" s="4">
        <v>515.14803333333339</v>
      </c>
      <c r="P3377" s="3">
        <f t="shared" si="208"/>
        <v>480.00108333333327</v>
      </c>
      <c r="Q3377" s="5">
        <v>0</v>
      </c>
      <c r="R3377" s="5">
        <f>VLOOKUP(D3377,'[1]DESIGN LOAD'!AC:AF,2,FALSE)</f>
        <v>200</v>
      </c>
      <c r="S3377" s="7">
        <f>VLOOKUP(D3377,'[1]DESIGN LOAD'!AC:AF,3,FALSE)</f>
        <v>190</v>
      </c>
      <c r="T3377">
        <f>VLOOKUP(D3377,'[1]DESIGN LOAD'!AC:AF,4,FALSE)</f>
        <v>390</v>
      </c>
    </row>
    <row r="3378" spans="1:20" x14ac:dyDescent="0.3">
      <c r="A3378" s="6">
        <v>2024</v>
      </c>
      <c r="B3378" s="6">
        <v>11</v>
      </c>
      <c r="C3378" s="6">
        <v>18</v>
      </c>
      <c r="D3378" s="6">
        <v>23</v>
      </c>
      <c r="E3378" s="6" t="str">
        <f t="shared" si="206"/>
        <v>Monday</v>
      </c>
      <c r="F3378" s="6" t="str">
        <f t="shared" si="205"/>
        <v>Week-day</v>
      </c>
      <c r="G3378" s="6" t="str">
        <f>_xlfn.XLOOKUP(B3378,'[1]VLOOKUP DATA'!$A$3:$A$14,'[1]VLOOKUP DATA'!$C$3:$C$14)</f>
        <v>Low-demand</v>
      </c>
      <c r="H3378" s="6" t="str" cm="1">
        <f t="array" ref="H3378">_xlfn.XLOOKUP(1,('[1]VLOOKUP DATA'!$I$2:$I$337=[1]DATA!G3378)*('[1]VLOOKUP DATA'!$J$2:$J$337=[1]DATA!D3378)*('[1]VLOOKUP DATA'!$K$2:$K$337=[1]DATA!E3378),'[1]VLOOKUP DATA'!$L$2:$L$337)</f>
        <v>Off-Peak</v>
      </c>
      <c r="I3378" s="1" cm="1">
        <f t="array" ref="I3378">_xlfn.XLOOKUP(B3378,'[1]VLOOKUP DATA'!$A$3:$A$14,_xlfn.XLOOKUP(H3378,'[1]VLOOKUP DATA'!$D$2:$F$2,'[1]VLOOKUP DATA'!$D$3:$F$14))*100</f>
        <v>93</v>
      </c>
      <c r="J3378" s="2">
        <v>55.164225000000009</v>
      </c>
      <c r="K3378" s="3">
        <f t="shared" si="207"/>
        <v>55.164225000000009</v>
      </c>
      <c r="L3378" s="3">
        <v>43.85</v>
      </c>
      <c r="M3378" s="4">
        <v>479.84025833333345</v>
      </c>
      <c r="N3378" s="4">
        <v>0</v>
      </c>
      <c r="O3378" s="4">
        <v>535.00499166666657</v>
      </c>
      <c r="P3378" s="3">
        <f t="shared" si="208"/>
        <v>480.00108333333327</v>
      </c>
      <c r="Q3378" s="5">
        <v>0</v>
      </c>
      <c r="R3378" s="5">
        <f>VLOOKUP(D3378,'[1]DESIGN LOAD'!AC:AF,2,FALSE)</f>
        <v>200</v>
      </c>
      <c r="S3378" s="7">
        <f>VLOOKUP(D3378,'[1]DESIGN LOAD'!AC:AF,3,FALSE)</f>
        <v>190</v>
      </c>
      <c r="T3378">
        <f>VLOOKUP(D3378,'[1]DESIGN LOAD'!AC:AF,4,FALSE)</f>
        <v>390</v>
      </c>
    </row>
    <row r="3379" spans="1:20" x14ac:dyDescent="0.3">
      <c r="A3379" s="6">
        <v>2024</v>
      </c>
      <c r="B3379" s="6">
        <v>11</v>
      </c>
      <c r="C3379" s="6">
        <v>19</v>
      </c>
      <c r="D3379" s="6">
        <v>0</v>
      </c>
      <c r="E3379" s="6" t="str">
        <f t="shared" si="206"/>
        <v>Tuesday</v>
      </c>
      <c r="F3379" s="6" t="str">
        <f t="shared" si="205"/>
        <v>Week-day</v>
      </c>
      <c r="G3379" s="6" t="str">
        <f>_xlfn.XLOOKUP(B3379,'[1]VLOOKUP DATA'!$A$3:$A$14,'[1]VLOOKUP DATA'!$C$3:$C$14)</f>
        <v>Low-demand</v>
      </c>
      <c r="H3379" s="6" t="str" cm="1">
        <f t="array" ref="H3379">_xlfn.XLOOKUP(1,('[1]VLOOKUP DATA'!$I$2:$I$337=[1]DATA!G3379)*('[1]VLOOKUP DATA'!$J$2:$J$337=[1]DATA!D3379)*('[1]VLOOKUP DATA'!$K$2:$K$337=[1]DATA!E3379),'[1]VLOOKUP DATA'!$L$2:$L$337)</f>
        <v>Off-Peak</v>
      </c>
      <c r="I3379" s="1" cm="1">
        <f t="array" ref="I3379">_xlfn.XLOOKUP(B3379,'[1]VLOOKUP DATA'!$A$3:$A$14,_xlfn.XLOOKUP(H3379,'[1]VLOOKUP DATA'!$D$2:$F$2,'[1]VLOOKUP DATA'!$D$3:$F$14))*100</f>
        <v>93</v>
      </c>
      <c r="J3379" s="2">
        <v>-245.12820000000005</v>
      </c>
      <c r="K3379" s="3">
        <f t="shared" si="207"/>
        <v>0</v>
      </c>
      <c r="L3379" s="3">
        <v>45.375</v>
      </c>
      <c r="M3379" s="4">
        <v>473.37823333333353</v>
      </c>
      <c r="N3379" s="4">
        <v>0</v>
      </c>
      <c r="O3379" s="4">
        <v>425.97983333333326</v>
      </c>
      <c r="P3379" s="3">
        <f t="shared" si="208"/>
        <v>480.00108333333327</v>
      </c>
      <c r="Q3379" s="2">
        <v>197.72968333333333</v>
      </c>
      <c r="R3379" s="5">
        <f>VLOOKUP(D3379,'[1]DESIGN LOAD'!AC:AF,2,FALSE)</f>
        <v>200</v>
      </c>
      <c r="S3379" s="7">
        <f>VLOOKUP(D3379,'[1]DESIGN LOAD'!AC:AF,3,FALSE)</f>
        <v>190</v>
      </c>
      <c r="T3379">
        <f>VLOOKUP(D3379,'[1]DESIGN LOAD'!AC:AF,4,FALSE)</f>
        <v>390</v>
      </c>
    </row>
    <row r="3380" spans="1:20" x14ac:dyDescent="0.3">
      <c r="A3380" s="6">
        <v>2024</v>
      </c>
      <c r="B3380" s="6">
        <v>11</v>
      </c>
      <c r="C3380" s="6">
        <v>19</v>
      </c>
      <c r="D3380" s="6">
        <v>1</v>
      </c>
      <c r="E3380" s="6" t="str">
        <f t="shared" si="206"/>
        <v>Tuesday</v>
      </c>
      <c r="F3380" s="6" t="str">
        <f t="shared" si="205"/>
        <v>Week-day</v>
      </c>
      <c r="G3380" s="6" t="str">
        <f>_xlfn.XLOOKUP(B3380,'[1]VLOOKUP DATA'!$A$3:$A$14,'[1]VLOOKUP DATA'!$C$3:$C$14)</f>
        <v>Low-demand</v>
      </c>
      <c r="H3380" s="6" t="str" cm="1">
        <f t="array" ref="H3380">_xlfn.XLOOKUP(1,('[1]VLOOKUP DATA'!$I$2:$I$337=[1]DATA!G3380)*('[1]VLOOKUP DATA'!$J$2:$J$337=[1]DATA!D3380)*('[1]VLOOKUP DATA'!$K$2:$K$337=[1]DATA!E3380),'[1]VLOOKUP DATA'!$L$2:$L$337)</f>
        <v>Off-Peak</v>
      </c>
      <c r="I3380" s="1" cm="1">
        <f t="array" ref="I3380">_xlfn.XLOOKUP(B3380,'[1]VLOOKUP DATA'!$A$3:$A$14,_xlfn.XLOOKUP(H3380,'[1]VLOOKUP DATA'!$D$2:$F$2,'[1]VLOOKUP DATA'!$D$3:$F$14))*100</f>
        <v>93</v>
      </c>
      <c r="J3380" s="2">
        <v>-0.83270000000000433</v>
      </c>
      <c r="K3380" s="3">
        <f t="shared" si="207"/>
        <v>0</v>
      </c>
      <c r="L3380" s="3">
        <v>54.291666666666664</v>
      </c>
      <c r="M3380" s="4">
        <v>479.83215833333327</v>
      </c>
      <c r="N3380" s="4">
        <v>0</v>
      </c>
      <c r="O3380" s="4">
        <v>478.99971666666676</v>
      </c>
      <c r="P3380" s="3">
        <f t="shared" si="208"/>
        <v>480.00108333333327</v>
      </c>
      <c r="Q3380" s="5">
        <v>0</v>
      </c>
      <c r="R3380" s="5">
        <f>VLOOKUP(D3380,'[1]DESIGN LOAD'!AC:AF,2,FALSE)</f>
        <v>200</v>
      </c>
      <c r="S3380" s="7">
        <f>VLOOKUP(D3380,'[1]DESIGN LOAD'!AC:AF,3,FALSE)</f>
        <v>190</v>
      </c>
      <c r="T3380">
        <f>VLOOKUP(D3380,'[1]DESIGN LOAD'!AC:AF,4,FALSE)</f>
        <v>390</v>
      </c>
    </row>
    <row r="3381" spans="1:20" x14ac:dyDescent="0.3">
      <c r="A3381" s="6">
        <v>2024</v>
      </c>
      <c r="B3381" s="6">
        <v>11</v>
      </c>
      <c r="C3381" s="6">
        <v>19</v>
      </c>
      <c r="D3381" s="6">
        <v>2</v>
      </c>
      <c r="E3381" s="6" t="str">
        <f t="shared" si="206"/>
        <v>Tuesday</v>
      </c>
      <c r="F3381" s="6" t="str">
        <f t="shared" si="205"/>
        <v>Week-day</v>
      </c>
      <c r="G3381" s="6" t="str">
        <f>_xlfn.XLOOKUP(B3381,'[1]VLOOKUP DATA'!$A$3:$A$14,'[1]VLOOKUP DATA'!$C$3:$C$14)</f>
        <v>Low-demand</v>
      </c>
      <c r="H3381" s="6" t="str" cm="1">
        <f t="array" ref="H3381">_xlfn.XLOOKUP(1,('[1]VLOOKUP DATA'!$I$2:$I$337=[1]DATA!G3381)*('[1]VLOOKUP DATA'!$J$2:$J$337=[1]DATA!D3381)*('[1]VLOOKUP DATA'!$K$2:$K$337=[1]DATA!E3381),'[1]VLOOKUP DATA'!$L$2:$L$337)</f>
        <v>Off-Peak</v>
      </c>
      <c r="I3381" s="1" cm="1">
        <f t="array" ref="I3381">_xlfn.XLOOKUP(B3381,'[1]VLOOKUP DATA'!$A$3:$A$14,_xlfn.XLOOKUP(H3381,'[1]VLOOKUP DATA'!$D$2:$F$2,'[1]VLOOKUP DATA'!$D$3:$F$14))*100</f>
        <v>93</v>
      </c>
      <c r="J3381" s="2">
        <v>121.81494999999998</v>
      </c>
      <c r="K3381" s="3">
        <f t="shared" si="207"/>
        <v>121.81494999999998</v>
      </c>
      <c r="L3381" s="3">
        <v>49.291666666666664</v>
      </c>
      <c r="M3381" s="4">
        <v>479.83320833333329</v>
      </c>
      <c r="N3381" s="4">
        <v>0</v>
      </c>
      <c r="O3381" s="4">
        <v>601.6486083333333</v>
      </c>
      <c r="P3381" s="3">
        <f t="shared" si="208"/>
        <v>480.00108333333327</v>
      </c>
      <c r="Q3381" s="5">
        <v>0</v>
      </c>
      <c r="R3381" s="5">
        <f>VLOOKUP(D3381,'[1]DESIGN LOAD'!AC:AF,2,FALSE)</f>
        <v>200</v>
      </c>
      <c r="S3381" s="7">
        <f>VLOOKUP(D3381,'[1]DESIGN LOAD'!AC:AF,3,FALSE)</f>
        <v>190</v>
      </c>
      <c r="T3381">
        <f>VLOOKUP(D3381,'[1]DESIGN LOAD'!AC:AF,4,FALSE)</f>
        <v>390</v>
      </c>
    </row>
    <row r="3382" spans="1:20" x14ac:dyDescent="0.3">
      <c r="A3382" s="6">
        <v>2024</v>
      </c>
      <c r="B3382" s="6">
        <v>11</v>
      </c>
      <c r="C3382" s="6">
        <v>19</v>
      </c>
      <c r="D3382" s="6">
        <v>3</v>
      </c>
      <c r="E3382" s="6" t="str">
        <f t="shared" si="206"/>
        <v>Tuesday</v>
      </c>
      <c r="F3382" s="6" t="str">
        <f t="shared" si="205"/>
        <v>Week-day</v>
      </c>
      <c r="G3382" s="6" t="str">
        <f>_xlfn.XLOOKUP(B3382,'[1]VLOOKUP DATA'!$A$3:$A$14,'[1]VLOOKUP DATA'!$C$3:$C$14)</f>
        <v>Low-demand</v>
      </c>
      <c r="H3382" s="6" t="str" cm="1">
        <f t="array" ref="H3382">_xlfn.XLOOKUP(1,('[1]VLOOKUP DATA'!$I$2:$I$337=[1]DATA!G3382)*('[1]VLOOKUP DATA'!$J$2:$J$337=[1]DATA!D3382)*('[1]VLOOKUP DATA'!$K$2:$K$337=[1]DATA!E3382),'[1]VLOOKUP DATA'!$L$2:$L$337)</f>
        <v>Off-Peak</v>
      </c>
      <c r="I3382" s="1" cm="1">
        <f t="array" ref="I3382">_xlfn.XLOOKUP(B3382,'[1]VLOOKUP DATA'!$A$3:$A$14,_xlfn.XLOOKUP(H3382,'[1]VLOOKUP DATA'!$D$2:$F$2,'[1]VLOOKUP DATA'!$D$3:$F$14))*100</f>
        <v>93</v>
      </c>
      <c r="J3382" s="2">
        <v>-113.18845833333339</v>
      </c>
      <c r="K3382" s="3">
        <f t="shared" si="207"/>
        <v>0</v>
      </c>
      <c r="L3382" s="3">
        <v>43.483333333333334</v>
      </c>
      <c r="M3382" s="4">
        <v>479.83883333333335</v>
      </c>
      <c r="N3382" s="4">
        <v>0</v>
      </c>
      <c r="O3382" s="4">
        <v>591.15480000000002</v>
      </c>
      <c r="P3382" s="3">
        <f t="shared" si="208"/>
        <v>480.00108333333327</v>
      </c>
      <c r="Q3382" s="2">
        <v>224.50416666666666</v>
      </c>
      <c r="R3382" s="5">
        <f>VLOOKUP(D3382,'[1]DESIGN LOAD'!AC:AF,2,FALSE)</f>
        <v>200</v>
      </c>
      <c r="S3382" s="7">
        <f>VLOOKUP(D3382,'[1]DESIGN LOAD'!AC:AF,3,FALSE)</f>
        <v>190</v>
      </c>
      <c r="T3382">
        <f>VLOOKUP(D3382,'[1]DESIGN LOAD'!AC:AF,4,FALSE)</f>
        <v>390</v>
      </c>
    </row>
    <row r="3383" spans="1:20" x14ac:dyDescent="0.3">
      <c r="A3383" s="6">
        <v>2024</v>
      </c>
      <c r="B3383" s="6">
        <v>11</v>
      </c>
      <c r="C3383" s="6">
        <v>19</v>
      </c>
      <c r="D3383" s="6">
        <v>4</v>
      </c>
      <c r="E3383" s="6" t="str">
        <f t="shared" si="206"/>
        <v>Tuesday</v>
      </c>
      <c r="F3383" s="6" t="str">
        <f t="shared" si="205"/>
        <v>Week-day</v>
      </c>
      <c r="G3383" s="6" t="str">
        <f>_xlfn.XLOOKUP(B3383,'[1]VLOOKUP DATA'!$A$3:$A$14,'[1]VLOOKUP DATA'!$C$3:$C$14)</f>
        <v>Low-demand</v>
      </c>
      <c r="H3383" s="6" t="str" cm="1">
        <f t="array" ref="H3383">_xlfn.XLOOKUP(1,('[1]VLOOKUP DATA'!$I$2:$I$337=[1]DATA!G3383)*('[1]VLOOKUP DATA'!$J$2:$J$337=[1]DATA!D3383)*('[1]VLOOKUP DATA'!$K$2:$K$337=[1]DATA!E3383),'[1]VLOOKUP DATA'!$L$2:$L$337)</f>
        <v>Off-Peak</v>
      </c>
      <c r="I3383" s="1" cm="1">
        <f t="array" ref="I3383">_xlfn.XLOOKUP(B3383,'[1]VLOOKUP DATA'!$A$3:$A$14,_xlfn.XLOOKUP(H3383,'[1]VLOOKUP DATA'!$D$2:$F$2,'[1]VLOOKUP DATA'!$D$3:$F$14))*100</f>
        <v>93</v>
      </c>
      <c r="J3383" s="2">
        <v>-33.425491666666716</v>
      </c>
      <c r="K3383" s="3">
        <f t="shared" si="207"/>
        <v>0</v>
      </c>
      <c r="L3383" s="3">
        <v>53.19166666666667</v>
      </c>
      <c r="M3383" s="4">
        <v>479.8269499999999</v>
      </c>
      <c r="N3383" s="4">
        <v>0</v>
      </c>
      <c r="O3383" s="4">
        <v>446.40157500000026</v>
      </c>
      <c r="P3383" s="3">
        <f t="shared" si="208"/>
        <v>480.00108333333327</v>
      </c>
      <c r="Q3383" s="5">
        <v>0</v>
      </c>
      <c r="R3383" s="5">
        <f>VLOOKUP(D3383,'[1]DESIGN LOAD'!AC:AF,2,FALSE)</f>
        <v>295</v>
      </c>
      <c r="S3383" s="7">
        <f>VLOOKUP(D3383,'[1]DESIGN LOAD'!AC:AF,3,FALSE)</f>
        <v>190</v>
      </c>
      <c r="T3383">
        <f>VLOOKUP(D3383,'[1]DESIGN LOAD'!AC:AF,4,FALSE)</f>
        <v>485</v>
      </c>
    </row>
    <row r="3384" spans="1:20" x14ac:dyDescent="0.3">
      <c r="A3384" s="6">
        <v>2024</v>
      </c>
      <c r="B3384" s="6">
        <v>11</v>
      </c>
      <c r="C3384" s="6">
        <v>19</v>
      </c>
      <c r="D3384" s="6">
        <v>5</v>
      </c>
      <c r="E3384" s="6" t="str">
        <f t="shared" si="206"/>
        <v>Tuesday</v>
      </c>
      <c r="F3384" s="6" t="str">
        <f t="shared" si="205"/>
        <v>Week-day</v>
      </c>
      <c r="G3384" s="6" t="str">
        <f>_xlfn.XLOOKUP(B3384,'[1]VLOOKUP DATA'!$A$3:$A$14,'[1]VLOOKUP DATA'!$C$3:$C$14)</f>
        <v>Low-demand</v>
      </c>
      <c r="H3384" s="6" t="str" cm="1">
        <f t="array" ref="H3384">_xlfn.XLOOKUP(1,('[1]VLOOKUP DATA'!$I$2:$I$337=[1]DATA!G3384)*('[1]VLOOKUP DATA'!$J$2:$J$337=[1]DATA!D3384)*('[1]VLOOKUP DATA'!$K$2:$K$337=[1]DATA!E3384),'[1]VLOOKUP DATA'!$L$2:$L$337)</f>
        <v>Off-Peak</v>
      </c>
      <c r="I3384" s="1" cm="1">
        <f t="array" ref="I3384">_xlfn.XLOOKUP(B3384,'[1]VLOOKUP DATA'!$A$3:$A$14,_xlfn.XLOOKUP(H3384,'[1]VLOOKUP DATA'!$D$2:$F$2,'[1]VLOOKUP DATA'!$D$3:$F$14))*100</f>
        <v>93</v>
      </c>
      <c r="J3384" s="2">
        <v>154.20870833333336</v>
      </c>
      <c r="K3384" s="3">
        <f t="shared" si="207"/>
        <v>154.20870833333336</v>
      </c>
      <c r="L3384" s="3">
        <v>45.841666666666669</v>
      </c>
      <c r="M3384" s="4">
        <v>479.82683333333324</v>
      </c>
      <c r="N3384" s="4">
        <v>4.8139166666666657</v>
      </c>
      <c r="O3384" s="4">
        <v>638.8499750000002</v>
      </c>
      <c r="P3384" s="3">
        <f t="shared" si="208"/>
        <v>480.00108333333327</v>
      </c>
      <c r="Q3384" s="5">
        <v>0</v>
      </c>
      <c r="R3384" s="5">
        <f>VLOOKUP(D3384,'[1]DESIGN LOAD'!AC:AF,2,FALSE)</f>
        <v>295</v>
      </c>
      <c r="S3384" s="7">
        <f>VLOOKUP(D3384,'[1]DESIGN LOAD'!AC:AF,3,FALSE)</f>
        <v>190</v>
      </c>
      <c r="T3384">
        <f>VLOOKUP(D3384,'[1]DESIGN LOAD'!AC:AF,4,FALSE)</f>
        <v>485</v>
      </c>
    </row>
    <row r="3385" spans="1:20" x14ac:dyDescent="0.3">
      <c r="A3385" s="6">
        <v>2024</v>
      </c>
      <c r="B3385" s="6">
        <v>11</v>
      </c>
      <c r="C3385" s="6">
        <v>19</v>
      </c>
      <c r="D3385" s="6">
        <v>6</v>
      </c>
      <c r="E3385" s="6" t="str">
        <f t="shared" si="206"/>
        <v>Tuesday</v>
      </c>
      <c r="F3385" s="6" t="str">
        <f t="shared" si="205"/>
        <v>Week-day</v>
      </c>
      <c r="G3385" s="6" t="str">
        <f>_xlfn.XLOOKUP(B3385,'[1]VLOOKUP DATA'!$A$3:$A$14,'[1]VLOOKUP DATA'!$C$3:$C$14)</f>
        <v>Low-demand</v>
      </c>
      <c r="H3385" s="6" t="str" cm="1">
        <f t="array" ref="H3385">_xlfn.XLOOKUP(1,('[1]VLOOKUP DATA'!$I$2:$I$337=[1]DATA!G3385)*('[1]VLOOKUP DATA'!$J$2:$J$337=[1]DATA!D3385)*('[1]VLOOKUP DATA'!$K$2:$K$337=[1]DATA!E3385),'[1]VLOOKUP DATA'!$L$2:$L$337)</f>
        <v>Standard</v>
      </c>
      <c r="I3385" s="1" cm="1">
        <f t="array" ref="I3385">_xlfn.XLOOKUP(B3385,'[1]VLOOKUP DATA'!$A$3:$A$14,_xlfn.XLOOKUP(H3385,'[1]VLOOKUP DATA'!$D$2:$F$2,'[1]VLOOKUP DATA'!$D$3:$F$14))*100</f>
        <v>147</v>
      </c>
      <c r="J3385" s="2">
        <v>-281.35491666666661</v>
      </c>
      <c r="K3385" s="3">
        <f t="shared" si="207"/>
        <v>0</v>
      </c>
      <c r="L3385" s="3">
        <v>49.358333333333334</v>
      </c>
      <c r="M3385" s="4">
        <v>479.83527500000014</v>
      </c>
      <c r="N3385" s="4">
        <v>69.287100000000009</v>
      </c>
      <c r="O3385" s="4">
        <v>486.8112999999999</v>
      </c>
      <c r="P3385" s="3">
        <f t="shared" si="208"/>
        <v>480.00108333333327</v>
      </c>
      <c r="Q3385" s="2">
        <v>219.04404999999997</v>
      </c>
      <c r="R3385" s="5">
        <f>VLOOKUP(D3385,'[1]DESIGN LOAD'!AC:AF,2,FALSE)</f>
        <v>295</v>
      </c>
      <c r="S3385" s="7">
        <f>VLOOKUP(D3385,'[1]DESIGN LOAD'!AC:AF,3,FALSE)</f>
        <v>190</v>
      </c>
      <c r="T3385">
        <f>VLOOKUP(D3385,'[1]DESIGN LOAD'!AC:AF,4,FALSE)</f>
        <v>485</v>
      </c>
    </row>
    <row r="3386" spans="1:20" x14ac:dyDescent="0.3">
      <c r="A3386" s="6">
        <v>2024</v>
      </c>
      <c r="B3386" s="6">
        <v>11</v>
      </c>
      <c r="C3386" s="6">
        <v>19</v>
      </c>
      <c r="D3386" s="6">
        <v>7</v>
      </c>
      <c r="E3386" s="6" t="str">
        <f t="shared" si="206"/>
        <v>Tuesday</v>
      </c>
      <c r="F3386" s="6" t="str">
        <f t="shared" si="205"/>
        <v>Week-day</v>
      </c>
      <c r="G3386" s="6" t="str">
        <f>_xlfn.XLOOKUP(B3386,'[1]VLOOKUP DATA'!$A$3:$A$14,'[1]VLOOKUP DATA'!$C$3:$C$14)</f>
        <v>Low-demand</v>
      </c>
      <c r="H3386" s="6" t="str" cm="1">
        <f t="array" ref="H3386">_xlfn.XLOOKUP(1,('[1]VLOOKUP DATA'!$I$2:$I$337=[1]DATA!G3386)*('[1]VLOOKUP DATA'!$J$2:$J$337=[1]DATA!D3386)*('[1]VLOOKUP DATA'!$K$2:$K$337=[1]DATA!E3386),'[1]VLOOKUP DATA'!$L$2:$L$337)</f>
        <v>Peak</v>
      </c>
      <c r="I3386" s="1" cm="1">
        <f t="array" ref="I3386">_xlfn.XLOOKUP(B3386,'[1]VLOOKUP DATA'!$A$3:$A$14,_xlfn.XLOOKUP(H3386,'[1]VLOOKUP DATA'!$D$2:$F$2,'[1]VLOOKUP DATA'!$D$3:$F$14))*100</f>
        <v>213</v>
      </c>
      <c r="J3386" s="2">
        <v>-165.84511666666666</v>
      </c>
      <c r="K3386" s="3">
        <f t="shared" si="207"/>
        <v>0</v>
      </c>
      <c r="L3386" s="3">
        <v>57.766666666666666</v>
      </c>
      <c r="M3386" s="4">
        <v>479.83590833333329</v>
      </c>
      <c r="N3386" s="4">
        <v>188.3375166666666</v>
      </c>
      <c r="O3386" s="4">
        <v>502.32789999999994</v>
      </c>
      <c r="P3386" s="3">
        <f t="shared" si="208"/>
        <v>480.00108333333327</v>
      </c>
      <c r="Q3386" s="5">
        <v>0</v>
      </c>
      <c r="R3386" s="5">
        <f>VLOOKUP(D3386,'[1]DESIGN LOAD'!AC:AF,2,FALSE)</f>
        <v>565</v>
      </c>
      <c r="S3386" s="7">
        <f>VLOOKUP(D3386,'[1]DESIGN LOAD'!AC:AF,3,FALSE)</f>
        <v>690</v>
      </c>
      <c r="T3386">
        <f>VLOOKUP(D3386,'[1]DESIGN LOAD'!AC:AF,4,FALSE)</f>
        <v>1255</v>
      </c>
    </row>
    <row r="3387" spans="1:20" x14ac:dyDescent="0.3">
      <c r="A3387" s="6">
        <v>2024</v>
      </c>
      <c r="B3387" s="6">
        <v>11</v>
      </c>
      <c r="C3387" s="6">
        <v>19</v>
      </c>
      <c r="D3387" s="6">
        <v>8</v>
      </c>
      <c r="E3387" s="6" t="str">
        <f t="shared" si="206"/>
        <v>Tuesday</v>
      </c>
      <c r="F3387" s="6" t="str">
        <f t="shared" si="205"/>
        <v>Week-day</v>
      </c>
      <c r="G3387" s="6" t="str">
        <f>_xlfn.XLOOKUP(B3387,'[1]VLOOKUP DATA'!$A$3:$A$14,'[1]VLOOKUP DATA'!$C$3:$C$14)</f>
        <v>Low-demand</v>
      </c>
      <c r="H3387" s="6" t="str" cm="1">
        <f t="array" ref="H3387">_xlfn.XLOOKUP(1,('[1]VLOOKUP DATA'!$I$2:$I$337=[1]DATA!G3387)*('[1]VLOOKUP DATA'!$J$2:$J$337=[1]DATA!D3387)*('[1]VLOOKUP DATA'!$K$2:$K$337=[1]DATA!E3387),'[1]VLOOKUP DATA'!$L$2:$L$337)</f>
        <v>Peak</v>
      </c>
      <c r="I3387" s="1" cm="1">
        <f t="array" ref="I3387">_xlfn.XLOOKUP(B3387,'[1]VLOOKUP DATA'!$A$3:$A$14,_xlfn.XLOOKUP(H3387,'[1]VLOOKUP DATA'!$D$2:$F$2,'[1]VLOOKUP DATA'!$D$3:$F$14))*100</f>
        <v>213</v>
      </c>
      <c r="J3387" s="2">
        <v>-250.72602499999994</v>
      </c>
      <c r="K3387" s="3">
        <f t="shared" si="207"/>
        <v>0</v>
      </c>
      <c r="L3387" s="3">
        <v>68.400000000000006</v>
      </c>
      <c r="M3387" s="4">
        <v>479.22851666666645</v>
      </c>
      <c r="N3387" s="4">
        <v>401.98577500000016</v>
      </c>
      <c r="O3387" s="4">
        <v>630.48751666666681</v>
      </c>
      <c r="P3387" s="3">
        <f t="shared" si="208"/>
        <v>480.00108333333327</v>
      </c>
      <c r="Q3387" s="5">
        <v>0</v>
      </c>
      <c r="R3387" s="5">
        <f>VLOOKUP(D3387,'[1]DESIGN LOAD'!AC:AF,2,FALSE)</f>
        <v>565</v>
      </c>
      <c r="S3387" s="7">
        <f>VLOOKUP(D3387,'[1]DESIGN LOAD'!AC:AF,3,FALSE)</f>
        <v>675</v>
      </c>
      <c r="T3387">
        <f>VLOOKUP(D3387,'[1]DESIGN LOAD'!AC:AF,4,FALSE)</f>
        <v>1240</v>
      </c>
    </row>
    <row r="3388" spans="1:20" x14ac:dyDescent="0.3">
      <c r="A3388" s="6">
        <v>2024</v>
      </c>
      <c r="B3388" s="6">
        <v>11</v>
      </c>
      <c r="C3388" s="6">
        <v>19</v>
      </c>
      <c r="D3388" s="6">
        <v>9</v>
      </c>
      <c r="E3388" s="6" t="str">
        <f t="shared" si="206"/>
        <v>Tuesday</v>
      </c>
      <c r="F3388" s="6" t="str">
        <f t="shared" si="205"/>
        <v>Week-day</v>
      </c>
      <c r="G3388" s="6" t="str">
        <f>_xlfn.XLOOKUP(B3388,'[1]VLOOKUP DATA'!$A$3:$A$14,'[1]VLOOKUP DATA'!$C$3:$C$14)</f>
        <v>Low-demand</v>
      </c>
      <c r="H3388" s="6" t="str" cm="1">
        <f t="array" ref="H3388">_xlfn.XLOOKUP(1,('[1]VLOOKUP DATA'!$I$2:$I$337=[1]DATA!G3388)*('[1]VLOOKUP DATA'!$J$2:$J$337=[1]DATA!D3388)*('[1]VLOOKUP DATA'!$K$2:$K$337=[1]DATA!E3388),'[1]VLOOKUP DATA'!$L$2:$L$337)</f>
        <v>Peak</v>
      </c>
      <c r="I3388" s="1" cm="1">
        <f t="array" ref="I3388">_xlfn.XLOOKUP(B3388,'[1]VLOOKUP DATA'!$A$3:$A$14,_xlfn.XLOOKUP(H3388,'[1]VLOOKUP DATA'!$D$2:$F$2,'[1]VLOOKUP DATA'!$D$3:$F$14))*100</f>
        <v>213</v>
      </c>
      <c r="J3388" s="2">
        <v>-199.16265833333333</v>
      </c>
      <c r="K3388" s="3">
        <f t="shared" si="207"/>
        <v>0</v>
      </c>
      <c r="L3388" s="3">
        <v>79.641666666666666</v>
      </c>
      <c r="M3388" s="4">
        <v>40.660833333333329</v>
      </c>
      <c r="N3388" s="4">
        <v>863.60907499999996</v>
      </c>
      <c r="O3388" s="4">
        <v>705.10629166666695</v>
      </c>
      <c r="P3388" s="3">
        <f t="shared" si="208"/>
        <v>480.00108333333327</v>
      </c>
      <c r="Q3388" s="5">
        <v>0</v>
      </c>
      <c r="R3388" s="5">
        <f>VLOOKUP(D3388,'[1]DESIGN LOAD'!AC:AF,2,FALSE)</f>
        <v>565</v>
      </c>
      <c r="S3388" s="7">
        <f>VLOOKUP(D3388,'[1]DESIGN LOAD'!AC:AF,3,FALSE)</f>
        <v>675</v>
      </c>
      <c r="T3388">
        <f>VLOOKUP(D3388,'[1]DESIGN LOAD'!AC:AF,4,FALSE)</f>
        <v>1240</v>
      </c>
    </row>
    <row r="3389" spans="1:20" x14ac:dyDescent="0.3">
      <c r="A3389" s="6">
        <v>2024</v>
      </c>
      <c r="B3389" s="6">
        <v>11</v>
      </c>
      <c r="C3389" s="6">
        <v>19</v>
      </c>
      <c r="D3389" s="6">
        <v>10</v>
      </c>
      <c r="E3389" s="6" t="str">
        <f t="shared" si="206"/>
        <v>Tuesday</v>
      </c>
      <c r="F3389" s="6" t="str">
        <f t="shared" si="205"/>
        <v>Week-day</v>
      </c>
      <c r="G3389" s="6" t="str">
        <f>_xlfn.XLOOKUP(B3389,'[1]VLOOKUP DATA'!$A$3:$A$14,'[1]VLOOKUP DATA'!$C$3:$C$14)</f>
        <v>Low-demand</v>
      </c>
      <c r="H3389" s="6" t="str" cm="1">
        <f t="array" ref="H3389">_xlfn.XLOOKUP(1,('[1]VLOOKUP DATA'!$I$2:$I$337=[1]DATA!G3389)*('[1]VLOOKUP DATA'!$J$2:$J$337=[1]DATA!D3389)*('[1]VLOOKUP DATA'!$K$2:$K$337=[1]DATA!E3389),'[1]VLOOKUP DATA'!$L$2:$L$337)</f>
        <v>Standard</v>
      </c>
      <c r="I3389" s="1" cm="1">
        <f t="array" ref="I3389">_xlfn.XLOOKUP(B3389,'[1]VLOOKUP DATA'!$A$3:$A$14,_xlfn.XLOOKUP(H3389,'[1]VLOOKUP DATA'!$D$2:$F$2,'[1]VLOOKUP DATA'!$D$3:$F$14))*100</f>
        <v>147</v>
      </c>
      <c r="J3389" s="2">
        <v>-239.99665833333339</v>
      </c>
      <c r="K3389" s="3">
        <f t="shared" si="207"/>
        <v>0</v>
      </c>
      <c r="L3389" s="3">
        <v>91.05</v>
      </c>
      <c r="M3389" s="4">
        <v>0</v>
      </c>
      <c r="N3389" s="4">
        <v>962.56684166666662</v>
      </c>
      <c r="O3389" s="4">
        <v>722.5691916666666</v>
      </c>
      <c r="P3389" s="3">
        <f t="shared" si="208"/>
        <v>480.00108333333327</v>
      </c>
      <c r="Q3389" s="5">
        <v>0</v>
      </c>
      <c r="R3389" s="5">
        <f>VLOOKUP(D3389,'[1]DESIGN LOAD'!AC:AF,2,FALSE)</f>
        <v>565</v>
      </c>
      <c r="S3389" s="7">
        <f>VLOOKUP(D3389,'[1]DESIGN LOAD'!AC:AF,3,FALSE)</f>
        <v>675</v>
      </c>
      <c r="T3389">
        <f>VLOOKUP(D3389,'[1]DESIGN LOAD'!AC:AF,4,FALSE)</f>
        <v>1240</v>
      </c>
    </row>
    <row r="3390" spans="1:20" x14ac:dyDescent="0.3">
      <c r="A3390" s="6">
        <v>2024</v>
      </c>
      <c r="B3390" s="6">
        <v>11</v>
      </c>
      <c r="C3390" s="6">
        <v>19</v>
      </c>
      <c r="D3390" s="6">
        <v>11</v>
      </c>
      <c r="E3390" s="6" t="str">
        <f t="shared" si="206"/>
        <v>Tuesday</v>
      </c>
      <c r="F3390" s="6" t="str">
        <f t="shared" si="205"/>
        <v>Week-day</v>
      </c>
      <c r="G3390" s="6" t="str">
        <f>_xlfn.XLOOKUP(B3390,'[1]VLOOKUP DATA'!$A$3:$A$14,'[1]VLOOKUP DATA'!$C$3:$C$14)</f>
        <v>Low-demand</v>
      </c>
      <c r="H3390" s="6" t="str" cm="1">
        <f t="array" ref="H3390">_xlfn.XLOOKUP(1,('[1]VLOOKUP DATA'!$I$2:$I$337=[1]DATA!G3390)*('[1]VLOOKUP DATA'!$J$2:$J$337=[1]DATA!D3390)*('[1]VLOOKUP DATA'!$K$2:$K$337=[1]DATA!E3390),'[1]VLOOKUP DATA'!$L$2:$L$337)</f>
        <v>Standard</v>
      </c>
      <c r="I3390" s="1" cm="1">
        <f t="array" ref="I3390">_xlfn.XLOOKUP(B3390,'[1]VLOOKUP DATA'!$A$3:$A$14,_xlfn.XLOOKUP(H3390,'[1]VLOOKUP DATA'!$D$2:$F$2,'[1]VLOOKUP DATA'!$D$3:$F$14))*100</f>
        <v>147</v>
      </c>
      <c r="J3390" s="2">
        <v>-66.113558333333344</v>
      </c>
      <c r="K3390" s="3">
        <f t="shared" si="207"/>
        <v>0</v>
      </c>
      <c r="L3390" s="3">
        <v>98.625</v>
      </c>
      <c r="M3390" s="4">
        <v>0</v>
      </c>
      <c r="N3390" s="4">
        <v>788.74579166666672</v>
      </c>
      <c r="O3390" s="4">
        <v>722.63124166666671</v>
      </c>
      <c r="P3390" s="3">
        <f t="shared" si="208"/>
        <v>480.00108333333327</v>
      </c>
      <c r="Q3390" s="5">
        <v>0</v>
      </c>
      <c r="R3390" s="5">
        <f>VLOOKUP(D3390,'[1]DESIGN LOAD'!AC:AF,2,FALSE)</f>
        <v>565</v>
      </c>
      <c r="S3390" s="7">
        <f>VLOOKUP(D3390,'[1]DESIGN LOAD'!AC:AF,3,FALSE)</f>
        <v>675</v>
      </c>
      <c r="T3390">
        <f>VLOOKUP(D3390,'[1]DESIGN LOAD'!AC:AF,4,FALSE)</f>
        <v>1240</v>
      </c>
    </row>
    <row r="3391" spans="1:20" x14ac:dyDescent="0.3">
      <c r="A3391" s="6">
        <v>2024</v>
      </c>
      <c r="B3391" s="6">
        <v>11</v>
      </c>
      <c r="C3391" s="6">
        <v>19</v>
      </c>
      <c r="D3391" s="6">
        <v>12</v>
      </c>
      <c r="E3391" s="6" t="str">
        <f t="shared" si="206"/>
        <v>Tuesday</v>
      </c>
      <c r="F3391" s="6" t="str">
        <f t="shared" si="205"/>
        <v>Week-day</v>
      </c>
      <c r="G3391" s="6" t="str">
        <f>_xlfn.XLOOKUP(B3391,'[1]VLOOKUP DATA'!$A$3:$A$14,'[1]VLOOKUP DATA'!$C$3:$C$14)</f>
        <v>Low-demand</v>
      </c>
      <c r="H3391" s="6" t="str" cm="1">
        <f t="array" ref="H3391">_xlfn.XLOOKUP(1,('[1]VLOOKUP DATA'!$I$2:$I$337=[1]DATA!G3391)*('[1]VLOOKUP DATA'!$J$2:$J$337=[1]DATA!D3391)*('[1]VLOOKUP DATA'!$K$2:$K$337=[1]DATA!E3391),'[1]VLOOKUP DATA'!$L$2:$L$337)</f>
        <v>Standard</v>
      </c>
      <c r="I3391" s="1" cm="1">
        <f t="array" ref="I3391">_xlfn.XLOOKUP(B3391,'[1]VLOOKUP DATA'!$A$3:$A$14,_xlfn.XLOOKUP(H3391,'[1]VLOOKUP DATA'!$D$2:$F$2,'[1]VLOOKUP DATA'!$D$3:$F$14))*100</f>
        <v>147</v>
      </c>
      <c r="J3391" s="2">
        <v>-15.115033333333336</v>
      </c>
      <c r="K3391" s="3">
        <f t="shared" si="207"/>
        <v>0</v>
      </c>
      <c r="L3391" s="3">
        <v>99</v>
      </c>
      <c r="M3391" s="4">
        <v>0</v>
      </c>
      <c r="N3391" s="4">
        <v>758.69514999999956</v>
      </c>
      <c r="O3391" s="4">
        <v>743.57912500000009</v>
      </c>
      <c r="P3391" s="3">
        <f t="shared" si="208"/>
        <v>480.00108333333327</v>
      </c>
      <c r="Q3391" s="5">
        <v>0</v>
      </c>
      <c r="R3391" s="5">
        <f>VLOOKUP(D3391,'[1]DESIGN LOAD'!AC:AF,2,FALSE)</f>
        <v>565</v>
      </c>
      <c r="S3391" s="7">
        <f>VLOOKUP(D3391,'[1]DESIGN LOAD'!AC:AF,3,FALSE)</f>
        <v>675</v>
      </c>
      <c r="T3391">
        <f>VLOOKUP(D3391,'[1]DESIGN LOAD'!AC:AF,4,FALSE)</f>
        <v>1240</v>
      </c>
    </row>
    <row r="3392" spans="1:20" x14ac:dyDescent="0.3">
      <c r="A3392" s="6">
        <v>2024</v>
      </c>
      <c r="B3392" s="6">
        <v>11</v>
      </c>
      <c r="C3392" s="6">
        <v>19</v>
      </c>
      <c r="D3392" s="6">
        <v>13</v>
      </c>
      <c r="E3392" s="6" t="str">
        <f t="shared" si="206"/>
        <v>Tuesday</v>
      </c>
      <c r="F3392" s="6" t="str">
        <f t="shared" si="205"/>
        <v>Week-day</v>
      </c>
      <c r="G3392" s="6" t="str">
        <f>_xlfn.XLOOKUP(B3392,'[1]VLOOKUP DATA'!$A$3:$A$14,'[1]VLOOKUP DATA'!$C$3:$C$14)</f>
        <v>Low-demand</v>
      </c>
      <c r="H3392" s="6" t="str" cm="1">
        <f t="array" ref="H3392">_xlfn.XLOOKUP(1,('[1]VLOOKUP DATA'!$I$2:$I$337=[1]DATA!G3392)*('[1]VLOOKUP DATA'!$J$2:$J$337=[1]DATA!D3392)*('[1]VLOOKUP DATA'!$K$2:$K$337=[1]DATA!E3392),'[1]VLOOKUP DATA'!$L$2:$L$337)</f>
        <v>Standard</v>
      </c>
      <c r="I3392" s="1" cm="1">
        <f t="array" ref="I3392">_xlfn.XLOOKUP(B3392,'[1]VLOOKUP DATA'!$A$3:$A$14,_xlfn.XLOOKUP(H3392,'[1]VLOOKUP DATA'!$D$2:$F$2,'[1]VLOOKUP DATA'!$D$3:$F$14))*100</f>
        <v>147</v>
      </c>
      <c r="J3392" s="2">
        <v>-11.951716666666668</v>
      </c>
      <c r="K3392" s="3">
        <f t="shared" si="207"/>
        <v>0</v>
      </c>
      <c r="L3392" s="3">
        <v>99</v>
      </c>
      <c r="M3392" s="4">
        <v>0</v>
      </c>
      <c r="N3392" s="4">
        <v>760.98176666666643</v>
      </c>
      <c r="O3392" s="4">
        <v>749.02921666666703</v>
      </c>
      <c r="P3392" s="3">
        <f t="shared" si="208"/>
        <v>480.00108333333327</v>
      </c>
      <c r="Q3392" s="5">
        <v>0</v>
      </c>
      <c r="R3392" s="5">
        <f>VLOOKUP(D3392,'[1]DESIGN LOAD'!AC:AF,2,FALSE)</f>
        <v>565</v>
      </c>
      <c r="S3392" s="7">
        <f>VLOOKUP(D3392,'[1]DESIGN LOAD'!AC:AF,3,FALSE)</f>
        <v>675</v>
      </c>
      <c r="T3392">
        <f>VLOOKUP(D3392,'[1]DESIGN LOAD'!AC:AF,4,FALSE)</f>
        <v>1240</v>
      </c>
    </row>
    <row r="3393" spans="1:20" x14ac:dyDescent="0.3">
      <c r="A3393" s="6">
        <v>2024</v>
      </c>
      <c r="B3393" s="6">
        <v>11</v>
      </c>
      <c r="C3393" s="6">
        <v>19</v>
      </c>
      <c r="D3393" s="6">
        <v>14</v>
      </c>
      <c r="E3393" s="6" t="str">
        <f t="shared" si="206"/>
        <v>Tuesday</v>
      </c>
      <c r="F3393" s="6" t="str">
        <f t="shared" si="205"/>
        <v>Week-day</v>
      </c>
      <c r="G3393" s="6" t="str">
        <f>_xlfn.XLOOKUP(B3393,'[1]VLOOKUP DATA'!$A$3:$A$14,'[1]VLOOKUP DATA'!$C$3:$C$14)</f>
        <v>Low-demand</v>
      </c>
      <c r="H3393" s="6" t="str" cm="1">
        <f t="array" ref="H3393">_xlfn.XLOOKUP(1,('[1]VLOOKUP DATA'!$I$2:$I$337=[1]DATA!G3393)*('[1]VLOOKUP DATA'!$J$2:$J$337=[1]DATA!D3393)*('[1]VLOOKUP DATA'!$K$2:$K$337=[1]DATA!E3393),'[1]VLOOKUP DATA'!$L$2:$L$337)</f>
        <v>Standard</v>
      </c>
      <c r="I3393" s="1" cm="1">
        <f t="array" ref="I3393">_xlfn.XLOOKUP(B3393,'[1]VLOOKUP DATA'!$A$3:$A$14,_xlfn.XLOOKUP(H3393,'[1]VLOOKUP DATA'!$D$2:$F$2,'[1]VLOOKUP DATA'!$D$3:$F$14))*100</f>
        <v>147</v>
      </c>
      <c r="J3393" s="2">
        <v>46.886161616161608</v>
      </c>
      <c r="K3393" s="3">
        <f t="shared" si="207"/>
        <v>46.886161616161608</v>
      </c>
      <c r="L3393" s="3">
        <v>98.505050505050505</v>
      </c>
      <c r="M3393" s="4">
        <v>35.24958585858586</v>
      </c>
      <c r="N3393" s="4">
        <v>654.68620202020202</v>
      </c>
      <c r="O3393" s="4">
        <v>736.82145454545457</v>
      </c>
      <c r="P3393" s="3">
        <f t="shared" si="208"/>
        <v>480.00108333333327</v>
      </c>
      <c r="Q3393" s="5">
        <v>0</v>
      </c>
      <c r="R3393" s="5">
        <f>VLOOKUP(D3393,'[1]DESIGN LOAD'!AC:AF,2,FALSE)</f>
        <v>565</v>
      </c>
      <c r="S3393" s="7">
        <f>VLOOKUP(D3393,'[1]DESIGN LOAD'!AC:AF,3,FALSE)</f>
        <v>675</v>
      </c>
      <c r="T3393">
        <f>VLOOKUP(D3393,'[1]DESIGN LOAD'!AC:AF,4,FALSE)</f>
        <v>1240</v>
      </c>
    </row>
    <row r="3394" spans="1:20" x14ac:dyDescent="0.3">
      <c r="A3394" s="6">
        <v>2024</v>
      </c>
      <c r="B3394" s="6">
        <v>11</v>
      </c>
      <c r="C3394" s="6">
        <v>19</v>
      </c>
      <c r="D3394" s="6">
        <v>15</v>
      </c>
      <c r="E3394" s="6" t="str">
        <f t="shared" ref="E3394:E3457" si="209">TEXT(DATE(A3394, B3394, C3394), "dddd")</f>
        <v>Tuesday</v>
      </c>
      <c r="F3394" s="6" t="str">
        <f t="shared" si="205"/>
        <v>Week-day</v>
      </c>
      <c r="G3394" s="6" t="str">
        <f>_xlfn.XLOOKUP(B3394,'[1]VLOOKUP DATA'!$A$3:$A$14,'[1]VLOOKUP DATA'!$C$3:$C$14)</f>
        <v>Low-demand</v>
      </c>
      <c r="H3394" s="6" t="str" cm="1">
        <f t="array" ref="H3394">_xlfn.XLOOKUP(1,('[1]VLOOKUP DATA'!$I$2:$I$337=[1]DATA!G3394)*('[1]VLOOKUP DATA'!$J$2:$J$337=[1]DATA!D3394)*('[1]VLOOKUP DATA'!$K$2:$K$337=[1]DATA!E3394),'[1]VLOOKUP DATA'!$L$2:$L$337)</f>
        <v>Standard</v>
      </c>
      <c r="I3394" s="1" cm="1">
        <f t="array" ref="I3394">_xlfn.XLOOKUP(B3394,'[1]VLOOKUP DATA'!$A$3:$A$14,_xlfn.XLOOKUP(H3394,'[1]VLOOKUP DATA'!$D$2:$F$2,'[1]VLOOKUP DATA'!$D$3:$F$14))*100</f>
        <v>147</v>
      </c>
      <c r="J3394" s="2">
        <v>-19.463183333333337</v>
      </c>
      <c r="K3394" s="3">
        <f t="shared" ref="K3394:K3457" si="210">IF(J3394&gt;0,J3394,0)</f>
        <v>0</v>
      </c>
      <c r="L3394" s="3">
        <v>95.941666666666663</v>
      </c>
      <c r="M3394" s="4">
        <v>236.26849166666668</v>
      </c>
      <c r="N3394" s="4">
        <v>496.75769999999983</v>
      </c>
      <c r="O3394" s="4">
        <v>713.5471500000001</v>
      </c>
      <c r="P3394" s="3">
        <f t="shared" ref="P3394:P3457" si="211">_xlfn.MAXIFS(M:M,B:B,B3394)</f>
        <v>480.00108333333327</v>
      </c>
      <c r="Q3394" s="5">
        <v>0</v>
      </c>
      <c r="R3394" s="5">
        <f>VLOOKUP(D3394,'[1]DESIGN LOAD'!AC:AF,2,FALSE)</f>
        <v>565</v>
      </c>
      <c r="S3394" s="7">
        <f>VLOOKUP(D3394,'[1]DESIGN LOAD'!AC:AF,3,FALSE)</f>
        <v>675</v>
      </c>
      <c r="T3394">
        <f>VLOOKUP(D3394,'[1]DESIGN LOAD'!AC:AF,4,FALSE)</f>
        <v>1240</v>
      </c>
    </row>
    <row r="3395" spans="1:20" x14ac:dyDescent="0.3">
      <c r="A3395" s="6">
        <v>2024</v>
      </c>
      <c r="B3395" s="6">
        <v>11</v>
      </c>
      <c r="C3395" s="6">
        <v>19</v>
      </c>
      <c r="D3395" s="6">
        <v>16</v>
      </c>
      <c r="E3395" s="6" t="str">
        <f t="shared" si="209"/>
        <v>Tuesday</v>
      </c>
      <c r="F3395" s="6" t="str">
        <f t="shared" si="205"/>
        <v>Week-day</v>
      </c>
      <c r="G3395" s="6" t="str">
        <f>_xlfn.XLOOKUP(B3395,'[1]VLOOKUP DATA'!$A$3:$A$14,'[1]VLOOKUP DATA'!$C$3:$C$14)</f>
        <v>Low-demand</v>
      </c>
      <c r="H3395" s="6" t="str" cm="1">
        <f t="array" ref="H3395">_xlfn.XLOOKUP(1,('[1]VLOOKUP DATA'!$I$2:$I$337=[1]DATA!G3395)*('[1]VLOOKUP DATA'!$J$2:$J$337=[1]DATA!D3395)*('[1]VLOOKUP DATA'!$K$2:$K$337=[1]DATA!E3395),'[1]VLOOKUP DATA'!$L$2:$L$337)</f>
        <v>Standard</v>
      </c>
      <c r="I3395" s="1" cm="1">
        <f t="array" ref="I3395">_xlfn.XLOOKUP(B3395,'[1]VLOOKUP DATA'!$A$3:$A$14,_xlfn.XLOOKUP(H3395,'[1]VLOOKUP DATA'!$D$2:$F$2,'[1]VLOOKUP DATA'!$D$3:$F$14))*100</f>
        <v>147</v>
      </c>
      <c r="J3395" s="2">
        <v>-1.0120833333333281</v>
      </c>
      <c r="K3395" s="3">
        <f t="shared" si="210"/>
        <v>0</v>
      </c>
      <c r="L3395" s="3">
        <v>97.4</v>
      </c>
      <c r="M3395" s="4">
        <v>39.987266666666663</v>
      </c>
      <c r="N3395" s="4">
        <v>412.31520833333315</v>
      </c>
      <c r="O3395" s="4">
        <v>451.28991666666667</v>
      </c>
      <c r="P3395" s="3">
        <f t="shared" si="211"/>
        <v>480.00108333333327</v>
      </c>
      <c r="Q3395" s="5">
        <v>0</v>
      </c>
      <c r="R3395" s="5">
        <f>VLOOKUP(D3395,'[1]DESIGN LOAD'!AC:AF,2,FALSE)</f>
        <v>565</v>
      </c>
      <c r="S3395" s="7">
        <f>VLOOKUP(D3395,'[1]DESIGN LOAD'!AC:AF,3,FALSE)</f>
        <v>675</v>
      </c>
      <c r="T3395">
        <f>VLOOKUP(D3395,'[1]DESIGN LOAD'!AC:AF,4,FALSE)</f>
        <v>1240</v>
      </c>
    </row>
    <row r="3396" spans="1:20" x14ac:dyDescent="0.3">
      <c r="A3396" s="6">
        <v>2024</v>
      </c>
      <c r="B3396" s="6">
        <v>11</v>
      </c>
      <c r="C3396" s="6">
        <v>19</v>
      </c>
      <c r="D3396" s="6">
        <v>17</v>
      </c>
      <c r="E3396" s="6" t="str">
        <f t="shared" si="209"/>
        <v>Tuesday</v>
      </c>
      <c r="F3396" s="6" t="str">
        <f t="shared" si="205"/>
        <v>Week-day</v>
      </c>
      <c r="G3396" s="6" t="str">
        <f>_xlfn.XLOOKUP(B3396,'[1]VLOOKUP DATA'!$A$3:$A$14,'[1]VLOOKUP DATA'!$C$3:$C$14)</f>
        <v>Low-demand</v>
      </c>
      <c r="H3396" s="6" t="str" cm="1">
        <f t="array" ref="H3396">_xlfn.XLOOKUP(1,('[1]VLOOKUP DATA'!$I$2:$I$337=[1]DATA!G3396)*('[1]VLOOKUP DATA'!$J$2:$J$337=[1]DATA!D3396)*('[1]VLOOKUP DATA'!$K$2:$K$337=[1]DATA!E3396),'[1]VLOOKUP DATA'!$L$2:$L$337)</f>
        <v>Standard</v>
      </c>
      <c r="I3396" s="1" cm="1">
        <f t="array" ref="I3396">_xlfn.XLOOKUP(B3396,'[1]VLOOKUP DATA'!$A$3:$A$14,_xlfn.XLOOKUP(H3396,'[1]VLOOKUP DATA'!$D$2:$F$2,'[1]VLOOKUP DATA'!$D$3:$F$14))*100</f>
        <v>147</v>
      </c>
      <c r="J3396" s="2">
        <v>-71.546758333333315</v>
      </c>
      <c r="K3396" s="3">
        <f t="shared" si="210"/>
        <v>0</v>
      </c>
      <c r="L3396" s="3">
        <v>98.3</v>
      </c>
      <c r="M3396" s="4">
        <v>388.94103333333339</v>
      </c>
      <c r="N3396" s="4">
        <v>186.26131666666663</v>
      </c>
      <c r="O3396" s="4">
        <v>503.65257499999996</v>
      </c>
      <c r="P3396" s="3">
        <f t="shared" si="211"/>
        <v>480.00108333333327</v>
      </c>
      <c r="Q3396" s="5">
        <v>0</v>
      </c>
      <c r="R3396" s="5">
        <f>VLOOKUP(D3396,'[1]DESIGN LOAD'!AC:AF,2,FALSE)</f>
        <v>555</v>
      </c>
      <c r="S3396" s="7">
        <f>VLOOKUP(D3396,'[1]DESIGN LOAD'!AC:AF,3,FALSE)</f>
        <v>675</v>
      </c>
      <c r="T3396">
        <f>VLOOKUP(D3396,'[1]DESIGN LOAD'!AC:AF,4,FALSE)</f>
        <v>1230</v>
      </c>
    </row>
    <row r="3397" spans="1:20" x14ac:dyDescent="0.3">
      <c r="A3397" s="6">
        <v>2024</v>
      </c>
      <c r="B3397" s="6">
        <v>11</v>
      </c>
      <c r="C3397" s="6">
        <v>19</v>
      </c>
      <c r="D3397" s="6">
        <v>18</v>
      </c>
      <c r="E3397" s="6" t="str">
        <f t="shared" si="209"/>
        <v>Tuesday</v>
      </c>
      <c r="F3397" s="6" t="str">
        <f t="shared" si="205"/>
        <v>Week-day</v>
      </c>
      <c r="G3397" s="6" t="str">
        <f>_xlfn.XLOOKUP(B3397,'[1]VLOOKUP DATA'!$A$3:$A$14,'[1]VLOOKUP DATA'!$C$3:$C$14)</f>
        <v>Low-demand</v>
      </c>
      <c r="H3397" s="6" t="str" cm="1">
        <f t="array" ref="H3397">_xlfn.XLOOKUP(1,('[1]VLOOKUP DATA'!$I$2:$I$337=[1]DATA!G3397)*('[1]VLOOKUP DATA'!$J$2:$J$337=[1]DATA!D3397)*('[1]VLOOKUP DATA'!$K$2:$K$337=[1]DATA!E3397),'[1]VLOOKUP DATA'!$L$2:$L$337)</f>
        <v>Peak</v>
      </c>
      <c r="I3397" s="1" cm="1">
        <f t="array" ref="I3397">_xlfn.XLOOKUP(B3397,'[1]VLOOKUP DATA'!$A$3:$A$14,_xlfn.XLOOKUP(H3397,'[1]VLOOKUP DATA'!$D$2:$F$2,'[1]VLOOKUP DATA'!$D$3:$F$14))*100</f>
        <v>213</v>
      </c>
      <c r="J3397" s="2">
        <v>-18.848774999999996</v>
      </c>
      <c r="K3397" s="3">
        <f t="shared" si="210"/>
        <v>0</v>
      </c>
      <c r="L3397" s="3">
        <v>99</v>
      </c>
      <c r="M3397" s="4">
        <v>420.52840833333323</v>
      </c>
      <c r="N3397" s="4">
        <v>60.160341666666618</v>
      </c>
      <c r="O3397" s="4">
        <v>461.83978333333346</v>
      </c>
      <c r="P3397" s="3">
        <f t="shared" si="211"/>
        <v>480.00108333333327</v>
      </c>
      <c r="Q3397" s="5">
        <v>0</v>
      </c>
      <c r="R3397" s="5">
        <f>VLOOKUP(D3397,'[1]DESIGN LOAD'!AC:AF,2,FALSE)</f>
        <v>485</v>
      </c>
      <c r="S3397" s="7">
        <f>VLOOKUP(D3397,'[1]DESIGN LOAD'!AC:AF,3,FALSE)</f>
        <v>655</v>
      </c>
      <c r="T3397">
        <f>VLOOKUP(D3397,'[1]DESIGN LOAD'!AC:AF,4,FALSE)</f>
        <v>1140</v>
      </c>
    </row>
    <row r="3398" spans="1:20" x14ac:dyDescent="0.3">
      <c r="A3398" s="6">
        <v>2024</v>
      </c>
      <c r="B3398" s="6">
        <v>11</v>
      </c>
      <c r="C3398" s="6">
        <v>19</v>
      </c>
      <c r="D3398" s="6">
        <v>19</v>
      </c>
      <c r="E3398" s="6" t="str">
        <f t="shared" si="209"/>
        <v>Tuesday</v>
      </c>
      <c r="F3398" s="6" t="str">
        <f t="shared" si="205"/>
        <v>Week-day</v>
      </c>
      <c r="G3398" s="6" t="str">
        <f>_xlfn.XLOOKUP(B3398,'[1]VLOOKUP DATA'!$A$3:$A$14,'[1]VLOOKUP DATA'!$C$3:$C$14)</f>
        <v>Low-demand</v>
      </c>
      <c r="H3398" s="6" t="str" cm="1">
        <f t="array" ref="H3398">_xlfn.XLOOKUP(1,('[1]VLOOKUP DATA'!$I$2:$I$337=[1]DATA!G3398)*('[1]VLOOKUP DATA'!$J$2:$J$337=[1]DATA!D3398)*('[1]VLOOKUP DATA'!$K$2:$K$337=[1]DATA!E3398),'[1]VLOOKUP DATA'!$L$2:$L$337)</f>
        <v>Peak</v>
      </c>
      <c r="I3398" s="1" cm="1">
        <f t="array" ref="I3398">_xlfn.XLOOKUP(B3398,'[1]VLOOKUP DATA'!$A$3:$A$14,_xlfn.XLOOKUP(H3398,'[1]VLOOKUP DATA'!$D$2:$F$2,'[1]VLOOKUP DATA'!$D$3:$F$14))*100</f>
        <v>213</v>
      </c>
      <c r="J3398" s="2">
        <v>-11.602591666666672</v>
      </c>
      <c r="K3398" s="3">
        <f t="shared" si="210"/>
        <v>0</v>
      </c>
      <c r="L3398" s="3">
        <v>99</v>
      </c>
      <c r="M3398" s="4">
        <v>383.40791666666678</v>
      </c>
      <c r="N3398" s="4">
        <v>3.4445666666666663</v>
      </c>
      <c r="O3398" s="4">
        <v>375.24989166666654</v>
      </c>
      <c r="P3398" s="3">
        <f t="shared" si="211"/>
        <v>480.00108333333327</v>
      </c>
      <c r="Q3398" s="5">
        <v>0</v>
      </c>
      <c r="R3398" s="5">
        <f>VLOOKUP(D3398,'[1]DESIGN LOAD'!AC:AF,2,FALSE)</f>
        <v>295</v>
      </c>
      <c r="S3398" s="7">
        <f>VLOOKUP(D3398,'[1]DESIGN LOAD'!AC:AF,3,FALSE)</f>
        <v>655</v>
      </c>
      <c r="T3398">
        <f>VLOOKUP(D3398,'[1]DESIGN LOAD'!AC:AF,4,FALSE)</f>
        <v>950</v>
      </c>
    </row>
    <row r="3399" spans="1:20" x14ac:dyDescent="0.3">
      <c r="A3399" s="6">
        <v>2024</v>
      </c>
      <c r="B3399" s="6">
        <v>11</v>
      </c>
      <c r="C3399" s="6">
        <v>19</v>
      </c>
      <c r="D3399" s="6">
        <v>20</v>
      </c>
      <c r="E3399" s="6" t="str">
        <f t="shared" si="209"/>
        <v>Tuesday</v>
      </c>
      <c r="F3399" s="6" t="str">
        <f t="shared" si="205"/>
        <v>Week-day</v>
      </c>
      <c r="G3399" s="6" t="str">
        <f>_xlfn.XLOOKUP(B3399,'[1]VLOOKUP DATA'!$A$3:$A$14,'[1]VLOOKUP DATA'!$C$3:$C$14)</f>
        <v>Low-demand</v>
      </c>
      <c r="H3399" s="6" t="str" cm="1">
        <f t="array" ref="H3399">_xlfn.XLOOKUP(1,('[1]VLOOKUP DATA'!$I$2:$I$337=[1]DATA!G3399)*('[1]VLOOKUP DATA'!$J$2:$J$337=[1]DATA!D3399)*('[1]VLOOKUP DATA'!$K$2:$K$337=[1]DATA!E3399),'[1]VLOOKUP DATA'!$L$2:$L$337)</f>
        <v>Standard</v>
      </c>
      <c r="I3399" s="1" cm="1">
        <f t="array" ref="I3399">_xlfn.XLOOKUP(B3399,'[1]VLOOKUP DATA'!$A$3:$A$14,_xlfn.XLOOKUP(H3399,'[1]VLOOKUP DATA'!$D$2:$F$2,'[1]VLOOKUP DATA'!$D$3:$F$14))*100</f>
        <v>147</v>
      </c>
      <c r="J3399" s="2">
        <v>-9.4591749999999966</v>
      </c>
      <c r="K3399" s="3">
        <f t="shared" si="210"/>
        <v>0</v>
      </c>
      <c r="L3399" s="3">
        <v>99</v>
      </c>
      <c r="M3399" s="4">
        <v>262.37369166666662</v>
      </c>
      <c r="N3399" s="4">
        <v>0</v>
      </c>
      <c r="O3399" s="4">
        <v>252.91444166666682</v>
      </c>
      <c r="P3399" s="3">
        <f t="shared" si="211"/>
        <v>480.00108333333327</v>
      </c>
      <c r="Q3399" s="5">
        <v>0</v>
      </c>
      <c r="R3399" s="5">
        <f>VLOOKUP(D3399,'[1]DESIGN LOAD'!AC:AF,2,FALSE)</f>
        <v>295</v>
      </c>
      <c r="S3399" s="7">
        <f>VLOOKUP(D3399,'[1]DESIGN LOAD'!AC:AF,3,FALSE)</f>
        <v>190</v>
      </c>
      <c r="T3399">
        <f>VLOOKUP(D3399,'[1]DESIGN LOAD'!AC:AF,4,FALSE)</f>
        <v>485</v>
      </c>
    </row>
    <row r="3400" spans="1:20" x14ac:dyDescent="0.3">
      <c r="A3400" s="6">
        <v>2024</v>
      </c>
      <c r="B3400" s="6">
        <v>11</v>
      </c>
      <c r="C3400" s="6">
        <v>19</v>
      </c>
      <c r="D3400" s="6">
        <v>21</v>
      </c>
      <c r="E3400" s="6" t="str">
        <f t="shared" si="209"/>
        <v>Tuesday</v>
      </c>
      <c r="F3400" s="6" t="str">
        <f t="shared" si="205"/>
        <v>Week-day</v>
      </c>
      <c r="G3400" s="6" t="str">
        <f>_xlfn.XLOOKUP(B3400,'[1]VLOOKUP DATA'!$A$3:$A$14,'[1]VLOOKUP DATA'!$C$3:$C$14)</f>
        <v>Low-demand</v>
      </c>
      <c r="H3400" s="6" t="str" cm="1">
        <f t="array" ref="H3400">_xlfn.XLOOKUP(1,('[1]VLOOKUP DATA'!$I$2:$I$337=[1]DATA!G3400)*('[1]VLOOKUP DATA'!$J$2:$J$337=[1]DATA!D3400)*('[1]VLOOKUP DATA'!$K$2:$K$337=[1]DATA!E3400),'[1]VLOOKUP DATA'!$L$2:$L$337)</f>
        <v>Standard</v>
      </c>
      <c r="I3400" s="1" cm="1">
        <f t="array" ref="I3400">_xlfn.XLOOKUP(B3400,'[1]VLOOKUP DATA'!$A$3:$A$14,_xlfn.XLOOKUP(H3400,'[1]VLOOKUP DATA'!$D$2:$F$2,'[1]VLOOKUP DATA'!$D$3:$F$14))*100</f>
        <v>147</v>
      </c>
      <c r="J3400" s="2">
        <v>-13.146983333333337</v>
      </c>
      <c r="K3400" s="3">
        <f t="shared" si="210"/>
        <v>0</v>
      </c>
      <c r="L3400" s="3">
        <v>99</v>
      </c>
      <c r="M3400" s="4">
        <v>272.32860833333331</v>
      </c>
      <c r="N3400" s="4">
        <v>0</v>
      </c>
      <c r="O3400" s="4">
        <v>259.18157500000018</v>
      </c>
      <c r="P3400" s="3">
        <f t="shared" si="211"/>
        <v>480.00108333333327</v>
      </c>
      <c r="Q3400" s="5">
        <v>0</v>
      </c>
      <c r="R3400" s="5">
        <f>VLOOKUP(D3400,'[1]DESIGN LOAD'!AC:AF,2,FALSE)</f>
        <v>295</v>
      </c>
      <c r="S3400" s="7">
        <f>VLOOKUP(D3400,'[1]DESIGN LOAD'!AC:AF,3,FALSE)</f>
        <v>190</v>
      </c>
      <c r="T3400">
        <f>VLOOKUP(D3400,'[1]DESIGN LOAD'!AC:AF,4,FALSE)</f>
        <v>485</v>
      </c>
    </row>
    <row r="3401" spans="1:20" x14ac:dyDescent="0.3">
      <c r="A3401" s="6">
        <v>2024</v>
      </c>
      <c r="B3401" s="6">
        <v>11</v>
      </c>
      <c r="C3401" s="6">
        <v>19</v>
      </c>
      <c r="D3401" s="6">
        <v>22</v>
      </c>
      <c r="E3401" s="6" t="str">
        <f t="shared" si="209"/>
        <v>Tuesday</v>
      </c>
      <c r="F3401" s="6" t="str">
        <f t="shared" si="205"/>
        <v>Week-day</v>
      </c>
      <c r="G3401" s="6" t="str">
        <f>_xlfn.XLOOKUP(B3401,'[1]VLOOKUP DATA'!$A$3:$A$14,'[1]VLOOKUP DATA'!$C$3:$C$14)</f>
        <v>Low-demand</v>
      </c>
      <c r="H3401" s="6" t="str" cm="1">
        <f t="array" ref="H3401">_xlfn.XLOOKUP(1,('[1]VLOOKUP DATA'!$I$2:$I$337=[1]DATA!G3401)*('[1]VLOOKUP DATA'!$J$2:$J$337=[1]DATA!D3401)*('[1]VLOOKUP DATA'!$K$2:$K$337=[1]DATA!E3401),'[1]VLOOKUP DATA'!$L$2:$L$337)</f>
        <v>Off-Peak</v>
      </c>
      <c r="I3401" s="1" cm="1">
        <f t="array" ref="I3401">_xlfn.XLOOKUP(B3401,'[1]VLOOKUP DATA'!$A$3:$A$14,_xlfn.XLOOKUP(H3401,'[1]VLOOKUP DATA'!$D$2:$F$2,'[1]VLOOKUP DATA'!$D$3:$F$14))*100</f>
        <v>93</v>
      </c>
      <c r="J3401" s="2">
        <v>-10.771524999999999</v>
      </c>
      <c r="K3401" s="3">
        <f t="shared" si="210"/>
        <v>0</v>
      </c>
      <c r="L3401" s="3">
        <v>99</v>
      </c>
      <c r="M3401" s="4">
        <v>253.38695000000007</v>
      </c>
      <c r="N3401" s="4">
        <v>0</v>
      </c>
      <c r="O3401" s="4">
        <v>242.61532499999996</v>
      </c>
      <c r="P3401" s="3">
        <f t="shared" si="211"/>
        <v>480.00108333333327</v>
      </c>
      <c r="Q3401" s="5">
        <v>0</v>
      </c>
      <c r="R3401" s="5">
        <f>VLOOKUP(D3401,'[1]DESIGN LOAD'!AC:AF,2,FALSE)</f>
        <v>200</v>
      </c>
      <c r="S3401" s="7">
        <f>VLOOKUP(D3401,'[1]DESIGN LOAD'!AC:AF,3,FALSE)</f>
        <v>190</v>
      </c>
      <c r="T3401">
        <f>VLOOKUP(D3401,'[1]DESIGN LOAD'!AC:AF,4,FALSE)</f>
        <v>390</v>
      </c>
    </row>
    <row r="3402" spans="1:20" x14ac:dyDescent="0.3">
      <c r="A3402" s="6">
        <v>2024</v>
      </c>
      <c r="B3402" s="6">
        <v>11</v>
      </c>
      <c r="C3402" s="6">
        <v>19</v>
      </c>
      <c r="D3402" s="6">
        <v>23</v>
      </c>
      <c r="E3402" s="6" t="str">
        <f t="shared" si="209"/>
        <v>Tuesday</v>
      </c>
      <c r="F3402" s="6" t="str">
        <f t="shared" si="205"/>
        <v>Week-day</v>
      </c>
      <c r="G3402" s="6" t="str">
        <f>_xlfn.XLOOKUP(B3402,'[1]VLOOKUP DATA'!$A$3:$A$14,'[1]VLOOKUP DATA'!$C$3:$C$14)</f>
        <v>Low-demand</v>
      </c>
      <c r="H3402" s="6" t="str" cm="1">
        <f t="array" ref="H3402">_xlfn.XLOOKUP(1,('[1]VLOOKUP DATA'!$I$2:$I$337=[1]DATA!G3402)*('[1]VLOOKUP DATA'!$J$2:$J$337=[1]DATA!D3402)*('[1]VLOOKUP DATA'!$K$2:$K$337=[1]DATA!E3402),'[1]VLOOKUP DATA'!$L$2:$L$337)</f>
        <v>Off-Peak</v>
      </c>
      <c r="I3402" s="1" cm="1">
        <f t="array" ref="I3402">_xlfn.XLOOKUP(B3402,'[1]VLOOKUP DATA'!$A$3:$A$14,_xlfn.XLOOKUP(H3402,'[1]VLOOKUP DATA'!$D$2:$F$2,'[1]VLOOKUP DATA'!$D$3:$F$14))*100</f>
        <v>93</v>
      </c>
      <c r="J3402" s="2">
        <v>-18.25941666666666</v>
      </c>
      <c r="K3402" s="3">
        <f t="shared" si="210"/>
        <v>0</v>
      </c>
      <c r="L3402" s="3">
        <v>99</v>
      </c>
      <c r="M3402" s="4">
        <v>268.13552499999997</v>
      </c>
      <c r="N3402" s="4">
        <v>0</v>
      </c>
      <c r="O3402" s="4">
        <v>249.87773333333334</v>
      </c>
      <c r="P3402" s="3">
        <f t="shared" si="211"/>
        <v>480.00108333333327</v>
      </c>
      <c r="Q3402" s="5">
        <v>0</v>
      </c>
      <c r="R3402" s="5">
        <f>VLOOKUP(D3402,'[1]DESIGN LOAD'!AC:AF,2,FALSE)</f>
        <v>200</v>
      </c>
      <c r="S3402" s="7">
        <f>VLOOKUP(D3402,'[1]DESIGN LOAD'!AC:AF,3,FALSE)</f>
        <v>190</v>
      </c>
      <c r="T3402">
        <f>VLOOKUP(D3402,'[1]DESIGN LOAD'!AC:AF,4,FALSE)</f>
        <v>390</v>
      </c>
    </row>
    <row r="3403" spans="1:20" x14ac:dyDescent="0.3">
      <c r="A3403" s="6">
        <v>2024</v>
      </c>
      <c r="B3403" s="6">
        <v>11</v>
      </c>
      <c r="C3403" s="6">
        <v>20</v>
      </c>
      <c r="D3403" s="6">
        <v>0</v>
      </c>
      <c r="E3403" s="6" t="str">
        <f t="shared" si="209"/>
        <v>Wednesday</v>
      </c>
      <c r="F3403" s="6" t="str">
        <f t="shared" ref="F3403:F3466" si="212">IF(OR(E3403="Saturday",E3403="Sunday"),"Weekend","Week-day")</f>
        <v>Week-day</v>
      </c>
      <c r="G3403" s="6" t="str">
        <f>_xlfn.XLOOKUP(B3403,'[1]VLOOKUP DATA'!$A$3:$A$14,'[1]VLOOKUP DATA'!$C$3:$C$14)</f>
        <v>Low-demand</v>
      </c>
      <c r="H3403" s="6" t="str" cm="1">
        <f t="array" ref="H3403">_xlfn.XLOOKUP(1,('[1]VLOOKUP DATA'!$I$2:$I$337=[1]DATA!G3403)*('[1]VLOOKUP DATA'!$J$2:$J$337=[1]DATA!D3403)*('[1]VLOOKUP DATA'!$K$2:$K$337=[1]DATA!E3403),'[1]VLOOKUP DATA'!$L$2:$L$337)</f>
        <v>Off-Peak</v>
      </c>
      <c r="I3403" s="1" cm="1">
        <f t="array" ref="I3403">_xlfn.XLOOKUP(B3403,'[1]VLOOKUP DATA'!$A$3:$A$14,_xlfn.XLOOKUP(H3403,'[1]VLOOKUP DATA'!$D$2:$F$2,'[1]VLOOKUP DATA'!$D$3:$F$14))*100</f>
        <v>93</v>
      </c>
      <c r="J3403" s="2">
        <v>-14.385999999999994</v>
      </c>
      <c r="K3403" s="3">
        <f t="shared" si="210"/>
        <v>0</v>
      </c>
      <c r="L3403" s="3">
        <v>99</v>
      </c>
      <c r="M3403" s="4">
        <v>264.57474166666685</v>
      </c>
      <c r="N3403" s="4">
        <v>0</v>
      </c>
      <c r="O3403" s="4">
        <v>250.1894666666667</v>
      </c>
      <c r="P3403" s="3">
        <f t="shared" si="211"/>
        <v>480.00108333333327</v>
      </c>
      <c r="Q3403" s="5">
        <v>0</v>
      </c>
      <c r="R3403" s="5">
        <f>VLOOKUP(D3403,'[1]DESIGN LOAD'!AC:AF,2,FALSE)</f>
        <v>200</v>
      </c>
      <c r="S3403" s="7">
        <f>VLOOKUP(D3403,'[1]DESIGN LOAD'!AC:AF,3,FALSE)</f>
        <v>190</v>
      </c>
      <c r="T3403">
        <f>VLOOKUP(D3403,'[1]DESIGN LOAD'!AC:AF,4,FALSE)</f>
        <v>390</v>
      </c>
    </row>
    <row r="3404" spans="1:20" x14ac:dyDescent="0.3">
      <c r="A3404" s="6">
        <v>2024</v>
      </c>
      <c r="B3404" s="6">
        <v>11</v>
      </c>
      <c r="C3404" s="6">
        <v>20</v>
      </c>
      <c r="D3404" s="6">
        <v>1</v>
      </c>
      <c r="E3404" s="6" t="str">
        <f t="shared" si="209"/>
        <v>Wednesday</v>
      </c>
      <c r="F3404" s="6" t="str">
        <f t="shared" si="212"/>
        <v>Week-day</v>
      </c>
      <c r="G3404" s="6" t="str">
        <f>_xlfn.XLOOKUP(B3404,'[1]VLOOKUP DATA'!$A$3:$A$14,'[1]VLOOKUP DATA'!$C$3:$C$14)</f>
        <v>Low-demand</v>
      </c>
      <c r="H3404" s="6" t="str" cm="1">
        <f t="array" ref="H3404">_xlfn.XLOOKUP(1,('[1]VLOOKUP DATA'!$I$2:$I$337=[1]DATA!G3404)*('[1]VLOOKUP DATA'!$J$2:$J$337=[1]DATA!D3404)*('[1]VLOOKUP DATA'!$K$2:$K$337=[1]DATA!E3404),'[1]VLOOKUP DATA'!$L$2:$L$337)</f>
        <v>Off-Peak</v>
      </c>
      <c r="I3404" s="1" cm="1">
        <f t="array" ref="I3404">_xlfn.XLOOKUP(B3404,'[1]VLOOKUP DATA'!$A$3:$A$14,_xlfn.XLOOKUP(H3404,'[1]VLOOKUP DATA'!$D$2:$F$2,'[1]VLOOKUP DATA'!$D$3:$F$14))*100</f>
        <v>93</v>
      </c>
      <c r="J3404" s="2">
        <v>-14.972958333333336</v>
      </c>
      <c r="K3404" s="3">
        <f t="shared" si="210"/>
        <v>0</v>
      </c>
      <c r="L3404" s="3">
        <v>99</v>
      </c>
      <c r="M3404" s="4">
        <v>263.99335000000002</v>
      </c>
      <c r="N3404" s="4">
        <v>0</v>
      </c>
      <c r="O3404" s="4">
        <v>249.02034166666672</v>
      </c>
      <c r="P3404" s="3">
        <f t="shared" si="211"/>
        <v>480.00108333333327</v>
      </c>
      <c r="Q3404" s="5">
        <v>0</v>
      </c>
      <c r="R3404" s="5">
        <f>VLOOKUP(D3404,'[1]DESIGN LOAD'!AC:AF,2,FALSE)</f>
        <v>200</v>
      </c>
      <c r="S3404" s="7">
        <f>VLOOKUP(D3404,'[1]DESIGN LOAD'!AC:AF,3,FALSE)</f>
        <v>190</v>
      </c>
      <c r="T3404">
        <f>VLOOKUP(D3404,'[1]DESIGN LOAD'!AC:AF,4,FALSE)</f>
        <v>390</v>
      </c>
    </row>
    <row r="3405" spans="1:20" x14ac:dyDescent="0.3">
      <c r="A3405" s="6">
        <v>2024</v>
      </c>
      <c r="B3405" s="6">
        <v>11</v>
      </c>
      <c r="C3405" s="6">
        <v>20</v>
      </c>
      <c r="D3405" s="6">
        <v>2</v>
      </c>
      <c r="E3405" s="6" t="str">
        <f t="shared" si="209"/>
        <v>Wednesday</v>
      </c>
      <c r="F3405" s="6" t="str">
        <f t="shared" si="212"/>
        <v>Week-day</v>
      </c>
      <c r="G3405" s="6" t="str">
        <f>_xlfn.XLOOKUP(B3405,'[1]VLOOKUP DATA'!$A$3:$A$14,'[1]VLOOKUP DATA'!$C$3:$C$14)</f>
        <v>Low-demand</v>
      </c>
      <c r="H3405" s="6" t="str" cm="1">
        <f t="array" ref="H3405">_xlfn.XLOOKUP(1,('[1]VLOOKUP DATA'!$I$2:$I$337=[1]DATA!G3405)*('[1]VLOOKUP DATA'!$J$2:$J$337=[1]DATA!D3405)*('[1]VLOOKUP DATA'!$K$2:$K$337=[1]DATA!E3405),'[1]VLOOKUP DATA'!$L$2:$L$337)</f>
        <v>Off-Peak</v>
      </c>
      <c r="I3405" s="1" cm="1">
        <f t="array" ref="I3405">_xlfn.XLOOKUP(B3405,'[1]VLOOKUP DATA'!$A$3:$A$14,_xlfn.XLOOKUP(H3405,'[1]VLOOKUP DATA'!$D$2:$F$2,'[1]VLOOKUP DATA'!$D$3:$F$14))*100</f>
        <v>93</v>
      </c>
      <c r="J3405" s="2">
        <v>-13.84755</v>
      </c>
      <c r="K3405" s="3">
        <f t="shared" si="210"/>
        <v>0</v>
      </c>
      <c r="L3405" s="3">
        <v>99</v>
      </c>
      <c r="M3405" s="4">
        <v>386.44499999999982</v>
      </c>
      <c r="N3405" s="4">
        <v>0</v>
      </c>
      <c r="O3405" s="4">
        <v>372.59743333333324</v>
      </c>
      <c r="P3405" s="3">
        <f t="shared" si="211"/>
        <v>480.00108333333327</v>
      </c>
      <c r="Q3405" s="5">
        <v>0</v>
      </c>
      <c r="R3405" s="5">
        <f>VLOOKUP(D3405,'[1]DESIGN LOAD'!AC:AF,2,FALSE)</f>
        <v>200</v>
      </c>
      <c r="S3405" s="7">
        <f>VLOOKUP(D3405,'[1]DESIGN LOAD'!AC:AF,3,FALSE)</f>
        <v>190</v>
      </c>
      <c r="T3405">
        <f>VLOOKUP(D3405,'[1]DESIGN LOAD'!AC:AF,4,FALSE)</f>
        <v>390</v>
      </c>
    </row>
    <row r="3406" spans="1:20" x14ac:dyDescent="0.3">
      <c r="A3406" s="6">
        <v>2024</v>
      </c>
      <c r="B3406" s="6">
        <v>11</v>
      </c>
      <c r="C3406" s="6">
        <v>20</v>
      </c>
      <c r="D3406" s="6">
        <v>3</v>
      </c>
      <c r="E3406" s="6" t="str">
        <f t="shared" si="209"/>
        <v>Wednesday</v>
      </c>
      <c r="F3406" s="6" t="str">
        <f t="shared" si="212"/>
        <v>Week-day</v>
      </c>
      <c r="G3406" s="6" t="str">
        <f>_xlfn.XLOOKUP(B3406,'[1]VLOOKUP DATA'!$A$3:$A$14,'[1]VLOOKUP DATA'!$C$3:$C$14)</f>
        <v>Low-demand</v>
      </c>
      <c r="H3406" s="6" t="str" cm="1">
        <f t="array" ref="H3406">_xlfn.XLOOKUP(1,('[1]VLOOKUP DATA'!$I$2:$I$337=[1]DATA!G3406)*('[1]VLOOKUP DATA'!$J$2:$J$337=[1]DATA!D3406)*('[1]VLOOKUP DATA'!$K$2:$K$337=[1]DATA!E3406),'[1]VLOOKUP DATA'!$L$2:$L$337)</f>
        <v>Off-Peak</v>
      </c>
      <c r="I3406" s="1" cm="1">
        <f t="array" ref="I3406">_xlfn.XLOOKUP(B3406,'[1]VLOOKUP DATA'!$A$3:$A$14,_xlfn.XLOOKUP(H3406,'[1]VLOOKUP DATA'!$D$2:$F$2,'[1]VLOOKUP DATA'!$D$3:$F$14))*100</f>
        <v>93</v>
      </c>
      <c r="J3406" s="2">
        <v>-20.924283333333335</v>
      </c>
      <c r="K3406" s="3">
        <f t="shared" si="210"/>
        <v>0</v>
      </c>
      <c r="L3406" s="3">
        <v>99</v>
      </c>
      <c r="M3406" s="4">
        <v>400.59089166666661</v>
      </c>
      <c r="N3406" s="4">
        <v>0</v>
      </c>
      <c r="O3406" s="4">
        <v>379.66644999999994</v>
      </c>
      <c r="P3406" s="3">
        <f t="shared" si="211"/>
        <v>480.00108333333327</v>
      </c>
      <c r="Q3406" s="5">
        <v>0</v>
      </c>
      <c r="R3406" s="5">
        <f>VLOOKUP(D3406,'[1]DESIGN LOAD'!AC:AF,2,FALSE)</f>
        <v>200</v>
      </c>
      <c r="S3406" s="7">
        <f>VLOOKUP(D3406,'[1]DESIGN LOAD'!AC:AF,3,FALSE)</f>
        <v>190</v>
      </c>
      <c r="T3406">
        <f>VLOOKUP(D3406,'[1]DESIGN LOAD'!AC:AF,4,FALSE)</f>
        <v>390</v>
      </c>
    </row>
    <row r="3407" spans="1:20" x14ac:dyDescent="0.3">
      <c r="A3407" s="6">
        <v>2024</v>
      </c>
      <c r="B3407" s="6">
        <v>11</v>
      </c>
      <c r="C3407" s="6">
        <v>20</v>
      </c>
      <c r="D3407" s="6">
        <v>4</v>
      </c>
      <c r="E3407" s="6" t="str">
        <f t="shared" si="209"/>
        <v>Wednesday</v>
      </c>
      <c r="F3407" s="6" t="str">
        <f t="shared" si="212"/>
        <v>Week-day</v>
      </c>
      <c r="G3407" s="6" t="str">
        <f>_xlfn.XLOOKUP(B3407,'[1]VLOOKUP DATA'!$A$3:$A$14,'[1]VLOOKUP DATA'!$C$3:$C$14)</f>
        <v>Low-demand</v>
      </c>
      <c r="H3407" s="6" t="str" cm="1">
        <f t="array" ref="H3407">_xlfn.XLOOKUP(1,('[1]VLOOKUP DATA'!$I$2:$I$337=[1]DATA!G3407)*('[1]VLOOKUP DATA'!$J$2:$J$337=[1]DATA!D3407)*('[1]VLOOKUP DATA'!$K$2:$K$337=[1]DATA!E3407),'[1]VLOOKUP DATA'!$L$2:$L$337)</f>
        <v>Off-Peak</v>
      </c>
      <c r="I3407" s="1" cm="1">
        <f t="array" ref="I3407">_xlfn.XLOOKUP(B3407,'[1]VLOOKUP DATA'!$A$3:$A$14,_xlfn.XLOOKUP(H3407,'[1]VLOOKUP DATA'!$D$2:$F$2,'[1]VLOOKUP DATA'!$D$3:$F$14))*100</f>
        <v>93</v>
      </c>
      <c r="J3407" s="2">
        <v>-14.120333333333337</v>
      </c>
      <c r="K3407" s="3">
        <f t="shared" si="210"/>
        <v>0</v>
      </c>
      <c r="L3407" s="3">
        <v>99</v>
      </c>
      <c r="M3407" s="4">
        <v>407.60153333333312</v>
      </c>
      <c r="N3407" s="4">
        <v>0</v>
      </c>
      <c r="O3407" s="4">
        <v>393.48105833333335</v>
      </c>
      <c r="P3407" s="3">
        <f t="shared" si="211"/>
        <v>480.00108333333327</v>
      </c>
      <c r="Q3407" s="5">
        <v>0</v>
      </c>
      <c r="R3407" s="5">
        <f>VLOOKUP(D3407,'[1]DESIGN LOAD'!AC:AF,2,FALSE)</f>
        <v>295</v>
      </c>
      <c r="S3407" s="7">
        <f>VLOOKUP(D3407,'[1]DESIGN LOAD'!AC:AF,3,FALSE)</f>
        <v>190</v>
      </c>
      <c r="T3407">
        <f>VLOOKUP(D3407,'[1]DESIGN LOAD'!AC:AF,4,FALSE)</f>
        <v>485</v>
      </c>
    </row>
    <row r="3408" spans="1:20" x14ac:dyDescent="0.3">
      <c r="A3408" s="6">
        <v>2024</v>
      </c>
      <c r="B3408" s="6">
        <v>11</v>
      </c>
      <c r="C3408" s="6">
        <v>20</v>
      </c>
      <c r="D3408" s="6">
        <v>5</v>
      </c>
      <c r="E3408" s="6" t="str">
        <f t="shared" si="209"/>
        <v>Wednesday</v>
      </c>
      <c r="F3408" s="6" t="str">
        <f t="shared" si="212"/>
        <v>Week-day</v>
      </c>
      <c r="G3408" s="6" t="str">
        <f>_xlfn.XLOOKUP(B3408,'[1]VLOOKUP DATA'!$A$3:$A$14,'[1]VLOOKUP DATA'!$C$3:$C$14)</f>
        <v>Low-demand</v>
      </c>
      <c r="H3408" s="6" t="str" cm="1">
        <f t="array" ref="H3408">_xlfn.XLOOKUP(1,('[1]VLOOKUP DATA'!$I$2:$I$337=[1]DATA!G3408)*('[1]VLOOKUP DATA'!$J$2:$J$337=[1]DATA!D3408)*('[1]VLOOKUP DATA'!$K$2:$K$337=[1]DATA!E3408),'[1]VLOOKUP DATA'!$L$2:$L$337)</f>
        <v>Off-Peak</v>
      </c>
      <c r="I3408" s="1" cm="1">
        <f t="array" ref="I3408">_xlfn.XLOOKUP(B3408,'[1]VLOOKUP DATA'!$A$3:$A$14,_xlfn.XLOOKUP(H3408,'[1]VLOOKUP DATA'!$D$2:$F$2,'[1]VLOOKUP DATA'!$D$3:$F$14))*100</f>
        <v>93</v>
      </c>
      <c r="J3408" s="2">
        <v>-19.923283333333337</v>
      </c>
      <c r="K3408" s="3">
        <f t="shared" si="210"/>
        <v>0</v>
      </c>
      <c r="L3408" s="3">
        <v>99.00833333333334</v>
      </c>
      <c r="M3408" s="4">
        <v>391.47883333333317</v>
      </c>
      <c r="N3408" s="4">
        <v>6.0038416666666672</v>
      </c>
      <c r="O3408" s="4">
        <v>377.55936666666656</v>
      </c>
      <c r="P3408" s="3">
        <f t="shared" si="211"/>
        <v>480.00108333333327</v>
      </c>
      <c r="Q3408" s="5">
        <v>0</v>
      </c>
      <c r="R3408" s="5">
        <f>VLOOKUP(D3408,'[1]DESIGN LOAD'!AC:AF,2,FALSE)</f>
        <v>295</v>
      </c>
      <c r="S3408" s="7">
        <f>VLOOKUP(D3408,'[1]DESIGN LOAD'!AC:AF,3,FALSE)</f>
        <v>190</v>
      </c>
      <c r="T3408">
        <f>VLOOKUP(D3408,'[1]DESIGN LOAD'!AC:AF,4,FALSE)</f>
        <v>485</v>
      </c>
    </row>
    <row r="3409" spans="1:20" x14ac:dyDescent="0.3">
      <c r="A3409" s="6">
        <v>2024</v>
      </c>
      <c r="B3409" s="6">
        <v>11</v>
      </c>
      <c r="C3409" s="6">
        <v>20</v>
      </c>
      <c r="D3409" s="6">
        <v>6</v>
      </c>
      <c r="E3409" s="6" t="str">
        <f t="shared" si="209"/>
        <v>Wednesday</v>
      </c>
      <c r="F3409" s="6" t="str">
        <f t="shared" si="212"/>
        <v>Week-day</v>
      </c>
      <c r="G3409" s="6" t="str">
        <f>_xlfn.XLOOKUP(B3409,'[1]VLOOKUP DATA'!$A$3:$A$14,'[1]VLOOKUP DATA'!$C$3:$C$14)</f>
        <v>Low-demand</v>
      </c>
      <c r="H3409" s="6" t="str" cm="1">
        <f t="array" ref="H3409">_xlfn.XLOOKUP(1,('[1]VLOOKUP DATA'!$I$2:$I$337=[1]DATA!G3409)*('[1]VLOOKUP DATA'!$J$2:$J$337=[1]DATA!D3409)*('[1]VLOOKUP DATA'!$K$2:$K$337=[1]DATA!E3409),'[1]VLOOKUP DATA'!$L$2:$L$337)</f>
        <v>Standard</v>
      </c>
      <c r="I3409" s="1" cm="1">
        <f t="array" ref="I3409">_xlfn.XLOOKUP(B3409,'[1]VLOOKUP DATA'!$A$3:$A$14,_xlfn.XLOOKUP(H3409,'[1]VLOOKUP DATA'!$D$2:$F$2,'[1]VLOOKUP DATA'!$D$3:$F$14))*100</f>
        <v>147</v>
      </c>
      <c r="J3409" s="2">
        <v>-24.765730000000005</v>
      </c>
      <c r="K3409" s="3">
        <f t="shared" si="210"/>
        <v>0</v>
      </c>
      <c r="L3409" s="3">
        <v>99.05</v>
      </c>
      <c r="M3409" s="4">
        <v>268.06290000000007</v>
      </c>
      <c r="N3409" s="4">
        <v>127.21798999999997</v>
      </c>
      <c r="O3409" s="4">
        <v>370.51491000000004</v>
      </c>
      <c r="P3409" s="3">
        <f t="shared" si="211"/>
        <v>480.00108333333327</v>
      </c>
      <c r="Q3409" s="5">
        <v>0</v>
      </c>
      <c r="R3409" s="5">
        <f>VLOOKUP(D3409,'[1]DESIGN LOAD'!AC:AF,2,FALSE)</f>
        <v>295</v>
      </c>
      <c r="S3409" s="7">
        <f>VLOOKUP(D3409,'[1]DESIGN LOAD'!AC:AF,3,FALSE)</f>
        <v>190</v>
      </c>
      <c r="T3409">
        <f>VLOOKUP(D3409,'[1]DESIGN LOAD'!AC:AF,4,FALSE)</f>
        <v>485</v>
      </c>
    </row>
    <row r="3410" spans="1:20" x14ac:dyDescent="0.3">
      <c r="A3410" s="6">
        <v>2024</v>
      </c>
      <c r="B3410" s="6">
        <v>11</v>
      </c>
      <c r="C3410" s="6">
        <v>20</v>
      </c>
      <c r="D3410" s="6">
        <v>7</v>
      </c>
      <c r="E3410" s="6" t="str">
        <f t="shared" si="209"/>
        <v>Wednesday</v>
      </c>
      <c r="F3410" s="6" t="str">
        <f t="shared" si="212"/>
        <v>Week-day</v>
      </c>
      <c r="G3410" s="6" t="str">
        <f>_xlfn.XLOOKUP(B3410,'[1]VLOOKUP DATA'!$A$3:$A$14,'[1]VLOOKUP DATA'!$C$3:$C$14)</f>
        <v>Low-demand</v>
      </c>
      <c r="H3410" s="6" t="str" cm="1">
        <f t="array" ref="H3410">_xlfn.XLOOKUP(1,('[1]VLOOKUP DATA'!$I$2:$I$337=[1]DATA!G3410)*('[1]VLOOKUP DATA'!$J$2:$J$337=[1]DATA!D3410)*('[1]VLOOKUP DATA'!$K$2:$K$337=[1]DATA!E3410),'[1]VLOOKUP DATA'!$L$2:$L$337)</f>
        <v>Peak</v>
      </c>
      <c r="I3410" s="1" cm="1">
        <f t="array" ref="I3410">_xlfn.XLOOKUP(B3410,'[1]VLOOKUP DATA'!$A$3:$A$14,_xlfn.XLOOKUP(H3410,'[1]VLOOKUP DATA'!$D$2:$F$2,'[1]VLOOKUP DATA'!$D$3:$F$14))*100</f>
        <v>213</v>
      </c>
      <c r="J3410" s="2">
        <v>59.463716666666663</v>
      </c>
      <c r="K3410" s="3">
        <f t="shared" si="210"/>
        <v>59.463716666666663</v>
      </c>
      <c r="L3410" s="3">
        <v>96.575000000000003</v>
      </c>
      <c r="M3410" s="4">
        <v>197.3341666666667</v>
      </c>
      <c r="N3410" s="4">
        <v>433.5974916666666</v>
      </c>
      <c r="O3410" s="4">
        <v>690.39521666666644</v>
      </c>
      <c r="P3410" s="3">
        <f t="shared" si="211"/>
        <v>480.00108333333327</v>
      </c>
      <c r="Q3410" s="5">
        <v>0</v>
      </c>
      <c r="R3410" s="5">
        <f>VLOOKUP(D3410,'[1]DESIGN LOAD'!AC:AF,2,FALSE)</f>
        <v>565</v>
      </c>
      <c r="S3410" s="7">
        <f>VLOOKUP(D3410,'[1]DESIGN LOAD'!AC:AF,3,FALSE)</f>
        <v>690</v>
      </c>
      <c r="T3410">
        <f>VLOOKUP(D3410,'[1]DESIGN LOAD'!AC:AF,4,FALSE)</f>
        <v>1255</v>
      </c>
    </row>
    <row r="3411" spans="1:20" x14ac:dyDescent="0.3">
      <c r="A3411" s="6">
        <v>2024</v>
      </c>
      <c r="B3411" s="6">
        <v>11</v>
      </c>
      <c r="C3411" s="6">
        <v>20</v>
      </c>
      <c r="D3411" s="6">
        <v>8</v>
      </c>
      <c r="E3411" s="6" t="str">
        <f t="shared" si="209"/>
        <v>Wednesday</v>
      </c>
      <c r="F3411" s="6" t="str">
        <f t="shared" si="212"/>
        <v>Week-day</v>
      </c>
      <c r="G3411" s="6" t="str">
        <f>_xlfn.XLOOKUP(B3411,'[1]VLOOKUP DATA'!$A$3:$A$14,'[1]VLOOKUP DATA'!$C$3:$C$14)</f>
        <v>Low-demand</v>
      </c>
      <c r="H3411" s="6" t="str" cm="1">
        <f t="array" ref="H3411">_xlfn.XLOOKUP(1,('[1]VLOOKUP DATA'!$I$2:$I$337=[1]DATA!G3411)*('[1]VLOOKUP DATA'!$J$2:$J$337=[1]DATA!D3411)*('[1]VLOOKUP DATA'!$K$2:$K$337=[1]DATA!E3411),'[1]VLOOKUP DATA'!$L$2:$L$337)</f>
        <v>Peak</v>
      </c>
      <c r="I3411" s="1" cm="1">
        <f t="array" ref="I3411">_xlfn.XLOOKUP(B3411,'[1]VLOOKUP DATA'!$A$3:$A$14,_xlfn.XLOOKUP(H3411,'[1]VLOOKUP DATA'!$D$2:$F$2,'[1]VLOOKUP DATA'!$D$3:$F$14))*100</f>
        <v>213</v>
      </c>
      <c r="J3411" s="2">
        <v>-32.598033333333326</v>
      </c>
      <c r="K3411" s="3">
        <f t="shared" si="210"/>
        <v>0</v>
      </c>
      <c r="L3411" s="3">
        <v>96.674999999999997</v>
      </c>
      <c r="M3411" s="4">
        <v>80.337716666666665</v>
      </c>
      <c r="N3411" s="4">
        <v>664.31814166666686</v>
      </c>
      <c r="O3411" s="4">
        <v>712.05750833333298</v>
      </c>
      <c r="P3411" s="3">
        <f t="shared" si="211"/>
        <v>480.00108333333327</v>
      </c>
      <c r="Q3411" s="5">
        <v>0</v>
      </c>
      <c r="R3411" s="5">
        <f>VLOOKUP(D3411,'[1]DESIGN LOAD'!AC:AF,2,FALSE)</f>
        <v>565</v>
      </c>
      <c r="S3411" s="7">
        <f>VLOOKUP(D3411,'[1]DESIGN LOAD'!AC:AF,3,FALSE)</f>
        <v>675</v>
      </c>
      <c r="T3411">
        <f>VLOOKUP(D3411,'[1]DESIGN LOAD'!AC:AF,4,FALSE)</f>
        <v>1240</v>
      </c>
    </row>
    <row r="3412" spans="1:20" x14ac:dyDescent="0.3">
      <c r="A3412" s="6">
        <v>2024</v>
      </c>
      <c r="B3412" s="6">
        <v>11</v>
      </c>
      <c r="C3412" s="6">
        <v>20</v>
      </c>
      <c r="D3412" s="6">
        <v>9</v>
      </c>
      <c r="E3412" s="6" t="str">
        <f t="shared" si="209"/>
        <v>Wednesday</v>
      </c>
      <c r="F3412" s="6" t="str">
        <f t="shared" si="212"/>
        <v>Week-day</v>
      </c>
      <c r="G3412" s="6" t="str">
        <f>_xlfn.XLOOKUP(B3412,'[1]VLOOKUP DATA'!$A$3:$A$14,'[1]VLOOKUP DATA'!$C$3:$C$14)</f>
        <v>Low-demand</v>
      </c>
      <c r="H3412" s="6" t="str" cm="1">
        <f t="array" ref="H3412">_xlfn.XLOOKUP(1,('[1]VLOOKUP DATA'!$I$2:$I$337=[1]DATA!G3412)*('[1]VLOOKUP DATA'!$J$2:$J$337=[1]DATA!D3412)*('[1]VLOOKUP DATA'!$K$2:$K$337=[1]DATA!E3412),'[1]VLOOKUP DATA'!$L$2:$L$337)</f>
        <v>Peak</v>
      </c>
      <c r="I3412" s="1" cm="1">
        <f t="array" ref="I3412">_xlfn.XLOOKUP(B3412,'[1]VLOOKUP DATA'!$A$3:$A$14,_xlfn.XLOOKUP(H3412,'[1]VLOOKUP DATA'!$D$2:$F$2,'[1]VLOOKUP DATA'!$D$3:$F$14))*100</f>
        <v>213</v>
      </c>
      <c r="J3412" s="2">
        <v>-68.85392499999999</v>
      </c>
      <c r="K3412" s="3">
        <f t="shared" si="210"/>
        <v>0</v>
      </c>
      <c r="L3412" s="3">
        <v>98.083333333333329</v>
      </c>
      <c r="M3412" s="4">
        <v>0</v>
      </c>
      <c r="N3412" s="4">
        <v>806.21390000000031</v>
      </c>
      <c r="O3412" s="4">
        <v>737.35899999999958</v>
      </c>
      <c r="P3412" s="3">
        <f t="shared" si="211"/>
        <v>480.00108333333327</v>
      </c>
      <c r="Q3412" s="5">
        <v>0</v>
      </c>
      <c r="R3412" s="5">
        <f>VLOOKUP(D3412,'[1]DESIGN LOAD'!AC:AF,2,FALSE)</f>
        <v>565</v>
      </c>
      <c r="S3412" s="7">
        <f>VLOOKUP(D3412,'[1]DESIGN LOAD'!AC:AF,3,FALSE)</f>
        <v>675</v>
      </c>
      <c r="T3412">
        <f>VLOOKUP(D3412,'[1]DESIGN LOAD'!AC:AF,4,FALSE)</f>
        <v>1240</v>
      </c>
    </row>
    <row r="3413" spans="1:20" x14ac:dyDescent="0.3">
      <c r="A3413" s="6">
        <v>2024</v>
      </c>
      <c r="B3413" s="6">
        <v>11</v>
      </c>
      <c r="C3413" s="6">
        <v>20</v>
      </c>
      <c r="D3413" s="6">
        <v>10</v>
      </c>
      <c r="E3413" s="6" t="str">
        <f t="shared" si="209"/>
        <v>Wednesday</v>
      </c>
      <c r="F3413" s="6" t="str">
        <f t="shared" si="212"/>
        <v>Week-day</v>
      </c>
      <c r="G3413" s="6" t="str">
        <f>_xlfn.XLOOKUP(B3413,'[1]VLOOKUP DATA'!$A$3:$A$14,'[1]VLOOKUP DATA'!$C$3:$C$14)</f>
        <v>Low-demand</v>
      </c>
      <c r="H3413" s="6" t="str" cm="1">
        <f t="array" ref="H3413">_xlfn.XLOOKUP(1,('[1]VLOOKUP DATA'!$I$2:$I$337=[1]DATA!G3413)*('[1]VLOOKUP DATA'!$J$2:$J$337=[1]DATA!D3413)*('[1]VLOOKUP DATA'!$K$2:$K$337=[1]DATA!E3413),'[1]VLOOKUP DATA'!$L$2:$L$337)</f>
        <v>Standard</v>
      </c>
      <c r="I3413" s="1" cm="1">
        <f t="array" ref="I3413">_xlfn.XLOOKUP(B3413,'[1]VLOOKUP DATA'!$A$3:$A$14,_xlfn.XLOOKUP(H3413,'[1]VLOOKUP DATA'!$D$2:$F$2,'[1]VLOOKUP DATA'!$D$3:$F$14))*100</f>
        <v>147</v>
      </c>
      <c r="J3413" s="2">
        <v>-11.899833333333339</v>
      </c>
      <c r="K3413" s="3">
        <f t="shared" si="210"/>
        <v>0</v>
      </c>
      <c r="L3413" s="3">
        <v>99</v>
      </c>
      <c r="M3413" s="4">
        <v>0</v>
      </c>
      <c r="N3413" s="4">
        <v>785.49305000000027</v>
      </c>
      <c r="O3413" s="4">
        <v>773.59221666666679</v>
      </c>
      <c r="P3413" s="3">
        <f t="shared" si="211"/>
        <v>480.00108333333327</v>
      </c>
      <c r="Q3413" s="5">
        <v>0</v>
      </c>
      <c r="R3413" s="5">
        <f>VLOOKUP(D3413,'[1]DESIGN LOAD'!AC:AF,2,FALSE)</f>
        <v>565</v>
      </c>
      <c r="S3413" s="7">
        <f>VLOOKUP(D3413,'[1]DESIGN LOAD'!AC:AF,3,FALSE)</f>
        <v>675</v>
      </c>
      <c r="T3413">
        <f>VLOOKUP(D3413,'[1]DESIGN LOAD'!AC:AF,4,FALSE)</f>
        <v>1240</v>
      </c>
    </row>
    <row r="3414" spans="1:20" x14ac:dyDescent="0.3">
      <c r="A3414" s="6">
        <v>2024</v>
      </c>
      <c r="B3414" s="6">
        <v>11</v>
      </c>
      <c r="C3414" s="6">
        <v>20</v>
      </c>
      <c r="D3414" s="6">
        <v>11</v>
      </c>
      <c r="E3414" s="6" t="str">
        <f t="shared" si="209"/>
        <v>Wednesday</v>
      </c>
      <c r="F3414" s="6" t="str">
        <f t="shared" si="212"/>
        <v>Week-day</v>
      </c>
      <c r="G3414" s="6" t="str">
        <f>_xlfn.XLOOKUP(B3414,'[1]VLOOKUP DATA'!$A$3:$A$14,'[1]VLOOKUP DATA'!$C$3:$C$14)</f>
        <v>Low-demand</v>
      </c>
      <c r="H3414" s="6" t="str" cm="1">
        <f t="array" ref="H3414">_xlfn.XLOOKUP(1,('[1]VLOOKUP DATA'!$I$2:$I$337=[1]DATA!G3414)*('[1]VLOOKUP DATA'!$J$2:$J$337=[1]DATA!D3414)*('[1]VLOOKUP DATA'!$K$2:$K$337=[1]DATA!E3414),'[1]VLOOKUP DATA'!$L$2:$L$337)</f>
        <v>Standard</v>
      </c>
      <c r="I3414" s="1" cm="1">
        <f t="array" ref="I3414">_xlfn.XLOOKUP(B3414,'[1]VLOOKUP DATA'!$A$3:$A$14,_xlfn.XLOOKUP(H3414,'[1]VLOOKUP DATA'!$D$2:$F$2,'[1]VLOOKUP DATA'!$D$3:$F$14))*100</f>
        <v>147</v>
      </c>
      <c r="J3414" s="2">
        <v>136.04207500000001</v>
      </c>
      <c r="K3414" s="3">
        <f t="shared" si="210"/>
        <v>136.04207500000001</v>
      </c>
      <c r="L3414" s="3">
        <v>97.816666666666663</v>
      </c>
      <c r="M3414" s="4">
        <v>0</v>
      </c>
      <c r="N3414" s="4">
        <v>649.97018333333403</v>
      </c>
      <c r="O3414" s="4">
        <v>786.00504999999998</v>
      </c>
      <c r="P3414" s="3">
        <f t="shared" si="211"/>
        <v>480.00108333333327</v>
      </c>
      <c r="Q3414" s="5">
        <v>0</v>
      </c>
      <c r="R3414" s="5">
        <f>VLOOKUP(D3414,'[1]DESIGN LOAD'!AC:AF,2,FALSE)</f>
        <v>565</v>
      </c>
      <c r="S3414" s="7">
        <f>VLOOKUP(D3414,'[1]DESIGN LOAD'!AC:AF,3,FALSE)</f>
        <v>675</v>
      </c>
      <c r="T3414">
        <f>VLOOKUP(D3414,'[1]DESIGN LOAD'!AC:AF,4,FALSE)</f>
        <v>1240</v>
      </c>
    </row>
    <row r="3415" spans="1:20" x14ac:dyDescent="0.3">
      <c r="A3415" s="6">
        <v>2024</v>
      </c>
      <c r="B3415" s="6">
        <v>11</v>
      </c>
      <c r="C3415" s="6">
        <v>20</v>
      </c>
      <c r="D3415" s="6">
        <v>12</v>
      </c>
      <c r="E3415" s="6" t="str">
        <f t="shared" si="209"/>
        <v>Wednesday</v>
      </c>
      <c r="F3415" s="6" t="str">
        <f t="shared" si="212"/>
        <v>Week-day</v>
      </c>
      <c r="G3415" s="6" t="str">
        <f>_xlfn.XLOOKUP(B3415,'[1]VLOOKUP DATA'!$A$3:$A$14,'[1]VLOOKUP DATA'!$C$3:$C$14)</f>
        <v>Low-demand</v>
      </c>
      <c r="H3415" s="6" t="str" cm="1">
        <f t="array" ref="H3415">_xlfn.XLOOKUP(1,('[1]VLOOKUP DATA'!$I$2:$I$337=[1]DATA!G3415)*('[1]VLOOKUP DATA'!$J$2:$J$337=[1]DATA!D3415)*('[1]VLOOKUP DATA'!$K$2:$K$337=[1]DATA!E3415),'[1]VLOOKUP DATA'!$L$2:$L$337)</f>
        <v>Standard</v>
      </c>
      <c r="I3415" s="1" cm="1">
        <f t="array" ref="I3415">_xlfn.XLOOKUP(B3415,'[1]VLOOKUP DATA'!$A$3:$A$14,_xlfn.XLOOKUP(H3415,'[1]VLOOKUP DATA'!$D$2:$F$2,'[1]VLOOKUP DATA'!$D$3:$F$14))*100</f>
        <v>147</v>
      </c>
      <c r="J3415" s="2">
        <v>89.87463333333335</v>
      </c>
      <c r="K3415" s="3">
        <f t="shared" si="210"/>
        <v>89.87463333333335</v>
      </c>
      <c r="L3415" s="3">
        <v>83.13333333333334</v>
      </c>
      <c r="M3415" s="4">
        <v>0</v>
      </c>
      <c r="N3415" s="4">
        <v>683.89962500000001</v>
      </c>
      <c r="O3415" s="4">
        <v>784.54518333333328</v>
      </c>
      <c r="P3415" s="3">
        <f t="shared" si="211"/>
        <v>480.00108333333327</v>
      </c>
      <c r="Q3415" s="2">
        <v>10.771266666666667</v>
      </c>
      <c r="R3415" s="5">
        <f>VLOOKUP(D3415,'[1]DESIGN LOAD'!AC:AF,2,FALSE)</f>
        <v>565</v>
      </c>
      <c r="S3415" s="7">
        <f>VLOOKUP(D3415,'[1]DESIGN LOAD'!AC:AF,3,FALSE)</f>
        <v>675</v>
      </c>
      <c r="T3415">
        <f>VLOOKUP(D3415,'[1]DESIGN LOAD'!AC:AF,4,FALSE)</f>
        <v>1240</v>
      </c>
    </row>
    <row r="3416" spans="1:20" x14ac:dyDescent="0.3">
      <c r="A3416" s="6">
        <v>2024</v>
      </c>
      <c r="B3416" s="6">
        <v>11</v>
      </c>
      <c r="C3416" s="6">
        <v>20</v>
      </c>
      <c r="D3416" s="6">
        <v>13</v>
      </c>
      <c r="E3416" s="6" t="str">
        <f t="shared" si="209"/>
        <v>Wednesday</v>
      </c>
      <c r="F3416" s="6" t="str">
        <f t="shared" si="212"/>
        <v>Week-day</v>
      </c>
      <c r="G3416" s="6" t="str">
        <f>_xlfn.XLOOKUP(B3416,'[1]VLOOKUP DATA'!$A$3:$A$14,'[1]VLOOKUP DATA'!$C$3:$C$14)</f>
        <v>Low-demand</v>
      </c>
      <c r="H3416" s="6" t="str" cm="1">
        <f t="array" ref="H3416">_xlfn.XLOOKUP(1,('[1]VLOOKUP DATA'!$I$2:$I$337=[1]DATA!G3416)*('[1]VLOOKUP DATA'!$J$2:$J$337=[1]DATA!D3416)*('[1]VLOOKUP DATA'!$K$2:$K$337=[1]DATA!E3416),'[1]VLOOKUP DATA'!$L$2:$L$337)</f>
        <v>Standard</v>
      </c>
      <c r="I3416" s="1" cm="1">
        <f t="array" ref="I3416">_xlfn.XLOOKUP(B3416,'[1]VLOOKUP DATA'!$A$3:$A$14,_xlfn.XLOOKUP(H3416,'[1]VLOOKUP DATA'!$D$2:$F$2,'[1]VLOOKUP DATA'!$D$3:$F$14))*100</f>
        <v>147</v>
      </c>
      <c r="J3416" s="2">
        <v>195.2133</v>
      </c>
      <c r="K3416" s="3">
        <f t="shared" si="210"/>
        <v>195.2133</v>
      </c>
      <c r="L3416" s="3">
        <v>78.7</v>
      </c>
      <c r="M3416" s="4">
        <v>27.252950000000006</v>
      </c>
      <c r="N3416" s="4">
        <v>549.98235000000011</v>
      </c>
      <c r="O3416" s="4">
        <v>772.44884999999999</v>
      </c>
      <c r="P3416" s="3">
        <f t="shared" si="211"/>
        <v>480.00108333333327</v>
      </c>
      <c r="Q3416" s="5">
        <v>0</v>
      </c>
      <c r="R3416" s="5">
        <f>VLOOKUP(D3416,'[1]DESIGN LOAD'!AC:AF,2,FALSE)</f>
        <v>565</v>
      </c>
      <c r="S3416" s="7">
        <f>VLOOKUP(D3416,'[1]DESIGN LOAD'!AC:AF,3,FALSE)</f>
        <v>675</v>
      </c>
      <c r="T3416">
        <f>VLOOKUP(D3416,'[1]DESIGN LOAD'!AC:AF,4,FALSE)</f>
        <v>1240</v>
      </c>
    </row>
    <row r="3417" spans="1:20" x14ac:dyDescent="0.3">
      <c r="A3417" s="6">
        <v>2024</v>
      </c>
      <c r="B3417" s="6">
        <v>11</v>
      </c>
      <c r="C3417" s="6">
        <v>20</v>
      </c>
      <c r="D3417" s="6">
        <v>16</v>
      </c>
      <c r="E3417" s="6" t="str">
        <f t="shared" si="209"/>
        <v>Wednesday</v>
      </c>
      <c r="F3417" s="6" t="str">
        <f t="shared" si="212"/>
        <v>Week-day</v>
      </c>
      <c r="G3417" s="6" t="str">
        <f>_xlfn.XLOOKUP(B3417,'[1]VLOOKUP DATA'!$A$3:$A$14,'[1]VLOOKUP DATA'!$C$3:$C$14)</f>
        <v>Low-demand</v>
      </c>
      <c r="H3417" s="6" t="str" cm="1">
        <f t="array" ref="H3417">_xlfn.XLOOKUP(1,('[1]VLOOKUP DATA'!$I$2:$I$337=[1]DATA!G3417)*('[1]VLOOKUP DATA'!$J$2:$J$337=[1]DATA!D3417)*('[1]VLOOKUP DATA'!$K$2:$K$337=[1]DATA!E3417),'[1]VLOOKUP DATA'!$L$2:$L$337)</f>
        <v>Standard</v>
      </c>
      <c r="I3417" s="1" cm="1">
        <f t="array" ref="I3417">_xlfn.XLOOKUP(B3417,'[1]VLOOKUP DATA'!$A$3:$A$14,_xlfn.XLOOKUP(H3417,'[1]VLOOKUP DATA'!$D$2:$F$2,'[1]VLOOKUP DATA'!$D$3:$F$14))*100</f>
        <v>147</v>
      </c>
      <c r="J3417" s="2">
        <v>41.0056725663717</v>
      </c>
      <c r="K3417" s="3">
        <f t="shared" si="210"/>
        <v>41.0056725663717</v>
      </c>
      <c r="L3417" s="3">
        <v>42.230088495575224</v>
      </c>
      <c r="M3417" s="4">
        <v>447.25697345132744</v>
      </c>
      <c r="N3417" s="4">
        <v>232.12072566371668</v>
      </c>
      <c r="O3417" s="4">
        <v>731.78769911504423</v>
      </c>
      <c r="P3417" s="3">
        <f t="shared" si="211"/>
        <v>480.00108333333327</v>
      </c>
      <c r="Q3417" s="2">
        <v>11.404070796460175</v>
      </c>
      <c r="R3417" s="5">
        <f>VLOOKUP(D3417,'[1]DESIGN LOAD'!AC:AF,2,FALSE)</f>
        <v>565</v>
      </c>
      <c r="S3417" s="7">
        <f>VLOOKUP(D3417,'[1]DESIGN LOAD'!AC:AF,3,FALSE)</f>
        <v>675</v>
      </c>
      <c r="T3417">
        <f>VLOOKUP(D3417,'[1]DESIGN LOAD'!AC:AF,4,FALSE)</f>
        <v>1240</v>
      </c>
    </row>
    <row r="3418" spans="1:20" x14ac:dyDescent="0.3">
      <c r="A3418" s="6">
        <v>2024</v>
      </c>
      <c r="B3418" s="6">
        <v>11</v>
      </c>
      <c r="C3418" s="6">
        <v>20</v>
      </c>
      <c r="D3418" s="6">
        <v>17</v>
      </c>
      <c r="E3418" s="6" t="str">
        <f t="shared" si="209"/>
        <v>Wednesday</v>
      </c>
      <c r="F3418" s="6" t="str">
        <f t="shared" si="212"/>
        <v>Week-day</v>
      </c>
      <c r="G3418" s="6" t="str">
        <f>_xlfn.XLOOKUP(B3418,'[1]VLOOKUP DATA'!$A$3:$A$14,'[1]VLOOKUP DATA'!$C$3:$C$14)</f>
        <v>Low-demand</v>
      </c>
      <c r="H3418" s="6" t="str" cm="1">
        <f t="array" ref="H3418">_xlfn.XLOOKUP(1,('[1]VLOOKUP DATA'!$I$2:$I$337=[1]DATA!G3418)*('[1]VLOOKUP DATA'!$J$2:$J$337=[1]DATA!D3418)*('[1]VLOOKUP DATA'!$K$2:$K$337=[1]DATA!E3418),'[1]VLOOKUP DATA'!$L$2:$L$337)</f>
        <v>Standard</v>
      </c>
      <c r="I3418" s="1" cm="1">
        <f t="array" ref="I3418">_xlfn.XLOOKUP(B3418,'[1]VLOOKUP DATA'!$A$3:$A$14,_xlfn.XLOOKUP(H3418,'[1]VLOOKUP DATA'!$D$2:$F$2,'[1]VLOOKUP DATA'!$D$3:$F$14))*100</f>
        <v>147</v>
      </c>
      <c r="J3418" s="2">
        <v>-151.50616666666664</v>
      </c>
      <c r="K3418" s="3">
        <f t="shared" si="210"/>
        <v>0</v>
      </c>
      <c r="L3418" s="3">
        <v>45.1</v>
      </c>
      <c r="M3418" s="4">
        <v>402.74174999999997</v>
      </c>
      <c r="N3418" s="4">
        <v>140.1626333333333</v>
      </c>
      <c r="O3418" s="4">
        <v>493.52793333333358</v>
      </c>
      <c r="P3418" s="3">
        <f t="shared" si="211"/>
        <v>480.00108333333327</v>
      </c>
      <c r="Q3418" s="2">
        <v>102.13658333333335</v>
      </c>
      <c r="R3418" s="5">
        <f>VLOOKUP(D3418,'[1]DESIGN LOAD'!AC:AF,2,FALSE)</f>
        <v>555</v>
      </c>
      <c r="S3418" s="7">
        <f>VLOOKUP(D3418,'[1]DESIGN LOAD'!AC:AF,3,FALSE)</f>
        <v>675</v>
      </c>
      <c r="T3418">
        <f>VLOOKUP(D3418,'[1]DESIGN LOAD'!AC:AF,4,FALSE)</f>
        <v>1230</v>
      </c>
    </row>
    <row r="3419" spans="1:20" x14ac:dyDescent="0.3">
      <c r="A3419" s="6">
        <v>2024</v>
      </c>
      <c r="B3419" s="6">
        <v>11</v>
      </c>
      <c r="C3419" s="6">
        <v>20</v>
      </c>
      <c r="D3419" s="6">
        <v>18</v>
      </c>
      <c r="E3419" s="6" t="str">
        <f t="shared" si="209"/>
        <v>Wednesday</v>
      </c>
      <c r="F3419" s="6" t="str">
        <f t="shared" si="212"/>
        <v>Week-day</v>
      </c>
      <c r="G3419" s="6" t="str">
        <f>_xlfn.XLOOKUP(B3419,'[1]VLOOKUP DATA'!$A$3:$A$14,'[1]VLOOKUP DATA'!$C$3:$C$14)</f>
        <v>Low-demand</v>
      </c>
      <c r="H3419" s="6" t="str" cm="1">
        <f t="array" ref="H3419">_xlfn.XLOOKUP(1,('[1]VLOOKUP DATA'!$I$2:$I$337=[1]DATA!G3419)*('[1]VLOOKUP DATA'!$J$2:$J$337=[1]DATA!D3419)*('[1]VLOOKUP DATA'!$K$2:$K$337=[1]DATA!E3419),'[1]VLOOKUP DATA'!$L$2:$L$337)</f>
        <v>Peak</v>
      </c>
      <c r="I3419" s="1" cm="1">
        <f t="array" ref="I3419">_xlfn.XLOOKUP(B3419,'[1]VLOOKUP DATA'!$A$3:$A$14,_xlfn.XLOOKUP(H3419,'[1]VLOOKUP DATA'!$D$2:$F$2,'[1]VLOOKUP DATA'!$D$3:$F$14))*100</f>
        <v>213</v>
      </c>
      <c r="J3419" s="2">
        <v>49.089850467289708</v>
      </c>
      <c r="K3419" s="3">
        <f t="shared" si="210"/>
        <v>49.089850467289708</v>
      </c>
      <c r="L3419" s="3">
        <v>42.616822429906541</v>
      </c>
      <c r="M3419" s="4">
        <v>405.00219626168246</v>
      </c>
      <c r="N3419" s="4">
        <v>27.361168224299064</v>
      </c>
      <c r="O3419" s="4">
        <v>481.45328971962601</v>
      </c>
      <c r="P3419" s="3">
        <f t="shared" si="211"/>
        <v>480.00108333333327</v>
      </c>
      <c r="Q3419" s="5">
        <v>0</v>
      </c>
      <c r="R3419" s="5">
        <f>VLOOKUP(D3419,'[1]DESIGN LOAD'!AC:AF,2,FALSE)</f>
        <v>485</v>
      </c>
      <c r="S3419" s="7">
        <f>VLOOKUP(D3419,'[1]DESIGN LOAD'!AC:AF,3,FALSE)</f>
        <v>655</v>
      </c>
      <c r="T3419">
        <f>VLOOKUP(D3419,'[1]DESIGN LOAD'!AC:AF,4,FALSE)</f>
        <v>1140</v>
      </c>
    </row>
    <row r="3420" spans="1:20" x14ac:dyDescent="0.3">
      <c r="A3420" s="6">
        <v>2024</v>
      </c>
      <c r="B3420" s="6">
        <v>11</v>
      </c>
      <c r="C3420" s="6">
        <v>20</v>
      </c>
      <c r="D3420" s="6">
        <v>19</v>
      </c>
      <c r="E3420" s="6" t="str">
        <f t="shared" si="209"/>
        <v>Wednesday</v>
      </c>
      <c r="F3420" s="6" t="str">
        <f t="shared" si="212"/>
        <v>Week-day</v>
      </c>
      <c r="G3420" s="6" t="str">
        <f>_xlfn.XLOOKUP(B3420,'[1]VLOOKUP DATA'!$A$3:$A$14,'[1]VLOOKUP DATA'!$C$3:$C$14)</f>
        <v>Low-demand</v>
      </c>
      <c r="H3420" s="6" t="str" cm="1">
        <f t="array" ref="H3420">_xlfn.XLOOKUP(1,('[1]VLOOKUP DATA'!$I$2:$I$337=[1]DATA!G3420)*('[1]VLOOKUP DATA'!$J$2:$J$337=[1]DATA!D3420)*('[1]VLOOKUP DATA'!$K$2:$K$337=[1]DATA!E3420),'[1]VLOOKUP DATA'!$L$2:$L$337)</f>
        <v>Peak</v>
      </c>
      <c r="I3420" s="1" cm="1">
        <f t="array" ref="I3420">_xlfn.XLOOKUP(B3420,'[1]VLOOKUP DATA'!$A$3:$A$14,_xlfn.XLOOKUP(H3420,'[1]VLOOKUP DATA'!$D$2:$F$2,'[1]VLOOKUP DATA'!$D$3:$F$14))*100</f>
        <v>213</v>
      </c>
      <c r="J3420" s="2">
        <v>-249.54105172413793</v>
      </c>
      <c r="K3420" s="3">
        <f t="shared" si="210"/>
        <v>0</v>
      </c>
      <c r="L3420" s="3">
        <v>47.370689655172413</v>
      </c>
      <c r="M3420" s="4">
        <v>384.29017241379313</v>
      </c>
      <c r="N3420" s="4">
        <v>0.18353448275862061</v>
      </c>
      <c r="O3420" s="4">
        <v>396.10727586206906</v>
      </c>
      <c r="P3420" s="3">
        <f t="shared" si="211"/>
        <v>480.00108333333327</v>
      </c>
      <c r="Q3420" s="2">
        <v>261.17743965517252</v>
      </c>
      <c r="R3420" s="5">
        <f>VLOOKUP(D3420,'[1]DESIGN LOAD'!AC:AF,2,FALSE)</f>
        <v>295</v>
      </c>
      <c r="S3420" s="7">
        <f>VLOOKUP(D3420,'[1]DESIGN LOAD'!AC:AF,3,FALSE)</f>
        <v>655</v>
      </c>
      <c r="T3420">
        <f>VLOOKUP(D3420,'[1]DESIGN LOAD'!AC:AF,4,FALSE)</f>
        <v>950</v>
      </c>
    </row>
    <row r="3421" spans="1:20" x14ac:dyDescent="0.3">
      <c r="A3421" s="6">
        <v>2024</v>
      </c>
      <c r="B3421" s="6">
        <v>11</v>
      </c>
      <c r="C3421" s="6">
        <v>20</v>
      </c>
      <c r="D3421" s="6">
        <v>20</v>
      </c>
      <c r="E3421" s="6" t="str">
        <f t="shared" si="209"/>
        <v>Wednesday</v>
      </c>
      <c r="F3421" s="6" t="str">
        <f t="shared" si="212"/>
        <v>Week-day</v>
      </c>
      <c r="G3421" s="6" t="str">
        <f>_xlfn.XLOOKUP(B3421,'[1]VLOOKUP DATA'!$A$3:$A$14,'[1]VLOOKUP DATA'!$C$3:$C$14)</f>
        <v>Low-demand</v>
      </c>
      <c r="H3421" s="6" t="str" cm="1">
        <f t="array" ref="H3421">_xlfn.XLOOKUP(1,('[1]VLOOKUP DATA'!$I$2:$I$337=[1]DATA!G3421)*('[1]VLOOKUP DATA'!$J$2:$J$337=[1]DATA!D3421)*('[1]VLOOKUP DATA'!$K$2:$K$337=[1]DATA!E3421),'[1]VLOOKUP DATA'!$L$2:$L$337)</f>
        <v>Standard</v>
      </c>
      <c r="I3421" s="1" cm="1">
        <f t="array" ref="I3421">_xlfn.XLOOKUP(B3421,'[1]VLOOKUP DATA'!$A$3:$A$14,_xlfn.XLOOKUP(H3421,'[1]VLOOKUP DATA'!$D$2:$F$2,'[1]VLOOKUP DATA'!$D$3:$F$14))*100</f>
        <v>147</v>
      </c>
      <c r="J3421" s="2">
        <v>-117.14408333333333</v>
      </c>
      <c r="K3421" s="3">
        <f t="shared" si="210"/>
        <v>0</v>
      </c>
      <c r="L3421" s="3">
        <v>52.1</v>
      </c>
      <c r="M3421" s="4">
        <v>398.85505833333349</v>
      </c>
      <c r="N3421" s="4">
        <v>0</v>
      </c>
      <c r="O3421" s="4">
        <v>281.71050833333345</v>
      </c>
      <c r="P3421" s="3">
        <f t="shared" si="211"/>
        <v>480.00108333333327</v>
      </c>
      <c r="Q3421" s="5">
        <v>0</v>
      </c>
      <c r="R3421" s="5">
        <f>VLOOKUP(D3421,'[1]DESIGN LOAD'!AC:AF,2,FALSE)</f>
        <v>295</v>
      </c>
      <c r="S3421" s="7">
        <f>VLOOKUP(D3421,'[1]DESIGN LOAD'!AC:AF,3,FALSE)</f>
        <v>190</v>
      </c>
      <c r="T3421">
        <f>VLOOKUP(D3421,'[1]DESIGN LOAD'!AC:AF,4,FALSE)</f>
        <v>485</v>
      </c>
    </row>
    <row r="3422" spans="1:20" x14ac:dyDescent="0.3">
      <c r="A3422" s="6">
        <v>2024</v>
      </c>
      <c r="B3422" s="6">
        <v>11</v>
      </c>
      <c r="C3422" s="6">
        <v>20</v>
      </c>
      <c r="D3422" s="6">
        <v>21</v>
      </c>
      <c r="E3422" s="6" t="str">
        <f t="shared" si="209"/>
        <v>Wednesday</v>
      </c>
      <c r="F3422" s="6" t="str">
        <f t="shared" si="212"/>
        <v>Week-day</v>
      </c>
      <c r="G3422" s="6" t="str">
        <f>_xlfn.XLOOKUP(B3422,'[1]VLOOKUP DATA'!$A$3:$A$14,'[1]VLOOKUP DATA'!$C$3:$C$14)</f>
        <v>Low-demand</v>
      </c>
      <c r="H3422" s="6" t="str" cm="1">
        <f t="array" ref="H3422">_xlfn.XLOOKUP(1,('[1]VLOOKUP DATA'!$I$2:$I$337=[1]DATA!G3422)*('[1]VLOOKUP DATA'!$J$2:$J$337=[1]DATA!D3422)*('[1]VLOOKUP DATA'!$K$2:$K$337=[1]DATA!E3422),'[1]VLOOKUP DATA'!$L$2:$L$337)</f>
        <v>Standard</v>
      </c>
      <c r="I3422" s="1" cm="1">
        <f t="array" ref="I3422">_xlfn.XLOOKUP(B3422,'[1]VLOOKUP DATA'!$A$3:$A$14,_xlfn.XLOOKUP(H3422,'[1]VLOOKUP DATA'!$D$2:$F$2,'[1]VLOOKUP DATA'!$D$3:$F$14))*100</f>
        <v>147</v>
      </c>
      <c r="J3422" s="2">
        <v>-150.16761666666665</v>
      </c>
      <c r="K3422" s="3">
        <f t="shared" si="210"/>
        <v>0</v>
      </c>
      <c r="L3422" s="3">
        <v>60.475000000000001</v>
      </c>
      <c r="M3422" s="4">
        <v>416.11283333333307</v>
      </c>
      <c r="N3422" s="4">
        <v>0</v>
      </c>
      <c r="O3422" s="4">
        <v>265.9448083333333</v>
      </c>
      <c r="P3422" s="3">
        <f t="shared" si="211"/>
        <v>480.00108333333327</v>
      </c>
      <c r="Q3422" s="5">
        <v>0</v>
      </c>
      <c r="R3422" s="5">
        <f>VLOOKUP(D3422,'[1]DESIGN LOAD'!AC:AF,2,FALSE)</f>
        <v>295</v>
      </c>
      <c r="S3422" s="7">
        <f>VLOOKUP(D3422,'[1]DESIGN LOAD'!AC:AF,3,FALSE)</f>
        <v>190</v>
      </c>
      <c r="T3422">
        <f>VLOOKUP(D3422,'[1]DESIGN LOAD'!AC:AF,4,FALSE)</f>
        <v>485</v>
      </c>
    </row>
    <row r="3423" spans="1:20" x14ac:dyDescent="0.3">
      <c r="A3423" s="6">
        <v>2024</v>
      </c>
      <c r="B3423" s="6">
        <v>11</v>
      </c>
      <c r="C3423" s="6">
        <v>20</v>
      </c>
      <c r="D3423" s="6">
        <v>22</v>
      </c>
      <c r="E3423" s="6" t="str">
        <f t="shared" si="209"/>
        <v>Wednesday</v>
      </c>
      <c r="F3423" s="6" t="str">
        <f t="shared" si="212"/>
        <v>Week-day</v>
      </c>
      <c r="G3423" s="6" t="str">
        <f>_xlfn.XLOOKUP(B3423,'[1]VLOOKUP DATA'!$A$3:$A$14,'[1]VLOOKUP DATA'!$C$3:$C$14)</f>
        <v>Low-demand</v>
      </c>
      <c r="H3423" s="6" t="str" cm="1">
        <f t="array" ref="H3423">_xlfn.XLOOKUP(1,('[1]VLOOKUP DATA'!$I$2:$I$337=[1]DATA!G3423)*('[1]VLOOKUP DATA'!$J$2:$J$337=[1]DATA!D3423)*('[1]VLOOKUP DATA'!$K$2:$K$337=[1]DATA!E3423),'[1]VLOOKUP DATA'!$L$2:$L$337)</f>
        <v>Off-Peak</v>
      </c>
      <c r="I3423" s="1" cm="1">
        <f t="array" ref="I3423">_xlfn.XLOOKUP(B3423,'[1]VLOOKUP DATA'!$A$3:$A$14,_xlfn.XLOOKUP(H3423,'[1]VLOOKUP DATA'!$D$2:$F$2,'[1]VLOOKUP DATA'!$D$3:$F$14))*100</f>
        <v>93</v>
      </c>
      <c r="J3423" s="2">
        <v>-204.943375</v>
      </c>
      <c r="K3423" s="3">
        <f t="shared" si="210"/>
        <v>0</v>
      </c>
      <c r="L3423" s="3">
        <v>67.174999999999997</v>
      </c>
      <c r="M3423" s="4">
        <v>472.85269166666666</v>
      </c>
      <c r="N3423" s="4">
        <v>0</v>
      </c>
      <c r="O3423" s="4">
        <v>267.90890833333333</v>
      </c>
      <c r="P3423" s="3">
        <f t="shared" si="211"/>
        <v>480.00108333333327</v>
      </c>
      <c r="Q3423" s="5">
        <v>0</v>
      </c>
      <c r="R3423" s="5">
        <f>VLOOKUP(D3423,'[1]DESIGN LOAD'!AC:AF,2,FALSE)</f>
        <v>200</v>
      </c>
      <c r="S3423" s="7">
        <f>VLOOKUP(D3423,'[1]DESIGN LOAD'!AC:AF,3,FALSE)</f>
        <v>190</v>
      </c>
      <c r="T3423">
        <f>VLOOKUP(D3423,'[1]DESIGN LOAD'!AC:AF,4,FALSE)</f>
        <v>390</v>
      </c>
    </row>
    <row r="3424" spans="1:20" x14ac:dyDescent="0.3">
      <c r="A3424" s="6">
        <v>2024</v>
      </c>
      <c r="B3424" s="6">
        <v>11</v>
      </c>
      <c r="C3424" s="6">
        <v>20</v>
      </c>
      <c r="D3424" s="6">
        <v>23</v>
      </c>
      <c r="E3424" s="6" t="str">
        <f t="shared" si="209"/>
        <v>Wednesday</v>
      </c>
      <c r="F3424" s="6" t="str">
        <f t="shared" si="212"/>
        <v>Week-day</v>
      </c>
      <c r="G3424" s="6" t="str">
        <f>_xlfn.XLOOKUP(B3424,'[1]VLOOKUP DATA'!$A$3:$A$14,'[1]VLOOKUP DATA'!$C$3:$C$14)</f>
        <v>Low-demand</v>
      </c>
      <c r="H3424" s="6" t="str" cm="1">
        <f t="array" ref="H3424">_xlfn.XLOOKUP(1,('[1]VLOOKUP DATA'!$I$2:$I$337=[1]DATA!G3424)*('[1]VLOOKUP DATA'!$J$2:$J$337=[1]DATA!D3424)*('[1]VLOOKUP DATA'!$K$2:$K$337=[1]DATA!E3424),'[1]VLOOKUP DATA'!$L$2:$L$337)</f>
        <v>Off-Peak</v>
      </c>
      <c r="I3424" s="1" cm="1">
        <f t="array" ref="I3424">_xlfn.XLOOKUP(B3424,'[1]VLOOKUP DATA'!$A$3:$A$14,_xlfn.XLOOKUP(H3424,'[1]VLOOKUP DATA'!$D$2:$F$2,'[1]VLOOKUP DATA'!$D$3:$F$14))*100</f>
        <v>93</v>
      </c>
      <c r="J3424" s="2">
        <v>-42.283375000000007</v>
      </c>
      <c r="K3424" s="3">
        <f t="shared" si="210"/>
        <v>0</v>
      </c>
      <c r="L3424" s="3">
        <v>73.36666666666666</v>
      </c>
      <c r="M3424" s="4">
        <v>297.96654999999993</v>
      </c>
      <c r="N3424" s="4">
        <v>0</v>
      </c>
      <c r="O3424" s="4">
        <v>255.68277500000005</v>
      </c>
      <c r="P3424" s="3">
        <f t="shared" si="211"/>
        <v>480.00108333333327</v>
      </c>
      <c r="Q3424" s="5">
        <v>0</v>
      </c>
      <c r="R3424" s="5">
        <f>VLOOKUP(D3424,'[1]DESIGN LOAD'!AC:AF,2,FALSE)</f>
        <v>200</v>
      </c>
      <c r="S3424" s="7">
        <f>VLOOKUP(D3424,'[1]DESIGN LOAD'!AC:AF,3,FALSE)</f>
        <v>190</v>
      </c>
      <c r="T3424">
        <f>VLOOKUP(D3424,'[1]DESIGN LOAD'!AC:AF,4,FALSE)</f>
        <v>390</v>
      </c>
    </row>
    <row r="3425" spans="1:20" x14ac:dyDescent="0.3">
      <c r="A3425" s="6">
        <v>2024</v>
      </c>
      <c r="B3425" s="6">
        <v>11</v>
      </c>
      <c r="C3425" s="6">
        <v>21</v>
      </c>
      <c r="D3425" s="6">
        <v>0</v>
      </c>
      <c r="E3425" s="6" t="str">
        <f t="shared" si="209"/>
        <v>Thursday</v>
      </c>
      <c r="F3425" s="6" t="str">
        <f t="shared" si="212"/>
        <v>Week-day</v>
      </c>
      <c r="G3425" s="6" t="str">
        <f>_xlfn.XLOOKUP(B3425,'[1]VLOOKUP DATA'!$A$3:$A$14,'[1]VLOOKUP DATA'!$C$3:$C$14)</f>
        <v>Low-demand</v>
      </c>
      <c r="H3425" s="6" t="str" cm="1">
        <f t="array" ref="H3425">_xlfn.XLOOKUP(1,('[1]VLOOKUP DATA'!$I$2:$I$337=[1]DATA!G3425)*('[1]VLOOKUP DATA'!$J$2:$J$337=[1]DATA!D3425)*('[1]VLOOKUP DATA'!$K$2:$K$337=[1]DATA!E3425),'[1]VLOOKUP DATA'!$L$2:$L$337)</f>
        <v>Off-Peak</v>
      </c>
      <c r="I3425" s="1" cm="1">
        <f t="array" ref="I3425">_xlfn.XLOOKUP(B3425,'[1]VLOOKUP DATA'!$A$3:$A$14,_xlfn.XLOOKUP(H3425,'[1]VLOOKUP DATA'!$D$2:$F$2,'[1]VLOOKUP DATA'!$D$3:$F$14))*100</f>
        <v>93</v>
      </c>
      <c r="J3425" s="2">
        <v>-35.676641666666661</v>
      </c>
      <c r="K3425" s="3">
        <f t="shared" si="210"/>
        <v>0</v>
      </c>
      <c r="L3425" s="3">
        <v>75.924999999999997</v>
      </c>
      <c r="M3425" s="4">
        <v>304.55826666666667</v>
      </c>
      <c r="N3425" s="4">
        <v>0</v>
      </c>
      <c r="O3425" s="4">
        <v>268.88131666666663</v>
      </c>
      <c r="P3425" s="3">
        <f t="shared" si="211"/>
        <v>480.00108333333327</v>
      </c>
      <c r="Q3425" s="5">
        <v>0</v>
      </c>
      <c r="R3425" s="5">
        <f>VLOOKUP(D3425,'[1]DESIGN LOAD'!AC:AF,2,FALSE)</f>
        <v>200</v>
      </c>
      <c r="S3425" s="7">
        <f>VLOOKUP(D3425,'[1]DESIGN LOAD'!AC:AF,3,FALSE)</f>
        <v>190</v>
      </c>
      <c r="T3425">
        <f>VLOOKUP(D3425,'[1]DESIGN LOAD'!AC:AF,4,FALSE)</f>
        <v>390</v>
      </c>
    </row>
    <row r="3426" spans="1:20" x14ac:dyDescent="0.3">
      <c r="A3426" s="6">
        <v>2024</v>
      </c>
      <c r="B3426" s="6">
        <v>11</v>
      </c>
      <c r="C3426" s="6">
        <v>21</v>
      </c>
      <c r="D3426" s="6">
        <v>1</v>
      </c>
      <c r="E3426" s="6" t="str">
        <f t="shared" si="209"/>
        <v>Thursday</v>
      </c>
      <c r="F3426" s="6" t="str">
        <f t="shared" si="212"/>
        <v>Week-day</v>
      </c>
      <c r="G3426" s="6" t="str">
        <f>_xlfn.XLOOKUP(B3426,'[1]VLOOKUP DATA'!$A$3:$A$14,'[1]VLOOKUP DATA'!$C$3:$C$14)</f>
        <v>Low-demand</v>
      </c>
      <c r="H3426" s="6" t="str" cm="1">
        <f t="array" ref="H3426">_xlfn.XLOOKUP(1,('[1]VLOOKUP DATA'!$I$2:$I$337=[1]DATA!G3426)*('[1]VLOOKUP DATA'!$J$2:$J$337=[1]DATA!D3426)*('[1]VLOOKUP DATA'!$K$2:$K$337=[1]DATA!E3426),'[1]VLOOKUP DATA'!$L$2:$L$337)</f>
        <v>Off-Peak</v>
      </c>
      <c r="I3426" s="1" cm="1">
        <f t="array" ref="I3426">_xlfn.XLOOKUP(B3426,'[1]VLOOKUP DATA'!$A$3:$A$14,_xlfn.XLOOKUP(H3426,'[1]VLOOKUP DATA'!$D$2:$F$2,'[1]VLOOKUP DATA'!$D$3:$F$14))*100</f>
        <v>93</v>
      </c>
      <c r="J3426" s="2">
        <v>-39.843691666666665</v>
      </c>
      <c r="K3426" s="3">
        <f t="shared" si="210"/>
        <v>0</v>
      </c>
      <c r="L3426" s="3">
        <v>77.533333333333331</v>
      </c>
      <c r="M3426" s="4">
        <v>300.49406666666681</v>
      </c>
      <c r="N3426" s="4">
        <v>0</v>
      </c>
      <c r="O3426" s="4">
        <v>260.6493333333334</v>
      </c>
      <c r="P3426" s="3">
        <f t="shared" si="211"/>
        <v>480.00108333333327</v>
      </c>
      <c r="Q3426" s="5">
        <v>0</v>
      </c>
      <c r="R3426" s="5">
        <f>VLOOKUP(D3426,'[1]DESIGN LOAD'!AC:AF,2,FALSE)</f>
        <v>200</v>
      </c>
      <c r="S3426" s="7">
        <f>VLOOKUP(D3426,'[1]DESIGN LOAD'!AC:AF,3,FALSE)</f>
        <v>190</v>
      </c>
      <c r="T3426">
        <f>VLOOKUP(D3426,'[1]DESIGN LOAD'!AC:AF,4,FALSE)</f>
        <v>390</v>
      </c>
    </row>
    <row r="3427" spans="1:20" x14ac:dyDescent="0.3">
      <c r="A3427" s="6">
        <v>2024</v>
      </c>
      <c r="B3427" s="6">
        <v>11</v>
      </c>
      <c r="C3427" s="6">
        <v>21</v>
      </c>
      <c r="D3427" s="6">
        <v>2</v>
      </c>
      <c r="E3427" s="6" t="str">
        <f t="shared" si="209"/>
        <v>Thursday</v>
      </c>
      <c r="F3427" s="6" t="str">
        <f t="shared" si="212"/>
        <v>Week-day</v>
      </c>
      <c r="G3427" s="6" t="str">
        <f>_xlfn.XLOOKUP(B3427,'[1]VLOOKUP DATA'!$A$3:$A$14,'[1]VLOOKUP DATA'!$C$3:$C$14)</f>
        <v>Low-demand</v>
      </c>
      <c r="H3427" s="6" t="str" cm="1">
        <f t="array" ref="H3427">_xlfn.XLOOKUP(1,('[1]VLOOKUP DATA'!$I$2:$I$337=[1]DATA!G3427)*('[1]VLOOKUP DATA'!$J$2:$J$337=[1]DATA!D3427)*('[1]VLOOKUP DATA'!$K$2:$K$337=[1]DATA!E3427),'[1]VLOOKUP DATA'!$L$2:$L$337)</f>
        <v>Off-Peak</v>
      </c>
      <c r="I3427" s="1" cm="1">
        <f t="array" ref="I3427">_xlfn.XLOOKUP(B3427,'[1]VLOOKUP DATA'!$A$3:$A$14,_xlfn.XLOOKUP(H3427,'[1]VLOOKUP DATA'!$D$2:$F$2,'[1]VLOOKUP DATA'!$D$3:$F$14))*100</f>
        <v>93</v>
      </c>
      <c r="J3427" s="2">
        <v>10.113841666666662</v>
      </c>
      <c r="K3427" s="3">
        <f t="shared" si="210"/>
        <v>10.113841666666662</v>
      </c>
      <c r="L3427" s="3">
        <v>79.083333333333329</v>
      </c>
      <c r="M3427" s="4">
        <v>388.03534166666662</v>
      </c>
      <c r="N3427" s="4">
        <v>0</v>
      </c>
      <c r="O3427" s="4">
        <v>398.1491916666667</v>
      </c>
      <c r="P3427" s="3">
        <f t="shared" si="211"/>
        <v>480.00108333333327</v>
      </c>
      <c r="Q3427" s="5">
        <v>0</v>
      </c>
      <c r="R3427" s="5">
        <f>VLOOKUP(D3427,'[1]DESIGN LOAD'!AC:AF,2,FALSE)</f>
        <v>200</v>
      </c>
      <c r="S3427" s="7">
        <f>VLOOKUP(D3427,'[1]DESIGN LOAD'!AC:AF,3,FALSE)</f>
        <v>190</v>
      </c>
      <c r="T3427">
        <f>VLOOKUP(D3427,'[1]DESIGN LOAD'!AC:AF,4,FALSE)</f>
        <v>390</v>
      </c>
    </row>
    <row r="3428" spans="1:20" x14ac:dyDescent="0.3">
      <c r="A3428" s="6">
        <v>2024</v>
      </c>
      <c r="B3428" s="6">
        <v>11</v>
      </c>
      <c r="C3428" s="6">
        <v>21</v>
      </c>
      <c r="D3428" s="6">
        <v>3</v>
      </c>
      <c r="E3428" s="6" t="str">
        <f t="shared" si="209"/>
        <v>Thursday</v>
      </c>
      <c r="F3428" s="6" t="str">
        <f t="shared" si="212"/>
        <v>Week-day</v>
      </c>
      <c r="G3428" s="6" t="str">
        <f>_xlfn.XLOOKUP(B3428,'[1]VLOOKUP DATA'!$A$3:$A$14,'[1]VLOOKUP DATA'!$C$3:$C$14)</f>
        <v>Low-demand</v>
      </c>
      <c r="H3428" s="6" t="str" cm="1">
        <f t="array" ref="H3428">_xlfn.XLOOKUP(1,('[1]VLOOKUP DATA'!$I$2:$I$337=[1]DATA!G3428)*('[1]VLOOKUP DATA'!$J$2:$J$337=[1]DATA!D3428)*('[1]VLOOKUP DATA'!$K$2:$K$337=[1]DATA!E3428),'[1]VLOOKUP DATA'!$L$2:$L$337)</f>
        <v>Off-Peak</v>
      </c>
      <c r="I3428" s="1" cm="1">
        <f t="array" ref="I3428">_xlfn.XLOOKUP(B3428,'[1]VLOOKUP DATA'!$A$3:$A$14,_xlfn.XLOOKUP(H3428,'[1]VLOOKUP DATA'!$D$2:$F$2,'[1]VLOOKUP DATA'!$D$3:$F$14))*100</f>
        <v>93</v>
      </c>
      <c r="J3428" s="2">
        <v>-90.768175000000085</v>
      </c>
      <c r="K3428" s="3">
        <f t="shared" si="210"/>
        <v>0</v>
      </c>
      <c r="L3428" s="3">
        <v>79.650000000000006</v>
      </c>
      <c r="M3428" s="4">
        <v>479.83276666666694</v>
      </c>
      <c r="N3428" s="4">
        <v>0</v>
      </c>
      <c r="O3428" s="4">
        <v>389.0640499999999</v>
      </c>
      <c r="P3428" s="3">
        <f t="shared" si="211"/>
        <v>480.00108333333327</v>
      </c>
      <c r="Q3428" s="5">
        <v>0</v>
      </c>
      <c r="R3428" s="5">
        <f>VLOOKUP(D3428,'[1]DESIGN LOAD'!AC:AF,2,FALSE)</f>
        <v>200</v>
      </c>
      <c r="S3428" s="7">
        <f>VLOOKUP(D3428,'[1]DESIGN LOAD'!AC:AF,3,FALSE)</f>
        <v>190</v>
      </c>
      <c r="T3428">
        <f>VLOOKUP(D3428,'[1]DESIGN LOAD'!AC:AF,4,FALSE)</f>
        <v>390</v>
      </c>
    </row>
    <row r="3429" spans="1:20" x14ac:dyDescent="0.3">
      <c r="A3429" s="6">
        <v>2024</v>
      </c>
      <c r="B3429" s="6">
        <v>11</v>
      </c>
      <c r="C3429" s="6">
        <v>21</v>
      </c>
      <c r="D3429" s="6">
        <v>4</v>
      </c>
      <c r="E3429" s="6" t="str">
        <f t="shared" si="209"/>
        <v>Thursday</v>
      </c>
      <c r="F3429" s="6" t="str">
        <f t="shared" si="212"/>
        <v>Week-day</v>
      </c>
      <c r="G3429" s="6" t="str">
        <f>_xlfn.XLOOKUP(B3429,'[1]VLOOKUP DATA'!$A$3:$A$14,'[1]VLOOKUP DATA'!$C$3:$C$14)</f>
        <v>Low-demand</v>
      </c>
      <c r="H3429" s="6" t="str" cm="1">
        <f t="array" ref="H3429">_xlfn.XLOOKUP(1,('[1]VLOOKUP DATA'!$I$2:$I$337=[1]DATA!G3429)*('[1]VLOOKUP DATA'!$J$2:$J$337=[1]DATA!D3429)*('[1]VLOOKUP DATA'!$K$2:$K$337=[1]DATA!E3429),'[1]VLOOKUP DATA'!$L$2:$L$337)</f>
        <v>Off-Peak</v>
      </c>
      <c r="I3429" s="1" cm="1">
        <f t="array" ref="I3429">_xlfn.XLOOKUP(B3429,'[1]VLOOKUP DATA'!$A$3:$A$14,_xlfn.XLOOKUP(H3429,'[1]VLOOKUP DATA'!$D$2:$F$2,'[1]VLOOKUP DATA'!$D$3:$F$14))*100</f>
        <v>93</v>
      </c>
      <c r="J3429" s="2">
        <v>-89.061266666666668</v>
      </c>
      <c r="K3429" s="3">
        <f t="shared" si="210"/>
        <v>0</v>
      </c>
      <c r="L3429" s="3">
        <v>83.191666666666663</v>
      </c>
      <c r="M3429" s="4">
        <v>479.83690000000007</v>
      </c>
      <c r="N3429" s="4">
        <v>0</v>
      </c>
      <c r="O3429" s="4">
        <v>390.77511666666669</v>
      </c>
      <c r="P3429" s="3">
        <f t="shared" si="211"/>
        <v>480.00108333333327</v>
      </c>
      <c r="Q3429" s="5">
        <v>0</v>
      </c>
      <c r="R3429" s="5">
        <f>VLOOKUP(D3429,'[1]DESIGN LOAD'!AC:AF,2,FALSE)</f>
        <v>295</v>
      </c>
      <c r="S3429" s="7">
        <f>VLOOKUP(D3429,'[1]DESIGN LOAD'!AC:AF,3,FALSE)</f>
        <v>190</v>
      </c>
      <c r="T3429">
        <f>VLOOKUP(D3429,'[1]DESIGN LOAD'!AC:AF,4,FALSE)</f>
        <v>485</v>
      </c>
    </row>
    <row r="3430" spans="1:20" x14ac:dyDescent="0.3">
      <c r="A3430" s="6">
        <v>2024</v>
      </c>
      <c r="B3430" s="6">
        <v>11</v>
      </c>
      <c r="C3430" s="6">
        <v>21</v>
      </c>
      <c r="D3430" s="6">
        <v>5</v>
      </c>
      <c r="E3430" s="6" t="str">
        <f t="shared" si="209"/>
        <v>Thursday</v>
      </c>
      <c r="F3430" s="6" t="str">
        <f t="shared" si="212"/>
        <v>Week-day</v>
      </c>
      <c r="G3430" s="6" t="str">
        <f>_xlfn.XLOOKUP(B3430,'[1]VLOOKUP DATA'!$A$3:$A$14,'[1]VLOOKUP DATA'!$C$3:$C$14)</f>
        <v>Low-demand</v>
      </c>
      <c r="H3430" s="6" t="str" cm="1">
        <f t="array" ref="H3430">_xlfn.XLOOKUP(1,('[1]VLOOKUP DATA'!$I$2:$I$337=[1]DATA!G3430)*('[1]VLOOKUP DATA'!$J$2:$J$337=[1]DATA!D3430)*('[1]VLOOKUP DATA'!$K$2:$K$337=[1]DATA!E3430),'[1]VLOOKUP DATA'!$L$2:$L$337)</f>
        <v>Off-Peak</v>
      </c>
      <c r="I3430" s="1" cm="1">
        <f t="array" ref="I3430">_xlfn.XLOOKUP(B3430,'[1]VLOOKUP DATA'!$A$3:$A$14,_xlfn.XLOOKUP(H3430,'[1]VLOOKUP DATA'!$D$2:$F$2,'[1]VLOOKUP DATA'!$D$3:$F$14))*100</f>
        <v>93</v>
      </c>
      <c r="J3430" s="2">
        <v>-80.714666666666702</v>
      </c>
      <c r="K3430" s="3">
        <f t="shared" si="210"/>
        <v>0</v>
      </c>
      <c r="L3430" s="3">
        <v>86.63333333333334</v>
      </c>
      <c r="M3430" s="4">
        <v>479.81853333333368</v>
      </c>
      <c r="N3430" s="4">
        <v>2.4264333333333337</v>
      </c>
      <c r="O3430" s="4">
        <v>401.52983333333344</v>
      </c>
      <c r="P3430" s="3">
        <f t="shared" si="211"/>
        <v>480.00108333333327</v>
      </c>
      <c r="Q3430" s="5">
        <v>0</v>
      </c>
      <c r="R3430" s="5">
        <f>VLOOKUP(D3430,'[1]DESIGN LOAD'!AC:AF,2,FALSE)</f>
        <v>295</v>
      </c>
      <c r="S3430" s="7">
        <f>VLOOKUP(D3430,'[1]DESIGN LOAD'!AC:AF,3,FALSE)</f>
        <v>190</v>
      </c>
      <c r="T3430">
        <f>VLOOKUP(D3430,'[1]DESIGN LOAD'!AC:AF,4,FALSE)</f>
        <v>485</v>
      </c>
    </row>
    <row r="3431" spans="1:20" x14ac:dyDescent="0.3">
      <c r="A3431" s="6">
        <v>2024</v>
      </c>
      <c r="B3431" s="6">
        <v>11</v>
      </c>
      <c r="C3431" s="6">
        <v>21</v>
      </c>
      <c r="D3431" s="6">
        <v>6</v>
      </c>
      <c r="E3431" s="6" t="str">
        <f t="shared" si="209"/>
        <v>Thursday</v>
      </c>
      <c r="F3431" s="6" t="str">
        <f t="shared" si="212"/>
        <v>Week-day</v>
      </c>
      <c r="G3431" s="6" t="str">
        <f>_xlfn.XLOOKUP(B3431,'[1]VLOOKUP DATA'!$A$3:$A$14,'[1]VLOOKUP DATA'!$C$3:$C$14)</f>
        <v>Low-demand</v>
      </c>
      <c r="H3431" s="6" t="str" cm="1">
        <f t="array" ref="H3431">_xlfn.XLOOKUP(1,('[1]VLOOKUP DATA'!$I$2:$I$337=[1]DATA!G3431)*('[1]VLOOKUP DATA'!$J$2:$J$337=[1]DATA!D3431)*('[1]VLOOKUP DATA'!$K$2:$K$337=[1]DATA!E3431),'[1]VLOOKUP DATA'!$L$2:$L$337)</f>
        <v>Standard</v>
      </c>
      <c r="I3431" s="1" cm="1">
        <f t="array" ref="I3431">_xlfn.XLOOKUP(B3431,'[1]VLOOKUP DATA'!$A$3:$A$14,_xlfn.XLOOKUP(H3431,'[1]VLOOKUP DATA'!$D$2:$F$2,'[1]VLOOKUP DATA'!$D$3:$F$14))*100</f>
        <v>147</v>
      </c>
      <c r="J3431" s="2">
        <v>-37.731291666666657</v>
      </c>
      <c r="K3431" s="3">
        <f t="shared" si="210"/>
        <v>0</v>
      </c>
      <c r="L3431" s="3">
        <v>89.45</v>
      </c>
      <c r="M3431" s="4">
        <v>479.83865000000003</v>
      </c>
      <c r="N3431" s="4">
        <v>81.181350000000023</v>
      </c>
      <c r="O3431" s="4">
        <v>523.28857500000015</v>
      </c>
      <c r="P3431" s="3">
        <f t="shared" si="211"/>
        <v>480.00108333333327</v>
      </c>
      <c r="Q3431" s="5">
        <v>0</v>
      </c>
      <c r="R3431" s="5">
        <f>VLOOKUP(D3431,'[1]DESIGN LOAD'!AC:AF,2,FALSE)</f>
        <v>295</v>
      </c>
      <c r="S3431" s="7">
        <f>VLOOKUP(D3431,'[1]DESIGN LOAD'!AC:AF,3,FALSE)</f>
        <v>190</v>
      </c>
      <c r="T3431">
        <f>VLOOKUP(D3431,'[1]DESIGN LOAD'!AC:AF,4,FALSE)</f>
        <v>485</v>
      </c>
    </row>
    <row r="3432" spans="1:20" x14ac:dyDescent="0.3">
      <c r="A3432" s="6">
        <v>2024</v>
      </c>
      <c r="B3432" s="6">
        <v>11</v>
      </c>
      <c r="C3432" s="6">
        <v>21</v>
      </c>
      <c r="D3432" s="6">
        <v>7</v>
      </c>
      <c r="E3432" s="6" t="str">
        <f t="shared" si="209"/>
        <v>Thursday</v>
      </c>
      <c r="F3432" s="6" t="str">
        <f t="shared" si="212"/>
        <v>Week-day</v>
      </c>
      <c r="G3432" s="6" t="str">
        <f>_xlfn.XLOOKUP(B3432,'[1]VLOOKUP DATA'!$A$3:$A$14,'[1]VLOOKUP DATA'!$C$3:$C$14)</f>
        <v>Low-demand</v>
      </c>
      <c r="H3432" s="6" t="str" cm="1">
        <f t="array" ref="H3432">_xlfn.XLOOKUP(1,('[1]VLOOKUP DATA'!$I$2:$I$337=[1]DATA!G3432)*('[1]VLOOKUP DATA'!$J$2:$J$337=[1]DATA!D3432)*('[1]VLOOKUP DATA'!$K$2:$K$337=[1]DATA!E3432),'[1]VLOOKUP DATA'!$L$2:$L$337)</f>
        <v>Peak</v>
      </c>
      <c r="I3432" s="1" cm="1">
        <f t="array" ref="I3432">_xlfn.XLOOKUP(B3432,'[1]VLOOKUP DATA'!$A$3:$A$14,_xlfn.XLOOKUP(H3432,'[1]VLOOKUP DATA'!$D$2:$F$2,'[1]VLOOKUP DATA'!$D$3:$F$14))*100</f>
        <v>213</v>
      </c>
      <c r="J3432" s="2">
        <v>114.10551666666666</v>
      </c>
      <c r="K3432" s="3">
        <f t="shared" si="210"/>
        <v>114.10551666666666</v>
      </c>
      <c r="L3432" s="3">
        <v>85.85</v>
      </c>
      <c r="M3432" s="4">
        <v>479.83635833333318</v>
      </c>
      <c r="N3432" s="4">
        <v>104.37905833333333</v>
      </c>
      <c r="O3432" s="4">
        <v>698.32145833333334</v>
      </c>
      <c r="P3432" s="3">
        <f t="shared" si="211"/>
        <v>480.00108333333327</v>
      </c>
      <c r="Q3432" s="5">
        <v>0</v>
      </c>
      <c r="R3432" s="5">
        <f>VLOOKUP(D3432,'[1]DESIGN LOAD'!AC:AF,2,FALSE)</f>
        <v>565</v>
      </c>
      <c r="S3432" s="7">
        <f>VLOOKUP(D3432,'[1]DESIGN LOAD'!AC:AF,3,FALSE)</f>
        <v>690</v>
      </c>
      <c r="T3432">
        <f>VLOOKUP(D3432,'[1]DESIGN LOAD'!AC:AF,4,FALSE)</f>
        <v>1255</v>
      </c>
    </row>
    <row r="3433" spans="1:20" x14ac:dyDescent="0.3">
      <c r="A3433" s="6">
        <v>2024</v>
      </c>
      <c r="B3433" s="6">
        <v>11</v>
      </c>
      <c r="C3433" s="6">
        <v>21</v>
      </c>
      <c r="D3433" s="6">
        <v>8</v>
      </c>
      <c r="E3433" s="6" t="str">
        <f t="shared" si="209"/>
        <v>Thursday</v>
      </c>
      <c r="F3433" s="6" t="str">
        <f t="shared" si="212"/>
        <v>Week-day</v>
      </c>
      <c r="G3433" s="6" t="str">
        <f>_xlfn.XLOOKUP(B3433,'[1]VLOOKUP DATA'!$A$3:$A$14,'[1]VLOOKUP DATA'!$C$3:$C$14)</f>
        <v>Low-demand</v>
      </c>
      <c r="H3433" s="6" t="str" cm="1">
        <f t="array" ref="H3433">_xlfn.XLOOKUP(1,('[1]VLOOKUP DATA'!$I$2:$I$337=[1]DATA!G3433)*('[1]VLOOKUP DATA'!$J$2:$J$337=[1]DATA!D3433)*('[1]VLOOKUP DATA'!$K$2:$K$337=[1]DATA!E3433),'[1]VLOOKUP DATA'!$L$2:$L$337)</f>
        <v>Peak</v>
      </c>
      <c r="I3433" s="1" cm="1">
        <f t="array" ref="I3433">_xlfn.XLOOKUP(B3433,'[1]VLOOKUP DATA'!$A$3:$A$14,_xlfn.XLOOKUP(H3433,'[1]VLOOKUP DATA'!$D$2:$F$2,'[1]VLOOKUP DATA'!$D$3:$F$14))*100</f>
        <v>213</v>
      </c>
      <c r="J3433" s="2">
        <v>-8.9053916666666613</v>
      </c>
      <c r="K3433" s="3">
        <f t="shared" si="210"/>
        <v>0</v>
      </c>
      <c r="L3433" s="3">
        <v>81.5</v>
      </c>
      <c r="M3433" s="4">
        <v>479.84528333333327</v>
      </c>
      <c r="N3433" s="4">
        <v>250.44327500000003</v>
      </c>
      <c r="O3433" s="4">
        <v>721.38296666666668</v>
      </c>
      <c r="P3433" s="3">
        <f t="shared" si="211"/>
        <v>480.00108333333327</v>
      </c>
      <c r="Q3433" s="5">
        <v>0</v>
      </c>
      <c r="R3433" s="5">
        <f>VLOOKUP(D3433,'[1]DESIGN LOAD'!AC:AF,2,FALSE)</f>
        <v>565</v>
      </c>
      <c r="S3433" s="7">
        <f>VLOOKUP(D3433,'[1]DESIGN LOAD'!AC:AF,3,FALSE)</f>
        <v>675</v>
      </c>
      <c r="T3433">
        <f>VLOOKUP(D3433,'[1]DESIGN LOAD'!AC:AF,4,FALSE)</f>
        <v>1240</v>
      </c>
    </row>
    <row r="3434" spans="1:20" x14ac:dyDescent="0.3">
      <c r="A3434" s="6">
        <v>2024</v>
      </c>
      <c r="B3434" s="6">
        <v>11</v>
      </c>
      <c r="C3434" s="6">
        <v>21</v>
      </c>
      <c r="D3434" s="6">
        <v>9</v>
      </c>
      <c r="E3434" s="6" t="str">
        <f t="shared" si="209"/>
        <v>Thursday</v>
      </c>
      <c r="F3434" s="6" t="str">
        <f t="shared" si="212"/>
        <v>Week-day</v>
      </c>
      <c r="G3434" s="6" t="str">
        <f>_xlfn.XLOOKUP(B3434,'[1]VLOOKUP DATA'!$A$3:$A$14,'[1]VLOOKUP DATA'!$C$3:$C$14)</f>
        <v>Low-demand</v>
      </c>
      <c r="H3434" s="6" t="str" cm="1">
        <f t="array" ref="H3434">_xlfn.XLOOKUP(1,('[1]VLOOKUP DATA'!$I$2:$I$337=[1]DATA!G3434)*('[1]VLOOKUP DATA'!$J$2:$J$337=[1]DATA!D3434)*('[1]VLOOKUP DATA'!$K$2:$K$337=[1]DATA!E3434),'[1]VLOOKUP DATA'!$L$2:$L$337)</f>
        <v>Peak</v>
      </c>
      <c r="I3434" s="1" cm="1">
        <f t="array" ref="I3434">_xlfn.XLOOKUP(B3434,'[1]VLOOKUP DATA'!$A$3:$A$14,_xlfn.XLOOKUP(H3434,'[1]VLOOKUP DATA'!$D$2:$F$2,'[1]VLOOKUP DATA'!$D$3:$F$14))*100</f>
        <v>213</v>
      </c>
      <c r="J3434" s="2">
        <v>-7.5121249999999984</v>
      </c>
      <c r="K3434" s="3">
        <f t="shared" si="210"/>
        <v>0</v>
      </c>
      <c r="L3434" s="3">
        <v>82.108333333333334</v>
      </c>
      <c r="M3434" s="4">
        <v>479.83338333333307</v>
      </c>
      <c r="N3434" s="4">
        <v>285.71884166666655</v>
      </c>
      <c r="O3434" s="4">
        <v>758.04014166666639</v>
      </c>
      <c r="P3434" s="3">
        <f t="shared" si="211"/>
        <v>480.00108333333327</v>
      </c>
      <c r="Q3434" s="5">
        <v>0</v>
      </c>
      <c r="R3434" s="5">
        <f>VLOOKUP(D3434,'[1]DESIGN LOAD'!AC:AF,2,FALSE)</f>
        <v>565</v>
      </c>
      <c r="S3434" s="7">
        <f>VLOOKUP(D3434,'[1]DESIGN LOAD'!AC:AF,3,FALSE)</f>
        <v>675</v>
      </c>
      <c r="T3434">
        <f>VLOOKUP(D3434,'[1]DESIGN LOAD'!AC:AF,4,FALSE)</f>
        <v>1240</v>
      </c>
    </row>
    <row r="3435" spans="1:20" x14ac:dyDescent="0.3">
      <c r="A3435" s="6">
        <v>2024</v>
      </c>
      <c r="B3435" s="6">
        <v>11</v>
      </c>
      <c r="C3435" s="6">
        <v>21</v>
      </c>
      <c r="D3435" s="6">
        <v>10</v>
      </c>
      <c r="E3435" s="6" t="str">
        <f t="shared" si="209"/>
        <v>Thursday</v>
      </c>
      <c r="F3435" s="6" t="str">
        <f t="shared" si="212"/>
        <v>Week-day</v>
      </c>
      <c r="G3435" s="6" t="str">
        <f>_xlfn.XLOOKUP(B3435,'[1]VLOOKUP DATA'!$A$3:$A$14,'[1]VLOOKUP DATA'!$C$3:$C$14)</f>
        <v>Low-demand</v>
      </c>
      <c r="H3435" s="6" t="str" cm="1">
        <f t="array" ref="H3435">_xlfn.XLOOKUP(1,('[1]VLOOKUP DATA'!$I$2:$I$337=[1]DATA!G3435)*('[1]VLOOKUP DATA'!$J$2:$J$337=[1]DATA!D3435)*('[1]VLOOKUP DATA'!$K$2:$K$337=[1]DATA!E3435),'[1]VLOOKUP DATA'!$L$2:$L$337)</f>
        <v>Standard</v>
      </c>
      <c r="I3435" s="1" cm="1">
        <f t="array" ref="I3435">_xlfn.XLOOKUP(B3435,'[1]VLOOKUP DATA'!$A$3:$A$14,_xlfn.XLOOKUP(H3435,'[1]VLOOKUP DATA'!$D$2:$F$2,'[1]VLOOKUP DATA'!$D$3:$F$14))*100</f>
        <v>147</v>
      </c>
      <c r="J3435" s="2">
        <v>-102.92059166666667</v>
      </c>
      <c r="K3435" s="3">
        <f t="shared" si="210"/>
        <v>0</v>
      </c>
      <c r="L3435" s="3">
        <v>83.24166666666666</v>
      </c>
      <c r="M3435" s="4">
        <v>479.83409999999998</v>
      </c>
      <c r="N3435" s="4">
        <v>378.6786166666667</v>
      </c>
      <c r="O3435" s="4">
        <v>755.59161666666648</v>
      </c>
      <c r="P3435" s="3">
        <f t="shared" si="211"/>
        <v>480.00108333333327</v>
      </c>
      <c r="Q3435" s="5">
        <v>0</v>
      </c>
      <c r="R3435" s="5">
        <f>VLOOKUP(D3435,'[1]DESIGN LOAD'!AC:AF,2,FALSE)</f>
        <v>565</v>
      </c>
      <c r="S3435" s="7">
        <f>VLOOKUP(D3435,'[1]DESIGN LOAD'!AC:AF,3,FALSE)</f>
        <v>675</v>
      </c>
      <c r="T3435">
        <f>VLOOKUP(D3435,'[1]DESIGN LOAD'!AC:AF,4,FALSE)</f>
        <v>1240</v>
      </c>
    </row>
    <row r="3436" spans="1:20" x14ac:dyDescent="0.3">
      <c r="A3436" s="6">
        <v>2024</v>
      </c>
      <c r="B3436" s="6">
        <v>11</v>
      </c>
      <c r="C3436" s="6">
        <v>21</v>
      </c>
      <c r="D3436" s="6">
        <v>11</v>
      </c>
      <c r="E3436" s="6" t="str">
        <f t="shared" si="209"/>
        <v>Thursday</v>
      </c>
      <c r="F3436" s="6" t="str">
        <f t="shared" si="212"/>
        <v>Week-day</v>
      </c>
      <c r="G3436" s="6" t="str">
        <f>_xlfn.XLOOKUP(B3436,'[1]VLOOKUP DATA'!$A$3:$A$14,'[1]VLOOKUP DATA'!$C$3:$C$14)</f>
        <v>Low-demand</v>
      </c>
      <c r="H3436" s="6" t="str" cm="1">
        <f t="array" ref="H3436">_xlfn.XLOOKUP(1,('[1]VLOOKUP DATA'!$I$2:$I$337=[1]DATA!G3436)*('[1]VLOOKUP DATA'!$J$2:$J$337=[1]DATA!D3436)*('[1]VLOOKUP DATA'!$K$2:$K$337=[1]DATA!E3436),'[1]VLOOKUP DATA'!$L$2:$L$337)</f>
        <v>Standard</v>
      </c>
      <c r="I3436" s="1" cm="1">
        <f t="array" ref="I3436">_xlfn.XLOOKUP(B3436,'[1]VLOOKUP DATA'!$A$3:$A$14,_xlfn.XLOOKUP(H3436,'[1]VLOOKUP DATA'!$D$2:$F$2,'[1]VLOOKUP DATA'!$D$3:$F$14))*100</f>
        <v>147</v>
      </c>
      <c r="J3436" s="2">
        <v>-231.8627083333333</v>
      </c>
      <c r="K3436" s="3">
        <f t="shared" si="210"/>
        <v>0</v>
      </c>
      <c r="L3436" s="3">
        <v>90.333333333333329</v>
      </c>
      <c r="M3436" s="4">
        <v>418.42840833333332</v>
      </c>
      <c r="N3436" s="4">
        <v>647.41109999999981</v>
      </c>
      <c r="O3436" s="4">
        <v>833.97624999999994</v>
      </c>
      <c r="P3436" s="3">
        <f t="shared" si="211"/>
        <v>480.00108333333327</v>
      </c>
      <c r="Q3436" s="5">
        <v>0</v>
      </c>
      <c r="R3436" s="5">
        <f>VLOOKUP(D3436,'[1]DESIGN LOAD'!AC:AF,2,FALSE)</f>
        <v>565</v>
      </c>
      <c r="S3436" s="7">
        <f>VLOOKUP(D3436,'[1]DESIGN LOAD'!AC:AF,3,FALSE)</f>
        <v>675</v>
      </c>
      <c r="T3436">
        <f>VLOOKUP(D3436,'[1]DESIGN LOAD'!AC:AF,4,FALSE)</f>
        <v>1240</v>
      </c>
    </row>
    <row r="3437" spans="1:20" x14ac:dyDescent="0.3">
      <c r="A3437" s="6">
        <v>2024</v>
      </c>
      <c r="B3437" s="6">
        <v>11</v>
      </c>
      <c r="C3437" s="6">
        <v>21</v>
      </c>
      <c r="D3437" s="6">
        <v>12</v>
      </c>
      <c r="E3437" s="6" t="str">
        <f t="shared" si="209"/>
        <v>Thursday</v>
      </c>
      <c r="F3437" s="6" t="str">
        <f t="shared" si="212"/>
        <v>Week-day</v>
      </c>
      <c r="G3437" s="6" t="str">
        <f>_xlfn.XLOOKUP(B3437,'[1]VLOOKUP DATA'!$A$3:$A$14,'[1]VLOOKUP DATA'!$C$3:$C$14)</f>
        <v>Low-demand</v>
      </c>
      <c r="H3437" s="6" t="str" cm="1">
        <f t="array" ref="H3437">_xlfn.XLOOKUP(1,('[1]VLOOKUP DATA'!$I$2:$I$337=[1]DATA!G3437)*('[1]VLOOKUP DATA'!$J$2:$J$337=[1]DATA!D3437)*('[1]VLOOKUP DATA'!$K$2:$K$337=[1]DATA!E3437),'[1]VLOOKUP DATA'!$L$2:$L$337)</f>
        <v>Standard</v>
      </c>
      <c r="I3437" s="1" cm="1">
        <f t="array" ref="I3437">_xlfn.XLOOKUP(B3437,'[1]VLOOKUP DATA'!$A$3:$A$14,_xlfn.XLOOKUP(H3437,'[1]VLOOKUP DATA'!$D$2:$F$2,'[1]VLOOKUP DATA'!$D$3:$F$14))*100</f>
        <v>147</v>
      </c>
      <c r="J3437" s="2">
        <v>-3.2358166666666701</v>
      </c>
      <c r="K3437" s="3">
        <f t="shared" si="210"/>
        <v>0</v>
      </c>
      <c r="L3437" s="3">
        <v>95.7</v>
      </c>
      <c r="M3437" s="4">
        <v>261.97423333333336</v>
      </c>
      <c r="N3437" s="4">
        <v>567.56563333333315</v>
      </c>
      <c r="O3437" s="4">
        <v>826.30376666666677</v>
      </c>
      <c r="P3437" s="3">
        <f t="shared" si="211"/>
        <v>480.00108333333327</v>
      </c>
      <c r="Q3437" s="5">
        <v>0</v>
      </c>
      <c r="R3437" s="5">
        <f>VLOOKUP(D3437,'[1]DESIGN LOAD'!AC:AF,2,FALSE)</f>
        <v>565</v>
      </c>
      <c r="S3437" s="7">
        <f>VLOOKUP(D3437,'[1]DESIGN LOAD'!AC:AF,3,FALSE)</f>
        <v>675</v>
      </c>
      <c r="T3437">
        <f>VLOOKUP(D3437,'[1]DESIGN LOAD'!AC:AF,4,FALSE)</f>
        <v>1240</v>
      </c>
    </row>
    <row r="3438" spans="1:20" x14ac:dyDescent="0.3">
      <c r="A3438" s="6">
        <v>2024</v>
      </c>
      <c r="B3438" s="6">
        <v>11</v>
      </c>
      <c r="C3438" s="6">
        <v>21</v>
      </c>
      <c r="D3438" s="6">
        <v>13</v>
      </c>
      <c r="E3438" s="6" t="str">
        <f t="shared" si="209"/>
        <v>Thursday</v>
      </c>
      <c r="F3438" s="6" t="str">
        <f t="shared" si="212"/>
        <v>Week-day</v>
      </c>
      <c r="G3438" s="6" t="str">
        <f>_xlfn.XLOOKUP(B3438,'[1]VLOOKUP DATA'!$A$3:$A$14,'[1]VLOOKUP DATA'!$C$3:$C$14)</f>
        <v>Low-demand</v>
      </c>
      <c r="H3438" s="6" t="str" cm="1">
        <f t="array" ref="H3438">_xlfn.XLOOKUP(1,('[1]VLOOKUP DATA'!$I$2:$I$337=[1]DATA!G3438)*('[1]VLOOKUP DATA'!$J$2:$J$337=[1]DATA!D3438)*('[1]VLOOKUP DATA'!$K$2:$K$337=[1]DATA!E3438),'[1]VLOOKUP DATA'!$L$2:$L$337)</f>
        <v>Standard</v>
      </c>
      <c r="I3438" s="1" cm="1">
        <f t="array" ref="I3438">_xlfn.XLOOKUP(B3438,'[1]VLOOKUP DATA'!$A$3:$A$14,_xlfn.XLOOKUP(H3438,'[1]VLOOKUP DATA'!$D$2:$F$2,'[1]VLOOKUP DATA'!$D$3:$F$14))*100</f>
        <v>147</v>
      </c>
      <c r="J3438" s="2">
        <v>-32.755158333333348</v>
      </c>
      <c r="K3438" s="3">
        <f t="shared" si="210"/>
        <v>0</v>
      </c>
      <c r="L3438" s="3">
        <v>95.858333333333334</v>
      </c>
      <c r="M3438" s="4">
        <v>168.53371666666669</v>
      </c>
      <c r="N3438" s="4">
        <v>724.20854999999995</v>
      </c>
      <c r="O3438" s="4">
        <v>859.98669999999993</v>
      </c>
      <c r="P3438" s="3">
        <f t="shared" si="211"/>
        <v>480.00108333333327</v>
      </c>
      <c r="Q3438" s="5">
        <v>0</v>
      </c>
      <c r="R3438" s="5">
        <f>VLOOKUP(D3438,'[1]DESIGN LOAD'!AC:AF,2,FALSE)</f>
        <v>565</v>
      </c>
      <c r="S3438" s="7">
        <f>VLOOKUP(D3438,'[1]DESIGN LOAD'!AC:AF,3,FALSE)</f>
        <v>675</v>
      </c>
      <c r="T3438">
        <f>VLOOKUP(D3438,'[1]DESIGN LOAD'!AC:AF,4,FALSE)</f>
        <v>1240</v>
      </c>
    </row>
    <row r="3439" spans="1:20" x14ac:dyDescent="0.3">
      <c r="A3439" s="6">
        <v>2024</v>
      </c>
      <c r="B3439" s="6">
        <v>11</v>
      </c>
      <c r="C3439" s="6">
        <v>21</v>
      </c>
      <c r="D3439" s="6">
        <v>14</v>
      </c>
      <c r="E3439" s="6" t="str">
        <f t="shared" si="209"/>
        <v>Thursday</v>
      </c>
      <c r="F3439" s="6" t="str">
        <f t="shared" si="212"/>
        <v>Week-day</v>
      </c>
      <c r="G3439" s="6" t="str">
        <f>_xlfn.XLOOKUP(B3439,'[1]VLOOKUP DATA'!$A$3:$A$14,'[1]VLOOKUP DATA'!$C$3:$C$14)</f>
        <v>Low-demand</v>
      </c>
      <c r="H3439" s="6" t="str" cm="1">
        <f t="array" ref="H3439">_xlfn.XLOOKUP(1,('[1]VLOOKUP DATA'!$I$2:$I$337=[1]DATA!G3439)*('[1]VLOOKUP DATA'!$J$2:$J$337=[1]DATA!D3439)*('[1]VLOOKUP DATA'!$K$2:$K$337=[1]DATA!E3439),'[1]VLOOKUP DATA'!$L$2:$L$337)</f>
        <v>Standard</v>
      </c>
      <c r="I3439" s="1" cm="1">
        <f t="array" ref="I3439">_xlfn.XLOOKUP(B3439,'[1]VLOOKUP DATA'!$A$3:$A$14,_xlfn.XLOOKUP(H3439,'[1]VLOOKUP DATA'!$D$2:$F$2,'[1]VLOOKUP DATA'!$D$3:$F$14))*100</f>
        <v>147</v>
      </c>
      <c r="J3439" s="2">
        <v>-23.833725000000026</v>
      </c>
      <c r="K3439" s="3">
        <f t="shared" si="210"/>
        <v>0</v>
      </c>
      <c r="L3439" s="3">
        <v>96.13333333333334</v>
      </c>
      <c r="M3439" s="4">
        <v>138.00704166666671</v>
      </c>
      <c r="N3439" s="4">
        <v>759.4943999999997</v>
      </c>
      <c r="O3439" s="4">
        <v>873.66737499999965</v>
      </c>
      <c r="P3439" s="3">
        <f t="shared" si="211"/>
        <v>480.00108333333327</v>
      </c>
      <c r="Q3439" s="5">
        <v>0</v>
      </c>
      <c r="R3439" s="5">
        <f>VLOOKUP(D3439,'[1]DESIGN LOAD'!AC:AF,2,FALSE)</f>
        <v>565</v>
      </c>
      <c r="S3439" s="7">
        <f>VLOOKUP(D3439,'[1]DESIGN LOAD'!AC:AF,3,FALSE)</f>
        <v>675</v>
      </c>
      <c r="T3439">
        <f>VLOOKUP(D3439,'[1]DESIGN LOAD'!AC:AF,4,FALSE)</f>
        <v>1240</v>
      </c>
    </row>
    <row r="3440" spans="1:20" x14ac:dyDescent="0.3">
      <c r="A3440" s="6">
        <v>2024</v>
      </c>
      <c r="B3440" s="6">
        <v>11</v>
      </c>
      <c r="C3440" s="6">
        <v>21</v>
      </c>
      <c r="D3440" s="6">
        <v>15</v>
      </c>
      <c r="E3440" s="6" t="str">
        <f t="shared" si="209"/>
        <v>Thursday</v>
      </c>
      <c r="F3440" s="6" t="str">
        <f t="shared" si="212"/>
        <v>Week-day</v>
      </c>
      <c r="G3440" s="6" t="str">
        <f>_xlfn.XLOOKUP(B3440,'[1]VLOOKUP DATA'!$A$3:$A$14,'[1]VLOOKUP DATA'!$C$3:$C$14)</f>
        <v>Low-demand</v>
      </c>
      <c r="H3440" s="6" t="str" cm="1">
        <f t="array" ref="H3440">_xlfn.XLOOKUP(1,('[1]VLOOKUP DATA'!$I$2:$I$337=[1]DATA!G3440)*('[1]VLOOKUP DATA'!$J$2:$J$337=[1]DATA!D3440)*('[1]VLOOKUP DATA'!$K$2:$K$337=[1]DATA!E3440),'[1]VLOOKUP DATA'!$L$2:$L$337)</f>
        <v>Standard</v>
      </c>
      <c r="I3440" s="1" cm="1">
        <f t="array" ref="I3440">_xlfn.XLOOKUP(B3440,'[1]VLOOKUP DATA'!$A$3:$A$14,_xlfn.XLOOKUP(H3440,'[1]VLOOKUP DATA'!$D$2:$F$2,'[1]VLOOKUP DATA'!$D$3:$F$14))*100</f>
        <v>147</v>
      </c>
      <c r="J3440" s="2">
        <v>-5.458091666666669</v>
      </c>
      <c r="K3440" s="3">
        <f t="shared" si="210"/>
        <v>0</v>
      </c>
      <c r="L3440" s="3">
        <v>96.13333333333334</v>
      </c>
      <c r="M3440" s="4">
        <v>116.44006666666661</v>
      </c>
      <c r="N3440" s="4">
        <v>732.5859333333334</v>
      </c>
      <c r="O3440" s="4">
        <v>843.56763333333356</v>
      </c>
      <c r="P3440" s="3">
        <f t="shared" si="211"/>
        <v>480.00108333333327</v>
      </c>
      <c r="Q3440" s="5">
        <v>0</v>
      </c>
      <c r="R3440" s="5">
        <f>VLOOKUP(D3440,'[1]DESIGN LOAD'!AC:AF,2,FALSE)</f>
        <v>565</v>
      </c>
      <c r="S3440" s="7">
        <f>VLOOKUP(D3440,'[1]DESIGN LOAD'!AC:AF,3,FALSE)</f>
        <v>675</v>
      </c>
      <c r="T3440">
        <f>VLOOKUP(D3440,'[1]DESIGN LOAD'!AC:AF,4,FALSE)</f>
        <v>1240</v>
      </c>
    </row>
    <row r="3441" spans="1:20" x14ac:dyDescent="0.3">
      <c r="A3441" s="6">
        <v>2024</v>
      </c>
      <c r="B3441" s="6">
        <v>11</v>
      </c>
      <c r="C3441" s="6">
        <v>21</v>
      </c>
      <c r="D3441" s="6">
        <v>16</v>
      </c>
      <c r="E3441" s="6" t="str">
        <f t="shared" si="209"/>
        <v>Thursday</v>
      </c>
      <c r="F3441" s="6" t="str">
        <f t="shared" si="212"/>
        <v>Week-day</v>
      </c>
      <c r="G3441" s="6" t="str">
        <f>_xlfn.XLOOKUP(B3441,'[1]VLOOKUP DATA'!$A$3:$A$14,'[1]VLOOKUP DATA'!$C$3:$C$14)</f>
        <v>Low-demand</v>
      </c>
      <c r="H3441" s="6" t="str" cm="1">
        <f t="array" ref="H3441">_xlfn.XLOOKUP(1,('[1]VLOOKUP DATA'!$I$2:$I$337=[1]DATA!G3441)*('[1]VLOOKUP DATA'!$J$2:$J$337=[1]DATA!D3441)*('[1]VLOOKUP DATA'!$K$2:$K$337=[1]DATA!E3441),'[1]VLOOKUP DATA'!$L$2:$L$337)</f>
        <v>Standard</v>
      </c>
      <c r="I3441" s="1" cm="1">
        <f t="array" ref="I3441">_xlfn.XLOOKUP(B3441,'[1]VLOOKUP DATA'!$A$3:$A$14,_xlfn.XLOOKUP(H3441,'[1]VLOOKUP DATA'!$D$2:$F$2,'[1]VLOOKUP DATA'!$D$3:$F$14))*100</f>
        <v>147</v>
      </c>
      <c r="J3441" s="2">
        <v>-22.379325000000001</v>
      </c>
      <c r="K3441" s="3">
        <f t="shared" si="210"/>
        <v>0</v>
      </c>
      <c r="L3441" s="3">
        <v>95.85</v>
      </c>
      <c r="M3441" s="4">
        <v>334.70163333333335</v>
      </c>
      <c r="N3441" s="4">
        <v>505.54712500000011</v>
      </c>
      <c r="O3441" s="4">
        <v>817.86908333333372</v>
      </c>
      <c r="P3441" s="3">
        <f t="shared" si="211"/>
        <v>480.00108333333327</v>
      </c>
      <c r="Q3441" s="5">
        <v>0</v>
      </c>
      <c r="R3441" s="5">
        <f>VLOOKUP(D3441,'[1]DESIGN LOAD'!AC:AF,2,FALSE)</f>
        <v>565</v>
      </c>
      <c r="S3441" s="7">
        <f>VLOOKUP(D3441,'[1]DESIGN LOAD'!AC:AF,3,FALSE)</f>
        <v>675</v>
      </c>
      <c r="T3441">
        <f>VLOOKUP(D3441,'[1]DESIGN LOAD'!AC:AF,4,FALSE)</f>
        <v>1240</v>
      </c>
    </row>
    <row r="3442" spans="1:20" x14ac:dyDescent="0.3">
      <c r="A3442" s="6">
        <v>2024</v>
      </c>
      <c r="B3442" s="6">
        <v>11</v>
      </c>
      <c r="C3442" s="6">
        <v>21</v>
      </c>
      <c r="D3442" s="6">
        <v>17</v>
      </c>
      <c r="E3442" s="6" t="str">
        <f t="shared" si="209"/>
        <v>Thursday</v>
      </c>
      <c r="F3442" s="6" t="str">
        <f t="shared" si="212"/>
        <v>Week-day</v>
      </c>
      <c r="G3442" s="6" t="str">
        <f>_xlfn.XLOOKUP(B3442,'[1]VLOOKUP DATA'!$A$3:$A$14,'[1]VLOOKUP DATA'!$C$3:$C$14)</f>
        <v>Low-demand</v>
      </c>
      <c r="H3442" s="6" t="str" cm="1">
        <f t="array" ref="H3442">_xlfn.XLOOKUP(1,('[1]VLOOKUP DATA'!$I$2:$I$337=[1]DATA!G3442)*('[1]VLOOKUP DATA'!$J$2:$J$337=[1]DATA!D3442)*('[1]VLOOKUP DATA'!$K$2:$K$337=[1]DATA!E3442),'[1]VLOOKUP DATA'!$L$2:$L$337)</f>
        <v>Standard</v>
      </c>
      <c r="I3442" s="1" cm="1">
        <f t="array" ref="I3442">_xlfn.XLOOKUP(B3442,'[1]VLOOKUP DATA'!$A$3:$A$14,_xlfn.XLOOKUP(H3442,'[1]VLOOKUP DATA'!$D$2:$F$2,'[1]VLOOKUP DATA'!$D$3:$F$14))*100</f>
        <v>147</v>
      </c>
      <c r="J3442" s="2">
        <v>155.01832499999998</v>
      </c>
      <c r="K3442" s="3">
        <f t="shared" si="210"/>
        <v>155.01832499999998</v>
      </c>
      <c r="L3442" s="3">
        <v>92.466666666666669</v>
      </c>
      <c r="M3442" s="4">
        <v>479.82674166666675</v>
      </c>
      <c r="N3442" s="4">
        <v>196.38144166666663</v>
      </c>
      <c r="O3442" s="4">
        <v>831.22701666666717</v>
      </c>
      <c r="P3442" s="3">
        <f t="shared" si="211"/>
        <v>480.00108333333327</v>
      </c>
      <c r="Q3442" s="5">
        <v>0</v>
      </c>
      <c r="R3442" s="5">
        <f>VLOOKUP(D3442,'[1]DESIGN LOAD'!AC:AF,2,FALSE)</f>
        <v>555</v>
      </c>
      <c r="S3442" s="7">
        <f>VLOOKUP(D3442,'[1]DESIGN LOAD'!AC:AF,3,FALSE)</f>
        <v>675</v>
      </c>
      <c r="T3442">
        <f>VLOOKUP(D3442,'[1]DESIGN LOAD'!AC:AF,4,FALSE)</f>
        <v>1230</v>
      </c>
    </row>
    <row r="3443" spans="1:20" x14ac:dyDescent="0.3">
      <c r="A3443" s="6">
        <v>2024</v>
      </c>
      <c r="B3443" s="6">
        <v>11</v>
      </c>
      <c r="C3443" s="6">
        <v>21</v>
      </c>
      <c r="D3443" s="6">
        <v>18</v>
      </c>
      <c r="E3443" s="6" t="str">
        <f t="shared" si="209"/>
        <v>Thursday</v>
      </c>
      <c r="F3443" s="6" t="str">
        <f t="shared" si="212"/>
        <v>Week-day</v>
      </c>
      <c r="G3443" s="6" t="str">
        <f>_xlfn.XLOOKUP(B3443,'[1]VLOOKUP DATA'!$A$3:$A$14,'[1]VLOOKUP DATA'!$C$3:$C$14)</f>
        <v>Low-demand</v>
      </c>
      <c r="H3443" s="6" t="str" cm="1">
        <f t="array" ref="H3443">_xlfn.XLOOKUP(1,('[1]VLOOKUP DATA'!$I$2:$I$337=[1]DATA!G3443)*('[1]VLOOKUP DATA'!$J$2:$J$337=[1]DATA!D3443)*('[1]VLOOKUP DATA'!$K$2:$K$337=[1]DATA!E3443),'[1]VLOOKUP DATA'!$L$2:$L$337)</f>
        <v>Peak</v>
      </c>
      <c r="I3443" s="1" cm="1">
        <f t="array" ref="I3443">_xlfn.XLOOKUP(B3443,'[1]VLOOKUP DATA'!$A$3:$A$14,_xlfn.XLOOKUP(H3443,'[1]VLOOKUP DATA'!$D$2:$F$2,'[1]VLOOKUP DATA'!$D$3:$F$14))*100</f>
        <v>213</v>
      </c>
      <c r="J3443" s="2">
        <v>327.03723076923075</v>
      </c>
      <c r="K3443" s="3">
        <f t="shared" si="210"/>
        <v>327.03723076923075</v>
      </c>
      <c r="L3443" s="3">
        <v>78.855769230769226</v>
      </c>
      <c r="M3443" s="4">
        <v>479.8346250000003</v>
      </c>
      <c r="N3443" s="4">
        <v>51.622673076923064</v>
      </c>
      <c r="O3443" s="4">
        <v>858.49497115384645</v>
      </c>
      <c r="P3443" s="3">
        <f t="shared" si="211"/>
        <v>480.00108333333327</v>
      </c>
      <c r="Q3443" s="5">
        <v>0</v>
      </c>
      <c r="R3443" s="5">
        <f>VLOOKUP(D3443,'[1]DESIGN LOAD'!AC:AF,2,FALSE)</f>
        <v>485</v>
      </c>
      <c r="S3443" s="7">
        <f>VLOOKUP(D3443,'[1]DESIGN LOAD'!AC:AF,3,FALSE)</f>
        <v>655</v>
      </c>
      <c r="T3443">
        <f>VLOOKUP(D3443,'[1]DESIGN LOAD'!AC:AF,4,FALSE)</f>
        <v>1140</v>
      </c>
    </row>
    <row r="3444" spans="1:20" x14ac:dyDescent="0.3">
      <c r="A3444" s="6">
        <v>2024</v>
      </c>
      <c r="B3444" s="6">
        <v>11</v>
      </c>
      <c r="C3444" s="6">
        <v>21</v>
      </c>
      <c r="D3444" s="6">
        <v>19</v>
      </c>
      <c r="E3444" s="6" t="str">
        <f t="shared" si="209"/>
        <v>Thursday</v>
      </c>
      <c r="F3444" s="6" t="str">
        <f t="shared" si="212"/>
        <v>Week-day</v>
      </c>
      <c r="G3444" s="6" t="str">
        <f>_xlfn.XLOOKUP(B3444,'[1]VLOOKUP DATA'!$A$3:$A$14,'[1]VLOOKUP DATA'!$C$3:$C$14)</f>
        <v>Low-demand</v>
      </c>
      <c r="H3444" s="6" t="str" cm="1">
        <f t="array" ref="H3444">_xlfn.XLOOKUP(1,('[1]VLOOKUP DATA'!$I$2:$I$337=[1]DATA!G3444)*('[1]VLOOKUP DATA'!$J$2:$J$337=[1]DATA!D3444)*('[1]VLOOKUP DATA'!$K$2:$K$337=[1]DATA!E3444),'[1]VLOOKUP DATA'!$L$2:$L$337)</f>
        <v>Peak</v>
      </c>
      <c r="I3444" s="1" cm="1">
        <f t="array" ref="I3444">_xlfn.XLOOKUP(B3444,'[1]VLOOKUP DATA'!$A$3:$A$14,_xlfn.XLOOKUP(H3444,'[1]VLOOKUP DATA'!$D$2:$F$2,'[1]VLOOKUP DATA'!$D$3:$F$14))*100</f>
        <v>213</v>
      </c>
      <c r="J3444" s="2">
        <v>207.19166666666666</v>
      </c>
      <c r="K3444" s="3">
        <f t="shared" si="210"/>
        <v>207.19166666666666</v>
      </c>
      <c r="L3444" s="3">
        <v>63.289473684210527</v>
      </c>
      <c r="M3444" s="4">
        <v>479.81318421052634</v>
      </c>
      <c r="N3444" s="4">
        <v>3.0070438596491216</v>
      </c>
      <c r="O3444" s="4">
        <v>690.0125438596491</v>
      </c>
      <c r="P3444" s="3">
        <f t="shared" si="211"/>
        <v>480.00108333333327</v>
      </c>
      <c r="Q3444" s="5">
        <v>0</v>
      </c>
      <c r="R3444" s="5">
        <f>VLOOKUP(D3444,'[1]DESIGN LOAD'!AC:AF,2,FALSE)</f>
        <v>295</v>
      </c>
      <c r="S3444" s="7">
        <f>VLOOKUP(D3444,'[1]DESIGN LOAD'!AC:AF,3,FALSE)</f>
        <v>655</v>
      </c>
      <c r="T3444">
        <f>VLOOKUP(D3444,'[1]DESIGN LOAD'!AC:AF,4,FALSE)</f>
        <v>950</v>
      </c>
    </row>
    <row r="3445" spans="1:20" x14ac:dyDescent="0.3">
      <c r="A3445" s="6">
        <v>2024</v>
      </c>
      <c r="B3445" s="6">
        <v>11</v>
      </c>
      <c r="C3445" s="6">
        <v>21</v>
      </c>
      <c r="D3445" s="6">
        <v>20</v>
      </c>
      <c r="E3445" s="6" t="str">
        <f t="shared" si="209"/>
        <v>Thursday</v>
      </c>
      <c r="F3445" s="6" t="str">
        <f t="shared" si="212"/>
        <v>Week-day</v>
      </c>
      <c r="G3445" s="6" t="str">
        <f>_xlfn.XLOOKUP(B3445,'[1]VLOOKUP DATA'!$A$3:$A$14,'[1]VLOOKUP DATA'!$C$3:$C$14)</f>
        <v>Low-demand</v>
      </c>
      <c r="H3445" s="6" t="str" cm="1">
        <f t="array" ref="H3445">_xlfn.XLOOKUP(1,('[1]VLOOKUP DATA'!$I$2:$I$337=[1]DATA!G3445)*('[1]VLOOKUP DATA'!$J$2:$J$337=[1]DATA!D3445)*('[1]VLOOKUP DATA'!$K$2:$K$337=[1]DATA!E3445),'[1]VLOOKUP DATA'!$L$2:$L$337)</f>
        <v>Standard</v>
      </c>
      <c r="I3445" s="1" cm="1">
        <f t="array" ref="I3445">_xlfn.XLOOKUP(B3445,'[1]VLOOKUP DATA'!$A$3:$A$14,_xlfn.XLOOKUP(H3445,'[1]VLOOKUP DATA'!$D$2:$F$2,'[1]VLOOKUP DATA'!$D$3:$F$14))*100</f>
        <v>147</v>
      </c>
      <c r="J3445" s="2">
        <v>100.03491666666667</v>
      </c>
      <c r="K3445" s="3">
        <f t="shared" si="210"/>
        <v>100.03491666666667</v>
      </c>
      <c r="L3445" s="3">
        <v>54.608333333333334</v>
      </c>
      <c r="M3445" s="4">
        <v>479.83004166666666</v>
      </c>
      <c r="N3445" s="4">
        <v>0</v>
      </c>
      <c r="O3445" s="4">
        <v>579.86556666666706</v>
      </c>
      <c r="P3445" s="3">
        <f t="shared" si="211"/>
        <v>480.00108333333327</v>
      </c>
      <c r="Q3445" s="5">
        <v>0</v>
      </c>
      <c r="R3445" s="5">
        <f>VLOOKUP(D3445,'[1]DESIGN LOAD'!AC:AF,2,FALSE)</f>
        <v>295</v>
      </c>
      <c r="S3445" s="7">
        <f>VLOOKUP(D3445,'[1]DESIGN LOAD'!AC:AF,3,FALSE)</f>
        <v>190</v>
      </c>
      <c r="T3445">
        <f>VLOOKUP(D3445,'[1]DESIGN LOAD'!AC:AF,4,FALSE)</f>
        <v>485</v>
      </c>
    </row>
    <row r="3446" spans="1:20" x14ac:dyDescent="0.3">
      <c r="A3446" s="6">
        <v>2024</v>
      </c>
      <c r="B3446" s="6">
        <v>11</v>
      </c>
      <c r="C3446" s="6">
        <v>21</v>
      </c>
      <c r="D3446" s="6">
        <v>21</v>
      </c>
      <c r="E3446" s="6" t="str">
        <f t="shared" si="209"/>
        <v>Thursday</v>
      </c>
      <c r="F3446" s="6" t="str">
        <f t="shared" si="212"/>
        <v>Week-day</v>
      </c>
      <c r="G3446" s="6" t="str">
        <f>_xlfn.XLOOKUP(B3446,'[1]VLOOKUP DATA'!$A$3:$A$14,'[1]VLOOKUP DATA'!$C$3:$C$14)</f>
        <v>Low-demand</v>
      </c>
      <c r="H3446" s="6" t="str" cm="1">
        <f t="array" ref="H3446">_xlfn.XLOOKUP(1,('[1]VLOOKUP DATA'!$I$2:$I$337=[1]DATA!G3446)*('[1]VLOOKUP DATA'!$J$2:$J$337=[1]DATA!D3446)*('[1]VLOOKUP DATA'!$K$2:$K$337=[1]DATA!E3446),'[1]VLOOKUP DATA'!$L$2:$L$337)</f>
        <v>Standard</v>
      </c>
      <c r="I3446" s="1" cm="1">
        <f t="array" ref="I3446">_xlfn.XLOOKUP(B3446,'[1]VLOOKUP DATA'!$A$3:$A$14,_xlfn.XLOOKUP(H3446,'[1]VLOOKUP DATA'!$D$2:$F$2,'[1]VLOOKUP DATA'!$D$3:$F$14))*100</f>
        <v>147</v>
      </c>
      <c r="J3446" s="2">
        <v>98.034991666666656</v>
      </c>
      <c r="K3446" s="3">
        <f t="shared" si="210"/>
        <v>98.034991666666656</v>
      </c>
      <c r="L3446" s="3">
        <v>49.233333333333334</v>
      </c>
      <c r="M3446" s="4">
        <v>479.83196666666657</v>
      </c>
      <c r="N3446" s="4">
        <v>0</v>
      </c>
      <c r="O3446" s="4">
        <v>577.86749166666641</v>
      </c>
      <c r="P3446" s="3">
        <f t="shared" si="211"/>
        <v>480.00108333333327</v>
      </c>
      <c r="Q3446" s="5">
        <v>0</v>
      </c>
      <c r="R3446" s="5">
        <f>VLOOKUP(D3446,'[1]DESIGN LOAD'!AC:AF,2,FALSE)</f>
        <v>295</v>
      </c>
      <c r="S3446" s="7">
        <f>VLOOKUP(D3446,'[1]DESIGN LOAD'!AC:AF,3,FALSE)</f>
        <v>190</v>
      </c>
      <c r="T3446">
        <f>VLOOKUP(D3446,'[1]DESIGN LOAD'!AC:AF,4,FALSE)</f>
        <v>485</v>
      </c>
    </row>
    <row r="3447" spans="1:20" x14ac:dyDescent="0.3">
      <c r="A3447" s="6">
        <v>2024</v>
      </c>
      <c r="B3447" s="6">
        <v>11</v>
      </c>
      <c r="C3447" s="6">
        <v>21</v>
      </c>
      <c r="D3447" s="6">
        <v>22</v>
      </c>
      <c r="E3447" s="6" t="str">
        <f t="shared" si="209"/>
        <v>Thursday</v>
      </c>
      <c r="F3447" s="6" t="str">
        <f t="shared" si="212"/>
        <v>Week-day</v>
      </c>
      <c r="G3447" s="6" t="str">
        <f>_xlfn.XLOOKUP(B3447,'[1]VLOOKUP DATA'!$A$3:$A$14,'[1]VLOOKUP DATA'!$C$3:$C$14)</f>
        <v>Low-demand</v>
      </c>
      <c r="H3447" s="6" t="str" cm="1">
        <f t="array" ref="H3447">_xlfn.XLOOKUP(1,('[1]VLOOKUP DATA'!$I$2:$I$337=[1]DATA!G3447)*('[1]VLOOKUP DATA'!$J$2:$J$337=[1]DATA!D3447)*('[1]VLOOKUP DATA'!$K$2:$K$337=[1]DATA!E3447),'[1]VLOOKUP DATA'!$L$2:$L$337)</f>
        <v>Off-Peak</v>
      </c>
      <c r="I3447" s="1" cm="1">
        <f t="array" ref="I3447">_xlfn.XLOOKUP(B3447,'[1]VLOOKUP DATA'!$A$3:$A$14,_xlfn.XLOOKUP(H3447,'[1]VLOOKUP DATA'!$D$2:$F$2,'[1]VLOOKUP DATA'!$D$3:$F$14))*100</f>
        <v>93</v>
      </c>
      <c r="J3447" s="2">
        <v>92.470849999999984</v>
      </c>
      <c r="K3447" s="3">
        <f t="shared" si="210"/>
        <v>92.470849999999984</v>
      </c>
      <c r="L3447" s="3">
        <v>44.641666666666666</v>
      </c>
      <c r="M3447" s="4">
        <v>479.82820833333341</v>
      </c>
      <c r="N3447" s="4">
        <v>0</v>
      </c>
      <c r="O3447" s="4">
        <v>572.29955833333338</v>
      </c>
      <c r="P3447" s="3">
        <f t="shared" si="211"/>
        <v>480.00108333333327</v>
      </c>
      <c r="Q3447" s="5">
        <v>0</v>
      </c>
      <c r="R3447" s="5">
        <f>VLOOKUP(D3447,'[1]DESIGN LOAD'!AC:AF,2,FALSE)</f>
        <v>200</v>
      </c>
      <c r="S3447" s="7">
        <f>VLOOKUP(D3447,'[1]DESIGN LOAD'!AC:AF,3,FALSE)</f>
        <v>190</v>
      </c>
      <c r="T3447">
        <f>VLOOKUP(D3447,'[1]DESIGN LOAD'!AC:AF,4,FALSE)</f>
        <v>390</v>
      </c>
    </row>
    <row r="3448" spans="1:20" x14ac:dyDescent="0.3">
      <c r="A3448" s="6">
        <v>2024</v>
      </c>
      <c r="B3448" s="6">
        <v>11</v>
      </c>
      <c r="C3448" s="6">
        <v>21</v>
      </c>
      <c r="D3448" s="6">
        <v>23</v>
      </c>
      <c r="E3448" s="6" t="str">
        <f t="shared" si="209"/>
        <v>Thursday</v>
      </c>
      <c r="F3448" s="6" t="str">
        <f t="shared" si="212"/>
        <v>Week-day</v>
      </c>
      <c r="G3448" s="6" t="str">
        <f>_xlfn.XLOOKUP(B3448,'[1]VLOOKUP DATA'!$A$3:$A$14,'[1]VLOOKUP DATA'!$C$3:$C$14)</f>
        <v>Low-demand</v>
      </c>
      <c r="H3448" s="6" t="str" cm="1">
        <f t="array" ref="H3448">_xlfn.XLOOKUP(1,('[1]VLOOKUP DATA'!$I$2:$I$337=[1]DATA!G3448)*('[1]VLOOKUP DATA'!$J$2:$J$337=[1]DATA!D3448)*('[1]VLOOKUP DATA'!$K$2:$K$337=[1]DATA!E3448),'[1]VLOOKUP DATA'!$L$2:$L$337)</f>
        <v>Off-Peak</v>
      </c>
      <c r="I3448" s="1" cm="1">
        <f t="array" ref="I3448">_xlfn.XLOOKUP(B3448,'[1]VLOOKUP DATA'!$A$3:$A$14,_xlfn.XLOOKUP(H3448,'[1]VLOOKUP DATA'!$D$2:$F$2,'[1]VLOOKUP DATA'!$D$3:$F$14))*100</f>
        <v>93</v>
      </c>
      <c r="J3448" s="2">
        <v>-157.28609166666672</v>
      </c>
      <c r="K3448" s="3">
        <f t="shared" si="210"/>
        <v>0</v>
      </c>
      <c r="L3448" s="3">
        <v>44.616666666666667</v>
      </c>
      <c r="M3448" s="4">
        <v>471.13414166666661</v>
      </c>
      <c r="N3448" s="4">
        <v>0</v>
      </c>
      <c r="O3448" s="4">
        <v>558.00338333333343</v>
      </c>
      <c r="P3448" s="3">
        <f t="shared" si="211"/>
        <v>480.00108333333327</v>
      </c>
      <c r="Q3448" s="2">
        <v>244.15500833333329</v>
      </c>
      <c r="R3448" s="5">
        <f>VLOOKUP(D3448,'[1]DESIGN LOAD'!AC:AF,2,FALSE)</f>
        <v>200</v>
      </c>
      <c r="S3448" s="7">
        <f>VLOOKUP(D3448,'[1]DESIGN LOAD'!AC:AF,3,FALSE)</f>
        <v>190</v>
      </c>
      <c r="T3448">
        <f>VLOOKUP(D3448,'[1]DESIGN LOAD'!AC:AF,4,FALSE)</f>
        <v>390</v>
      </c>
    </row>
    <row r="3449" spans="1:20" x14ac:dyDescent="0.3">
      <c r="A3449" s="6">
        <v>2024</v>
      </c>
      <c r="B3449" s="6">
        <v>11</v>
      </c>
      <c r="C3449" s="6">
        <v>22</v>
      </c>
      <c r="D3449" s="6">
        <v>0</v>
      </c>
      <c r="E3449" s="6" t="str">
        <f t="shared" si="209"/>
        <v>Friday</v>
      </c>
      <c r="F3449" s="6" t="str">
        <f t="shared" si="212"/>
        <v>Week-day</v>
      </c>
      <c r="G3449" s="6" t="str">
        <f>_xlfn.XLOOKUP(B3449,'[1]VLOOKUP DATA'!$A$3:$A$14,'[1]VLOOKUP DATA'!$C$3:$C$14)</f>
        <v>Low-demand</v>
      </c>
      <c r="H3449" s="6" t="str" cm="1">
        <f t="array" ref="H3449">_xlfn.XLOOKUP(1,('[1]VLOOKUP DATA'!$I$2:$I$337=[1]DATA!G3449)*('[1]VLOOKUP DATA'!$J$2:$J$337=[1]DATA!D3449)*('[1]VLOOKUP DATA'!$K$2:$K$337=[1]DATA!E3449),'[1]VLOOKUP DATA'!$L$2:$L$337)</f>
        <v>Off-Peak</v>
      </c>
      <c r="I3449" s="1" cm="1">
        <f t="array" ref="I3449">_xlfn.XLOOKUP(B3449,'[1]VLOOKUP DATA'!$A$3:$A$14,_xlfn.XLOOKUP(H3449,'[1]VLOOKUP DATA'!$D$2:$F$2,'[1]VLOOKUP DATA'!$D$3:$F$14))*100</f>
        <v>93</v>
      </c>
      <c r="J3449" s="2">
        <v>89.71541666666667</v>
      </c>
      <c r="K3449" s="3">
        <f t="shared" si="210"/>
        <v>89.71541666666667</v>
      </c>
      <c r="L3449" s="3">
        <v>45.825000000000003</v>
      </c>
      <c r="M3449" s="4">
        <v>479.84310833333342</v>
      </c>
      <c r="N3449" s="4">
        <v>0</v>
      </c>
      <c r="O3449" s="4">
        <v>569.55899166666666</v>
      </c>
      <c r="P3449" s="3">
        <f t="shared" si="211"/>
        <v>480.00108333333327</v>
      </c>
      <c r="Q3449" s="5">
        <v>0</v>
      </c>
      <c r="R3449" s="5">
        <f>VLOOKUP(D3449,'[1]DESIGN LOAD'!AC:AF,2,FALSE)</f>
        <v>200</v>
      </c>
      <c r="S3449" s="7">
        <f>VLOOKUP(D3449,'[1]DESIGN LOAD'!AC:AF,3,FALSE)</f>
        <v>190</v>
      </c>
      <c r="T3449">
        <f>VLOOKUP(D3449,'[1]DESIGN LOAD'!AC:AF,4,FALSE)</f>
        <v>390</v>
      </c>
    </row>
    <row r="3450" spans="1:20" x14ac:dyDescent="0.3">
      <c r="A3450" s="6">
        <v>2024</v>
      </c>
      <c r="B3450" s="6">
        <v>11</v>
      </c>
      <c r="C3450" s="6">
        <v>22</v>
      </c>
      <c r="D3450" s="6">
        <v>1</v>
      </c>
      <c r="E3450" s="6" t="str">
        <f t="shared" si="209"/>
        <v>Friday</v>
      </c>
      <c r="F3450" s="6" t="str">
        <f t="shared" si="212"/>
        <v>Week-day</v>
      </c>
      <c r="G3450" s="6" t="str">
        <f>_xlfn.XLOOKUP(B3450,'[1]VLOOKUP DATA'!$A$3:$A$14,'[1]VLOOKUP DATA'!$C$3:$C$14)</f>
        <v>Low-demand</v>
      </c>
      <c r="H3450" s="6" t="str" cm="1">
        <f t="array" ref="H3450">_xlfn.XLOOKUP(1,('[1]VLOOKUP DATA'!$I$2:$I$337=[1]DATA!G3450)*('[1]VLOOKUP DATA'!$J$2:$J$337=[1]DATA!D3450)*('[1]VLOOKUP DATA'!$K$2:$K$337=[1]DATA!E3450),'[1]VLOOKUP DATA'!$L$2:$L$337)</f>
        <v>Off-Peak</v>
      </c>
      <c r="I3450" s="1" cm="1">
        <f t="array" ref="I3450">_xlfn.XLOOKUP(B3450,'[1]VLOOKUP DATA'!$A$3:$A$14,_xlfn.XLOOKUP(H3450,'[1]VLOOKUP DATA'!$D$2:$F$2,'[1]VLOOKUP DATA'!$D$3:$F$14))*100</f>
        <v>93</v>
      </c>
      <c r="J3450" s="2">
        <v>-148.27797499999997</v>
      </c>
      <c r="K3450" s="3">
        <f t="shared" si="210"/>
        <v>0</v>
      </c>
      <c r="L3450" s="3">
        <v>44.008333333333333</v>
      </c>
      <c r="M3450" s="4">
        <v>460.30570833333326</v>
      </c>
      <c r="N3450" s="4">
        <v>0</v>
      </c>
      <c r="O3450" s="4">
        <v>559.47760000000017</v>
      </c>
      <c r="P3450" s="3">
        <f t="shared" si="211"/>
        <v>480.00108333333327</v>
      </c>
      <c r="Q3450" s="2">
        <v>247.44955000000007</v>
      </c>
      <c r="R3450" s="5">
        <f>VLOOKUP(D3450,'[1]DESIGN LOAD'!AC:AF,2,FALSE)</f>
        <v>200</v>
      </c>
      <c r="S3450" s="7">
        <f>VLOOKUP(D3450,'[1]DESIGN LOAD'!AC:AF,3,FALSE)</f>
        <v>190</v>
      </c>
      <c r="T3450">
        <f>VLOOKUP(D3450,'[1]DESIGN LOAD'!AC:AF,4,FALSE)</f>
        <v>390</v>
      </c>
    </row>
    <row r="3451" spans="1:20" x14ac:dyDescent="0.3">
      <c r="A3451" s="6">
        <v>2024</v>
      </c>
      <c r="B3451" s="6">
        <v>11</v>
      </c>
      <c r="C3451" s="6">
        <v>22</v>
      </c>
      <c r="D3451" s="6">
        <v>2</v>
      </c>
      <c r="E3451" s="6" t="str">
        <f t="shared" si="209"/>
        <v>Friday</v>
      </c>
      <c r="F3451" s="6" t="str">
        <f t="shared" si="212"/>
        <v>Week-day</v>
      </c>
      <c r="G3451" s="6" t="str">
        <f>_xlfn.XLOOKUP(B3451,'[1]VLOOKUP DATA'!$A$3:$A$14,'[1]VLOOKUP DATA'!$C$3:$C$14)</f>
        <v>Low-demand</v>
      </c>
      <c r="H3451" s="6" t="str" cm="1">
        <f t="array" ref="H3451">_xlfn.XLOOKUP(1,('[1]VLOOKUP DATA'!$I$2:$I$337=[1]DATA!G3451)*('[1]VLOOKUP DATA'!$J$2:$J$337=[1]DATA!D3451)*('[1]VLOOKUP DATA'!$K$2:$K$337=[1]DATA!E3451),'[1]VLOOKUP DATA'!$L$2:$L$337)</f>
        <v>Off-Peak</v>
      </c>
      <c r="I3451" s="1" cm="1">
        <f t="array" ref="I3451">_xlfn.XLOOKUP(B3451,'[1]VLOOKUP DATA'!$A$3:$A$14,_xlfn.XLOOKUP(H3451,'[1]VLOOKUP DATA'!$D$2:$F$2,'[1]VLOOKUP DATA'!$D$3:$F$14))*100</f>
        <v>93</v>
      </c>
      <c r="J3451" s="2">
        <v>59.629449999999977</v>
      </c>
      <c r="K3451" s="3">
        <f t="shared" si="210"/>
        <v>59.629449999999977</v>
      </c>
      <c r="L3451" s="3">
        <v>43.991666666666667</v>
      </c>
      <c r="M3451" s="4">
        <v>479.84549166666665</v>
      </c>
      <c r="N3451" s="4">
        <v>0</v>
      </c>
      <c r="O3451" s="4">
        <v>697.36608333333311</v>
      </c>
      <c r="P3451" s="3">
        <f t="shared" si="211"/>
        <v>480.00108333333327</v>
      </c>
      <c r="Q3451" s="2">
        <v>157.89071666666666</v>
      </c>
      <c r="R3451" s="5">
        <f>VLOOKUP(D3451,'[1]DESIGN LOAD'!AC:AF,2,FALSE)</f>
        <v>200</v>
      </c>
      <c r="S3451" s="7">
        <f>VLOOKUP(D3451,'[1]DESIGN LOAD'!AC:AF,3,FALSE)</f>
        <v>190</v>
      </c>
      <c r="T3451">
        <f>VLOOKUP(D3451,'[1]DESIGN LOAD'!AC:AF,4,FALSE)</f>
        <v>390</v>
      </c>
    </row>
    <row r="3452" spans="1:20" x14ac:dyDescent="0.3">
      <c r="A3452" s="6">
        <v>2024</v>
      </c>
      <c r="B3452" s="6">
        <v>11</v>
      </c>
      <c r="C3452" s="6">
        <v>22</v>
      </c>
      <c r="D3452" s="6">
        <v>3</v>
      </c>
      <c r="E3452" s="6" t="str">
        <f t="shared" si="209"/>
        <v>Friday</v>
      </c>
      <c r="F3452" s="6" t="str">
        <f t="shared" si="212"/>
        <v>Week-day</v>
      </c>
      <c r="G3452" s="6" t="str">
        <f>_xlfn.XLOOKUP(B3452,'[1]VLOOKUP DATA'!$A$3:$A$14,'[1]VLOOKUP DATA'!$C$3:$C$14)</f>
        <v>Low-demand</v>
      </c>
      <c r="H3452" s="6" t="str" cm="1">
        <f t="array" ref="H3452">_xlfn.XLOOKUP(1,('[1]VLOOKUP DATA'!$I$2:$I$337=[1]DATA!G3452)*('[1]VLOOKUP DATA'!$J$2:$J$337=[1]DATA!D3452)*('[1]VLOOKUP DATA'!$K$2:$K$337=[1]DATA!E3452),'[1]VLOOKUP DATA'!$L$2:$L$337)</f>
        <v>Off-Peak</v>
      </c>
      <c r="I3452" s="1" cm="1">
        <f t="array" ref="I3452">_xlfn.XLOOKUP(B3452,'[1]VLOOKUP DATA'!$A$3:$A$14,_xlfn.XLOOKUP(H3452,'[1]VLOOKUP DATA'!$D$2:$F$2,'[1]VLOOKUP DATA'!$D$3:$F$14))*100</f>
        <v>93</v>
      </c>
      <c r="J3452" s="2">
        <v>55.076366666666644</v>
      </c>
      <c r="K3452" s="3">
        <f t="shared" si="210"/>
        <v>55.076366666666644</v>
      </c>
      <c r="L3452" s="3">
        <v>45.891666666666666</v>
      </c>
      <c r="M3452" s="4">
        <v>479.83220833333331</v>
      </c>
      <c r="N3452" s="4">
        <v>0</v>
      </c>
      <c r="O3452" s="4">
        <v>674.46758333333378</v>
      </c>
      <c r="P3452" s="3">
        <f t="shared" si="211"/>
        <v>480.00108333333327</v>
      </c>
      <c r="Q3452" s="2">
        <v>139.55865833333331</v>
      </c>
      <c r="R3452" s="5">
        <f>VLOOKUP(D3452,'[1]DESIGN LOAD'!AC:AF,2,FALSE)</f>
        <v>200</v>
      </c>
      <c r="S3452" s="7">
        <f>VLOOKUP(D3452,'[1]DESIGN LOAD'!AC:AF,3,FALSE)</f>
        <v>190</v>
      </c>
      <c r="T3452">
        <f>VLOOKUP(D3452,'[1]DESIGN LOAD'!AC:AF,4,FALSE)</f>
        <v>390</v>
      </c>
    </row>
    <row r="3453" spans="1:20" x14ac:dyDescent="0.3">
      <c r="A3453" s="6">
        <v>2024</v>
      </c>
      <c r="B3453" s="6">
        <v>11</v>
      </c>
      <c r="C3453" s="6">
        <v>22</v>
      </c>
      <c r="D3453" s="6">
        <v>4</v>
      </c>
      <c r="E3453" s="6" t="str">
        <f t="shared" si="209"/>
        <v>Friday</v>
      </c>
      <c r="F3453" s="6" t="str">
        <f t="shared" si="212"/>
        <v>Week-day</v>
      </c>
      <c r="G3453" s="6" t="str">
        <f>_xlfn.XLOOKUP(B3453,'[1]VLOOKUP DATA'!$A$3:$A$14,'[1]VLOOKUP DATA'!$C$3:$C$14)</f>
        <v>Low-demand</v>
      </c>
      <c r="H3453" s="6" t="str" cm="1">
        <f t="array" ref="H3453">_xlfn.XLOOKUP(1,('[1]VLOOKUP DATA'!$I$2:$I$337=[1]DATA!G3453)*('[1]VLOOKUP DATA'!$J$2:$J$337=[1]DATA!D3453)*('[1]VLOOKUP DATA'!$K$2:$K$337=[1]DATA!E3453),'[1]VLOOKUP DATA'!$L$2:$L$337)</f>
        <v>Off-Peak</v>
      </c>
      <c r="I3453" s="1" cm="1">
        <f t="array" ref="I3453">_xlfn.XLOOKUP(B3453,'[1]VLOOKUP DATA'!$A$3:$A$14,_xlfn.XLOOKUP(H3453,'[1]VLOOKUP DATA'!$D$2:$F$2,'[1]VLOOKUP DATA'!$D$3:$F$14))*100</f>
        <v>93</v>
      </c>
      <c r="J3453" s="2">
        <v>-107.89619166666658</v>
      </c>
      <c r="K3453" s="3">
        <f t="shared" si="210"/>
        <v>0</v>
      </c>
      <c r="L3453" s="3">
        <v>45.666666666666664</v>
      </c>
      <c r="M3453" s="4">
        <v>479.83420000000012</v>
      </c>
      <c r="N3453" s="4">
        <v>0</v>
      </c>
      <c r="O3453" s="4">
        <v>670.249325</v>
      </c>
      <c r="P3453" s="3">
        <f t="shared" si="211"/>
        <v>480.00108333333327</v>
      </c>
      <c r="Q3453" s="2">
        <v>298.31102500000009</v>
      </c>
      <c r="R3453" s="5">
        <f>VLOOKUP(D3453,'[1]DESIGN LOAD'!AC:AF,2,FALSE)</f>
        <v>295</v>
      </c>
      <c r="S3453" s="7">
        <f>VLOOKUP(D3453,'[1]DESIGN LOAD'!AC:AF,3,FALSE)</f>
        <v>190</v>
      </c>
      <c r="T3453">
        <f>VLOOKUP(D3453,'[1]DESIGN LOAD'!AC:AF,4,FALSE)</f>
        <v>485</v>
      </c>
    </row>
    <row r="3454" spans="1:20" x14ac:dyDescent="0.3">
      <c r="A3454" s="6">
        <v>2024</v>
      </c>
      <c r="B3454" s="6">
        <v>11</v>
      </c>
      <c r="C3454" s="6">
        <v>22</v>
      </c>
      <c r="D3454" s="6">
        <v>5</v>
      </c>
      <c r="E3454" s="6" t="str">
        <f t="shared" si="209"/>
        <v>Friday</v>
      </c>
      <c r="F3454" s="6" t="str">
        <f t="shared" si="212"/>
        <v>Week-day</v>
      </c>
      <c r="G3454" s="6" t="str">
        <f>_xlfn.XLOOKUP(B3454,'[1]VLOOKUP DATA'!$A$3:$A$14,'[1]VLOOKUP DATA'!$C$3:$C$14)</f>
        <v>Low-demand</v>
      </c>
      <c r="H3454" s="6" t="str" cm="1">
        <f t="array" ref="H3454">_xlfn.XLOOKUP(1,('[1]VLOOKUP DATA'!$I$2:$I$337=[1]DATA!G3454)*('[1]VLOOKUP DATA'!$J$2:$J$337=[1]DATA!D3454)*('[1]VLOOKUP DATA'!$K$2:$K$337=[1]DATA!E3454),'[1]VLOOKUP DATA'!$L$2:$L$337)</f>
        <v>Off-Peak</v>
      </c>
      <c r="I3454" s="1" cm="1">
        <f t="array" ref="I3454">_xlfn.XLOOKUP(B3454,'[1]VLOOKUP DATA'!$A$3:$A$14,_xlfn.XLOOKUP(H3454,'[1]VLOOKUP DATA'!$D$2:$F$2,'[1]VLOOKUP DATA'!$D$3:$F$14))*100</f>
        <v>93</v>
      </c>
      <c r="J3454" s="2">
        <v>-93.21511666666666</v>
      </c>
      <c r="K3454" s="3">
        <f t="shared" si="210"/>
        <v>0</v>
      </c>
      <c r="L3454" s="3">
        <v>44.341666666666669</v>
      </c>
      <c r="M3454" s="4">
        <v>479.84273333333346</v>
      </c>
      <c r="N3454" s="4">
        <v>10.061508333333331</v>
      </c>
      <c r="O3454" s="4">
        <v>688.07090833333336</v>
      </c>
      <c r="P3454" s="3">
        <f t="shared" si="211"/>
        <v>480.00108333333327</v>
      </c>
      <c r="Q3454" s="2">
        <v>291.38153333333332</v>
      </c>
      <c r="R3454" s="5">
        <f>VLOOKUP(D3454,'[1]DESIGN LOAD'!AC:AF,2,FALSE)</f>
        <v>295</v>
      </c>
      <c r="S3454" s="7">
        <f>VLOOKUP(D3454,'[1]DESIGN LOAD'!AC:AF,3,FALSE)</f>
        <v>190</v>
      </c>
      <c r="T3454">
        <f>VLOOKUP(D3454,'[1]DESIGN LOAD'!AC:AF,4,FALSE)</f>
        <v>485</v>
      </c>
    </row>
    <row r="3455" spans="1:20" x14ac:dyDescent="0.3">
      <c r="A3455" s="6">
        <v>2024</v>
      </c>
      <c r="B3455" s="6">
        <v>11</v>
      </c>
      <c r="C3455" s="6">
        <v>22</v>
      </c>
      <c r="D3455" s="6">
        <v>6</v>
      </c>
      <c r="E3455" s="6" t="str">
        <f t="shared" si="209"/>
        <v>Friday</v>
      </c>
      <c r="F3455" s="6" t="str">
        <f t="shared" si="212"/>
        <v>Week-day</v>
      </c>
      <c r="G3455" s="6" t="str">
        <f>_xlfn.XLOOKUP(B3455,'[1]VLOOKUP DATA'!$A$3:$A$14,'[1]VLOOKUP DATA'!$C$3:$C$14)</f>
        <v>Low-demand</v>
      </c>
      <c r="H3455" s="6" t="str" cm="1">
        <f t="array" ref="H3455">_xlfn.XLOOKUP(1,('[1]VLOOKUP DATA'!$I$2:$I$337=[1]DATA!G3455)*('[1]VLOOKUP DATA'!$J$2:$J$337=[1]DATA!D3455)*('[1]VLOOKUP DATA'!$K$2:$K$337=[1]DATA!E3455),'[1]VLOOKUP DATA'!$L$2:$L$337)</f>
        <v>Standard</v>
      </c>
      <c r="I3455" s="1" cm="1">
        <f t="array" ref="I3455">_xlfn.XLOOKUP(B3455,'[1]VLOOKUP DATA'!$A$3:$A$14,_xlfn.XLOOKUP(H3455,'[1]VLOOKUP DATA'!$D$2:$F$2,'[1]VLOOKUP DATA'!$D$3:$F$14))*100</f>
        <v>147</v>
      </c>
      <c r="J3455" s="2">
        <v>64.479116666666627</v>
      </c>
      <c r="K3455" s="3">
        <f t="shared" si="210"/>
        <v>64.479116666666627</v>
      </c>
      <c r="L3455" s="3">
        <v>46.041666666666664</v>
      </c>
      <c r="M3455" s="4">
        <v>479.82632500000005</v>
      </c>
      <c r="N3455" s="4">
        <v>146.96616666666671</v>
      </c>
      <c r="O3455" s="4">
        <v>691.27189166666687</v>
      </c>
      <c r="P3455" s="3">
        <f t="shared" si="211"/>
        <v>480.00108333333327</v>
      </c>
      <c r="Q3455" s="5">
        <v>0</v>
      </c>
      <c r="R3455" s="5">
        <f>VLOOKUP(D3455,'[1]DESIGN LOAD'!AC:AF,2,FALSE)</f>
        <v>295</v>
      </c>
      <c r="S3455" s="7">
        <f>VLOOKUP(D3455,'[1]DESIGN LOAD'!AC:AF,3,FALSE)</f>
        <v>190</v>
      </c>
      <c r="T3455">
        <f>VLOOKUP(D3455,'[1]DESIGN LOAD'!AC:AF,4,FALSE)</f>
        <v>485</v>
      </c>
    </row>
    <row r="3456" spans="1:20" x14ac:dyDescent="0.3">
      <c r="A3456" s="6">
        <v>2024</v>
      </c>
      <c r="B3456" s="6">
        <v>11</v>
      </c>
      <c r="C3456" s="6">
        <v>22</v>
      </c>
      <c r="D3456" s="6">
        <v>7</v>
      </c>
      <c r="E3456" s="6" t="str">
        <f t="shared" si="209"/>
        <v>Friday</v>
      </c>
      <c r="F3456" s="6" t="str">
        <f t="shared" si="212"/>
        <v>Week-day</v>
      </c>
      <c r="G3456" s="6" t="str">
        <f>_xlfn.XLOOKUP(B3456,'[1]VLOOKUP DATA'!$A$3:$A$14,'[1]VLOOKUP DATA'!$C$3:$C$14)</f>
        <v>Low-demand</v>
      </c>
      <c r="H3456" s="6" t="str" cm="1">
        <f t="array" ref="H3456">_xlfn.XLOOKUP(1,('[1]VLOOKUP DATA'!$I$2:$I$337=[1]DATA!G3456)*('[1]VLOOKUP DATA'!$J$2:$J$337=[1]DATA!D3456)*('[1]VLOOKUP DATA'!$K$2:$K$337=[1]DATA!E3456),'[1]VLOOKUP DATA'!$L$2:$L$337)</f>
        <v>Peak</v>
      </c>
      <c r="I3456" s="1" cm="1">
        <f t="array" ref="I3456">_xlfn.XLOOKUP(B3456,'[1]VLOOKUP DATA'!$A$3:$A$14,_xlfn.XLOOKUP(H3456,'[1]VLOOKUP DATA'!$D$2:$F$2,'[1]VLOOKUP DATA'!$D$3:$F$14))*100</f>
        <v>213</v>
      </c>
      <c r="J3456" s="2">
        <v>-88.944225000000003</v>
      </c>
      <c r="K3456" s="3">
        <f t="shared" si="210"/>
        <v>0</v>
      </c>
      <c r="L3456" s="3">
        <v>46.041666666666664</v>
      </c>
      <c r="M3456" s="4">
        <v>479.8463083333333</v>
      </c>
      <c r="N3456" s="4">
        <v>434.83638333333329</v>
      </c>
      <c r="O3456" s="4">
        <v>825.7379249999999</v>
      </c>
      <c r="P3456" s="3">
        <f t="shared" si="211"/>
        <v>480.00108333333327</v>
      </c>
      <c r="Q3456" s="5">
        <v>0</v>
      </c>
      <c r="R3456" s="5">
        <f>VLOOKUP(D3456,'[1]DESIGN LOAD'!AC:AF,2,FALSE)</f>
        <v>565</v>
      </c>
      <c r="S3456" s="7">
        <f>VLOOKUP(D3456,'[1]DESIGN LOAD'!AC:AF,3,FALSE)</f>
        <v>690</v>
      </c>
      <c r="T3456">
        <f>VLOOKUP(D3456,'[1]DESIGN LOAD'!AC:AF,4,FALSE)</f>
        <v>1255</v>
      </c>
    </row>
    <row r="3457" spans="1:20" x14ac:dyDescent="0.3">
      <c r="A3457" s="6">
        <v>2024</v>
      </c>
      <c r="B3457" s="6">
        <v>11</v>
      </c>
      <c r="C3457" s="6">
        <v>22</v>
      </c>
      <c r="D3457" s="6">
        <v>8</v>
      </c>
      <c r="E3457" s="6" t="str">
        <f t="shared" si="209"/>
        <v>Friday</v>
      </c>
      <c r="F3457" s="6" t="str">
        <f t="shared" si="212"/>
        <v>Week-day</v>
      </c>
      <c r="G3457" s="6" t="str">
        <f>_xlfn.XLOOKUP(B3457,'[1]VLOOKUP DATA'!$A$3:$A$14,'[1]VLOOKUP DATA'!$C$3:$C$14)</f>
        <v>Low-demand</v>
      </c>
      <c r="H3457" s="6" t="str" cm="1">
        <f t="array" ref="H3457">_xlfn.XLOOKUP(1,('[1]VLOOKUP DATA'!$I$2:$I$337=[1]DATA!G3457)*('[1]VLOOKUP DATA'!$J$2:$J$337=[1]DATA!D3457)*('[1]VLOOKUP DATA'!$K$2:$K$337=[1]DATA!E3457),'[1]VLOOKUP DATA'!$L$2:$L$337)</f>
        <v>Peak</v>
      </c>
      <c r="I3457" s="1" cm="1">
        <f t="array" ref="I3457">_xlfn.XLOOKUP(B3457,'[1]VLOOKUP DATA'!$A$3:$A$14,_xlfn.XLOOKUP(H3457,'[1]VLOOKUP DATA'!$D$2:$F$2,'[1]VLOOKUP DATA'!$D$3:$F$14))*100</f>
        <v>213</v>
      </c>
      <c r="J3457" s="2">
        <v>-308.36570833333332</v>
      </c>
      <c r="K3457" s="3">
        <f t="shared" si="210"/>
        <v>0</v>
      </c>
      <c r="L3457" s="3">
        <v>53.875</v>
      </c>
      <c r="M3457" s="4">
        <v>479.83033333333344</v>
      </c>
      <c r="N3457" s="4">
        <v>669.35784999999976</v>
      </c>
      <c r="O3457" s="4">
        <v>840.82195833333333</v>
      </c>
      <c r="P3457" s="3">
        <f t="shared" si="211"/>
        <v>480.00108333333327</v>
      </c>
      <c r="Q3457" s="5">
        <v>0</v>
      </c>
      <c r="R3457" s="5">
        <f>VLOOKUP(D3457,'[1]DESIGN LOAD'!AC:AF,2,FALSE)</f>
        <v>565</v>
      </c>
      <c r="S3457" s="7">
        <f>VLOOKUP(D3457,'[1]DESIGN LOAD'!AC:AF,3,FALSE)</f>
        <v>675</v>
      </c>
      <c r="T3457">
        <f>VLOOKUP(D3457,'[1]DESIGN LOAD'!AC:AF,4,FALSE)</f>
        <v>1240</v>
      </c>
    </row>
    <row r="3458" spans="1:20" x14ac:dyDescent="0.3">
      <c r="A3458" s="6">
        <v>2024</v>
      </c>
      <c r="B3458" s="6">
        <v>11</v>
      </c>
      <c r="C3458" s="6">
        <v>22</v>
      </c>
      <c r="D3458" s="6">
        <v>9</v>
      </c>
      <c r="E3458" s="6" t="str">
        <f t="shared" ref="E3458:E3521" si="213">TEXT(DATE(A3458, B3458, C3458), "dddd")</f>
        <v>Friday</v>
      </c>
      <c r="F3458" s="6" t="str">
        <f t="shared" si="212"/>
        <v>Week-day</v>
      </c>
      <c r="G3458" s="6" t="str">
        <f>_xlfn.XLOOKUP(B3458,'[1]VLOOKUP DATA'!$A$3:$A$14,'[1]VLOOKUP DATA'!$C$3:$C$14)</f>
        <v>Low-demand</v>
      </c>
      <c r="H3458" s="6" t="str" cm="1">
        <f t="array" ref="H3458">_xlfn.XLOOKUP(1,('[1]VLOOKUP DATA'!$I$2:$I$337=[1]DATA!G3458)*('[1]VLOOKUP DATA'!$J$2:$J$337=[1]DATA!D3458)*('[1]VLOOKUP DATA'!$K$2:$K$337=[1]DATA!E3458),'[1]VLOOKUP DATA'!$L$2:$L$337)</f>
        <v>Peak</v>
      </c>
      <c r="I3458" s="1" cm="1">
        <f t="array" ref="I3458">_xlfn.XLOOKUP(B3458,'[1]VLOOKUP DATA'!$A$3:$A$14,_xlfn.XLOOKUP(H3458,'[1]VLOOKUP DATA'!$D$2:$F$2,'[1]VLOOKUP DATA'!$D$3:$F$14))*100</f>
        <v>213</v>
      </c>
      <c r="J3458" s="2">
        <v>-190.67021666666682</v>
      </c>
      <c r="K3458" s="3">
        <f t="shared" ref="K3458:K3521" si="214">IF(J3458&gt;0,J3458,0)</f>
        <v>0</v>
      </c>
      <c r="L3458" s="3">
        <v>67.974999999999994</v>
      </c>
      <c r="M3458" s="4">
        <v>155.9486</v>
      </c>
      <c r="N3458" s="4">
        <v>846.57824999999968</v>
      </c>
      <c r="O3458" s="4">
        <v>811.8558250000001</v>
      </c>
      <c r="P3458" s="3">
        <f t="shared" ref="P3458:P3521" si="215">_xlfn.MAXIFS(M:M,B:B,B3458)</f>
        <v>480.00108333333327</v>
      </c>
      <c r="Q3458" s="5">
        <v>0</v>
      </c>
      <c r="R3458" s="5">
        <f>VLOOKUP(D3458,'[1]DESIGN LOAD'!AC:AF,2,FALSE)</f>
        <v>565</v>
      </c>
      <c r="S3458" s="7">
        <f>VLOOKUP(D3458,'[1]DESIGN LOAD'!AC:AF,3,FALSE)</f>
        <v>675</v>
      </c>
      <c r="T3458">
        <f>VLOOKUP(D3458,'[1]DESIGN LOAD'!AC:AF,4,FALSE)</f>
        <v>1240</v>
      </c>
    </row>
    <row r="3459" spans="1:20" x14ac:dyDescent="0.3">
      <c r="A3459" s="6">
        <v>2024</v>
      </c>
      <c r="B3459" s="6">
        <v>11</v>
      </c>
      <c r="C3459" s="6">
        <v>22</v>
      </c>
      <c r="D3459" s="6">
        <v>10</v>
      </c>
      <c r="E3459" s="6" t="str">
        <f t="shared" si="213"/>
        <v>Friday</v>
      </c>
      <c r="F3459" s="6" t="str">
        <f t="shared" si="212"/>
        <v>Week-day</v>
      </c>
      <c r="G3459" s="6" t="str">
        <f>_xlfn.XLOOKUP(B3459,'[1]VLOOKUP DATA'!$A$3:$A$14,'[1]VLOOKUP DATA'!$C$3:$C$14)</f>
        <v>Low-demand</v>
      </c>
      <c r="H3459" s="6" t="str" cm="1">
        <f t="array" ref="H3459">_xlfn.XLOOKUP(1,('[1]VLOOKUP DATA'!$I$2:$I$337=[1]DATA!G3459)*('[1]VLOOKUP DATA'!$J$2:$J$337=[1]DATA!D3459)*('[1]VLOOKUP DATA'!$K$2:$K$337=[1]DATA!E3459),'[1]VLOOKUP DATA'!$L$2:$L$337)</f>
        <v>Standard</v>
      </c>
      <c r="I3459" s="1" cm="1">
        <f t="array" ref="I3459">_xlfn.XLOOKUP(B3459,'[1]VLOOKUP DATA'!$A$3:$A$14,_xlfn.XLOOKUP(H3459,'[1]VLOOKUP DATA'!$D$2:$F$2,'[1]VLOOKUP DATA'!$D$3:$F$14))*100</f>
        <v>147</v>
      </c>
      <c r="J3459" s="2">
        <v>-141.57791666666665</v>
      </c>
      <c r="K3459" s="3">
        <f t="shared" si="214"/>
        <v>0</v>
      </c>
      <c r="L3459" s="3">
        <v>72.95</v>
      </c>
      <c r="M3459" s="4">
        <v>37.729233333333333</v>
      </c>
      <c r="N3459" s="4">
        <v>952.98639999999978</v>
      </c>
      <c r="O3459" s="4">
        <v>849.13674999999955</v>
      </c>
      <c r="P3459" s="3">
        <f t="shared" si="215"/>
        <v>480.00108333333327</v>
      </c>
      <c r="Q3459" s="5">
        <v>0</v>
      </c>
      <c r="R3459" s="5">
        <f>VLOOKUP(D3459,'[1]DESIGN LOAD'!AC:AF,2,FALSE)</f>
        <v>565</v>
      </c>
      <c r="S3459" s="7">
        <f>VLOOKUP(D3459,'[1]DESIGN LOAD'!AC:AF,3,FALSE)</f>
        <v>675</v>
      </c>
      <c r="T3459">
        <f>VLOOKUP(D3459,'[1]DESIGN LOAD'!AC:AF,4,FALSE)</f>
        <v>1240</v>
      </c>
    </row>
    <row r="3460" spans="1:20" x14ac:dyDescent="0.3">
      <c r="A3460" s="6">
        <v>2024</v>
      </c>
      <c r="B3460" s="6">
        <v>11</v>
      </c>
      <c r="C3460" s="6">
        <v>22</v>
      </c>
      <c r="D3460" s="6">
        <v>11</v>
      </c>
      <c r="E3460" s="6" t="str">
        <f t="shared" si="213"/>
        <v>Friday</v>
      </c>
      <c r="F3460" s="6" t="str">
        <f t="shared" si="212"/>
        <v>Week-day</v>
      </c>
      <c r="G3460" s="6" t="str">
        <f>_xlfn.XLOOKUP(B3460,'[1]VLOOKUP DATA'!$A$3:$A$14,'[1]VLOOKUP DATA'!$C$3:$C$14)</f>
        <v>Low-demand</v>
      </c>
      <c r="H3460" s="6" t="str" cm="1">
        <f t="array" ref="H3460">_xlfn.XLOOKUP(1,('[1]VLOOKUP DATA'!$I$2:$I$337=[1]DATA!G3460)*('[1]VLOOKUP DATA'!$J$2:$J$337=[1]DATA!D3460)*('[1]VLOOKUP DATA'!$K$2:$K$337=[1]DATA!E3460),'[1]VLOOKUP DATA'!$L$2:$L$337)</f>
        <v>Standard</v>
      </c>
      <c r="I3460" s="1" cm="1">
        <f t="array" ref="I3460">_xlfn.XLOOKUP(B3460,'[1]VLOOKUP DATA'!$A$3:$A$14,_xlfn.XLOOKUP(H3460,'[1]VLOOKUP DATA'!$D$2:$F$2,'[1]VLOOKUP DATA'!$D$3:$F$14))*100</f>
        <v>147</v>
      </c>
      <c r="J3460" s="2">
        <v>-143.06433333333325</v>
      </c>
      <c r="K3460" s="3">
        <f t="shared" si="214"/>
        <v>0</v>
      </c>
      <c r="L3460" s="3">
        <v>79.358333333333334</v>
      </c>
      <c r="M3460" s="4">
        <v>0</v>
      </c>
      <c r="N3460" s="4">
        <v>996.11761666666644</v>
      </c>
      <c r="O3460" s="4">
        <v>853.05229166666641</v>
      </c>
      <c r="P3460" s="3">
        <f t="shared" si="215"/>
        <v>480.00108333333327</v>
      </c>
      <c r="Q3460" s="5">
        <v>0</v>
      </c>
      <c r="R3460" s="5">
        <f>VLOOKUP(D3460,'[1]DESIGN LOAD'!AC:AF,2,FALSE)</f>
        <v>565</v>
      </c>
      <c r="S3460" s="7">
        <f>VLOOKUP(D3460,'[1]DESIGN LOAD'!AC:AF,3,FALSE)</f>
        <v>675</v>
      </c>
      <c r="T3460">
        <f>VLOOKUP(D3460,'[1]DESIGN LOAD'!AC:AF,4,FALSE)</f>
        <v>1240</v>
      </c>
    </row>
    <row r="3461" spans="1:20" x14ac:dyDescent="0.3">
      <c r="A3461" s="6">
        <v>2024</v>
      </c>
      <c r="B3461" s="6">
        <v>11</v>
      </c>
      <c r="C3461" s="6">
        <v>22</v>
      </c>
      <c r="D3461" s="6">
        <v>12</v>
      </c>
      <c r="E3461" s="6" t="str">
        <f t="shared" si="213"/>
        <v>Friday</v>
      </c>
      <c r="F3461" s="6" t="str">
        <f t="shared" si="212"/>
        <v>Week-day</v>
      </c>
      <c r="G3461" s="6" t="str">
        <f>_xlfn.XLOOKUP(B3461,'[1]VLOOKUP DATA'!$A$3:$A$14,'[1]VLOOKUP DATA'!$C$3:$C$14)</f>
        <v>Low-demand</v>
      </c>
      <c r="H3461" s="6" t="str" cm="1">
        <f t="array" ref="H3461">_xlfn.XLOOKUP(1,('[1]VLOOKUP DATA'!$I$2:$I$337=[1]DATA!G3461)*('[1]VLOOKUP DATA'!$J$2:$J$337=[1]DATA!D3461)*('[1]VLOOKUP DATA'!$K$2:$K$337=[1]DATA!E3461),'[1]VLOOKUP DATA'!$L$2:$L$337)</f>
        <v>Standard</v>
      </c>
      <c r="I3461" s="1" cm="1">
        <f t="array" ref="I3461">_xlfn.XLOOKUP(B3461,'[1]VLOOKUP DATA'!$A$3:$A$14,_xlfn.XLOOKUP(H3461,'[1]VLOOKUP DATA'!$D$2:$F$2,'[1]VLOOKUP DATA'!$D$3:$F$14))*100</f>
        <v>147</v>
      </c>
      <c r="J3461" s="2">
        <v>-164.338525</v>
      </c>
      <c r="K3461" s="3">
        <f t="shared" si="214"/>
        <v>0</v>
      </c>
      <c r="L3461" s="3">
        <v>85.674999999999997</v>
      </c>
      <c r="M3461" s="4">
        <v>38.216141666666665</v>
      </c>
      <c r="N3461" s="4">
        <v>993.61970833333328</v>
      </c>
      <c r="O3461" s="4">
        <v>867.4963916666668</v>
      </c>
      <c r="P3461" s="3">
        <f t="shared" si="215"/>
        <v>480.00108333333327</v>
      </c>
      <c r="Q3461" s="5">
        <v>0</v>
      </c>
      <c r="R3461" s="5">
        <f>VLOOKUP(D3461,'[1]DESIGN LOAD'!AC:AF,2,FALSE)</f>
        <v>565</v>
      </c>
      <c r="S3461" s="7">
        <f>VLOOKUP(D3461,'[1]DESIGN LOAD'!AC:AF,3,FALSE)</f>
        <v>675</v>
      </c>
      <c r="T3461">
        <f>VLOOKUP(D3461,'[1]DESIGN LOAD'!AC:AF,4,FALSE)</f>
        <v>1240</v>
      </c>
    </row>
    <row r="3462" spans="1:20" x14ac:dyDescent="0.3">
      <c r="A3462" s="6">
        <v>2024</v>
      </c>
      <c r="B3462" s="6">
        <v>11</v>
      </c>
      <c r="C3462" s="6">
        <v>22</v>
      </c>
      <c r="D3462" s="6">
        <v>13</v>
      </c>
      <c r="E3462" s="6" t="str">
        <f t="shared" si="213"/>
        <v>Friday</v>
      </c>
      <c r="F3462" s="6" t="str">
        <f t="shared" si="212"/>
        <v>Week-day</v>
      </c>
      <c r="G3462" s="6" t="str">
        <f>_xlfn.XLOOKUP(B3462,'[1]VLOOKUP DATA'!$A$3:$A$14,'[1]VLOOKUP DATA'!$C$3:$C$14)</f>
        <v>Low-demand</v>
      </c>
      <c r="H3462" s="6" t="str" cm="1">
        <f t="array" ref="H3462">_xlfn.XLOOKUP(1,('[1]VLOOKUP DATA'!$I$2:$I$337=[1]DATA!G3462)*('[1]VLOOKUP DATA'!$J$2:$J$337=[1]DATA!D3462)*('[1]VLOOKUP DATA'!$K$2:$K$337=[1]DATA!E3462),'[1]VLOOKUP DATA'!$L$2:$L$337)</f>
        <v>Standard</v>
      </c>
      <c r="I3462" s="1" cm="1">
        <f t="array" ref="I3462">_xlfn.XLOOKUP(B3462,'[1]VLOOKUP DATA'!$A$3:$A$14,_xlfn.XLOOKUP(H3462,'[1]VLOOKUP DATA'!$D$2:$F$2,'[1]VLOOKUP DATA'!$D$3:$F$14))*100</f>
        <v>147</v>
      </c>
      <c r="J3462" s="2">
        <v>-142.41519166666666</v>
      </c>
      <c r="K3462" s="3">
        <f t="shared" si="214"/>
        <v>0</v>
      </c>
      <c r="L3462" s="3">
        <v>92.875</v>
      </c>
      <c r="M3462" s="4">
        <v>93.602841666666663</v>
      </c>
      <c r="N3462" s="4">
        <v>916.9380500000002</v>
      </c>
      <c r="O3462" s="4">
        <v>868.12492499999973</v>
      </c>
      <c r="P3462" s="3">
        <f t="shared" si="215"/>
        <v>480.00108333333327</v>
      </c>
      <c r="Q3462" s="5">
        <v>0</v>
      </c>
      <c r="R3462" s="5">
        <f>VLOOKUP(D3462,'[1]DESIGN LOAD'!AC:AF,2,FALSE)</f>
        <v>565</v>
      </c>
      <c r="S3462" s="7">
        <f>VLOOKUP(D3462,'[1]DESIGN LOAD'!AC:AF,3,FALSE)</f>
        <v>675</v>
      </c>
      <c r="T3462">
        <f>VLOOKUP(D3462,'[1]DESIGN LOAD'!AC:AF,4,FALSE)</f>
        <v>1240</v>
      </c>
    </row>
    <row r="3463" spans="1:20" x14ac:dyDescent="0.3">
      <c r="A3463" s="6">
        <v>2024</v>
      </c>
      <c r="B3463" s="6">
        <v>11</v>
      </c>
      <c r="C3463" s="6">
        <v>22</v>
      </c>
      <c r="D3463" s="6">
        <v>14</v>
      </c>
      <c r="E3463" s="6" t="str">
        <f t="shared" si="213"/>
        <v>Friday</v>
      </c>
      <c r="F3463" s="6" t="str">
        <f t="shared" si="212"/>
        <v>Week-day</v>
      </c>
      <c r="G3463" s="6" t="str">
        <f>_xlfn.XLOOKUP(B3463,'[1]VLOOKUP DATA'!$A$3:$A$14,'[1]VLOOKUP DATA'!$C$3:$C$14)</f>
        <v>Low-demand</v>
      </c>
      <c r="H3463" s="6" t="str" cm="1">
        <f t="array" ref="H3463">_xlfn.XLOOKUP(1,('[1]VLOOKUP DATA'!$I$2:$I$337=[1]DATA!G3463)*('[1]VLOOKUP DATA'!$J$2:$J$337=[1]DATA!D3463)*('[1]VLOOKUP DATA'!$K$2:$K$337=[1]DATA!E3463),'[1]VLOOKUP DATA'!$L$2:$L$337)</f>
        <v>Standard</v>
      </c>
      <c r="I3463" s="1" cm="1">
        <f t="array" ref="I3463">_xlfn.XLOOKUP(B3463,'[1]VLOOKUP DATA'!$A$3:$A$14,_xlfn.XLOOKUP(H3463,'[1]VLOOKUP DATA'!$D$2:$F$2,'[1]VLOOKUP DATA'!$D$3:$F$14))*100</f>
        <v>147</v>
      </c>
      <c r="J3463" s="2">
        <v>-25.323583333333332</v>
      </c>
      <c r="K3463" s="3">
        <f t="shared" si="214"/>
        <v>0</v>
      </c>
      <c r="L3463" s="3">
        <v>96.291666666666671</v>
      </c>
      <c r="M3463" s="4">
        <v>101.767</v>
      </c>
      <c r="N3463" s="4">
        <v>776.16809166666667</v>
      </c>
      <c r="O3463" s="4">
        <v>852.61116666666624</v>
      </c>
      <c r="P3463" s="3">
        <f t="shared" si="215"/>
        <v>480.00108333333327</v>
      </c>
      <c r="Q3463" s="5">
        <v>0</v>
      </c>
      <c r="R3463" s="5">
        <f>VLOOKUP(D3463,'[1]DESIGN LOAD'!AC:AF,2,FALSE)</f>
        <v>565</v>
      </c>
      <c r="S3463" s="7">
        <f>VLOOKUP(D3463,'[1]DESIGN LOAD'!AC:AF,3,FALSE)</f>
        <v>675</v>
      </c>
      <c r="T3463">
        <f>VLOOKUP(D3463,'[1]DESIGN LOAD'!AC:AF,4,FALSE)</f>
        <v>1240</v>
      </c>
    </row>
    <row r="3464" spans="1:20" x14ac:dyDescent="0.3">
      <c r="A3464" s="6">
        <v>2024</v>
      </c>
      <c r="B3464" s="6">
        <v>11</v>
      </c>
      <c r="C3464" s="6">
        <v>22</v>
      </c>
      <c r="D3464" s="6">
        <v>15</v>
      </c>
      <c r="E3464" s="6" t="str">
        <f t="shared" si="213"/>
        <v>Friday</v>
      </c>
      <c r="F3464" s="6" t="str">
        <f t="shared" si="212"/>
        <v>Week-day</v>
      </c>
      <c r="G3464" s="6" t="str">
        <f>_xlfn.XLOOKUP(B3464,'[1]VLOOKUP DATA'!$A$3:$A$14,'[1]VLOOKUP DATA'!$C$3:$C$14)</f>
        <v>Low-demand</v>
      </c>
      <c r="H3464" s="6" t="str" cm="1">
        <f t="array" ref="H3464">_xlfn.XLOOKUP(1,('[1]VLOOKUP DATA'!$I$2:$I$337=[1]DATA!G3464)*('[1]VLOOKUP DATA'!$J$2:$J$337=[1]DATA!D3464)*('[1]VLOOKUP DATA'!$K$2:$K$337=[1]DATA!E3464),'[1]VLOOKUP DATA'!$L$2:$L$337)</f>
        <v>Standard</v>
      </c>
      <c r="I3464" s="1" cm="1">
        <f t="array" ref="I3464">_xlfn.XLOOKUP(B3464,'[1]VLOOKUP DATA'!$A$3:$A$14,_xlfn.XLOOKUP(H3464,'[1]VLOOKUP DATA'!$D$2:$F$2,'[1]VLOOKUP DATA'!$D$3:$F$14))*100</f>
        <v>147</v>
      </c>
      <c r="J3464" s="2">
        <v>-4.9730249999999954</v>
      </c>
      <c r="K3464" s="3">
        <f t="shared" si="214"/>
        <v>0</v>
      </c>
      <c r="L3464" s="3">
        <v>96.058333333333337</v>
      </c>
      <c r="M3464" s="4">
        <v>193.73529166666665</v>
      </c>
      <c r="N3464" s="4">
        <v>635.77604999999994</v>
      </c>
      <c r="O3464" s="4">
        <v>824.53811666666638</v>
      </c>
      <c r="P3464" s="3">
        <f t="shared" si="215"/>
        <v>480.00108333333327</v>
      </c>
      <c r="Q3464" s="5">
        <v>0</v>
      </c>
      <c r="R3464" s="5">
        <f>VLOOKUP(D3464,'[1]DESIGN LOAD'!AC:AF,2,FALSE)</f>
        <v>565</v>
      </c>
      <c r="S3464" s="7">
        <f>VLOOKUP(D3464,'[1]DESIGN LOAD'!AC:AF,3,FALSE)</f>
        <v>675</v>
      </c>
      <c r="T3464">
        <f>VLOOKUP(D3464,'[1]DESIGN LOAD'!AC:AF,4,FALSE)</f>
        <v>1240</v>
      </c>
    </row>
    <row r="3465" spans="1:20" x14ac:dyDescent="0.3">
      <c r="A3465" s="6">
        <v>2024</v>
      </c>
      <c r="B3465" s="6">
        <v>11</v>
      </c>
      <c r="C3465" s="6">
        <v>22</v>
      </c>
      <c r="D3465" s="6">
        <v>16</v>
      </c>
      <c r="E3465" s="6" t="str">
        <f t="shared" si="213"/>
        <v>Friday</v>
      </c>
      <c r="F3465" s="6" t="str">
        <f t="shared" si="212"/>
        <v>Week-day</v>
      </c>
      <c r="G3465" s="6" t="str">
        <f>_xlfn.XLOOKUP(B3465,'[1]VLOOKUP DATA'!$A$3:$A$14,'[1]VLOOKUP DATA'!$C$3:$C$14)</f>
        <v>Low-demand</v>
      </c>
      <c r="H3465" s="6" t="str" cm="1">
        <f t="array" ref="H3465">_xlfn.XLOOKUP(1,('[1]VLOOKUP DATA'!$I$2:$I$337=[1]DATA!G3465)*('[1]VLOOKUP DATA'!$J$2:$J$337=[1]DATA!D3465)*('[1]VLOOKUP DATA'!$K$2:$K$337=[1]DATA!E3465),'[1]VLOOKUP DATA'!$L$2:$L$337)</f>
        <v>Standard</v>
      </c>
      <c r="I3465" s="1" cm="1">
        <f t="array" ref="I3465">_xlfn.XLOOKUP(B3465,'[1]VLOOKUP DATA'!$A$3:$A$14,_xlfn.XLOOKUP(H3465,'[1]VLOOKUP DATA'!$D$2:$F$2,'[1]VLOOKUP DATA'!$D$3:$F$14))*100</f>
        <v>147</v>
      </c>
      <c r="J3465" s="2">
        <v>-12.069458333333333</v>
      </c>
      <c r="K3465" s="3">
        <f t="shared" si="214"/>
        <v>0</v>
      </c>
      <c r="L3465" s="3">
        <v>95.924999999999997</v>
      </c>
      <c r="M3465" s="4">
        <v>304.40641666666681</v>
      </c>
      <c r="N3465" s="4">
        <v>514.83735000000024</v>
      </c>
      <c r="O3465" s="4">
        <v>807.17398333333301</v>
      </c>
      <c r="P3465" s="3">
        <f t="shared" si="215"/>
        <v>480.00108333333327</v>
      </c>
      <c r="Q3465" s="5">
        <v>0</v>
      </c>
      <c r="R3465" s="5">
        <f>VLOOKUP(D3465,'[1]DESIGN LOAD'!AC:AF,2,FALSE)</f>
        <v>565</v>
      </c>
      <c r="S3465" s="7">
        <f>VLOOKUP(D3465,'[1]DESIGN LOAD'!AC:AF,3,FALSE)</f>
        <v>675</v>
      </c>
      <c r="T3465">
        <f>VLOOKUP(D3465,'[1]DESIGN LOAD'!AC:AF,4,FALSE)</f>
        <v>1240</v>
      </c>
    </row>
    <row r="3466" spans="1:20" x14ac:dyDescent="0.3">
      <c r="A3466" s="6">
        <v>2024</v>
      </c>
      <c r="B3466" s="6">
        <v>11</v>
      </c>
      <c r="C3466" s="6">
        <v>22</v>
      </c>
      <c r="D3466" s="6">
        <v>17</v>
      </c>
      <c r="E3466" s="6" t="str">
        <f t="shared" si="213"/>
        <v>Friday</v>
      </c>
      <c r="F3466" s="6" t="str">
        <f t="shared" si="212"/>
        <v>Week-day</v>
      </c>
      <c r="G3466" s="6" t="str">
        <f>_xlfn.XLOOKUP(B3466,'[1]VLOOKUP DATA'!$A$3:$A$14,'[1]VLOOKUP DATA'!$C$3:$C$14)</f>
        <v>Low-demand</v>
      </c>
      <c r="H3466" s="6" t="str" cm="1">
        <f t="array" ref="H3466">_xlfn.XLOOKUP(1,('[1]VLOOKUP DATA'!$I$2:$I$337=[1]DATA!G3466)*('[1]VLOOKUP DATA'!$J$2:$J$337=[1]DATA!D3466)*('[1]VLOOKUP DATA'!$K$2:$K$337=[1]DATA!E3466),'[1]VLOOKUP DATA'!$L$2:$L$337)</f>
        <v>Standard</v>
      </c>
      <c r="I3466" s="1" cm="1">
        <f t="array" ref="I3466">_xlfn.XLOOKUP(B3466,'[1]VLOOKUP DATA'!$A$3:$A$14,_xlfn.XLOOKUP(H3466,'[1]VLOOKUP DATA'!$D$2:$F$2,'[1]VLOOKUP DATA'!$D$3:$F$14))*100</f>
        <v>147</v>
      </c>
      <c r="J3466" s="2">
        <v>101.08503333333336</v>
      </c>
      <c r="K3466" s="3">
        <f t="shared" si="214"/>
        <v>101.08503333333336</v>
      </c>
      <c r="L3466" s="3">
        <v>93.966666666666669</v>
      </c>
      <c r="M3466" s="4">
        <v>477.58957499999997</v>
      </c>
      <c r="N3466" s="4">
        <v>217.29275000000001</v>
      </c>
      <c r="O3466" s="4">
        <v>795.96768333333307</v>
      </c>
      <c r="P3466" s="3">
        <f t="shared" si="215"/>
        <v>480.00108333333327</v>
      </c>
      <c r="Q3466" s="5">
        <v>0</v>
      </c>
      <c r="R3466" s="5">
        <f>VLOOKUP(D3466,'[1]DESIGN LOAD'!AC:AF,2,FALSE)</f>
        <v>555</v>
      </c>
      <c r="S3466" s="7">
        <f>VLOOKUP(D3466,'[1]DESIGN LOAD'!AC:AF,3,FALSE)</f>
        <v>675</v>
      </c>
      <c r="T3466">
        <f>VLOOKUP(D3466,'[1]DESIGN LOAD'!AC:AF,4,FALSE)</f>
        <v>1230</v>
      </c>
    </row>
    <row r="3467" spans="1:20" x14ac:dyDescent="0.3">
      <c r="A3467" s="6">
        <v>2024</v>
      </c>
      <c r="B3467" s="6">
        <v>11</v>
      </c>
      <c r="C3467" s="6">
        <v>22</v>
      </c>
      <c r="D3467" s="6">
        <v>18</v>
      </c>
      <c r="E3467" s="6" t="str">
        <f t="shared" si="213"/>
        <v>Friday</v>
      </c>
      <c r="F3467" s="6" t="str">
        <f t="shared" ref="F3467:F3530" si="216">IF(OR(E3467="Saturday",E3467="Sunday"),"Weekend","Week-day")</f>
        <v>Week-day</v>
      </c>
      <c r="G3467" s="6" t="str">
        <f>_xlfn.XLOOKUP(B3467,'[1]VLOOKUP DATA'!$A$3:$A$14,'[1]VLOOKUP DATA'!$C$3:$C$14)</f>
        <v>Low-demand</v>
      </c>
      <c r="H3467" s="6" t="str" cm="1">
        <f t="array" ref="H3467">_xlfn.XLOOKUP(1,('[1]VLOOKUP DATA'!$I$2:$I$337=[1]DATA!G3467)*('[1]VLOOKUP DATA'!$J$2:$J$337=[1]DATA!D3467)*('[1]VLOOKUP DATA'!$K$2:$K$337=[1]DATA!E3467),'[1]VLOOKUP DATA'!$L$2:$L$337)</f>
        <v>Peak</v>
      </c>
      <c r="I3467" s="1" cm="1">
        <f t="array" ref="I3467">_xlfn.XLOOKUP(B3467,'[1]VLOOKUP DATA'!$A$3:$A$14,_xlfn.XLOOKUP(H3467,'[1]VLOOKUP DATA'!$D$2:$F$2,'[1]VLOOKUP DATA'!$D$3:$F$14))*100</f>
        <v>213</v>
      </c>
      <c r="J3467" s="2">
        <v>158.91391509433961</v>
      </c>
      <c r="K3467" s="3">
        <f t="shared" si="214"/>
        <v>158.91391509433961</v>
      </c>
      <c r="L3467" s="3">
        <v>85.64150943396227</v>
      </c>
      <c r="M3467" s="4">
        <v>479.83008490566061</v>
      </c>
      <c r="N3467" s="4">
        <v>61.801764150943377</v>
      </c>
      <c r="O3467" s="4">
        <v>700.54614150943428</v>
      </c>
      <c r="P3467" s="3">
        <f t="shared" si="215"/>
        <v>480.00108333333327</v>
      </c>
      <c r="Q3467" s="5">
        <v>0</v>
      </c>
      <c r="R3467" s="5">
        <f>VLOOKUP(D3467,'[1]DESIGN LOAD'!AC:AF,2,FALSE)</f>
        <v>485</v>
      </c>
      <c r="S3467" s="7">
        <f>VLOOKUP(D3467,'[1]DESIGN LOAD'!AC:AF,3,FALSE)</f>
        <v>655</v>
      </c>
      <c r="T3467">
        <f>VLOOKUP(D3467,'[1]DESIGN LOAD'!AC:AF,4,FALSE)</f>
        <v>1140</v>
      </c>
    </row>
    <row r="3468" spans="1:20" x14ac:dyDescent="0.3">
      <c r="A3468" s="6">
        <v>2024</v>
      </c>
      <c r="B3468" s="6">
        <v>11</v>
      </c>
      <c r="C3468" s="6">
        <v>22</v>
      </c>
      <c r="D3468" s="6">
        <v>19</v>
      </c>
      <c r="E3468" s="6" t="str">
        <f t="shared" si="213"/>
        <v>Friday</v>
      </c>
      <c r="F3468" s="6" t="str">
        <f t="shared" si="216"/>
        <v>Week-day</v>
      </c>
      <c r="G3468" s="6" t="str">
        <f>_xlfn.XLOOKUP(B3468,'[1]VLOOKUP DATA'!$A$3:$A$14,'[1]VLOOKUP DATA'!$C$3:$C$14)</f>
        <v>Low-demand</v>
      </c>
      <c r="H3468" s="6" t="str" cm="1">
        <f t="array" ref="H3468">_xlfn.XLOOKUP(1,('[1]VLOOKUP DATA'!$I$2:$I$337=[1]DATA!G3468)*('[1]VLOOKUP DATA'!$J$2:$J$337=[1]DATA!D3468)*('[1]VLOOKUP DATA'!$K$2:$K$337=[1]DATA!E3468),'[1]VLOOKUP DATA'!$L$2:$L$337)</f>
        <v>Peak</v>
      </c>
      <c r="I3468" s="1" cm="1">
        <f t="array" ref="I3468">_xlfn.XLOOKUP(B3468,'[1]VLOOKUP DATA'!$A$3:$A$14,_xlfn.XLOOKUP(H3468,'[1]VLOOKUP DATA'!$D$2:$F$2,'[1]VLOOKUP DATA'!$D$3:$F$14))*100</f>
        <v>213</v>
      </c>
      <c r="J3468" s="2">
        <v>94.093451327433655</v>
      </c>
      <c r="K3468" s="3">
        <f t="shared" si="214"/>
        <v>94.093451327433655</v>
      </c>
      <c r="L3468" s="3">
        <v>77.584070796460182</v>
      </c>
      <c r="M3468" s="4">
        <v>479.82501769911505</v>
      </c>
      <c r="N3468" s="4">
        <v>4.7593716814159279</v>
      </c>
      <c r="O3468" s="4">
        <v>578.67830973451328</v>
      </c>
      <c r="P3468" s="3">
        <f t="shared" si="215"/>
        <v>480.00108333333327</v>
      </c>
      <c r="Q3468" s="5">
        <v>0</v>
      </c>
      <c r="R3468" s="5">
        <f>VLOOKUP(D3468,'[1]DESIGN LOAD'!AC:AF,2,FALSE)</f>
        <v>295</v>
      </c>
      <c r="S3468" s="7">
        <f>VLOOKUP(D3468,'[1]DESIGN LOAD'!AC:AF,3,FALSE)</f>
        <v>655</v>
      </c>
      <c r="T3468">
        <f>VLOOKUP(D3468,'[1]DESIGN LOAD'!AC:AF,4,FALSE)</f>
        <v>950</v>
      </c>
    </row>
    <row r="3469" spans="1:20" x14ac:dyDescent="0.3">
      <c r="A3469" s="6">
        <v>2024</v>
      </c>
      <c r="B3469" s="6">
        <v>11</v>
      </c>
      <c r="C3469" s="6">
        <v>22</v>
      </c>
      <c r="D3469" s="6">
        <v>20</v>
      </c>
      <c r="E3469" s="6" t="str">
        <f t="shared" si="213"/>
        <v>Friday</v>
      </c>
      <c r="F3469" s="6" t="str">
        <f t="shared" si="216"/>
        <v>Week-day</v>
      </c>
      <c r="G3469" s="6" t="str">
        <f>_xlfn.XLOOKUP(B3469,'[1]VLOOKUP DATA'!$A$3:$A$14,'[1]VLOOKUP DATA'!$C$3:$C$14)</f>
        <v>Low-demand</v>
      </c>
      <c r="H3469" s="6" t="str" cm="1">
        <f t="array" ref="H3469">_xlfn.XLOOKUP(1,('[1]VLOOKUP DATA'!$I$2:$I$337=[1]DATA!G3469)*('[1]VLOOKUP DATA'!$J$2:$J$337=[1]DATA!D3469)*('[1]VLOOKUP DATA'!$K$2:$K$337=[1]DATA!E3469),'[1]VLOOKUP DATA'!$L$2:$L$337)</f>
        <v>Standard</v>
      </c>
      <c r="I3469" s="1" cm="1">
        <f t="array" ref="I3469">_xlfn.XLOOKUP(B3469,'[1]VLOOKUP DATA'!$A$3:$A$14,_xlfn.XLOOKUP(H3469,'[1]VLOOKUP DATA'!$D$2:$F$2,'[1]VLOOKUP DATA'!$D$3:$F$14))*100</f>
        <v>147</v>
      </c>
      <c r="J3469" s="2">
        <v>-5.1359166666666658</v>
      </c>
      <c r="K3469" s="3">
        <f t="shared" si="214"/>
        <v>0</v>
      </c>
      <c r="L3469" s="3">
        <v>74.5</v>
      </c>
      <c r="M3469" s="4">
        <v>479.82893333333323</v>
      </c>
      <c r="N3469" s="4">
        <v>0</v>
      </c>
      <c r="O3469" s="4">
        <v>474.69294166666657</v>
      </c>
      <c r="P3469" s="3">
        <f t="shared" si="215"/>
        <v>480.00108333333327</v>
      </c>
      <c r="Q3469" s="5">
        <v>0</v>
      </c>
      <c r="R3469" s="5">
        <f>VLOOKUP(D3469,'[1]DESIGN LOAD'!AC:AF,2,FALSE)</f>
        <v>295</v>
      </c>
      <c r="S3469" s="7">
        <f>VLOOKUP(D3469,'[1]DESIGN LOAD'!AC:AF,3,FALSE)</f>
        <v>190</v>
      </c>
      <c r="T3469">
        <f>VLOOKUP(D3469,'[1]DESIGN LOAD'!AC:AF,4,FALSE)</f>
        <v>485</v>
      </c>
    </row>
    <row r="3470" spans="1:20" x14ac:dyDescent="0.3">
      <c r="A3470" s="6">
        <v>2024</v>
      </c>
      <c r="B3470" s="6">
        <v>11</v>
      </c>
      <c r="C3470" s="6">
        <v>22</v>
      </c>
      <c r="D3470" s="6">
        <v>21</v>
      </c>
      <c r="E3470" s="6" t="str">
        <f t="shared" si="213"/>
        <v>Friday</v>
      </c>
      <c r="F3470" s="6" t="str">
        <f t="shared" si="216"/>
        <v>Week-day</v>
      </c>
      <c r="G3470" s="6" t="str">
        <f>_xlfn.XLOOKUP(B3470,'[1]VLOOKUP DATA'!$A$3:$A$14,'[1]VLOOKUP DATA'!$C$3:$C$14)</f>
        <v>Low-demand</v>
      </c>
      <c r="H3470" s="6" t="str" cm="1">
        <f t="array" ref="H3470">_xlfn.XLOOKUP(1,('[1]VLOOKUP DATA'!$I$2:$I$337=[1]DATA!G3470)*('[1]VLOOKUP DATA'!$J$2:$J$337=[1]DATA!D3470)*('[1]VLOOKUP DATA'!$K$2:$K$337=[1]DATA!E3470),'[1]VLOOKUP DATA'!$L$2:$L$337)</f>
        <v>Standard</v>
      </c>
      <c r="I3470" s="1" cm="1">
        <f t="array" ref="I3470">_xlfn.XLOOKUP(B3470,'[1]VLOOKUP DATA'!$A$3:$A$14,_xlfn.XLOOKUP(H3470,'[1]VLOOKUP DATA'!$D$2:$F$2,'[1]VLOOKUP DATA'!$D$3:$F$14))*100</f>
        <v>147</v>
      </c>
      <c r="J3470" s="2">
        <v>-25.842591666666667</v>
      </c>
      <c r="K3470" s="3">
        <f t="shared" si="214"/>
        <v>0</v>
      </c>
      <c r="L3470" s="3">
        <v>74</v>
      </c>
      <c r="M3470" s="4">
        <v>479.82948333333326</v>
      </c>
      <c r="N3470" s="4">
        <v>0</v>
      </c>
      <c r="O3470" s="4">
        <v>453.98662500000017</v>
      </c>
      <c r="P3470" s="3">
        <f t="shared" si="215"/>
        <v>480.00108333333327</v>
      </c>
      <c r="Q3470" s="5">
        <v>0</v>
      </c>
      <c r="R3470" s="5">
        <f>VLOOKUP(D3470,'[1]DESIGN LOAD'!AC:AF,2,FALSE)</f>
        <v>295</v>
      </c>
      <c r="S3470" s="7">
        <f>VLOOKUP(D3470,'[1]DESIGN LOAD'!AC:AF,3,FALSE)</f>
        <v>190</v>
      </c>
      <c r="T3470">
        <f>VLOOKUP(D3470,'[1]DESIGN LOAD'!AC:AF,4,FALSE)</f>
        <v>485</v>
      </c>
    </row>
    <row r="3471" spans="1:20" x14ac:dyDescent="0.3">
      <c r="A3471" s="6">
        <v>2024</v>
      </c>
      <c r="B3471" s="6">
        <v>11</v>
      </c>
      <c r="C3471" s="6">
        <v>22</v>
      </c>
      <c r="D3471" s="6">
        <v>22</v>
      </c>
      <c r="E3471" s="6" t="str">
        <f t="shared" si="213"/>
        <v>Friday</v>
      </c>
      <c r="F3471" s="6" t="str">
        <f t="shared" si="216"/>
        <v>Week-day</v>
      </c>
      <c r="G3471" s="6" t="str">
        <f>_xlfn.XLOOKUP(B3471,'[1]VLOOKUP DATA'!$A$3:$A$14,'[1]VLOOKUP DATA'!$C$3:$C$14)</f>
        <v>Low-demand</v>
      </c>
      <c r="H3471" s="6" t="str" cm="1">
        <f t="array" ref="H3471">_xlfn.XLOOKUP(1,('[1]VLOOKUP DATA'!$I$2:$I$337=[1]DATA!G3471)*('[1]VLOOKUP DATA'!$J$2:$J$337=[1]DATA!D3471)*('[1]VLOOKUP DATA'!$K$2:$K$337=[1]DATA!E3471),'[1]VLOOKUP DATA'!$L$2:$L$337)</f>
        <v>Off-Peak</v>
      </c>
      <c r="I3471" s="1" cm="1">
        <f t="array" ref="I3471">_xlfn.XLOOKUP(B3471,'[1]VLOOKUP DATA'!$A$3:$A$14,_xlfn.XLOOKUP(H3471,'[1]VLOOKUP DATA'!$D$2:$F$2,'[1]VLOOKUP DATA'!$D$3:$F$14))*100</f>
        <v>93</v>
      </c>
      <c r="J3471" s="2">
        <v>-61.518699999999974</v>
      </c>
      <c r="K3471" s="3">
        <f t="shared" si="214"/>
        <v>0</v>
      </c>
      <c r="L3471" s="3">
        <v>75.400000000000006</v>
      </c>
      <c r="M3471" s="4">
        <v>479.83699999999988</v>
      </c>
      <c r="N3471" s="4">
        <v>0</v>
      </c>
      <c r="O3471" s="4">
        <v>418.31784999999996</v>
      </c>
      <c r="P3471" s="3">
        <f t="shared" si="215"/>
        <v>480.00108333333327</v>
      </c>
      <c r="Q3471" s="5">
        <v>0</v>
      </c>
      <c r="R3471" s="5">
        <f>VLOOKUP(D3471,'[1]DESIGN LOAD'!AC:AF,2,FALSE)</f>
        <v>200</v>
      </c>
      <c r="S3471" s="7">
        <f>VLOOKUP(D3471,'[1]DESIGN LOAD'!AC:AF,3,FALSE)</f>
        <v>190</v>
      </c>
      <c r="T3471">
        <f>VLOOKUP(D3471,'[1]DESIGN LOAD'!AC:AF,4,FALSE)</f>
        <v>390</v>
      </c>
    </row>
    <row r="3472" spans="1:20" x14ac:dyDescent="0.3">
      <c r="A3472" s="6">
        <v>2024</v>
      </c>
      <c r="B3472" s="6">
        <v>11</v>
      </c>
      <c r="C3472" s="6">
        <v>22</v>
      </c>
      <c r="D3472" s="6">
        <v>23</v>
      </c>
      <c r="E3472" s="6" t="str">
        <f t="shared" si="213"/>
        <v>Friday</v>
      </c>
      <c r="F3472" s="6" t="str">
        <f t="shared" si="216"/>
        <v>Week-day</v>
      </c>
      <c r="G3472" s="6" t="str">
        <f>_xlfn.XLOOKUP(B3472,'[1]VLOOKUP DATA'!$A$3:$A$14,'[1]VLOOKUP DATA'!$C$3:$C$14)</f>
        <v>Low-demand</v>
      </c>
      <c r="H3472" s="6" t="str" cm="1">
        <f t="array" ref="H3472">_xlfn.XLOOKUP(1,('[1]VLOOKUP DATA'!$I$2:$I$337=[1]DATA!G3472)*('[1]VLOOKUP DATA'!$J$2:$J$337=[1]DATA!D3472)*('[1]VLOOKUP DATA'!$K$2:$K$337=[1]DATA!E3472),'[1]VLOOKUP DATA'!$L$2:$L$337)</f>
        <v>Off-Peak</v>
      </c>
      <c r="I3472" s="1" cm="1">
        <f t="array" ref="I3472">_xlfn.XLOOKUP(B3472,'[1]VLOOKUP DATA'!$A$3:$A$14,_xlfn.XLOOKUP(H3472,'[1]VLOOKUP DATA'!$D$2:$F$2,'[1]VLOOKUP DATA'!$D$3:$F$14))*100</f>
        <v>93</v>
      </c>
      <c r="J3472" s="2">
        <v>-64.388641666666643</v>
      </c>
      <c r="K3472" s="3">
        <f t="shared" si="214"/>
        <v>0</v>
      </c>
      <c r="L3472" s="3">
        <v>77.766666666666666</v>
      </c>
      <c r="M3472" s="4">
        <v>479.81630000000001</v>
      </c>
      <c r="N3472" s="4">
        <v>0</v>
      </c>
      <c r="O3472" s="4">
        <v>415.42721666666677</v>
      </c>
      <c r="P3472" s="3">
        <f t="shared" si="215"/>
        <v>480.00108333333327</v>
      </c>
      <c r="Q3472" s="5">
        <v>0</v>
      </c>
      <c r="R3472" s="5">
        <f>VLOOKUP(D3472,'[1]DESIGN LOAD'!AC:AF,2,FALSE)</f>
        <v>200</v>
      </c>
      <c r="S3472" s="7">
        <f>VLOOKUP(D3472,'[1]DESIGN LOAD'!AC:AF,3,FALSE)</f>
        <v>190</v>
      </c>
      <c r="T3472">
        <f>VLOOKUP(D3472,'[1]DESIGN LOAD'!AC:AF,4,FALSE)</f>
        <v>390</v>
      </c>
    </row>
    <row r="3473" spans="1:20" x14ac:dyDescent="0.3">
      <c r="A3473" s="6">
        <v>2024</v>
      </c>
      <c r="B3473" s="6">
        <v>11</v>
      </c>
      <c r="C3473" s="6">
        <v>23</v>
      </c>
      <c r="D3473" s="6">
        <v>0</v>
      </c>
      <c r="E3473" s="6" t="str">
        <f t="shared" si="213"/>
        <v>Saturday</v>
      </c>
      <c r="F3473" s="6" t="str">
        <f t="shared" si="216"/>
        <v>Weekend</v>
      </c>
      <c r="G3473" s="6" t="str">
        <f>_xlfn.XLOOKUP(B3473,'[1]VLOOKUP DATA'!$A$3:$A$14,'[1]VLOOKUP DATA'!$C$3:$C$14)</f>
        <v>Low-demand</v>
      </c>
      <c r="H3473" s="6" t="str" cm="1">
        <f t="array" ref="H3473">_xlfn.XLOOKUP(1,('[1]VLOOKUP DATA'!$I$2:$I$337=[1]DATA!G3473)*('[1]VLOOKUP DATA'!$J$2:$J$337=[1]DATA!D3473)*('[1]VLOOKUP DATA'!$K$2:$K$337=[1]DATA!E3473),'[1]VLOOKUP DATA'!$L$2:$L$337)</f>
        <v>Off-Peak</v>
      </c>
      <c r="I3473" s="1" cm="1">
        <f t="array" ref="I3473">_xlfn.XLOOKUP(B3473,'[1]VLOOKUP DATA'!$A$3:$A$14,_xlfn.XLOOKUP(H3473,'[1]VLOOKUP DATA'!$D$2:$F$2,'[1]VLOOKUP DATA'!$D$3:$F$14))*100</f>
        <v>93</v>
      </c>
      <c r="J3473" s="2">
        <v>-47.878299999999996</v>
      </c>
      <c r="K3473" s="3">
        <f t="shared" si="214"/>
        <v>0</v>
      </c>
      <c r="L3473" s="3">
        <v>79.283333333333331</v>
      </c>
      <c r="M3473" s="4">
        <v>479.82221666666658</v>
      </c>
      <c r="N3473" s="4">
        <v>0</v>
      </c>
      <c r="O3473" s="4">
        <v>431.94354166666676</v>
      </c>
      <c r="P3473" s="3">
        <f t="shared" si="215"/>
        <v>480.00108333333327</v>
      </c>
      <c r="Q3473" s="5">
        <v>0</v>
      </c>
      <c r="R3473" s="5">
        <f>VLOOKUP(D3473,'[1]DESIGN LOAD'!AC:AF,2,FALSE)</f>
        <v>200</v>
      </c>
      <c r="S3473" s="7">
        <f>VLOOKUP(D3473,'[1]DESIGN LOAD'!AC:AF,3,FALSE)</f>
        <v>190</v>
      </c>
      <c r="T3473">
        <f>VLOOKUP(D3473,'[1]DESIGN LOAD'!AC:AF,4,FALSE)</f>
        <v>390</v>
      </c>
    </row>
    <row r="3474" spans="1:20" x14ac:dyDescent="0.3">
      <c r="A3474" s="6">
        <v>2024</v>
      </c>
      <c r="B3474" s="6">
        <v>11</v>
      </c>
      <c r="C3474" s="6">
        <v>23</v>
      </c>
      <c r="D3474" s="6">
        <v>1</v>
      </c>
      <c r="E3474" s="6" t="str">
        <f t="shared" si="213"/>
        <v>Saturday</v>
      </c>
      <c r="F3474" s="6" t="str">
        <f t="shared" si="216"/>
        <v>Weekend</v>
      </c>
      <c r="G3474" s="6" t="str">
        <f>_xlfn.XLOOKUP(B3474,'[1]VLOOKUP DATA'!$A$3:$A$14,'[1]VLOOKUP DATA'!$C$3:$C$14)</f>
        <v>Low-demand</v>
      </c>
      <c r="H3474" s="6" t="str" cm="1">
        <f t="array" ref="H3474">_xlfn.XLOOKUP(1,('[1]VLOOKUP DATA'!$I$2:$I$337=[1]DATA!G3474)*('[1]VLOOKUP DATA'!$J$2:$J$337=[1]DATA!D3474)*('[1]VLOOKUP DATA'!$K$2:$K$337=[1]DATA!E3474),'[1]VLOOKUP DATA'!$L$2:$L$337)</f>
        <v>Off-Peak</v>
      </c>
      <c r="I3474" s="1" cm="1">
        <f t="array" ref="I3474">_xlfn.XLOOKUP(B3474,'[1]VLOOKUP DATA'!$A$3:$A$14,_xlfn.XLOOKUP(H3474,'[1]VLOOKUP DATA'!$D$2:$F$2,'[1]VLOOKUP DATA'!$D$3:$F$14))*100</f>
        <v>93</v>
      </c>
      <c r="J3474" s="2">
        <v>-84.104458333333326</v>
      </c>
      <c r="K3474" s="3">
        <f t="shared" si="214"/>
        <v>0</v>
      </c>
      <c r="L3474" s="3">
        <v>81.941666666666663</v>
      </c>
      <c r="M3474" s="4">
        <v>479.82368333333329</v>
      </c>
      <c r="N3474" s="4">
        <v>0</v>
      </c>
      <c r="O3474" s="4">
        <v>395.71873333333349</v>
      </c>
      <c r="P3474" s="3">
        <f t="shared" si="215"/>
        <v>480.00108333333327</v>
      </c>
      <c r="Q3474" s="5">
        <v>0</v>
      </c>
      <c r="R3474" s="5">
        <f>VLOOKUP(D3474,'[1]DESIGN LOAD'!AC:AF,2,FALSE)</f>
        <v>200</v>
      </c>
      <c r="S3474" s="7">
        <f>VLOOKUP(D3474,'[1]DESIGN LOAD'!AC:AF,3,FALSE)</f>
        <v>190</v>
      </c>
      <c r="T3474">
        <f>VLOOKUP(D3474,'[1]DESIGN LOAD'!AC:AF,4,FALSE)</f>
        <v>390</v>
      </c>
    </row>
    <row r="3475" spans="1:20" x14ac:dyDescent="0.3">
      <c r="A3475" s="6">
        <v>2024</v>
      </c>
      <c r="B3475" s="6">
        <v>11</v>
      </c>
      <c r="C3475" s="6">
        <v>23</v>
      </c>
      <c r="D3475" s="6">
        <v>2</v>
      </c>
      <c r="E3475" s="6" t="str">
        <f t="shared" si="213"/>
        <v>Saturday</v>
      </c>
      <c r="F3475" s="6" t="str">
        <f t="shared" si="216"/>
        <v>Weekend</v>
      </c>
      <c r="G3475" s="6" t="str">
        <f>_xlfn.XLOOKUP(B3475,'[1]VLOOKUP DATA'!$A$3:$A$14,'[1]VLOOKUP DATA'!$C$3:$C$14)</f>
        <v>Low-demand</v>
      </c>
      <c r="H3475" s="6" t="str" cm="1">
        <f t="array" ref="H3475">_xlfn.XLOOKUP(1,('[1]VLOOKUP DATA'!$I$2:$I$337=[1]DATA!G3475)*('[1]VLOOKUP DATA'!$J$2:$J$337=[1]DATA!D3475)*('[1]VLOOKUP DATA'!$K$2:$K$337=[1]DATA!E3475),'[1]VLOOKUP DATA'!$L$2:$L$337)</f>
        <v>Off-Peak</v>
      </c>
      <c r="I3475" s="1" cm="1">
        <f t="array" ref="I3475">_xlfn.XLOOKUP(B3475,'[1]VLOOKUP DATA'!$A$3:$A$14,_xlfn.XLOOKUP(H3475,'[1]VLOOKUP DATA'!$D$2:$F$2,'[1]VLOOKUP DATA'!$D$3:$F$14))*100</f>
        <v>93</v>
      </c>
      <c r="J3475" s="2">
        <v>44.988599999999984</v>
      </c>
      <c r="K3475" s="3">
        <f t="shared" si="214"/>
        <v>44.988599999999984</v>
      </c>
      <c r="L3475" s="3">
        <v>81.966666666666669</v>
      </c>
      <c r="M3475" s="4">
        <v>479.84763333333325</v>
      </c>
      <c r="N3475" s="4">
        <v>0</v>
      </c>
      <c r="O3475" s="4">
        <v>524.83662500000003</v>
      </c>
      <c r="P3475" s="3">
        <f t="shared" si="215"/>
        <v>480.00108333333327</v>
      </c>
      <c r="Q3475" s="5">
        <v>0</v>
      </c>
      <c r="R3475" s="5">
        <f>VLOOKUP(D3475,'[1]DESIGN LOAD'!AC:AF,2,FALSE)</f>
        <v>200</v>
      </c>
      <c r="S3475" s="7">
        <f>VLOOKUP(D3475,'[1]DESIGN LOAD'!AC:AF,3,FALSE)</f>
        <v>190</v>
      </c>
      <c r="T3475">
        <f>VLOOKUP(D3475,'[1]DESIGN LOAD'!AC:AF,4,FALSE)</f>
        <v>390</v>
      </c>
    </row>
    <row r="3476" spans="1:20" x14ac:dyDescent="0.3">
      <c r="A3476" s="6">
        <v>2024</v>
      </c>
      <c r="B3476" s="6">
        <v>11</v>
      </c>
      <c r="C3476" s="6">
        <v>23</v>
      </c>
      <c r="D3476" s="6">
        <v>3</v>
      </c>
      <c r="E3476" s="6" t="str">
        <f t="shared" si="213"/>
        <v>Saturday</v>
      </c>
      <c r="F3476" s="6" t="str">
        <f t="shared" si="216"/>
        <v>Weekend</v>
      </c>
      <c r="G3476" s="6" t="str">
        <f>_xlfn.XLOOKUP(B3476,'[1]VLOOKUP DATA'!$A$3:$A$14,'[1]VLOOKUP DATA'!$C$3:$C$14)</f>
        <v>Low-demand</v>
      </c>
      <c r="H3476" s="6" t="str" cm="1">
        <f t="array" ref="H3476">_xlfn.XLOOKUP(1,('[1]VLOOKUP DATA'!$I$2:$I$337=[1]DATA!G3476)*('[1]VLOOKUP DATA'!$J$2:$J$337=[1]DATA!D3476)*('[1]VLOOKUP DATA'!$K$2:$K$337=[1]DATA!E3476),'[1]VLOOKUP DATA'!$L$2:$L$337)</f>
        <v>Off-Peak</v>
      </c>
      <c r="I3476" s="1" cm="1">
        <f t="array" ref="I3476">_xlfn.XLOOKUP(B3476,'[1]VLOOKUP DATA'!$A$3:$A$14,_xlfn.XLOOKUP(H3476,'[1]VLOOKUP DATA'!$D$2:$F$2,'[1]VLOOKUP DATA'!$D$3:$F$14))*100</f>
        <v>93</v>
      </c>
      <c r="J3476" s="2">
        <v>71.018291666666698</v>
      </c>
      <c r="K3476" s="3">
        <f t="shared" si="214"/>
        <v>71.018291666666698</v>
      </c>
      <c r="L3476" s="3">
        <v>78.208333333333329</v>
      </c>
      <c r="M3476" s="4">
        <v>479.83589999999987</v>
      </c>
      <c r="N3476" s="4">
        <v>0</v>
      </c>
      <c r="O3476" s="4">
        <v>550.85469999999998</v>
      </c>
      <c r="P3476" s="3">
        <f t="shared" si="215"/>
        <v>480.00108333333327</v>
      </c>
      <c r="Q3476" s="5">
        <v>0</v>
      </c>
      <c r="R3476" s="5">
        <f>VLOOKUP(D3476,'[1]DESIGN LOAD'!AC:AF,2,FALSE)</f>
        <v>200</v>
      </c>
      <c r="S3476" s="7">
        <f>VLOOKUP(D3476,'[1]DESIGN LOAD'!AC:AF,3,FALSE)</f>
        <v>190</v>
      </c>
      <c r="T3476">
        <f>VLOOKUP(D3476,'[1]DESIGN LOAD'!AC:AF,4,FALSE)</f>
        <v>390</v>
      </c>
    </row>
    <row r="3477" spans="1:20" x14ac:dyDescent="0.3">
      <c r="A3477" s="6">
        <v>2024</v>
      </c>
      <c r="B3477" s="6">
        <v>11</v>
      </c>
      <c r="C3477" s="6">
        <v>23</v>
      </c>
      <c r="D3477" s="6">
        <v>4</v>
      </c>
      <c r="E3477" s="6" t="str">
        <f t="shared" si="213"/>
        <v>Saturday</v>
      </c>
      <c r="F3477" s="6" t="str">
        <f t="shared" si="216"/>
        <v>Weekend</v>
      </c>
      <c r="G3477" s="6" t="str">
        <f>_xlfn.XLOOKUP(B3477,'[1]VLOOKUP DATA'!$A$3:$A$14,'[1]VLOOKUP DATA'!$C$3:$C$14)</f>
        <v>Low-demand</v>
      </c>
      <c r="H3477" s="6" t="str" cm="1">
        <f t="array" ref="H3477">_xlfn.XLOOKUP(1,('[1]VLOOKUP DATA'!$I$2:$I$337=[1]DATA!G3477)*('[1]VLOOKUP DATA'!$J$2:$J$337=[1]DATA!D3477)*('[1]VLOOKUP DATA'!$K$2:$K$337=[1]DATA!E3477),'[1]VLOOKUP DATA'!$L$2:$L$337)</f>
        <v>Off-Peak</v>
      </c>
      <c r="I3477" s="1" cm="1">
        <f t="array" ref="I3477">_xlfn.XLOOKUP(B3477,'[1]VLOOKUP DATA'!$A$3:$A$14,_xlfn.XLOOKUP(H3477,'[1]VLOOKUP DATA'!$D$2:$F$2,'[1]VLOOKUP DATA'!$D$3:$F$14))*100</f>
        <v>93</v>
      </c>
      <c r="J3477" s="2">
        <v>68.166683333333324</v>
      </c>
      <c r="K3477" s="3">
        <f t="shared" si="214"/>
        <v>68.166683333333324</v>
      </c>
      <c r="L3477" s="3">
        <v>73.941666666666663</v>
      </c>
      <c r="M3477" s="4">
        <v>479.82420833333327</v>
      </c>
      <c r="N3477" s="4">
        <v>0</v>
      </c>
      <c r="O3477" s="4">
        <v>547.99143333333336</v>
      </c>
      <c r="P3477" s="3">
        <f t="shared" si="215"/>
        <v>480.00108333333327</v>
      </c>
      <c r="Q3477" s="5">
        <v>0</v>
      </c>
      <c r="R3477" s="5">
        <f>VLOOKUP(D3477,'[1]DESIGN LOAD'!AC:AF,2,FALSE)</f>
        <v>295</v>
      </c>
      <c r="S3477" s="7">
        <f>VLOOKUP(D3477,'[1]DESIGN LOAD'!AC:AF,3,FALSE)</f>
        <v>190</v>
      </c>
      <c r="T3477">
        <f>VLOOKUP(D3477,'[1]DESIGN LOAD'!AC:AF,4,FALSE)</f>
        <v>485</v>
      </c>
    </row>
    <row r="3478" spans="1:20" x14ac:dyDescent="0.3">
      <c r="A3478" s="6">
        <v>2024</v>
      </c>
      <c r="B3478" s="6">
        <v>11</v>
      </c>
      <c r="C3478" s="6">
        <v>23</v>
      </c>
      <c r="D3478" s="6">
        <v>5</v>
      </c>
      <c r="E3478" s="6" t="str">
        <f t="shared" si="213"/>
        <v>Saturday</v>
      </c>
      <c r="F3478" s="6" t="str">
        <f t="shared" si="216"/>
        <v>Weekend</v>
      </c>
      <c r="G3478" s="6" t="str">
        <f>_xlfn.XLOOKUP(B3478,'[1]VLOOKUP DATA'!$A$3:$A$14,'[1]VLOOKUP DATA'!$C$3:$C$14)</f>
        <v>Low-demand</v>
      </c>
      <c r="H3478" s="6" t="str" cm="1">
        <f t="array" ref="H3478">_xlfn.XLOOKUP(1,('[1]VLOOKUP DATA'!$I$2:$I$337=[1]DATA!G3478)*('[1]VLOOKUP DATA'!$J$2:$J$337=[1]DATA!D3478)*('[1]VLOOKUP DATA'!$K$2:$K$337=[1]DATA!E3478),'[1]VLOOKUP DATA'!$L$2:$L$337)</f>
        <v>Off-Peak</v>
      </c>
      <c r="I3478" s="1" cm="1">
        <f t="array" ref="I3478">_xlfn.XLOOKUP(B3478,'[1]VLOOKUP DATA'!$A$3:$A$14,_xlfn.XLOOKUP(H3478,'[1]VLOOKUP DATA'!$D$2:$F$2,'[1]VLOOKUP DATA'!$D$3:$F$14))*100</f>
        <v>93</v>
      </c>
      <c r="J3478" s="2">
        <v>81.260116666666619</v>
      </c>
      <c r="K3478" s="3">
        <f t="shared" si="214"/>
        <v>81.260116666666619</v>
      </c>
      <c r="L3478" s="3">
        <v>69.233333333333334</v>
      </c>
      <c r="M3478" s="4">
        <v>479.82390833333346</v>
      </c>
      <c r="N3478" s="4">
        <v>7.2117916666666666</v>
      </c>
      <c r="O3478" s="4">
        <v>568.2963749999999</v>
      </c>
      <c r="P3478" s="3">
        <f t="shared" si="215"/>
        <v>480.00108333333327</v>
      </c>
      <c r="Q3478" s="5">
        <v>0</v>
      </c>
      <c r="R3478" s="5">
        <f>VLOOKUP(D3478,'[1]DESIGN LOAD'!AC:AF,2,FALSE)</f>
        <v>295</v>
      </c>
      <c r="S3478" s="7">
        <f>VLOOKUP(D3478,'[1]DESIGN LOAD'!AC:AF,3,FALSE)</f>
        <v>190</v>
      </c>
      <c r="T3478">
        <f>VLOOKUP(D3478,'[1]DESIGN LOAD'!AC:AF,4,FALSE)</f>
        <v>485</v>
      </c>
    </row>
    <row r="3479" spans="1:20" x14ac:dyDescent="0.3">
      <c r="A3479" s="6">
        <v>2024</v>
      </c>
      <c r="B3479" s="6">
        <v>11</v>
      </c>
      <c r="C3479" s="6">
        <v>23</v>
      </c>
      <c r="D3479" s="6">
        <v>6</v>
      </c>
      <c r="E3479" s="6" t="str">
        <f t="shared" si="213"/>
        <v>Saturday</v>
      </c>
      <c r="F3479" s="6" t="str">
        <f t="shared" si="216"/>
        <v>Weekend</v>
      </c>
      <c r="G3479" s="6" t="str">
        <f>_xlfn.XLOOKUP(B3479,'[1]VLOOKUP DATA'!$A$3:$A$14,'[1]VLOOKUP DATA'!$C$3:$C$14)</f>
        <v>Low-demand</v>
      </c>
      <c r="H3479" s="6" t="str" cm="1">
        <f t="array" ref="H3479">_xlfn.XLOOKUP(1,('[1]VLOOKUP DATA'!$I$2:$I$337=[1]DATA!G3479)*('[1]VLOOKUP DATA'!$J$2:$J$337=[1]DATA!D3479)*('[1]VLOOKUP DATA'!$K$2:$K$337=[1]DATA!E3479),'[1]VLOOKUP DATA'!$L$2:$L$337)</f>
        <v>Off-Peak</v>
      </c>
      <c r="I3479" s="1" cm="1">
        <f t="array" ref="I3479">_xlfn.XLOOKUP(B3479,'[1]VLOOKUP DATA'!$A$3:$A$14,_xlfn.XLOOKUP(H3479,'[1]VLOOKUP DATA'!$D$2:$F$2,'[1]VLOOKUP DATA'!$D$3:$F$14))*100</f>
        <v>93</v>
      </c>
      <c r="J3479" s="2">
        <v>-60.256366666666658</v>
      </c>
      <c r="K3479" s="3">
        <f t="shared" si="214"/>
        <v>0</v>
      </c>
      <c r="L3479" s="3">
        <v>66.891666666666666</v>
      </c>
      <c r="M3479" s="4">
        <v>479.8349666666665</v>
      </c>
      <c r="N3479" s="4">
        <v>162.293575</v>
      </c>
      <c r="O3479" s="4">
        <v>581.87189166666644</v>
      </c>
      <c r="P3479" s="3">
        <f t="shared" si="215"/>
        <v>480.00108333333327</v>
      </c>
      <c r="Q3479" s="5">
        <v>0</v>
      </c>
      <c r="R3479" s="5">
        <f>VLOOKUP(D3479,'[1]DESIGN LOAD'!AC:AF,2,FALSE)</f>
        <v>295</v>
      </c>
      <c r="S3479" s="7">
        <f>VLOOKUP(D3479,'[1]DESIGN LOAD'!AC:AF,3,FALSE)</f>
        <v>190</v>
      </c>
      <c r="T3479">
        <f>VLOOKUP(D3479,'[1]DESIGN LOAD'!AC:AF,4,FALSE)</f>
        <v>485</v>
      </c>
    </row>
    <row r="3480" spans="1:20" x14ac:dyDescent="0.3">
      <c r="A3480" s="6">
        <v>2024</v>
      </c>
      <c r="B3480" s="6">
        <v>11</v>
      </c>
      <c r="C3480" s="6">
        <v>23</v>
      </c>
      <c r="D3480" s="6">
        <v>7</v>
      </c>
      <c r="E3480" s="6" t="str">
        <f t="shared" si="213"/>
        <v>Saturday</v>
      </c>
      <c r="F3480" s="6" t="str">
        <f t="shared" si="216"/>
        <v>Weekend</v>
      </c>
      <c r="G3480" s="6" t="str">
        <f>_xlfn.XLOOKUP(B3480,'[1]VLOOKUP DATA'!$A$3:$A$14,'[1]VLOOKUP DATA'!$C$3:$C$14)</f>
        <v>Low-demand</v>
      </c>
      <c r="H3480" s="6" t="str" cm="1">
        <f t="array" ref="H3480">_xlfn.XLOOKUP(1,('[1]VLOOKUP DATA'!$I$2:$I$337=[1]DATA!G3480)*('[1]VLOOKUP DATA'!$J$2:$J$337=[1]DATA!D3480)*('[1]VLOOKUP DATA'!$K$2:$K$337=[1]DATA!E3480),'[1]VLOOKUP DATA'!$L$2:$L$337)</f>
        <v>Standard</v>
      </c>
      <c r="I3480" s="1" cm="1">
        <f t="array" ref="I3480">_xlfn.XLOOKUP(B3480,'[1]VLOOKUP DATA'!$A$3:$A$14,_xlfn.XLOOKUP(H3480,'[1]VLOOKUP DATA'!$D$2:$F$2,'[1]VLOOKUP DATA'!$D$3:$F$14))*100</f>
        <v>147</v>
      </c>
      <c r="J3480" s="2">
        <v>-229.7382416666668</v>
      </c>
      <c r="K3480" s="3">
        <f t="shared" si="214"/>
        <v>0</v>
      </c>
      <c r="L3480" s="3">
        <v>73.49166666666666</v>
      </c>
      <c r="M3480" s="4">
        <v>479.81978333333359</v>
      </c>
      <c r="N3480" s="4">
        <v>441.43063333333333</v>
      </c>
      <c r="O3480" s="4">
        <v>691.51174999999978</v>
      </c>
      <c r="P3480" s="3">
        <f t="shared" si="215"/>
        <v>480.00108333333327</v>
      </c>
      <c r="Q3480" s="5">
        <v>0</v>
      </c>
      <c r="R3480" s="5">
        <f>VLOOKUP(D3480,'[1]DESIGN LOAD'!AC:AF,2,FALSE)</f>
        <v>565</v>
      </c>
      <c r="S3480" s="7">
        <f>VLOOKUP(D3480,'[1]DESIGN LOAD'!AC:AF,3,FALSE)</f>
        <v>690</v>
      </c>
      <c r="T3480">
        <f>VLOOKUP(D3480,'[1]DESIGN LOAD'!AC:AF,4,FALSE)</f>
        <v>1255</v>
      </c>
    </row>
    <row r="3481" spans="1:20" x14ac:dyDescent="0.3">
      <c r="A3481" s="6">
        <v>2024</v>
      </c>
      <c r="B3481" s="6">
        <v>11</v>
      </c>
      <c r="C3481" s="6">
        <v>23</v>
      </c>
      <c r="D3481" s="6">
        <v>8</v>
      </c>
      <c r="E3481" s="6" t="str">
        <f t="shared" si="213"/>
        <v>Saturday</v>
      </c>
      <c r="F3481" s="6" t="str">
        <f t="shared" si="216"/>
        <v>Weekend</v>
      </c>
      <c r="G3481" s="6" t="str">
        <f>_xlfn.XLOOKUP(B3481,'[1]VLOOKUP DATA'!$A$3:$A$14,'[1]VLOOKUP DATA'!$C$3:$C$14)</f>
        <v>Low-demand</v>
      </c>
      <c r="H3481" s="6" t="str" cm="1">
        <f t="array" ref="H3481">_xlfn.XLOOKUP(1,('[1]VLOOKUP DATA'!$I$2:$I$337=[1]DATA!G3481)*('[1]VLOOKUP DATA'!$J$2:$J$337=[1]DATA!D3481)*('[1]VLOOKUP DATA'!$K$2:$K$337=[1]DATA!E3481),'[1]VLOOKUP DATA'!$L$2:$L$337)</f>
        <v>Standard</v>
      </c>
      <c r="I3481" s="1" cm="1">
        <f t="array" ref="I3481">_xlfn.XLOOKUP(B3481,'[1]VLOOKUP DATA'!$A$3:$A$14,_xlfn.XLOOKUP(H3481,'[1]VLOOKUP DATA'!$D$2:$F$2,'[1]VLOOKUP DATA'!$D$3:$F$14))*100</f>
        <v>147</v>
      </c>
      <c r="J3481" s="2">
        <v>-374.55184166666669</v>
      </c>
      <c r="K3481" s="3">
        <f t="shared" si="214"/>
        <v>0</v>
      </c>
      <c r="L3481" s="3">
        <v>87.61666666666666</v>
      </c>
      <c r="M3481" s="4">
        <v>469.95864999999992</v>
      </c>
      <c r="N3481" s="4">
        <v>672.46162500000003</v>
      </c>
      <c r="O3481" s="4">
        <v>767.86798333333354</v>
      </c>
      <c r="P3481" s="3">
        <f t="shared" si="215"/>
        <v>480.00108333333327</v>
      </c>
      <c r="Q3481" s="5">
        <v>0</v>
      </c>
      <c r="R3481" s="5">
        <f>VLOOKUP(D3481,'[1]DESIGN LOAD'!AC:AF,2,FALSE)</f>
        <v>565</v>
      </c>
      <c r="S3481" s="7">
        <f>VLOOKUP(D3481,'[1]DESIGN LOAD'!AC:AF,3,FALSE)</f>
        <v>675</v>
      </c>
      <c r="T3481">
        <f>VLOOKUP(D3481,'[1]DESIGN LOAD'!AC:AF,4,FALSE)</f>
        <v>1240</v>
      </c>
    </row>
    <row r="3482" spans="1:20" x14ac:dyDescent="0.3">
      <c r="A3482" s="6">
        <v>2024</v>
      </c>
      <c r="B3482" s="6">
        <v>11</v>
      </c>
      <c r="C3482" s="6">
        <v>23</v>
      </c>
      <c r="D3482" s="6">
        <v>9</v>
      </c>
      <c r="E3482" s="6" t="str">
        <f t="shared" si="213"/>
        <v>Saturday</v>
      </c>
      <c r="F3482" s="6" t="str">
        <f t="shared" si="216"/>
        <v>Weekend</v>
      </c>
      <c r="G3482" s="6" t="str">
        <f>_xlfn.XLOOKUP(B3482,'[1]VLOOKUP DATA'!$A$3:$A$14,'[1]VLOOKUP DATA'!$C$3:$C$14)</f>
        <v>Low-demand</v>
      </c>
      <c r="H3482" s="6" t="str" cm="1">
        <f t="array" ref="H3482">_xlfn.XLOOKUP(1,('[1]VLOOKUP DATA'!$I$2:$I$337=[1]DATA!G3482)*('[1]VLOOKUP DATA'!$J$2:$J$337=[1]DATA!D3482)*('[1]VLOOKUP DATA'!$K$2:$K$337=[1]DATA!E3482),'[1]VLOOKUP DATA'!$L$2:$L$337)</f>
        <v>Standard</v>
      </c>
      <c r="I3482" s="1" cm="1">
        <f t="array" ref="I3482">_xlfn.XLOOKUP(B3482,'[1]VLOOKUP DATA'!$A$3:$A$14,_xlfn.XLOOKUP(H3482,'[1]VLOOKUP DATA'!$D$2:$F$2,'[1]VLOOKUP DATA'!$D$3:$F$14))*100</f>
        <v>147</v>
      </c>
      <c r="J3482" s="2">
        <v>-36.737174999999993</v>
      </c>
      <c r="K3482" s="3">
        <f t="shared" si="214"/>
        <v>0</v>
      </c>
      <c r="L3482" s="3">
        <v>96.358333333333334</v>
      </c>
      <c r="M3482" s="4">
        <v>4.6111666666666657</v>
      </c>
      <c r="N3482" s="4">
        <v>828.6981333333332</v>
      </c>
      <c r="O3482" s="4">
        <v>796.57131666666669</v>
      </c>
      <c r="P3482" s="3">
        <f t="shared" si="215"/>
        <v>480.00108333333327</v>
      </c>
      <c r="Q3482" s="5">
        <v>0</v>
      </c>
      <c r="R3482" s="5">
        <f>VLOOKUP(D3482,'[1]DESIGN LOAD'!AC:AF,2,FALSE)</f>
        <v>565</v>
      </c>
      <c r="S3482" s="7">
        <f>VLOOKUP(D3482,'[1]DESIGN LOAD'!AC:AF,3,FALSE)</f>
        <v>675</v>
      </c>
      <c r="T3482">
        <f>VLOOKUP(D3482,'[1]DESIGN LOAD'!AC:AF,4,FALSE)</f>
        <v>1240</v>
      </c>
    </row>
    <row r="3483" spans="1:20" x14ac:dyDescent="0.3">
      <c r="A3483" s="6">
        <v>2024</v>
      </c>
      <c r="B3483" s="6">
        <v>11</v>
      </c>
      <c r="C3483" s="6">
        <v>23</v>
      </c>
      <c r="D3483" s="6">
        <v>10</v>
      </c>
      <c r="E3483" s="6" t="str">
        <f t="shared" si="213"/>
        <v>Saturday</v>
      </c>
      <c r="F3483" s="6" t="str">
        <f t="shared" si="216"/>
        <v>Weekend</v>
      </c>
      <c r="G3483" s="6" t="str">
        <f>_xlfn.XLOOKUP(B3483,'[1]VLOOKUP DATA'!$A$3:$A$14,'[1]VLOOKUP DATA'!$C$3:$C$14)</f>
        <v>Low-demand</v>
      </c>
      <c r="H3483" s="6" t="str" cm="1">
        <f t="array" ref="H3483">_xlfn.XLOOKUP(1,('[1]VLOOKUP DATA'!$I$2:$I$337=[1]DATA!G3483)*('[1]VLOOKUP DATA'!$J$2:$J$337=[1]DATA!D3483)*('[1]VLOOKUP DATA'!$K$2:$K$337=[1]DATA!E3483),'[1]VLOOKUP DATA'!$L$2:$L$337)</f>
        <v>Standard</v>
      </c>
      <c r="I3483" s="1" cm="1">
        <f t="array" ref="I3483">_xlfn.XLOOKUP(B3483,'[1]VLOOKUP DATA'!$A$3:$A$14,_xlfn.XLOOKUP(H3483,'[1]VLOOKUP DATA'!$D$2:$F$2,'[1]VLOOKUP DATA'!$D$3:$F$14))*100</f>
        <v>147</v>
      </c>
      <c r="J3483" s="2">
        <v>-31.652833333333316</v>
      </c>
      <c r="K3483" s="3">
        <f t="shared" si="214"/>
        <v>0</v>
      </c>
      <c r="L3483" s="3">
        <v>97.733333333333334</v>
      </c>
      <c r="M3483" s="4">
        <v>0</v>
      </c>
      <c r="N3483" s="4">
        <v>798.78161666666654</v>
      </c>
      <c r="O3483" s="4">
        <v>767.12778333333347</v>
      </c>
      <c r="P3483" s="3">
        <f t="shared" si="215"/>
        <v>480.00108333333327</v>
      </c>
      <c r="Q3483" s="5">
        <v>0</v>
      </c>
      <c r="R3483" s="5">
        <f>VLOOKUP(D3483,'[1]DESIGN LOAD'!AC:AF,2,FALSE)</f>
        <v>565</v>
      </c>
      <c r="S3483" s="7">
        <f>VLOOKUP(D3483,'[1]DESIGN LOAD'!AC:AF,3,FALSE)</f>
        <v>675</v>
      </c>
      <c r="T3483">
        <f>VLOOKUP(D3483,'[1]DESIGN LOAD'!AC:AF,4,FALSE)</f>
        <v>1240</v>
      </c>
    </row>
    <row r="3484" spans="1:20" x14ac:dyDescent="0.3">
      <c r="A3484" s="6">
        <v>2024</v>
      </c>
      <c r="B3484" s="6">
        <v>11</v>
      </c>
      <c r="C3484" s="6">
        <v>23</v>
      </c>
      <c r="D3484" s="6">
        <v>11</v>
      </c>
      <c r="E3484" s="6" t="str">
        <f t="shared" si="213"/>
        <v>Saturday</v>
      </c>
      <c r="F3484" s="6" t="str">
        <f t="shared" si="216"/>
        <v>Weekend</v>
      </c>
      <c r="G3484" s="6" t="str">
        <f>_xlfn.XLOOKUP(B3484,'[1]VLOOKUP DATA'!$A$3:$A$14,'[1]VLOOKUP DATA'!$C$3:$C$14)</f>
        <v>Low-demand</v>
      </c>
      <c r="H3484" s="6" t="str" cm="1">
        <f t="array" ref="H3484">_xlfn.XLOOKUP(1,('[1]VLOOKUP DATA'!$I$2:$I$337=[1]DATA!G3484)*('[1]VLOOKUP DATA'!$J$2:$J$337=[1]DATA!D3484)*('[1]VLOOKUP DATA'!$K$2:$K$337=[1]DATA!E3484),'[1]VLOOKUP DATA'!$L$2:$L$337)</f>
        <v>Standard</v>
      </c>
      <c r="I3484" s="1" cm="1">
        <f t="array" ref="I3484">_xlfn.XLOOKUP(B3484,'[1]VLOOKUP DATA'!$A$3:$A$14,_xlfn.XLOOKUP(H3484,'[1]VLOOKUP DATA'!$D$2:$F$2,'[1]VLOOKUP DATA'!$D$3:$F$14))*100</f>
        <v>147</v>
      </c>
      <c r="J3484" s="2">
        <v>-24.51551666666667</v>
      </c>
      <c r="K3484" s="3">
        <f t="shared" si="214"/>
        <v>0</v>
      </c>
      <c r="L3484" s="3">
        <v>98</v>
      </c>
      <c r="M3484" s="4">
        <v>0</v>
      </c>
      <c r="N3484" s="4">
        <v>805.04429166666648</v>
      </c>
      <c r="O3484" s="4">
        <v>780.53158333333317</v>
      </c>
      <c r="P3484" s="3">
        <f t="shared" si="215"/>
        <v>480.00108333333327</v>
      </c>
      <c r="Q3484" s="5">
        <v>0</v>
      </c>
      <c r="R3484" s="5">
        <f>VLOOKUP(D3484,'[1]DESIGN LOAD'!AC:AF,2,FALSE)</f>
        <v>565</v>
      </c>
      <c r="S3484" s="7">
        <f>VLOOKUP(D3484,'[1]DESIGN LOAD'!AC:AF,3,FALSE)</f>
        <v>675</v>
      </c>
      <c r="T3484">
        <f>VLOOKUP(D3484,'[1]DESIGN LOAD'!AC:AF,4,FALSE)</f>
        <v>1240</v>
      </c>
    </row>
    <row r="3485" spans="1:20" x14ac:dyDescent="0.3">
      <c r="A3485" s="6">
        <v>2024</v>
      </c>
      <c r="B3485" s="6">
        <v>11</v>
      </c>
      <c r="C3485" s="6">
        <v>23</v>
      </c>
      <c r="D3485" s="6">
        <v>12</v>
      </c>
      <c r="E3485" s="6" t="str">
        <f t="shared" si="213"/>
        <v>Saturday</v>
      </c>
      <c r="F3485" s="6" t="str">
        <f t="shared" si="216"/>
        <v>Weekend</v>
      </c>
      <c r="G3485" s="6" t="str">
        <f>_xlfn.XLOOKUP(B3485,'[1]VLOOKUP DATA'!$A$3:$A$14,'[1]VLOOKUP DATA'!$C$3:$C$14)</f>
        <v>Low-demand</v>
      </c>
      <c r="H3485" s="6" t="str" cm="1">
        <f t="array" ref="H3485">_xlfn.XLOOKUP(1,('[1]VLOOKUP DATA'!$I$2:$I$337=[1]DATA!G3485)*('[1]VLOOKUP DATA'!$J$2:$J$337=[1]DATA!D3485)*('[1]VLOOKUP DATA'!$K$2:$K$337=[1]DATA!E3485),'[1]VLOOKUP DATA'!$L$2:$L$337)</f>
        <v>Off-Peak</v>
      </c>
      <c r="I3485" s="1" cm="1">
        <f t="array" ref="I3485">_xlfn.XLOOKUP(B3485,'[1]VLOOKUP DATA'!$A$3:$A$14,_xlfn.XLOOKUP(H3485,'[1]VLOOKUP DATA'!$D$2:$F$2,'[1]VLOOKUP DATA'!$D$3:$F$14))*100</f>
        <v>93</v>
      </c>
      <c r="J3485" s="2">
        <v>-20.146458333333324</v>
      </c>
      <c r="K3485" s="3">
        <f t="shared" si="214"/>
        <v>0</v>
      </c>
      <c r="L3485" s="3">
        <v>98.2</v>
      </c>
      <c r="M3485" s="4">
        <v>0</v>
      </c>
      <c r="N3485" s="4">
        <v>831.03822500000012</v>
      </c>
      <c r="O3485" s="4">
        <v>810.89080833333355</v>
      </c>
      <c r="P3485" s="3">
        <f t="shared" si="215"/>
        <v>480.00108333333327</v>
      </c>
      <c r="Q3485" s="5">
        <v>0</v>
      </c>
      <c r="R3485" s="5">
        <f>VLOOKUP(D3485,'[1]DESIGN LOAD'!AC:AF,2,FALSE)</f>
        <v>565</v>
      </c>
      <c r="S3485" s="7">
        <f>VLOOKUP(D3485,'[1]DESIGN LOAD'!AC:AF,3,FALSE)</f>
        <v>675</v>
      </c>
      <c r="T3485">
        <f>VLOOKUP(D3485,'[1]DESIGN LOAD'!AC:AF,4,FALSE)</f>
        <v>1240</v>
      </c>
    </row>
    <row r="3486" spans="1:20" x14ac:dyDescent="0.3">
      <c r="A3486" s="6">
        <v>2024</v>
      </c>
      <c r="B3486" s="6">
        <v>11</v>
      </c>
      <c r="C3486" s="6">
        <v>23</v>
      </c>
      <c r="D3486" s="6">
        <v>13</v>
      </c>
      <c r="E3486" s="6" t="str">
        <f t="shared" si="213"/>
        <v>Saturday</v>
      </c>
      <c r="F3486" s="6" t="str">
        <f t="shared" si="216"/>
        <v>Weekend</v>
      </c>
      <c r="G3486" s="6" t="str">
        <f>_xlfn.XLOOKUP(B3486,'[1]VLOOKUP DATA'!$A$3:$A$14,'[1]VLOOKUP DATA'!$C$3:$C$14)</f>
        <v>Low-demand</v>
      </c>
      <c r="H3486" s="6" t="str" cm="1">
        <f t="array" ref="H3486">_xlfn.XLOOKUP(1,('[1]VLOOKUP DATA'!$I$2:$I$337=[1]DATA!G3486)*('[1]VLOOKUP DATA'!$J$2:$J$337=[1]DATA!D3486)*('[1]VLOOKUP DATA'!$K$2:$K$337=[1]DATA!E3486),'[1]VLOOKUP DATA'!$L$2:$L$337)</f>
        <v>Off-Peak</v>
      </c>
      <c r="I3486" s="1" cm="1">
        <f t="array" ref="I3486">_xlfn.XLOOKUP(B3486,'[1]VLOOKUP DATA'!$A$3:$A$14,_xlfn.XLOOKUP(H3486,'[1]VLOOKUP DATA'!$D$2:$F$2,'[1]VLOOKUP DATA'!$D$3:$F$14))*100</f>
        <v>93</v>
      </c>
      <c r="J3486" s="2">
        <v>-15.758383333333333</v>
      </c>
      <c r="K3486" s="3">
        <f t="shared" si="214"/>
        <v>0</v>
      </c>
      <c r="L3486" s="3">
        <v>99</v>
      </c>
      <c r="M3486" s="4">
        <v>0</v>
      </c>
      <c r="N3486" s="4">
        <v>826.58768333333342</v>
      </c>
      <c r="O3486" s="4">
        <v>810.82836666666662</v>
      </c>
      <c r="P3486" s="3">
        <f t="shared" si="215"/>
        <v>480.00108333333327</v>
      </c>
      <c r="Q3486" s="5">
        <v>0</v>
      </c>
      <c r="R3486" s="5">
        <f>VLOOKUP(D3486,'[1]DESIGN LOAD'!AC:AF,2,FALSE)</f>
        <v>565</v>
      </c>
      <c r="S3486" s="7">
        <f>VLOOKUP(D3486,'[1]DESIGN LOAD'!AC:AF,3,FALSE)</f>
        <v>675</v>
      </c>
      <c r="T3486">
        <f>VLOOKUP(D3486,'[1]DESIGN LOAD'!AC:AF,4,FALSE)</f>
        <v>1240</v>
      </c>
    </row>
    <row r="3487" spans="1:20" x14ac:dyDescent="0.3">
      <c r="A3487" s="6">
        <v>2024</v>
      </c>
      <c r="B3487" s="6">
        <v>11</v>
      </c>
      <c r="C3487" s="6">
        <v>23</v>
      </c>
      <c r="D3487" s="6">
        <v>14</v>
      </c>
      <c r="E3487" s="6" t="str">
        <f t="shared" si="213"/>
        <v>Saturday</v>
      </c>
      <c r="F3487" s="6" t="str">
        <f t="shared" si="216"/>
        <v>Weekend</v>
      </c>
      <c r="G3487" s="6" t="str">
        <f>_xlfn.XLOOKUP(B3487,'[1]VLOOKUP DATA'!$A$3:$A$14,'[1]VLOOKUP DATA'!$C$3:$C$14)</f>
        <v>Low-demand</v>
      </c>
      <c r="H3487" s="6" t="str" cm="1">
        <f t="array" ref="H3487">_xlfn.XLOOKUP(1,('[1]VLOOKUP DATA'!$I$2:$I$337=[1]DATA!G3487)*('[1]VLOOKUP DATA'!$J$2:$J$337=[1]DATA!D3487)*('[1]VLOOKUP DATA'!$K$2:$K$337=[1]DATA!E3487),'[1]VLOOKUP DATA'!$L$2:$L$337)</f>
        <v>Off-Peak</v>
      </c>
      <c r="I3487" s="1" cm="1">
        <f t="array" ref="I3487">_xlfn.XLOOKUP(B3487,'[1]VLOOKUP DATA'!$A$3:$A$14,_xlfn.XLOOKUP(H3487,'[1]VLOOKUP DATA'!$D$2:$F$2,'[1]VLOOKUP DATA'!$D$3:$F$14))*100</f>
        <v>93</v>
      </c>
      <c r="J3487" s="2">
        <v>-13.868199999999993</v>
      </c>
      <c r="K3487" s="3">
        <f t="shared" si="214"/>
        <v>0</v>
      </c>
      <c r="L3487" s="3">
        <v>98.833333333333329</v>
      </c>
      <c r="M3487" s="4">
        <v>0</v>
      </c>
      <c r="N3487" s="4">
        <v>837.27535</v>
      </c>
      <c r="O3487" s="4">
        <v>823.40627499999994</v>
      </c>
      <c r="P3487" s="3">
        <f t="shared" si="215"/>
        <v>480.00108333333327</v>
      </c>
      <c r="Q3487" s="5">
        <v>0</v>
      </c>
      <c r="R3487" s="5">
        <f>VLOOKUP(D3487,'[1]DESIGN LOAD'!AC:AF,2,FALSE)</f>
        <v>565</v>
      </c>
      <c r="S3487" s="7">
        <f>VLOOKUP(D3487,'[1]DESIGN LOAD'!AC:AF,3,FALSE)</f>
        <v>675</v>
      </c>
      <c r="T3487">
        <f>VLOOKUP(D3487,'[1]DESIGN LOAD'!AC:AF,4,FALSE)</f>
        <v>1240</v>
      </c>
    </row>
    <row r="3488" spans="1:20" x14ac:dyDescent="0.3">
      <c r="A3488" s="6">
        <v>2024</v>
      </c>
      <c r="B3488" s="6">
        <v>11</v>
      </c>
      <c r="C3488" s="6">
        <v>23</v>
      </c>
      <c r="D3488" s="6">
        <v>15</v>
      </c>
      <c r="E3488" s="6" t="str">
        <f t="shared" si="213"/>
        <v>Saturday</v>
      </c>
      <c r="F3488" s="6" t="str">
        <f t="shared" si="216"/>
        <v>Weekend</v>
      </c>
      <c r="G3488" s="6" t="str">
        <f>_xlfn.XLOOKUP(B3488,'[1]VLOOKUP DATA'!$A$3:$A$14,'[1]VLOOKUP DATA'!$C$3:$C$14)</f>
        <v>Low-demand</v>
      </c>
      <c r="H3488" s="6" t="str" cm="1">
        <f t="array" ref="H3488">_xlfn.XLOOKUP(1,('[1]VLOOKUP DATA'!$I$2:$I$337=[1]DATA!G3488)*('[1]VLOOKUP DATA'!$J$2:$J$337=[1]DATA!D3488)*('[1]VLOOKUP DATA'!$K$2:$K$337=[1]DATA!E3488),'[1]VLOOKUP DATA'!$L$2:$L$337)</f>
        <v>Off-Peak</v>
      </c>
      <c r="I3488" s="1" cm="1">
        <f t="array" ref="I3488">_xlfn.XLOOKUP(B3488,'[1]VLOOKUP DATA'!$A$3:$A$14,_xlfn.XLOOKUP(H3488,'[1]VLOOKUP DATA'!$D$2:$F$2,'[1]VLOOKUP DATA'!$D$3:$F$14))*100</f>
        <v>93</v>
      </c>
      <c r="J3488" s="2">
        <v>46.602883333333303</v>
      </c>
      <c r="K3488" s="3">
        <f t="shared" si="214"/>
        <v>46.602883333333303</v>
      </c>
      <c r="L3488" s="3">
        <v>96.724999999999994</v>
      </c>
      <c r="M3488" s="4">
        <v>83.977016666666657</v>
      </c>
      <c r="N3488" s="4">
        <v>695.63495833333297</v>
      </c>
      <c r="O3488" s="4">
        <v>826.21476666666626</v>
      </c>
      <c r="P3488" s="3">
        <f t="shared" si="215"/>
        <v>480.00108333333327</v>
      </c>
      <c r="Q3488" s="5">
        <v>0</v>
      </c>
      <c r="R3488" s="5">
        <f>VLOOKUP(D3488,'[1]DESIGN LOAD'!AC:AF,2,FALSE)</f>
        <v>565</v>
      </c>
      <c r="S3488" s="7">
        <f>VLOOKUP(D3488,'[1]DESIGN LOAD'!AC:AF,3,FALSE)</f>
        <v>675</v>
      </c>
      <c r="T3488">
        <f>VLOOKUP(D3488,'[1]DESIGN LOAD'!AC:AF,4,FALSE)</f>
        <v>1240</v>
      </c>
    </row>
    <row r="3489" spans="1:20" x14ac:dyDescent="0.3">
      <c r="A3489" s="6">
        <v>2024</v>
      </c>
      <c r="B3489" s="6">
        <v>11</v>
      </c>
      <c r="C3489" s="6">
        <v>23</v>
      </c>
      <c r="D3489" s="6">
        <v>16</v>
      </c>
      <c r="E3489" s="6" t="str">
        <f t="shared" si="213"/>
        <v>Saturday</v>
      </c>
      <c r="F3489" s="6" t="str">
        <f t="shared" si="216"/>
        <v>Weekend</v>
      </c>
      <c r="G3489" s="6" t="str">
        <f>_xlfn.XLOOKUP(B3489,'[1]VLOOKUP DATA'!$A$3:$A$14,'[1]VLOOKUP DATA'!$C$3:$C$14)</f>
        <v>Low-demand</v>
      </c>
      <c r="H3489" s="6" t="str" cm="1">
        <f t="array" ref="H3489">_xlfn.XLOOKUP(1,('[1]VLOOKUP DATA'!$I$2:$I$337=[1]DATA!G3489)*('[1]VLOOKUP DATA'!$J$2:$J$337=[1]DATA!D3489)*('[1]VLOOKUP DATA'!$K$2:$K$337=[1]DATA!E3489),'[1]VLOOKUP DATA'!$L$2:$L$337)</f>
        <v>Off-Peak</v>
      </c>
      <c r="I3489" s="1" cm="1">
        <f t="array" ref="I3489">_xlfn.XLOOKUP(B3489,'[1]VLOOKUP DATA'!$A$3:$A$14,_xlfn.XLOOKUP(H3489,'[1]VLOOKUP DATA'!$D$2:$F$2,'[1]VLOOKUP DATA'!$D$3:$F$14))*100</f>
        <v>93</v>
      </c>
      <c r="J3489" s="2">
        <v>-13.224275000000004</v>
      </c>
      <c r="K3489" s="3">
        <f t="shared" si="214"/>
        <v>0</v>
      </c>
      <c r="L3489" s="3">
        <v>95.775000000000006</v>
      </c>
      <c r="M3489" s="4">
        <v>347.88798333333335</v>
      </c>
      <c r="N3489" s="4">
        <v>467.03943333333325</v>
      </c>
      <c r="O3489" s="4">
        <v>801.70286666666664</v>
      </c>
      <c r="P3489" s="3">
        <f t="shared" si="215"/>
        <v>480.00108333333327</v>
      </c>
      <c r="Q3489" s="5">
        <v>0</v>
      </c>
      <c r="R3489" s="5">
        <f>VLOOKUP(D3489,'[1]DESIGN LOAD'!AC:AF,2,FALSE)</f>
        <v>565</v>
      </c>
      <c r="S3489" s="7">
        <f>VLOOKUP(D3489,'[1]DESIGN LOAD'!AC:AF,3,FALSE)</f>
        <v>675</v>
      </c>
      <c r="T3489">
        <f>VLOOKUP(D3489,'[1]DESIGN LOAD'!AC:AF,4,FALSE)</f>
        <v>1240</v>
      </c>
    </row>
    <row r="3490" spans="1:20" x14ac:dyDescent="0.3">
      <c r="A3490" s="6">
        <v>2024</v>
      </c>
      <c r="B3490" s="6">
        <v>11</v>
      </c>
      <c r="C3490" s="6">
        <v>23</v>
      </c>
      <c r="D3490" s="6">
        <v>17</v>
      </c>
      <c r="E3490" s="6" t="str">
        <f t="shared" si="213"/>
        <v>Saturday</v>
      </c>
      <c r="F3490" s="6" t="str">
        <f t="shared" si="216"/>
        <v>Weekend</v>
      </c>
      <c r="G3490" s="6" t="str">
        <f>_xlfn.XLOOKUP(B3490,'[1]VLOOKUP DATA'!$A$3:$A$14,'[1]VLOOKUP DATA'!$C$3:$C$14)</f>
        <v>Low-demand</v>
      </c>
      <c r="H3490" s="6" t="str" cm="1">
        <f t="array" ref="H3490">_xlfn.XLOOKUP(1,('[1]VLOOKUP DATA'!$I$2:$I$337=[1]DATA!G3490)*('[1]VLOOKUP DATA'!$J$2:$J$337=[1]DATA!D3490)*('[1]VLOOKUP DATA'!$K$2:$K$337=[1]DATA!E3490),'[1]VLOOKUP DATA'!$L$2:$L$337)</f>
        <v>Off-Peak</v>
      </c>
      <c r="I3490" s="1" cm="1">
        <f t="array" ref="I3490">_xlfn.XLOOKUP(B3490,'[1]VLOOKUP DATA'!$A$3:$A$14,_xlfn.XLOOKUP(H3490,'[1]VLOOKUP DATA'!$D$2:$F$2,'[1]VLOOKUP DATA'!$D$3:$F$14))*100</f>
        <v>93</v>
      </c>
      <c r="J3490" s="2">
        <v>163.22384166666669</v>
      </c>
      <c r="K3490" s="3">
        <f t="shared" si="214"/>
        <v>163.22384166666669</v>
      </c>
      <c r="L3490" s="3">
        <v>92.1</v>
      </c>
      <c r="M3490" s="4">
        <v>479.83395833333333</v>
      </c>
      <c r="N3490" s="4">
        <v>198.88344999999993</v>
      </c>
      <c r="O3490" s="4">
        <v>841.94171666666637</v>
      </c>
      <c r="P3490" s="3">
        <f t="shared" si="215"/>
        <v>480.00108333333327</v>
      </c>
      <c r="Q3490" s="5">
        <v>0</v>
      </c>
      <c r="R3490" s="5">
        <f>VLOOKUP(D3490,'[1]DESIGN LOAD'!AC:AF,2,FALSE)</f>
        <v>555</v>
      </c>
      <c r="S3490" s="7">
        <f>VLOOKUP(D3490,'[1]DESIGN LOAD'!AC:AF,3,FALSE)</f>
        <v>675</v>
      </c>
      <c r="T3490">
        <f>VLOOKUP(D3490,'[1]DESIGN LOAD'!AC:AF,4,FALSE)</f>
        <v>1230</v>
      </c>
    </row>
    <row r="3491" spans="1:20" x14ac:dyDescent="0.3">
      <c r="A3491" s="6">
        <v>2024</v>
      </c>
      <c r="B3491" s="6">
        <v>11</v>
      </c>
      <c r="C3491" s="6">
        <v>23</v>
      </c>
      <c r="D3491" s="6">
        <v>18</v>
      </c>
      <c r="E3491" s="6" t="str">
        <f t="shared" si="213"/>
        <v>Saturday</v>
      </c>
      <c r="F3491" s="6" t="str">
        <f t="shared" si="216"/>
        <v>Weekend</v>
      </c>
      <c r="G3491" s="6" t="str">
        <f>_xlfn.XLOOKUP(B3491,'[1]VLOOKUP DATA'!$A$3:$A$14,'[1]VLOOKUP DATA'!$C$3:$C$14)</f>
        <v>Low-demand</v>
      </c>
      <c r="H3491" s="6" t="str" cm="1">
        <f t="array" ref="H3491">_xlfn.XLOOKUP(1,('[1]VLOOKUP DATA'!$I$2:$I$337=[1]DATA!G3491)*('[1]VLOOKUP DATA'!$J$2:$J$337=[1]DATA!D3491)*('[1]VLOOKUP DATA'!$K$2:$K$337=[1]DATA!E3491),'[1]VLOOKUP DATA'!$L$2:$L$337)</f>
        <v>Standard</v>
      </c>
      <c r="I3491" s="1" cm="1">
        <f t="array" ref="I3491">_xlfn.XLOOKUP(B3491,'[1]VLOOKUP DATA'!$A$3:$A$14,_xlfn.XLOOKUP(H3491,'[1]VLOOKUP DATA'!$D$2:$F$2,'[1]VLOOKUP DATA'!$D$3:$F$14))*100</f>
        <v>147</v>
      </c>
      <c r="J3491" s="2">
        <v>210.26719626168224</v>
      </c>
      <c r="K3491" s="3">
        <f t="shared" si="214"/>
        <v>210.26719626168224</v>
      </c>
      <c r="L3491" s="3">
        <v>81.485981308411212</v>
      </c>
      <c r="M3491" s="4">
        <v>479.83960747663559</v>
      </c>
      <c r="N3491" s="4">
        <v>37.749102803738317</v>
      </c>
      <c r="O3491" s="4">
        <v>727.85640186915919</v>
      </c>
      <c r="P3491" s="3">
        <f t="shared" si="215"/>
        <v>480.00108333333327</v>
      </c>
      <c r="Q3491" s="5">
        <v>0</v>
      </c>
      <c r="R3491" s="5">
        <f>VLOOKUP(D3491,'[1]DESIGN LOAD'!AC:AF,2,FALSE)</f>
        <v>485</v>
      </c>
      <c r="S3491" s="7">
        <f>VLOOKUP(D3491,'[1]DESIGN LOAD'!AC:AF,3,FALSE)</f>
        <v>655</v>
      </c>
      <c r="T3491">
        <f>VLOOKUP(D3491,'[1]DESIGN LOAD'!AC:AF,4,FALSE)</f>
        <v>1140</v>
      </c>
    </row>
    <row r="3492" spans="1:20" x14ac:dyDescent="0.3">
      <c r="A3492" s="6">
        <v>2024</v>
      </c>
      <c r="B3492" s="6">
        <v>11</v>
      </c>
      <c r="C3492" s="6">
        <v>23</v>
      </c>
      <c r="D3492" s="6">
        <v>19</v>
      </c>
      <c r="E3492" s="6" t="str">
        <f t="shared" si="213"/>
        <v>Saturday</v>
      </c>
      <c r="F3492" s="6" t="str">
        <f t="shared" si="216"/>
        <v>Weekend</v>
      </c>
      <c r="G3492" s="6" t="str">
        <f>_xlfn.XLOOKUP(B3492,'[1]VLOOKUP DATA'!$A$3:$A$14,'[1]VLOOKUP DATA'!$C$3:$C$14)</f>
        <v>Low-demand</v>
      </c>
      <c r="H3492" s="6" t="str" cm="1">
        <f t="array" ref="H3492">_xlfn.XLOOKUP(1,('[1]VLOOKUP DATA'!$I$2:$I$337=[1]DATA!G3492)*('[1]VLOOKUP DATA'!$J$2:$J$337=[1]DATA!D3492)*('[1]VLOOKUP DATA'!$K$2:$K$337=[1]DATA!E3492),'[1]VLOOKUP DATA'!$L$2:$L$337)</f>
        <v>Standard</v>
      </c>
      <c r="I3492" s="1" cm="1">
        <f t="array" ref="I3492">_xlfn.XLOOKUP(B3492,'[1]VLOOKUP DATA'!$A$3:$A$14,_xlfn.XLOOKUP(H3492,'[1]VLOOKUP DATA'!$D$2:$F$2,'[1]VLOOKUP DATA'!$D$3:$F$14))*100</f>
        <v>147</v>
      </c>
      <c r="J3492" s="2">
        <v>148.2607387387387</v>
      </c>
      <c r="K3492" s="3">
        <f t="shared" si="214"/>
        <v>148.2607387387387</v>
      </c>
      <c r="L3492" s="3">
        <v>70</v>
      </c>
      <c r="M3492" s="4">
        <v>479.82428828828813</v>
      </c>
      <c r="N3492" s="4">
        <v>3.4446216216216206</v>
      </c>
      <c r="O3492" s="4">
        <v>590.53263963963957</v>
      </c>
      <c r="P3492" s="3">
        <f t="shared" si="215"/>
        <v>480.00108333333327</v>
      </c>
      <c r="Q3492" s="5">
        <v>0</v>
      </c>
      <c r="R3492" s="5">
        <f>VLOOKUP(D3492,'[1]DESIGN LOAD'!AC:AF,2,FALSE)</f>
        <v>295</v>
      </c>
      <c r="S3492" s="7">
        <f>VLOOKUP(D3492,'[1]DESIGN LOAD'!AC:AF,3,FALSE)</f>
        <v>655</v>
      </c>
      <c r="T3492">
        <f>VLOOKUP(D3492,'[1]DESIGN LOAD'!AC:AF,4,FALSE)</f>
        <v>950</v>
      </c>
    </row>
    <row r="3493" spans="1:20" x14ac:dyDescent="0.3">
      <c r="A3493" s="6">
        <v>2024</v>
      </c>
      <c r="B3493" s="6">
        <v>11</v>
      </c>
      <c r="C3493" s="6">
        <v>23</v>
      </c>
      <c r="D3493" s="6">
        <v>20</v>
      </c>
      <c r="E3493" s="6" t="str">
        <f t="shared" si="213"/>
        <v>Saturday</v>
      </c>
      <c r="F3493" s="6" t="str">
        <f t="shared" si="216"/>
        <v>Weekend</v>
      </c>
      <c r="G3493" s="6" t="str">
        <f>_xlfn.XLOOKUP(B3493,'[1]VLOOKUP DATA'!$A$3:$A$14,'[1]VLOOKUP DATA'!$C$3:$C$14)</f>
        <v>Low-demand</v>
      </c>
      <c r="H3493" s="6" t="str" cm="1">
        <f t="array" ref="H3493">_xlfn.XLOOKUP(1,('[1]VLOOKUP DATA'!$I$2:$I$337=[1]DATA!G3493)*('[1]VLOOKUP DATA'!$J$2:$J$337=[1]DATA!D3493)*('[1]VLOOKUP DATA'!$K$2:$K$337=[1]DATA!E3493),'[1]VLOOKUP DATA'!$L$2:$L$337)</f>
        <v>Off-Peak</v>
      </c>
      <c r="I3493" s="1" cm="1">
        <f t="array" ref="I3493">_xlfn.XLOOKUP(B3493,'[1]VLOOKUP DATA'!$A$3:$A$14,_xlfn.XLOOKUP(H3493,'[1]VLOOKUP DATA'!$D$2:$F$2,'[1]VLOOKUP DATA'!$D$3:$F$14))*100</f>
        <v>93</v>
      </c>
      <c r="J3493" s="2">
        <v>15.028275000000001</v>
      </c>
      <c r="K3493" s="3">
        <f t="shared" si="214"/>
        <v>15.028275000000001</v>
      </c>
      <c r="L3493" s="3">
        <v>65.316666666666663</v>
      </c>
      <c r="M3493" s="4">
        <v>479.83237499999984</v>
      </c>
      <c r="N3493" s="4">
        <v>0</v>
      </c>
      <c r="O3493" s="4">
        <v>494.86079999999981</v>
      </c>
      <c r="P3493" s="3">
        <f t="shared" si="215"/>
        <v>480.00108333333327</v>
      </c>
      <c r="Q3493" s="5">
        <v>0</v>
      </c>
      <c r="R3493" s="5">
        <f>VLOOKUP(D3493,'[1]DESIGN LOAD'!AC:AF,2,FALSE)</f>
        <v>295</v>
      </c>
      <c r="S3493" s="7">
        <f>VLOOKUP(D3493,'[1]DESIGN LOAD'!AC:AF,3,FALSE)</f>
        <v>190</v>
      </c>
      <c r="T3493">
        <f>VLOOKUP(D3493,'[1]DESIGN LOAD'!AC:AF,4,FALSE)</f>
        <v>485</v>
      </c>
    </row>
    <row r="3494" spans="1:20" x14ac:dyDescent="0.3">
      <c r="A3494" s="6">
        <v>2024</v>
      </c>
      <c r="B3494" s="6">
        <v>11</v>
      </c>
      <c r="C3494" s="6">
        <v>23</v>
      </c>
      <c r="D3494" s="6">
        <v>21</v>
      </c>
      <c r="E3494" s="6" t="str">
        <f t="shared" si="213"/>
        <v>Saturday</v>
      </c>
      <c r="F3494" s="6" t="str">
        <f t="shared" si="216"/>
        <v>Weekend</v>
      </c>
      <c r="G3494" s="6" t="str">
        <f>_xlfn.XLOOKUP(B3494,'[1]VLOOKUP DATA'!$A$3:$A$14,'[1]VLOOKUP DATA'!$C$3:$C$14)</f>
        <v>Low-demand</v>
      </c>
      <c r="H3494" s="6" t="str" cm="1">
        <f t="array" ref="H3494">_xlfn.XLOOKUP(1,('[1]VLOOKUP DATA'!$I$2:$I$337=[1]DATA!G3494)*('[1]VLOOKUP DATA'!$J$2:$J$337=[1]DATA!D3494)*('[1]VLOOKUP DATA'!$K$2:$K$337=[1]DATA!E3494),'[1]VLOOKUP DATA'!$L$2:$L$337)</f>
        <v>Off-Peak</v>
      </c>
      <c r="I3494" s="1" cm="1">
        <f t="array" ref="I3494">_xlfn.XLOOKUP(B3494,'[1]VLOOKUP DATA'!$A$3:$A$14,_xlfn.XLOOKUP(H3494,'[1]VLOOKUP DATA'!$D$2:$F$2,'[1]VLOOKUP DATA'!$D$3:$F$14))*100</f>
        <v>93</v>
      </c>
      <c r="J3494" s="2">
        <v>-8.166666666685529E-4</v>
      </c>
      <c r="K3494" s="3">
        <f t="shared" si="214"/>
        <v>0</v>
      </c>
      <c r="L3494" s="3">
        <v>63.94166666666667</v>
      </c>
      <c r="M3494" s="4">
        <v>479.83469166666669</v>
      </c>
      <c r="N3494" s="4">
        <v>0</v>
      </c>
      <c r="O3494" s="4">
        <v>479.83355833333309</v>
      </c>
      <c r="P3494" s="3">
        <f t="shared" si="215"/>
        <v>480.00108333333327</v>
      </c>
      <c r="Q3494" s="5">
        <v>0</v>
      </c>
      <c r="R3494" s="5">
        <f>VLOOKUP(D3494,'[1]DESIGN LOAD'!AC:AF,2,FALSE)</f>
        <v>295</v>
      </c>
      <c r="S3494" s="7">
        <f>VLOOKUP(D3494,'[1]DESIGN LOAD'!AC:AF,3,FALSE)</f>
        <v>190</v>
      </c>
      <c r="T3494">
        <f>VLOOKUP(D3494,'[1]DESIGN LOAD'!AC:AF,4,FALSE)</f>
        <v>485</v>
      </c>
    </row>
    <row r="3495" spans="1:20" x14ac:dyDescent="0.3">
      <c r="A3495" s="6">
        <v>2024</v>
      </c>
      <c r="B3495" s="6">
        <v>11</v>
      </c>
      <c r="C3495" s="6">
        <v>23</v>
      </c>
      <c r="D3495" s="6">
        <v>22</v>
      </c>
      <c r="E3495" s="6" t="str">
        <f t="shared" si="213"/>
        <v>Saturday</v>
      </c>
      <c r="F3495" s="6" t="str">
        <f t="shared" si="216"/>
        <v>Weekend</v>
      </c>
      <c r="G3495" s="6" t="str">
        <f>_xlfn.XLOOKUP(B3495,'[1]VLOOKUP DATA'!$A$3:$A$14,'[1]VLOOKUP DATA'!$C$3:$C$14)</f>
        <v>Low-demand</v>
      </c>
      <c r="H3495" s="6" t="str" cm="1">
        <f t="array" ref="H3495">_xlfn.XLOOKUP(1,('[1]VLOOKUP DATA'!$I$2:$I$337=[1]DATA!G3495)*('[1]VLOOKUP DATA'!$J$2:$J$337=[1]DATA!D3495)*('[1]VLOOKUP DATA'!$K$2:$K$337=[1]DATA!E3495),'[1]VLOOKUP DATA'!$L$2:$L$337)</f>
        <v>Off-Peak</v>
      </c>
      <c r="I3495" s="1" cm="1">
        <f t="array" ref="I3495">_xlfn.XLOOKUP(B3495,'[1]VLOOKUP DATA'!$A$3:$A$14,_xlfn.XLOOKUP(H3495,'[1]VLOOKUP DATA'!$D$2:$F$2,'[1]VLOOKUP DATA'!$D$3:$F$14))*100</f>
        <v>93</v>
      </c>
      <c r="J3495" s="2">
        <v>5.516666666666671</v>
      </c>
      <c r="K3495" s="3">
        <f t="shared" si="214"/>
        <v>5.516666666666671</v>
      </c>
      <c r="L3495" s="3">
        <v>62.541666666666664</v>
      </c>
      <c r="M3495" s="4">
        <v>479.82953333333313</v>
      </c>
      <c r="N3495" s="4">
        <v>0</v>
      </c>
      <c r="O3495" s="4">
        <v>485.34609166666684</v>
      </c>
      <c r="P3495" s="3">
        <f t="shared" si="215"/>
        <v>480.00108333333327</v>
      </c>
      <c r="Q3495" s="5">
        <v>0</v>
      </c>
      <c r="R3495" s="5">
        <f>VLOOKUP(D3495,'[1]DESIGN LOAD'!AC:AF,2,FALSE)</f>
        <v>200</v>
      </c>
      <c r="S3495" s="7">
        <f>VLOOKUP(D3495,'[1]DESIGN LOAD'!AC:AF,3,FALSE)</f>
        <v>190</v>
      </c>
      <c r="T3495">
        <f>VLOOKUP(D3495,'[1]DESIGN LOAD'!AC:AF,4,FALSE)</f>
        <v>390</v>
      </c>
    </row>
    <row r="3496" spans="1:20" x14ac:dyDescent="0.3">
      <c r="A3496" s="6">
        <v>2024</v>
      </c>
      <c r="B3496" s="6">
        <v>11</v>
      </c>
      <c r="C3496" s="6">
        <v>23</v>
      </c>
      <c r="D3496" s="6">
        <v>23</v>
      </c>
      <c r="E3496" s="6" t="str">
        <f t="shared" si="213"/>
        <v>Saturday</v>
      </c>
      <c r="F3496" s="6" t="str">
        <f t="shared" si="216"/>
        <v>Weekend</v>
      </c>
      <c r="G3496" s="6" t="str">
        <f>_xlfn.XLOOKUP(B3496,'[1]VLOOKUP DATA'!$A$3:$A$14,'[1]VLOOKUP DATA'!$C$3:$C$14)</f>
        <v>Low-demand</v>
      </c>
      <c r="H3496" s="6" t="str" cm="1">
        <f t="array" ref="H3496">_xlfn.XLOOKUP(1,('[1]VLOOKUP DATA'!$I$2:$I$337=[1]DATA!G3496)*('[1]VLOOKUP DATA'!$J$2:$J$337=[1]DATA!D3496)*('[1]VLOOKUP DATA'!$K$2:$K$337=[1]DATA!E3496),'[1]VLOOKUP DATA'!$L$2:$L$337)</f>
        <v>Off-Peak</v>
      </c>
      <c r="I3496" s="1" cm="1">
        <f t="array" ref="I3496">_xlfn.XLOOKUP(B3496,'[1]VLOOKUP DATA'!$A$3:$A$14,_xlfn.XLOOKUP(H3496,'[1]VLOOKUP DATA'!$D$2:$F$2,'[1]VLOOKUP DATA'!$D$3:$F$14))*100</f>
        <v>93</v>
      </c>
      <c r="J3496" s="2">
        <v>-13.354266666666668</v>
      </c>
      <c r="K3496" s="3">
        <f t="shared" si="214"/>
        <v>0</v>
      </c>
      <c r="L3496" s="3">
        <v>62.15</v>
      </c>
      <c r="M3496" s="4">
        <v>479.82429166666662</v>
      </c>
      <c r="N3496" s="4">
        <v>0</v>
      </c>
      <c r="O3496" s="4">
        <v>466.46967499999977</v>
      </c>
      <c r="P3496" s="3">
        <f t="shared" si="215"/>
        <v>480.00108333333327</v>
      </c>
      <c r="Q3496" s="5">
        <v>0</v>
      </c>
      <c r="R3496" s="5">
        <f>VLOOKUP(D3496,'[1]DESIGN LOAD'!AC:AF,2,FALSE)</f>
        <v>200</v>
      </c>
      <c r="S3496" s="7">
        <f>VLOOKUP(D3496,'[1]DESIGN LOAD'!AC:AF,3,FALSE)</f>
        <v>190</v>
      </c>
      <c r="T3496">
        <f>VLOOKUP(D3496,'[1]DESIGN LOAD'!AC:AF,4,FALSE)</f>
        <v>390</v>
      </c>
    </row>
    <row r="3497" spans="1:20" x14ac:dyDescent="0.3">
      <c r="A3497" s="6">
        <v>2024</v>
      </c>
      <c r="B3497" s="6">
        <v>11</v>
      </c>
      <c r="C3497" s="6">
        <v>24</v>
      </c>
      <c r="D3497" s="6">
        <v>0</v>
      </c>
      <c r="E3497" s="6" t="str">
        <f t="shared" si="213"/>
        <v>Sunday</v>
      </c>
      <c r="F3497" s="6" t="str">
        <f t="shared" si="216"/>
        <v>Weekend</v>
      </c>
      <c r="G3497" s="6" t="str">
        <f>_xlfn.XLOOKUP(B3497,'[1]VLOOKUP DATA'!$A$3:$A$14,'[1]VLOOKUP DATA'!$C$3:$C$14)</f>
        <v>Low-demand</v>
      </c>
      <c r="H3497" s="6" t="str" cm="1">
        <f t="array" ref="H3497">_xlfn.XLOOKUP(1,('[1]VLOOKUP DATA'!$I$2:$I$337=[1]DATA!G3497)*('[1]VLOOKUP DATA'!$J$2:$J$337=[1]DATA!D3497)*('[1]VLOOKUP DATA'!$K$2:$K$337=[1]DATA!E3497),'[1]VLOOKUP DATA'!$L$2:$L$337)</f>
        <v>Off-Peak</v>
      </c>
      <c r="I3497" s="1" cm="1">
        <f t="array" ref="I3497">_xlfn.XLOOKUP(B3497,'[1]VLOOKUP DATA'!$A$3:$A$14,_xlfn.XLOOKUP(H3497,'[1]VLOOKUP DATA'!$D$2:$F$2,'[1]VLOOKUP DATA'!$D$3:$F$14))*100</f>
        <v>93</v>
      </c>
      <c r="J3497" s="2">
        <v>-16.617925</v>
      </c>
      <c r="K3497" s="3">
        <f t="shared" si="214"/>
        <v>0</v>
      </c>
      <c r="L3497" s="3">
        <v>62</v>
      </c>
      <c r="M3497" s="4">
        <v>479.83789999999988</v>
      </c>
      <c r="N3497" s="4">
        <v>0</v>
      </c>
      <c r="O3497" s="4">
        <v>463.21977499999991</v>
      </c>
      <c r="P3497" s="3">
        <f t="shared" si="215"/>
        <v>480.00108333333327</v>
      </c>
      <c r="Q3497" s="5">
        <v>0</v>
      </c>
      <c r="R3497" s="5">
        <f>VLOOKUP(D3497,'[1]DESIGN LOAD'!AC:AF,2,FALSE)</f>
        <v>200</v>
      </c>
      <c r="S3497" s="7">
        <f>VLOOKUP(D3497,'[1]DESIGN LOAD'!AC:AF,3,FALSE)</f>
        <v>190</v>
      </c>
      <c r="T3497">
        <f>VLOOKUP(D3497,'[1]DESIGN LOAD'!AC:AF,4,FALSE)</f>
        <v>390</v>
      </c>
    </row>
    <row r="3498" spans="1:20" x14ac:dyDescent="0.3">
      <c r="A3498" s="6">
        <v>2024</v>
      </c>
      <c r="B3498" s="6">
        <v>11</v>
      </c>
      <c r="C3498" s="6">
        <v>24</v>
      </c>
      <c r="D3498" s="6">
        <v>1</v>
      </c>
      <c r="E3498" s="6" t="str">
        <f t="shared" si="213"/>
        <v>Sunday</v>
      </c>
      <c r="F3498" s="6" t="str">
        <f t="shared" si="216"/>
        <v>Weekend</v>
      </c>
      <c r="G3498" s="6" t="str">
        <f>_xlfn.XLOOKUP(B3498,'[1]VLOOKUP DATA'!$A$3:$A$14,'[1]VLOOKUP DATA'!$C$3:$C$14)</f>
        <v>Low-demand</v>
      </c>
      <c r="H3498" s="6" t="str" cm="1">
        <f t="array" ref="H3498">_xlfn.XLOOKUP(1,('[1]VLOOKUP DATA'!$I$2:$I$337=[1]DATA!G3498)*('[1]VLOOKUP DATA'!$J$2:$J$337=[1]DATA!D3498)*('[1]VLOOKUP DATA'!$K$2:$K$337=[1]DATA!E3498),'[1]VLOOKUP DATA'!$L$2:$L$337)</f>
        <v>Off-Peak</v>
      </c>
      <c r="I3498" s="1" cm="1">
        <f t="array" ref="I3498">_xlfn.XLOOKUP(B3498,'[1]VLOOKUP DATA'!$A$3:$A$14,_xlfn.XLOOKUP(H3498,'[1]VLOOKUP DATA'!$D$2:$F$2,'[1]VLOOKUP DATA'!$D$3:$F$14))*100</f>
        <v>93</v>
      </c>
      <c r="J3498" s="2">
        <v>-28.844566666666672</v>
      </c>
      <c r="K3498" s="3">
        <f t="shared" si="214"/>
        <v>0</v>
      </c>
      <c r="L3498" s="3">
        <v>62</v>
      </c>
      <c r="M3498" s="4">
        <v>479.83544999999998</v>
      </c>
      <c r="N3498" s="4">
        <v>0</v>
      </c>
      <c r="O3498" s="4">
        <v>450.99034166666655</v>
      </c>
      <c r="P3498" s="3">
        <f t="shared" si="215"/>
        <v>480.00108333333327</v>
      </c>
      <c r="Q3498" s="5">
        <v>0</v>
      </c>
      <c r="R3498" s="5">
        <f>VLOOKUP(D3498,'[1]DESIGN LOAD'!AC:AF,2,FALSE)</f>
        <v>200</v>
      </c>
      <c r="S3498" s="7">
        <f>VLOOKUP(D3498,'[1]DESIGN LOAD'!AC:AF,3,FALSE)</f>
        <v>190</v>
      </c>
      <c r="T3498">
        <f>VLOOKUP(D3498,'[1]DESIGN LOAD'!AC:AF,4,FALSE)</f>
        <v>390</v>
      </c>
    </row>
    <row r="3499" spans="1:20" x14ac:dyDescent="0.3">
      <c r="A3499" s="6">
        <v>2024</v>
      </c>
      <c r="B3499" s="6">
        <v>11</v>
      </c>
      <c r="C3499" s="6">
        <v>24</v>
      </c>
      <c r="D3499" s="6">
        <v>2</v>
      </c>
      <c r="E3499" s="6" t="str">
        <f t="shared" si="213"/>
        <v>Sunday</v>
      </c>
      <c r="F3499" s="6" t="str">
        <f t="shared" si="216"/>
        <v>Weekend</v>
      </c>
      <c r="G3499" s="6" t="str">
        <f>_xlfn.XLOOKUP(B3499,'[1]VLOOKUP DATA'!$A$3:$A$14,'[1]VLOOKUP DATA'!$C$3:$C$14)</f>
        <v>Low-demand</v>
      </c>
      <c r="H3499" s="6" t="str" cm="1">
        <f t="array" ref="H3499">_xlfn.XLOOKUP(1,('[1]VLOOKUP DATA'!$I$2:$I$337=[1]DATA!G3499)*('[1]VLOOKUP DATA'!$J$2:$J$337=[1]DATA!D3499)*('[1]VLOOKUP DATA'!$K$2:$K$337=[1]DATA!E3499),'[1]VLOOKUP DATA'!$L$2:$L$337)</f>
        <v>Off-Peak</v>
      </c>
      <c r="I3499" s="1" cm="1">
        <f t="array" ref="I3499">_xlfn.XLOOKUP(B3499,'[1]VLOOKUP DATA'!$A$3:$A$14,_xlfn.XLOOKUP(H3499,'[1]VLOOKUP DATA'!$D$2:$F$2,'[1]VLOOKUP DATA'!$D$3:$F$14))*100</f>
        <v>93</v>
      </c>
      <c r="J3499" s="2">
        <v>126.47461666666665</v>
      </c>
      <c r="K3499" s="3">
        <f t="shared" si="214"/>
        <v>126.47461666666665</v>
      </c>
      <c r="L3499" s="3">
        <v>59.158333333333331</v>
      </c>
      <c r="M3499" s="4">
        <v>479.82822499999997</v>
      </c>
      <c r="N3499" s="4">
        <v>0</v>
      </c>
      <c r="O3499" s="4">
        <v>606.30333333333351</v>
      </c>
      <c r="P3499" s="3">
        <f t="shared" si="215"/>
        <v>480.00108333333327</v>
      </c>
      <c r="Q3499" s="5">
        <v>0</v>
      </c>
      <c r="R3499" s="5">
        <f>VLOOKUP(D3499,'[1]DESIGN LOAD'!AC:AF,2,FALSE)</f>
        <v>200</v>
      </c>
      <c r="S3499" s="7">
        <f>VLOOKUP(D3499,'[1]DESIGN LOAD'!AC:AF,3,FALSE)</f>
        <v>190</v>
      </c>
      <c r="T3499">
        <f>VLOOKUP(D3499,'[1]DESIGN LOAD'!AC:AF,4,FALSE)</f>
        <v>390</v>
      </c>
    </row>
    <row r="3500" spans="1:20" x14ac:dyDescent="0.3">
      <c r="A3500" s="6">
        <v>2024</v>
      </c>
      <c r="B3500" s="6">
        <v>11</v>
      </c>
      <c r="C3500" s="6">
        <v>24</v>
      </c>
      <c r="D3500" s="6">
        <v>3</v>
      </c>
      <c r="E3500" s="6" t="str">
        <f t="shared" si="213"/>
        <v>Sunday</v>
      </c>
      <c r="F3500" s="6" t="str">
        <f t="shared" si="216"/>
        <v>Weekend</v>
      </c>
      <c r="G3500" s="6" t="str">
        <f>_xlfn.XLOOKUP(B3500,'[1]VLOOKUP DATA'!$A$3:$A$14,'[1]VLOOKUP DATA'!$C$3:$C$14)</f>
        <v>Low-demand</v>
      </c>
      <c r="H3500" s="6" t="str" cm="1">
        <f t="array" ref="H3500">_xlfn.XLOOKUP(1,('[1]VLOOKUP DATA'!$I$2:$I$337=[1]DATA!G3500)*('[1]VLOOKUP DATA'!$J$2:$J$337=[1]DATA!D3500)*('[1]VLOOKUP DATA'!$K$2:$K$337=[1]DATA!E3500),'[1]VLOOKUP DATA'!$L$2:$L$337)</f>
        <v>Off-Peak</v>
      </c>
      <c r="I3500" s="1" cm="1">
        <f t="array" ref="I3500">_xlfn.XLOOKUP(B3500,'[1]VLOOKUP DATA'!$A$3:$A$14,_xlfn.XLOOKUP(H3500,'[1]VLOOKUP DATA'!$D$2:$F$2,'[1]VLOOKUP DATA'!$D$3:$F$14))*100</f>
        <v>93</v>
      </c>
      <c r="J3500" s="2">
        <v>134.48675</v>
      </c>
      <c r="K3500" s="3">
        <f t="shared" si="214"/>
        <v>134.48675</v>
      </c>
      <c r="L3500" s="3">
        <v>51.158333333333331</v>
      </c>
      <c r="M3500" s="4">
        <v>479.84898333333319</v>
      </c>
      <c r="N3500" s="4">
        <v>0</v>
      </c>
      <c r="O3500" s="4">
        <v>614.33620833333293</v>
      </c>
      <c r="P3500" s="3">
        <f t="shared" si="215"/>
        <v>480.00108333333327</v>
      </c>
      <c r="Q3500" s="5">
        <v>0</v>
      </c>
      <c r="R3500" s="5">
        <f>VLOOKUP(D3500,'[1]DESIGN LOAD'!AC:AF,2,FALSE)</f>
        <v>200</v>
      </c>
      <c r="S3500" s="7">
        <f>VLOOKUP(D3500,'[1]DESIGN LOAD'!AC:AF,3,FALSE)</f>
        <v>190</v>
      </c>
      <c r="T3500">
        <f>VLOOKUP(D3500,'[1]DESIGN LOAD'!AC:AF,4,FALSE)</f>
        <v>390</v>
      </c>
    </row>
    <row r="3501" spans="1:20" x14ac:dyDescent="0.3">
      <c r="A3501" s="6">
        <v>2024</v>
      </c>
      <c r="B3501" s="6">
        <v>11</v>
      </c>
      <c r="C3501" s="6">
        <v>24</v>
      </c>
      <c r="D3501" s="6">
        <v>4</v>
      </c>
      <c r="E3501" s="6" t="str">
        <f t="shared" si="213"/>
        <v>Sunday</v>
      </c>
      <c r="F3501" s="6" t="str">
        <f t="shared" si="216"/>
        <v>Weekend</v>
      </c>
      <c r="G3501" s="6" t="str">
        <f>_xlfn.XLOOKUP(B3501,'[1]VLOOKUP DATA'!$A$3:$A$14,'[1]VLOOKUP DATA'!$C$3:$C$14)</f>
        <v>Low-demand</v>
      </c>
      <c r="H3501" s="6" t="str" cm="1">
        <f t="array" ref="H3501">_xlfn.XLOOKUP(1,('[1]VLOOKUP DATA'!$I$2:$I$337=[1]DATA!G3501)*('[1]VLOOKUP DATA'!$J$2:$J$337=[1]DATA!D3501)*('[1]VLOOKUP DATA'!$K$2:$K$337=[1]DATA!E3501),'[1]VLOOKUP DATA'!$L$2:$L$337)</f>
        <v>Off-Peak</v>
      </c>
      <c r="I3501" s="1" cm="1">
        <f t="array" ref="I3501">_xlfn.XLOOKUP(B3501,'[1]VLOOKUP DATA'!$A$3:$A$14,_xlfn.XLOOKUP(H3501,'[1]VLOOKUP DATA'!$D$2:$F$2,'[1]VLOOKUP DATA'!$D$3:$F$14))*100</f>
        <v>93</v>
      </c>
      <c r="J3501" s="2">
        <v>82.17071666666665</v>
      </c>
      <c r="K3501" s="3">
        <f t="shared" si="214"/>
        <v>82.17071666666665</v>
      </c>
      <c r="L3501" s="3">
        <v>43.533333333333331</v>
      </c>
      <c r="M3501" s="4">
        <v>479.45110000000039</v>
      </c>
      <c r="N3501" s="4">
        <v>0</v>
      </c>
      <c r="O3501" s="4">
        <v>617.50583333333304</v>
      </c>
      <c r="P3501" s="3">
        <f t="shared" si="215"/>
        <v>480.00108333333327</v>
      </c>
      <c r="Q3501" s="2">
        <v>55.883524999999999</v>
      </c>
      <c r="R3501" s="5">
        <f>VLOOKUP(D3501,'[1]DESIGN LOAD'!AC:AF,2,FALSE)</f>
        <v>295</v>
      </c>
      <c r="S3501" s="7">
        <f>VLOOKUP(D3501,'[1]DESIGN LOAD'!AC:AF,3,FALSE)</f>
        <v>190</v>
      </c>
      <c r="T3501">
        <f>VLOOKUP(D3501,'[1]DESIGN LOAD'!AC:AF,4,FALSE)</f>
        <v>485</v>
      </c>
    </row>
    <row r="3502" spans="1:20" x14ac:dyDescent="0.3">
      <c r="A3502" s="6">
        <v>2024</v>
      </c>
      <c r="B3502" s="6">
        <v>11</v>
      </c>
      <c r="C3502" s="6">
        <v>24</v>
      </c>
      <c r="D3502" s="6">
        <v>5</v>
      </c>
      <c r="E3502" s="6" t="str">
        <f t="shared" si="213"/>
        <v>Sunday</v>
      </c>
      <c r="F3502" s="6" t="str">
        <f t="shared" si="216"/>
        <v>Weekend</v>
      </c>
      <c r="G3502" s="6" t="str">
        <f>_xlfn.XLOOKUP(B3502,'[1]VLOOKUP DATA'!$A$3:$A$14,'[1]VLOOKUP DATA'!$C$3:$C$14)</f>
        <v>Low-demand</v>
      </c>
      <c r="H3502" s="6" t="str" cm="1">
        <f t="array" ref="H3502">_xlfn.XLOOKUP(1,('[1]VLOOKUP DATA'!$I$2:$I$337=[1]DATA!G3502)*('[1]VLOOKUP DATA'!$J$2:$J$337=[1]DATA!D3502)*('[1]VLOOKUP DATA'!$K$2:$K$337=[1]DATA!E3502),'[1]VLOOKUP DATA'!$L$2:$L$337)</f>
        <v>Off-Peak</v>
      </c>
      <c r="I3502" s="1" cm="1">
        <f t="array" ref="I3502">_xlfn.XLOOKUP(B3502,'[1]VLOOKUP DATA'!$A$3:$A$14,_xlfn.XLOOKUP(H3502,'[1]VLOOKUP DATA'!$D$2:$F$2,'[1]VLOOKUP DATA'!$D$3:$F$14))*100</f>
        <v>93</v>
      </c>
      <c r="J3502" s="2">
        <v>-351.61878333333345</v>
      </c>
      <c r="K3502" s="3">
        <f t="shared" si="214"/>
        <v>0</v>
      </c>
      <c r="L3502" s="3">
        <v>53.05833333333333</v>
      </c>
      <c r="M3502" s="4">
        <v>476.32109166666686</v>
      </c>
      <c r="N3502" s="4">
        <v>9.2635499999999986</v>
      </c>
      <c r="O3502" s="4">
        <v>606.44134999999994</v>
      </c>
      <c r="P3502" s="3">
        <f t="shared" si="215"/>
        <v>480.00108333333327</v>
      </c>
      <c r="Q3502" s="2">
        <v>472.47532500000017</v>
      </c>
      <c r="R3502" s="5">
        <f>VLOOKUP(D3502,'[1]DESIGN LOAD'!AC:AF,2,FALSE)</f>
        <v>295</v>
      </c>
      <c r="S3502" s="7">
        <f>VLOOKUP(D3502,'[1]DESIGN LOAD'!AC:AF,3,FALSE)</f>
        <v>190</v>
      </c>
      <c r="T3502">
        <f>VLOOKUP(D3502,'[1]DESIGN LOAD'!AC:AF,4,FALSE)</f>
        <v>485</v>
      </c>
    </row>
    <row r="3503" spans="1:20" x14ac:dyDescent="0.3">
      <c r="A3503" s="6">
        <v>2024</v>
      </c>
      <c r="B3503" s="6">
        <v>11</v>
      </c>
      <c r="C3503" s="6">
        <v>24</v>
      </c>
      <c r="D3503" s="6">
        <v>6</v>
      </c>
      <c r="E3503" s="6" t="str">
        <f t="shared" si="213"/>
        <v>Sunday</v>
      </c>
      <c r="F3503" s="6" t="str">
        <f t="shared" si="216"/>
        <v>Weekend</v>
      </c>
      <c r="G3503" s="6" t="str">
        <f>_xlfn.XLOOKUP(B3503,'[1]VLOOKUP DATA'!$A$3:$A$14,'[1]VLOOKUP DATA'!$C$3:$C$14)</f>
        <v>Low-demand</v>
      </c>
      <c r="H3503" s="6" t="str" cm="1">
        <f t="array" ref="H3503">_xlfn.XLOOKUP(1,('[1]VLOOKUP DATA'!$I$2:$I$337=[1]DATA!G3503)*('[1]VLOOKUP DATA'!$J$2:$J$337=[1]DATA!D3503)*('[1]VLOOKUP DATA'!$K$2:$K$337=[1]DATA!E3503),'[1]VLOOKUP DATA'!$L$2:$L$337)</f>
        <v>Off-Peak</v>
      </c>
      <c r="I3503" s="1" cm="1">
        <f t="array" ref="I3503">_xlfn.XLOOKUP(B3503,'[1]VLOOKUP DATA'!$A$3:$A$14,_xlfn.XLOOKUP(H3503,'[1]VLOOKUP DATA'!$D$2:$F$2,'[1]VLOOKUP DATA'!$D$3:$F$14))*100</f>
        <v>93</v>
      </c>
      <c r="J3503" s="2">
        <v>-29.167425000000012</v>
      </c>
      <c r="K3503" s="3">
        <f t="shared" si="214"/>
        <v>0</v>
      </c>
      <c r="L3503" s="3">
        <v>57.458333333333336</v>
      </c>
      <c r="M3503" s="4">
        <v>479.85194166666662</v>
      </c>
      <c r="N3503" s="4">
        <v>167.99226666666658</v>
      </c>
      <c r="O3503" s="4">
        <v>618.67669166666667</v>
      </c>
      <c r="P3503" s="3">
        <f t="shared" si="215"/>
        <v>480.00108333333327</v>
      </c>
      <c r="Q3503" s="5">
        <v>0</v>
      </c>
      <c r="R3503" s="5">
        <f>VLOOKUP(D3503,'[1]DESIGN LOAD'!AC:AF,2,FALSE)</f>
        <v>295</v>
      </c>
      <c r="S3503" s="7">
        <f>VLOOKUP(D3503,'[1]DESIGN LOAD'!AC:AF,3,FALSE)</f>
        <v>190</v>
      </c>
      <c r="T3503">
        <f>VLOOKUP(D3503,'[1]DESIGN LOAD'!AC:AF,4,FALSE)</f>
        <v>485</v>
      </c>
    </row>
    <row r="3504" spans="1:20" x14ac:dyDescent="0.3">
      <c r="A3504" s="6">
        <v>2024</v>
      </c>
      <c r="B3504" s="6">
        <v>11</v>
      </c>
      <c r="C3504" s="6">
        <v>24</v>
      </c>
      <c r="D3504" s="6">
        <v>7</v>
      </c>
      <c r="E3504" s="6" t="str">
        <f t="shared" si="213"/>
        <v>Sunday</v>
      </c>
      <c r="F3504" s="6" t="str">
        <f t="shared" si="216"/>
        <v>Weekend</v>
      </c>
      <c r="G3504" s="6" t="str">
        <f>_xlfn.XLOOKUP(B3504,'[1]VLOOKUP DATA'!$A$3:$A$14,'[1]VLOOKUP DATA'!$C$3:$C$14)</f>
        <v>Low-demand</v>
      </c>
      <c r="H3504" s="6" t="str" cm="1">
        <f t="array" ref="H3504">_xlfn.XLOOKUP(1,('[1]VLOOKUP DATA'!$I$2:$I$337=[1]DATA!G3504)*('[1]VLOOKUP DATA'!$J$2:$J$337=[1]DATA!D3504)*('[1]VLOOKUP DATA'!$K$2:$K$337=[1]DATA!E3504),'[1]VLOOKUP DATA'!$L$2:$L$337)</f>
        <v>Off-Peak</v>
      </c>
      <c r="I3504" s="1" cm="1">
        <f t="array" ref="I3504">_xlfn.XLOOKUP(B3504,'[1]VLOOKUP DATA'!$A$3:$A$14,_xlfn.XLOOKUP(H3504,'[1]VLOOKUP DATA'!$D$2:$F$2,'[1]VLOOKUP DATA'!$D$3:$F$14))*100</f>
        <v>93</v>
      </c>
      <c r="J3504" s="2">
        <v>-137.69938333333332</v>
      </c>
      <c r="K3504" s="3">
        <f t="shared" si="214"/>
        <v>0</v>
      </c>
      <c r="L3504" s="3">
        <v>61.625</v>
      </c>
      <c r="M3504" s="4">
        <v>479.82827499999979</v>
      </c>
      <c r="N3504" s="4">
        <v>437.21584166666651</v>
      </c>
      <c r="O3504" s="4">
        <v>779.34419166666669</v>
      </c>
      <c r="P3504" s="3">
        <f t="shared" si="215"/>
        <v>480.00108333333327</v>
      </c>
      <c r="Q3504" s="5">
        <v>0</v>
      </c>
      <c r="R3504" s="5">
        <f>VLOOKUP(D3504,'[1]DESIGN LOAD'!AC:AF,2,FALSE)</f>
        <v>565</v>
      </c>
      <c r="S3504" s="7">
        <f>VLOOKUP(D3504,'[1]DESIGN LOAD'!AC:AF,3,FALSE)</f>
        <v>690</v>
      </c>
      <c r="T3504">
        <f>VLOOKUP(D3504,'[1]DESIGN LOAD'!AC:AF,4,FALSE)</f>
        <v>1255</v>
      </c>
    </row>
    <row r="3505" spans="1:20" x14ac:dyDescent="0.3">
      <c r="A3505" s="6">
        <v>2024</v>
      </c>
      <c r="B3505" s="6">
        <v>11</v>
      </c>
      <c r="C3505" s="6">
        <v>24</v>
      </c>
      <c r="D3505" s="6">
        <v>8</v>
      </c>
      <c r="E3505" s="6" t="str">
        <f t="shared" si="213"/>
        <v>Sunday</v>
      </c>
      <c r="F3505" s="6" t="str">
        <f t="shared" si="216"/>
        <v>Weekend</v>
      </c>
      <c r="G3505" s="6" t="str">
        <f>_xlfn.XLOOKUP(B3505,'[1]VLOOKUP DATA'!$A$3:$A$14,'[1]VLOOKUP DATA'!$C$3:$C$14)</f>
        <v>Low-demand</v>
      </c>
      <c r="H3505" s="6" t="str" cm="1">
        <f t="array" ref="H3505">_xlfn.XLOOKUP(1,('[1]VLOOKUP DATA'!$I$2:$I$337=[1]DATA!G3505)*('[1]VLOOKUP DATA'!$J$2:$J$337=[1]DATA!D3505)*('[1]VLOOKUP DATA'!$K$2:$K$337=[1]DATA!E3505),'[1]VLOOKUP DATA'!$L$2:$L$337)</f>
        <v>Off-Peak</v>
      </c>
      <c r="I3505" s="1" cm="1">
        <f t="array" ref="I3505">_xlfn.XLOOKUP(B3505,'[1]VLOOKUP DATA'!$A$3:$A$14,_xlfn.XLOOKUP(H3505,'[1]VLOOKUP DATA'!$D$2:$F$2,'[1]VLOOKUP DATA'!$D$3:$F$14))*100</f>
        <v>93</v>
      </c>
      <c r="J3505" s="2">
        <v>-319.51282500000002</v>
      </c>
      <c r="K3505" s="3">
        <f t="shared" si="214"/>
        <v>0</v>
      </c>
      <c r="L3505" s="3">
        <v>71.166666666666671</v>
      </c>
      <c r="M3505" s="4">
        <v>479.81891666666695</v>
      </c>
      <c r="N3505" s="4">
        <v>676.09519166666701</v>
      </c>
      <c r="O3505" s="4">
        <v>836.40079999999978</v>
      </c>
      <c r="P3505" s="3">
        <f t="shared" si="215"/>
        <v>480.00108333333327</v>
      </c>
      <c r="Q3505" s="5">
        <v>0</v>
      </c>
      <c r="R3505" s="5">
        <f>VLOOKUP(D3505,'[1]DESIGN LOAD'!AC:AF,2,FALSE)</f>
        <v>565</v>
      </c>
      <c r="S3505" s="7">
        <f>VLOOKUP(D3505,'[1]DESIGN LOAD'!AC:AF,3,FALSE)</f>
        <v>675</v>
      </c>
      <c r="T3505">
        <f>VLOOKUP(D3505,'[1]DESIGN LOAD'!AC:AF,4,FALSE)</f>
        <v>1240</v>
      </c>
    </row>
    <row r="3506" spans="1:20" x14ac:dyDescent="0.3">
      <c r="A3506" s="6">
        <v>2024</v>
      </c>
      <c r="B3506" s="6">
        <v>11</v>
      </c>
      <c r="C3506" s="6">
        <v>24</v>
      </c>
      <c r="D3506" s="6">
        <v>9</v>
      </c>
      <c r="E3506" s="6" t="str">
        <f t="shared" si="213"/>
        <v>Sunday</v>
      </c>
      <c r="F3506" s="6" t="str">
        <f t="shared" si="216"/>
        <v>Weekend</v>
      </c>
      <c r="G3506" s="6" t="str">
        <f>_xlfn.XLOOKUP(B3506,'[1]VLOOKUP DATA'!$A$3:$A$14,'[1]VLOOKUP DATA'!$C$3:$C$14)</f>
        <v>Low-demand</v>
      </c>
      <c r="H3506" s="6" t="str" cm="1">
        <f t="array" ref="H3506">_xlfn.XLOOKUP(1,('[1]VLOOKUP DATA'!$I$2:$I$337=[1]DATA!G3506)*('[1]VLOOKUP DATA'!$J$2:$J$337=[1]DATA!D3506)*('[1]VLOOKUP DATA'!$K$2:$K$337=[1]DATA!E3506),'[1]VLOOKUP DATA'!$L$2:$L$337)</f>
        <v>Off-Peak</v>
      </c>
      <c r="I3506" s="1" cm="1">
        <f t="array" ref="I3506">_xlfn.XLOOKUP(B3506,'[1]VLOOKUP DATA'!$A$3:$A$14,_xlfn.XLOOKUP(H3506,'[1]VLOOKUP DATA'!$D$2:$F$2,'[1]VLOOKUP DATA'!$D$3:$F$14))*100</f>
        <v>93</v>
      </c>
      <c r="J3506" s="2">
        <v>-271.28487499999994</v>
      </c>
      <c r="K3506" s="3">
        <f t="shared" si="214"/>
        <v>0</v>
      </c>
      <c r="L3506" s="3">
        <v>86.75</v>
      </c>
      <c r="M3506" s="4">
        <v>231.69539999999992</v>
      </c>
      <c r="N3506" s="4">
        <v>847.3387166666671</v>
      </c>
      <c r="O3506" s="4">
        <v>807.74848333333341</v>
      </c>
      <c r="P3506" s="3">
        <f t="shared" si="215"/>
        <v>480.00108333333327</v>
      </c>
      <c r="Q3506" s="5">
        <v>0</v>
      </c>
      <c r="R3506" s="5">
        <f>VLOOKUP(D3506,'[1]DESIGN LOAD'!AC:AF,2,FALSE)</f>
        <v>565</v>
      </c>
      <c r="S3506" s="7">
        <f>VLOOKUP(D3506,'[1]DESIGN LOAD'!AC:AF,3,FALSE)</f>
        <v>675</v>
      </c>
      <c r="T3506">
        <f>VLOOKUP(D3506,'[1]DESIGN LOAD'!AC:AF,4,FALSE)</f>
        <v>1240</v>
      </c>
    </row>
    <row r="3507" spans="1:20" x14ac:dyDescent="0.3">
      <c r="A3507" s="6">
        <v>2024</v>
      </c>
      <c r="B3507" s="6">
        <v>11</v>
      </c>
      <c r="C3507" s="6">
        <v>24</v>
      </c>
      <c r="D3507" s="6">
        <v>10</v>
      </c>
      <c r="E3507" s="6" t="str">
        <f t="shared" si="213"/>
        <v>Sunday</v>
      </c>
      <c r="F3507" s="6" t="str">
        <f t="shared" si="216"/>
        <v>Weekend</v>
      </c>
      <c r="G3507" s="6" t="str">
        <f>_xlfn.XLOOKUP(B3507,'[1]VLOOKUP DATA'!$A$3:$A$14,'[1]VLOOKUP DATA'!$C$3:$C$14)</f>
        <v>Low-demand</v>
      </c>
      <c r="H3507" s="6" t="str" cm="1">
        <f t="array" ref="H3507">_xlfn.XLOOKUP(1,('[1]VLOOKUP DATA'!$I$2:$I$337=[1]DATA!G3507)*('[1]VLOOKUP DATA'!$J$2:$J$337=[1]DATA!D3507)*('[1]VLOOKUP DATA'!$K$2:$K$337=[1]DATA!E3507),'[1]VLOOKUP DATA'!$L$2:$L$337)</f>
        <v>Off-Peak</v>
      </c>
      <c r="I3507" s="1" cm="1">
        <f t="array" ref="I3507">_xlfn.XLOOKUP(B3507,'[1]VLOOKUP DATA'!$A$3:$A$14,_xlfn.XLOOKUP(H3507,'[1]VLOOKUP DATA'!$D$2:$F$2,'[1]VLOOKUP DATA'!$D$3:$F$14))*100</f>
        <v>93</v>
      </c>
      <c r="J3507" s="2">
        <v>-134.96326666666667</v>
      </c>
      <c r="K3507" s="3">
        <f t="shared" si="214"/>
        <v>0</v>
      </c>
      <c r="L3507" s="3">
        <v>94.108333333333334</v>
      </c>
      <c r="M3507" s="4">
        <v>0</v>
      </c>
      <c r="N3507" s="4">
        <v>953.44770000000005</v>
      </c>
      <c r="O3507" s="4">
        <v>818.48344166666698</v>
      </c>
      <c r="P3507" s="3">
        <f t="shared" si="215"/>
        <v>480.00108333333327</v>
      </c>
      <c r="Q3507" s="5">
        <v>0</v>
      </c>
      <c r="R3507" s="5">
        <f>VLOOKUP(D3507,'[1]DESIGN LOAD'!AC:AF,2,FALSE)</f>
        <v>565</v>
      </c>
      <c r="S3507" s="7">
        <f>VLOOKUP(D3507,'[1]DESIGN LOAD'!AC:AF,3,FALSE)</f>
        <v>675</v>
      </c>
      <c r="T3507">
        <f>VLOOKUP(D3507,'[1]DESIGN LOAD'!AC:AF,4,FALSE)</f>
        <v>1240</v>
      </c>
    </row>
    <row r="3508" spans="1:20" x14ac:dyDescent="0.3">
      <c r="A3508" s="6">
        <v>2024</v>
      </c>
      <c r="B3508" s="6">
        <v>11</v>
      </c>
      <c r="C3508" s="6">
        <v>24</v>
      </c>
      <c r="D3508" s="6">
        <v>11</v>
      </c>
      <c r="E3508" s="6" t="str">
        <f t="shared" si="213"/>
        <v>Sunday</v>
      </c>
      <c r="F3508" s="6" t="str">
        <f t="shared" si="216"/>
        <v>Weekend</v>
      </c>
      <c r="G3508" s="6" t="str">
        <f>_xlfn.XLOOKUP(B3508,'[1]VLOOKUP DATA'!$A$3:$A$14,'[1]VLOOKUP DATA'!$C$3:$C$14)</f>
        <v>Low-demand</v>
      </c>
      <c r="H3508" s="6" t="str" cm="1">
        <f t="array" ref="H3508">_xlfn.XLOOKUP(1,('[1]VLOOKUP DATA'!$I$2:$I$337=[1]DATA!G3508)*('[1]VLOOKUP DATA'!$J$2:$J$337=[1]DATA!D3508)*('[1]VLOOKUP DATA'!$K$2:$K$337=[1]DATA!E3508),'[1]VLOOKUP DATA'!$L$2:$L$337)</f>
        <v>Off-Peak</v>
      </c>
      <c r="I3508" s="1" cm="1">
        <f t="array" ref="I3508">_xlfn.XLOOKUP(B3508,'[1]VLOOKUP DATA'!$A$3:$A$14,_xlfn.XLOOKUP(H3508,'[1]VLOOKUP DATA'!$D$2:$F$2,'[1]VLOOKUP DATA'!$D$3:$F$14))*100</f>
        <v>93</v>
      </c>
      <c r="J3508" s="2">
        <v>-33.775691666666653</v>
      </c>
      <c r="K3508" s="3">
        <f t="shared" si="214"/>
        <v>0</v>
      </c>
      <c r="L3508" s="3">
        <v>97.75833333333334</v>
      </c>
      <c r="M3508" s="4">
        <v>0</v>
      </c>
      <c r="N3508" s="4">
        <v>876.94107500000007</v>
      </c>
      <c r="O3508" s="4">
        <v>843.16443333333325</v>
      </c>
      <c r="P3508" s="3">
        <f t="shared" si="215"/>
        <v>480.00108333333327</v>
      </c>
      <c r="Q3508" s="5">
        <v>0</v>
      </c>
      <c r="R3508" s="5">
        <f>VLOOKUP(D3508,'[1]DESIGN LOAD'!AC:AF,2,FALSE)</f>
        <v>565</v>
      </c>
      <c r="S3508" s="7">
        <f>VLOOKUP(D3508,'[1]DESIGN LOAD'!AC:AF,3,FALSE)</f>
        <v>675</v>
      </c>
      <c r="T3508">
        <f>VLOOKUP(D3508,'[1]DESIGN LOAD'!AC:AF,4,FALSE)</f>
        <v>1240</v>
      </c>
    </row>
    <row r="3509" spans="1:20" x14ac:dyDescent="0.3">
      <c r="A3509" s="6">
        <v>2024</v>
      </c>
      <c r="B3509" s="6">
        <v>11</v>
      </c>
      <c r="C3509" s="6">
        <v>24</v>
      </c>
      <c r="D3509" s="6">
        <v>12</v>
      </c>
      <c r="E3509" s="6" t="str">
        <f t="shared" si="213"/>
        <v>Sunday</v>
      </c>
      <c r="F3509" s="6" t="str">
        <f t="shared" si="216"/>
        <v>Weekend</v>
      </c>
      <c r="G3509" s="6" t="str">
        <f>_xlfn.XLOOKUP(B3509,'[1]VLOOKUP DATA'!$A$3:$A$14,'[1]VLOOKUP DATA'!$C$3:$C$14)</f>
        <v>Low-demand</v>
      </c>
      <c r="H3509" s="6" t="str" cm="1">
        <f t="array" ref="H3509">_xlfn.XLOOKUP(1,('[1]VLOOKUP DATA'!$I$2:$I$337=[1]DATA!G3509)*('[1]VLOOKUP DATA'!$J$2:$J$337=[1]DATA!D3509)*('[1]VLOOKUP DATA'!$K$2:$K$337=[1]DATA!E3509),'[1]VLOOKUP DATA'!$L$2:$L$337)</f>
        <v>Off-Peak</v>
      </c>
      <c r="I3509" s="1" cm="1">
        <f t="array" ref="I3509">_xlfn.XLOOKUP(B3509,'[1]VLOOKUP DATA'!$A$3:$A$14,_xlfn.XLOOKUP(H3509,'[1]VLOOKUP DATA'!$D$2:$F$2,'[1]VLOOKUP DATA'!$D$3:$F$14))*100</f>
        <v>93</v>
      </c>
      <c r="J3509" s="2">
        <v>-20.792874999999995</v>
      </c>
      <c r="K3509" s="3">
        <f t="shared" si="214"/>
        <v>0</v>
      </c>
      <c r="L3509" s="3">
        <v>98</v>
      </c>
      <c r="M3509" s="4">
        <v>0</v>
      </c>
      <c r="N3509" s="4">
        <v>873.59465833333286</v>
      </c>
      <c r="O3509" s="4">
        <v>852.80085833333362</v>
      </c>
      <c r="P3509" s="3">
        <f t="shared" si="215"/>
        <v>480.00108333333327</v>
      </c>
      <c r="Q3509" s="5">
        <v>0</v>
      </c>
      <c r="R3509" s="5">
        <f>VLOOKUP(D3509,'[1]DESIGN LOAD'!AC:AF,2,FALSE)</f>
        <v>565</v>
      </c>
      <c r="S3509" s="7">
        <f>VLOOKUP(D3509,'[1]DESIGN LOAD'!AC:AF,3,FALSE)</f>
        <v>675</v>
      </c>
      <c r="T3509">
        <f>VLOOKUP(D3509,'[1]DESIGN LOAD'!AC:AF,4,FALSE)</f>
        <v>1240</v>
      </c>
    </row>
    <row r="3510" spans="1:20" x14ac:dyDescent="0.3">
      <c r="A3510" s="6">
        <v>2024</v>
      </c>
      <c r="B3510" s="6">
        <v>11</v>
      </c>
      <c r="C3510" s="6">
        <v>24</v>
      </c>
      <c r="D3510" s="6">
        <v>13</v>
      </c>
      <c r="E3510" s="6" t="str">
        <f t="shared" si="213"/>
        <v>Sunday</v>
      </c>
      <c r="F3510" s="6" t="str">
        <f t="shared" si="216"/>
        <v>Weekend</v>
      </c>
      <c r="G3510" s="6" t="str">
        <f>_xlfn.XLOOKUP(B3510,'[1]VLOOKUP DATA'!$A$3:$A$14,'[1]VLOOKUP DATA'!$C$3:$C$14)</f>
        <v>Low-demand</v>
      </c>
      <c r="H3510" s="6" t="str" cm="1">
        <f t="array" ref="H3510">_xlfn.XLOOKUP(1,('[1]VLOOKUP DATA'!$I$2:$I$337=[1]DATA!G3510)*('[1]VLOOKUP DATA'!$J$2:$J$337=[1]DATA!D3510)*('[1]VLOOKUP DATA'!$K$2:$K$337=[1]DATA!E3510),'[1]VLOOKUP DATA'!$L$2:$L$337)</f>
        <v>Off-Peak</v>
      </c>
      <c r="I3510" s="1" cm="1">
        <f t="array" ref="I3510">_xlfn.XLOOKUP(B3510,'[1]VLOOKUP DATA'!$A$3:$A$14,_xlfn.XLOOKUP(H3510,'[1]VLOOKUP DATA'!$D$2:$F$2,'[1]VLOOKUP DATA'!$D$3:$F$14))*100</f>
        <v>93</v>
      </c>
      <c r="J3510" s="2">
        <v>30.703908333333363</v>
      </c>
      <c r="K3510" s="3">
        <f t="shared" si="214"/>
        <v>30.703908333333363</v>
      </c>
      <c r="L3510" s="3">
        <v>97.033333333333331</v>
      </c>
      <c r="M3510" s="4">
        <v>0</v>
      </c>
      <c r="N3510" s="4">
        <v>836.79942499999993</v>
      </c>
      <c r="O3510" s="4">
        <v>867.50259166666672</v>
      </c>
      <c r="P3510" s="3">
        <f t="shared" si="215"/>
        <v>480.00108333333327</v>
      </c>
      <c r="Q3510" s="5">
        <v>0</v>
      </c>
      <c r="R3510" s="5">
        <f>VLOOKUP(D3510,'[1]DESIGN LOAD'!AC:AF,2,FALSE)</f>
        <v>565</v>
      </c>
      <c r="S3510" s="7">
        <f>VLOOKUP(D3510,'[1]DESIGN LOAD'!AC:AF,3,FALSE)</f>
        <v>675</v>
      </c>
      <c r="T3510">
        <f>VLOOKUP(D3510,'[1]DESIGN LOAD'!AC:AF,4,FALSE)</f>
        <v>1240</v>
      </c>
    </row>
    <row r="3511" spans="1:20" x14ac:dyDescent="0.3">
      <c r="A3511" s="6">
        <v>2024</v>
      </c>
      <c r="B3511" s="6">
        <v>11</v>
      </c>
      <c r="C3511" s="6">
        <v>24</v>
      </c>
      <c r="D3511" s="6">
        <v>14</v>
      </c>
      <c r="E3511" s="6" t="str">
        <f t="shared" si="213"/>
        <v>Sunday</v>
      </c>
      <c r="F3511" s="6" t="str">
        <f t="shared" si="216"/>
        <v>Weekend</v>
      </c>
      <c r="G3511" s="6" t="str">
        <f>_xlfn.XLOOKUP(B3511,'[1]VLOOKUP DATA'!$A$3:$A$14,'[1]VLOOKUP DATA'!$C$3:$C$14)</f>
        <v>Low-demand</v>
      </c>
      <c r="H3511" s="6" t="str" cm="1">
        <f t="array" ref="H3511">_xlfn.XLOOKUP(1,('[1]VLOOKUP DATA'!$I$2:$I$337=[1]DATA!G3511)*('[1]VLOOKUP DATA'!$J$2:$J$337=[1]DATA!D3511)*('[1]VLOOKUP DATA'!$K$2:$K$337=[1]DATA!E3511),'[1]VLOOKUP DATA'!$L$2:$L$337)</f>
        <v>Off-Peak</v>
      </c>
      <c r="I3511" s="1" cm="1">
        <f t="array" ref="I3511">_xlfn.XLOOKUP(B3511,'[1]VLOOKUP DATA'!$A$3:$A$14,_xlfn.XLOOKUP(H3511,'[1]VLOOKUP DATA'!$D$2:$F$2,'[1]VLOOKUP DATA'!$D$3:$F$14))*100</f>
        <v>93</v>
      </c>
      <c r="J3511" s="2">
        <v>-1.759483333333328</v>
      </c>
      <c r="K3511" s="3">
        <f t="shared" si="214"/>
        <v>0</v>
      </c>
      <c r="L3511" s="3">
        <v>96.65</v>
      </c>
      <c r="M3511" s="4">
        <v>7.998591666666667</v>
      </c>
      <c r="N3511" s="4">
        <v>858.11126666666644</v>
      </c>
      <c r="O3511" s="4">
        <v>864.34994166666661</v>
      </c>
      <c r="P3511" s="3">
        <f t="shared" si="215"/>
        <v>480.00108333333327</v>
      </c>
      <c r="Q3511" s="5">
        <v>0</v>
      </c>
      <c r="R3511" s="5">
        <f>VLOOKUP(D3511,'[1]DESIGN LOAD'!AC:AF,2,FALSE)</f>
        <v>565</v>
      </c>
      <c r="S3511" s="7">
        <f>VLOOKUP(D3511,'[1]DESIGN LOAD'!AC:AF,3,FALSE)</f>
        <v>675</v>
      </c>
      <c r="T3511">
        <f>VLOOKUP(D3511,'[1]DESIGN LOAD'!AC:AF,4,FALSE)</f>
        <v>1240</v>
      </c>
    </row>
    <row r="3512" spans="1:20" x14ac:dyDescent="0.3">
      <c r="A3512" s="6">
        <v>2024</v>
      </c>
      <c r="B3512" s="6">
        <v>11</v>
      </c>
      <c r="C3512" s="6">
        <v>24</v>
      </c>
      <c r="D3512" s="6">
        <v>15</v>
      </c>
      <c r="E3512" s="6" t="str">
        <f t="shared" si="213"/>
        <v>Sunday</v>
      </c>
      <c r="F3512" s="6" t="str">
        <f t="shared" si="216"/>
        <v>Weekend</v>
      </c>
      <c r="G3512" s="6" t="str">
        <f>_xlfn.XLOOKUP(B3512,'[1]VLOOKUP DATA'!$A$3:$A$14,'[1]VLOOKUP DATA'!$C$3:$C$14)</f>
        <v>Low-demand</v>
      </c>
      <c r="H3512" s="6" t="str" cm="1">
        <f t="array" ref="H3512">_xlfn.XLOOKUP(1,('[1]VLOOKUP DATA'!$I$2:$I$337=[1]DATA!G3512)*('[1]VLOOKUP DATA'!$J$2:$J$337=[1]DATA!D3512)*('[1]VLOOKUP DATA'!$K$2:$K$337=[1]DATA!E3512),'[1]VLOOKUP DATA'!$L$2:$L$337)</f>
        <v>Off-Peak</v>
      </c>
      <c r="I3512" s="1" cm="1">
        <f t="array" ref="I3512">_xlfn.XLOOKUP(B3512,'[1]VLOOKUP DATA'!$A$3:$A$14,_xlfn.XLOOKUP(H3512,'[1]VLOOKUP DATA'!$D$2:$F$2,'[1]VLOOKUP DATA'!$D$3:$F$14))*100</f>
        <v>93</v>
      </c>
      <c r="J3512" s="2">
        <v>-11.167899999999987</v>
      </c>
      <c r="K3512" s="3">
        <f t="shared" si="214"/>
        <v>0</v>
      </c>
      <c r="L3512" s="3">
        <v>96.11666666666666</v>
      </c>
      <c r="M3512" s="4">
        <v>200.72370833333332</v>
      </c>
      <c r="N3512" s="4">
        <v>685.73223333333362</v>
      </c>
      <c r="O3512" s="4">
        <v>875.2878416666664</v>
      </c>
      <c r="P3512" s="3">
        <f t="shared" si="215"/>
        <v>480.00108333333327</v>
      </c>
      <c r="Q3512" s="5">
        <v>0</v>
      </c>
      <c r="R3512" s="5">
        <f>VLOOKUP(D3512,'[1]DESIGN LOAD'!AC:AF,2,FALSE)</f>
        <v>565</v>
      </c>
      <c r="S3512" s="7">
        <f>VLOOKUP(D3512,'[1]DESIGN LOAD'!AC:AF,3,FALSE)</f>
        <v>675</v>
      </c>
      <c r="T3512">
        <f>VLOOKUP(D3512,'[1]DESIGN LOAD'!AC:AF,4,FALSE)</f>
        <v>1240</v>
      </c>
    </row>
    <row r="3513" spans="1:20" x14ac:dyDescent="0.3">
      <c r="A3513" s="6">
        <v>2024</v>
      </c>
      <c r="B3513" s="6">
        <v>11</v>
      </c>
      <c r="C3513" s="6">
        <v>24</v>
      </c>
      <c r="D3513" s="6">
        <v>16</v>
      </c>
      <c r="E3513" s="6" t="str">
        <f t="shared" si="213"/>
        <v>Sunday</v>
      </c>
      <c r="F3513" s="6" t="str">
        <f t="shared" si="216"/>
        <v>Weekend</v>
      </c>
      <c r="G3513" s="6" t="str">
        <f>_xlfn.XLOOKUP(B3513,'[1]VLOOKUP DATA'!$A$3:$A$14,'[1]VLOOKUP DATA'!$C$3:$C$14)</f>
        <v>Low-demand</v>
      </c>
      <c r="H3513" s="6" t="str" cm="1">
        <f t="array" ref="H3513">_xlfn.XLOOKUP(1,('[1]VLOOKUP DATA'!$I$2:$I$337=[1]DATA!G3513)*('[1]VLOOKUP DATA'!$J$2:$J$337=[1]DATA!D3513)*('[1]VLOOKUP DATA'!$K$2:$K$337=[1]DATA!E3513),'[1]VLOOKUP DATA'!$L$2:$L$337)</f>
        <v>Off-Peak</v>
      </c>
      <c r="I3513" s="1" cm="1">
        <f t="array" ref="I3513">_xlfn.XLOOKUP(B3513,'[1]VLOOKUP DATA'!$A$3:$A$14,_xlfn.XLOOKUP(H3513,'[1]VLOOKUP DATA'!$D$2:$F$2,'[1]VLOOKUP DATA'!$D$3:$F$14))*100</f>
        <v>93</v>
      </c>
      <c r="J3513" s="2">
        <v>-7.9057750000000055</v>
      </c>
      <c r="K3513" s="3">
        <f t="shared" si="214"/>
        <v>0</v>
      </c>
      <c r="L3513" s="3">
        <v>95.775000000000006</v>
      </c>
      <c r="M3513" s="4">
        <v>387.86290000000008</v>
      </c>
      <c r="N3513" s="4">
        <v>465.96651666666668</v>
      </c>
      <c r="O3513" s="4">
        <v>845.92334166666637</v>
      </c>
      <c r="P3513" s="3">
        <f t="shared" si="215"/>
        <v>480.00108333333327</v>
      </c>
      <c r="Q3513" s="5">
        <v>0</v>
      </c>
      <c r="R3513" s="5">
        <f>VLOOKUP(D3513,'[1]DESIGN LOAD'!AC:AF,2,FALSE)</f>
        <v>565</v>
      </c>
      <c r="S3513" s="7">
        <f>VLOOKUP(D3513,'[1]DESIGN LOAD'!AC:AF,3,FALSE)</f>
        <v>675</v>
      </c>
      <c r="T3513">
        <f>VLOOKUP(D3513,'[1]DESIGN LOAD'!AC:AF,4,FALSE)</f>
        <v>1240</v>
      </c>
    </row>
    <row r="3514" spans="1:20" x14ac:dyDescent="0.3">
      <c r="A3514" s="6">
        <v>2024</v>
      </c>
      <c r="B3514" s="6">
        <v>11</v>
      </c>
      <c r="C3514" s="6">
        <v>24</v>
      </c>
      <c r="D3514" s="6">
        <v>17</v>
      </c>
      <c r="E3514" s="6" t="str">
        <f t="shared" si="213"/>
        <v>Sunday</v>
      </c>
      <c r="F3514" s="6" t="str">
        <f t="shared" si="216"/>
        <v>Weekend</v>
      </c>
      <c r="G3514" s="6" t="str">
        <f>_xlfn.XLOOKUP(B3514,'[1]VLOOKUP DATA'!$A$3:$A$14,'[1]VLOOKUP DATA'!$C$3:$C$14)</f>
        <v>Low-demand</v>
      </c>
      <c r="H3514" s="6" t="str" cm="1">
        <f t="array" ref="H3514">_xlfn.XLOOKUP(1,('[1]VLOOKUP DATA'!$I$2:$I$337=[1]DATA!G3514)*('[1]VLOOKUP DATA'!$J$2:$J$337=[1]DATA!D3514)*('[1]VLOOKUP DATA'!$K$2:$K$337=[1]DATA!E3514),'[1]VLOOKUP DATA'!$L$2:$L$337)</f>
        <v>Off-Peak</v>
      </c>
      <c r="I3514" s="1" cm="1">
        <f t="array" ref="I3514">_xlfn.XLOOKUP(B3514,'[1]VLOOKUP DATA'!$A$3:$A$14,_xlfn.XLOOKUP(H3514,'[1]VLOOKUP DATA'!$D$2:$F$2,'[1]VLOOKUP DATA'!$D$3:$F$14))*100</f>
        <v>93</v>
      </c>
      <c r="J3514" s="2">
        <v>133.85623333333334</v>
      </c>
      <c r="K3514" s="3">
        <f t="shared" si="214"/>
        <v>133.85623333333334</v>
      </c>
      <c r="L3514" s="3">
        <v>92.533333333333331</v>
      </c>
      <c r="M3514" s="4">
        <v>479.82917499999996</v>
      </c>
      <c r="N3514" s="4">
        <v>199.39839166666656</v>
      </c>
      <c r="O3514" s="4">
        <v>813.08379166666703</v>
      </c>
      <c r="P3514" s="3">
        <f t="shared" si="215"/>
        <v>480.00108333333327</v>
      </c>
      <c r="Q3514" s="5">
        <v>0</v>
      </c>
      <c r="R3514" s="5">
        <f>VLOOKUP(D3514,'[1]DESIGN LOAD'!AC:AF,2,FALSE)</f>
        <v>555</v>
      </c>
      <c r="S3514" s="7">
        <f>VLOOKUP(D3514,'[1]DESIGN LOAD'!AC:AF,3,FALSE)</f>
        <v>675</v>
      </c>
      <c r="T3514">
        <f>VLOOKUP(D3514,'[1]DESIGN LOAD'!AC:AF,4,FALSE)</f>
        <v>1230</v>
      </c>
    </row>
    <row r="3515" spans="1:20" x14ac:dyDescent="0.3">
      <c r="A3515" s="6">
        <v>2024</v>
      </c>
      <c r="B3515" s="6">
        <v>11</v>
      </c>
      <c r="C3515" s="6">
        <v>24</v>
      </c>
      <c r="D3515" s="6">
        <v>18</v>
      </c>
      <c r="E3515" s="6" t="str">
        <f t="shared" si="213"/>
        <v>Sunday</v>
      </c>
      <c r="F3515" s="6" t="str">
        <f t="shared" si="216"/>
        <v>Weekend</v>
      </c>
      <c r="G3515" s="6" t="str">
        <f>_xlfn.XLOOKUP(B3515,'[1]VLOOKUP DATA'!$A$3:$A$14,'[1]VLOOKUP DATA'!$C$3:$C$14)</f>
        <v>Low-demand</v>
      </c>
      <c r="H3515" s="6" t="str" cm="1">
        <f t="array" ref="H3515">_xlfn.XLOOKUP(1,('[1]VLOOKUP DATA'!$I$2:$I$337=[1]DATA!G3515)*('[1]VLOOKUP DATA'!$J$2:$J$337=[1]DATA!D3515)*('[1]VLOOKUP DATA'!$K$2:$K$337=[1]DATA!E3515),'[1]VLOOKUP DATA'!$L$2:$L$337)</f>
        <v>Off-Peak</v>
      </c>
      <c r="I3515" s="1" cm="1">
        <f t="array" ref="I3515">_xlfn.XLOOKUP(B3515,'[1]VLOOKUP DATA'!$A$3:$A$14,_xlfn.XLOOKUP(H3515,'[1]VLOOKUP DATA'!$D$2:$F$2,'[1]VLOOKUP DATA'!$D$3:$F$14))*100</f>
        <v>93</v>
      </c>
      <c r="J3515" s="2">
        <v>254.70887155963294</v>
      </c>
      <c r="K3515" s="3">
        <f t="shared" si="214"/>
        <v>254.70887155963294</v>
      </c>
      <c r="L3515" s="3">
        <v>81.321100917431195</v>
      </c>
      <c r="M3515" s="4">
        <v>479.83599082568816</v>
      </c>
      <c r="N3515" s="4">
        <v>36.382458715596321</v>
      </c>
      <c r="O3515" s="4">
        <v>770.92782568807274</v>
      </c>
      <c r="P3515" s="3">
        <f t="shared" si="215"/>
        <v>480.00108333333327</v>
      </c>
      <c r="Q3515" s="5">
        <v>0</v>
      </c>
      <c r="R3515" s="5">
        <f>VLOOKUP(D3515,'[1]DESIGN LOAD'!AC:AF,2,FALSE)</f>
        <v>485</v>
      </c>
      <c r="S3515" s="7">
        <f>VLOOKUP(D3515,'[1]DESIGN LOAD'!AC:AF,3,FALSE)</f>
        <v>655</v>
      </c>
      <c r="T3515">
        <f>VLOOKUP(D3515,'[1]DESIGN LOAD'!AC:AF,4,FALSE)</f>
        <v>1140</v>
      </c>
    </row>
    <row r="3516" spans="1:20" x14ac:dyDescent="0.3">
      <c r="A3516" s="6">
        <v>2024</v>
      </c>
      <c r="B3516" s="6">
        <v>11</v>
      </c>
      <c r="C3516" s="6">
        <v>24</v>
      </c>
      <c r="D3516" s="6">
        <v>19</v>
      </c>
      <c r="E3516" s="6" t="str">
        <f t="shared" si="213"/>
        <v>Sunday</v>
      </c>
      <c r="F3516" s="6" t="str">
        <f t="shared" si="216"/>
        <v>Weekend</v>
      </c>
      <c r="G3516" s="6" t="str">
        <f>_xlfn.XLOOKUP(B3516,'[1]VLOOKUP DATA'!$A$3:$A$14,'[1]VLOOKUP DATA'!$C$3:$C$14)</f>
        <v>Low-demand</v>
      </c>
      <c r="H3516" s="6" t="str" cm="1">
        <f t="array" ref="H3516">_xlfn.XLOOKUP(1,('[1]VLOOKUP DATA'!$I$2:$I$337=[1]DATA!G3516)*('[1]VLOOKUP DATA'!$J$2:$J$337=[1]DATA!D3516)*('[1]VLOOKUP DATA'!$K$2:$K$337=[1]DATA!E3516),'[1]VLOOKUP DATA'!$L$2:$L$337)</f>
        <v>Off-Peak</v>
      </c>
      <c r="I3516" s="1" cm="1">
        <f t="array" ref="I3516">_xlfn.XLOOKUP(B3516,'[1]VLOOKUP DATA'!$A$3:$A$14,_xlfn.XLOOKUP(H3516,'[1]VLOOKUP DATA'!$D$2:$F$2,'[1]VLOOKUP DATA'!$D$3:$F$14))*100</f>
        <v>93</v>
      </c>
      <c r="J3516" s="2">
        <v>139.28765454545456</v>
      </c>
      <c r="K3516" s="3">
        <f t="shared" si="214"/>
        <v>139.28765454545456</v>
      </c>
      <c r="L3516" s="3">
        <v>69.663636363636357</v>
      </c>
      <c r="M3516" s="4">
        <v>479.82916363636372</v>
      </c>
      <c r="N3516" s="4">
        <v>3.0457545454545452</v>
      </c>
      <c r="O3516" s="4">
        <v>622.16316363636383</v>
      </c>
      <c r="P3516" s="3">
        <f t="shared" si="215"/>
        <v>480.00108333333327</v>
      </c>
      <c r="Q3516" s="5">
        <v>0</v>
      </c>
      <c r="R3516" s="5">
        <f>VLOOKUP(D3516,'[1]DESIGN LOAD'!AC:AF,2,FALSE)</f>
        <v>295</v>
      </c>
      <c r="S3516" s="7">
        <f>VLOOKUP(D3516,'[1]DESIGN LOAD'!AC:AF,3,FALSE)</f>
        <v>655</v>
      </c>
      <c r="T3516">
        <f>VLOOKUP(D3516,'[1]DESIGN LOAD'!AC:AF,4,FALSE)</f>
        <v>950</v>
      </c>
    </row>
    <row r="3517" spans="1:20" x14ac:dyDescent="0.3">
      <c r="A3517" s="6">
        <v>2024</v>
      </c>
      <c r="B3517" s="6">
        <v>11</v>
      </c>
      <c r="C3517" s="6">
        <v>24</v>
      </c>
      <c r="D3517" s="6">
        <v>20</v>
      </c>
      <c r="E3517" s="6" t="str">
        <f t="shared" si="213"/>
        <v>Sunday</v>
      </c>
      <c r="F3517" s="6" t="str">
        <f t="shared" si="216"/>
        <v>Weekend</v>
      </c>
      <c r="G3517" s="6" t="str">
        <f>_xlfn.XLOOKUP(B3517,'[1]VLOOKUP DATA'!$A$3:$A$14,'[1]VLOOKUP DATA'!$C$3:$C$14)</f>
        <v>Low-demand</v>
      </c>
      <c r="H3517" s="6" t="str" cm="1">
        <f t="array" ref="H3517">_xlfn.XLOOKUP(1,('[1]VLOOKUP DATA'!$I$2:$I$337=[1]DATA!G3517)*('[1]VLOOKUP DATA'!$J$2:$J$337=[1]DATA!D3517)*('[1]VLOOKUP DATA'!$K$2:$K$337=[1]DATA!E3517),'[1]VLOOKUP DATA'!$L$2:$L$337)</f>
        <v>Off-Peak</v>
      </c>
      <c r="I3517" s="1" cm="1">
        <f t="array" ref="I3517">_xlfn.XLOOKUP(B3517,'[1]VLOOKUP DATA'!$A$3:$A$14,_xlfn.XLOOKUP(H3517,'[1]VLOOKUP DATA'!$D$2:$F$2,'[1]VLOOKUP DATA'!$D$3:$F$14))*100</f>
        <v>93</v>
      </c>
      <c r="J3517" s="2">
        <v>-13.225524999999994</v>
      </c>
      <c r="K3517" s="3">
        <f t="shared" si="214"/>
        <v>0</v>
      </c>
      <c r="L3517" s="3">
        <v>66</v>
      </c>
      <c r="M3517" s="4">
        <v>479.83618333333345</v>
      </c>
      <c r="N3517" s="4">
        <v>0</v>
      </c>
      <c r="O3517" s="4">
        <v>466.61050000000006</v>
      </c>
      <c r="P3517" s="3">
        <f t="shared" si="215"/>
        <v>480.00108333333327</v>
      </c>
      <c r="Q3517" s="5">
        <v>0</v>
      </c>
      <c r="R3517" s="5">
        <f>VLOOKUP(D3517,'[1]DESIGN LOAD'!AC:AF,2,FALSE)</f>
        <v>295</v>
      </c>
      <c r="S3517" s="7">
        <f>VLOOKUP(D3517,'[1]DESIGN LOAD'!AC:AF,3,FALSE)</f>
        <v>190</v>
      </c>
      <c r="T3517">
        <f>VLOOKUP(D3517,'[1]DESIGN LOAD'!AC:AF,4,FALSE)</f>
        <v>485</v>
      </c>
    </row>
    <row r="3518" spans="1:20" x14ac:dyDescent="0.3">
      <c r="A3518" s="6">
        <v>2024</v>
      </c>
      <c r="B3518" s="6">
        <v>11</v>
      </c>
      <c r="C3518" s="6">
        <v>24</v>
      </c>
      <c r="D3518" s="6">
        <v>21</v>
      </c>
      <c r="E3518" s="6" t="str">
        <f t="shared" si="213"/>
        <v>Sunday</v>
      </c>
      <c r="F3518" s="6" t="str">
        <f t="shared" si="216"/>
        <v>Weekend</v>
      </c>
      <c r="G3518" s="6" t="str">
        <f>_xlfn.XLOOKUP(B3518,'[1]VLOOKUP DATA'!$A$3:$A$14,'[1]VLOOKUP DATA'!$C$3:$C$14)</f>
        <v>Low-demand</v>
      </c>
      <c r="H3518" s="6" t="str" cm="1">
        <f t="array" ref="H3518">_xlfn.XLOOKUP(1,('[1]VLOOKUP DATA'!$I$2:$I$337=[1]DATA!G3518)*('[1]VLOOKUP DATA'!$J$2:$J$337=[1]DATA!D3518)*('[1]VLOOKUP DATA'!$K$2:$K$337=[1]DATA!E3518),'[1]VLOOKUP DATA'!$L$2:$L$337)</f>
        <v>Off-Peak</v>
      </c>
      <c r="I3518" s="1" cm="1">
        <f t="array" ref="I3518">_xlfn.XLOOKUP(B3518,'[1]VLOOKUP DATA'!$A$3:$A$14,_xlfn.XLOOKUP(H3518,'[1]VLOOKUP DATA'!$D$2:$F$2,'[1]VLOOKUP DATA'!$D$3:$F$14))*100</f>
        <v>93</v>
      </c>
      <c r="J3518" s="2">
        <v>-38.637433333333327</v>
      </c>
      <c r="K3518" s="3">
        <f t="shared" si="214"/>
        <v>0</v>
      </c>
      <c r="L3518" s="3">
        <v>66.208333333333329</v>
      </c>
      <c r="M3518" s="4">
        <v>479.82460833333329</v>
      </c>
      <c r="N3518" s="4">
        <v>0</v>
      </c>
      <c r="O3518" s="4">
        <v>441.18666666666672</v>
      </c>
      <c r="P3518" s="3">
        <f t="shared" si="215"/>
        <v>480.00108333333327</v>
      </c>
      <c r="Q3518" s="5">
        <v>0</v>
      </c>
      <c r="R3518" s="5">
        <f>VLOOKUP(D3518,'[1]DESIGN LOAD'!AC:AF,2,FALSE)</f>
        <v>295</v>
      </c>
      <c r="S3518" s="7">
        <f>VLOOKUP(D3518,'[1]DESIGN LOAD'!AC:AF,3,FALSE)</f>
        <v>190</v>
      </c>
      <c r="T3518">
        <f>VLOOKUP(D3518,'[1]DESIGN LOAD'!AC:AF,4,FALSE)</f>
        <v>485</v>
      </c>
    </row>
    <row r="3519" spans="1:20" x14ac:dyDescent="0.3">
      <c r="A3519" s="6">
        <v>2024</v>
      </c>
      <c r="B3519" s="6">
        <v>11</v>
      </c>
      <c r="C3519" s="6">
        <v>24</v>
      </c>
      <c r="D3519" s="6">
        <v>22</v>
      </c>
      <c r="E3519" s="6" t="str">
        <f t="shared" si="213"/>
        <v>Sunday</v>
      </c>
      <c r="F3519" s="6" t="str">
        <f t="shared" si="216"/>
        <v>Weekend</v>
      </c>
      <c r="G3519" s="6" t="str">
        <f>_xlfn.XLOOKUP(B3519,'[1]VLOOKUP DATA'!$A$3:$A$14,'[1]VLOOKUP DATA'!$C$3:$C$14)</f>
        <v>Low-demand</v>
      </c>
      <c r="H3519" s="6" t="str" cm="1">
        <f t="array" ref="H3519">_xlfn.XLOOKUP(1,('[1]VLOOKUP DATA'!$I$2:$I$337=[1]DATA!G3519)*('[1]VLOOKUP DATA'!$J$2:$J$337=[1]DATA!D3519)*('[1]VLOOKUP DATA'!$K$2:$K$337=[1]DATA!E3519),'[1]VLOOKUP DATA'!$L$2:$L$337)</f>
        <v>Off-Peak</v>
      </c>
      <c r="I3519" s="1" cm="1">
        <f t="array" ref="I3519">_xlfn.XLOOKUP(B3519,'[1]VLOOKUP DATA'!$A$3:$A$14,_xlfn.XLOOKUP(H3519,'[1]VLOOKUP DATA'!$D$2:$F$2,'[1]VLOOKUP DATA'!$D$3:$F$14))*100</f>
        <v>93</v>
      </c>
      <c r="J3519" s="2">
        <v>-32.256158333333325</v>
      </c>
      <c r="K3519" s="3">
        <f t="shared" si="214"/>
        <v>0</v>
      </c>
      <c r="L3519" s="3">
        <v>67.025000000000006</v>
      </c>
      <c r="M3519" s="4">
        <v>479.84012499999994</v>
      </c>
      <c r="N3519" s="4">
        <v>0</v>
      </c>
      <c r="O3519" s="4">
        <v>447.58373333333344</v>
      </c>
      <c r="P3519" s="3">
        <f t="shared" si="215"/>
        <v>480.00108333333327</v>
      </c>
      <c r="Q3519" s="5">
        <v>0</v>
      </c>
      <c r="R3519" s="5">
        <f>VLOOKUP(D3519,'[1]DESIGN LOAD'!AC:AF,2,FALSE)</f>
        <v>200</v>
      </c>
      <c r="S3519" s="7">
        <f>VLOOKUP(D3519,'[1]DESIGN LOAD'!AC:AF,3,FALSE)</f>
        <v>190</v>
      </c>
      <c r="T3519">
        <f>VLOOKUP(D3519,'[1]DESIGN LOAD'!AC:AF,4,FALSE)</f>
        <v>390</v>
      </c>
    </row>
    <row r="3520" spans="1:20" x14ac:dyDescent="0.3">
      <c r="A3520" s="6">
        <v>2024</v>
      </c>
      <c r="B3520" s="6">
        <v>11</v>
      </c>
      <c r="C3520" s="6">
        <v>24</v>
      </c>
      <c r="D3520" s="6">
        <v>23</v>
      </c>
      <c r="E3520" s="6" t="str">
        <f t="shared" si="213"/>
        <v>Sunday</v>
      </c>
      <c r="F3520" s="6" t="str">
        <f t="shared" si="216"/>
        <v>Weekend</v>
      </c>
      <c r="G3520" s="6" t="str">
        <f>_xlfn.XLOOKUP(B3520,'[1]VLOOKUP DATA'!$A$3:$A$14,'[1]VLOOKUP DATA'!$C$3:$C$14)</f>
        <v>Low-demand</v>
      </c>
      <c r="H3520" s="6" t="str" cm="1">
        <f t="array" ref="H3520">_xlfn.XLOOKUP(1,('[1]VLOOKUP DATA'!$I$2:$I$337=[1]DATA!G3520)*('[1]VLOOKUP DATA'!$J$2:$J$337=[1]DATA!D3520)*('[1]VLOOKUP DATA'!$K$2:$K$337=[1]DATA!E3520),'[1]VLOOKUP DATA'!$L$2:$L$337)</f>
        <v>Off-Peak</v>
      </c>
      <c r="I3520" s="1" cm="1">
        <f t="array" ref="I3520">_xlfn.XLOOKUP(B3520,'[1]VLOOKUP DATA'!$A$3:$A$14,_xlfn.XLOOKUP(H3520,'[1]VLOOKUP DATA'!$D$2:$F$2,'[1]VLOOKUP DATA'!$D$3:$F$14))*100</f>
        <v>93</v>
      </c>
      <c r="J3520" s="2">
        <v>-37.353016666666669</v>
      </c>
      <c r="K3520" s="3">
        <f t="shared" si="214"/>
        <v>0</v>
      </c>
      <c r="L3520" s="3">
        <v>68.091666666666669</v>
      </c>
      <c r="M3520" s="4">
        <v>479.84875000000028</v>
      </c>
      <c r="N3520" s="4">
        <v>0</v>
      </c>
      <c r="O3520" s="4">
        <v>442.49538333333356</v>
      </c>
      <c r="P3520" s="3">
        <f t="shared" si="215"/>
        <v>480.00108333333327</v>
      </c>
      <c r="Q3520" s="5">
        <v>0</v>
      </c>
      <c r="R3520" s="5">
        <f>VLOOKUP(D3520,'[1]DESIGN LOAD'!AC:AF,2,FALSE)</f>
        <v>200</v>
      </c>
      <c r="S3520" s="7">
        <f>VLOOKUP(D3520,'[1]DESIGN LOAD'!AC:AF,3,FALSE)</f>
        <v>190</v>
      </c>
      <c r="T3520">
        <f>VLOOKUP(D3520,'[1]DESIGN LOAD'!AC:AF,4,FALSE)</f>
        <v>390</v>
      </c>
    </row>
    <row r="3521" spans="1:20" x14ac:dyDescent="0.3">
      <c r="A3521" s="6">
        <v>2024</v>
      </c>
      <c r="B3521" s="6">
        <v>11</v>
      </c>
      <c r="C3521" s="6">
        <v>25</v>
      </c>
      <c r="D3521" s="6">
        <v>0</v>
      </c>
      <c r="E3521" s="6" t="str">
        <f t="shared" si="213"/>
        <v>Monday</v>
      </c>
      <c r="F3521" s="6" t="str">
        <f t="shared" si="216"/>
        <v>Week-day</v>
      </c>
      <c r="G3521" s="6" t="str">
        <f>_xlfn.XLOOKUP(B3521,'[1]VLOOKUP DATA'!$A$3:$A$14,'[1]VLOOKUP DATA'!$C$3:$C$14)</f>
        <v>Low-demand</v>
      </c>
      <c r="H3521" s="6" t="str" cm="1">
        <f t="array" ref="H3521">_xlfn.XLOOKUP(1,('[1]VLOOKUP DATA'!$I$2:$I$337=[1]DATA!G3521)*('[1]VLOOKUP DATA'!$J$2:$J$337=[1]DATA!D3521)*('[1]VLOOKUP DATA'!$K$2:$K$337=[1]DATA!E3521),'[1]VLOOKUP DATA'!$L$2:$L$337)</f>
        <v>Off-Peak</v>
      </c>
      <c r="I3521" s="1" cm="1">
        <f t="array" ref="I3521">_xlfn.XLOOKUP(B3521,'[1]VLOOKUP DATA'!$A$3:$A$14,_xlfn.XLOOKUP(H3521,'[1]VLOOKUP DATA'!$D$2:$F$2,'[1]VLOOKUP DATA'!$D$3:$F$14))*100</f>
        <v>93</v>
      </c>
      <c r="J3521" s="2">
        <v>-36.163766666666653</v>
      </c>
      <c r="K3521" s="3">
        <f t="shared" si="214"/>
        <v>0</v>
      </c>
      <c r="L3521" s="3">
        <v>69.033333333333331</v>
      </c>
      <c r="M3521" s="4">
        <v>479.83128333333337</v>
      </c>
      <c r="N3521" s="4">
        <v>0</v>
      </c>
      <c r="O3521" s="4">
        <v>443.66720833333324</v>
      </c>
      <c r="P3521" s="3">
        <f t="shared" si="215"/>
        <v>480.00108333333327</v>
      </c>
      <c r="Q3521" s="5">
        <v>0</v>
      </c>
      <c r="R3521" s="5">
        <f>VLOOKUP(D3521,'[1]DESIGN LOAD'!AC:AF,2,FALSE)</f>
        <v>200</v>
      </c>
      <c r="S3521" s="7">
        <f>VLOOKUP(D3521,'[1]DESIGN LOAD'!AC:AF,3,FALSE)</f>
        <v>190</v>
      </c>
      <c r="T3521">
        <f>VLOOKUP(D3521,'[1]DESIGN LOAD'!AC:AF,4,FALSE)</f>
        <v>390</v>
      </c>
    </row>
    <row r="3522" spans="1:20" x14ac:dyDescent="0.3">
      <c r="A3522" s="6">
        <v>2024</v>
      </c>
      <c r="B3522" s="6">
        <v>11</v>
      </c>
      <c r="C3522" s="6">
        <v>25</v>
      </c>
      <c r="D3522" s="6">
        <v>1</v>
      </c>
      <c r="E3522" s="6" t="str">
        <f t="shared" ref="E3522:E3585" si="217">TEXT(DATE(A3522, B3522, C3522), "dddd")</f>
        <v>Monday</v>
      </c>
      <c r="F3522" s="6" t="str">
        <f t="shared" si="216"/>
        <v>Week-day</v>
      </c>
      <c r="G3522" s="6" t="str">
        <f>_xlfn.XLOOKUP(B3522,'[1]VLOOKUP DATA'!$A$3:$A$14,'[1]VLOOKUP DATA'!$C$3:$C$14)</f>
        <v>Low-demand</v>
      </c>
      <c r="H3522" s="6" t="str" cm="1">
        <f t="array" ref="H3522">_xlfn.XLOOKUP(1,('[1]VLOOKUP DATA'!$I$2:$I$337=[1]DATA!G3522)*('[1]VLOOKUP DATA'!$J$2:$J$337=[1]DATA!D3522)*('[1]VLOOKUP DATA'!$K$2:$K$337=[1]DATA!E3522),'[1]VLOOKUP DATA'!$L$2:$L$337)</f>
        <v>Off-Peak</v>
      </c>
      <c r="I3522" s="1" cm="1">
        <f t="array" ref="I3522">_xlfn.XLOOKUP(B3522,'[1]VLOOKUP DATA'!$A$3:$A$14,_xlfn.XLOOKUP(H3522,'[1]VLOOKUP DATA'!$D$2:$F$2,'[1]VLOOKUP DATA'!$D$3:$F$14))*100</f>
        <v>93</v>
      </c>
      <c r="J3522" s="2">
        <v>-42.892683333333331</v>
      </c>
      <c r="K3522" s="3">
        <f t="shared" ref="K3522:K3585" si="218">IF(J3522&gt;0,J3522,0)</f>
        <v>0</v>
      </c>
      <c r="L3522" s="3">
        <v>70.108333333333334</v>
      </c>
      <c r="M3522" s="4">
        <v>479.82364999999965</v>
      </c>
      <c r="N3522" s="4">
        <v>0</v>
      </c>
      <c r="O3522" s="4">
        <v>436.93064166666676</v>
      </c>
      <c r="P3522" s="3">
        <f t="shared" ref="P3522:P3585" si="219">_xlfn.MAXIFS(M:M,B:B,B3522)</f>
        <v>480.00108333333327</v>
      </c>
      <c r="Q3522" s="5">
        <v>0</v>
      </c>
      <c r="R3522" s="5">
        <f>VLOOKUP(D3522,'[1]DESIGN LOAD'!AC:AF,2,FALSE)</f>
        <v>200</v>
      </c>
      <c r="S3522" s="7">
        <f>VLOOKUP(D3522,'[1]DESIGN LOAD'!AC:AF,3,FALSE)</f>
        <v>190</v>
      </c>
      <c r="T3522">
        <f>VLOOKUP(D3522,'[1]DESIGN LOAD'!AC:AF,4,FALSE)</f>
        <v>390</v>
      </c>
    </row>
    <row r="3523" spans="1:20" x14ac:dyDescent="0.3">
      <c r="A3523" s="6">
        <v>2024</v>
      </c>
      <c r="B3523" s="6">
        <v>11</v>
      </c>
      <c r="C3523" s="6">
        <v>25</v>
      </c>
      <c r="D3523" s="6">
        <v>2</v>
      </c>
      <c r="E3523" s="6" t="str">
        <f t="shared" si="217"/>
        <v>Monday</v>
      </c>
      <c r="F3523" s="6" t="str">
        <f t="shared" si="216"/>
        <v>Week-day</v>
      </c>
      <c r="G3523" s="6" t="str">
        <f>_xlfn.XLOOKUP(B3523,'[1]VLOOKUP DATA'!$A$3:$A$14,'[1]VLOOKUP DATA'!$C$3:$C$14)</f>
        <v>Low-demand</v>
      </c>
      <c r="H3523" s="6" t="str" cm="1">
        <f t="array" ref="H3523">_xlfn.XLOOKUP(1,('[1]VLOOKUP DATA'!$I$2:$I$337=[1]DATA!G3523)*('[1]VLOOKUP DATA'!$J$2:$J$337=[1]DATA!D3523)*('[1]VLOOKUP DATA'!$K$2:$K$337=[1]DATA!E3523),'[1]VLOOKUP DATA'!$L$2:$L$337)</f>
        <v>Off-Peak</v>
      </c>
      <c r="I3523" s="1" cm="1">
        <f t="array" ref="I3523">_xlfn.XLOOKUP(B3523,'[1]VLOOKUP DATA'!$A$3:$A$14,_xlfn.XLOOKUP(H3523,'[1]VLOOKUP DATA'!$D$2:$F$2,'[1]VLOOKUP DATA'!$D$3:$F$14))*100</f>
        <v>93</v>
      </c>
      <c r="J3523" s="2">
        <v>76.946033333333261</v>
      </c>
      <c r="K3523" s="3">
        <f t="shared" si="218"/>
        <v>76.946033333333261</v>
      </c>
      <c r="L3523" s="3">
        <v>68.45</v>
      </c>
      <c r="M3523" s="4">
        <v>479.8316166666666</v>
      </c>
      <c r="N3523" s="4">
        <v>0</v>
      </c>
      <c r="O3523" s="4">
        <v>556.77809999999999</v>
      </c>
      <c r="P3523" s="3">
        <f t="shared" si="219"/>
        <v>480.00108333333327</v>
      </c>
      <c r="Q3523" s="5">
        <v>0</v>
      </c>
      <c r="R3523" s="5">
        <f>VLOOKUP(D3523,'[1]DESIGN LOAD'!AC:AF,2,FALSE)</f>
        <v>200</v>
      </c>
      <c r="S3523" s="7">
        <f>VLOOKUP(D3523,'[1]DESIGN LOAD'!AC:AF,3,FALSE)</f>
        <v>190</v>
      </c>
      <c r="T3523">
        <f>VLOOKUP(D3523,'[1]DESIGN LOAD'!AC:AF,4,FALSE)</f>
        <v>390</v>
      </c>
    </row>
    <row r="3524" spans="1:20" x14ac:dyDescent="0.3">
      <c r="A3524" s="6">
        <v>2024</v>
      </c>
      <c r="B3524" s="6">
        <v>11</v>
      </c>
      <c r="C3524" s="6">
        <v>25</v>
      </c>
      <c r="D3524" s="6">
        <v>3</v>
      </c>
      <c r="E3524" s="6" t="str">
        <f t="shared" si="217"/>
        <v>Monday</v>
      </c>
      <c r="F3524" s="6" t="str">
        <f t="shared" si="216"/>
        <v>Week-day</v>
      </c>
      <c r="G3524" s="6" t="str">
        <f>_xlfn.XLOOKUP(B3524,'[1]VLOOKUP DATA'!$A$3:$A$14,'[1]VLOOKUP DATA'!$C$3:$C$14)</f>
        <v>Low-demand</v>
      </c>
      <c r="H3524" s="6" t="str" cm="1">
        <f t="array" ref="H3524">_xlfn.XLOOKUP(1,('[1]VLOOKUP DATA'!$I$2:$I$337=[1]DATA!G3524)*('[1]VLOOKUP DATA'!$J$2:$J$337=[1]DATA!D3524)*('[1]VLOOKUP DATA'!$K$2:$K$337=[1]DATA!E3524),'[1]VLOOKUP DATA'!$L$2:$L$337)</f>
        <v>Off-Peak</v>
      </c>
      <c r="I3524" s="1" cm="1">
        <f t="array" ref="I3524">_xlfn.XLOOKUP(B3524,'[1]VLOOKUP DATA'!$A$3:$A$14,_xlfn.XLOOKUP(H3524,'[1]VLOOKUP DATA'!$D$2:$F$2,'[1]VLOOKUP DATA'!$D$3:$F$14))*100</f>
        <v>93</v>
      </c>
      <c r="J3524" s="2">
        <v>74.898450000000039</v>
      </c>
      <c r="K3524" s="3">
        <f t="shared" si="218"/>
        <v>74.898450000000039</v>
      </c>
      <c r="L3524" s="3">
        <v>64</v>
      </c>
      <c r="M3524" s="4">
        <v>479.84300000000019</v>
      </c>
      <c r="N3524" s="4">
        <v>0</v>
      </c>
      <c r="O3524" s="4">
        <v>554.74172499999997</v>
      </c>
      <c r="P3524" s="3">
        <f t="shared" si="219"/>
        <v>480.00108333333327</v>
      </c>
      <c r="Q3524" s="5">
        <v>0</v>
      </c>
      <c r="R3524" s="5">
        <f>VLOOKUP(D3524,'[1]DESIGN LOAD'!AC:AF,2,FALSE)</f>
        <v>200</v>
      </c>
      <c r="S3524" s="7">
        <f>VLOOKUP(D3524,'[1]DESIGN LOAD'!AC:AF,3,FALSE)</f>
        <v>190</v>
      </c>
      <c r="T3524">
        <f>VLOOKUP(D3524,'[1]DESIGN LOAD'!AC:AF,4,FALSE)</f>
        <v>390</v>
      </c>
    </row>
    <row r="3525" spans="1:20" x14ac:dyDescent="0.3">
      <c r="A3525" s="6">
        <v>2024</v>
      </c>
      <c r="B3525" s="6">
        <v>11</v>
      </c>
      <c r="C3525" s="6">
        <v>25</v>
      </c>
      <c r="D3525" s="6">
        <v>4</v>
      </c>
      <c r="E3525" s="6" t="str">
        <f t="shared" si="217"/>
        <v>Monday</v>
      </c>
      <c r="F3525" s="6" t="str">
        <f t="shared" si="216"/>
        <v>Week-day</v>
      </c>
      <c r="G3525" s="6" t="str">
        <f>_xlfn.XLOOKUP(B3525,'[1]VLOOKUP DATA'!$A$3:$A$14,'[1]VLOOKUP DATA'!$C$3:$C$14)</f>
        <v>Low-demand</v>
      </c>
      <c r="H3525" s="6" t="str" cm="1">
        <f t="array" ref="H3525">_xlfn.XLOOKUP(1,('[1]VLOOKUP DATA'!$I$2:$I$337=[1]DATA!G3525)*('[1]VLOOKUP DATA'!$J$2:$J$337=[1]DATA!D3525)*('[1]VLOOKUP DATA'!$K$2:$K$337=[1]DATA!E3525),'[1]VLOOKUP DATA'!$L$2:$L$337)</f>
        <v>Off-Peak</v>
      </c>
      <c r="I3525" s="1" cm="1">
        <f t="array" ref="I3525">_xlfn.XLOOKUP(B3525,'[1]VLOOKUP DATA'!$A$3:$A$14,_xlfn.XLOOKUP(H3525,'[1]VLOOKUP DATA'!$D$2:$F$2,'[1]VLOOKUP DATA'!$D$3:$F$14))*100</f>
        <v>93</v>
      </c>
      <c r="J3525" s="2">
        <v>49.855416666666642</v>
      </c>
      <c r="K3525" s="3">
        <f t="shared" si="218"/>
        <v>49.855416666666642</v>
      </c>
      <c r="L3525" s="3">
        <v>59.69166666666667</v>
      </c>
      <c r="M3525" s="4">
        <v>479.84294999999969</v>
      </c>
      <c r="N3525" s="4">
        <v>0</v>
      </c>
      <c r="O3525" s="4">
        <v>529.69659999999999</v>
      </c>
      <c r="P3525" s="3">
        <f t="shared" si="219"/>
        <v>480.00108333333327</v>
      </c>
      <c r="Q3525" s="5">
        <v>0</v>
      </c>
      <c r="R3525" s="5">
        <f>VLOOKUP(D3525,'[1]DESIGN LOAD'!AC:AF,2,FALSE)</f>
        <v>295</v>
      </c>
      <c r="S3525" s="7">
        <f>VLOOKUP(D3525,'[1]DESIGN LOAD'!AC:AF,3,FALSE)</f>
        <v>190</v>
      </c>
      <c r="T3525">
        <f>VLOOKUP(D3525,'[1]DESIGN LOAD'!AC:AF,4,FALSE)</f>
        <v>485</v>
      </c>
    </row>
    <row r="3526" spans="1:20" x14ac:dyDescent="0.3">
      <c r="A3526" s="6">
        <v>2024</v>
      </c>
      <c r="B3526" s="6">
        <v>11</v>
      </c>
      <c r="C3526" s="6">
        <v>25</v>
      </c>
      <c r="D3526" s="6">
        <v>5</v>
      </c>
      <c r="E3526" s="6" t="str">
        <f t="shared" si="217"/>
        <v>Monday</v>
      </c>
      <c r="F3526" s="6" t="str">
        <f t="shared" si="216"/>
        <v>Week-day</v>
      </c>
      <c r="G3526" s="6" t="str">
        <f>_xlfn.XLOOKUP(B3526,'[1]VLOOKUP DATA'!$A$3:$A$14,'[1]VLOOKUP DATA'!$C$3:$C$14)</f>
        <v>Low-demand</v>
      </c>
      <c r="H3526" s="6" t="str" cm="1">
        <f t="array" ref="H3526">_xlfn.XLOOKUP(1,('[1]VLOOKUP DATA'!$I$2:$I$337=[1]DATA!G3526)*('[1]VLOOKUP DATA'!$J$2:$J$337=[1]DATA!D3526)*('[1]VLOOKUP DATA'!$K$2:$K$337=[1]DATA!E3526),'[1]VLOOKUP DATA'!$L$2:$L$337)</f>
        <v>Off-Peak</v>
      </c>
      <c r="I3526" s="1" cm="1">
        <f t="array" ref="I3526">_xlfn.XLOOKUP(B3526,'[1]VLOOKUP DATA'!$A$3:$A$14,_xlfn.XLOOKUP(H3526,'[1]VLOOKUP DATA'!$D$2:$F$2,'[1]VLOOKUP DATA'!$D$3:$F$14))*100</f>
        <v>93</v>
      </c>
      <c r="J3526" s="2">
        <v>33.371841666666647</v>
      </c>
      <c r="K3526" s="3">
        <f t="shared" si="218"/>
        <v>33.371841666666647</v>
      </c>
      <c r="L3526" s="3">
        <v>56.966666666666669</v>
      </c>
      <c r="M3526" s="4">
        <v>479.83995000000033</v>
      </c>
      <c r="N3526" s="4">
        <v>7.567241666666666</v>
      </c>
      <c r="O3526" s="4">
        <v>520.77942500000006</v>
      </c>
      <c r="P3526" s="3">
        <f t="shared" si="219"/>
        <v>480.00108333333327</v>
      </c>
      <c r="Q3526" s="5">
        <v>0</v>
      </c>
      <c r="R3526" s="5">
        <f>VLOOKUP(D3526,'[1]DESIGN LOAD'!AC:AF,2,FALSE)</f>
        <v>295</v>
      </c>
      <c r="S3526" s="7">
        <f>VLOOKUP(D3526,'[1]DESIGN LOAD'!AC:AF,3,FALSE)</f>
        <v>190</v>
      </c>
      <c r="T3526">
        <f>VLOOKUP(D3526,'[1]DESIGN LOAD'!AC:AF,4,FALSE)</f>
        <v>485</v>
      </c>
    </row>
    <row r="3527" spans="1:20" x14ac:dyDescent="0.3">
      <c r="A3527" s="6">
        <v>2024</v>
      </c>
      <c r="B3527" s="6">
        <v>11</v>
      </c>
      <c r="C3527" s="6">
        <v>25</v>
      </c>
      <c r="D3527" s="6">
        <v>6</v>
      </c>
      <c r="E3527" s="6" t="str">
        <f t="shared" si="217"/>
        <v>Monday</v>
      </c>
      <c r="F3527" s="6" t="str">
        <f t="shared" si="216"/>
        <v>Week-day</v>
      </c>
      <c r="G3527" s="6" t="str">
        <f>_xlfn.XLOOKUP(B3527,'[1]VLOOKUP DATA'!$A$3:$A$14,'[1]VLOOKUP DATA'!$C$3:$C$14)</f>
        <v>Low-demand</v>
      </c>
      <c r="H3527" s="6" t="str" cm="1">
        <f t="array" ref="H3527">_xlfn.XLOOKUP(1,('[1]VLOOKUP DATA'!$I$2:$I$337=[1]DATA!G3527)*('[1]VLOOKUP DATA'!$J$2:$J$337=[1]DATA!D3527)*('[1]VLOOKUP DATA'!$K$2:$K$337=[1]DATA!E3527),'[1]VLOOKUP DATA'!$L$2:$L$337)</f>
        <v>Standard</v>
      </c>
      <c r="I3527" s="1" cm="1">
        <f t="array" ref="I3527">_xlfn.XLOOKUP(B3527,'[1]VLOOKUP DATA'!$A$3:$A$14,_xlfn.XLOOKUP(H3527,'[1]VLOOKUP DATA'!$D$2:$F$2,'[1]VLOOKUP DATA'!$D$3:$F$14))*100</f>
        <v>147</v>
      </c>
      <c r="J3527" s="2">
        <v>-10.108833333333337</v>
      </c>
      <c r="K3527" s="3">
        <f t="shared" si="218"/>
        <v>0</v>
      </c>
      <c r="L3527" s="3">
        <v>55.658333333333331</v>
      </c>
      <c r="M3527" s="4">
        <v>479.82266666666669</v>
      </c>
      <c r="N3527" s="4">
        <v>99.002216666666683</v>
      </c>
      <c r="O3527" s="4">
        <v>568.71594166666682</v>
      </c>
      <c r="P3527" s="3">
        <f t="shared" si="219"/>
        <v>480.00108333333327</v>
      </c>
      <c r="Q3527" s="5">
        <v>0</v>
      </c>
      <c r="R3527" s="5">
        <f>VLOOKUP(D3527,'[1]DESIGN LOAD'!AC:AF,2,FALSE)</f>
        <v>295</v>
      </c>
      <c r="S3527" s="7">
        <f>VLOOKUP(D3527,'[1]DESIGN LOAD'!AC:AF,3,FALSE)</f>
        <v>190</v>
      </c>
      <c r="T3527">
        <f>VLOOKUP(D3527,'[1]DESIGN LOAD'!AC:AF,4,FALSE)</f>
        <v>485</v>
      </c>
    </row>
    <row r="3528" spans="1:20" x14ac:dyDescent="0.3">
      <c r="A3528" s="6">
        <v>2024</v>
      </c>
      <c r="B3528" s="6">
        <v>11</v>
      </c>
      <c r="C3528" s="6">
        <v>25</v>
      </c>
      <c r="D3528" s="6">
        <v>7</v>
      </c>
      <c r="E3528" s="6" t="str">
        <f t="shared" si="217"/>
        <v>Monday</v>
      </c>
      <c r="F3528" s="6" t="str">
        <f t="shared" si="216"/>
        <v>Week-day</v>
      </c>
      <c r="G3528" s="6" t="str">
        <f>_xlfn.XLOOKUP(B3528,'[1]VLOOKUP DATA'!$A$3:$A$14,'[1]VLOOKUP DATA'!$C$3:$C$14)</f>
        <v>Low-demand</v>
      </c>
      <c r="H3528" s="6" t="str" cm="1">
        <f t="array" ref="H3528">_xlfn.XLOOKUP(1,('[1]VLOOKUP DATA'!$I$2:$I$337=[1]DATA!G3528)*('[1]VLOOKUP DATA'!$J$2:$J$337=[1]DATA!D3528)*('[1]VLOOKUP DATA'!$K$2:$K$337=[1]DATA!E3528),'[1]VLOOKUP DATA'!$L$2:$L$337)</f>
        <v>Peak</v>
      </c>
      <c r="I3528" s="1" cm="1">
        <f t="array" ref="I3528">_xlfn.XLOOKUP(B3528,'[1]VLOOKUP DATA'!$A$3:$A$14,_xlfn.XLOOKUP(H3528,'[1]VLOOKUP DATA'!$D$2:$F$2,'[1]VLOOKUP DATA'!$D$3:$F$14))*100</f>
        <v>213</v>
      </c>
      <c r="J3528" s="2">
        <v>-96.604291666666683</v>
      </c>
      <c r="K3528" s="3">
        <f t="shared" si="218"/>
        <v>0</v>
      </c>
      <c r="L3528" s="3">
        <v>56.258333333333333</v>
      </c>
      <c r="M3528" s="4">
        <v>479.84354166666674</v>
      </c>
      <c r="N3528" s="4">
        <v>390.88636666666645</v>
      </c>
      <c r="O3528" s="4">
        <v>774.12531666666678</v>
      </c>
      <c r="P3528" s="3">
        <f t="shared" si="219"/>
        <v>480.00108333333327</v>
      </c>
      <c r="Q3528" s="5">
        <v>0</v>
      </c>
      <c r="R3528" s="5">
        <f>VLOOKUP(D3528,'[1]DESIGN LOAD'!AC:AF,2,FALSE)</f>
        <v>565</v>
      </c>
      <c r="S3528" s="7">
        <f>VLOOKUP(D3528,'[1]DESIGN LOAD'!AC:AF,3,FALSE)</f>
        <v>690</v>
      </c>
      <c r="T3528">
        <f>VLOOKUP(D3528,'[1]DESIGN LOAD'!AC:AF,4,FALSE)</f>
        <v>1255</v>
      </c>
    </row>
    <row r="3529" spans="1:20" x14ac:dyDescent="0.3">
      <c r="A3529" s="6">
        <v>2024</v>
      </c>
      <c r="B3529" s="6">
        <v>11</v>
      </c>
      <c r="C3529" s="6">
        <v>25</v>
      </c>
      <c r="D3529" s="6">
        <v>8</v>
      </c>
      <c r="E3529" s="6" t="str">
        <f t="shared" si="217"/>
        <v>Monday</v>
      </c>
      <c r="F3529" s="6" t="str">
        <f t="shared" si="216"/>
        <v>Week-day</v>
      </c>
      <c r="G3529" s="6" t="str">
        <f>_xlfn.XLOOKUP(B3529,'[1]VLOOKUP DATA'!$A$3:$A$14,'[1]VLOOKUP DATA'!$C$3:$C$14)</f>
        <v>Low-demand</v>
      </c>
      <c r="H3529" s="6" t="str" cm="1">
        <f t="array" ref="H3529">_xlfn.XLOOKUP(1,('[1]VLOOKUP DATA'!$I$2:$I$337=[1]DATA!G3529)*('[1]VLOOKUP DATA'!$J$2:$J$337=[1]DATA!D3529)*('[1]VLOOKUP DATA'!$K$2:$K$337=[1]DATA!E3529),'[1]VLOOKUP DATA'!$L$2:$L$337)</f>
        <v>Peak</v>
      </c>
      <c r="I3529" s="1" cm="1">
        <f t="array" ref="I3529">_xlfn.XLOOKUP(B3529,'[1]VLOOKUP DATA'!$A$3:$A$14,_xlfn.XLOOKUP(H3529,'[1]VLOOKUP DATA'!$D$2:$F$2,'[1]VLOOKUP DATA'!$D$3:$F$14))*100</f>
        <v>213</v>
      </c>
      <c r="J3529" s="2">
        <v>-344.38826666666654</v>
      </c>
      <c r="K3529" s="3">
        <f t="shared" si="218"/>
        <v>0</v>
      </c>
      <c r="L3529" s="3">
        <v>66.36666666666666</v>
      </c>
      <c r="M3529" s="4">
        <v>479.8293250000001</v>
      </c>
      <c r="N3529" s="4">
        <v>675.1180166666669</v>
      </c>
      <c r="O3529" s="4">
        <v>810.55857500000013</v>
      </c>
      <c r="P3529" s="3">
        <f t="shared" si="219"/>
        <v>480.00108333333327</v>
      </c>
      <c r="Q3529" s="5">
        <v>0</v>
      </c>
      <c r="R3529" s="5">
        <f>VLOOKUP(D3529,'[1]DESIGN LOAD'!AC:AF,2,FALSE)</f>
        <v>565</v>
      </c>
      <c r="S3529" s="7">
        <f>VLOOKUP(D3529,'[1]DESIGN LOAD'!AC:AF,3,FALSE)</f>
        <v>675</v>
      </c>
      <c r="T3529">
        <f>VLOOKUP(D3529,'[1]DESIGN LOAD'!AC:AF,4,FALSE)</f>
        <v>1240</v>
      </c>
    </row>
    <row r="3530" spans="1:20" x14ac:dyDescent="0.3">
      <c r="A3530" s="6">
        <v>2024</v>
      </c>
      <c r="B3530" s="6">
        <v>11</v>
      </c>
      <c r="C3530" s="6">
        <v>25</v>
      </c>
      <c r="D3530" s="6">
        <v>9</v>
      </c>
      <c r="E3530" s="6" t="str">
        <f t="shared" si="217"/>
        <v>Monday</v>
      </c>
      <c r="F3530" s="6" t="str">
        <f t="shared" si="216"/>
        <v>Week-day</v>
      </c>
      <c r="G3530" s="6" t="str">
        <f>_xlfn.XLOOKUP(B3530,'[1]VLOOKUP DATA'!$A$3:$A$14,'[1]VLOOKUP DATA'!$C$3:$C$14)</f>
        <v>Low-demand</v>
      </c>
      <c r="H3530" s="6" t="str" cm="1">
        <f t="array" ref="H3530">_xlfn.XLOOKUP(1,('[1]VLOOKUP DATA'!$I$2:$I$337=[1]DATA!G3530)*('[1]VLOOKUP DATA'!$J$2:$J$337=[1]DATA!D3530)*('[1]VLOOKUP DATA'!$K$2:$K$337=[1]DATA!E3530),'[1]VLOOKUP DATA'!$L$2:$L$337)</f>
        <v>Peak</v>
      </c>
      <c r="I3530" s="1" cm="1">
        <f t="array" ref="I3530">_xlfn.XLOOKUP(B3530,'[1]VLOOKUP DATA'!$A$3:$A$14,_xlfn.XLOOKUP(H3530,'[1]VLOOKUP DATA'!$D$2:$F$2,'[1]VLOOKUP DATA'!$D$3:$F$14))*100</f>
        <v>213</v>
      </c>
      <c r="J3530" s="2">
        <v>-413.02224166666673</v>
      </c>
      <c r="K3530" s="3">
        <f t="shared" si="218"/>
        <v>0</v>
      </c>
      <c r="L3530" s="3">
        <v>85.05</v>
      </c>
      <c r="M3530" s="4">
        <v>377.95890833333357</v>
      </c>
      <c r="N3530" s="4">
        <v>855.969558333333</v>
      </c>
      <c r="O3530" s="4">
        <v>820.90568333333329</v>
      </c>
      <c r="P3530" s="3">
        <f t="shared" si="219"/>
        <v>480.00108333333327</v>
      </c>
      <c r="Q3530" s="5">
        <v>0</v>
      </c>
      <c r="R3530" s="5">
        <f>VLOOKUP(D3530,'[1]DESIGN LOAD'!AC:AF,2,FALSE)</f>
        <v>565</v>
      </c>
      <c r="S3530" s="7">
        <f>VLOOKUP(D3530,'[1]DESIGN LOAD'!AC:AF,3,FALSE)</f>
        <v>675</v>
      </c>
      <c r="T3530">
        <f>VLOOKUP(D3530,'[1]DESIGN LOAD'!AC:AF,4,FALSE)</f>
        <v>1240</v>
      </c>
    </row>
    <row r="3531" spans="1:20" x14ac:dyDescent="0.3">
      <c r="A3531" s="6">
        <v>2024</v>
      </c>
      <c r="B3531" s="6">
        <v>11</v>
      </c>
      <c r="C3531" s="6">
        <v>25</v>
      </c>
      <c r="D3531" s="6">
        <v>10</v>
      </c>
      <c r="E3531" s="6" t="str">
        <f t="shared" si="217"/>
        <v>Monday</v>
      </c>
      <c r="F3531" s="6" t="str">
        <f t="shared" ref="F3531:F3594" si="220">IF(OR(E3531="Saturday",E3531="Sunday"),"Weekend","Week-day")</f>
        <v>Week-day</v>
      </c>
      <c r="G3531" s="6" t="str">
        <f>_xlfn.XLOOKUP(B3531,'[1]VLOOKUP DATA'!$A$3:$A$14,'[1]VLOOKUP DATA'!$C$3:$C$14)</f>
        <v>Low-demand</v>
      </c>
      <c r="H3531" s="6" t="str" cm="1">
        <f t="array" ref="H3531">_xlfn.XLOOKUP(1,('[1]VLOOKUP DATA'!$I$2:$I$337=[1]DATA!G3531)*('[1]VLOOKUP DATA'!$J$2:$J$337=[1]DATA!D3531)*('[1]VLOOKUP DATA'!$K$2:$K$337=[1]DATA!E3531),'[1]VLOOKUP DATA'!$L$2:$L$337)</f>
        <v>Standard</v>
      </c>
      <c r="I3531" s="1" cm="1">
        <f t="array" ref="I3531">_xlfn.XLOOKUP(B3531,'[1]VLOOKUP DATA'!$A$3:$A$14,_xlfn.XLOOKUP(H3531,'[1]VLOOKUP DATA'!$D$2:$F$2,'[1]VLOOKUP DATA'!$D$3:$F$14))*100</f>
        <v>147</v>
      </c>
      <c r="J3531" s="2">
        <v>-104.27569166666663</v>
      </c>
      <c r="K3531" s="3">
        <f t="shared" si="218"/>
        <v>0</v>
      </c>
      <c r="L3531" s="3">
        <v>96.174999999999997</v>
      </c>
      <c r="M3531" s="4">
        <v>0</v>
      </c>
      <c r="N3531" s="4">
        <v>904.8306166666672</v>
      </c>
      <c r="O3531" s="4">
        <v>800.55393333333313</v>
      </c>
      <c r="P3531" s="3">
        <f t="shared" si="219"/>
        <v>480.00108333333327</v>
      </c>
      <c r="Q3531" s="5">
        <v>0</v>
      </c>
      <c r="R3531" s="5">
        <f>VLOOKUP(D3531,'[1]DESIGN LOAD'!AC:AF,2,FALSE)</f>
        <v>565</v>
      </c>
      <c r="S3531" s="7">
        <f>VLOOKUP(D3531,'[1]DESIGN LOAD'!AC:AF,3,FALSE)</f>
        <v>675</v>
      </c>
      <c r="T3531">
        <f>VLOOKUP(D3531,'[1]DESIGN LOAD'!AC:AF,4,FALSE)</f>
        <v>1240</v>
      </c>
    </row>
    <row r="3532" spans="1:20" x14ac:dyDescent="0.3">
      <c r="A3532" s="6">
        <v>2024</v>
      </c>
      <c r="B3532" s="6">
        <v>11</v>
      </c>
      <c r="C3532" s="6">
        <v>25</v>
      </c>
      <c r="D3532" s="6">
        <v>11</v>
      </c>
      <c r="E3532" s="6" t="str">
        <f t="shared" si="217"/>
        <v>Monday</v>
      </c>
      <c r="F3532" s="6" t="str">
        <f t="shared" si="220"/>
        <v>Week-day</v>
      </c>
      <c r="G3532" s="6" t="str">
        <f>_xlfn.XLOOKUP(B3532,'[1]VLOOKUP DATA'!$A$3:$A$14,'[1]VLOOKUP DATA'!$C$3:$C$14)</f>
        <v>Low-demand</v>
      </c>
      <c r="H3532" s="6" t="str" cm="1">
        <f t="array" ref="H3532">_xlfn.XLOOKUP(1,('[1]VLOOKUP DATA'!$I$2:$I$337=[1]DATA!G3532)*('[1]VLOOKUP DATA'!$J$2:$J$337=[1]DATA!D3532)*('[1]VLOOKUP DATA'!$K$2:$K$337=[1]DATA!E3532),'[1]VLOOKUP DATA'!$L$2:$L$337)</f>
        <v>Standard</v>
      </c>
      <c r="I3532" s="1" cm="1">
        <f t="array" ref="I3532">_xlfn.XLOOKUP(B3532,'[1]VLOOKUP DATA'!$A$3:$A$14,_xlfn.XLOOKUP(H3532,'[1]VLOOKUP DATA'!$D$2:$F$2,'[1]VLOOKUP DATA'!$D$3:$F$14))*100</f>
        <v>147</v>
      </c>
      <c r="J3532" s="2">
        <v>-28.045674999999981</v>
      </c>
      <c r="K3532" s="3">
        <f t="shared" si="218"/>
        <v>0</v>
      </c>
      <c r="L3532" s="3">
        <v>98</v>
      </c>
      <c r="M3532" s="4">
        <v>0</v>
      </c>
      <c r="N3532" s="4">
        <v>846.15958333333344</v>
      </c>
      <c r="O3532" s="4">
        <v>818.11291666666682</v>
      </c>
      <c r="P3532" s="3">
        <f t="shared" si="219"/>
        <v>480.00108333333327</v>
      </c>
      <c r="Q3532" s="5">
        <v>0</v>
      </c>
      <c r="R3532" s="5">
        <f>VLOOKUP(D3532,'[1]DESIGN LOAD'!AC:AF,2,FALSE)</f>
        <v>565</v>
      </c>
      <c r="S3532" s="7">
        <f>VLOOKUP(D3532,'[1]DESIGN LOAD'!AC:AF,3,FALSE)</f>
        <v>675</v>
      </c>
      <c r="T3532">
        <f>VLOOKUP(D3532,'[1]DESIGN LOAD'!AC:AF,4,FALSE)</f>
        <v>1240</v>
      </c>
    </row>
    <row r="3533" spans="1:20" x14ac:dyDescent="0.3">
      <c r="A3533" s="6">
        <v>2024</v>
      </c>
      <c r="B3533" s="6">
        <v>11</v>
      </c>
      <c r="C3533" s="6">
        <v>25</v>
      </c>
      <c r="D3533" s="6">
        <v>12</v>
      </c>
      <c r="E3533" s="6" t="str">
        <f t="shared" si="217"/>
        <v>Monday</v>
      </c>
      <c r="F3533" s="6" t="str">
        <f t="shared" si="220"/>
        <v>Week-day</v>
      </c>
      <c r="G3533" s="6" t="str">
        <f>_xlfn.XLOOKUP(B3533,'[1]VLOOKUP DATA'!$A$3:$A$14,'[1]VLOOKUP DATA'!$C$3:$C$14)</f>
        <v>Low-demand</v>
      </c>
      <c r="H3533" s="6" t="str" cm="1">
        <f t="array" ref="H3533">_xlfn.XLOOKUP(1,('[1]VLOOKUP DATA'!$I$2:$I$337=[1]DATA!G3533)*('[1]VLOOKUP DATA'!$J$2:$J$337=[1]DATA!D3533)*('[1]VLOOKUP DATA'!$K$2:$K$337=[1]DATA!E3533),'[1]VLOOKUP DATA'!$L$2:$L$337)</f>
        <v>Standard</v>
      </c>
      <c r="I3533" s="1" cm="1">
        <f t="array" ref="I3533">_xlfn.XLOOKUP(B3533,'[1]VLOOKUP DATA'!$A$3:$A$14,_xlfn.XLOOKUP(H3533,'[1]VLOOKUP DATA'!$D$2:$F$2,'[1]VLOOKUP DATA'!$D$3:$F$14))*100</f>
        <v>147</v>
      </c>
      <c r="J3533" s="2">
        <v>-20.679516666666657</v>
      </c>
      <c r="K3533" s="3">
        <f t="shared" si="218"/>
        <v>0</v>
      </c>
      <c r="L3533" s="3">
        <v>98.966666666666669</v>
      </c>
      <c r="M3533" s="4">
        <v>0</v>
      </c>
      <c r="N3533" s="4">
        <v>843.3084083333332</v>
      </c>
      <c r="O3533" s="4">
        <v>822.62792499999989</v>
      </c>
      <c r="P3533" s="3">
        <f t="shared" si="219"/>
        <v>480.00108333333327</v>
      </c>
      <c r="Q3533" s="5">
        <v>0</v>
      </c>
      <c r="R3533" s="5">
        <f>VLOOKUP(D3533,'[1]DESIGN LOAD'!AC:AF,2,FALSE)</f>
        <v>565</v>
      </c>
      <c r="S3533" s="7">
        <f>VLOOKUP(D3533,'[1]DESIGN LOAD'!AC:AF,3,FALSE)</f>
        <v>675</v>
      </c>
      <c r="T3533">
        <f>VLOOKUP(D3533,'[1]DESIGN LOAD'!AC:AF,4,FALSE)</f>
        <v>1240</v>
      </c>
    </row>
    <row r="3534" spans="1:20" x14ac:dyDescent="0.3">
      <c r="A3534" s="6">
        <v>2024</v>
      </c>
      <c r="B3534" s="6">
        <v>11</v>
      </c>
      <c r="C3534" s="6">
        <v>25</v>
      </c>
      <c r="D3534" s="6">
        <v>13</v>
      </c>
      <c r="E3534" s="6" t="str">
        <f t="shared" si="217"/>
        <v>Monday</v>
      </c>
      <c r="F3534" s="6" t="str">
        <f t="shared" si="220"/>
        <v>Week-day</v>
      </c>
      <c r="G3534" s="6" t="str">
        <f>_xlfn.XLOOKUP(B3534,'[1]VLOOKUP DATA'!$A$3:$A$14,'[1]VLOOKUP DATA'!$C$3:$C$14)</f>
        <v>Low-demand</v>
      </c>
      <c r="H3534" s="6" t="str" cm="1">
        <f t="array" ref="H3534">_xlfn.XLOOKUP(1,('[1]VLOOKUP DATA'!$I$2:$I$337=[1]DATA!G3534)*('[1]VLOOKUP DATA'!$J$2:$J$337=[1]DATA!D3534)*('[1]VLOOKUP DATA'!$K$2:$K$337=[1]DATA!E3534),'[1]VLOOKUP DATA'!$L$2:$L$337)</f>
        <v>Standard</v>
      </c>
      <c r="I3534" s="1" cm="1">
        <f t="array" ref="I3534">_xlfn.XLOOKUP(B3534,'[1]VLOOKUP DATA'!$A$3:$A$14,_xlfn.XLOOKUP(H3534,'[1]VLOOKUP DATA'!$D$2:$F$2,'[1]VLOOKUP DATA'!$D$3:$F$14))*100</f>
        <v>147</v>
      </c>
      <c r="J3534" s="2">
        <v>-17.779041666666664</v>
      </c>
      <c r="K3534" s="3">
        <f t="shared" si="218"/>
        <v>0</v>
      </c>
      <c r="L3534" s="3">
        <v>99</v>
      </c>
      <c r="M3534" s="4">
        <v>0</v>
      </c>
      <c r="N3534" s="4">
        <v>835.3676250000002</v>
      </c>
      <c r="O3534" s="4">
        <v>817.5875833333331</v>
      </c>
      <c r="P3534" s="3">
        <f t="shared" si="219"/>
        <v>480.00108333333327</v>
      </c>
      <c r="Q3534" s="5">
        <v>0</v>
      </c>
      <c r="R3534" s="5">
        <f>VLOOKUP(D3534,'[1]DESIGN LOAD'!AC:AF,2,FALSE)</f>
        <v>565</v>
      </c>
      <c r="S3534" s="7">
        <f>VLOOKUP(D3534,'[1]DESIGN LOAD'!AC:AF,3,FALSE)</f>
        <v>675</v>
      </c>
      <c r="T3534">
        <f>VLOOKUP(D3534,'[1]DESIGN LOAD'!AC:AF,4,FALSE)</f>
        <v>1240</v>
      </c>
    </row>
    <row r="3535" spans="1:20" x14ac:dyDescent="0.3">
      <c r="A3535" s="6">
        <v>2024</v>
      </c>
      <c r="B3535" s="6">
        <v>11</v>
      </c>
      <c r="C3535" s="6">
        <v>25</v>
      </c>
      <c r="D3535" s="6">
        <v>14</v>
      </c>
      <c r="E3535" s="6" t="str">
        <f t="shared" si="217"/>
        <v>Monday</v>
      </c>
      <c r="F3535" s="6" t="str">
        <f t="shared" si="220"/>
        <v>Week-day</v>
      </c>
      <c r="G3535" s="6" t="str">
        <f>_xlfn.XLOOKUP(B3535,'[1]VLOOKUP DATA'!$A$3:$A$14,'[1]VLOOKUP DATA'!$C$3:$C$14)</f>
        <v>Low-demand</v>
      </c>
      <c r="H3535" s="6" t="str" cm="1">
        <f t="array" ref="H3535">_xlfn.XLOOKUP(1,('[1]VLOOKUP DATA'!$I$2:$I$337=[1]DATA!G3535)*('[1]VLOOKUP DATA'!$J$2:$J$337=[1]DATA!D3535)*('[1]VLOOKUP DATA'!$K$2:$K$337=[1]DATA!E3535),'[1]VLOOKUP DATA'!$L$2:$L$337)</f>
        <v>Standard</v>
      </c>
      <c r="I3535" s="1" cm="1">
        <f t="array" ref="I3535">_xlfn.XLOOKUP(B3535,'[1]VLOOKUP DATA'!$A$3:$A$14,_xlfn.XLOOKUP(H3535,'[1]VLOOKUP DATA'!$D$2:$F$2,'[1]VLOOKUP DATA'!$D$3:$F$14))*100</f>
        <v>147</v>
      </c>
      <c r="J3535" s="2">
        <v>-10.607958333333332</v>
      </c>
      <c r="K3535" s="3">
        <f t="shared" si="218"/>
        <v>0</v>
      </c>
      <c r="L3535" s="3">
        <v>98.833333333333329</v>
      </c>
      <c r="M3535" s="4">
        <v>0</v>
      </c>
      <c r="N3535" s="4">
        <v>829.8275000000001</v>
      </c>
      <c r="O3535" s="4">
        <v>819.21870000000024</v>
      </c>
      <c r="P3535" s="3">
        <f t="shared" si="219"/>
        <v>480.00108333333327</v>
      </c>
      <c r="Q3535" s="5">
        <v>0</v>
      </c>
      <c r="R3535" s="5">
        <f>VLOOKUP(D3535,'[1]DESIGN LOAD'!AC:AF,2,FALSE)</f>
        <v>565</v>
      </c>
      <c r="S3535" s="7">
        <f>VLOOKUP(D3535,'[1]DESIGN LOAD'!AC:AF,3,FALSE)</f>
        <v>675</v>
      </c>
      <c r="T3535">
        <f>VLOOKUP(D3535,'[1]DESIGN LOAD'!AC:AF,4,FALSE)</f>
        <v>1240</v>
      </c>
    </row>
    <row r="3536" spans="1:20" x14ac:dyDescent="0.3">
      <c r="A3536" s="6">
        <v>2024</v>
      </c>
      <c r="B3536" s="6">
        <v>11</v>
      </c>
      <c r="C3536" s="6">
        <v>25</v>
      </c>
      <c r="D3536" s="6">
        <v>15</v>
      </c>
      <c r="E3536" s="6" t="str">
        <f t="shared" si="217"/>
        <v>Monday</v>
      </c>
      <c r="F3536" s="6" t="str">
        <f t="shared" si="220"/>
        <v>Week-day</v>
      </c>
      <c r="G3536" s="6" t="str">
        <f>_xlfn.XLOOKUP(B3536,'[1]VLOOKUP DATA'!$A$3:$A$14,'[1]VLOOKUP DATA'!$C$3:$C$14)</f>
        <v>Low-demand</v>
      </c>
      <c r="H3536" s="6" t="str" cm="1">
        <f t="array" ref="H3536">_xlfn.XLOOKUP(1,('[1]VLOOKUP DATA'!$I$2:$I$337=[1]DATA!G3536)*('[1]VLOOKUP DATA'!$J$2:$J$337=[1]DATA!D3536)*('[1]VLOOKUP DATA'!$K$2:$K$337=[1]DATA!E3536),'[1]VLOOKUP DATA'!$L$2:$L$337)</f>
        <v>Standard</v>
      </c>
      <c r="I3536" s="1" cm="1">
        <f t="array" ref="I3536">_xlfn.XLOOKUP(B3536,'[1]VLOOKUP DATA'!$A$3:$A$14,_xlfn.XLOOKUP(H3536,'[1]VLOOKUP DATA'!$D$2:$F$2,'[1]VLOOKUP DATA'!$D$3:$F$14))*100</f>
        <v>147</v>
      </c>
      <c r="J3536" s="2">
        <v>33.188275000000019</v>
      </c>
      <c r="K3536" s="3">
        <f t="shared" si="218"/>
        <v>33.188275000000019</v>
      </c>
      <c r="L3536" s="3">
        <v>97.208333333333329</v>
      </c>
      <c r="M3536" s="4">
        <v>41.086966666666655</v>
      </c>
      <c r="N3536" s="4">
        <v>704.9903250000001</v>
      </c>
      <c r="O3536" s="4">
        <v>779.26551666666637</v>
      </c>
      <c r="P3536" s="3">
        <f t="shared" si="219"/>
        <v>480.00108333333327</v>
      </c>
      <c r="Q3536" s="5">
        <v>0</v>
      </c>
      <c r="R3536" s="5">
        <f>VLOOKUP(D3536,'[1]DESIGN LOAD'!AC:AF,2,FALSE)</f>
        <v>565</v>
      </c>
      <c r="S3536" s="7">
        <f>VLOOKUP(D3536,'[1]DESIGN LOAD'!AC:AF,3,FALSE)</f>
        <v>675</v>
      </c>
      <c r="T3536">
        <f>VLOOKUP(D3536,'[1]DESIGN LOAD'!AC:AF,4,FALSE)</f>
        <v>1240</v>
      </c>
    </row>
    <row r="3537" spans="1:20" x14ac:dyDescent="0.3">
      <c r="A3537" s="6">
        <v>2024</v>
      </c>
      <c r="B3537" s="6">
        <v>11</v>
      </c>
      <c r="C3537" s="6">
        <v>25</v>
      </c>
      <c r="D3537" s="6">
        <v>16</v>
      </c>
      <c r="E3537" s="6" t="str">
        <f t="shared" si="217"/>
        <v>Monday</v>
      </c>
      <c r="F3537" s="6" t="str">
        <f t="shared" si="220"/>
        <v>Week-day</v>
      </c>
      <c r="G3537" s="6" t="str">
        <f>_xlfn.XLOOKUP(B3537,'[1]VLOOKUP DATA'!$A$3:$A$14,'[1]VLOOKUP DATA'!$C$3:$C$14)</f>
        <v>Low-demand</v>
      </c>
      <c r="H3537" s="6" t="str" cm="1">
        <f t="array" ref="H3537">_xlfn.XLOOKUP(1,('[1]VLOOKUP DATA'!$I$2:$I$337=[1]DATA!G3537)*('[1]VLOOKUP DATA'!$J$2:$J$337=[1]DATA!D3537)*('[1]VLOOKUP DATA'!$K$2:$K$337=[1]DATA!E3537),'[1]VLOOKUP DATA'!$L$2:$L$337)</f>
        <v>Standard</v>
      </c>
      <c r="I3537" s="1" cm="1">
        <f t="array" ref="I3537">_xlfn.XLOOKUP(B3537,'[1]VLOOKUP DATA'!$A$3:$A$14,_xlfn.XLOOKUP(H3537,'[1]VLOOKUP DATA'!$D$2:$F$2,'[1]VLOOKUP DATA'!$D$3:$F$14))*100</f>
        <v>147</v>
      </c>
      <c r="J3537" s="2">
        <v>2.7521833333333334</v>
      </c>
      <c r="K3537" s="3">
        <f t="shared" si="218"/>
        <v>2.7521833333333334</v>
      </c>
      <c r="L3537" s="3">
        <v>95.766666666666666</v>
      </c>
      <c r="M3537" s="4">
        <v>319.1558583333333</v>
      </c>
      <c r="N3537" s="4">
        <v>474.47467500000016</v>
      </c>
      <c r="O3537" s="4">
        <v>796.38246666666623</v>
      </c>
      <c r="P3537" s="3">
        <f t="shared" si="219"/>
        <v>480.00108333333327</v>
      </c>
      <c r="Q3537" s="5">
        <v>0</v>
      </c>
      <c r="R3537" s="5">
        <f>VLOOKUP(D3537,'[1]DESIGN LOAD'!AC:AF,2,FALSE)</f>
        <v>565</v>
      </c>
      <c r="S3537" s="7">
        <f>VLOOKUP(D3537,'[1]DESIGN LOAD'!AC:AF,3,FALSE)</f>
        <v>675</v>
      </c>
      <c r="T3537">
        <f>VLOOKUP(D3537,'[1]DESIGN LOAD'!AC:AF,4,FALSE)</f>
        <v>1240</v>
      </c>
    </row>
    <row r="3538" spans="1:20" x14ac:dyDescent="0.3">
      <c r="A3538" s="6">
        <v>2024</v>
      </c>
      <c r="B3538" s="6">
        <v>11</v>
      </c>
      <c r="C3538" s="6">
        <v>25</v>
      </c>
      <c r="D3538" s="6">
        <v>17</v>
      </c>
      <c r="E3538" s="6" t="str">
        <f t="shared" si="217"/>
        <v>Monday</v>
      </c>
      <c r="F3538" s="6" t="str">
        <f t="shared" si="220"/>
        <v>Week-day</v>
      </c>
      <c r="G3538" s="6" t="str">
        <f>_xlfn.XLOOKUP(B3538,'[1]VLOOKUP DATA'!$A$3:$A$14,'[1]VLOOKUP DATA'!$C$3:$C$14)</f>
        <v>Low-demand</v>
      </c>
      <c r="H3538" s="6" t="str" cm="1">
        <f t="array" ref="H3538">_xlfn.XLOOKUP(1,('[1]VLOOKUP DATA'!$I$2:$I$337=[1]DATA!G3538)*('[1]VLOOKUP DATA'!$J$2:$J$337=[1]DATA!D3538)*('[1]VLOOKUP DATA'!$K$2:$K$337=[1]DATA!E3538),'[1]VLOOKUP DATA'!$L$2:$L$337)</f>
        <v>Standard</v>
      </c>
      <c r="I3538" s="1" cm="1">
        <f t="array" ref="I3538">_xlfn.XLOOKUP(B3538,'[1]VLOOKUP DATA'!$A$3:$A$14,_xlfn.XLOOKUP(H3538,'[1]VLOOKUP DATA'!$D$2:$F$2,'[1]VLOOKUP DATA'!$D$3:$F$14))*100</f>
        <v>147</v>
      </c>
      <c r="J3538" s="2">
        <v>39.252816666666682</v>
      </c>
      <c r="K3538" s="3">
        <f t="shared" si="218"/>
        <v>39.252816666666682</v>
      </c>
      <c r="L3538" s="3">
        <v>94.041666666666671</v>
      </c>
      <c r="M3538" s="4">
        <v>479.8273333333334</v>
      </c>
      <c r="N3538" s="4">
        <v>236.62344999999999</v>
      </c>
      <c r="O3538" s="4">
        <v>755.70391666666694</v>
      </c>
      <c r="P3538" s="3">
        <f t="shared" si="219"/>
        <v>480.00108333333327</v>
      </c>
      <c r="Q3538" s="5">
        <v>0</v>
      </c>
      <c r="R3538" s="5">
        <f>VLOOKUP(D3538,'[1]DESIGN LOAD'!AC:AF,2,FALSE)</f>
        <v>555</v>
      </c>
      <c r="S3538" s="7">
        <f>VLOOKUP(D3538,'[1]DESIGN LOAD'!AC:AF,3,FALSE)</f>
        <v>675</v>
      </c>
      <c r="T3538">
        <f>VLOOKUP(D3538,'[1]DESIGN LOAD'!AC:AF,4,FALSE)</f>
        <v>1230</v>
      </c>
    </row>
    <row r="3539" spans="1:20" x14ac:dyDescent="0.3">
      <c r="A3539" s="6">
        <v>2024</v>
      </c>
      <c r="B3539" s="6">
        <v>11</v>
      </c>
      <c r="C3539" s="6">
        <v>25</v>
      </c>
      <c r="D3539" s="6">
        <v>18</v>
      </c>
      <c r="E3539" s="6" t="str">
        <f t="shared" si="217"/>
        <v>Monday</v>
      </c>
      <c r="F3539" s="6" t="str">
        <f t="shared" si="220"/>
        <v>Week-day</v>
      </c>
      <c r="G3539" s="6" t="str">
        <f>_xlfn.XLOOKUP(B3539,'[1]VLOOKUP DATA'!$A$3:$A$14,'[1]VLOOKUP DATA'!$C$3:$C$14)</f>
        <v>Low-demand</v>
      </c>
      <c r="H3539" s="6" t="str" cm="1">
        <f t="array" ref="H3539">_xlfn.XLOOKUP(1,('[1]VLOOKUP DATA'!$I$2:$I$337=[1]DATA!G3539)*('[1]VLOOKUP DATA'!$J$2:$J$337=[1]DATA!D3539)*('[1]VLOOKUP DATA'!$K$2:$K$337=[1]DATA!E3539),'[1]VLOOKUP DATA'!$L$2:$L$337)</f>
        <v>Peak</v>
      </c>
      <c r="I3539" s="1" cm="1">
        <f t="array" ref="I3539">_xlfn.XLOOKUP(B3539,'[1]VLOOKUP DATA'!$A$3:$A$14,_xlfn.XLOOKUP(H3539,'[1]VLOOKUP DATA'!$D$2:$F$2,'[1]VLOOKUP DATA'!$D$3:$F$14))*100</f>
        <v>213</v>
      </c>
      <c r="J3539" s="2">
        <v>86.547145454545429</v>
      </c>
      <c r="K3539" s="3">
        <f t="shared" si="218"/>
        <v>86.547145454545429</v>
      </c>
      <c r="L3539" s="3">
        <v>90.318181818181813</v>
      </c>
      <c r="M3539" s="4">
        <v>479.8273272727273</v>
      </c>
      <c r="N3539" s="4">
        <v>80.12836363636363</v>
      </c>
      <c r="O3539" s="4">
        <v>646.50330909090906</v>
      </c>
      <c r="P3539" s="3">
        <f t="shared" si="219"/>
        <v>480.00108333333327</v>
      </c>
      <c r="Q3539" s="5">
        <v>0</v>
      </c>
      <c r="R3539" s="5">
        <f>VLOOKUP(D3539,'[1]DESIGN LOAD'!AC:AF,2,FALSE)</f>
        <v>485</v>
      </c>
      <c r="S3539" s="7">
        <f>VLOOKUP(D3539,'[1]DESIGN LOAD'!AC:AF,3,FALSE)</f>
        <v>655</v>
      </c>
      <c r="T3539">
        <f>VLOOKUP(D3539,'[1]DESIGN LOAD'!AC:AF,4,FALSE)</f>
        <v>1140</v>
      </c>
    </row>
    <row r="3540" spans="1:20" x14ac:dyDescent="0.3">
      <c r="A3540" s="6">
        <v>2024</v>
      </c>
      <c r="B3540" s="6">
        <v>11</v>
      </c>
      <c r="C3540" s="6">
        <v>25</v>
      </c>
      <c r="D3540" s="6">
        <v>19</v>
      </c>
      <c r="E3540" s="6" t="str">
        <f t="shared" si="217"/>
        <v>Monday</v>
      </c>
      <c r="F3540" s="6" t="str">
        <f t="shared" si="220"/>
        <v>Week-day</v>
      </c>
      <c r="G3540" s="6" t="str">
        <f>_xlfn.XLOOKUP(B3540,'[1]VLOOKUP DATA'!$A$3:$A$14,'[1]VLOOKUP DATA'!$C$3:$C$14)</f>
        <v>Low-demand</v>
      </c>
      <c r="H3540" s="6" t="str" cm="1">
        <f t="array" ref="H3540">_xlfn.XLOOKUP(1,('[1]VLOOKUP DATA'!$I$2:$I$337=[1]DATA!G3540)*('[1]VLOOKUP DATA'!$J$2:$J$337=[1]DATA!D3540)*('[1]VLOOKUP DATA'!$K$2:$K$337=[1]DATA!E3540),'[1]VLOOKUP DATA'!$L$2:$L$337)</f>
        <v>Peak</v>
      </c>
      <c r="I3540" s="1" cm="1">
        <f t="array" ref="I3540">_xlfn.XLOOKUP(B3540,'[1]VLOOKUP DATA'!$A$3:$A$14,_xlfn.XLOOKUP(H3540,'[1]VLOOKUP DATA'!$D$2:$F$2,'[1]VLOOKUP DATA'!$D$3:$F$14))*100</f>
        <v>213</v>
      </c>
      <c r="J3540" s="2">
        <v>56.199666666666651</v>
      </c>
      <c r="K3540" s="3">
        <f t="shared" si="218"/>
        <v>56.199666666666651</v>
      </c>
      <c r="L3540" s="3">
        <v>85.157407407407405</v>
      </c>
      <c r="M3540" s="4">
        <v>479.84678703703719</v>
      </c>
      <c r="N3540" s="4">
        <v>7.5967222222222199</v>
      </c>
      <c r="O3540" s="4">
        <v>543.64362037037063</v>
      </c>
      <c r="P3540" s="3">
        <f t="shared" si="219"/>
        <v>480.00108333333327</v>
      </c>
      <c r="Q3540" s="5">
        <v>0</v>
      </c>
      <c r="R3540" s="5">
        <f>VLOOKUP(D3540,'[1]DESIGN LOAD'!AC:AF,2,FALSE)</f>
        <v>295</v>
      </c>
      <c r="S3540" s="7">
        <f>VLOOKUP(D3540,'[1]DESIGN LOAD'!AC:AF,3,FALSE)</f>
        <v>655</v>
      </c>
      <c r="T3540">
        <f>VLOOKUP(D3540,'[1]DESIGN LOAD'!AC:AF,4,FALSE)</f>
        <v>950</v>
      </c>
    </row>
    <row r="3541" spans="1:20" x14ac:dyDescent="0.3">
      <c r="A3541" s="6">
        <v>2024</v>
      </c>
      <c r="B3541" s="6">
        <v>11</v>
      </c>
      <c r="C3541" s="6">
        <v>25</v>
      </c>
      <c r="D3541" s="6">
        <v>20</v>
      </c>
      <c r="E3541" s="6" t="str">
        <f t="shared" si="217"/>
        <v>Monday</v>
      </c>
      <c r="F3541" s="6" t="str">
        <f t="shared" si="220"/>
        <v>Week-day</v>
      </c>
      <c r="G3541" s="6" t="str">
        <f>_xlfn.XLOOKUP(B3541,'[1]VLOOKUP DATA'!$A$3:$A$14,'[1]VLOOKUP DATA'!$C$3:$C$14)</f>
        <v>Low-demand</v>
      </c>
      <c r="H3541" s="6" t="str" cm="1">
        <f t="array" ref="H3541">_xlfn.XLOOKUP(1,('[1]VLOOKUP DATA'!$I$2:$I$337=[1]DATA!G3541)*('[1]VLOOKUP DATA'!$J$2:$J$337=[1]DATA!D3541)*('[1]VLOOKUP DATA'!$K$2:$K$337=[1]DATA!E3541),'[1]VLOOKUP DATA'!$L$2:$L$337)</f>
        <v>Standard</v>
      </c>
      <c r="I3541" s="1" cm="1">
        <f t="array" ref="I3541">_xlfn.XLOOKUP(B3541,'[1]VLOOKUP DATA'!$A$3:$A$14,_xlfn.XLOOKUP(H3541,'[1]VLOOKUP DATA'!$D$2:$F$2,'[1]VLOOKUP DATA'!$D$3:$F$14))*100</f>
        <v>147</v>
      </c>
      <c r="J3541" s="2">
        <v>-86.308100000000024</v>
      </c>
      <c r="K3541" s="3">
        <f t="shared" si="218"/>
        <v>0</v>
      </c>
      <c r="L3541" s="3">
        <v>84.808333333333337</v>
      </c>
      <c r="M3541" s="4">
        <v>479.83344166666654</v>
      </c>
      <c r="N3541" s="4">
        <v>0</v>
      </c>
      <c r="O3541" s="4">
        <v>393.52485000000001</v>
      </c>
      <c r="P3541" s="3">
        <f t="shared" si="219"/>
        <v>480.00108333333327</v>
      </c>
      <c r="Q3541" s="5">
        <v>0</v>
      </c>
      <c r="R3541" s="5">
        <f>VLOOKUP(D3541,'[1]DESIGN LOAD'!AC:AF,2,FALSE)</f>
        <v>295</v>
      </c>
      <c r="S3541" s="7">
        <f>VLOOKUP(D3541,'[1]DESIGN LOAD'!AC:AF,3,FALSE)</f>
        <v>190</v>
      </c>
      <c r="T3541">
        <f>VLOOKUP(D3541,'[1]DESIGN LOAD'!AC:AF,4,FALSE)</f>
        <v>485</v>
      </c>
    </row>
    <row r="3542" spans="1:20" x14ac:dyDescent="0.3">
      <c r="A3542" s="6">
        <v>2024</v>
      </c>
      <c r="B3542" s="6">
        <v>11</v>
      </c>
      <c r="C3542" s="6">
        <v>25</v>
      </c>
      <c r="D3542" s="6">
        <v>21</v>
      </c>
      <c r="E3542" s="6" t="str">
        <f t="shared" si="217"/>
        <v>Monday</v>
      </c>
      <c r="F3542" s="6" t="str">
        <f t="shared" si="220"/>
        <v>Week-day</v>
      </c>
      <c r="G3542" s="6" t="str">
        <f>_xlfn.XLOOKUP(B3542,'[1]VLOOKUP DATA'!$A$3:$A$14,'[1]VLOOKUP DATA'!$C$3:$C$14)</f>
        <v>Low-demand</v>
      </c>
      <c r="H3542" s="6" t="str" cm="1">
        <f t="array" ref="H3542">_xlfn.XLOOKUP(1,('[1]VLOOKUP DATA'!$I$2:$I$337=[1]DATA!G3542)*('[1]VLOOKUP DATA'!$J$2:$J$337=[1]DATA!D3542)*('[1]VLOOKUP DATA'!$K$2:$K$337=[1]DATA!E3542),'[1]VLOOKUP DATA'!$L$2:$L$337)</f>
        <v>Standard</v>
      </c>
      <c r="I3542" s="1" cm="1">
        <f t="array" ref="I3542">_xlfn.XLOOKUP(B3542,'[1]VLOOKUP DATA'!$A$3:$A$14,_xlfn.XLOOKUP(H3542,'[1]VLOOKUP DATA'!$D$2:$F$2,'[1]VLOOKUP DATA'!$D$3:$F$14))*100</f>
        <v>147</v>
      </c>
      <c r="J3542" s="2">
        <v>-130.11038333333332</v>
      </c>
      <c r="K3542" s="3">
        <f t="shared" si="218"/>
        <v>0</v>
      </c>
      <c r="L3542" s="3">
        <v>89.483333333333334</v>
      </c>
      <c r="M3542" s="4">
        <v>479.82035833333282</v>
      </c>
      <c r="N3542" s="4">
        <v>0</v>
      </c>
      <c r="O3542" s="4">
        <v>349.70957500000014</v>
      </c>
      <c r="P3542" s="3">
        <f t="shared" si="219"/>
        <v>480.00108333333327</v>
      </c>
      <c r="Q3542" s="5">
        <v>0</v>
      </c>
      <c r="R3542" s="5">
        <f>VLOOKUP(D3542,'[1]DESIGN LOAD'!AC:AF,2,FALSE)</f>
        <v>295</v>
      </c>
      <c r="S3542" s="7">
        <f>VLOOKUP(D3542,'[1]DESIGN LOAD'!AC:AF,3,FALSE)</f>
        <v>190</v>
      </c>
      <c r="T3542">
        <f>VLOOKUP(D3542,'[1]DESIGN LOAD'!AC:AF,4,FALSE)</f>
        <v>485</v>
      </c>
    </row>
    <row r="3543" spans="1:20" x14ac:dyDescent="0.3">
      <c r="A3543" s="6">
        <v>2024</v>
      </c>
      <c r="B3543" s="6">
        <v>11</v>
      </c>
      <c r="C3543" s="6">
        <v>25</v>
      </c>
      <c r="D3543" s="6">
        <v>22</v>
      </c>
      <c r="E3543" s="6" t="str">
        <f t="shared" si="217"/>
        <v>Monday</v>
      </c>
      <c r="F3543" s="6" t="str">
        <f t="shared" si="220"/>
        <v>Week-day</v>
      </c>
      <c r="G3543" s="6" t="str">
        <f>_xlfn.XLOOKUP(B3543,'[1]VLOOKUP DATA'!$A$3:$A$14,'[1]VLOOKUP DATA'!$C$3:$C$14)</f>
        <v>Low-demand</v>
      </c>
      <c r="H3543" s="6" t="str" cm="1">
        <f t="array" ref="H3543">_xlfn.XLOOKUP(1,('[1]VLOOKUP DATA'!$I$2:$I$337=[1]DATA!G3543)*('[1]VLOOKUP DATA'!$J$2:$J$337=[1]DATA!D3543)*('[1]VLOOKUP DATA'!$K$2:$K$337=[1]DATA!E3543),'[1]VLOOKUP DATA'!$L$2:$L$337)</f>
        <v>Off-Peak</v>
      </c>
      <c r="I3543" s="1" cm="1">
        <f t="array" ref="I3543">_xlfn.XLOOKUP(B3543,'[1]VLOOKUP DATA'!$A$3:$A$14,_xlfn.XLOOKUP(H3543,'[1]VLOOKUP DATA'!$D$2:$F$2,'[1]VLOOKUP DATA'!$D$3:$F$14))*100</f>
        <v>93</v>
      </c>
      <c r="J3543" s="2">
        <v>-145.41362500000005</v>
      </c>
      <c r="K3543" s="3">
        <f t="shared" si="218"/>
        <v>0</v>
      </c>
      <c r="L3543" s="3">
        <v>95.108333333333334</v>
      </c>
      <c r="M3543" s="4">
        <v>476.86659166666669</v>
      </c>
      <c r="N3543" s="4">
        <v>0</v>
      </c>
      <c r="O3543" s="4">
        <v>331.45253333333324</v>
      </c>
      <c r="P3543" s="3">
        <f t="shared" si="219"/>
        <v>480.00108333333327</v>
      </c>
      <c r="Q3543" s="5">
        <v>0</v>
      </c>
      <c r="R3543" s="5">
        <f>VLOOKUP(D3543,'[1]DESIGN LOAD'!AC:AF,2,FALSE)</f>
        <v>200</v>
      </c>
      <c r="S3543" s="7">
        <f>VLOOKUP(D3543,'[1]DESIGN LOAD'!AC:AF,3,FALSE)</f>
        <v>190</v>
      </c>
      <c r="T3543">
        <f>VLOOKUP(D3543,'[1]DESIGN LOAD'!AC:AF,4,FALSE)</f>
        <v>390</v>
      </c>
    </row>
    <row r="3544" spans="1:20" x14ac:dyDescent="0.3">
      <c r="A3544" s="6">
        <v>2024</v>
      </c>
      <c r="B3544" s="6">
        <v>11</v>
      </c>
      <c r="C3544" s="6">
        <v>25</v>
      </c>
      <c r="D3544" s="6">
        <v>23</v>
      </c>
      <c r="E3544" s="6" t="str">
        <f t="shared" si="217"/>
        <v>Monday</v>
      </c>
      <c r="F3544" s="6" t="str">
        <f t="shared" si="220"/>
        <v>Week-day</v>
      </c>
      <c r="G3544" s="6" t="str">
        <f>_xlfn.XLOOKUP(B3544,'[1]VLOOKUP DATA'!$A$3:$A$14,'[1]VLOOKUP DATA'!$C$3:$C$14)</f>
        <v>Low-demand</v>
      </c>
      <c r="H3544" s="6" t="str" cm="1">
        <f t="array" ref="H3544">_xlfn.XLOOKUP(1,('[1]VLOOKUP DATA'!$I$2:$I$337=[1]DATA!G3544)*('[1]VLOOKUP DATA'!$J$2:$J$337=[1]DATA!D3544)*('[1]VLOOKUP DATA'!$K$2:$K$337=[1]DATA!E3544),'[1]VLOOKUP DATA'!$L$2:$L$337)</f>
        <v>Off-Peak</v>
      </c>
      <c r="I3544" s="1" cm="1">
        <f t="array" ref="I3544">_xlfn.XLOOKUP(B3544,'[1]VLOOKUP DATA'!$A$3:$A$14,_xlfn.XLOOKUP(H3544,'[1]VLOOKUP DATA'!$D$2:$F$2,'[1]VLOOKUP DATA'!$D$3:$F$14))*100</f>
        <v>93</v>
      </c>
      <c r="J3544" s="2">
        <v>-23.184833333333334</v>
      </c>
      <c r="K3544" s="3">
        <f t="shared" si="218"/>
        <v>0</v>
      </c>
      <c r="L3544" s="3">
        <v>98</v>
      </c>
      <c r="M3544" s="4">
        <v>340.89412499999992</v>
      </c>
      <c r="N3544" s="4">
        <v>0</v>
      </c>
      <c r="O3544" s="4">
        <v>317.70934166666666</v>
      </c>
      <c r="P3544" s="3">
        <f t="shared" si="219"/>
        <v>480.00108333333327</v>
      </c>
      <c r="Q3544" s="5">
        <v>0</v>
      </c>
      <c r="R3544" s="5">
        <f>VLOOKUP(D3544,'[1]DESIGN LOAD'!AC:AF,2,FALSE)</f>
        <v>200</v>
      </c>
      <c r="S3544" s="7">
        <f>VLOOKUP(D3544,'[1]DESIGN LOAD'!AC:AF,3,FALSE)</f>
        <v>190</v>
      </c>
      <c r="T3544">
        <f>VLOOKUP(D3544,'[1]DESIGN LOAD'!AC:AF,4,FALSE)</f>
        <v>390</v>
      </c>
    </row>
    <row r="3545" spans="1:20" x14ac:dyDescent="0.3">
      <c r="A3545" s="6">
        <v>2024</v>
      </c>
      <c r="B3545" s="6">
        <v>11</v>
      </c>
      <c r="C3545" s="6">
        <v>26</v>
      </c>
      <c r="D3545" s="6">
        <v>0</v>
      </c>
      <c r="E3545" s="6" t="str">
        <f t="shared" si="217"/>
        <v>Tuesday</v>
      </c>
      <c r="F3545" s="6" t="str">
        <f t="shared" si="220"/>
        <v>Week-day</v>
      </c>
      <c r="G3545" s="6" t="str">
        <f>_xlfn.XLOOKUP(B3545,'[1]VLOOKUP DATA'!$A$3:$A$14,'[1]VLOOKUP DATA'!$C$3:$C$14)</f>
        <v>Low-demand</v>
      </c>
      <c r="H3545" s="6" t="str" cm="1">
        <f t="array" ref="H3545">_xlfn.XLOOKUP(1,('[1]VLOOKUP DATA'!$I$2:$I$337=[1]DATA!G3545)*('[1]VLOOKUP DATA'!$J$2:$J$337=[1]DATA!D3545)*('[1]VLOOKUP DATA'!$K$2:$K$337=[1]DATA!E3545),'[1]VLOOKUP DATA'!$L$2:$L$337)</f>
        <v>Off-Peak</v>
      </c>
      <c r="I3545" s="1" cm="1">
        <f t="array" ref="I3545">_xlfn.XLOOKUP(B3545,'[1]VLOOKUP DATA'!$A$3:$A$14,_xlfn.XLOOKUP(H3545,'[1]VLOOKUP DATA'!$D$2:$F$2,'[1]VLOOKUP DATA'!$D$3:$F$14))*100</f>
        <v>93</v>
      </c>
      <c r="J3545" s="2">
        <v>-22.476408333333325</v>
      </c>
      <c r="K3545" s="3">
        <f t="shared" si="218"/>
        <v>0</v>
      </c>
      <c r="L3545" s="3">
        <v>98.36666666666666</v>
      </c>
      <c r="M3545" s="4">
        <v>325.54585833333323</v>
      </c>
      <c r="N3545" s="4">
        <v>0</v>
      </c>
      <c r="O3545" s="4">
        <v>303.06926666666658</v>
      </c>
      <c r="P3545" s="3">
        <f t="shared" si="219"/>
        <v>480.00108333333327</v>
      </c>
      <c r="Q3545" s="5">
        <v>0</v>
      </c>
      <c r="R3545" s="5">
        <f>VLOOKUP(D3545,'[1]DESIGN LOAD'!AC:AF,2,FALSE)</f>
        <v>200</v>
      </c>
      <c r="S3545" s="7">
        <f>VLOOKUP(D3545,'[1]DESIGN LOAD'!AC:AF,3,FALSE)</f>
        <v>190</v>
      </c>
      <c r="T3545">
        <f>VLOOKUP(D3545,'[1]DESIGN LOAD'!AC:AF,4,FALSE)</f>
        <v>390</v>
      </c>
    </row>
    <row r="3546" spans="1:20" x14ac:dyDescent="0.3">
      <c r="A3546" s="6">
        <v>2024</v>
      </c>
      <c r="B3546" s="6">
        <v>11</v>
      </c>
      <c r="C3546" s="6">
        <v>26</v>
      </c>
      <c r="D3546" s="6">
        <v>1</v>
      </c>
      <c r="E3546" s="6" t="str">
        <f t="shared" si="217"/>
        <v>Tuesday</v>
      </c>
      <c r="F3546" s="6" t="str">
        <f t="shared" si="220"/>
        <v>Week-day</v>
      </c>
      <c r="G3546" s="6" t="str">
        <f>_xlfn.XLOOKUP(B3546,'[1]VLOOKUP DATA'!$A$3:$A$14,'[1]VLOOKUP DATA'!$C$3:$C$14)</f>
        <v>Low-demand</v>
      </c>
      <c r="H3546" s="6" t="str" cm="1">
        <f t="array" ref="H3546">_xlfn.XLOOKUP(1,('[1]VLOOKUP DATA'!$I$2:$I$337=[1]DATA!G3546)*('[1]VLOOKUP DATA'!$J$2:$J$337=[1]DATA!D3546)*('[1]VLOOKUP DATA'!$K$2:$K$337=[1]DATA!E3546),'[1]VLOOKUP DATA'!$L$2:$L$337)</f>
        <v>Off-Peak</v>
      </c>
      <c r="I3546" s="1" cm="1">
        <f t="array" ref="I3546">_xlfn.XLOOKUP(B3546,'[1]VLOOKUP DATA'!$A$3:$A$14,_xlfn.XLOOKUP(H3546,'[1]VLOOKUP DATA'!$D$2:$F$2,'[1]VLOOKUP DATA'!$D$3:$F$14))*100</f>
        <v>93</v>
      </c>
      <c r="J3546" s="2">
        <v>-12.303058333333333</v>
      </c>
      <c r="K3546" s="3">
        <f t="shared" si="218"/>
        <v>0</v>
      </c>
      <c r="L3546" s="3">
        <v>99</v>
      </c>
      <c r="M3546" s="4">
        <v>315.20644999999985</v>
      </c>
      <c r="N3546" s="4">
        <v>0</v>
      </c>
      <c r="O3546" s="4">
        <v>302.90340000000003</v>
      </c>
      <c r="P3546" s="3">
        <f t="shared" si="219"/>
        <v>480.00108333333327</v>
      </c>
      <c r="Q3546" s="5">
        <v>0</v>
      </c>
      <c r="R3546" s="5">
        <f>VLOOKUP(D3546,'[1]DESIGN LOAD'!AC:AF,2,FALSE)</f>
        <v>200</v>
      </c>
      <c r="S3546" s="7">
        <f>VLOOKUP(D3546,'[1]DESIGN LOAD'!AC:AF,3,FALSE)</f>
        <v>190</v>
      </c>
      <c r="T3546">
        <f>VLOOKUP(D3546,'[1]DESIGN LOAD'!AC:AF,4,FALSE)</f>
        <v>390</v>
      </c>
    </row>
    <row r="3547" spans="1:20" x14ac:dyDescent="0.3">
      <c r="A3547" s="6">
        <v>2024</v>
      </c>
      <c r="B3547" s="6">
        <v>11</v>
      </c>
      <c r="C3547" s="6">
        <v>26</v>
      </c>
      <c r="D3547" s="6">
        <v>2</v>
      </c>
      <c r="E3547" s="6" t="str">
        <f t="shared" si="217"/>
        <v>Tuesday</v>
      </c>
      <c r="F3547" s="6" t="str">
        <f t="shared" si="220"/>
        <v>Week-day</v>
      </c>
      <c r="G3547" s="6" t="str">
        <f>_xlfn.XLOOKUP(B3547,'[1]VLOOKUP DATA'!$A$3:$A$14,'[1]VLOOKUP DATA'!$C$3:$C$14)</f>
        <v>Low-demand</v>
      </c>
      <c r="H3547" s="6" t="str" cm="1">
        <f t="array" ref="H3547">_xlfn.XLOOKUP(1,('[1]VLOOKUP DATA'!$I$2:$I$337=[1]DATA!G3547)*('[1]VLOOKUP DATA'!$J$2:$J$337=[1]DATA!D3547)*('[1]VLOOKUP DATA'!$K$2:$K$337=[1]DATA!E3547),'[1]VLOOKUP DATA'!$L$2:$L$337)</f>
        <v>Off-Peak</v>
      </c>
      <c r="I3547" s="1" cm="1">
        <f t="array" ref="I3547">_xlfn.XLOOKUP(B3547,'[1]VLOOKUP DATA'!$A$3:$A$14,_xlfn.XLOOKUP(H3547,'[1]VLOOKUP DATA'!$D$2:$F$2,'[1]VLOOKUP DATA'!$D$3:$F$14))*100</f>
        <v>93</v>
      </c>
      <c r="J3547" s="2">
        <v>-11.871391666666671</v>
      </c>
      <c r="K3547" s="3">
        <f t="shared" si="218"/>
        <v>0</v>
      </c>
      <c r="L3547" s="3">
        <v>99</v>
      </c>
      <c r="M3547" s="4">
        <v>443.50369166666673</v>
      </c>
      <c r="N3547" s="4">
        <v>0</v>
      </c>
      <c r="O3547" s="4">
        <v>431.632025</v>
      </c>
      <c r="P3547" s="3">
        <f t="shared" si="219"/>
        <v>480.00108333333327</v>
      </c>
      <c r="Q3547" s="5">
        <v>0</v>
      </c>
      <c r="R3547" s="5">
        <f>VLOOKUP(D3547,'[1]DESIGN LOAD'!AC:AF,2,FALSE)</f>
        <v>200</v>
      </c>
      <c r="S3547" s="7">
        <f>VLOOKUP(D3547,'[1]DESIGN LOAD'!AC:AF,3,FALSE)</f>
        <v>190</v>
      </c>
      <c r="T3547">
        <f>VLOOKUP(D3547,'[1]DESIGN LOAD'!AC:AF,4,FALSE)</f>
        <v>390</v>
      </c>
    </row>
    <row r="3548" spans="1:20" x14ac:dyDescent="0.3">
      <c r="A3548" s="6">
        <v>2024</v>
      </c>
      <c r="B3548" s="6">
        <v>11</v>
      </c>
      <c r="C3548" s="6">
        <v>26</v>
      </c>
      <c r="D3548" s="6">
        <v>3</v>
      </c>
      <c r="E3548" s="6" t="str">
        <f t="shared" si="217"/>
        <v>Tuesday</v>
      </c>
      <c r="F3548" s="6" t="str">
        <f t="shared" si="220"/>
        <v>Week-day</v>
      </c>
      <c r="G3548" s="6" t="str">
        <f>_xlfn.XLOOKUP(B3548,'[1]VLOOKUP DATA'!$A$3:$A$14,'[1]VLOOKUP DATA'!$C$3:$C$14)</f>
        <v>Low-demand</v>
      </c>
      <c r="H3548" s="6" t="str" cm="1">
        <f t="array" ref="H3548">_xlfn.XLOOKUP(1,('[1]VLOOKUP DATA'!$I$2:$I$337=[1]DATA!G3548)*('[1]VLOOKUP DATA'!$J$2:$J$337=[1]DATA!D3548)*('[1]VLOOKUP DATA'!$K$2:$K$337=[1]DATA!E3548),'[1]VLOOKUP DATA'!$L$2:$L$337)</f>
        <v>Off-Peak</v>
      </c>
      <c r="I3548" s="1" cm="1">
        <f t="array" ref="I3548">_xlfn.XLOOKUP(B3548,'[1]VLOOKUP DATA'!$A$3:$A$14,_xlfn.XLOOKUP(H3548,'[1]VLOOKUP DATA'!$D$2:$F$2,'[1]VLOOKUP DATA'!$D$3:$F$14))*100</f>
        <v>93</v>
      </c>
      <c r="J3548" s="2">
        <v>-16.167758333333339</v>
      </c>
      <c r="K3548" s="3">
        <f t="shared" si="218"/>
        <v>0</v>
      </c>
      <c r="L3548" s="3">
        <v>99</v>
      </c>
      <c r="M3548" s="4">
        <v>448.96874999999994</v>
      </c>
      <c r="N3548" s="4">
        <v>0</v>
      </c>
      <c r="O3548" s="4">
        <v>432.80061666666683</v>
      </c>
      <c r="P3548" s="3">
        <f t="shared" si="219"/>
        <v>480.00108333333327</v>
      </c>
      <c r="Q3548" s="5">
        <v>0</v>
      </c>
      <c r="R3548" s="5">
        <f>VLOOKUP(D3548,'[1]DESIGN LOAD'!AC:AF,2,FALSE)</f>
        <v>200</v>
      </c>
      <c r="S3548" s="7">
        <f>VLOOKUP(D3548,'[1]DESIGN LOAD'!AC:AF,3,FALSE)</f>
        <v>190</v>
      </c>
      <c r="T3548">
        <f>VLOOKUP(D3548,'[1]DESIGN LOAD'!AC:AF,4,FALSE)</f>
        <v>390</v>
      </c>
    </row>
    <row r="3549" spans="1:20" x14ac:dyDescent="0.3">
      <c r="A3549" s="6">
        <v>2024</v>
      </c>
      <c r="B3549" s="6">
        <v>11</v>
      </c>
      <c r="C3549" s="6">
        <v>26</v>
      </c>
      <c r="D3549" s="6">
        <v>4</v>
      </c>
      <c r="E3549" s="6" t="str">
        <f t="shared" si="217"/>
        <v>Tuesday</v>
      </c>
      <c r="F3549" s="6" t="str">
        <f t="shared" si="220"/>
        <v>Week-day</v>
      </c>
      <c r="G3549" s="6" t="str">
        <f>_xlfn.XLOOKUP(B3549,'[1]VLOOKUP DATA'!$A$3:$A$14,'[1]VLOOKUP DATA'!$C$3:$C$14)</f>
        <v>Low-demand</v>
      </c>
      <c r="H3549" s="6" t="str" cm="1">
        <f t="array" ref="H3549">_xlfn.XLOOKUP(1,('[1]VLOOKUP DATA'!$I$2:$I$337=[1]DATA!G3549)*('[1]VLOOKUP DATA'!$J$2:$J$337=[1]DATA!D3549)*('[1]VLOOKUP DATA'!$K$2:$K$337=[1]DATA!E3549),'[1]VLOOKUP DATA'!$L$2:$L$337)</f>
        <v>Off-Peak</v>
      </c>
      <c r="I3549" s="1" cm="1">
        <f t="array" ref="I3549">_xlfn.XLOOKUP(B3549,'[1]VLOOKUP DATA'!$A$3:$A$14,_xlfn.XLOOKUP(H3549,'[1]VLOOKUP DATA'!$D$2:$F$2,'[1]VLOOKUP DATA'!$D$3:$F$14))*100</f>
        <v>93</v>
      </c>
      <c r="J3549" s="2">
        <v>-16.126525000000001</v>
      </c>
      <c r="K3549" s="3">
        <f t="shared" si="218"/>
        <v>0</v>
      </c>
      <c r="L3549" s="3">
        <v>99</v>
      </c>
      <c r="M3549" s="4">
        <v>458.66061666666667</v>
      </c>
      <c r="N3549" s="4">
        <v>0</v>
      </c>
      <c r="O3549" s="4">
        <v>442.53372500000012</v>
      </c>
      <c r="P3549" s="3">
        <f t="shared" si="219"/>
        <v>480.00108333333327</v>
      </c>
      <c r="Q3549" s="5">
        <v>0</v>
      </c>
      <c r="R3549" s="5">
        <f>VLOOKUP(D3549,'[1]DESIGN LOAD'!AC:AF,2,FALSE)</f>
        <v>295</v>
      </c>
      <c r="S3549" s="7">
        <f>VLOOKUP(D3549,'[1]DESIGN LOAD'!AC:AF,3,FALSE)</f>
        <v>190</v>
      </c>
      <c r="T3549">
        <f>VLOOKUP(D3549,'[1]DESIGN LOAD'!AC:AF,4,FALSE)</f>
        <v>485</v>
      </c>
    </row>
    <row r="3550" spans="1:20" x14ac:dyDescent="0.3">
      <c r="A3550" s="6">
        <v>2024</v>
      </c>
      <c r="B3550" s="6">
        <v>11</v>
      </c>
      <c r="C3550" s="6">
        <v>26</v>
      </c>
      <c r="D3550" s="6">
        <v>5</v>
      </c>
      <c r="E3550" s="6" t="str">
        <f t="shared" si="217"/>
        <v>Tuesday</v>
      </c>
      <c r="F3550" s="6" t="str">
        <f t="shared" si="220"/>
        <v>Week-day</v>
      </c>
      <c r="G3550" s="6" t="str">
        <f>_xlfn.XLOOKUP(B3550,'[1]VLOOKUP DATA'!$A$3:$A$14,'[1]VLOOKUP DATA'!$C$3:$C$14)</f>
        <v>Low-demand</v>
      </c>
      <c r="H3550" s="6" t="str" cm="1">
        <f t="array" ref="H3550">_xlfn.XLOOKUP(1,('[1]VLOOKUP DATA'!$I$2:$I$337=[1]DATA!G3550)*('[1]VLOOKUP DATA'!$J$2:$J$337=[1]DATA!D3550)*('[1]VLOOKUP DATA'!$K$2:$K$337=[1]DATA!E3550),'[1]VLOOKUP DATA'!$L$2:$L$337)</f>
        <v>Off-Peak</v>
      </c>
      <c r="I3550" s="1" cm="1">
        <f t="array" ref="I3550">_xlfn.XLOOKUP(B3550,'[1]VLOOKUP DATA'!$A$3:$A$14,_xlfn.XLOOKUP(H3550,'[1]VLOOKUP DATA'!$D$2:$F$2,'[1]VLOOKUP DATA'!$D$3:$F$14))*100</f>
        <v>93</v>
      </c>
      <c r="J3550" s="2">
        <v>-16.909350000000003</v>
      </c>
      <c r="K3550" s="3">
        <f t="shared" si="218"/>
        <v>0</v>
      </c>
      <c r="L3550" s="3">
        <v>99</v>
      </c>
      <c r="M3550" s="4">
        <v>449.81461666666661</v>
      </c>
      <c r="N3550" s="4">
        <v>5.5070666666666659</v>
      </c>
      <c r="O3550" s="4">
        <v>438.41192499999971</v>
      </c>
      <c r="P3550" s="3">
        <f t="shared" si="219"/>
        <v>480.00108333333327</v>
      </c>
      <c r="Q3550" s="5">
        <v>0</v>
      </c>
      <c r="R3550" s="5">
        <f>VLOOKUP(D3550,'[1]DESIGN LOAD'!AC:AF,2,FALSE)</f>
        <v>295</v>
      </c>
      <c r="S3550" s="7">
        <f>VLOOKUP(D3550,'[1]DESIGN LOAD'!AC:AF,3,FALSE)</f>
        <v>190</v>
      </c>
      <c r="T3550">
        <f>VLOOKUP(D3550,'[1]DESIGN LOAD'!AC:AF,4,FALSE)</f>
        <v>485</v>
      </c>
    </row>
    <row r="3551" spans="1:20" x14ac:dyDescent="0.3">
      <c r="A3551" s="6">
        <v>2024</v>
      </c>
      <c r="B3551" s="6">
        <v>11</v>
      </c>
      <c r="C3551" s="6">
        <v>26</v>
      </c>
      <c r="D3551" s="6">
        <v>6</v>
      </c>
      <c r="E3551" s="6" t="str">
        <f t="shared" si="217"/>
        <v>Tuesday</v>
      </c>
      <c r="F3551" s="6" t="str">
        <f t="shared" si="220"/>
        <v>Week-day</v>
      </c>
      <c r="G3551" s="6" t="str">
        <f>_xlfn.XLOOKUP(B3551,'[1]VLOOKUP DATA'!$A$3:$A$14,'[1]VLOOKUP DATA'!$C$3:$C$14)</f>
        <v>Low-demand</v>
      </c>
      <c r="H3551" s="6" t="str" cm="1">
        <f t="array" ref="H3551">_xlfn.XLOOKUP(1,('[1]VLOOKUP DATA'!$I$2:$I$337=[1]DATA!G3551)*('[1]VLOOKUP DATA'!$J$2:$J$337=[1]DATA!D3551)*('[1]VLOOKUP DATA'!$K$2:$K$337=[1]DATA!E3551),'[1]VLOOKUP DATA'!$L$2:$L$337)</f>
        <v>Standard</v>
      </c>
      <c r="I3551" s="1" cm="1">
        <f t="array" ref="I3551">_xlfn.XLOOKUP(B3551,'[1]VLOOKUP DATA'!$A$3:$A$14,_xlfn.XLOOKUP(H3551,'[1]VLOOKUP DATA'!$D$2:$F$2,'[1]VLOOKUP DATA'!$D$3:$F$14))*100</f>
        <v>147</v>
      </c>
      <c r="J3551" s="2">
        <v>-9.7683583333333388</v>
      </c>
      <c r="K3551" s="3">
        <f t="shared" si="218"/>
        <v>0</v>
      </c>
      <c r="L3551" s="3">
        <v>99</v>
      </c>
      <c r="M3551" s="4">
        <v>310.72086666666661</v>
      </c>
      <c r="N3551" s="4">
        <v>171.61883333333333</v>
      </c>
      <c r="O3551" s="4">
        <v>472.57439166666677</v>
      </c>
      <c r="P3551" s="3">
        <f t="shared" si="219"/>
        <v>480.00108333333327</v>
      </c>
      <c r="Q3551" s="5">
        <v>0</v>
      </c>
      <c r="R3551" s="5">
        <f>VLOOKUP(D3551,'[1]DESIGN LOAD'!AC:AF,2,FALSE)</f>
        <v>295</v>
      </c>
      <c r="S3551" s="7">
        <f>VLOOKUP(D3551,'[1]DESIGN LOAD'!AC:AF,3,FALSE)</f>
        <v>190</v>
      </c>
      <c r="T3551">
        <f>VLOOKUP(D3551,'[1]DESIGN LOAD'!AC:AF,4,FALSE)</f>
        <v>485</v>
      </c>
    </row>
    <row r="3552" spans="1:20" x14ac:dyDescent="0.3">
      <c r="A3552" s="6">
        <v>2024</v>
      </c>
      <c r="B3552" s="6">
        <v>11</v>
      </c>
      <c r="C3552" s="6">
        <v>26</v>
      </c>
      <c r="D3552" s="6">
        <v>7</v>
      </c>
      <c r="E3552" s="6" t="str">
        <f t="shared" si="217"/>
        <v>Tuesday</v>
      </c>
      <c r="F3552" s="6" t="str">
        <f t="shared" si="220"/>
        <v>Week-day</v>
      </c>
      <c r="G3552" s="6" t="str">
        <f>_xlfn.XLOOKUP(B3552,'[1]VLOOKUP DATA'!$A$3:$A$14,'[1]VLOOKUP DATA'!$C$3:$C$14)</f>
        <v>Low-demand</v>
      </c>
      <c r="H3552" s="6" t="str" cm="1">
        <f t="array" ref="H3552">_xlfn.XLOOKUP(1,('[1]VLOOKUP DATA'!$I$2:$I$337=[1]DATA!G3552)*('[1]VLOOKUP DATA'!$J$2:$J$337=[1]DATA!D3552)*('[1]VLOOKUP DATA'!$K$2:$K$337=[1]DATA!E3552),'[1]VLOOKUP DATA'!$L$2:$L$337)</f>
        <v>Peak</v>
      </c>
      <c r="I3552" s="1" cm="1">
        <f t="array" ref="I3552">_xlfn.XLOOKUP(B3552,'[1]VLOOKUP DATA'!$A$3:$A$14,_xlfn.XLOOKUP(H3552,'[1]VLOOKUP DATA'!$D$2:$F$2,'[1]VLOOKUP DATA'!$D$3:$F$14))*100</f>
        <v>213</v>
      </c>
      <c r="J3552" s="2">
        <v>57.195383333333332</v>
      </c>
      <c r="K3552" s="3">
        <f t="shared" si="218"/>
        <v>57.195383333333332</v>
      </c>
      <c r="L3552" s="3">
        <v>97.416666666666671</v>
      </c>
      <c r="M3552" s="4">
        <v>62.222466666666676</v>
      </c>
      <c r="N3552" s="4">
        <v>458.25045000000011</v>
      </c>
      <c r="O3552" s="4">
        <v>577.66805000000022</v>
      </c>
      <c r="P3552" s="3">
        <f t="shared" si="219"/>
        <v>480.00108333333327</v>
      </c>
      <c r="Q3552" s="5">
        <v>0</v>
      </c>
      <c r="R3552" s="5">
        <f>VLOOKUP(D3552,'[1]DESIGN LOAD'!AC:AF,2,FALSE)</f>
        <v>565</v>
      </c>
      <c r="S3552" s="7">
        <f>VLOOKUP(D3552,'[1]DESIGN LOAD'!AC:AF,3,FALSE)</f>
        <v>690</v>
      </c>
      <c r="T3552">
        <f>VLOOKUP(D3552,'[1]DESIGN LOAD'!AC:AF,4,FALSE)</f>
        <v>1255</v>
      </c>
    </row>
    <row r="3553" spans="1:20" x14ac:dyDescent="0.3">
      <c r="A3553" s="6">
        <v>2024</v>
      </c>
      <c r="B3553" s="6">
        <v>11</v>
      </c>
      <c r="C3553" s="6">
        <v>26</v>
      </c>
      <c r="D3553" s="6">
        <v>8</v>
      </c>
      <c r="E3553" s="6" t="str">
        <f t="shared" si="217"/>
        <v>Tuesday</v>
      </c>
      <c r="F3553" s="6" t="str">
        <f t="shared" si="220"/>
        <v>Week-day</v>
      </c>
      <c r="G3553" s="6" t="str">
        <f>_xlfn.XLOOKUP(B3553,'[1]VLOOKUP DATA'!$A$3:$A$14,'[1]VLOOKUP DATA'!$C$3:$C$14)</f>
        <v>Low-demand</v>
      </c>
      <c r="H3553" s="6" t="str" cm="1">
        <f t="array" ref="H3553">_xlfn.XLOOKUP(1,('[1]VLOOKUP DATA'!$I$2:$I$337=[1]DATA!G3553)*('[1]VLOOKUP DATA'!$J$2:$J$337=[1]DATA!D3553)*('[1]VLOOKUP DATA'!$K$2:$K$337=[1]DATA!E3553),'[1]VLOOKUP DATA'!$L$2:$L$337)</f>
        <v>Peak</v>
      </c>
      <c r="I3553" s="1" cm="1">
        <f t="array" ref="I3553">_xlfn.XLOOKUP(B3553,'[1]VLOOKUP DATA'!$A$3:$A$14,_xlfn.XLOOKUP(H3553,'[1]VLOOKUP DATA'!$D$2:$F$2,'[1]VLOOKUP DATA'!$D$3:$F$14))*100</f>
        <v>213</v>
      </c>
      <c r="J3553" s="2">
        <v>-82.234203539823042</v>
      </c>
      <c r="K3553" s="3">
        <f t="shared" si="218"/>
        <v>0</v>
      </c>
      <c r="L3553" s="3">
        <v>97.619469026548671</v>
      </c>
      <c r="M3553" s="4">
        <v>72.113991150442487</v>
      </c>
      <c r="N3553" s="4">
        <v>660.96262831858462</v>
      </c>
      <c r="O3553" s="4">
        <v>650.90594690265493</v>
      </c>
      <c r="P3553" s="3">
        <f t="shared" si="219"/>
        <v>480.00108333333327</v>
      </c>
      <c r="Q3553" s="5">
        <v>0</v>
      </c>
      <c r="R3553" s="5">
        <f>VLOOKUP(D3553,'[1]DESIGN LOAD'!AC:AF,2,FALSE)</f>
        <v>565</v>
      </c>
      <c r="S3553" s="7">
        <f>VLOOKUP(D3553,'[1]DESIGN LOAD'!AC:AF,3,FALSE)</f>
        <v>675</v>
      </c>
      <c r="T3553">
        <f>VLOOKUP(D3553,'[1]DESIGN LOAD'!AC:AF,4,FALSE)</f>
        <v>1240</v>
      </c>
    </row>
    <row r="3554" spans="1:20" x14ac:dyDescent="0.3">
      <c r="A3554" s="6">
        <v>2024</v>
      </c>
      <c r="B3554" s="6">
        <v>11</v>
      </c>
      <c r="C3554" s="6">
        <v>26</v>
      </c>
      <c r="D3554" s="6">
        <v>9</v>
      </c>
      <c r="E3554" s="6" t="str">
        <f t="shared" si="217"/>
        <v>Tuesday</v>
      </c>
      <c r="F3554" s="6" t="str">
        <f t="shared" si="220"/>
        <v>Week-day</v>
      </c>
      <c r="G3554" s="6" t="str">
        <f>_xlfn.XLOOKUP(B3554,'[1]VLOOKUP DATA'!$A$3:$A$14,'[1]VLOOKUP DATA'!$C$3:$C$14)</f>
        <v>Low-demand</v>
      </c>
      <c r="H3554" s="6" t="str" cm="1">
        <f t="array" ref="H3554">_xlfn.XLOOKUP(1,('[1]VLOOKUP DATA'!$I$2:$I$337=[1]DATA!G3554)*('[1]VLOOKUP DATA'!$J$2:$J$337=[1]DATA!D3554)*('[1]VLOOKUP DATA'!$K$2:$K$337=[1]DATA!E3554),'[1]VLOOKUP DATA'!$L$2:$L$337)</f>
        <v>Peak</v>
      </c>
      <c r="I3554" s="1" cm="1">
        <f t="array" ref="I3554">_xlfn.XLOOKUP(B3554,'[1]VLOOKUP DATA'!$A$3:$A$14,_xlfn.XLOOKUP(H3554,'[1]VLOOKUP DATA'!$D$2:$F$2,'[1]VLOOKUP DATA'!$D$3:$F$14))*100</f>
        <v>213</v>
      </c>
      <c r="J3554" s="2">
        <v>-11.681075</v>
      </c>
      <c r="K3554" s="3">
        <f t="shared" si="218"/>
        <v>0</v>
      </c>
      <c r="L3554" s="3">
        <v>99</v>
      </c>
      <c r="M3554" s="4">
        <v>0</v>
      </c>
      <c r="N3554" s="4">
        <v>632.73149166666678</v>
      </c>
      <c r="O3554" s="4">
        <v>621.04943333333392</v>
      </c>
      <c r="P3554" s="3">
        <f t="shared" si="219"/>
        <v>480.00108333333327</v>
      </c>
      <c r="Q3554" s="5">
        <v>0</v>
      </c>
      <c r="R3554" s="5">
        <f>VLOOKUP(D3554,'[1]DESIGN LOAD'!AC:AF,2,FALSE)</f>
        <v>565</v>
      </c>
      <c r="S3554" s="7">
        <f>VLOOKUP(D3554,'[1]DESIGN LOAD'!AC:AF,3,FALSE)</f>
        <v>675</v>
      </c>
      <c r="T3554">
        <f>VLOOKUP(D3554,'[1]DESIGN LOAD'!AC:AF,4,FALSE)</f>
        <v>1240</v>
      </c>
    </row>
    <row r="3555" spans="1:20" x14ac:dyDescent="0.3">
      <c r="A3555" s="6">
        <v>2024</v>
      </c>
      <c r="B3555" s="6">
        <v>11</v>
      </c>
      <c r="C3555" s="6">
        <v>26</v>
      </c>
      <c r="D3555" s="6">
        <v>10</v>
      </c>
      <c r="E3555" s="6" t="str">
        <f t="shared" si="217"/>
        <v>Tuesday</v>
      </c>
      <c r="F3555" s="6" t="str">
        <f t="shared" si="220"/>
        <v>Week-day</v>
      </c>
      <c r="G3555" s="6" t="str">
        <f>_xlfn.XLOOKUP(B3555,'[1]VLOOKUP DATA'!$A$3:$A$14,'[1]VLOOKUP DATA'!$C$3:$C$14)</f>
        <v>Low-demand</v>
      </c>
      <c r="H3555" s="6" t="str" cm="1">
        <f t="array" ref="H3555">_xlfn.XLOOKUP(1,('[1]VLOOKUP DATA'!$I$2:$I$337=[1]DATA!G3555)*('[1]VLOOKUP DATA'!$J$2:$J$337=[1]DATA!D3555)*('[1]VLOOKUP DATA'!$K$2:$K$337=[1]DATA!E3555),'[1]VLOOKUP DATA'!$L$2:$L$337)</f>
        <v>Standard</v>
      </c>
      <c r="I3555" s="1" cm="1">
        <f t="array" ref="I3555">_xlfn.XLOOKUP(B3555,'[1]VLOOKUP DATA'!$A$3:$A$14,_xlfn.XLOOKUP(H3555,'[1]VLOOKUP DATA'!$D$2:$F$2,'[1]VLOOKUP DATA'!$D$3:$F$14))*100</f>
        <v>147</v>
      </c>
      <c r="J3555" s="2">
        <v>37.892591666666668</v>
      </c>
      <c r="K3555" s="3">
        <f t="shared" si="218"/>
        <v>37.892591666666668</v>
      </c>
      <c r="L3555" s="3">
        <v>98.825000000000003</v>
      </c>
      <c r="M3555" s="4">
        <v>0</v>
      </c>
      <c r="N3555" s="4">
        <v>775.6869916666667</v>
      </c>
      <c r="O3555" s="4">
        <v>813.57875833333355</v>
      </c>
      <c r="P3555" s="3">
        <f t="shared" si="219"/>
        <v>480.00108333333327</v>
      </c>
      <c r="Q3555" s="5">
        <v>0</v>
      </c>
      <c r="R3555" s="5">
        <f>VLOOKUP(D3555,'[1]DESIGN LOAD'!AC:AF,2,FALSE)</f>
        <v>565</v>
      </c>
      <c r="S3555" s="7">
        <f>VLOOKUP(D3555,'[1]DESIGN LOAD'!AC:AF,3,FALSE)</f>
        <v>675</v>
      </c>
      <c r="T3555">
        <f>VLOOKUP(D3555,'[1]DESIGN LOAD'!AC:AF,4,FALSE)</f>
        <v>1240</v>
      </c>
    </row>
    <row r="3556" spans="1:20" x14ac:dyDescent="0.3">
      <c r="A3556" s="6">
        <v>2024</v>
      </c>
      <c r="B3556" s="6">
        <v>11</v>
      </c>
      <c r="C3556" s="6">
        <v>26</v>
      </c>
      <c r="D3556" s="6">
        <v>11</v>
      </c>
      <c r="E3556" s="6" t="str">
        <f t="shared" si="217"/>
        <v>Tuesday</v>
      </c>
      <c r="F3556" s="6" t="str">
        <f t="shared" si="220"/>
        <v>Week-day</v>
      </c>
      <c r="G3556" s="6" t="str">
        <f>_xlfn.XLOOKUP(B3556,'[1]VLOOKUP DATA'!$A$3:$A$14,'[1]VLOOKUP DATA'!$C$3:$C$14)</f>
        <v>Low-demand</v>
      </c>
      <c r="H3556" s="6" t="str" cm="1">
        <f t="array" ref="H3556">_xlfn.XLOOKUP(1,('[1]VLOOKUP DATA'!$I$2:$I$337=[1]DATA!G3556)*('[1]VLOOKUP DATA'!$J$2:$J$337=[1]DATA!D3556)*('[1]VLOOKUP DATA'!$K$2:$K$337=[1]DATA!E3556),'[1]VLOOKUP DATA'!$L$2:$L$337)</f>
        <v>Standard</v>
      </c>
      <c r="I3556" s="1" cm="1">
        <f t="array" ref="I3556">_xlfn.XLOOKUP(B3556,'[1]VLOOKUP DATA'!$A$3:$A$14,_xlfn.XLOOKUP(H3556,'[1]VLOOKUP DATA'!$D$2:$F$2,'[1]VLOOKUP DATA'!$D$3:$F$14))*100</f>
        <v>147</v>
      </c>
      <c r="J3556" s="2">
        <v>-13.623633333333334</v>
      </c>
      <c r="K3556" s="3">
        <f t="shared" si="218"/>
        <v>0</v>
      </c>
      <c r="L3556" s="3">
        <v>96.525000000000006</v>
      </c>
      <c r="M3556" s="4">
        <v>184.60889166666669</v>
      </c>
      <c r="N3556" s="4">
        <v>653.53265833333319</v>
      </c>
      <c r="O3556" s="4">
        <v>824.517558333333</v>
      </c>
      <c r="P3556" s="3">
        <f t="shared" si="219"/>
        <v>480.00108333333327</v>
      </c>
      <c r="Q3556" s="5">
        <v>0</v>
      </c>
      <c r="R3556" s="5">
        <f>VLOOKUP(D3556,'[1]DESIGN LOAD'!AC:AF,2,FALSE)</f>
        <v>565</v>
      </c>
      <c r="S3556" s="7">
        <f>VLOOKUP(D3556,'[1]DESIGN LOAD'!AC:AF,3,FALSE)</f>
        <v>675</v>
      </c>
      <c r="T3556">
        <f>VLOOKUP(D3556,'[1]DESIGN LOAD'!AC:AF,4,FALSE)</f>
        <v>1240</v>
      </c>
    </row>
    <row r="3557" spans="1:20" x14ac:dyDescent="0.3">
      <c r="A3557" s="6">
        <v>2024</v>
      </c>
      <c r="B3557" s="6">
        <v>11</v>
      </c>
      <c r="C3557" s="6">
        <v>26</v>
      </c>
      <c r="D3557" s="6">
        <v>12</v>
      </c>
      <c r="E3557" s="6" t="str">
        <f t="shared" si="217"/>
        <v>Tuesday</v>
      </c>
      <c r="F3557" s="6" t="str">
        <f t="shared" si="220"/>
        <v>Week-day</v>
      </c>
      <c r="G3557" s="6" t="str">
        <f>_xlfn.XLOOKUP(B3557,'[1]VLOOKUP DATA'!$A$3:$A$14,'[1]VLOOKUP DATA'!$C$3:$C$14)</f>
        <v>Low-demand</v>
      </c>
      <c r="H3557" s="6" t="str" cm="1">
        <f t="array" ref="H3557">_xlfn.XLOOKUP(1,('[1]VLOOKUP DATA'!$I$2:$I$337=[1]DATA!G3557)*('[1]VLOOKUP DATA'!$J$2:$J$337=[1]DATA!D3557)*('[1]VLOOKUP DATA'!$K$2:$K$337=[1]DATA!E3557),'[1]VLOOKUP DATA'!$L$2:$L$337)</f>
        <v>Standard</v>
      </c>
      <c r="I3557" s="1" cm="1">
        <f t="array" ref="I3557">_xlfn.XLOOKUP(B3557,'[1]VLOOKUP DATA'!$A$3:$A$14,_xlfn.XLOOKUP(H3557,'[1]VLOOKUP DATA'!$D$2:$F$2,'[1]VLOOKUP DATA'!$D$3:$F$14))*100</f>
        <v>147</v>
      </c>
      <c r="J3557" s="2">
        <v>-58.164466666666691</v>
      </c>
      <c r="K3557" s="3">
        <f t="shared" si="218"/>
        <v>0</v>
      </c>
      <c r="L3557" s="3">
        <v>96.35</v>
      </c>
      <c r="M3557" s="4">
        <v>216.29063333333335</v>
      </c>
      <c r="N3557" s="4">
        <v>689.77790000000016</v>
      </c>
      <c r="O3557" s="4">
        <v>847.90368333333333</v>
      </c>
      <c r="P3557" s="3">
        <f t="shared" si="219"/>
        <v>480.00108333333327</v>
      </c>
      <c r="Q3557" s="5">
        <v>0</v>
      </c>
      <c r="R3557" s="5">
        <f>VLOOKUP(D3557,'[1]DESIGN LOAD'!AC:AF,2,FALSE)</f>
        <v>565</v>
      </c>
      <c r="S3557" s="7">
        <f>VLOOKUP(D3557,'[1]DESIGN LOAD'!AC:AF,3,FALSE)</f>
        <v>675</v>
      </c>
      <c r="T3557">
        <f>VLOOKUP(D3557,'[1]DESIGN LOAD'!AC:AF,4,FALSE)</f>
        <v>1240</v>
      </c>
    </row>
    <row r="3558" spans="1:20" x14ac:dyDescent="0.3">
      <c r="A3558" s="6">
        <v>2024</v>
      </c>
      <c r="B3558" s="6">
        <v>11</v>
      </c>
      <c r="C3558" s="6">
        <v>26</v>
      </c>
      <c r="D3558" s="6">
        <v>13</v>
      </c>
      <c r="E3558" s="6" t="str">
        <f t="shared" si="217"/>
        <v>Tuesday</v>
      </c>
      <c r="F3558" s="6" t="str">
        <f t="shared" si="220"/>
        <v>Week-day</v>
      </c>
      <c r="G3558" s="6" t="str">
        <f>_xlfn.XLOOKUP(B3558,'[1]VLOOKUP DATA'!$A$3:$A$14,'[1]VLOOKUP DATA'!$C$3:$C$14)</f>
        <v>Low-demand</v>
      </c>
      <c r="H3558" s="6" t="str" cm="1">
        <f t="array" ref="H3558">_xlfn.XLOOKUP(1,('[1]VLOOKUP DATA'!$I$2:$I$337=[1]DATA!G3558)*('[1]VLOOKUP DATA'!$J$2:$J$337=[1]DATA!D3558)*('[1]VLOOKUP DATA'!$K$2:$K$337=[1]DATA!E3558),'[1]VLOOKUP DATA'!$L$2:$L$337)</f>
        <v>Standard</v>
      </c>
      <c r="I3558" s="1" cm="1">
        <f t="array" ref="I3558">_xlfn.XLOOKUP(B3558,'[1]VLOOKUP DATA'!$A$3:$A$14,_xlfn.XLOOKUP(H3558,'[1]VLOOKUP DATA'!$D$2:$F$2,'[1]VLOOKUP DATA'!$D$3:$F$14))*100</f>
        <v>147</v>
      </c>
      <c r="J3558" s="2">
        <v>35.319775000000014</v>
      </c>
      <c r="K3558" s="3">
        <f t="shared" si="218"/>
        <v>35.319775000000014</v>
      </c>
      <c r="L3558" s="3">
        <v>96.95</v>
      </c>
      <c r="M3558" s="4">
        <v>81.89784166666665</v>
      </c>
      <c r="N3558" s="4">
        <v>713.0790750000001</v>
      </c>
      <c r="O3558" s="4">
        <v>830.30193333333375</v>
      </c>
      <c r="P3558" s="3">
        <f t="shared" si="219"/>
        <v>480.00108333333327</v>
      </c>
      <c r="Q3558" s="5">
        <v>0</v>
      </c>
      <c r="R3558" s="5">
        <f>VLOOKUP(D3558,'[1]DESIGN LOAD'!AC:AF,2,FALSE)</f>
        <v>565</v>
      </c>
      <c r="S3558" s="7">
        <f>VLOOKUP(D3558,'[1]DESIGN LOAD'!AC:AF,3,FALSE)</f>
        <v>675</v>
      </c>
      <c r="T3558">
        <f>VLOOKUP(D3558,'[1]DESIGN LOAD'!AC:AF,4,FALSE)</f>
        <v>1240</v>
      </c>
    </row>
    <row r="3559" spans="1:20" x14ac:dyDescent="0.3">
      <c r="A3559" s="6">
        <v>2024</v>
      </c>
      <c r="B3559" s="6">
        <v>11</v>
      </c>
      <c r="C3559" s="6">
        <v>26</v>
      </c>
      <c r="D3559" s="6">
        <v>14</v>
      </c>
      <c r="E3559" s="6" t="str">
        <f t="shared" si="217"/>
        <v>Tuesday</v>
      </c>
      <c r="F3559" s="6" t="str">
        <f t="shared" si="220"/>
        <v>Week-day</v>
      </c>
      <c r="G3559" s="6" t="str">
        <f>_xlfn.XLOOKUP(B3559,'[1]VLOOKUP DATA'!$A$3:$A$14,'[1]VLOOKUP DATA'!$C$3:$C$14)</f>
        <v>Low-demand</v>
      </c>
      <c r="H3559" s="6" t="str" cm="1">
        <f t="array" ref="H3559">_xlfn.XLOOKUP(1,('[1]VLOOKUP DATA'!$I$2:$I$337=[1]DATA!G3559)*('[1]VLOOKUP DATA'!$J$2:$J$337=[1]DATA!D3559)*('[1]VLOOKUP DATA'!$K$2:$K$337=[1]DATA!E3559),'[1]VLOOKUP DATA'!$L$2:$L$337)</f>
        <v>Standard</v>
      </c>
      <c r="I3559" s="1" cm="1">
        <f t="array" ref="I3559">_xlfn.XLOOKUP(B3559,'[1]VLOOKUP DATA'!$A$3:$A$14,_xlfn.XLOOKUP(H3559,'[1]VLOOKUP DATA'!$D$2:$F$2,'[1]VLOOKUP DATA'!$D$3:$F$14))*100</f>
        <v>147</v>
      </c>
      <c r="J3559" s="2">
        <v>-71.04805833333333</v>
      </c>
      <c r="K3559" s="3">
        <f t="shared" si="218"/>
        <v>0</v>
      </c>
      <c r="L3559" s="3">
        <v>97.2</v>
      </c>
      <c r="M3559" s="4">
        <v>84.838299999999975</v>
      </c>
      <c r="N3559" s="4">
        <v>714.58798333333345</v>
      </c>
      <c r="O3559" s="4">
        <v>728.3776583333331</v>
      </c>
      <c r="P3559" s="3">
        <f t="shared" si="219"/>
        <v>480.00108333333327</v>
      </c>
      <c r="Q3559" s="5">
        <v>0</v>
      </c>
      <c r="R3559" s="5">
        <f>VLOOKUP(D3559,'[1]DESIGN LOAD'!AC:AF,2,FALSE)</f>
        <v>565</v>
      </c>
      <c r="S3559" s="7">
        <f>VLOOKUP(D3559,'[1]DESIGN LOAD'!AC:AF,3,FALSE)</f>
        <v>675</v>
      </c>
      <c r="T3559">
        <f>VLOOKUP(D3559,'[1]DESIGN LOAD'!AC:AF,4,FALSE)</f>
        <v>1240</v>
      </c>
    </row>
    <row r="3560" spans="1:20" x14ac:dyDescent="0.3">
      <c r="A3560" s="6">
        <v>2024</v>
      </c>
      <c r="B3560" s="6">
        <v>11</v>
      </c>
      <c r="C3560" s="6">
        <v>26</v>
      </c>
      <c r="D3560" s="6">
        <v>15</v>
      </c>
      <c r="E3560" s="6" t="str">
        <f t="shared" si="217"/>
        <v>Tuesday</v>
      </c>
      <c r="F3560" s="6" t="str">
        <f t="shared" si="220"/>
        <v>Week-day</v>
      </c>
      <c r="G3560" s="6" t="str">
        <f>_xlfn.XLOOKUP(B3560,'[1]VLOOKUP DATA'!$A$3:$A$14,'[1]VLOOKUP DATA'!$C$3:$C$14)</f>
        <v>Low-demand</v>
      </c>
      <c r="H3560" s="6" t="str" cm="1">
        <f t="array" ref="H3560">_xlfn.XLOOKUP(1,('[1]VLOOKUP DATA'!$I$2:$I$337=[1]DATA!G3560)*('[1]VLOOKUP DATA'!$J$2:$J$337=[1]DATA!D3560)*('[1]VLOOKUP DATA'!$K$2:$K$337=[1]DATA!E3560),'[1]VLOOKUP DATA'!$L$2:$L$337)</f>
        <v>Standard</v>
      </c>
      <c r="I3560" s="1" cm="1">
        <f t="array" ref="I3560">_xlfn.XLOOKUP(B3560,'[1]VLOOKUP DATA'!$A$3:$A$14,_xlfn.XLOOKUP(H3560,'[1]VLOOKUP DATA'!$D$2:$F$2,'[1]VLOOKUP DATA'!$D$3:$F$14))*100</f>
        <v>147</v>
      </c>
      <c r="J3560" s="2">
        <v>92.739198198198181</v>
      </c>
      <c r="K3560" s="3">
        <f t="shared" si="218"/>
        <v>92.739198198198181</v>
      </c>
      <c r="L3560" s="3">
        <v>96.108108108108112</v>
      </c>
      <c r="M3560" s="4">
        <v>293.95841441441439</v>
      </c>
      <c r="N3560" s="4">
        <v>333.80497297297302</v>
      </c>
      <c r="O3560" s="4">
        <v>720.5025315315313</v>
      </c>
      <c r="P3560" s="3">
        <f t="shared" si="219"/>
        <v>480.00108333333327</v>
      </c>
      <c r="Q3560" s="5">
        <v>0</v>
      </c>
      <c r="R3560" s="5">
        <f>VLOOKUP(D3560,'[1]DESIGN LOAD'!AC:AF,2,FALSE)</f>
        <v>565</v>
      </c>
      <c r="S3560" s="7">
        <f>VLOOKUP(D3560,'[1]DESIGN LOAD'!AC:AF,3,FALSE)</f>
        <v>675</v>
      </c>
      <c r="T3560">
        <f>VLOOKUP(D3560,'[1]DESIGN LOAD'!AC:AF,4,FALSE)</f>
        <v>1240</v>
      </c>
    </row>
    <row r="3561" spans="1:20" x14ac:dyDescent="0.3">
      <c r="A3561" s="6">
        <v>2024</v>
      </c>
      <c r="B3561" s="6">
        <v>11</v>
      </c>
      <c r="C3561" s="6">
        <v>26</v>
      </c>
      <c r="D3561" s="6">
        <v>16</v>
      </c>
      <c r="E3561" s="6" t="str">
        <f t="shared" si="217"/>
        <v>Tuesday</v>
      </c>
      <c r="F3561" s="6" t="str">
        <f t="shared" si="220"/>
        <v>Week-day</v>
      </c>
      <c r="G3561" s="6" t="str">
        <f>_xlfn.XLOOKUP(B3561,'[1]VLOOKUP DATA'!$A$3:$A$14,'[1]VLOOKUP DATA'!$C$3:$C$14)</f>
        <v>Low-demand</v>
      </c>
      <c r="H3561" s="6" t="str" cm="1">
        <f t="array" ref="H3561">_xlfn.XLOOKUP(1,('[1]VLOOKUP DATA'!$I$2:$I$337=[1]DATA!G3561)*('[1]VLOOKUP DATA'!$J$2:$J$337=[1]DATA!D3561)*('[1]VLOOKUP DATA'!$K$2:$K$337=[1]DATA!E3561),'[1]VLOOKUP DATA'!$L$2:$L$337)</f>
        <v>Standard</v>
      </c>
      <c r="I3561" s="1" cm="1">
        <f t="array" ref="I3561">_xlfn.XLOOKUP(B3561,'[1]VLOOKUP DATA'!$A$3:$A$14,_xlfn.XLOOKUP(H3561,'[1]VLOOKUP DATA'!$D$2:$F$2,'[1]VLOOKUP DATA'!$D$3:$F$14))*100</f>
        <v>147</v>
      </c>
      <c r="J3561" s="2">
        <v>61.271774999999998</v>
      </c>
      <c r="K3561" s="3">
        <f t="shared" si="218"/>
        <v>61.271774999999998</v>
      </c>
      <c r="L3561" s="3">
        <v>92.441666666666663</v>
      </c>
      <c r="M3561" s="4">
        <v>479.83193333333321</v>
      </c>
      <c r="N3561" s="4">
        <v>279.44035833333334</v>
      </c>
      <c r="O3561" s="4">
        <v>820.54425833333357</v>
      </c>
      <c r="P3561" s="3">
        <f t="shared" si="219"/>
        <v>480.00108333333327</v>
      </c>
      <c r="Q3561" s="5">
        <v>0</v>
      </c>
      <c r="R3561" s="5">
        <f>VLOOKUP(D3561,'[1]DESIGN LOAD'!AC:AF,2,FALSE)</f>
        <v>565</v>
      </c>
      <c r="S3561" s="7">
        <f>VLOOKUP(D3561,'[1]DESIGN LOAD'!AC:AF,3,FALSE)</f>
        <v>675</v>
      </c>
      <c r="T3561">
        <f>VLOOKUP(D3561,'[1]DESIGN LOAD'!AC:AF,4,FALSE)</f>
        <v>1240</v>
      </c>
    </row>
    <row r="3562" spans="1:20" x14ac:dyDescent="0.3">
      <c r="A3562" s="6">
        <v>2024</v>
      </c>
      <c r="B3562" s="6">
        <v>11</v>
      </c>
      <c r="C3562" s="6">
        <v>26</v>
      </c>
      <c r="D3562" s="6">
        <v>17</v>
      </c>
      <c r="E3562" s="6" t="str">
        <f t="shared" si="217"/>
        <v>Tuesday</v>
      </c>
      <c r="F3562" s="6" t="str">
        <f t="shared" si="220"/>
        <v>Week-day</v>
      </c>
      <c r="G3562" s="6" t="str">
        <f>_xlfn.XLOOKUP(B3562,'[1]VLOOKUP DATA'!$A$3:$A$14,'[1]VLOOKUP DATA'!$C$3:$C$14)</f>
        <v>Low-demand</v>
      </c>
      <c r="H3562" s="6" t="str" cm="1">
        <f t="array" ref="H3562">_xlfn.XLOOKUP(1,('[1]VLOOKUP DATA'!$I$2:$I$337=[1]DATA!G3562)*('[1]VLOOKUP DATA'!$J$2:$J$337=[1]DATA!D3562)*('[1]VLOOKUP DATA'!$K$2:$K$337=[1]DATA!E3562),'[1]VLOOKUP DATA'!$L$2:$L$337)</f>
        <v>Standard</v>
      </c>
      <c r="I3562" s="1" cm="1">
        <f t="array" ref="I3562">_xlfn.XLOOKUP(B3562,'[1]VLOOKUP DATA'!$A$3:$A$14,_xlfn.XLOOKUP(H3562,'[1]VLOOKUP DATA'!$D$2:$F$2,'[1]VLOOKUP DATA'!$D$3:$F$14))*100</f>
        <v>147</v>
      </c>
      <c r="J3562" s="2">
        <v>41.750024999999987</v>
      </c>
      <c r="K3562" s="3">
        <f t="shared" si="218"/>
        <v>41.750024999999987</v>
      </c>
      <c r="L3562" s="3">
        <v>89.13333333333334</v>
      </c>
      <c r="M3562" s="4">
        <v>479.82250000000016</v>
      </c>
      <c r="N3562" s="4">
        <v>259.9451416666667</v>
      </c>
      <c r="O3562" s="4">
        <v>781.51784999999961</v>
      </c>
      <c r="P3562" s="3">
        <f t="shared" si="219"/>
        <v>480.00108333333327</v>
      </c>
      <c r="Q3562" s="5">
        <v>0</v>
      </c>
      <c r="R3562" s="5">
        <f>VLOOKUP(D3562,'[1]DESIGN LOAD'!AC:AF,2,FALSE)</f>
        <v>555</v>
      </c>
      <c r="S3562" s="7">
        <f>VLOOKUP(D3562,'[1]DESIGN LOAD'!AC:AF,3,FALSE)</f>
        <v>675</v>
      </c>
      <c r="T3562">
        <f>VLOOKUP(D3562,'[1]DESIGN LOAD'!AC:AF,4,FALSE)</f>
        <v>1230</v>
      </c>
    </row>
    <row r="3563" spans="1:20" x14ac:dyDescent="0.3">
      <c r="A3563" s="6">
        <v>2024</v>
      </c>
      <c r="B3563" s="6">
        <v>11</v>
      </c>
      <c r="C3563" s="6">
        <v>26</v>
      </c>
      <c r="D3563" s="6">
        <v>18</v>
      </c>
      <c r="E3563" s="6" t="str">
        <f t="shared" si="217"/>
        <v>Tuesday</v>
      </c>
      <c r="F3563" s="6" t="str">
        <f t="shared" si="220"/>
        <v>Week-day</v>
      </c>
      <c r="G3563" s="6" t="str">
        <f>_xlfn.XLOOKUP(B3563,'[1]VLOOKUP DATA'!$A$3:$A$14,'[1]VLOOKUP DATA'!$C$3:$C$14)</f>
        <v>Low-demand</v>
      </c>
      <c r="H3563" s="6" t="str" cm="1">
        <f t="array" ref="H3563">_xlfn.XLOOKUP(1,('[1]VLOOKUP DATA'!$I$2:$I$337=[1]DATA!G3563)*('[1]VLOOKUP DATA'!$J$2:$J$337=[1]DATA!D3563)*('[1]VLOOKUP DATA'!$K$2:$K$337=[1]DATA!E3563),'[1]VLOOKUP DATA'!$L$2:$L$337)</f>
        <v>Peak</v>
      </c>
      <c r="I3563" s="1" cm="1">
        <f t="array" ref="I3563">_xlfn.XLOOKUP(B3563,'[1]VLOOKUP DATA'!$A$3:$A$14,_xlfn.XLOOKUP(H3563,'[1]VLOOKUP DATA'!$D$2:$F$2,'[1]VLOOKUP DATA'!$D$3:$F$14))*100</f>
        <v>213</v>
      </c>
      <c r="J3563" s="2">
        <v>149.36623333333335</v>
      </c>
      <c r="K3563" s="3">
        <f t="shared" si="218"/>
        <v>149.36623333333335</v>
      </c>
      <c r="L3563" s="3">
        <v>83.61666666666666</v>
      </c>
      <c r="M3563" s="4">
        <v>479.84395833333355</v>
      </c>
      <c r="N3563" s="4">
        <v>81.107433333333333</v>
      </c>
      <c r="O3563" s="4">
        <v>710.3180666666666</v>
      </c>
      <c r="P3563" s="3">
        <f t="shared" si="219"/>
        <v>480.00108333333327</v>
      </c>
      <c r="Q3563" s="5">
        <v>0</v>
      </c>
      <c r="R3563" s="5">
        <f>VLOOKUP(D3563,'[1]DESIGN LOAD'!AC:AF,2,FALSE)</f>
        <v>485</v>
      </c>
      <c r="S3563" s="7">
        <f>VLOOKUP(D3563,'[1]DESIGN LOAD'!AC:AF,3,FALSE)</f>
        <v>655</v>
      </c>
      <c r="T3563">
        <f>VLOOKUP(D3563,'[1]DESIGN LOAD'!AC:AF,4,FALSE)</f>
        <v>1140</v>
      </c>
    </row>
    <row r="3564" spans="1:20" x14ac:dyDescent="0.3">
      <c r="A3564" s="6">
        <v>2024</v>
      </c>
      <c r="B3564" s="6">
        <v>11</v>
      </c>
      <c r="C3564" s="6">
        <v>26</v>
      </c>
      <c r="D3564" s="6">
        <v>19</v>
      </c>
      <c r="E3564" s="6" t="str">
        <f t="shared" si="217"/>
        <v>Tuesday</v>
      </c>
      <c r="F3564" s="6" t="str">
        <f t="shared" si="220"/>
        <v>Week-day</v>
      </c>
      <c r="G3564" s="6" t="str">
        <f>_xlfn.XLOOKUP(B3564,'[1]VLOOKUP DATA'!$A$3:$A$14,'[1]VLOOKUP DATA'!$C$3:$C$14)</f>
        <v>Low-demand</v>
      </c>
      <c r="H3564" s="6" t="str" cm="1">
        <f t="array" ref="H3564">_xlfn.XLOOKUP(1,('[1]VLOOKUP DATA'!$I$2:$I$337=[1]DATA!G3564)*('[1]VLOOKUP DATA'!$J$2:$J$337=[1]DATA!D3564)*('[1]VLOOKUP DATA'!$K$2:$K$337=[1]DATA!E3564),'[1]VLOOKUP DATA'!$L$2:$L$337)</f>
        <v>Peak</v>
      </c>
      <c r="I3564" s="1" cm="1">
        <f t="array" ref="I3564">_xlfn.XLOOKUP(B3564,'[1]VLOOKUP DATA'!$A$3:$A$14,_xlfn.XLOOKUP(H3564,'[1]VLOOKUP DATA'!$D$2:$F$2,'[1]VLOOKUP DATA'!$D$3:$F$14))*100</f>
        <v>213</v>
      </c>
      <c r="J3564" s="2">
        <v>150.69290000000001</v>
      </c>
      <c r="K3564" s="3">
        <f t="shared" si="218"/>
        <v>150.69290000000001</v>
      </c>
      <c r="L3564" s="3">
        <v>74.924999999999997</v>
      </c>
      <c r="M3564" s="4">
        <v>479.82954166666678</v>
      </c>
      <c r="N3564" s="4">
        <v>9.8009833333333312</v>
      </c>
      <c r="O3564" s="4">
        <v>640.32389166666678</v>
      </c>
      <c r="P3564" s="3">
        <f t="shared" si="219"/>
        <v>480.00108333333327</v>
      </c>
      <c r="Q3564" s="5">
        <v>0</v>
      </c>
      <c r="R3564" s="5">
        <f>VLOOKUP(D3564,'[1]DESIGN LOAD'!AC:AF,2,FALSE)</f>
        <v>295</v>
      </c>
      <c r="S3564" s="7">
        <f>VLOOKUP(D3564,'[1]DESIGN LOAD'!AC:AF,3,FALSE)</f>
        <v>655</v>
      </c>
      <c r="T3564">
        <f>VLOOKUP(D3564,'[1]DESIGN LOAD'!AC:AF,4,FALSE)</f>
        <v>950</v>
      </c>
    </row>
    <row r="3565" spans="1:20" x14ac:dyDescent="0.3">
      <c r="A3565" s="6">
        <v>2024</v>
      </c>
      <c r="B3565" s="6">
        <v>11</v>
      </c>
      <c r="C3565" s="6">
        <v>26</v>
      </c>
      <c r="D3565" s="6">
        <v>20</v>
      </c>
      <c r="E3565" s="6" t="str">
        <f t="shared" si="217"/>
        <v>Tuesday</v>
      </c>
      <c r="F3565" s="6" t="str">
        <f t="shared" si="220"/>
        <v>Week-day</v>
      </c>
      <c r="G3565" s="6" t="str">
        <f>_xlfn.XLOOKUP(B3565,'[1]VLOOKUP DATA'!$A$3:$A$14,'[1]VLOOKUP DATA'!$C$3:$C$14)</f>
        <v>Low-demand</v>
      </c>
      <c r="H3565" s="6" t="str" cm="1">
        <f t="array" ref="H3565">_xlfn.XLOOKUP(1,('[1]VLOOKUP DATA'!$I$2:$I$337=[1]DATA!G3565)*('[1]VLOOKUP DATA'!$J$2:$J$337=[1]DATA!D3565)*('[1]VLOOKUP DATA'!$K$2:$K$337=[1]DATA!E3565),'[1]VLOOKUP DATA'!$L$2:$L$337)</f>
        <v>Standard</v>
      </c>
      <c r="I3565" s="1" cm="1">
        <f t="array" ref="I3565">_xlfn.XLOOKUP(B3565,'[1]VLOOKUP DATA'!$A$3:$A$14,_xlfn.XLOOKUP(H3565,'[1]VLOOKUP DATA'!$D$2:$F$2,'[1]VLOOKUP DATA'!$D$3:$F$14))*100</f>
        <v>147</v>
      </c>
      <c r="J3565" s="2">
        <v>40.083458333333333</v>
      </c>
      <c r="K3565" s="3">
        <f t="shared" si="218"/>
        <v>40.083458333333333</v>
      </c>
      <c r="L3565" s="3">
        <v>69.083333333333329</v>
      </c>
      <c r="M3565" s="4">
        <v>479.82656666666679</v>
      </c>
      <c r="N3565" s="4">
        <v>0</v>
      </c>
      <c r="O3565" s="4">
        <v>519.91047499999991</v>
      </c>
      <c r="P3565" s="3">
        <f t="shared" si="219"/>
        <v>480.00108333333327</v>
      </c>
      <c r="Q3565" s="5">
        <v>0</v>
      </c>
      <c r="R3565" s="5">
        <f>VLOOKUP(D3565,'[1]DESIGN LOAD'!AC:AF,2,FALSE)</f>
        <v>295</v>
      </c>
      <c r="S3565" s="7">
        <f>VLOOKUP(D3565,'[1]DESIGN LOAD'!AC:AF,3,FALSE)</f>
        <v>190</v>
      </c>
      <c r="T3565">
        <f>VLOOKUP(D3565,'[1]DESIGN LOAD'!AC:AF,4,FALSE)</f>
        <v>485</v>
      </c>
    </row>
    <row r="3566" spans="1:20" x14ac:dyDescent="0.3">
      <c r="A3566" s="6">
        <v>2024</v>
      </c>
      <c r="B3566" s="6">
        <v>11</v>
      </c>
      <c r="C3566" s="6">
        <v>26</v>
      </c>
      <c r="D3566" s="6">
        <v>21</v>
      </c>
      <c r="E3566" s="6" t="str">
        <f t="shared" si="217"/>
        <v>Tuesday</v>
      </c>
      <c r="F3566" s="6" t="str">
        <f t="shared" si="220"/>
        <v>Week-day</v>
      </c>
      <c r="G3566" s="6" t="str">
        <f>_xlfn.XLOOKUP(B3566,'[1]VLOOKUP DATA'!$A$3:$A$14,'[1]VLOOKUP DATA'!$C$3:$C$14)</f>
        <v>Low-demand</v>
      </c>
      <c r="H3566" s="6" t="str" cm="1">
        <f t="array" ref="H3566">_xlfn.XLOOKUP(1,('[1]VLOOKUP DATA'!$I$2:$I$337=[1]DATA!G3566)*('[1]VLOOKUP DATA'!$J$2:$J$337=[1]DATA!D3566)*('[1]VLOOKUP DATA'!$K$2:$K$337=[1]DATA!E3566),'[1]VLOOKUP DATA'!$L$2:$L$337)</f>
        <v>Standard</v>
      </c>
      <c r="I3566" s="1" cm="1">
        <f t="array" ref="I3566">_xlfn.XLOOKUP(B3566,'[1]VLOOKUP DATA'!$A$3:$A$14,_xlfn.XLOOKUP(H3566,'[1]VLOOKUP DATA'!$D$2:$F$2,'[1]VLOOKUP DATA'!$D$3:$F$14))*100</f>
        <v>147</v>
      </c>
      <c r="J3566" s="2">
        <v>-6.9638166666666681</v>
      </c>
      <c r="K3566" s="3">
        <f t="shared" si="218"/>
        <v>0</v>
      </c>
      <c r="L3566" s="3">
        <v>67.525000000000006</v>
      </c>
      <c r="M3566" s="4">
        <v>479.83644166666647</v>
      </c>
      <c r="N3566" s="4">
        <v>0</v>
      </c>
      <c r="O3566" s="4">
        <v>472.87222500000007</v>
      </c>
      <c r="P3566" s="3">
        <f t="shared" si="219"/>
        <v>480.00108333333327</v>
      </c>
      <c r="Q3566" s="5">
        <v>0</v>
      </c>
      <c r="R3566" s="5">
        <f>VLOOKUP(D3566,'[1]DESIGN LOAD'!AC:AF,2,FALSE)</f>
        <v>295</v>
      </c>
      <c r="S3566" s="7">
        <f>VLOOKUP(D3566,'[1]DESIGN LOAD'!AC:AF,3,FALSE)</f>
        <v>190</v>
      </c>
      <c r="T3566">
        <f>VLOOKUP(D3566,'[1]DESIGN LOAD'!AC:AF,4,FALSE)</f>
        <v>485</v>
      </c>
    </row>
    <row r="3567" spans="1:20" x14ac:dyDescent="0.3">
      <c r="A3567" s="6">
        <v>2024</v>
      </c>
      <c r="B3567" s="6">
        <v>11</v>
      </c>
      <c r="C3567" s="6">
        <v>26</v>
      </c>
      <c r="D3567" s="6">
        <v>22</v>
      </c>
      <c r="E3567" s="6" t="str">
        <f t="shared" si="217"/>
        <v>Tuesday</v>
      </c>
      <c r="F3567" s="6" t="str">
        <f t="shared" si="220"/>
        <v>Week-day</v>
      </c>
      <c r="G3567" s="6" t="str">
        <f>_xlfn.XLOOKUP(B3567,'[1]VLOOKUP DATA'!$A$3:$A$14,'[1]VLOOKUP DATA'!$C$3:$C$14)</f>
        <v>Low-demand</v>
      </c>
      <c r="H3567" s="6" t="str" cm="1">
        <f t="array" ref="H3567">_xlfn.XLOOKUP(1,('[1]VLOOKUP DATA'!$I$2:$I$337=[1]DATA!G3567)*('[1]VLOOKUP DATA'!$J$2:$J$337=[1]DATA!D3567)*('[1]VLOOKUP DATA'!$K$2:$K$337=[1]DATA!E3567),'[1]VLOOKUP DATA'!$L$2:$L$337)</f>
        <v>Off-Peak</v>
      </c>
      <c r="I3567" s="1" cm="1">
        <f t="array" ref="I3567">_xlfn.XLOOKUP(B3567,'[1]VLOOKUP DATA'!$A$3:$A$14,_xlfn.XLOOKUP(H3567,'[1]VLOOKUP DATA'!$D$2:$F$2,'[1]VLOOKUP DATA'!$D$3:$F$14))*100</f>
        <v>93</v>
      </c>
      <c r="J3567" s="2">
        <v>2.1944249999999998</v>
      </c>
      <c r="K3567" s="3">
        <f t="shared" si="218"/>
        <v>2.1944249999999998</v>
      </c>
      <c r="L3567" s="3">
        <v>66.724999999999994</v>
      </c>
      <c r="M3567" s="4">
        <v>479.83731666666665</v>
      </c>
      <c r="N3567" s="4">
        <v>0</v>
      </c>
      <c r="O3567" s="4">
        <v>482.03184999999991</v>
      </c>
      <c r="P3567" s="3">
        <f t="shared" si="219"/>
        <v>480.00108333333327</v>
      </c>
      <c r="Q3567" s="5">
        <v>0</v>
      </c>
      <c r="R3567" s="5">
        <f>VLOOKUP(D3567,'[1]DESIGN LOAD'!AC:AF,2,FALSE)</f>
        <v>200</v>
      </c>
      <c r="S3567" s="7">
        <f>VLOOKUP(D3567,'[1]DESIGN LOAD'!AC:AF,3,FALSE)</f>
        <v>190</v>
      </c>
      <c r="T3567">
        <f>VLOOKUP(D3567,'[1]DESIGN LOAD'!AC:AF,4,FALSE)</f>
        <v>390</v>
      </c>
    </row>
    <row r="3568" spans="1:20" x14ac:dyDescent="0.3">
      <c r="A3568" s="6">
        <v>2024</v>
      </c>
      <c r="B3568" s="6">
        <v>11</v>
      </c>
      <c r="C3568" s="6">
        <v>26</v>
      </c>
      <c r="D3568" s="6">
        <v>23</v>
      </c>
      <c r="E3568" s="6" t="str">
        <f t="shared" si="217"/>
        <v>Tuesday</v>
      </c>
      <c r="F3568" s="6" t="str">
        <f t="shared" si="220"/>
        <v>Week-day</v>
      </c>
      <c r="G3568" s="6" t="str">
        <f>_xlfn.XLOOKUP(B3568,'[1]VLOOKUP DATA'!$A$3:$A$14,'[1]VLOOKUP DATA'!$C$3:$C$14)</f>
        <v>Low-demand</v>
      </c>
      <c r="H3568" s="6" t="str" cm="1">
        <f t="array" ref="H3568">_xlfn.XLOOKUP(1,('[1]VLOOKUP DATA'!$I$2:$I$337=[1]DATA!G3568)*('[1]VLOOKUP DATA'!$J$2:$J$337=[1]DATA!D3568)*('[1]VLOOKUP DATA'!$K$2:$K$337=[1]DATA!E3568),'[1]VLOOKUP DATA'!$L$2:$L$337)</f>
        <v>Off-Peak</v>
      </c>
      <c r="I3568" s="1" cm="1">
        <f t="array" ref="I3568">_xlfn.XLOOKUP(B3568,'[1]VLOOKUP DATA'!$A$3:$A$14,_xlfn.XLOOKUP(H3568,'[1]VLOOKUP DATA'!$D$2:$F$2,'[1]VLOOKUP DATA'!$D$3:$F$14))*100</f>
        <v>93</v>
      </c>
      <c r="J3568" s="2">
        <v>2.1993166666666668</v>
      </c>
      <c r="K3568" s="3">
        <f t="shared" si="218"/>
        <v>2.1993166666666668</v>
      </c>
      <c r="L3568" s="3">
        <v>65.816666666666663</v>
      </c>
      <c r="M3568" s="4">
        <v>479.84600833333332</v>
      </c>
      <c r="N3568" s="4">
        <v>0</v>
      </c>
      <c r="O3568" s="4">
        <v>482.04557499999999</v>
      </c>
      <c r="P3568" s="3">
        <f t="shared" si="219"/>
        <v>480.00108333333327</v>
      </c>
      <c r="Q3568" s="5">
        <v>0</v>
      </c>
      <c r="R3568" s="5">
        <f>VLOOKUP(D3568,'[1]DESIGN LOAD'!AC:AF,2,FALSE)</f>
        <v>200</v>
      </c>
      <c r="S3568" s="7">
        <f>VLOOKUP(D3568,'[1]DESIGN LOAD'!AC:AF,3,FALSE)</f>
        <v>190</v>
      </c>
      <c r="T3568">
        <f>VLOOKUP(D3568,'[1]DESIGN LOAD'!AC:AF,4,FALSE)</f>
        <v>390</v>
      </c>
    </row>
    <row r="3569" spans="1:20" x14ac:dyDescent="0.3">
      <c r="A3569" s="6">
        <v>2024</v>
      </c>
      <c r="B3569" s="6">
        <v>11</v>
      </c>
      <c r="C3569" s="6">
        <v>27</v>
      </c>
      <c r="D3569" s="6">
        <v>0</v>
      </c>
      <c r="E3569" s="6" t="str">
        <f t="shared" si="217"/>
        <v>Wednesday</v>
      </c>
      <c r="F3569" s="6" t="str">
        <f t="shared" si="220"/>
        <v>Week-day</v>
      </c>
      <c r="G3569" s="6" t="str">
        <f>_xlfn.XLOOKUP(B3569,'[1]VLOOKUP DATA'!$A$3:$A$14,'[1]VLOOKUP DATA'!$C$3:$C$14)</f>
        <v>Low-demand</v>
      </c>
      <c r="H3569" s="6" t="str" cm="1">
        <f t="array" ref="H3569">_xlfn.XLOOKUP(1,('[1]VLOOKUP DATA'!$I$2:$I$337=[1]DATA!G3569)*('[1]VLOOKUP DATA'!$J$2:$J$337=[1]DATA!D3569)*('[1]VLOOKUP DATA'!$K$2:$K$337=[1]DATA!E3569),'[1]VLOOKUP DATA'!$L$2:$L$337)</f>
        <v>Off-Peak</v>
      </c>
      <c r="I3569" s="1" cm="1">
        <f t="array" ref="I3569">_xlfn.XLOOKUP(B3569,'[1]VLOOKUP DATA'!$A$3:$A$14,_xlfn.XLOOKUP(H3569,'[1]VLOOKUP DATA'!$D$2:$F$2,'[1]VLOOKUP DATA'!$D$3:$F$14))*100</f>
        <v>93</v>
      </c>
      <c r="J3569" s="2">
        <v>-36.378474999999995</v>
      </c>
      <c r="K3569" s="3">
        <f t="shared" si="218"/>
        <v>0</v>
      </c>
      <c r="L3569" s="3">
        <v>65.45</v>
      </c>
      <c r="M3569" s="4">
        <v>479.83232500000003</v>
      </c>
      <c r="N3569" s="4">
        <v>0</v>
      </c>
      <c r="O3569" s="4">
        <v>443.45344166666655</v>
      </c>
      <c r="P3569" s="3">
        <f t="shared" si="219"/>
        <v>480.00108333333327</v>
      </c>
      <c r="Q3569" s="5">
        <v>0</v>
      </c>
      <c r="R3569" s="5">
        <f>VLOOKUP(D3569,'[1]DESIGN LOAD'!AC:AF,2,FALSE)</f>
        <v>200</v>
      </c>
      <c r="S3569" s="7">
        <f>VLOOKUP(D3569,'[1]DESIGN LOAD'!AC:AF,3,FALSE)</f>
        <v>190</v>
      </c>
      <c r="T3569">
        <f>VLOOKUP(D3569,'[1]DESIGN LOAD'!AC:AF,4,FALSE)</f>
        <v>390</v>
      </c>
    </row>
    <row r="3570" spans="1:20" x14ac:dyDescent="0.3">
      <c r="A3570" s="6">
        <v>2024</v>
      </c>
      <c r="B3570" s="6">
        <v>11</v>
      </c>
      <c r="C3570" s="6">
        <v>27</v>
      </c>
      <c r="D3570" s="6">
        <v>1</v>
      </c>
      <c r="E3570" s="6" t="str">
        <f t="shared" si="217"/>
        <v>Wednesday</v>
      </c>
      <c r="F3570" s="6" t="str">
        <f t="shared" si="220"/>
        <v>Week-day</v>
      </c>
      <c r="G3570" s="6" t="str">
        <f>_xlfn.XLOOKUP(B3570,'[1]VLOOKUP DATA'!$A$3:$A$14,'[1]VLOOKUP DATA'!$C$3:$C$14)</f>
        <v>Low-demand</v>
      </c>
      <c r="H3570" s="6" t="str" cm="1">
        <f t="array" ref="H3570">_xlfn.XLOOKUP(1,('[1]VLOOKUP DATA'!$I$2:$I$337=[1]DATA!G3570)*('[1]VLOOKUP DATA'!$J$2:$J$337=[1]DATA!D3570)*('[1]VLOOKUP DATA'!$K$2:$K$337=[1]DATA!E3570),'[1]VLOOKUP DATA'!$L$2:$L$337)</f>
        <v>Off-Peak</v>
      </c>
      <c r="I3570" s="1" cm="1">
        <f t="array" ref="I3570">_xlfn.XLOOKUP(B3570,'[1]VLOOKUP DATA'!$A$3:$A$14,_xlfn.XLOOKUP(H3570,'[1]VLOOKUP DATA'!$D$2:$F$2,'[1]VLOOKUP DATA'!$D$3:$F$14))*100</f>
        <v>93</v>
      </c>
      <c r="J3570" s="2">
        <v>-45.304875000000017</v>
      </c>
      <c r="K3570" s="3">
        <f t="shared" si="218"/>
        <v>0</v>
      </c>
      <c r="L3570" s="3">
        <v>66.716666666666669</v>
      </c>
      <c r="M3570" s="4">
        <v>479.80401666666677</v>
      </c>
      <c r="N3570" s="4">
        <v>0</v>
      </c>
      <c r="O3570" s="4">
        <v>434.49861666666669</v>
      </c>
      <c r="P3570" s="3">
        <f t="shared" si="219"/>
        <v>480.00108333333327</v>
      </c>
      <c r="Q3570" s="5">
        <v>0</v>
      </c>
      <c r="R3570" s="5">
        <f>VLOOKUP(D3570,'[1]DESIGN LOAD'!AC:AF,2,FALSE)</f>
        <v>200</v>
      </c>
      <c r="S3570" s="7">
        <f>VLOOKUP(D3570,'[1]DESIGN LOAD'!AC:AF,3,FALSE)</f>
        <v>190</v>
      </c>
      <c r="T3570">
        <f>VLOOKUP(D3570,'[1]DESIGN LOAD'!AC:AF,4,FALSE)</f>
        <v>390</v>
      </c>
    </row>
    <row r="3571" spans="1:20" x14ac:dyDescent="0.3">
      <c r="A3571" s="6">
        <v>2024</v>
      </c>
      <c r="B3571" s="6">
        <v>11</v>
      </c>
      <c r="C3571" s="6">
        <v>27</v>
      </c>
      <c r="D3571" s="6">
        <v>2</v>
      </c>
      <c r="E3571" s="6" t="str">
        <f t="shared" si="217"/>
        <v>Wednesday</v>
      </c>
      <c r="F3571" s="6" t="str">
        <f t="shared" si="220"/>
        <v>Week-day</v>
      </c>
      <c r="G3571" s="6" t="str">
        <f>_xlfn.XLOOKUP(B3571,'[1]VLOOKUP DATA'!$A$3:$A$14,'[1]VLOOKUP DATA'!$C$3:$C$14)</f>
        <v>Low-demand</v>
      </c>
      <c r="H3571" s="6" t="str" cm="1">
        <f t="array" ref="H3571">_xlfn.XLOOKUP(1,('[1]VLOOKUP DATA'!$I$2:$I$337=[1]DATA!G3571)*('[1]VLOOKUP DATA'!$J$2:$J$337=[1]DATA!D3571)*('[1]VLOOKUP DATA'!$K$2:$K$337=[1]DATA!E3571),'[1]VLOOKUP DATA'!$L$2:$L$337)</f>
        <v>Off-Peak</v>
      </c>
      <c r="I3571" s="1" cm="1">
        <f t="array" ref="I3571">_xlfn.XLOOKUP(B3571,'[1]VLOOKUP DATA'!$A$3:$A$14,_xlfn.XLOOKUP(H3571,'[1]VLOOKUP DATA'!$D$2:$F$2,'[1]VLOOKUP DATA'!$D$3:$F$14))*100</f>
        <v>93</v>
      </c>
      <c r="J3571" s="2">
        <v>73.3001583333333</v>
      </c>
      <c r="K3571" s="3">
        <f t="shared" si="218"/>
        <v>73.3001583333333</v>
      </c>
      <c r="L3571" s="3">
        <v>65.358333333333334</v>
      </c>
      <c r="M3571" s="4">
        <v>479.83161666666666</v>
      </c>
      <c r="N3571" s="4">
        <v>0</v>
      </c>
      <c r="O3571" s="4">
        <v>553.13225000000011</v>
      </c>
      <c r="P3571" s="3">
        <f t="shared" si="219"/>
        <v>480.00108333333327</v>
      </c>
      <c r="Q3571" s="5">
        <v>0</v>
      </c>
      <c r="R3571" s="5">
        <f>VLOOKUP(D3571,'[1]DESIGN LOAD'!AC:AF,2,FALSE)</f>
        <v>200</v>
      </c>
      <c r="S3571" s="7">
        <f>VLOOKUP(D3571,'[1]DESIGN LOAD'!AC:AF,3,FALSE)</f>
        <v>190</v>
      </c>
      <c r="T3571">
        <f>VLOOKUP(D3571,'[1]DESIGN LOAD'!AC:AF,4,FALSE)</f>
        <v>390</v>
      </c>
    </row>
    <row r="3572" spans="1:20" x14ac:dyDescent="0.3">
      <c r="A3572" s="6">
        <v>2024</v>
      </c>
      <c r="B3572" s="6">
        <v>11</v>
      </c>
      <c r="C3572" s="6">
        <v>27</v>
      </c>
      <c r="D3572" s="6">
        <v>3</v>
      </c>
      <c r="E3572" s="6" t="str">
        <f t="shared" si="217"/>
        <v>Wednesday</v>
      </c>
      <c r="F3572" s="6" t="str">
        <f t="shared" si="220"/>
        <v>Week-day</v>
      </c>
      <c r="G3572" s="6" t="str">
        <f>_xlfn.XLOOKUP(B3572,'[1]VLOOKUP DATA'!$A$3:$A$14,'[1]VLOOKUP DATA'!$C$3:$C$14)</f>
        <v>Low-demand</v>
      </c>
      <c r="H3572" s="6" t="str" cm="1">
        <f t="array" ref="H3572">_xlfn.XLOOKUP(1,('[1]VLOOKUP DATA'!$I$2:$I$337=[1]DATA!G3572)*('[1]VLOOKUP DATA'!$J$2:$J$337=[1]DATA!D3572)*('[1]VLOOKUP DATA'!$K$2:$K$337=[1]DATA!E3572),'[1]VLOOKUP DATA'!$L$2:$L$337)</f>
        <v>Off-Peak</v>
      </c>
      <c r="I3572" s="1" cm="1">
        <f t="array" ref="I3572">_xlfn.XLOOKUP(B3572,'[1]VLOOKUP DATA'!$A$3:$A$14,_xlfn.XLOOKUP(H3572,'[1]VLOOKUP DATA'!$D$2:$F$2,'[1]VLOOKUP DATA'!$D$3:$F$14))*100</f>
        <v>93</v>
      </c>
      <c r="J3572" s="2">
        <v>93.993574999999936</v>
      </c>
      <c r="K3572" s="3">
        <f t="shared" si="218"/>
        <v>93.993574999999936</v>
      </c>
      <c r="L3572" s="3">
        <v>60.108333333333334</v>
      </c>
      <c r="M3572" s="4">
        <v>479.82680000000005</v>
      </c>
      <c r="N3572" s="4">
        <v>0</v>
      </c>
      <c r="O3572" s="4">
        <v>573.82088333333354</v>
      </c>
      <c r="P3572" s="3">
        <f t="shared" si="219"/>
        <v>480.00108333333327</v>
      </c>
      <c r="Q3572" s="5">
        <v>0</v>
      </c>
      <c r="R3572" s="5">
        <f>VLOOKUP(D3572,'[1]DESIGN LOAD'!AC:AF,2,FALSE)</f>
        <v>200</v>
      </c>
      <c r="S3572" s="7">
        <f>VLOOKUP(D3572,'[1]DESIGN LOAD'!AC:AF,3,FALSE)</f>
        <v>190</v>
      </c>
      <c r="T3572">
        <f>VLOOKUP(D3572,'[1]DESIGN LOAD'!AC:AF,4,FALSE)</f>
        <v>390</v>
      </c>
    </row>
    <row r="3573" spans="1:20" x14ac:dyDescent="0.3">
      <c r="A3573" s="6">
        <v>2024</v>
      </c>
      <c r="B3573" s="6">
        <v>11</v>
      </c>
      <c r="C3573" s="6">
        <v>27</v>
      </c>
      <c r="D3573" s="6">
        <v>4</v>
      </c>
      <c r="E3573" s="6" t="str">
        <f t="shared" si="217"/>
        <v>Wednesday</v>
      </c>
      <c r="F3573" s="6" t="str">
        <f t="shared" si="220"/>
        <v>Week-day</v>
      </c>
      <c r="G3573" s="6" t="str">
        <f>_xlfn.XLOOKUP(B3573,'[1]VLOOKUP DATA'!$A$3:$A$14,'[1]VLOOKUP DATA'!$C$3:$C$14)</f>
        <v>Low-demand</v>
      </c>
      <c r="H3573" s="6" t="str" cm="1">
        <f t="array" ref="H3573">_xlfn.XLOOKUP(1,('[1]VLOOKUP DATA'!$I$2:$I$337=[1]DATA!G3573)*('[1]VLOOKUP DATA'!$J$2:$J$337=[1]DATA!D3573)*('[1]VLOOKUP DATA'!$K$2:$K$337=[1]DATA!E3573),'[1]VLOOKUP DATA'!$L$2:$L$337)</f>
        <v>Off-Peak</v>
      </c>
      <c r="I3573" s="1" cm="1">
        <f t="array" ref="I3573">_xlfn.XLOOKUP(B3573,'[1]VLOOKUP DATA'!$A$3:$A$14,_xlfn.XLOOKUP(H3573,'[1]VLOOKUP DATA'!$D$2:$F$2,'[1]VLOOKUP DATA'!$D$3:$F$14))*100</f>
        <v>93</v>
      </c>
      <c r="J3573" s="2">
        <v>73.45969999999997</v>
      </c>
      <c r="K3573" s="3">
        <f t="shared" si="218"/>
        <v>73.45969999999997</v>
      </c>
      <c r="L3573" s="3">
        <v>55.2</v>
      </c>
      <c r="M3573" s="4">
        <v>479.82790833333337</v>
      </c>
      <c r="N3573" s="4">
        <v>0</v>
      </c>
      <c r="O3573" s="4">
        <v>553.28809166666667</v>
      </c>
      <c r="P3573" s="3">
        <f t="shared" si="219"/>
        <v>480.00108333333327</v>
      </c>
      <c r="Q3573" s="5">
        <v>0</v>
      </c>
      <c r="R3573" s="5">
        <f>VLOOKUP(D3573,'[1]DESIGN LOAD'!AC:AF,2,FALSE)</f>
        <v>295</v>
      </c>
      <c r="S3573" s="7">
        <f>VLOOKUP(D3573,'[1]DESIGN LOAD'!AC:AF,3,FALSE)</f>
        <v>190</v>
      </c>
      <c r="T3573">
        <f>VLOOKUP(D3573,'[1]DESIGN LOAD'!AC:AF,4,FALSE)</f>
        <v>485</v>
      </c>
    </row>
    <row r="3574" spans="1:20" x14ac:dyDescent="0.3">
      <c r="A3574" s="6">
        <v>2024</v>
      </c>
      <c r="B3574" s="6">
        <v>11</v>
      </c>
      <c r="C3574" s="6">
        <v>27</v>
      </c>
      <c r="D3574" s="6">
        <v>5</v>
      </c>
      <c r="E3574" s="6" t="str">
        <f t="shared" si="217"/>
        <v>Wednesday</v>
      </c>
      <c r="F3574" s="6" t="str">
        <f t="shared" si="220"/>
        <v>Week-day</v>
      </c>
      <c r="G3574" s="6" t="str">
        <f>_xlfn.XLOOKUP(B3574,'[1]VLOOKUP DATA'!$A$3:$A$14,'[1]VLOOKUP DATA'!$C$3:$C$14)</f>
        <v>Low-demand</v>
      </c>
      <c r="H3574" s="6" t="str" cm="1">
        <f t="array" ref="H3574">_xlfn.XLOOKUP(1,('[1]VLOOKUP DATA'!$I$2:$I$337=[1]DATA!G3574)*('[1]VLOOKUP DATA'!$J$2:$J$337=[1]DATA!D3574)*('[1]VLOOKUP DATA'!$K$2:$K$337=[1]DATA!E3574),'[1]VLOOKUP DATA'!$L$2:$L$337)</f>
        <v>Off-Peak</v>
      </c>
      <c r="I3574" s="1" cm="1">
        <f t="array" ref="I3574">_xlfn.XLOOKUP(B3574,'[1]VLOOKUP DATA'!$A$3:$A$14,_xlfn.XLOOKUP(H3574,'[1]VLOOKUP DATA'!$D$2:$F$2,'[1]VLOOKUP DATA'!$D$3:$F$14))*100</f>
        <v>93</v>
      </c>
      <c r="J3574" s="2">
        <v>79.946333333333314</v>
      </c>
      <c r="K3574" s="3">
        <f t="shared" si="218"/>
        <v>79.946333333333314</v>
      </c>
      <c r="L3574" s="3">
        <v>50.208333333333336</v>
      </c>
      <c r="M3574" s="4">
        <v>479.83491666666697</v>
      </c>
      <c r="N3574" s="4">
        <v>3.6928666666666667</v>
      </c>
      <c r="O3574" s="4">
        <v>563.47460833333344</v>
      </c>
      <c r="P3574" s="3">
        <f t="shared" si="219"/>
        <v>480.00108333333327</v>
      </c>
      <c r="Q3574" s="5">
        <v>0</v>
      </c>
      <c r="R3574" s="5">
        <f>VLOOKUP(D3574,'[1]DESIGN LOAD'!AC:AF,2,FALSE)</f>
        <v>295</v>
      </c>
      <c r="S3574" s="7">
        <f>VLOOKUP(D3574,'[1]DESIGN LOAD'!AC:AF,3,FALSE)</f>
        <v>190</v>
      </c>
      <c r="T3574">
        <f>VLOOKUP(D3574,'[1]DESIGN LOAD'!AC:AF,4,FALSE)</f>
        <v>485</v>
      </c>
    </row>
    <row r="3575" spans="1:20" x14ac:dyDescent="0.3">
      <c r="A3575" s="6">
        <v>2024</v>
      </c>
      <c r="B3575" s="6">
        <v>11</v>
      </c>
      <c r="C3575" s="6">
        <v>27</v>
      </c>
      <c r="D3575" s="6">
        <v>6</v>
      </c>
      <c r="E3575" s="6" t="str">
        <f t="shared" si="217"/>
        <v>Wednesday</v>
      </c>
      <c r="F3575" s="6" t="str">
        <f t="shared" si="220"/>
        <v>Week-day</v>
      </c>
      <c r="G3575" s="6" t="str">
        <f>_xlfn.XLOOKUP(B3575,'[1]VLOOKUP DATA'!$A$3:$A$14,'[1]VLOOKUP DATA'!$C$3:$C$14)</f>
        <v>Low-demand</v>
      </c>
      <c r="H3575" s="6" t="str" cm="1">
        <f t="array" ref="H3575">_xlfn.XLOOKUP(1,('[1]VLOOKUP DATA'!$I$2:$I$337=[1]DATA!G3575)*('[1]VLOOKUP DATA'!$J$2:$J$337=[1]DATA!D3575)*('[1]VLOOKUP DATA'!$K$2:$K$337=[1]DATA!E3575),'[1]VLOOKUP DATA'!$L$2:$L$337)</f>
        <v>Standard</v>
      </c>
      <c r="I3575" s="1" cm="1">
        <f t="array" ref="I3575">_xlfn.XLOOKUP(B3575,'[1]VLOOKUP DATA'!$A$3:$A$14,_xlfn.XLOOKUP(H3575,'[1]VLOOKUP DATA'!$D$2:$F$2,'[1]VLOOKUP DATA'!$D$3:$F$14))*100</f>
        <v>147</v>
      </c>
      <c r="J3575" s="2">
        <v>42.111750000000015</v>
      </c>
      <c r="K3575" s="3">
        <f t="shared" si="218"/>
        <v>42.111750000000015</v>
      </c>
      <c r="L3575" s="3">
        <v>46.591666666666669</v>
      </c>
      <c r="M3575" s="4">
        <v>479.82776666666672</v>
      </c>
      <c r="N3575" s="4">
        <v>41.69357500000001</v>
      </c>
      <c r="O3575" s="4">
        <v>563.63362499999994</v>
      </c>
      <c r="P3575" s="3">
        <f t="shared" si="219"/>
        <v>480.00108333333327</v>
      </c>
      <c r="Q3575" s="5">
        <v>0</v>
      </c>
      <c r="R3575" s="5">
        <f>VLOOKUP(D3575,'[1]DESIGN LOAD'!AC:AF,2,FALSE)</f>
        <v>295</v>
      </c>
      <c r="S3575" s="7">
        <f>VLOOKUP(D3575,'[1]DESIGN LOAD'!AC:AF,3,FALSE)</f>
        <v>190</v>
      </c>
      <c r="T3575">
        <f>VLOOKUP(D3575,'[1]DESIGN LOAD'!AC:AF,4,FALSE)</f>
        <v>485</v>
      </c>
    </row>
    <row r="3576" spans="1:20" x14ac:dyDescent="0.3">
      <c r="A3576" s="6">
        <v>2024</v>
      </c>
      <c r="B3576" s="6">
        <v>11</v>
      </c>
      <c r="C3576" s="6">
        <v>27</v>
      </c>
      <c r="D3576" s="6">
        <v>7</v>
      </c>
      <c r="E3576" s="6" t="str">
        <f t="shared" si="217"/>
        <v>Wednesday</v>
      </c>
      <c r="F3576" s="6" t="str">
        <f t="shared" si="220"/>
        <v>Week-day</v>
      </c>
      <c r="G3576" s="6" t="str">
        <f>_xlfn.XLOOKUP(B3576,'[1]VLOOKUP DATA'!$A$3:$A$14,'[1]VLOOKUP DATA'!$C$3:$C$14)</f>
        <v>Low-demand</v>
      </c>
      <c r="H3576" s="6" t="str" cm="1">
        <f t="array" ref="H3576">_xlfn.XLOOKUP(1,('[1]VLOOKUP DATA'!$I$2:$I$337=[1]DATA!G3576)*('[1]VLOOKUP DATA'!$J$2:$J$337=[1]DATA!D3576)*('[1]VLOOKUP DATA'!$K$2:$K$337=[1]DATA!E3576),'[1]VLOOKUP DATA'!$L$2:$L$337)</f>
        <v>Peak</v>
      </c>
      <c r="I3576" s="1" cm="1">
        <f t="array" ref="I3576">_xlfn.XLOOKUP(B3576,'[1]VLOOKUP DATA'!$A$3:$A$14,_xlfn.XLOOKUP(H3576,'[1]VLOOKUP DATA'!$D$2:$F$2,'[1]VLOOKUP DATA'!$D$3:$F$14))*100</f>
        <v>213</v>
      </c>
      <c r="J3576" s="2">
        <v>6.5753416666666515</v>
      </c>
      <c r="K3576" s="3">
        <f t="shared" si="218"/>
        <v>6.5753416666666515</v>
      </c>
      <c r="L3576" s="3">
        <v>43.19166666666667</v>
      </c>
      <c r="M3576" s="4">
        <v>479.82375833333327</v>
      </c>
      <c r="N3576" s="4">
        <v>134.696</v>
      </c>
      <c r="O3576" s="4">
        <v>621.09546666666654</v>
      </c>
      <c r="P3576" s="3">
        <f t="shared" si="219"/>
        <v>480.00108333333327</v>
      </c>
      <c r="Q3576" s="5">
        <v>0</v>
      </c>
      <c r="R3576" s="5">
        <f>VLOOKUP(D3576,'[1]DESIGN LOAD'!AC:AF,2,FALSE)</f>
        <v>565</v>
      </c>
      <c r="S3576" s="7">
        <f>VLOOKUP(D3576,'[1]DESIGN LOAD'!AC:AF,3,FALSE)</f>
        <v>690</v>
      </c>
      <c r="T3576">
        <f>VLOOKUP(D3576,'[1]DESIGN LOAD'!AC:AF,4,FALSE)</f>
        <v>1255</v>
      </c>
    </row>
    <row r="3577" spans="1:20" x14ac:dyDescent="0.3">
      <c r="A3577" s="6">
        <v>2024</v>
      </c>
      <c r="B3577" s="6">
        <v>11</v>
      </c>
      <c r="C3577" s="6">
        <v>27</v>
      </c>
      <c r="D3577" s="6">
        <v>8</v>
      </c>
      <c r="E3577" s="6" t="str">
        <f t="shared" si="217"/>
        <v>Wednesday</v>
      </c>
      <c r="F3577" s="6" t="str">
        <f t="shared" si="220"/>
        <v>Week-day</v>
      </c>
      <c r="G3577" s="6" t="str">
        <f>_xlfn.XLOOKUP(B3577,'[1]VLOOKUP DATA'!$A$3:$A$14,'[1]VLOOKUP DATA'!$C$3:$C$14)</f>
        <v>Low-demand</v>
      </c>
      <c r="H3577" s="6" t="str" cm="1">
        <f t="array" ref="H3577">_xlfn.XLOOKUP(1,('[1]VLOOKUP DATA'!$I$2:$I$337=[1]DATA!G3577)*('[1]VLOOKUP DATA'!$J$2:$J$337=[1]DATA!D3577)*('[1]VLOOKUP DATA'!$K$2:$K$337=[1]DATA!E3577),'[1]VLOOKUP DATA'!$L$2:$L$337)</f>
        <v>Peak</v>
      </c>
      <c r="I3577" s="1" cm="1">
        <f t="array" ref="I3577">_xlfn.XLOOKUP(B3577,'[1]VLOOKUP DATA'!$A$3:$A$14,_xlfn.XLOOKUP(H3577,'[1]VLOOKUP DATA'!$D$2:$F$2,'[1]VLOOKUP DATA'!$D$3:$F$14))*100</f>
        <v>213</v>
      </c>
      <c r="J3577" s="2">
        <v>-68.026033333333331</v>
      </c>
      <c r="K3577" s="3">
        <f t="shared" si="218"/>
        <v>0</v>
      </c>
      <c r="L3577" s="3">
        <v>45.141666666666666</v>
      </c>
      <c r="M3577" s="4">
        <v>479.83337499999999</v>
      </c>
      <c r="N3577" s="4">
        <v>215.35315</v>
      </c>
      <c r="O3577" s="4">
        <v>627.16007499999989</v>
      </c>
      <c r="P3577" s="3">
        <f t="shared" si="219"/>
        <v>480.00108333333327</v>
      </c>
      <c r="Q3577" s="5">
        <v>0</v>
      </c>
      <c r="R3577" s="5">
        <f>VLOOKUP(D3577,'[1]DESIGN LOAD'!AC:AF,2,FALSE)</f>
        <v>565</v>
      </c>
      <c r="S3577" s="7">
        <f>VLOOKUP(D3577,'[1]DESIGN LOAD'!AC:AF,3,FALSE)</f>
        <v>675</v>
      </c>
      <c r="T3577">
        <f>VLOOKUP(D3577,'[1]DESIGN LOAD'!AC:AF,4,FALSE)</f>
        <v>1240</v>
      </c>
    </row>
    <row r="3578" spans="1:20" x14ac:dyDescent="0.3">
      <c r="A3578" s="6">
        <v>2024</v>
      </c>
      <c r="B3578" s="6">
        <v>11</v>
      </c>
      <c r="C3578" s="6">
        <v>27</v>
      </c>
      <c r="D3578" s="6">
        <v>9</v>
      </c>
      <c r="E3578" s="6" t="str">
        <f t="shared" si="217"/>
        <v>Wednesday</v>
      </c>
      <c r="F3578" s="6" t="str">
        <f t="shared" si="220"/>
        <v>Week-day</v>
      </c>
      <c r="G3578" s="6" t="str">
        <f>_xlfn.XLOOKUP(B3578,'[1]VLOOKUP DATA'!$A$3:$A$14,'[1]VLOOKUP DATA'!$C$3:$C$14)</f>
        <v>Low-demand</v>
      </c>
      <c r="H3578" s="6" t="str" cm="1">
        <f t="array" ref="H3578">_xlfn.XLOOKUP(1,('[1]VLOOKUP DATA'!$I$2:$I$337=[1]DATA!G3578)*('[1]VLOOKUP DATA'!$J$2:$J$337=[1]DATA!D3578)*('[1]VLOOKUP DATA'!$K$2:$K$337=[1]DATA!E3578),'[1]VLOOKUP DATA'!$L$2:$L$337)</f>
        <v>Peak</v>
      </c>
      <c r="I3578" s="1" cm="1">
        <f t="array" ref="I3578">_xlfn.XLOOKUP(B3578,'[1]VLOOKUP DATA'!$A$3:$A$14,_xlfn.XLOOKUP(H3578,'[1]VLOOKUP DATA'!$D$2:$F$2,'[1]VLOOKUP DATA'!$D$3:$F$14))*100</f>
        <v>213</v>
      </c>
      <c r="J3578" s="2">
        <v>-177.9864750000001</v>
      </c>
      <c r="K3578" s="3">
        <f t="shared" si="218"/>
        <v>0</v>
      </c>
      <c r="L3578" s="3">
        <v>49.791666666666664</v>
      </c>
      <c r="M3578" s="4">
        <v>479.82746666666662</v>
      </c>
      <c r="N3578" s="4">
        <v>276.84317500000009</v>
      </c>
      <c r="O3578" s="4">
        <v>578.68381666666698</v>
      </c>
      <c r="P3578" s="3">
        <f t="shared" si="219"/>
        <v>480.00108333333327</v>
      </c>
      <c r="Q3578" s="5">
        <v>0</v>
      </c>
      <c r="R3578" s="5">
        <f>VLOOKUP(D3578,'[1]DESIGN LOAD'!AC:AF,2,FALSE)</f>
        <v>565</v>
      </c>
      <c r="S3578" s="7">
        <f>VLOOKUP(D3578,'[1]DESIGN LOAD'!AC:AF,3,FALSE)</f>
        <v>675</v>
      </c>
      <c r="T3578">
        <f>VLOOKUP(D3578,'[1]DESIGN LOAD'!AC:AF,4,FALSE)</f>
        <v>1240</v>
      </c>
    </row>
    <row r="3579" spans="1:20" x14ac:dyDescent="0.3">
      <c r="A3579" s="6">
        <v>2024</v>
      </c>
      <c r="B3579" s="6">
        <v>11</v>
      </c>
      <c r="C3579" s="6">
        <v>27</v>
      </c>
      <c r="D3579" s="6">
        <v>10</v>
      </c>
      <c r="E3579" s="6" t="str">
        <f t="shared" si="217"/>
        <v>Wednesday</v>
      </c>
      <c r="F3579" s="6" t="str">
        <f t="shared" si="220"/>
        <v>Week-day</v>
      </c>
      <c r="G3579" s="6" t="str">
        <f>_xlfn.XLOOKUP(B3579,'[1]VLOOKUP DATA'!$A$3:$A$14,'[1]VLOOKUP DATA'!$C$3:$C$14)</f>
        <v>Low-demand</v>
      </c>
      <c r="H3579" s="6" t="str" cm="1">
        <f t="array" ref="H3579">_xlfn.XLOOKUP(1,('[1]VLOOKUP DATA'!$I$2:$I$337=[1]DATA!G3579)*('[1]VLOOKUP DATA'!$J$2:$J$337=[1]DATA!D3579)*('[1]VLOOKUP DATA'!$K$2:$K$337=[1]DATA!E3579),'[1]VLOOKUP DATA'!$L$2:$L$337)</f>
        <v>Standard</v>
      </c>
      <c r="I3579" s="1" cm="1">
        <f t="array" ref="I3579">_xlfn.XLOOKUP(B3579,'[1]VLOOKUP DATA'!$A$3:$A$14,_xlfn.XLOOKUP(H3579,'[1]VLOOKUP DATA'!$D$2:$F$2,'[1]VLOOKUP DATA'!$D$3:$F$14))*100</f>
        <v>147</v>
      </c>
      <c r="J3579" s="2">
        <v>-93.175650000000005</v>
      </c>
      <c r="K3579" s="3">
        <f t="shared" si="218"/>
        <v>0</v>
      </c>
      <c r="L3579" s="3">
        <v>55.616666666666667</v>
      </c>
      <c r="M3579" s="4">
        <v>479.34660833333328</v>
      </c>
      <c r="N3579" s="4">
        <v>291.69838333333337</v>
      </c>
      <c r="O3579" s="4">
        <v>677.86913333333314</v>
      </c>
      <c r="P3579" s="3">
        <f t="shared" si="219"/>
        <v>480.00108333333327</v>
      </c>
      <c r="Q3579" s="5">
        <v>0</v>
      </c>
      <c r="R3579" s="5">
        <f>VLOOKUP(D3579,'[1]DESIGN LOAD'!AC:AF,2,FALSE)</f>
        <v>565</v>
      </c>
      <c r="S3579" s="7">
        <f>VLOOKUP(D3579,'[1]DESIGN LOAD'!AC:AF,3,FALSE)</f>
        <v>675</v>
      </c>
      <c r="T3579">
        <f>VLOOKUP(D3579,'[1]DESIGN LOAD'!AC:AF,4,FALSE)</f>
        <v>1240</v>
      </c>
    </row>
    <row r="3580" spans="1:20" x14ac:dyDescent="0.3">
      <c r="A3580" s="6">
        <v>2024</v>
      </c>
      <c r="B3580" s="6">
        <v>11</v>
      </c>
      <c r="C3580" s="6">
        <v>27</v>
      </c>
      <c r="D3580" s="6">
        <v>11</v>
      </c>
      <c r="E3580" s="6" t="str">
        <f t="shared" si="217"/>
        <v>Wednesday</v>
      </c>
      <c r="F3580" s="6" t="str">
        <f t="shared" si="220"/>
        <v>Week-day</v>
      </c>
      <c r="G3580" s="6" t="str">
        <f>_xlfn.XLOOKUP(B3580,'[1]VLOOKUP DATA'!$A$3:$A$14,'[1]VLOOKUP DATA'!$C$3:$C$14)</f>
        <v>Low-demand</v>
      </c>
      <c r="H3580" s="6" t="str" cm="1">
        <f t="array" ref="H3580">_xlfn.XLOOKUP(1,('[1]VLOOKUP DATA'!$I$2:$I$337=[1]DATA!G3580)*('[1]VLOOKUP DATA'!$J$2:$J$337=[1]DATA!D3580)*('[1]VLOOKUP DATA'!$K$2:$K$337=[1]DATA!E3580),'[1]VLOOKUP DATA'!$L$2:$L$337)</f>
        <v>Standard</v>
      </c>
      <c r="I3580" s="1" cm="1">
        <f t="array" ref="I3580">_xlfn.XLOOKUP(B3580,'[1]VLOOKUP DATA'!$A$3:$A$14,_xlfn.XLOOKUP(H3580,'[1]VLOOKUP DATA'!$D$2:$F$2,'[1]VLOOKUP DATA'!$D$3:$F$14))*100</f>
        <v>147</v>
      </c>
      <c r="J3580" s="2">
        <v>-79.132200000000012</v>
      </c>
      <c r="K3580" s="3">
        <f t="shared" si="218"/>
        <v>0</v>
      </c>
      <c r="L3580" s="3">
        <v>57.158333333333331</v>
      </c>
      <c r="M3580" s="4">
        <v>446.79865000000024</v>
      </c>
      <c r="N3580" s="4">
        <v>423.52734166666647</v>
      </c>
      <c r="O3580" s="4">
        <v>791.1938833333337</v>
      </c>
      <c r="P3580" s="3">
        <f t="shared" si="219"/>
        <v>480.00108333333327</v>
      </c>
      <c r="Q3580" s="5">
        <v>0</v>
      </c>
      <c r="R3580" s="5">
        <f>VLOOKUP(D3580,'[1]DESIGN LOAD'!AC:AF,2,FALSE)</f>
        <v>565</v>
      </c>
      <c r="S3580" s="7">
        <f>VLOOKUP(D3580,'[1]DESIGN LOAD'!AC:AF,3,FALSE)</f>
        <v>675</v>
      </c>
      <c r="T3580">
        <f>VLOOKUP(D3580,'[1]DESIGN LOAD'!AC:AF,4,FALSE)</f>
        <v>1240</v>
      </c>
    </row>
    <row r="3581" spans="1:20" x14ac:dyDescent="0.3">
      <c r="A3581" s="6">
        <v>2024</v>
      </c>
      <c r="B3581" s="6">
        <v>11</v>
      </c>
      <c r="C3581" s="6">
        <v>27</v>
      </c>
      <c r="D3581" s="6">
        <v>12</v>
      </c>
      <c r="E3581" s="6" t="str">
        <f t="shared" si="217"/>
        <v>Wednesday</v>
      </c>
      <c r="F3581" s="6" t="str">
        <f t="shared" si="220"/>
        <v>Week-day</v>
      </c>
      <c r="G3581" s="6" t="str">
        <f>_xlfn.XLOOKUP(B3581,'[1]VLOOKUP DATA'!$A$3:$A$14,'[1]VLOOKUP DATA'!$C$3:$C$14)</f>
        <v>Low-demand</v>
      </c>
      <c r="H3581" s="6" t="str" cm="1">
        <f t="array" ref="H3581">_xlfn.XLOOKUP(1,('[1]VLOOKUP DATA'!$I$2:$I$337=[1]DATA!G3581)*('[1]VLOOKUP DATA'!$J$2:$J$337=[1]DATA!D3581)*('[1]VLOOKUP DATA'!$K$2:$K$337=[1]DATA!E3581),'[1]VLOOKUP DATA'!$L$2:$L$337)</f>
        <v>Standard</v>
      </c>
      <c r="I3581" s="1" cm="1">
        <f t="array" ref="I3581">_xlfn.XLOOKUP(B3581,'[1]VLOOKUP DATA'!$A$3:$A$14,_xlfn.XLOOKUP(H3581,'[1]VLOOKUP DATA'!$D$2:$F$2,'[1]VLOOKUP DATA'!$D$3:$F$14))*100</f>
        <v>147</v>
      </c>
      <c r="J3581" s="2">
        <v>-315.86982500000005</v>
      </c>
      <c r="K3581" s="3">
        <f t="shared" si="218"/>
        <v>0</v>
      </c>
      <c r="L3581" s="3">
        <v>67.63333333333334</v>
      </c>
      <c r="M3581" s="4">
        <v>454.69316666666668</v>
      </c>
      <c r="N3581" s="4">
        <v>656.65315833333307</v>
      </c>
      <c r="O3581" s="4">
        <v>795.47595833333298</v>
      </c>
      <c r="P3581" s="3">
        <f t="shared" si="219"/>
        <v>480.00108333333327</v>
      </c>
      <c r="Q3581" s="5">
        <v>0</v>
      </c>
      <c r="R3581" s="5">
        <f>VLOOKUP(D3581,'[1]DESIGN LOAD'!AC:AF,2,FALSE)</f>
        <v>565</v>
      </c>
      <c r="S3581" s="7">
        <f>VLOOKUP(D3581,'[1]DESIGN LOAD'!AC:AF,3,FALSE)</f>
        <v>675</v>
      </c>
      <c r="T3581">
        <f>VLOOKUP(D3581,'[1]DESIGN LOAD'!AC:AF,4,FALSE)</f>
        <v>1240</v>
      </c>
    </row>
    <row r="3582" spans="1:20" x14ac:dyDescent="0.3">
      <c r="A3582" s="6">
        <v>2024</v>
      </c>
      <c r="B3582" s="6">
        <v>11</v>
      </c>
      <c r="C3582" s="6">
        <v>27</v>
      </c>
      <c r="D3582" s="6">
        <v>13</v>
      </c>
      <c r="E3582" s="6" t="str">
        <f t="shared" si="217"/>
        <v>Wednesday</v>
      </c>
      <c r="F3582" s="6" t="str">
        <f t="shared" si="220"/>
        <v>Week-day</v>
      </c>
      <c r="G3582" s="6" t="str">
        <f>_xlfn.XLOOKUP(B3582,'[1]VLOOKUP DATA'!$A$3:$A$14,'[1]VLOOKUP DATA'!$C$3:$C$14)</f>
        <v>Low-demand</v>
      </c>
      <c r="H3582" s="6" t="str" cm="1">
        <f t="array" ref="H3582">_xlfn.XLOOKUP(1,('[1]VLOOKUP DATA'!$I$2:$I$337=[1]DATA!G3582)*('[1]VLOOKUP DATA'!$J$2:$J$337=[1]DATA!D3582)*('[1]VLOOKUP DATA'!$K$2:$K$337=[1]DATA!E3582),'[1]VLOOKUP DATA'!$L$2:$L$337)</f>
        <v>Standard</v>
      </c>
      <c r="I3582" s="1" cm="1">
        <f t="array" ref="I3582">_xlfn.XLOOKUP(B3582,'[1]VLOOKUP DATA'!$A$3:$A$14,_xlfn.XLOOKUP(H3582,'[1]VLOOKUP DATA'!$D$2:$F$2,'[1]VLOOKUP DATA'!$D$3:$F$14))*100</f>
        <v>147</v>
      </c>
      <c r="J3582" s="2">
        <v>-323.84639166666676</v>
      </c>
      <c r="K3582" s="3">
        <f t="shared" si="218"/>
        <v>0</v>
      </c>
      <c r="L3582" s="3">
        <v>82.283333333333331</v>
      </c>
      <c r="M3582" s="4">
        <v>425.32877499999995</v>
      </c>
      <c r="N3582" s="4">
        <v>675.90056666666669</v>
      </c>
      <c r="O3582" s="4">
        <v>777.3828249999998</v>
      </c>
      <c r="P3582" s="3">
        <f t="shared" si="219"/>
        <v>480.00108333333327</v>
      </c>
      <c r="Q3582" s="5">
        <v>0</v>
      </c>
      <c r="R3582" s="5">
        <f>VLOOKUP(D3582,'[1]DESIGN LOAD'!AC:AF,2,FALSE)</f>
        <v>565</v>
      </c>
      <c r="S3582" s="7">
        <f>VLOOKUP(D3582,'[1]DESIGN LOAD'!AC:AF,3,FALSE)</f>
        <v>675</v>
      </c>
      <c r="T3582">
        <f>VLOOKUP(D3582,'[1]DESIGN LOAD'!AC:AF,4,FALSE)</f>
        <v>1240</v>
      </c>
    </row>
    <row r="3583" spans="1:20" x14ac:dyDescent="0.3">
      <c r="A3583" s="6">
        <v>2024</v>
      </c>
      <c r="B3583" s="6">
        <v>11</v>
      </c>
      <c r="C3583" s="6">
        <v>27</v>
      </c>
      <c r="D3583" s="6">
        <v>14</v>
      </c>
      <c r="E3583" s="6" t="str">
        <f t="shared" si="217"/>
        <v>Wednesday</v>
      </c>
      <c r="F3583" s="6" t="str">
        <f t="shared" si="220"/>
        <v>Week-day</v>
      </c>
      <c r="G3583" s="6" t="str">
        <f>_xlfn.XLOOKUP(B3583,'[1]VLOOKUP DATA'!$A$3:$A$14,'[1]VLOOKUP DATA'!$C$3:$C$14)</f>
        <v>Low-demand</v>
      </c>
      <c r="H3583" s="6" t="str" cm="1">
        <f t="array" ref="H3583">_xlfn.XLOOKUP(1,('[1]VLOOKUP DATA'!$I$2:$I$337=[1]DATA!G3583)*('[1]VLOOKUP DATA'!$J$2:$J$337=[1]DATA!D3583)*('[1]VLOOKUP DATA'!$K$2:$K$337=[1]DATA!E3583),'[1]VLOOKUP DATA'!$L$2:$L$337)</f>
        <v>Standard</v>
      </c>
      <c r="I3583" s="1" cm="1">
        <f t="array" ref="I3583">_xlfn.XLOOKUP(B3583,'[1]VLOOKUP DATA'!$A$3:$A$14,_xlfn.XLOOKUP(H3583,'[1]VLOOKUP DATA'!$D$2:$F$2,'[1]VLOOKUP DATA'!$D$3:$F$14))*100</f>
        <v>147</v>
      </c>
      <c r="J3583" s="2">
        <v>-97.243708333333331</v>
      </c>
      <c r="K3583" s="3">
        <f t="shared" si="218"/>
        <v>0</v>
      </c>
      <c r="L3583" s="3">
        <v>91.816666666666663</v>
      </c>
      <c r="M3583" s="4">
        <v>459.83669166666675</v>
      </c>
      <c r="N3583" s="4">
        <v>425.82037500000007</v>
      </c>
      <c r="O3583" s="4">
        <v>788.41318333333345</v>
      </c>
      <c r="P3583" s="3">
        <f t="shared" si="219"/>
        <v>480.00108333333327</v>
      </c>
      <c r="Q3583" s="5">
        <v>0</v>
      </c>
      <c r="R3583" s="5">
        <f>VLOOKUP(D3583,'[1]DESIGN LOAD'!AC:AF,2,FALSE)</f>
        <v>565</v>
      </c>
      <c r="S3583" s="7">
        <f>VLOOKUP(D3583,'[1]DESIGN LOAD'!AC:AF,3,FALSE)</f>
        <v>675</v>
      </c>
      <c r="T3583">
        <f>VLOOKUP(D3583,'[1]DESIGN LOAD'!AC:AF,4,FALSE)</f>
        <v>1240</v>
      </c>
    </row>
    <row r="3584" spans="1:20" x14ac:dyDescent="0.3">
      <c r="A3584" s="6">
        <v>2024</v>
      </c>
      <c r="B3584" s="6">
        <v>11</v>
      </c>
      <c r="C3584" s="6">
        <v>27</v>
      </c>
      <c r="D3584" s="6">
        <v>15</v>
      </c>
      <c r="E3584" s="6" t="str">
        <f t="shared" si="217"/>
        <v>Wednesday</v>
      </c>
      <c r="F3584" s="6" t="str">
        <f t="shared" si="220"/>
        <v>Week-day</v>
      </c>
      <c r="G3584" s="6" t="str">
        <f>_xlfn.XLOOKUP(B3584,'[1]VLOOKUP DATA'!$A$3:$A$14,'[1]VLOOKUP DATA'!$C$3:$C$14)</f>
        <v>Low-demand</v>
      </c>
      <c r="H3584" s="6" t="str" cm="1">
        <f t="array" ref="H3584">_xlfn.XLOOKUP(1,('[1]VLOOKUP DATA'!$I$2:$I$337=[1]DATA!G3584)*('[1]VLOOKUP DATA'!$J$2:$J$337=[1]DATA!D3584)*('[1]VLOOKUP DATA'!$K$2:$K$337=[1]DATA!E3584),'[1]VLOOKUP DATA'!$L$2:$L$337)</f>
        <v>Standard</v>
      </c>
      <c r="I3584" s="1" cm="1">
        <f t="array" ref="I3584">_xlfn.XLOOKUP(B3584,'[1]VLOOKUP DATA'!$A$3:$A$14,_xlfn.XLOOKUP(H3584,'[1]VLOOKUP DATA'!$D$2:$F$2,'[1]VLOOKUP DATA'!$D$3:$F$14))*100</f>
        <v>147</v>
      </c>
      <c r="J3584" s="2">
        <v>14.970787878787881</v>
      </c>
      <c r="K3584" s="3">
        <f t="shared" si="218"/>
        <v>14.970787878787881</v>
      </c>
      <c r="L3584" s="3">
        <v>92.141414141414145</v>
      </c>
      <c r="M3584" s="4">
        <v>477.60623232323235</v>
      </c>
      <c r="N3584" s="4">
        <v>302.93859595959583</v>
      </c>
      <c r="O3584" s="4">
        <v>795.51598989898991</v>
      </c>
      <c r="P3584" s="3">
        <f t="shared" si="219"/>
        <v>480.00108333333327</v>
      </c>
      <c r="Q3584" s="5">
        <v>0</v>
      </c>
      <c r="R3584" s="5">
        <f>VLOOKUP(D3584,'[1]DESIGN LOAD'!AC:AF,2,FALSE)</f>
        <v>565</v>
      </c>
      <c r="S3584" s="7">
        <f>VLOOKUP(D3584,'[1]DESIGN LOAD'!AC:AF,3,FALSE)</f>
        <v>675</v>
      </c>
      <c r="T3584">
        <f>VLOOKUP(D3584,'[1]DESIGN LOAD'!AC:AF,4,FALSE)</f>
        <v>1240</v>
      </c>
    </row>
    <row r="3585" spans="1:20" x14ac:dyDescent="0.3">
      <c r="A3585" s="6">
        <v>2024</v>
      </c>
      <c r="B3585" s="6">
        <v>11</v>
      </c>
      <c r="C3585" s="6">
        <v>27</v>
      </c>
      <c r="D3585" s="6">
        <v>16</v>
      </c>
      <c r="E3585" s="6" t="str">
        <f t="shared" si="217"/>
        <v>Wednesday</v>
      </c>
      <c r="F3585" s="6" t="str">
        <f t="shared" si="220"/>
        <v>Week-day</v>
      </c>
      <c r="G3585" s="6" t="str">
        <f>_xlfn.XLOOKUP(B3585,'[1]VLOOKUP DATA'!$A$3:$A$14,'[1]VLOOKUP DATA'!$C$3:$C$14)</f>
        <v>Low-demand</v>
      </c>
      <c r="H3585" s="6" t="str" cm="1">
        <f t="array" ref="H3585">_xlfn.XLOOKUP(1,('[1]VLOOKUP DATA'!$I$2:$I$337=[1]DATA!G3585)*('[1]VLOOKUP DATA'!$J$2:$J$337=[1]DATA!D3585)*('[1]VLOOKUP DATA'!$K$2:$K$337=[1]DATA!E3585),'[1]VLOOKUP DATA'!$L$2:$L$337)</f>
        <v>Standard</v>
      </c>
      <c r="I3585" s="1" cm="1">
        <f t="array" ref="I3585">_xlfn.XLOOKUP(B3585,'[1]VLOOKUP DATA'!$A$3:$A$14,_xlfn.XLOOKUP(H3585,'[1]VLOOKUP DATA'!$D$2:$F$2,'[1]VLOOKUP DATA'!$D$3:$F$14))*100</f>
        <v>147</v>
      </c>
      <c r="J3585" s="2">
        <v>55.375625000000007</v>
      </c>
      <c r="K3585" s="3">
        <f t="shared" si="218"/>
        <v>55.375625000000007</v>
      </c>
      <c r="L3585" s="3">
        <v>91.233333333333334</v>
      </c>
      <c r="M3585" s="4">
        <v>479.83166666666676</v>
      </c>
      <c r="N3585" s="4">
        <v>236.2736166666667</v>
      </c>
      <c r="O3585" s="4">
        <v>771.48111666666694</v>
      </c>
      <c r="P3585" s="3">
        <f t="shared" si="219"/>
        <v>480.00108333333327</v>
      </c>
      <c r="Q3585" s="5">
        <v>0</v>
      </c>
      <c r="R3585" s="5">
        <f>VLOOKUP(D3585,'[1]DESIGN LOAD'!AC:AF,2,FALSE)</f>
        <v>565</v>
      </c>
      <c r="S3585" s="7">
        <f>VLOOKUP(D3585,'[1]DESIGN LOAD'!AC:AF,3,FALSE)</f>
        <v>675</v>
      </c>
      <c r="T3585">
        <f>VLOOKUP(D3585,'[1]DESIGN LOAD'!AC:AF,4,FALSE)</f>
        <v>1240</v>
      </c>
    </row>
    <row r="3586" spans="1:20" x14ac:dyDescent="0.3">
      <c r="A3586" s="6">
        <v>2024</v>
      </c>
      <c r="B3586" s="6">
        <v>11</v>
      </c>
      <c r="C3586" s="6">
        <v>27</v>
      </c>
      <c r="D3586" s="6">
        <v>17</v>
      </c>
      <c r="E3586" s="6" t="str">
        <f t="shared" ref="E3586:E3649" si="221">TEXT(DATE(A3586, B3586, C3586), "dddd")</f>
        <v>Wednesday</v>
      </c>
      <c r="F3586" s="6" t="str">
        <f t="shared" si="220"/>
        <v>Week-day</v>
      </c>
      <c r="G3586" s="6" t="str">
        <f>_xlfn.XLOOKUP(B3586,'[1]VLOOKUP DATA'!$A$3:$A$14,'[1]VLOOKUP DATA'!$C$3:$C$14)</f>
        <v>Low-demand</v>
      </c>
      <c r="H3586" s="6" t="str" cm="1">
        <f t="array" ref="H3586">_xlfn.XLOOKUP(1,('[1]VLOOKUP DATA'!$I$2:$I$337=[1]DATA!G3586)*('[1]VLOOKUP DATA'!$J$2:$J$337=[1]DATA!D3586)*('[1]VLOOKUP DATA'!$K$2:$K$337=[1]DATA!E3586),'[1]VLOOKUP DATA'!$L$2:$L$337)</f>
        <v>Standard</v>
      </c>
      <c r="I3586" s="1" cm="1">
        <f t="array" ref="I3586">_xlfn.XLOOKUP(B3586,'[1]VLOOKUP DATA'!$A$3:$A$14,_xlfn.XLOOKUP(H3586,'[1]VLOOKUP DATA'!$D$2:$F$2,'[1]VLOOKUP DATA'!$D$3:$F$14))*100</f>
        <v>147</v>
      </c>
      <c r="J3586" s="2">
        <v>238.42043333333325</v>
      </c>
      <c r="K3586" s="3">
        <f t="shared" ref="K3586:K3649" si="222">IF(J3586&gt;0,J3586,0)</f>
        <v>238.42043333333325</v>
      </c>
      <c r="L3586" s="3">
        <v>82.333333333333329</v>
      </c>
      <c r="M3586" s="4">
        <v>479.82443333333316</v>
      </c>
      <c r="N3586" s="4">
        <v>77.083400000000026</v>
      </c>
      <c r="O3586" s="4">
        <v>795.32883333333314</v>
      </c>
      <c r="P3586" s="3">
        <f t="shared" ref="P3586:P3649" si="223">_xlfn.MAXIFS(M:M,B:B,B3586)</f>
        <v>480.00108333333327</v>
      </c>
      <c r="Q3586" s="5">
        <v>0</v>
      </c>
      <c r="R3586" s="5">
        <f>VLOOKUP(D3586,'[1]DESIGN LOAD'!AC:AF,2,FALSE)</f>
        <v>555</v>
      </c>
      <c r="S3586" s="7">
        <f>VLOOKUP(D3586,'[1]DESIGN LOAD'!AC:AF,3,FALSE)</f>
        <v>675</v>
      </c>
      <c r="T3586">
        <f>VLOOKUP(D3586,'[1]DESIGN LOAD'!AC:AF,4,FALSE)</f>
        <v>1230</v>
      </c>
    </row>
    <row r="3587" spans="1:20" x14ac:dyDescent="0.3">
      <c r="A3587" s="6">
        <v>2024</v>
      </c>
      <c r="B3587" s="6">
        <v>11</v>
      </c>
      <c r="C3587" s="6">
        <v>27</v>
      </c>
      <c r="D3587" s="6">
        <v>18</v>
      </c>
      <c r="E3587" s="6" t="str">
        <f t="shared" si="221"/>
        <v>Wednesday</v>
      </c>
      <c r="F3587" s="6" t="str">
        <f t="shared" si="220"/>
        <v>Week-day</v>
      </c>
      <c r="G3587" s="6" t="str">
        <f>_xlfn.XLOOKUP(B3587,'[1]VLOOKUP DATA'!$A$3:$A$14,'[1]VLOOKUP DATA'!$C$3:$C$14)</f>
        <v>Low-demand</v>
      </c>
      <c r="H3587" s="6" t="str" cm="1">
        <f t="array" ref="H3587">_xlfn.XLOOKUP(1,('[1]VLOOKUP DATA'!$I$2:$I$337=[1]DATA!G3587)*('[1]VLOOKUP DATA'!$J$2:$J$337=[1]DATA!D3587)*('[1]VLOOKUP DATA'!$K$2:$K$337=[1]DATA!E3587),'[1]VLOOKUP DATA'!$L$2:$L$337)</f>
        <v>Peak</v>
      </c>
      <c r="I3587" s="1" cm="1">
        <f t="array" ref="I3587">_xlfn.XLOOKUP(B3587,'[1]VLOOKUP DATA'!$A$3:$A$14,_xlfn.XLOOKUP(H3587,'[1]VLOOKUP DATA'!$D$2:$F$2,'[1]VLOOKUP DATA'!$D$3:$F$14))*100</f>
        <v>213</v>
      </c>
      <c r="J3587" s="2">
        <v>221.19602499999993</v>
      </c>
      <c r="K3587" s="3">
        <f t="shared" si="222"/>
        <v>221.19602499999993</v>
      </c>
      <c r="L3587" s="3">
        <v>69.783333333333331</v>
      </c>
      <c r="M3587" s="4">
        <v>479.82523333333324</v>
      </c>
      <c r="N3587" s="4">
        <v>20.036308333333338</v>
      </c>
      <c r="O3587" s="4">
        <v>721.05786666666677</v>
      </c>
      <c r="P3587" s="3">
        <f t="shared" si="223"/>
        <v>480.00108333333327</v>
      </c>
      <c r="Q3587" s="5">
        <v>0</v>
      </c>
      <c r="R3587" s="5">
        <f>VLOOKUP(D3587,'[1]DESIGN LOAD'!AC:AF,2,FALSE)</f>
        <v>485</v>
      </c>
      <c r="S3587" s="7">
        <f>VLOOKUP(D3587,'[1]DESIGN LOAD'!AC:AF,3,FALSE)</f>
        <v>655</v>
      </c>
      <c r="T3587">
        <f>VLOOKUP(D3587,'[1]DESIGN LOAD'!AC:AF,4,FALSE)</f>
        <v>1140</v>
      </c>
    </row>
    <row r="3588" spans="1:20" x14ac:dyDescent="0.3">
      <c r="A3588" s="6">
        <v>2024</v>
      </c>
      <c r="B3588" s="6">
        <v>11</v>
      </c>
      <c r="C3588" s="6">
        <v>27</v>
      </c>
      <c r="D3588" s="6">
        <v>19</v>
      </c>
      <c r="E3588" s="6" t="str">
        <f t="shared" si="221"/>
        <v>Wednesday</v>
      </c>
      <c r="F3588" s="6" t="str">
        <f t="shared" si="220"/>
        <v>Week-day</v>
      </c>
      <c r="G3588" s="6" t="str">
        <f>_xlfn.XLOOKUP(B3588,'[1]VLOOKUP DATA'!$A$3:$A$14,'[1]VLOOKUP DATA'!$C$3:$C$14)</f>
        <v>Low-demand</v>
      </c>
      <c r="H3588" s="6" t="str" cm="1">
        <f t="array" ref="H3588">_xlfn.XLOOKUP(1,('[1]VLOOKUP DATA'!$I$2:$I$337=[1]DATA!G3588)*('[1]VLOOKUP DATA'!$J$2:$J$337=[1]DATA!D3588)*('[1]VLOOKUP DATA'!$K$2:$K$337=[1]DATA!E3588),'[1]VLOOKUP DATA'!$L$2:$L$337)</f>
        <v>Peak</v>
      </c>
      <c r="I3588" s="1" cm="1">
        <f t="array" ref="I3588">_xlfn.XLOOKUP(B3588,'[1]VLOOKUP DATA'!$A$3:$A$14,_xlfn.XLOOKUP(H3588,'[1]VLOOKUP DATA'!$D$2:$F$2,'[1]VLOOKUP DATA'!$D$3:$F$14))*100</f>
        <v>213</v>
      </c>
      <c r="J3588" s="2">
        <v>139.43984999999989</v>
      </c>
      <c r="K3588" s="3">
        <f t="shared" si="222"/>
        <v>139.43984999999989</v>
      </c>
      <c r="L3588" s="3">
        <v>60.108333333333334</v>
      </c>
      <c r="M3588" s="4">
        <v>479.83789166666662</v>
      </c>
      <c r="N3588" s="4">
        <v>2.4819333333333322</v>
      </c>
      <c r="O3588" s="4">
        <v>621.7602333333333</v>
      </c>
      <c r="P3588" s="3">
        <f t="shared" si="223"/>
        <v>480.00108333333327</v>
      </c>
      <c r="Q3588" s="5">
        <v>0</v>
      </c>
      <c r="R3588" s="5">
        <f>VLOOKUP(D3588,'[1]DESIGN LOAD'!AC:AF,2,FALSE)</f>
        <v>295</v>
      </c>
      <c r="S3588" s="7">
        <f>VLOOKUP(D3588,'[1]DESIGN LOAD'!AC:AF,3,FALSE)</f>
        <v>655</v>
      </c>
      <c r="T3588">
        <f>VLOOKUP(D3588,'[1]DESIGN LOAD'!AC:AF,4,FALSE)</f>
        <v>950</v>
      </c>
    </row>
    <row r="3589" spans="1:20" x14ac:dyDescent="0.3">
      <c r="A3589" s="6">
        <v>2024</v>
      </c>
      <c r="B3589" s="6">
        <v>11</v>
      </c>
      <c r="C3589" s="6">
        <v>27</v>
      </c>
      <c r="D3589" s="6">
        <v>20</v>
      </c>
      <c r="E3589" s="6" t="str">
        <f t="shared" si="221"/>
        <v>Wednesday</v>
      </c>
      <c r="F3589" s="6" t="str">
        <f t="shared" si="220"/>
        <v>Week-day</v>
      </c>
      <c r="G3589" s="6" t="str">
        <f>_xlfn.XLOOKUP(B3589,'[1]VLOOKUP DATA'!$A$3:$A$14,'[1]VLOOKUP DATA'!$C$3:$C$14)</f>
        <v>Low-demand</v>
      </c>
      <c r="H3589" s="6" t="str" cm="1">
        <f t="array" ref="H3589">_xlfn.XLOOKUP(1,('[1]VLOOKUP DATA'!$I$2:$I$337=[1]DATA!G3589)*('[1]VLOOKUP DATA'!$J$2:$J$337=[1]DATA!D3589)*('[1]VLOOKUP DATA'!$K$2:$K$337=[1]DATA!E3589),'[1]VLOOKUP DATA'!$L$2:$L$337)</f>
        <v>Standard</v>
      </c>
      <c r="I3589" s="1" cm="1">
        <f t="array" ref="I3589">_xlfn.XLOOKUP(B3589,'[1]VLOOKUP DATA'!$A$3:$A$14,_xlfn.XLOOKUP(H3589,'[1]VLOOKUP DATA'!$D$2:$F$2,'[1]VLOOKUP DATA'!$D$3:$F$14))*100</f>
        <v>147</v>
      </c>
      <c r="J3589" s="2">
        <v>17.5105</v>
      </c>
      <c r="K3589" s="3">
        <f t="shared" si="222"/>
        <v>17.5105</v>
      </c>
      <c r="L3589" s="3">
        <v>55</v>
      </c>
      <c r="M3589" s="4">
        <v>479.8538999999999</v>
      </c>
      <c r="N3589" s="4">
        <v>0</v>
      </c>
      <c r="O3589" s="4">
        <v>497.36494999999996</v>
      </c>
      <c r="P3589" s="3">
        <f t="shared" si="223"/>
        <v>480.00108333333327</v>
      </c>
      <c r="Q3589" s="5">
        <v>0</v>
      </c>
      <c r="R3589" s="5">
        <f>VLOOKUP(D3589,'[1]DESIGN LOAD'!AC:AF,2,FALSE)</f>
        <v>295</v>
      </c>
      <c r="S3589" s="7">
        <f>VLOOKUP(D3589,'[1]DESIGN LOAD'!AC:AF,3,FALSE)</f>
        <v>190</v>
      </c>
      <c r="T3589">
        <f>VLOOKUP(D3589,'[1]DESIGN LOAD'!AC:AF,4,FALSE)</f>
        <v>485</v>
      </c>
    </row>
    <row r="3590" spans="1:20" x14ac:dyDescent="0.3">
      <c r="A3590" s="6">
        <v>2024</v>
      </c>
      <c r="B3590" s="6">
        <v>11</v>
      </c>
      <c r="C3590" s="6">
        <v>27</v>
      </c>
      <c r="D3590" s="6">
        <v>21</v>
      </c>
      <c r="E3590" s="6" t="str">
        <f t="shared" si="221"/>
        <v>Wednesday</v>
      </c>
      <c r="F3590" s="6" t="str">
        <f t="shared" si="220"/>
        <v>Week-day</v>
      </c>
      <c r="G3590" s="6" t="str">
        <f>_xlfn.XLOOKUP(B3590,'[1]VLOOKUP DATA'!$A$3:$A$14,'[1]VLOOKUP DATA'!$C$3:$C$14)</f>
        <v>Low-demand</v>
      </c>
      <c r="H3590" s="6" t="str" cm="1">
        <f t="array" ref="H3590">_xlfn.XLOOKUP(1,('[1]VLOOKUP DATA'!$I$2:$I$337=[1]DATA!G3590)*('[1]VLOOKUP DATA'!$J$2:$J$337=[1]DATA!D3590)*('[1]VLOOKUP DATA'!$K$2:$K$337=[1]DATA!E3590),'[1]VLOOKUP DATA'!$L$2:$L$337)</f>
        <v>Standard</v>
      </c>
      <c r="I3590" s="1" cm="1">
        <f t="array" ref="I3590">_xlfn.XLOOKUP(B3590,'[1]VLOOKUP DATA'!$A$3:$A$14,_xlfn.XLOOKUP(H3590,'[1]VLOOKUP DATA'!$D$2:$F$2,'[1]VLOOKUP DATA'!$D$3:$F$14))*100</f>
        <v>147</v>
      </c>
      <c r="J3590" s="2">
        <v>17.421600000000005</v>
      </c>
      <c r="K3590" s="3">
        <f t="shared" si="222"/>
        <v>17.421600000000005</v>
      </c>
      <c r="L3590" s="3">
        <v>53.366666666666667</v>
      </c>
      <c r="M3590" s="4">
        <v>479.83925833333331</v>
      </c>
      <c r="N3590" s="4">
        <v>0</v>
      </c>
      <c r="O3590" s="4">
        <v>497.26144166666677</v>
      </c>
      <c r="P3590" s="3">
        <f t="shared" si="223"/>
        <v>480.00108333333327</v>
      </c>
      <c r="Q3590" s="5">
        <v>0</v>
      </c>
      <c r="R3590" s="5">
        <f>VLOOKUP(D3590,'[1]DESIGN LOAD'!AC:AF,2,FALSE)</f>
        <v>295</v>
      </c>
      <c r="S3590" s="7">
        <f>VLOOKUP(D3590,'[1]DESIGN LOAD'!AC:AF,3,FALSE)</f>
        <v>190</v>
      </c>
      <c r="T3590">
        <f>VLOOKUP(D3590,'[1]DESIGN LOAD'!AC:AF,4,FALSE)</f>
        <v>485</v>
      </c>
    </row>
    <row r="3591" spans="1:20" x14ac:dyDescent="0.3">
      <c r="A3591" s="6">
        <v>2024</v>
      </c>
      <c r="B3591" s="6">
        <v>11</v>
      </c>
      <c r="C3591" s="6">
        <v>27</v>
      </c>
      <c r="D3591" s="6">
        <v>22</v>
      </c>
      <c r="E3591" s="6" t="str">
        <f t="shared" si="221"/>
        <v>Wednesday</v>
      </c>
      <c r="F3591" s="6" t="str">
        <f t="shared" si="220"/>
        <v>Week-day</v>
      </c>
      <c r="G3591" s="6" t="str">
        <f>_xlfn.XLOOKUP(B3591,'[1]VLOOKUP DATA'!$A$3:$A$14,'[1]VLOOKUP DATA'!$C$3:$C$14)</f>
        <v>Low-demand</v>
      </c>
      <c r="H3591" s="6" t="str" cm="1">
        <f t="array" ref="H3591">_xlfn.XLOOKUP(1,('[1]VLOOKUP DATA'!$I$2:$I$337=[1]DATA!G3591)*('[1]VLOOKUP DATA'!$J$2:$J$337=[1]DATA!D3591)*('[1]VLOOKUP DATA'!$K$2:$K$337=[1]DATA!E3591),'[1]VLOOKUP DATA'!$L$2:$L$337)</f>
        <v>Off-Peak</v>
      </c>
      <c r="I3591" s="1" cm="1">
        <f t="array" ref="I3591">_xlfn.XLOOKUP(B3591,'[1]VLOOKUP DATA'!$A$3:$A$14,_xlfn.XLOOKUP(H3591,'[1]VLOOKUP DATA'!$D$2:$F$2,'[1]VLOOKUP DATA'!$D$3:$F$14))*100</f>
        <v>93</v>
      </c>
      <c r="J3591" s="2">
        <v>9.3816999999999986</v>
      </c>
      <c r="K3591" s="3">
        <f t="shared" si="222"/>
        <v>9.3816999999999986</v>
      </c>
      <c r="L3591" s="3">
        <v>51.69166666666667</v>
      </c>
      <c r="M3591" s="4">
        <v>479.84083333333336</v>
      </c>
      <c r="N3591" s="4">
        <v>0</v>
      </c>
      <c r="O3591" s="4">
        <v>489.22288333333353</v>
      </c>
      <c r="P3591" s="3">
        <f t="shared" si="223"/>
        <v>480.00108333333327</v>
      </c>
      <c r="Q3591" s="5">
        <v>0</v>
      </c>
      <c r="R3591" s="5">
        <f>VLOOKUP(D3591,'[1]DESIGN LOAD'!AC:AF,2,FALSE)</f>
        <v>200</v>
      </c>
      <c r="S3591" s="7">
        <f>VLOOKUP(D3591,'[1]DESIGN LOAD'!AC:AF,3,FALSE)</f>
        <v>190</v>
      </c>
      <c r="T3591">
        <f>VLOOKUP(D3591,'[1]DESIGN LOAD'!AC:AF,4,FALSE)</f>
        <v>390</v>
      </c>
    </row>
    <row r="3592" spans="1:20" x14ac:dyDescent="0.3">
      <c r="A3592" s="6">
        <v>2024</v>
      </c>
      <c r="B3592" s="6">
        <v>11</v>
      </c>
      <c r="C3592" s="6">
        <v>27</v>
      </c>
      <c r="D3592" s="6">
        <v>23</v>
      </c>
      <c r="E3592" s="6" t="str">
        <f t="shared" si="221"/>
        <v>Wednesday</v>
      </c>
      <c r="F3592" s="6" t="str">
        <f t="shared" si="220"/>
        <v>Week-day</v>
      </c>
      <c r="G3592" s="6" t="str">
        <f>_xlfn.XLOOKUP(B3592,'[1]VLOOKUP DATA'!$A$3:$A$14,'[1]VLOOKUP DATA'!$C$3:$C$14)</f>
        <v>Low-demand</v>
      </c>
      <c r="H3592" s="6" t="str" cm="1">
        <f t="array" ref="H3592">_xlfn.XLOOKUP(1,('[1]VLOOKUP DATA'!$I$2:$I$337=[1]DATA!G3592)*('[1]VLOOKUP DATA'!$J$2:$J$337=[1]DATA!D3592)*('[1]VLOOKUP DATA'!$K$2:$K$337=[1]DATA!E3592),'[1]VLOOKUP DATA'!$L$2:$L$337)</f>
        <v>Off-Peak</v>
      </c>
      <c r="I3592" s="1" cm="1">
        <f t="array" ref="I3592">_xlfn.XLOOKUP(B3592,'[1]VLOOKUP DATA'!$A$3:$A$14,_xlfn.XLOOKUP(H3592,'[1]VLOOKUP DATA'!$D$2:$F$2,'[1]VLOOKUP DATA'!$D$3:$F$14))*100</f>
        <v>93</v>
      </c>
      <c r="J3592" s="2">
        <v>6.9591333333333303</v>
      </c>
      <c r="K3592" s="3">
        <f t="shared" si="222"/>
        <v>6.9591333333333303</v>
      </c>
      <c r="L3592" s="3">
        <v>50.30833333333333</v>
      </c>
      <c r="M3592" s="4">
        <v>479.83471666666668</v>
      </c>
      <c r="N3592" s="4">
        <v>0</v>
      </c>
      <c r="O3592" s="4">
        <v>486.79425833333363</v>
      </c>
      <c r="P3592" s="3">
        <f t="shared" si="223"/>
        <v>480.00108333333327</v>
      </c>
      <c r="Q3592" s="5">
        <v>0</v>
      </c>
      <c r="R3592" s="5">
        <f>VLOOKUP(D3592,'[1]DESIGN LOAD'!AC:AF,2,FALSE)</f>
        <v>200</v>
      </c>
      <c r="S3592" s="7">
        <f>VLOOKUP(D3592,'[1]DESIGN LOAD'!AC:AF,3,FALSE)</f>
        <v>190</v>
      </c>
      <c r="T3592">
        <f>VLOOKUP(D3592,'[1]DESIGN LOAD'!AC:AF,4,FALSE)</f>
        <v>390</v>
      </c>
    </row>
    <row r="3593" spans="1:20" x14ac:dyDescent="0.3">
      <c r="A3593" s="6">
        <v>2024</v>
      </c>
      <c r="B3593" s="6">
        <v>11</v>
      </c>
      <c r="C3593" s="6">
        <v>28</v>
      </c>
      <c r="D3593" s="6">
        <v>0</v>
      </c>
      <c r="E3593" s="6" t="str">
        <f t="shared" si="221"/>
        <v>Thursday</v>
      </c>
      <c r="F3593" s="6" t="str">
        <f t="shared" si="220"/>
        <v>Week-day</v>
      </c>
      <c r="G3593" s="6" t="str">
        <f>_xlfn.XLOOKUP(B3593,'[1]VLOOKUP DATA'!$A$3:$A$14,'[1]VLOOKUP DATA'!$C$3:$C$14)</f>
        <v>Low-demand</v>
      </c>
      <c r="H3593" s="6" t="str" cm="1">
        <f t="array" ref="H3593">_xlfn.XLOOKUP(1,('[1]VLOOKUP DATA'!$I$2:$I$337=[1]DATA!G3593)*('[1]VLOOKUP DATA'!$J$2:$J$337=[1]DATA!D3593)*('[1]VLOOKUP DATA'!$K$2:$K$337=[1]DATA!E3593),'[1]VLOOKUP DATA'!$L$2:$L$337)</f>
        <v>Off-Peak</v>
      </c>
      <c r="I3593" s="1" cm="1">
        <f t="array" ref="I3593">_xlfn.XLOOKUP(B3593,'[1]VLOOKUP DATA'!$A$3:$A$14,_xlfn.XLOOKUP(H3593,'[1]VLOOKUP DATA'!$D$2:$F$2,'[1]VLOOKUP DATA'!$D$3:$F$14))*100</f>
        <v>93</v>
      </c>
      <c r="J3593" s="2">
        <v>-11.852274999999995</v>
      </c>
      <c r="K3593" s="3">
        <f t="shared" si="222"/>
        <v>0</v>
      </c>
      <c r="L3593" s="3">
        <v>49.916666666666664</v>
      </c>
      <c r="M3593" s="4">
        <v>479.8284583333334</v>
      </c>
      <c r="N3593" s="4">
        <v>0</v>
      </c>
      <c r="O3593" s="4">
        <v>467.97592499999996</v>
      </c>
      <c r="P3593" s="3">
        <f t="shared" si="223"/>
        <v>480.00108333333327</v>
      </c>
      <c r="Q3593" s="5">
        <v>0</v>
      </c>
      <c r="R3593" s="5">
        <f>VLOOKUP(D3593,'[1]DESIGN LOAD'!AC:AF,2,FALSE)</f>
        <v>200</v>
      </c>
      <c r="S3593" s="7">
        <f>VLOOKUP(D3593,'[1]DESIGN LOAD'!AC:AF,3,FALSE)</f>
        <v>190</v>
      </c>
      <c r="T3593">
        <f>VLOOKUP(D3593,'[1]DESIGN LOAD'!AC:AF,4,FALSE)</f>
        <v>390</v>
      </c>
    </row>
    <row r="3594" spans="1:20" x14ac:dyDescent="0.3">
      <c r="A3594" s="6">
        <v>2024</v>
      </c>
      <c r="B3594" s="6">
        <v>11</v>
      </c>
      <c r="C3594" s="6">
        <v>28</v>
      </c>
      <c r="D3594" s="6">
        <v>1</v>
      </c>
      <c r="E3594" s="6" t="str">
        <f t="shared" si="221"/>
        <v>Thursday</v>
      </c>
      <c r="F3594" s="6" t="str">
        <f t="shared" si="220"/>
        <v>Week-day</v>
      </c>
      <c r="G3594" s="6" t="str">
        <f>_xlfn.XLOOKUP(B3594,'[1]VLOOKUP DATA'!$A$3:$A$14,'[1]VLOOKUP DATA'!$C$3:$C$14)</f>
        <v>Low-demand</v>
      </c>
      <c r="H3594" s="6" t="str" cm="1">
        <f t="array" ref="H3594">_xlfn.XLOOKUP(1,('[1]VLOOKUP DATA'!$I$2:$I$337=[1]DATA!G3594)*('[1]VLOOKUP DATA'!$J$2:$J$337=[1]DATA!D3594)*('[1]VLOOKUP DATA'!$K$2:$K$337=[1]DATA!E3594),'[1]VLOOKUP DATA'!$L$2:$L$337)</f>
        <v>Off-Peak</v>
      </c>
      <c r="I3594" s="1" cm="1">
        <f t="array" ref="I3594">_xlfn.XLOOKUP(B3594,'[1]VLOOKUP DATA'!$A$3:$A$14,_xlfn.XLOOKUP(H3594,'[1]VLOOKUP DATA'!$D$2:$F$2,'[1]VLOOKUP DATA'!$D$3:$F$14))*100</f>
        <v>93</v>
      </c>
      <c r="J3594" s="2">
        <v>-26.348416666666672</v>
      </c>
      <c r="K3594" s="3">
        <f t="shared" si="222"/>
        <v>0</v>
      </c>
      <c r="L3594" s="3">
        <v>49.424999999999997</v>
      </c>
      <c r="M3594" s="4">
        <v>479.83270833333313</v>
      </c>
      <c r="N3594" s="4">
        <v>0</v>
      </c>
      <c r="O3594" s="4">
        <v>453.48381666666666</v>
      </c>
      <c r="P3594" s="3">
        <f t="shared" si="223"/>
        <v>480.00108333333327</v>
      </c>
      <c r="Q3594" s="5">
        <v>0</v>
      </c>
      <c r="R3594" s="5">
        <f>VLOOKUP(D3594,'[1]DESIGN LOAD'!AC:AF,2,FALSE)</f>
        <v>200</v>
      </c>
      <c r="S3594" s="7">
        <f>VLOOKUP(D3594,'[1]DESIGN LOAD'!AC:AF,3,FALSE)</f>
        <v>190</v>
      </c>
      <c r="T3594">
        <f>VLOOKUP(D3594,'[1]DESIGN LOAD'!AC:AF,4,FALSE)</f>
        <v>390</v>
      </c>
    </row>
    <row r="3595" spans="1:20" x14ac:dyDescent="0.3">
      <c r="A3595" s="6">
        <v>2024</v>
      </c>
      <c r="B3595" s="6">
        <v>11</v>
      </c>
      <c r="C3595" s="6">
        <v>28</v>
      </c>
      <c r="D3595" s="6">
        <v>2</v>
      </c>
      <c r="E3595" s="6" t="str">
        <f t="shared" si="221"/>
        <v>Thursday</v>
      </c>
      <c r="F3595" s="6" t="str">
        <f t="shared" ref="F3595:F3658" si="224">IF(OR(E3595="Saturday",E3595="Sunday"),"Weekend","Week-day")</f>
        <v>Week-day</v>
      </c>
      <c r="G3595" s="6" t="str">
        <f>_xlfn.XLOOKUP(B3595,'[1]VLOOKUP DATA'!$A$3:$A$14,'[1]VLOOKUP DATA'!$C$3:$C$14)</f>
        <v>Low-demand</v>
      </c>
      <c r="H3595" s="6" t="str" cm="1">
        <f t="array" ref="H3595">_xlfn.XLOOKUP(1,('[1]VLOOKUP DATA'!$I$2:$I$337=[1]DATA!G3595)*('[1]VLOOKUP DATA'!$J$2:$J$337=[1]DATA!D3595)*('[1]VLOOKUP DATA'!$K$2:$K$337=[1]DATA!E3595),'[1]VLOOKUP DATA'!$L$2:$L$337)</f>
        <v>Off-Peak</v>
      </c>
      <c r="I3595" s="1" cm="1">
        <f t="array" ref="I3595">_xlfn.XLOOKUP(B3595,'[1]VLOOKUP DATA'!$A$3:$A$14,_xlfn.XLOOKUP(H3595,'[1]VLOOKUP DATA'!$D$2:$F$2,'[1]VLOOKUP DATA'!$D$3:$F$14))*100</f>
        <v>93</v>
      </c>
      <c r="J3595" s="2">
        <v>137.64422499999998</v>
      </c>
      <c r="K3595" s="3">
        <f t="shared" si="222"/>
        <v>137.64422499999998</v>
      </c>
      <c r="L3595" s="3">
        <v>46.18333333333333</v>
      </c>
      <c r="M3595" s="4">
        <v>479.82197500000007</v>
      </c>
      <c r="N3595" s="4">
        <v>0</v>
      </c>
      <c r="O3595" s="4">
        <v>617.4666666666667</v>
      </c>
      <c r="P3595" s="3">
        <f t="shared" si="223"/>
        <v>480.00108333333327</v>
      </c>
      <c r="Q3595" s="5">
        <v>0</v>
      </c>
      <c r="R3595" s="5">
        <f>VLOOKUP(D3595,'[1]DESIGN LOAD'!AC:AF,2,FALSE)</f>
        <v>200</v>
      </c>
      <c r="S3595" s="7">
        <f>VLOOKUP(D3595,'[1]DESIGN LOAD'!AC:AF,3,FALSE)</f>
        <v>190</v>
      </c>
      <c r="T3595">
        <f>VLOOKUP(D3595,'[1]DESIGN LOAD'!AC:AF,4,FALSE)</f>
        <v>390</v>
      </c>
    </row>
    <row r="3596" spans="1:20" x14ac:dyDescent="0.3">
      <c r="A3596" s="6">
        <v>2024</v>
      </c>
      <c r="B3596" s="6">
        <v>11</v>
      </c>
      <c r="C3596" s="6">
        <v>28</v>
      </c>
      <c r="D3596" s="6">
        <v>3</v>
      </c>
      <c r="E3596" s="6" t="str">
        <f t="shared" si="221"/>
        <v>Thursday</v>
      </c>
      <c r="F3596" s="6" t="str">
        <f t="shared" si="224"/>
        <v>Week-day</v>
      </c>
      <c r="G3596" s="6" t="str">
        <f>_xlfn.XLOOKUP(B3596,'[1]VLOOKUP DATA'!$A$3:$A$14,'[1]VLOOKUP DATA'!$C$3:$C$14)</f>
        <v>Low-demand</v>
      </c>
      <c r="H3596" s="6" t="str" cm="1">
        <f t="array" ref="H3596">_xlfn.XLOOKUP(1,('[1]VLOOKUP DATA'!$I$2:$I$337=[1]DATA!G3596)*('[1]VLOOKUP DATA'!$J$2:$J$337=[1]DATA!D3596)*('[1]VLOOKUP DATA'!$K$2:$K$337=[1]DATA!E3596),'[1]VLOOKUP DATA'!$L$2:$L$337)</f>
        <v>Off-Peak</v>
      </c>
      <c r="I3596" s="1" cm="1">
        <f t="array" ref="I3596">_xlfn.XLOOKUP(B3596,'[1]VLOOKUP DATA'!$A$3:$A$14,_xlfn.XLOOKUP(H3596,'[1]VLOOKUP DATA'!$D$2:$F$2,'[1]VLOOKUP DATA'!$D$3:$F$14))*100</f>
        <v>93</v>
      </c>
      <c r="J3596" s="2">
        <v>113.75641666666669</v>
      </c>
      <c r="K3596" s="3">
        <f t="shared" si="222"/>
        <v>113.75641666666669</v>
      </c>
      <c r="L3596" s="3">
        <v>38.666666666666664</v>
      </c>
      <c r="M3596" s="4">
        <v>479.84011666666697</v>
      </c>
      <c r="N3596" s="4">
        <v>0</v>
      </c>
      <c r="O3596" s="4">
        <v>593.5970249999998</v>
      </c>
      <c r="P3596" s="3">
        <f t="shared" si="223"/>
        <v>480.00108333333327</v>
      </c>
      <c r="Q3596" s="5">
        <v>0</v>
      </c>
      <c r="R3596" s="5">
        <f>VLOOKUP(D3596,'[1]DESIGN LOAD'!AC:AF,2,FALSE)</f>
        <v>200</v>
      </c>
      <c r="S3596" s="7">
        <f>VLOOKUP(D3596,'[1]DESIGN LOAD'!AC:AF,3,FALSE)</f>
        <v>190</v>
      </c>
      <c r="T3596">
        <f>VLOOKUP(D3596,'[1]DESIGN LOAD'!AC:AF,4,FALSE)</f>
        <v>390</v>
      </c>
    </row>
    <row r="3597" spans="1:20" x14ac:dyDescent="0.3">
      <c r="A3597" s="6">
        <v>2024</v>
      </c>
      <c r="B3597" s="6">
        <v>11</v>
      </c>
      <c r="C3597" s="6">
        <v>28</v>
      </c>
      <c r="D3597" s="6">
        <v>4</v>
      </c>
      <c r="E3597" s="6" t="str">
        <f t="shared" si="221"/>
        <v>Thursday</v>
      </c>
      <c r="F3597" s="6" t="str">
        <f t="shared" si="224"/>
        <v>Week-day</v>
      </c>
      <c r="G3597" s="6" t="str">
        <f>_xlfn.XLOOKUP(B3597,'[1]VLOOKUP DATA'!$A$3:$A$14,'[1]VLOOKUP DATA'!$C$3:$C$14)</f>
        <v>Low-demand</v>
      </c>
      <c r="H3597" s="6" t="str" cm="1">
        <f t="array" ref="H3597">_xlfn.XLOOKUP(1,('[1]VLOOKUP DATA'!$I$2:$I$337=[1]DATA!G3597)*('[1]VLOOKUP DATA'!$J$2:$J$337=[1]DATA!D3597)*('[1]VLOOKUP DATA'!$K$2:$K$337=[1]DATA!E3597),'[1]VLOOKUP DATA'!$L$2:$L$337)</f>
        <v>Off-Peak</v>
      </c>
      <c r="I3597" s="1" cm="1">
        <f t="array" ref="I3597">_xlfn.XLOOKUP(B3597,'[1]VLOOKUP DATA'!$A$3:$A$14,_xlfn.XLOOKUP(H3597,'[1]VLOOKUP DATA'!$D$2:$F$2,'[1]VLOOKUP DATA'!$D$3:$F$14))*100</f>
        <v>93</v>
      </c>
      <c r="J3597" s="2">
        <v>-506.99221666666665</v>
      </c>
      <c r="K3597" s="3">
        <f t="shared" si="222"/>
        <v>0</v>
      </c>
      <c r="L3597" s="3">
        <v>46.991666666666667</v>
      </c>
      <c r="M3597" s="4">
        <v>470.6845916666669</v>
      </c>
      <c r="N3597" s="4">
        <v>0</v>
      </c>
      <c r="O3597" s="4">
        <v>603.85524999999996</v>
      </c>
      <c r="P3597" s="3">
        <f t="shared" si="223"/>
        <v>480.00108333333327</v>
      </c>
      <c r="Q3597" s="5">
        <v>640.16285833333347</v>
      </c>
      <c r="R3597" s="5">
        <f>VLOOKUP(D3597,'[1]DESIGN LOAD'!AC:AF,2,FALSE)</f>
        <v>295</v>
      </c>
      <c r="S3597" s="7">
        <f>VLOOKUP(D3597,'[1]DESIGN LOAD'!AC:AF,3,FALSE)</f>
        <v>190</v>
      </c>
      <c r="T3597">
        <f>VLOOKUP(D3597,'[1]DESIGN LOAD'!AC:AF,4,FALSE)</f>
        <v>485</v>
      </c>
    </row>
    <row r="3598" spans="1:20" x14ac:dyDescent="0.3">
      <c r="A3598" s="6">
        <v>2024</v>
      </c>
      <c r="B3598" s="6">
        <v>11</v>
      </c>
      <c r="C3598" s="6">
        <v>28</v>
      </c>
      <c r="D3598" s="6">
        <v>5</v>
      </c>
      <c r="E3598" s="6" t="str">
        <f t="shared" si="221"/>
        <v>Thursday</v>
      </c>
      <c r="F3598" s="6" t="str">
        <f t="shared" si="224"/>
        <v>Week-day</v>
      </c>
      <c r="G3598" s="6" t="str">
        <f>_xlfn.XLOOKUP(B3598,'[1]VLOOKUP DATA'!$A$3:$A$14,'[1]VLOOKUP DATA'!$C$3:$C$14)</f>
        <v>Low-demand</v>
      </c>
      <c r="H3598" s="6" t="str" cm="1">
        <f t="array" ref="H3598">_xlfn.XLOOKUP(1,('[1]VLOOKUP DATA'!$I$2:$I$337=[1]DATA!G3598)*('[1]VLOOKUP DATA'!$J$2:$J$337=[1]DATA!D3598)*('[1]VLOOKUP DATA'!$K$2:$K$337=[1]DATA!E3598),'[1]VLOOKUP DATA'!$L$2:$L$337)</f>
        <v>Off-Peak</v>
      </c>
      <c r="I3598" s="1" cm="1">
        <f t="array" ref="I3598">_xlfn.XLOOKUP(B3598,'[1]VLOOKUP DATA'!$A$3:$A$14,_xlfn.XLOOKUP(H3598,'[1]VLOOKUP DATA'!$D$2:$F$2,'[1]VLOOKUP DATA'!$D$3:$F$14))*100</f>
        <v>93</v>
      </c>
      <c r="J3598" s="2">
        <v>92.888824999999997</v>
      </c>
      <c r="K3598" s="3">
        <f t="shared" si="222"/>
        <v>92.888824999999997</v>
      </c>
      <c r="L3598" s="3">
        <v>56.283333333333331</v>
      </c>
      <c r="M3598" s="4">
        <v>479.81343333333319</v>
      </c>
      <c r="N3598" s="4">
        <v>14.346749999999997</v>
      </c>
      <c r="O3598" s="4">
        <v>608.50897500000008</v>
      </c>
      <c r="P3598" s="3">
        <f t="shared" si="223"/>
        <v>480.00108333333327</v>
      </c>
      <c r="Q3598" s="5">
        <v>21.459458333333334</v>
      </c>
      <c r="R3598" s="5">
        <f>VLOOKUP(D3598,'[1]DESIGN LOAD'!AC:AF,2,FALSE)</f>
        <v>295</v>
      </c>
      <c r="S3598" s="7">
        <f>VLOOKUP(D3598,'[1]DESIGN LOAD'!AC:AF,3,FALSE)</f>
        <v>190</v>
      </c>
      <c r="T3598">
        <f>VLOOKUP(D3598,'[1]DESIGN LOAD'!AC:AF,4,FALSE)</f>
        <v>485</v>
      </c>
    </row>
    <row r="3599" spans="1:20" x14ac:dyDescent="0.3">
      <c r="A3599" s="6">
        <v>2024</v>
      </c>
      <c r="B3599" s="6">
        <v>11</v>
      </c>
      <c r="C3599" s="6">
        <v>28</v>
      </c>
      <c r="D3599" s="6">
        <v>6</v>
      </c>
      <c r="E3599" s="6" t="str">
        <f t="shared" si="221"/>
        <v>Thursday</v>
      </c>
      <c r="F3599" s="6" t="str">
        <f t="shared" si="224"/>
        <v>Week-day</v>
      </c>
      <c r="G3599" s="6" t="str">
        <f>_xlfn.XLOOKUP(B3599,'[1]VLOOKUP DATA'!$A$3:$A$14,'[1]VLOOKUP DATA'!$C$3:$C$14)</f>
        <v>Low-demand</v>
      </c>
      <c r="H3599" s="6" t="str" cm="1">
        <f t="array" ref="H3599">_xlfn.XLOOKUP(1,('[1]VLOOKUP DATA'!$I$2:$I$337=[1]DATA!G3599)*('[1]VLOOKUP DATA'!$J$2:$J$337=[1]DATA!D3599)*('[1]VLOOKUP DATA'!$K$2:$K$337=[1]DATA!E3599),'[1]VLOOKUP DATA'!$L$2:$L$337)</f>
        <v>Standard</v>
      </c>
      <c r="I3599" s="1" cm="1">
        <f t="array" ref="I3599">_xlfn.XLOOKUP(B3599,'[1]VLOOKUP DATA'!$A$3:$A$14,_xlfn.XLOOKUP(H3599,'[1]VLOOKUP DATA'!$D$2:$F$2,'[1]VLOOKUP DATA'!$D$3:$F$14))*100</f>
        <v>147</v>
      </c>
      <c r="J3599" s="2">
        <v>74.665824999999998</v>
      </c>
      <c r="K3599" s="3">
        <f t="shared" si="222"/>
        <v>74.665824999999998</v>
      </c>
      <c r="L3599" s="3">
        <v>51.016666666666666</v>
      </c>
      <c r="M3599" s="4">
        <v>479.82855833333343</v>
      </c>
      <c r="N3599" s="4">
        <v>100.93921666666672</v>
      </c>
      <c r="O3599" s="4">
        <v>655.43407499999967</v>
      </c>
      <c r="P3599" s="3">
        <f t="shared" si="223"/>
        <v>480.00108333333327</v>
      </c>
      <c r="Q3599" s="5">
        <v>0</v>
      </c>
      <c r="R3599" s="5">
        <f>VLOOKUP(D3599,'[1]DESIGN LOAD'!AC:AF,2,FALSE)</f>
        <v>295</v>
      </c>
      <c r="S3599" s="7">
        <f>VLOOKUP(D3599,'[1]DESIGN LOAD'!AC:AF,3,FALSE)</f>
        <v>190</v>
      </c>
      <c r="T3599">
        <f>VLOOKUP(D3599,'[1]DESIGN LOAD'!AC:AF,4,FALSE)</f>
        <v>485</v>
      </c>
    </row>
    <row r="3600" spans="1:20" x14ac:dyDescent="0.3">
      <c r="A3600" s="6">
        <v>2024</v>
      </c>
      <c r="B3600" s="6">
        <v>11</v>
      </c>
      <c r="C3600" s="6">
        <v>28</v>
      </c>
      <c r="D3600" s="6">
        <v>7</v>
      </c>
      <c r="E3600" s="6" t="str">
        <f t="shared" si="221"/>
        <v>Thursday</v>
      </c>
      <c r="F3600" s="6" t="str">
        <f t="shared" si="224"/>
        <v>Week-day</v>
      </c>
      <c r="G3600" s="6" t="str">
        <f>_xlfn.XLOOKUP(B3600,'[1]VLOOKUP DATA'!$A$3:$A$14,'[1]VLOOKUP DATA'!$C$3:$C$14)</f>
        <v>Low-demand</v>
      </c>
      <c r="H3600" s="6" t="str" cm="1">
        <f t="array" ref="H3600">_xlfn.XLOOKUP(1,('[1]VLOOKUP DATA'!$I$2:$I$337=[1]DATA!G3600)*('[1]VLOOKUP DATA'!$J$2:$J$337=[1]DATA!D3600)*('[1]VLOOKUP DATA'!$K$2:$K$337=[1]DATA!E3600),'[1]VLOOKUP DATA'!$L$2:$L$337)</f>
        <v>Peak</v>
      </c>
      <c r="I3600" s="1" cm="1">
        <f t="array" ref="I3600">_xlfn.XLOOKUP(B3600,'[1]VLOOKUP DATA'!$A$3:$A$14,_xlfn.XLOOKUP(H3600,'[1]VLOOKUP DATA'!$D$2:$F$2,'[1]VLOOKUP DATA'!$D$3:$F$14))*100</f>
        <v>213</v>
      </c>
      <c r="J3600" s="2">
        <v>125.41637499999999</v>
      </c>
      <c r="K3600" s="3">
        <f t="shared" si="222"/>
        <v>125.41637499999999</v>
      </c>
      <c r="L3600" s="3">
        <v>45.133333333333333</v>
      </c>
      <c r="M3600" s="4">
        <v>479.83156666666673</v>
      </c>
      <c r="N3600" s="4">
        <v>134.97025833333331</v>
      </c>
      <c r="O3600" s="4">
        <v>740.21866666666654</v>
      </c>
      <c r="P3600" s="3">
        <f t="shared" si="223"/>
        <v>480.00108333333327</v>
      </c>
      <c r="Q3600" s="5">
        <v>0</v>
      </c>
      <c r="R3600" s="5">
        <f>VLOOKUP(D3600,'[1]DESIGN LOAD'!AC:AF,2,FALSE)</f>
        <v>565</v>
      </c>
      <c r="S3600" s="7">
        <f>VLOOKUP(D3600,'[1]DESIGN LOAD'!AC:AF,3,FALSE)</f>
        <v>690</v>
      </c>
      <c r="T3600">
        <f>VLOOKUP(D3600,'[1]DESIGN LOAD'!AC:AF,4,FALSE)</f>
        <v>1255</v>
      </c>
    </row>
    <row r="3601" spans="1:20" x14ac:dyDescent="0.3">
      <c r="A3601" s="6">
        <v>2024</v>
      </c>
      <c r="B3601" s="6">
        <v>11</v>
      </c>
      <c r="C3601" s="6">
        <v>28</v>
      </c>
      <c r="D3601" s="6">
        <v>8</v>
      </c>
      <c r="E3601" s="6" t="str">
        <f t="shared" si="221"/>
        <v>Thursday</v>
      </c>
      <c r="F3601" s="6" t="str">
        <f t="shared" si="224"/>
        <v>Week-day</v>
      </c>
      <c r="G3601" s="6" t="str">
        <f>_xlfn.XLOOKUP(B3601,'[1]VLOOKUP DATA'!$A$3:$A$14,'[1]VLOOKUP DATA'!$C$3:$C$14)</f>
        <v>Low-demand</v>
      </c>
      <c r="H3601" s="6" t="str" cm="1">
        <f t="array" ref="H3601">_xlfn.XLOOKUP(1,('[1]VLOOKUP DATA'!$I$2:$I$337=[1]DATA!G3601)*('[1]VLOOKUP DATA'!$J$2:$J$337=[1]DATA!D3601)*('[1]VLOOKUP DATA'!$K$2:$K$337=[1]DATA!E3601),'[1]VLOOKUP DATA'!$L$2:$L$337)</f>
        <v>Peak</v>
      </c>
      <c r="I3601" s="1" cm="1">
        <f t="array" ref="I3601">_xlfn.XLOOKUP(B3601,'[1]VLOOKUP DATA'!$A$3:$A$14,_xlfn.XLOOKUP(H3601,'[1]VLOOKUP DATA'!$D$2:$F$2,'[1]VLOOKUP DATA'!$D$3:$F$14))*100</f>
        <v>213</v>
      </c>
      <c r="J3601" s="2">
        <v>-151.09588333333332</v>
      </c>
      <c r="K3601" s="3">
        <f t="shared" si="222"/>
        <v>0</v>
      </c>
      <c r="L3601" s="3">
        <v>41.733333333333334</v>
      </c>
      <c r="M3601" s="4">
        <v>478.17505833333325</v>
      </c>
      <c r="N3601" s="4">
        <v>466.49995000000013</v>
      </c>
      <c r="O3601" s="4">
        <v>793.50503333333324</v>
      </c>
      <c r="P3601" s="3">
        <f t="shared" si="223"/>
        <v>480.00108333333327</v>
      </c>
      <c r="Q3601" s="5">
        <v>0</v>
      </c>
      <c r="R3601" s="5">
        <f>VLOOKUP(D3601,'[1]DESIGN LOAD'!AC:AF,2,FALSE)</f>
        <v>565</v>
      </c>
      <c r="S3601" s="7">
        <f>VLOOKUP(D3601,'[1]DESIGN LOAD'!AC:AF,3,FALSE)</f>
        <v>675</v>
      </c>
      <c r="T3601">
        <f>VLOOKUP(D3601,'[1]DESIGN LOAD'!AC:AF,4,FALSE)</f>
        <v>1240</v>
      </c>
    </row>
    <row r="3602" spans="1:20" x14ac:dyDescent="0.3">
      <c r="A3602" s="6">
        <v>2024</v>
      </c>
      <c r="B3602" s="6">
        <v>11</v>
      </c>
      <c r="C3602" s="6">
        <v>28</v>
      </c>
      <c r="D3602" s="6">
        <v>9</v>
      </c>
      <c r="E3602" s="6" t="str">
        <f t="shared" si="221"/>
        <v>Thursday</v>
      </c>
      <c r="F3602" s="6" t="str">
        <f t="shared" si="224"/>
        <v>Week-day</v>
      </c>
      <c r="G3602" s="6" t="str">
        <f>_xlfn.XLOOKUP(B3602,'[1]VLOOKUP DATA'!$A$3:$A$14,'[1]VLOOKUP DATA'!$C$3:$C$14)</f>
        <v>Low-demand</v>
      </c>
      <c r="H3602" s="6" t="str" cm="1">
        <f t="array" ref="H3602">_xlfn.XLOOKUP(1,('[1]VLOOKUP DATA'!$I$2:$I$337=[1]DATA!G3602)*('[1]VLOOKUP DATA'!$J$2:$J$337=[1]DATA!D3602)*('[1]VLOOKUP DATA'!$K$2:$K$337=[1]DATA!E3602),'[1]VLOOKUP DATA'!$L$2:$L$337)</f>
        <v>Peak</v>
      </c>
      <c r="I3602" s="1" cm="1">
        <f t="array" ref="I3602">_xlfn.XLOOKUP(B3602,'[1]VLOOKUP DATA'!$A$3:$A$14,_xlfn.XLOOKUP(H3602,'[1]VLOOKUP DATA'!$D$2:$F$2,'[1]VLOOKUP DATA'!$D$3:$F$14))*100</f>
        <v>213</v>
      </c>
      <c r="J3602" s="2">
        <v>-273.65025000000003</v>
      </c>
      <c r="K3602" s="3">
        <f t="shared" si="222"/>
        <v>0</v>
      </c>
      <c r="L3602" s="3">
        <v>54.5</v>
      </c>
      <c r="M3602" s="4">
        <v>230.15092499999992</v>
      </c>
      <c r="N3602" s="4">
        <v>845.95467500000018</v>
      </c>
      <c r="O3602" s="4">
        <v>802.45462500000008</v>
      </c>
      <c r="P3602" s="3">
        <f t="shared" si="223"/>
        <v>480.00108333333327</v>
      </c>
      <c r="Q3602" s="5">
        <v>0</v>
      </c>
      <c r="R3602" s="5">
        <f>VLOOKUP(D3602,'[1]DESIGN LOAD'!AC:AF,2,FALSE)</f>
        <v>565</v>
      </c>
      <c r="S3602" s="7">
        <f>VLOOKUP(D3602,'[1]DESIGN LOAD'!AC:AF,3,FALSE)</f>
        <v>675</v>
      </c>
      <c r="T3602">
        <f>VLOOKUP(D3602,'[1]DESIGN LOAD'!AC:AF,4,FALSE)</f>
        <v>1240</v>
      </c>
    </row>
    <row r="3603" spans="1:20" x14ac:dyDescent="0.3">
      <c r="A3603" s="6">
        <v>2024</v>
      </c>
      <c r="B3603" s="6">
        <v>11</v>
      </c>
      <c r="C3603" s="6">
        <v>28</v>
      </c>
      <c r="D3603" s="6">
        <v>10</v>
      </c>
      <c r="E3603" s="6" t="str">
        <f t="shared" si="221"/>
        <v>Thursday</v>
      </c>
      <c r="F3603" s="6" t="str">
        <f t="shared" si="224"/>
        <v>Week-day</v>
      </c>
      <c r="G3603" s="6" t="str">
        <f>_xlfn.XLOOKUP(B3603,'[1]VLOOKUP DATA'!$A$3:$A$14,'[1]VLOOKUP DATA'!$C$3:$C$14)</f>
        <v>Low-demand</v>
      </c>
      <c r="H3603" s="6" t="str" cm="1">
        <f t="array" ref="H3603">_xlfn.XLOOKUP(1,('[1]VLOOKUP DATA'!$I$2:$I$337=[1]DATA!G3603)*('[1]VLOOKUP DATA'!$J$2:$J$337=[1]DATA!D3603)*('[1]VLOOKUP DATA'!$K$2:$K$337=[1]DATA!E3603),'[1]VLOOKUP DATA'!$L$2:$L$337)</f>
        <v>Standard</v>
      </c>
      <c r="I3603" s="1" cm="1">
        <f t="array" ref="I3603">_xlfn.XLOOKUP(B3603,'[1]VLOOKUP DATA'!$A$3:$A$14,_xlfn.XLOOKUP(H3603,'[1]VLOOKUP DATA'!$D$2:$F$2,'[1]VLOOKUP DATA'!$D$3:$F$14))*100</f>
        <v>147</v>
      </c>
      <c r="J3603" s="2">
        <v>-224.9728916666667</v>
      </c>
      <c r="K3603" s="3">
        <f t="shared" si="222"/>
        <v>0</v>
      </c>
      <c r="L3603" s="3">
        <v>64.691666666666663</v>
      </c>
      <c r="M3603" s="4">
        <v>440.0502833333332</v>
      </c>
      <c r="N3603" s="4">
        <v>623.48953333333316</v>
      </c>
      <c r="O3603" s="4">
        <v>838.56649166666682</v>
      </c>
      <c r="P3603" s="3">
        <f t="shared" si="223"/>
        <v>480.00108333333327</v>
      </c>
      <c r="Q3603" s="5">
        <v>0</v>
      </c>
      <c r="R3603" s="5">
        <f>VLOOKUP(D3603,'[1]DESIGN LOAD'!AC:AF,2,FALSE)</f>
        <v>565</v>
      </c>
      <c r="S3603" s="7">
        <f>VLOOKUP(D3603,'[1]DESIGN LOAD'!AC:AF,3,FALSE)</f>
        <v>675</v>
      </c>
      <c r="T3603">
        <f>VLOOKUP(D3603,'[1]DESIGN LOAD'!AC:AF,4,FALSE)</f>
        <v>1240</v>
      </c>
    </row>
    <row r="3604" spans="1:20" x14ac:dyDescent="0.3">
      <c r="A3604" s="6">
        <v>2024</v>
      </c>
      <c r="B3604" s="6">
        <v>11</v>
      </c>
      <c r="C3604" s="6">
        <v>28</v>
      </c>
      <c r="D3604" s="6">
        <v>11</v>
      </c>
      <c r="E3604" s="6" t="str">
        <f t="shared" si="221"/>
        <v>Thursday</v>
      </c>
      <c r="F3604" s="6" t="str">
        <f t="shared" si="224"/>
        <v>Week-day</v>
      </c>
      <c r="G3604" s="6" t="str">
        <f>_xlfn.XLOOKUP(B3604,'[1]VLOOKUP DATA'!$A$3:$A$14,'[1]VLOOKUP DATA'!$C$3:$C$14)</f>
        <v>Low-demand</v>
      </c>
      <c r="H3604" s="6" t="str" cm="1">
        <f t="array" ref="H3604">_xlfn.XLOOKUP(1,('[1]VLOOKUP DATA'!$I$2:$I$337=[1]DATA!G3604)*('[1]VLOOKUP DATA'!$J$2:$J$337=[1]DATA!D3604)*('[1]VLOOKUP DATA'!$K$2:$K$337=[1]DATA!E3604),'[1]VLOOKUP DATA'!$L$2:$L$337)</f>
        <v>Standard</v>
      </c>
      <c r="I3604" s="1" cm="1">
        <f t="array" ref="I3604">_xlfn.XLOOKUP(B3604,'[1]VLOOKUP DATA'!$A$3:$A$14,_xlfn.XLOOKUP(H3604,'[1]VLOOKUP DATA'!$D$2:$F$2,'[1]VLOOKUP DATA'!$D$3:$F$14))*100</f>
        <v>147</v>
      </c>
      <c r="J3604" s="2">
        <v>-335.38660000000004</v>
      </c>
      <c r="K3604" s="3">
        <f t="shared" si="222"/>
        <v>0</v>
      </c>
      <c r="L3604" s="3">
        <v>77.266666666666666</v>
      </c>
      <c r="M3604" s="4">
        <v>446.79144999999988</v>
      </c>
      <c r="N3604" s="4">
        <v>690.93446666666694</v>
      </c>
      <c r="O3604" s="4">
        <v>802.33879999999999</v>
      </c>
      <c r="P3604" s="3">
        <f t="shared" si="223"/>
        <v>480.00108333333327</v>
      </c>
      <c r="Q3604" s="5">
        <v>0</v>
      </c>
      <c r="R3604" s="5">
        <f>VLOOKUP(D3604,'[1]DESIGN LOAD'!AC:AF,2,FALSE)</f>
        <v>565</v>
      </c>
      <c r="S3604" s="7">
        <f>VLOOKUP(D3604,'[1]DESIGN LOAD'!AC:AF,3,FALSE)</f>
        <v>675</v>
      </c>
      <c r="T3604">
        <f>VLOOKUP(D3604,'[1]DESIGN LOAD'!AC:AF,4,FALSE)</f>
        <v>1240</v>
      </c>
    </row>
    <row r="3605" spans="1:20" x14ac:dyDescent="0.3">
      <c r="A3605" s="6">
        <v>2024</v>
      </c>
      <c r="B3605" s="6">
        <v>11</v>
      </c>
      <c r="C3605" s="6">
        <v>28</v>
      </c>
      <c r="D3605" s="6">
        <v>12</v>
      </c>
      <c r="E3605" s="6" t="str">
        <f t="shared" si="221"/>
        <v>Thursday</v>
      </c>
      <c r="F3605" s="6" t="str">
        <f t="shared" si="224"/>
        <v>Week-day</v>
      </c>
      <c r="G3605" s="6" t="str">
        <f>_xlfn.XLOOKUP(B3605,'[1]VLOOKUP DATA'!$A$3:$A$14,'[1]VLOOKUP DATA'!$C$3:$C$14)</f>
        <v>Low-demand</v>
      </c>
      <c r="H3605" s="6" t="str" cm="1">
        <f t="array" ref="H3605">_xlfn.XLOOKUP(1,('[1]VLOOKUP DATA'!$I$2:$I$337=[1]DATA!G3605)*('[1]VLOOKUP DATA'!$J$2:$J$337=[1]DATA!D3605)*('[1]VLOOKUP DATA'!$K$2:$K$337=[1]DATA!E3605),'[1]VLOOKUP DATA'!$L$2:$L$337)</f>
        <v>Standard</v>
      </c>
      <c r="I3605" s="1" cm="1">
        <f t="array" ref="I3605">_xlfn.XLOOKUP(B3605,'[1]VLOOKUP DATA'!$A$3:$A$14,_xlfn.XLOOKUP(H3605,'[1]VLOOKUP DATA'!$D$2:$F$2,'[1]VLOOKUP DATA'!$D$3:$F$14))*100</f>
        <v>147</v>
      </c>
      <c r="J3605" s="2">
        <v>-282.35073333333344</v>
      </c>
      <c r="K3605" s="3">
        <f t="shared" si="222"/>
        <v>0</v>
      </c>
      <c r="L3605" s="3">
        <v>90.733333333333334</v>
      </c>
      <c r="M3605" s="4">
        <v>397.11741666666643</v>
      </c>
      <c r="N3605" s="4">
        <v>676.64107499999966</v>
      </c>
      <c r="O3605" s="4">
        <v>791.40741666666645</v>
      </c>
      <c r="P3605" s="3">
        <f t="shared" si="223"/>
        <v>480.00108333333327</v>
      </c>
      <c r="Q3605" s="5">
        <v>0</v>
      </c>
      <c r="R3605" s="5">
        <f>VLOOKUP(D3605,'[1]DESIGN LOAD'!AC:AF,2,FALSE)</f>
        <v>565</v>
      </c>
      <c r="S3605" s="7">
        <f>VLOOKUP(D3605,'[1]DESIGN LOAD'!AC:AF,3,FALSE)</f>
        <v>675</v>
      </c>
      <c r="T3605">
        <f>VLOOKUP(D3605,'[1]DESIGN LOAD'!AC:AF,4,FALSE)</f>
        <v>1240</v>
      </c>
    </row>
    <row r="3606" spans="1:20" x14ac:dyDescent="0.3">
      <c r="A3606" s="6">
        <v>2024</v>
      </c>
      <c r="B3606" s="6">
        <v>11</v>
      </c>
      <c r="C3606" s="6">
        <v>28</v>
      </c>
      <c r="D3606" s="6">
        <v>13</v>
      </c>
      <c r="E3606" s="6" t="str">
        <f t="shared" si="221"/>
        <v>Thursday</v>
      </c>
      <c r="F3606" s="6" t="str">
        <f t="shared" si="224"/>
        <v>Week-day</v>
      </c>
      <c r="G3606" s="6" t="str">
        <f>_xlfn.XLOOKUP(B3606,'[1]VLOOKUP DATA'!$A$3:$A$14,'[1]VLOOKUP DATA'!$C$3:$C$14)</f>
        <v>Low-demand</v>
      </c>
      <c r="H3606" s="6" t="str" cm="1">
        <f t="array" ref="H3606">_xlfn.XLOOKUP(1,('[1]VLOOKUP DATA'!$I$2:$I$337=[1]DATA!G3606)*('[1]VLOOKUP DATA'!$J$2:$J$337=[1]DATA!D3606)*('[1]VLOOKUP DATA'!$K$2:$K$337=[1]DATA!E3606),'[1]VLOOKUP DATA'!$L$2:$L$337)</f>
        <v>Standard</v>
      </c>
      <c r="I3606" s="1" cm="1">
        <f t="array" ref="I3606">_xlfn.XLOOKUP(B3606,'[1]VLOOKUP DATA'!$A$3:$A$14,_xlfn.XLOOKUP(H3606,'[1]VLOOKUP DATA'!$D$2:$F$2,'[1]VLOOKUP DATA'!$D$3:$F$14))*100</f>
        <v>147</v>
      </c>
      <c r="J3606" s="2">
        <v>-49.626916666666652</v>
      </c>
      <c r="K3606" s="3">
        <f t="shared" si="222"/>
        <v>0</v>
      </c>
      <c r="L3606" s="3">
        <v>98.2</v>
      </c>
      <c r="M3606" s="4">
        <v>0</v>
      </c>
      <c r="N3606" s="4">
        <v>814.05002500000035</v>
      </c>
      <c r="O3606" s="4">
        <v>764.42210833333297</v>
      </c>
      <c r="P3606" s="3">
        <f t="shared" si="223"/>
        <v>480.00108333333327</v>
      </c>
      <c r="Q3606" s="5">
        <v>0</v>
      </c>
      <c r="R3606" s="5">
        <f>VLOOKUP(D3606,'[1]DESIGN LOAD'!AC:AF,2,FALSE)</f>
        <v>565</v>
      </c>
      <c r="S3606" s="7">
        <f>VLOOKUP(D3606,'[1]DESIGN LOAD'!AC:AF,3,FALSE)</f>
        <v>675</v>
      </c>
      <c r="T3606">
        <f>VLOOKUP(D3606,'[1]DESIGN LOAD'!AC:AF,4,FALSE)</f>
        <v>1240</v>
      </c>
    </row>
    <row r="3607" spans="1:20" x14ac:dyDescent="0.3">
      <c r="A3607" s="6">
        <v>2024</v>
      </c>
      <c r="B3607" s="6">
        <v>11</v>
      </c>
      <c r="C3607" s="6">
        <v>28</v>
      </c>
      <c r="D3607" s="6">
        <v>14</v>
      </c>
      <c r="E3607" s="6" t="str">
        <f t="shared" si="221"/>
        <v>Thursday</v>
      </c>
      <c r="F3607" s="6" t="str">
        <f t="shared" si="224"/>
        <v>Week-day</v>
      </c>
      <c r="G3607" s="6" t="str">
        <f>_xlfn.XLOOKUP(B3607,'[1]VLOOKUP DATA'!$A$3:$A$14,'[1]VLOOKUP DATA'!$C$3:$C$14)</f>
        <v>Low-demand</v>
      </c>
      <c r="H3607" s="6" t="str" cm="1">
        <f t="array" ref="H3607">_xlfn.XLOOKUP(1,('[1]VLOOKUP DATA'!$I$2:$I$337=[1]DATA!G3607)*('[1]VLOOKUP DATA'!$J$2:$J$337=[1]DATA!D3607)*('[1]VLOOKUP DATA'!$K$2:$K$337=[1]DATA!E3607),'[1]VLOOKUP DATA'!$L$2:$L$337)</f>
        <v>Standard</v>
      </c>
      <c r="I3607" s="1" cm="1">
        <f t="array" ref="I3607">_xlfn.XLOOKUP(B3607,'[1]VLOOKUP DATA'!$A$3:$A$14,_xlfn.XLOOKUP(H3607,'[1]VLOOKUP DATA'!$D$2:$F$2,'[1]VLOOKUP DATA'!$D$3:$F$14))*100</f>
        <v>147</v>
      </c>
      <c r="J3607" s="2">
        <v>-19.353966666666672</v>
      </c>
      <c r="K3607" s="3">
        <f t="shared" si="222"/>
        <v>0</v>
      </c>
      <c r="L3607" s="3">
        <v>98.658333333333331</v>
      </c>
      <c r="M3607" s="4">
        <v>0</v>
      </c>
      <c r="N3607" s="4">
        <v>823.10007499999961</v>
      </c>
      <c r="O3607" s="4">
        <v>803.74529166666673</v>
      </c>
      <c r="P3607" s="3">
        <f t="shared" si="223"/>
        <v>480.00108333333327</v>
      </c>
      <c r="Q3607" s="5">
        <v>0</v>
      </c>
      <c r="R3607" s="5">
        <f>VLOOKUP(D3607,'[1]DESIGN LOAD'!AC:AF,2,FALSE)</f>
        <v>565</v>
      </c>
      <c r="S3607" s="7">
        <f>VLOOKUP(D3607,'[1]DESIGN LOAD'!AC:AF,3,FALSE)</f>
        <v>675</v>
      </c>
      <c r="T3607">
        <f>VLOOKUP(D3607,'[1]DESIGN LOAD'!AC:AF,4,FALSE)</f>
        <v>1240</v>
      </c>
    </row>
    <row r="3608" spans="1:20" x14ac:dyDescent="0.3">
      <c r="A3608" s="6">
        <v>2024</v>
      </c>
      <c r="B3608" s="6">
        <v>11</v>
      </c>
      <c r="C3608" s="6">
        <v>28</v>
      </c>
      <c r="D3608" s="6">
        <v>15</v>
      </c>
      <c r="E3608" s="6" t="str">
        <f t="shared" si="221"/>
        <v>Thursday</v>
      </c>
      <c r="F3608" s="6" t="str">
        <f t="shared" si="224"/>
        <v>Week-day</v>
      </c>
      <c r="G3608" s="6" t="str">
        <f>_xlfn.XLOOKUP(B3608,'[1]VLOOKUP DATA'!$A$3:$A$14,'[1]VLOOKUP DATA'!$C$3:$C$14)</f>
        <v>Low-demand</v>
      </c>
      <c r="H3608" s="6" t="str" cm="1">
        <f t="array" ref="H3608">_xlfn.XLOOKUP(1,('[1]VLOOKUP DATA'!$I$2:$I$337=[1]DATA!G3608)*('[1]VLOOKUP DATA'!$J$2:$J$337=[1]DATA!D3608)*('[1]VLOOKUP DATA'!$K$2:$K$337=[1]DATA!E3608),'[1]VLOOKUP DATA'!$L$2:$L$337)</f>
        <v>Standard</v>
      </c>
      <c r="I3608" s="1" cm="1">
        <f t="array" ref="I3608">_xlfn.XLOOKUP(B3608,'[1]VLOOKUP DATA'!$A$3:$A$14,_xlfn.XLOOKUP(H3608,'[1]VLOOKUP DATA'!$D$2:$F$2,'[1]VLOOKUP DATA'!$D$3:$F$14))*100</f>
        <v>147</v>
      </c>
      <c r="J3608" s="2">
        <v>-15.626224489795911</v>
      </c>
      <c r="K3608" s="3">
        <f t="shared" si="222"/>
        <v>0</v>
      </c>
      <c r="L3608" s="3">
        <v>99</v>
      </c>
      <c r="M3608" s="4">
        <v>9.6556632653061207</v>
      </c>
      <c r="N3608" s="4">
        <v>648.21086734693881</v>
      </c>
      <c r="O3608" s="4">
        <v>642.23952040816334</v>
      </c>
      <c r="P3608" s="3">
        <f t="shared" si="223"/>
        <v>480.00108333333327</v>
      </c>
      <c r="Q3608" s="5">
        <v>0</v>
      </c>
      <c r="R3608" s="5">
        <f>VLOOKUP(D3608,'[1]DESIGN LOAD'!AC:AF,2,FALSE)</f>
        <v>565</v>
      </c>
      <c r="S3608" s="7">
        <f>VLOOKUP(D3608,'[1]DESIGN LOAD'!AC:AF,3,FALSE)</f>
        <v>675</v>
      </c>
      <c r="T3608">
        <f>VLOOKUP(D3608,'[1]DESIGN LOAD'!AC:AF,4,FALSE)</f>
        <v>1240</v>
      </c>
    </row>
    <row r="3609" spans="1:20" x14ac:dyDescent="0.3">
      <c r="A3609" s="6">
        <v>2024</v>
      </c>
      <c r="B3609" s="6">
        <v>11</v>
      </c>
      <c r="C3609" s="6">
        <v>28</v>
      </c>
      <c r="D3609" s="6">
        <v>16</v>
      </c>
      <c r="E3609" s="6" t="str">
        <f t="shared" si="221"/>
        <v>Thursday</v>
      </c>
      <c r="F3609" s="6" t="str">
        <f t="shared" si="224"/>
        <v>Week-day</v>
      </c>
      <c r="G3609" s="6" t="str">
        <f>_xlfn.XLOOKUP(B3609,'[1]VLOOKUP DATA'!$A$3:$A$14,'[1]VLOOKUP DATA'!$C$3:$C$14)</f>
        <v>Low-demand</v>
      </c>
      <c r="H3609" s="6" t="str" cm="1">
        <f t="array" ref="H3609">_xlfn.XLOOKUP(1,('[1]VLOOKUP DATA'!$I$2:$I$337=[1]DATA!G3609)*('[1]VLOOKUP DATA'!$J$2:$J$337=[1]DATA!D3609)*('[1]VLOOKUP DATA'!$K$2:$K$337=[1]DATA!E3609),'[1]VLOOKUP DATA'!$L$2:$L$337)</f>
        <v>Standard</v>
      </c>
      <c r="I3609" s="1" cm="1">
        <f t="array" ref="I3609">_xlfn.XLOOKUP(B3609,'[1]VLOOKUP DATA'!$A$3:$A$14,_xlfn.XLOOKUP(H3609,'[1]VLOOKUP DATA'!$D$2:$F$2,'[1]VLOOKUP DATA'!$D$3:$F$14))*100</f>
        <v>147</v>
      </c>
      <c r="J3609" s="2">
        <v>58.364733333333334</v>
      </c>
      <c r="K3609" s="3">
        <f t="shared" si="222"/>
        <v>58.364733333333334</v>
      </c>
      <c r="L3609" s="3">
        <v>96.933333333333337</v>
      </c>
      <c r="M3609" s="4">
        <v>131.96345833333328</v>
      </c>
      <c r="N3609" s="4">
        <v>490.12902500000018</v>
      </c>
      <c r="O3609" s="4">
        <v>680.45711666666682</v>
      </c>
      <c r="P3609" s="3">
        <f t="shared" si="223"/>
        <v>480.00108333333327</v>
      </c>
      <c r="Q3609" s="5">
        <v>0</v>
      </c>
      <c r="R3609" s="5">
        <f>VLOOKUP(D3609,'[1]DESIGN LOAD'!AC:AF,2,FALSE)</f>
        <v>565</v>
      </c>
      <c r="S3609" s="7">
        <f>VLOOKUP(D3609,'[1]DESIGN LOAD'!AC:AF,3,FALSE)</f>
        <v>675</v>
      </c>
      <c r="T3609">
        <f>VLOOKUP(D3609,'[1]DESIGN LOAD'!AC:AF,4,FALSE)</f>
        <v>1240</v>
      </c>
    </row>
    <row r="3610" spans="1:20" x14ac:dyDescent="0.3">
      <c r="A3610" s="6">
        <v>2024</v>
      </c>
      <c r="B3610" s="6">
        <v>11</v>
      </c>
      <c r="C3610" s="6">
        <v>28</v>
      </c>
      <c r="D3610" s="6">
        <v>17</v>
      </c>
      <c r="E3610" s="6" t="str">
        <f t="shared" si="221"/>
        <v>Thursday</v>
      </c>
      <c r="F3610" s="6" t="str">
        <f t="shared" si="224"/>
        <v>Week-day</v>
      </c>
      <c r="G3610" s="6" t="str">
        <f>_xlfn.XLOOKUP(B3610,'[1]VLOOKUP DATA'!$A$3:$A$14,'[1]VLOOKUP DATA'!$C$3:$C$14)</f>
        <v>Low-demand</v>
      </c>
      <c r="H3610" s="6" t="str" cm="1">
        <f t="array" ref="H3610">_xlfn.XLOOKUP(1,('[1]VLOOKUP DATA'!$I$2:$I$337=[1]DATA!G3610)*('[1]VLOOKUP DATA'!$J$2:$J$337=[1]DATA!D3610)*('[1]VLOOKUP DATA'!$K$2:$K$337=[1]DATA!E3610),'[1]VLOOKUP DATA'!$L$2:$L$337)</f>
        <v>Standard</v>
      </c>
      <c r="I3610" s="1" cm="1">
        <f t="array" ref="I3610">_xlfn.XLOOKUP(B3610,'[1]VLOOKUP DATA'!$A$3:$A$14,_xlfn.XLOOKUP(H3610,'[1]VLOOKUP DATA'!$D$2:$F$2,'[1]VLOOKUP DATA'!$D$3:$F$14))*100</f>
        <v>147</v>
      </c>
      <c r="J3610" s="2">
        <v>185.0274</v>
      </c>
      <c r="K3610" s="3">
        <f t="shared" si="222"/>
        <v>185.0274</v>
      </c>
      <c r="L3610" s="3">
        <v>91.474999999999994</v>
      </c>
      <c r="M3610" s="4">
        <v>479.827</v>
      </c>
      <c r="N3610" s="4">
        <v>216.82690833333334</v>
      </c>
      <c r="O3610" s="4">
        <v>881.68171666666626</v>
      </c>
      <c r="P3610" s="3">
        <f t="shared" si="223"/>
        <v>480.00108333333327</v>
      </c>
      <c r="Q3610" s="5">
        <v>0</v>
      </c>
      <c r="R3610" s="5">
        <f>VLOOKUP(D3610,'[1]DESIGN LOAD'!AC:AF,2,FALSE)</f>
        <v>555</v>
      </c>
      <c r="S3610" s="7">
        <f>VLOOKUP(D3610,'[1]DESIGN LOAD'!AC:AF,3,FALSE)</f>
        <v>675</v>
      </c>
      <c r="T3610">
        <f>VLOOKUP(D3610,'[1]DESIGN LOAD'!AC:AF,4,FALSE)</f>
        <v>1230</v>
      </c>
    </row>
    <row r="3611" spans="1:20" x14ac:dyDescent="0.3">
      <c r="A3611" s="6">
        <v>2024</v>
      </c>
      <c r="B3611" s="6">
        <v>11</v>
      </c>
      <c r="C3611" s="6">
        <v>28</v>
      </c>
      <c r="D3611" s="6">
        <v>18</v>
      </c>
      <c r="E3611" s="6" t="str">
        <f t="shared" si="221"/>
        <v>Thursday</v>
      </c>
      <c r="F3611" s="6" t="str">
        <f t="shared" si="224"/>
        <v>Week-day</v>
      </c>
      <c r="G3611" s="6" t="str">
        <f>_xlfn.XLOOKUP(B3611,'[1]VLOOKUP DATA'!$A$3:$A$14,'[1]VLOOKUP DATA'!$C$3:$C$14)</f>
        <v>Low-demand</v>
      </c>
      <c r="H3611" s="6" t="str" cm="1">
        <f t="array" ref="H3611">_xlfn.XLOOKUP(1,('[1]VLOOKUP DATA'!$I$2:$I$337=[1]DATA!G3611)*('[1]VLOOKUP DATA'!$J$2:$J$337=[1]DATA!D3611)*('[1]VLOOKUP DATA'!$K$2:$K$337=[1]DATA!E3611),'[1]VLOOKUP DATA'!$L$2:$L$337)</f>
        <v>Peak</v>
      </c>
      <c r="I3611" s="1" cm="1">
        <f t="array" ref="I3611">_xlfn.XLOOKUP(B3611,'[1]VLOOKUP DATA'!$A$3:$A$14,_xlfn.XLOOKUP(H3611,'[1]VLOOKUP DATA'!$D$2:$F$2,'[1]VLOOKUP DATA'!$D$3:$F$14))*100</f>
        <v>213</v>
      </c>
      <c r="J3611" s="2">
        <v>171.70803333333342</v>
      </c>
      <c r="K3611" s="3">
        <f t="shared" si="222"/>
        <v>171.70803333333342</v>
      </c>
      <c r="L3611" s="3">
        <v>80.441666666666663</v>
      </c>
      <c r="M3611" s="4">
        <v>479.8460749999997</v>
      </c>
      <c r="N3611" s="4">
        <v>42.296875000000007</v>
      </c>
      <c r="O3611" s="4">
        <v>693.85153333333335</v>
      </c>
      <c r="P3611" s="3">
        <f t="shared" si="223"/>
        <v>480.00108333333327</v>
      </c>
      <c r="Q3611" s="5">
        <v>0</v>
      </c>
      <c r="R3611" s="5">
        <f>VLOOKUP(D3611,'[1]DESIGN LOAD'!AC:AF,2,FALSE)</f>
        <v>485</v>
      </c>
      <c r="S3611" s="7">
        <f>VLOOKUP(D3611,'[1]DESIGN LOAD'!AC:AF,3,FALSE)</f>
        <v>655</v>
      </c>
      <c r="T3611">
        <f>VLOOKUP(D3611,'[1]DESIGN LOAD'!AC:AF,4,FALSE)</f>
        <v>1140</v>
      </c>
    </row>
    <row r="3612" spans="1:20" x14ac:dyDescent="0.3">
      <c r="A3612" s="6">
        <v>2024</v>
      </c>
      <c r="B3612" s="6">
        <v>11</v>
      </c>
      <c r="C3612" s="6">
        <v>28</v>
      </c>
      <c r="D3612" s="6">
        <v>19</v>
      </c>
      <c r="E3612" s="6" t="str">
        <f t="shared" si="221"/>
        <v>Thursday</v>
      </c>
      <c r="F3612" s="6" t="str">
        <f t="shared" si="224"/>
        <v>Week-day</v>
      </c>
      <c r="G3612" s="6" t="str">
        <f>_xlfn.XLOOKUP(B3612,'[1]VLOOKUP DATA'!$A$3:$A$14,'[1]VLOOKUP DATA'!$C$3:$C$14)</f>
        <v>Low-demand</v>
      </c>
      <c r="H3612" s="6" t="str" cm="1">
        <f t="array" ref="H3612">_xlfn.XLOOKUP(1,('[1]VLOOKUP DATA'!$I$2:$I$337=[1]DATA!G3612)*('[1]VLOOKUP DATA'!$J$2:$J$337=[1]DATA!D3612)*('[1]VLOOKUP DATA'!$K$2:$K$337=[1]DATA!E3612),'[1]VLOOKUP DATA'!$L$2:$L$337)</f>
        <v>Peak</v>
      </c>
      <c r="I3612" s="1" cm="1">
        <f t="array" ref="I3612">_xlfn.XLOOKUP(B3612,'[1]VLOOKUP DATA'!$A$3:$A$14,_xlfn.XLOOKUP(H3612,'[1]VLOOKUP DATA'!$D$2:$F$2,'[1]VLOOKUP DATA'!$D$3:$F$14))*100</f>
        <v>213</v>
      </c>
      <c r="J3612" s="2">
        <v>133.79575833333337</v>
      </c>
      <c r="K3612" s="3">
        <f t="shared" si="222"/>
        <v>133.79575833333337</v>
      </c>
      <c r="L3612" s="3">
        <v>72.333333333333329</v>
      </c>
      <c r="M3612" s="4">
        <v>479.81644166666683</v>
      </c>
      <c r="N3612" s="4">
        <v>5.9353916666666642</v>
      </c>
      <c r="O3612" s="4">
        <v>619.54808333333312</v>
      </c>
      <c r="P3612" s="3">
        <f t="shared" si="223"/>
        <v>480.00108333333327</v>
      </c>
      <c r="Q3612" s="5">
        <v>0</v>
      </c>
      <c r="R3612" s="5">
        <f>VLOOKUP(D3612,'[1]DESIGN LOAD'!AC:AF,2,FALSE)</f>
        <v>295</v>
      </c>
      <c r="S3612" s="7">
        <f>VLOOKUP(D3612,'[1]DESIGN LOAD'!AC:AF,3,FALSE)</f>
        <v>655</v>
      </c>
      <c r="T3612">
        <f>VLOOKUP(D3612,'[1]DESIGN LOAD'!AC:AF,4,FALSE)</f>
        <v>950</v>
      </c>
    </row>
    <row r="3613" spans="1:20" x14ac:dyDescent="0.3">
      <c r="A3613" s="6">
        <v>2024</v>
      </c>
      <c r="B3613" s="6">
        <v>11</v>
      </c>
      <c r="C3613" s="6">
        <v>28</v>
      </c>
      <c r="D3613" s="6">
        <v>20</v>
      </c>
      <c r="E3613" s="6" t="str">
        <f t="shared" si="221"/>
        <v>Thursday</v>
      </c>
      <c r="F3613" s="6" t="str">
        <f t="shared" si="224"/>
        <v>Week-day</v>
      </c>
      <c r="G3613" s="6" t="str">
        <f>_xlfn.XLOOKUP(B3613,'[1]VLOOKUP DATA'!$A$3:$A$14,'[1]VLOOKUP DATA'!$C$3:$C$14)</f>
        <v>Low-demand</v>
      </c>
      <c r="H3613" s="6" t="str" cm="1">
        <f t="array" ref="H3613">_xlfn.XLOOKUP(1,('[1]VLOOKUP DATA'!$I$2:$I$337=[1]DATA!G3613)*('[1]VLOOKUP DATA'!$J$2:$J$337=[1]DATA!D3613)*('[1]VLOOKUP DATA'!$K$2:$K$337=[1]DATA!E3613),'[1]VLOOKUP DATA'!$L$2:$L$337)</f>
        <v>Standard</v>
      </c>
      <c r="I3613" s="1" cm="1">
        <f t="array" ref="I3613">_xlfn.XLOOKUP(B3613,'[1]VLOOKUP DATA'!$A$3:$A$14,_xlfn.XLOOKUP(H3613,'[1]VLOOKUP DATA'!$D$2:$F$2,'[1]VLOOKUP DATA'!$D$3:$F$14))*100</f>
        <v>147</v>
      </c>
      <c r="J3613" s="2">
        <v>8.3681333333333274</v>
      </c>
      <c r="K3613" s="3">
        <f t="shared" si="222"/>
        <v>8.3681333333333274</v>
      </c>
      <c r="L3613" s="3">
        <v>67.708333333333329</v>
      </c>
      <c r="M3613" s="4">
        <v>479.84234999999956</v>
      </c>
      <c r="N3613" s="4">
        <v>0</v>
      </c>
      <c r="O3613" s="4">
        <v>488.21036666666663</v>
      </c>
      <c r="P3613" s="3">
        <f t="shared" si="223"/>
        <v>480.00108333333327</v>
      </c>
      <c r="Q3613" s="5">
        <v>0</v>
      </c>
      <c r="R3613" s="5">
        <f>VLOOKUP(D3613,'[1]DESIGN LOAD'!AC:AF,2,FALSE)</f>
        <v>295</v>
      </c>
      <c r="S3613" s="7">
        <f>VLOOKUP(D3613,'[1]DESIGN LOAD'!AC:AF,3,FALSE)</f>
        <v>190</v>
      </c>
      <c r="T3613">
        <f>VLOOKUP(D3613,'[1]DESIGN LOAD'!AC:AF,4,FALSE)</f>
        <v>485</v>
      </c>
    </row>
    <row r="3614" spans="1:20" x14ac:dyDescent="0.3">
      <c r="A3614" s="6">
        <v>2024</v>
      </c>
      <c r="B3614" s="6">
        <v>11</v>
      </c>
      <c r="C3614" s="6">
        <v>28</v>
      </c>
      <c r="D3614" s="6">
        <v>21</v>
      </c>
      <c r="E3614" s="6" t="str">
        <f t="shared" si="221"/>
        <v>Thursday</v>
      </c>
      <c r="F3614" s="6" t="str">
        <f t="shared" si="224"/>
        <v>Week-day</v>
      </c>
      <c r="G3614" s="6" t="str">
        <f>_xlfn.XLOOKUP(B3614,'[1]VLOOKUP DATA'!$A$3:$A$14,'[1]VLOOKUP DATA'!$C$3:$C$14)</f>
        <v>Low-demand</v>
      </c>
      <c r="H3614" s="6" t="str" cm="1">
        <f t="array" ref="H3614">_xlfn.XLOOKUP(1,('[1]VLOOKUP DATA'!$I$2:$I$337=[1]DATA!G3614)*('[1]VLOOKUP DATA'!$J$2:$J$337=[1]DATA!D3614)*('[1]VLOOKUP DATA'!$K$2:$K$337=[1]DATA!E3614),'[1]VLOOKUP DATA'!$L$2:$L$337)</f>
        <v>Standard</v>
      </c>
      <c r="I3614" s="1" cm="1">
        <f t="array" ref="I3614">_xlfn.XLOOKUP(B3614,'[1]VLOOKUP DATA'!$A$3:$A$14,_xlfn.XLOOKUP(H3614,'[1]VLOOKUP DATA'!$D$2:$F$2,'[1]VLOOKUP DATA'!$D$3:$F$14))*100</f>
        <v>147</v>
      </c>
      <c r="J3614" s="2">
        <v>3.084000000000001</v>
      </c>
      <c r="K3614" s="3">
        <f t="shared" si="222"/>
        <v>3.084000000000001</v>
      </c>
      <c r="L3614" s="3">
        <v>66.716666666666669</v>
      </c>
      <c r="M3614" s="4">
        <v>479.84486666666663</v>
      </c>
      <c r="N3614" s="4">
        <v>0</v>
      </c>
      <c r="O3614" s="4">
        <v>482.9290166666666</v>
      </c>
      <c r="P3614" s="3">
        <f t="shared" si="223"/>
        <v>480.00108333333327</v>
      </c>
      <c r="Q3614" s="5">
        <v>0</v>
      </c>
      <c r="R3614" s="5">
        <f>VLOOKUP(D3614,'[1]DESIGN LOAD'!AC:AF,2,FALSE)</f>
        <v>295</v>
      </c>
      <c r="S3614" s="7">
        <f>VLOOKUP(D3614,'[1]DESIGN LOAD'!AC:AF,3,FALSE)</f>
        <v>190</v>
      </c>
      <c r="T3614">
        <f>VLOOKUP(D3614,'[1]DESIGN LOAD'!AC:AF,4,FALSE)</f>
        <v>485</v>
      </c>
    </row>
    <row r="3615" spans="1:20" x14ac:dyDescent="0.3">
      <c r="A3615" s="6">
        <v>2024</v>
      </c>
      <c r="B3615" s="6">
        <v>11</v>
      </c>
      <c r="C3615" s="6">
        <v>28</v>
      </c>
      <c r="D3615" s="6">
        <v>22</v>
      </c>
      <c r="E3615" s="6" t="str">
        <f t="shared" si="221"/>
        <v>Thursday</v>
      </c>
      <c r="F3615" s="6" t="str">
        <f t="shared" si="224"/>
        <v>Week-day</v>
      </c>
      <c r="G3615" s="6" t="str">
        <f>_xlfn.XLOOKUP(B3615,'[1]VLOOKUP DATA'!$A$3:$A$14,'[1]VLOOKUP DATA'!$C$3:$C$14)</f>
        <v>Low-demand</v>
      </c>
      <c r="H3615" s="6" t="str" cm="1">
        <f t="array" ref="H3615">_xlfn.XLOOKUP(1,('[1]VLOOKUP DATA'!$I$2:$I$337=[1]DATA!G3615)*('[1]VLOOKUP DATA'!$J$2:$J$337=[1]DATA!D3615)*('[1]VLOOKUP DATA'!$K$2:$K$337=[1]DATA!E3615),'[1]VLOOKUP DATA'!$L$2:$L$337)</f>
        <v>Off-Peak</v>
      </c>
      <c r="I3615" s="1" cm="1">
        <f t="array" ref="I3615">_xlfn.XLOOKUP(B3615,'[1]VLOOKUP DATA'!$A$3:$A$14,_xlfn.XLOOKUP(H3615,'[1]VLOOKUP DATA'!$D$2:$F$2,'[1]VLOOKUP DATA'!$D$3:$F$14))*100</f>
        <v>93</v>
      </c>
      <c r="J3615" s="2">
        <v>6.9077999999999964</v>
      </c>
      <c r="K3615" s="3">
        <f t="shared" si="222"/>
        <v>6.9077999999999964</v>
      </c>
      <c r="L3615" s="3">
        <v>65.375</v>
      </c>
      <c r="M3615" s="4">
        <v>479.83430000000004</v>
      </c>
      <c r="N3615" s="4">
        <v>0</v>
      </c>
      <c r="O3615" s="4">
        <v>486.74248333333333</v>
      </c>
      <c r="P3615" s="3">
        <f t="shared" si="223"/>
        <v>480.00108333333327</v>
      </c>
      <c r="Q3615" s="5">
        <v>0</v>
      </c>
      <c r="R3615" s="5">
        <f>VLOOKUP(D3615,'[1]DESIGN LOAD'!AC:AF,2,FALSE)</f>
        <v>200</v>
      </c>
      <c r="S3615" s="7">
        <f>VLOOKUP(D3615,'[1]DESIGN LOAD'!AC:AF,3,FALSE)</f>
        <v>190</v>
      </c>
      <c r="T3615">
        <f>VLOOKUP(D3615,'[1]DESIGN LOAD'!AC:AF,4,FALSE)</f>
        <v>390</v>
      </c>
    </row>
    <row r="3616" spans="1:20" x14ac:dyDescent="0.3">
      <c r="A3616" s="6">
        <v>2024</v>
      </c>
      <c r="B3616" s="6">
        <v>11</v>
      </c>
      <c r="C3616" s="6">
        <v>28</v>
      </c>
      <c r="D3616" s="6">
        <v>23</v>
      </c>
      <c r="E3616" s="6" t="str">
        <f t="shared" si="221"/>
        <v>Thursday</v>
      </c>
      <c r="F3616" s="6" t="str">
        <f t="shared" si="224"/>
        <v>Week-day</v>
      </c>
      <c r="G3616" s="6" t="str">
        <f>_xlfn.XLOOKUP(B3616,'[1]VLOOKUP DATA'!$A$3:$A$14,'[1]VLOOKUP DATA'!$C$3:$C$14)</f>
        <v>Low-demand</v>
      </c>
      <c r="H3616" s="6" t="str" cm="1">
        <f t="array" ref="H3616">_xlfn.XLOOKUP(1,('[1]VLOOKUP DATA'!$I$2:$I$337=[1]DATA!G3616)*('[1]VLOOKUP DATA'!$J$2:$J$337=[1]DATA!D3616)*('[1]VLOOKUP DATA'!$K$2:$K$337=[1]DATA!E3616),'[1]VLOOKUP DATA'!$L$2:$L$337)</f>
        <v>Off-Peak</v>
      </c>
      <c r="I3616" s="1" cm="1">
        <f t="array" ref="I3616">_xlfn.XLOOKUP(B3616,'[1]VLOOKUP DATA'!$A$3:$A$14,_xlfn.XLOOKUP(H3616,'[1]VLOOKUP DATA'!$D$2:$F$2,'[1]VLOOKUP DATA'!$D$3:$F$14))*100</f>
        <v>93</v>
      </c>
      <c r="J3616" s="2">
        <v>-3.0704916666666668</v>
      </c>
      <c r="K3616" s="3">
        <f t="shared" si="222"/>
        <v>0</v>
      </c>
      <c r="L3616" s="3">
        <v>64.375</v>
      </c>
      <c r="M3616" s="4">
        <v>479.84949999999998</v>
      </c>
      <c r="N3616" s="4">
        <v>0</v>
      </c>
      <c r="O3616" s="4">
        <v>476.7788833333334</v>
      </c>
      <c r="P3616" s="3">
        <f t="shared" si="223"/>
        <v>480.00108333333327</v>
      </c>
      <c r="Q3616" s="5">
        <v>0</v>
      </c>
      <c r="R3616" s="5">
        <f>VLOOKUP(D3616,'[1]DESIGN LOAD'!AC:AF,2,FALSE)</f>
        <v>200</v>
      </c>
      <c r="S3616" s="7">
        <f>VLOOKUP(D3616,'[1]DESIGN LOAD'!AC:AF,3,FALSE)</f>
        <v>190</v>
      </c>
      <c r="T3616">
        <f>VLOOKUP(D3616,'[1]DESIGN LOAD'!AC:AF,4,FALSE)</f>
        <v>390</v>
      </c>
    </row>
    <row r="3617" spans="1:20" x14ac:dyDescent="0.3">
      <c r="A3617" s="6">
        <v>2024</v>
      </c>
      <c r="B3617" s="6">
        <v>11</v>
      </c>
      <c r="C3617" s="6">
        <v>29</v>
      </c>
      <c r="D3617" s="6">
        <v>0</v>
      </c>
      <c r="E3617" s="6" t="str">
        <f t="shared" si="221"/>
        <v>Friday</v>
      </c>
      <c r="F3617" s="6" t="str">
        <f t="shared" si="224"/>
        <v>Week-day</v>
      </c>
      <c r="G3617" s="6" t="str">
        <f>_xlfn.XLOOKUP(B3617,'[1]VLOOKUP DATA'!$A$3:$A$14,'[1]VLOOKUP DATA'!$C$3:$C$14)</f>
        <v>Low-demand</v>
      </c>
      <c r="H3617" s="6" t="str" cm="1">
        <f t="array" ref="H3617">_xlfn.XLOOKUP(1,('[1]VLOOKUP DATA'!$I$2:$I$337=[1]DATA!G3617)*('[1]VLOOKUP DATA'!$J$2:$J$337=[1]DATA!D3617)*('[1]VLOOKUP DATA'!$K$2:$K$337=[1]DATA!E3617),'[1]VLOOKUP DATA'!$L$2:$L$337)</f>
        <v>Off-Peak</v>
      </c>
      <c r="I3617" s="1" cm="1">
        <f t="array" ref="I3617">_xlfn.XLOOKUP(B3617,'[1]VLOOKUP DATA'!$A$3:$A$14,_xlfn.XLOOKUP(H3617,'[1]VLOOKUP DATA'!$D$2:$F$2,'[1]VLOOKUP DATA'!$D$3:$F$14))*100</f>
        <v>93</v>
      </c>
      <c r="J3617" s="2">
        <v>-31.845766666666655</v>
      </c>
      <c r="K3617" s="3">
        <f t="shared" si="222"/>
        <v>0</v>
      </c>
      <c r="L3617" s="3">
        <v>64.375</v>
      </c>
      <c r="M3617" s="4">
        <v>479.82852500000013</v>
      </c>
      <c r="N3617" s="4">
        <v>0</v>
      </c>
      <c r="O3617" s="4">
        <v>447.9822749999999</v>
      </c>
      <c r="P3617" s="3">
        <f t="shared" si="223"/>
        <v>480.00108333333327</v>
      </c>
      <c r="Q3617" s="5">
        <v>0</v>
      </c>
      <c r="R3617" s="5">
        <f>VLOOKUP(D3617,'[1]DESIGN LOAD'!AC:AF,2,FALSE)</f>
        <v>200</v>
      </c>
      <c r="S3617" s="7">
        <f>VLOOKUP(D3617,'[1]DESIGN LOAD'!AC:AF,3,FALSE)</f>
        <v>190</v>
      </c>
      <c r="T3617">
        <f>VLOOKUP(D3617,'[1]DESIGN LOAD'!AC:AF,4,FALSE)</f>
        <v>390</v>
      </c>
    </row>
    <row r="3618" spans="1:20" x14ac:dyDescent="0.3">
      <c r="A3618" s="6">
        <v>2024</v>
      </c>
      <c r="B3618" s="6">
        <v>11</v>
      </c>
      <c r="C3618" s="6">
        <v>29</v>
      </c>
      <c r="D3618" s="6">
        <v>1</v>
      </c>
      <c r="E3618" s="6" t="str">
        <f t="shared" si="221"/>
        <v>Friday</v>
      </c>
      <c r="F3618" s="6" t="str">
        <f t="shared" si="224"/>
        <v>Week-day</v>
      </c>
      <c r="G3618" s="6" t="str">
        <f>_xlfn.XLOOKUP(B3618,'[1]VLOOKUP DATA'!$A$3:$A$14,'[1]VLOOKUP DATA'!$C$3:$C$14)</f>
        <v>Low-demand</v>
      </c>
      <c r="H3618" s="6" t="str" cm="1">
        <f t="array" ref="H3618">_xlfn.XLOOKUP(1,('[1]VLOOKUP DATA'!$I$2:$I$337=[1]DATA!G3618)*('[1]VLOOKUP DATA'!$J$2:$J$337=[1]DATA!D3618)*('[1]VLOOKUP DATA'!$K$2:$K$337=[1]DATA!E3618),'[1]VLOOKUP DATA'!$L$2:$L$337)</f>
        <v>Off-Peak</v>
      </c>
      <c r="I3618" s="1" cm="1">
        <f t="array" ref="I3618">_xlfn.XLOOKUP(B3618,'[1]VLOOKUP DATA'!$A$3:$A$14,_xlfn.XLOOKUP(H3618,'[1]VLOOKUP DATA'!$D$2:$F$2,'[1]VLOOKUP DATA'!$D$3:$F$14))*100</f>
        <v>93</v>
      </c>
      <c r="J3618" s="2">
        <v>-22.163</v>
      </c>
      <c r="K3618" s="3">
        <f t="shared" si="222"/>
        <v>0</v>
      </c>
      <c r="L3618" s="3">
        <v>65</v>
      </c>
      <c r="M3618" s="4">
        <v>479.85569166666653</v>
      </c>
      <c r="N3618" s="4">
        <v>0</v>
      </c>
      <c r="O3618" s="4">
        <v>457.69223333333326</v>
      </c>
      <c r="P3618" s="3">
        <f t="shared" si="223"/>
        <v>480.00108333333327</v>
      </c>
      <c r="Q3618" s="5">
        <v>0</v>
      </c>
      <c r="R3618" s="5">
        <f>VLOOKUP(D3618,'[1]DESIGN LOAD'!AC:AF,2,FALSE)</f>
        <v>200</v>
      </c>
      <c r="S3618" s="7">
        <f>VLOOKUP(D3618,'[1]DESIGN LOAD'!AC:AF,3,FALSE)</f>
        <v>190</v>
      </c>
      <c r="T3618">
        <f>VLOOKUP(D3618,'[1]DESIGN LOAD'!AC:AF,4,FALSE)</f>
        <v>390</v>
      </c>
    </row>
    <row r="3619" spans="1:20" x14ac:dyDescent="0.3">
      <c r="A3619" s="6">
        <v>2024</v>
      </c>
      <c r="B3619" s="6">
        <v>11</v>
      </c>
      <c r="C3619" s="6">
        <v>29</v>
      </c>
      <c r="D3619" s="6">
        <v>2</v>
      </c>
      <c r="E3619" s="6" t="str">
        <f t="shared" si="221"/>
        <v>Friday</v>
      </c>
      <c r="F3619" s="6" t="str">
        <f t="shared" si="224"/>
        <v>Week-day</v>
      </c>
      <c r="G3619" s="6" t="str">
        <f>_xlfn.XLOOKUP(B3619,'[1]VLOOKUP DATA'!$A$3:$A$14,'[1]VLOOKUP DATA'!$C$3:$C$14)</f>
        <v>Low-demand</v>
      </c>
      <c r="H3619" s="6" t="str" cm="1">
        <f t="array" ref="H3619">_xlfn.XLOOKUP(1,('[1]VLOOKUP DATA'!$I$2:$I$337=[1]DATA!G3619)*('[1]VLOOKUP DATA'!$J$2:$J$337=[1]DATA!D3619)*('[1]VLOOKUP DATA'!$K$2:$K$337=[1]DATA!E3619),'[1]VLOOKUP DATA'!$L$2:$L$337)</f>
        <v>Off-Peak</v>
      </c>
      <c r="I3619" s="1" cm="1">
        <f t="array" ref="I3619">_xlfn.XLOOKUP(B3619,'[1]VLOOKUP DATA'!$A$3:$A$14,_xlfn.XLOOKUP(H3619,'[1]VLOOKUP DATA'!$D$2:$F$2,'[1]VLOOKUP DATA'!$D$3:$F$14))*100</f>
        <v>93</v>
      </c>
      <c r="J3619" s="2">
        <v>91.432866666666641</v>
      </c>
      <c r="K3619" s="3">
        <f t="shared" si="222"/>
        <v>91.432866666666641</v>
      </c>
      <c r="L3619" s="3">
        <v>62.541666666666664</v>
      </c>
      <c r="M3619" s="4">
        <v>479.83573333333339</v>
      </c>
      <c r="N3619" s="4">
        <v>0</v>
      </c>
      <c r="O3619" s="4">
        <v>571.26912500000003</v>
      </c>
      <c r="P3619" s="3">
        <f t="shared" si="223"/>
        <v>480.00108333333327</v>
      </c>
      <c r="Q3619" s="5">
        <v>0</v>
      </c>
      <c r="R3619" s="5">
        <f>VLOOKUP(D3619,'[1]DESIGN LOAD'!AC:AF,2,FALSE)</f>
        <v>200</v>
      </c>
      <c r="S3619" s="7">
        <f>VLOOKUP(D3619,'[1]DESIGN LOAD'!AC:AF,3,FALSE)</f>
        <v>190</v>
      </c>
      <c r="T3619">
        <f>VLOOKUP(D3619,'[1]DESIGN LOAD'!AC:AF,4,FALSE)</f>
        <v>390</v>
      </c>
    </row>
    <row r="3620" spans="1:20" x14ac:dyDescent="0.3">
      <c r="A3620" s="6">
        <v>2024</v>
      </c>
      <c r="B3620" s="6">
        <v>11</v>
      </c>
      <c r="C3620" s="6">
        <v>29</v>
      </c>
      <c r="D3620" s="6">
        <v>3</v>
      </c>
      <c r="E3620" s="6" t="str">
        <f t="shared" si="221"/>
        <v>Friday</v>
      </c>
      <c r="F3620" s="6" t="str">
        <f t="shared" si="224"/>
        <v>Week-day</v>
      </c>
      <c r="G3620" s="6" t="str">
        <f>_xlfn.XLOOKUP(B3620,'[1]VLOOKUP DATA'!$A$3:$A$14,'[1]VLOOKUP DATA'!$C$3:$C$14)</f>
        <v>Low-demand</v>
      </c>
      <c r="H3620" s="6" t="str" cm="1">
        <f t="array" ref="H3620">_xlfn.XLOOKUP(1,('[1]VLOOKUP DATA'!$I$2:$I$337=[1]DATA!G3620)*('[1]VLOOKUP DATA'!$J$2:$J$337=[1]DATA!D3620)*('[1]VLOOKUP DATA'!$K$2:$K$337=[1]DATA!E3620),'[1]VLOOKUP DATA'!$L$2:$L$337)</f>
        <v>Off-Peak</v>
      </c>
      <c r="I3620" s="1" cm="1">
        <f t="array" ref="I3620">_xlfn.XLOOKUP(B3620,'[1]VLOOKUP DATA'!$A$3:$A$14,_xlfn.XLOOKUP(H3620,'[1]VLOOKUP DATA'!$D$2:$F$2,'[1]VLOOKUP DATA'!$D$3:$F$14))*100</f>
        <v>93</v>
      </c>
      <c r="J3620" s="2">
        <v>76.261974999999978</v>
      </c>
      <c r="K3620" s="3">
        <f t="shared" si="222"/>
        <v>76.261974999999978</v>
      </c>
      <c r="L3620" s="3">
        <v>57.075000000000003</v>
      </c>
      <c r="M3620" s="4">
        <v>479.8223333333334</v>
      </c>
      <c r="N3620" s="4">
        <v>0</v>
      </c>
      <c r="O3620" s="4">
        <v>556.08474166666679</v>
      </c>
      <c r="P3620" s="3">
        <f t="shared" si="223"/>
        <v>480.00108333333327</v>
      </c>
      <c r="Q3620" s="5">
        <v>0</v>
      </c>
      <c r="R3620" s="5">
        <f>VLOOKUP(D3620,'[1]DESIGN LOAD'!AC:AF,2,FALSE)</f>
        <v>200</v>
      </c>
      <c r="S3620" s="7">
        <f>VLOOKUP(D3620,'[1]DESIGN LOAD'!AC:AF,3,FALSE)</f>
        <v>190</v>
      </c>
      <c r="T3620">
        <f>VLOOKUP(D3620,'[1]DESIGN LOAD'!AC:AF,4,FALSE)</f>
        <v>390</v>
      </c>
    </row>
    <row r="3621" spans="1:20" x14ac:dyDescent="0.3">
      <c r="A3621" s="6">
        <v>2024</v>
      </c>
      <c r="B3621" s="6">
        <v>11</v>
      </c>
      <c r="C3621" s="6">
        <v>29</v>
      </c>
      <c r="D3621" s="6">
        <v>4</v>
      </c>
      <c r="E3621" s="6" t="str">
        <f t="shared" si="221"/>
        <v>Friday</v>
      </c>
      <c r="F3621" s="6" t="str">
        <f t="shared" si="224"/>
        <v>Week-day</v>
      </c>
      <c r="G3621" s="6" t="str">
        <f>_xlfn.XLOOKUP(B3621,'[1]VLOOKUP DATA'!$A$3:$A$14,'[1]VLOOKUP DATA'!$C$3:$C$14)</f>
        <v>Low-demand</v>
      </c>
      <c r="H3621" s="6" t="str" cm="1">
        <f t="array" ref="H3621">_xlfn.XLOOKUP(1,('[1]VLOOKUP DATA'!$I$2:$I$337=[1]DATA!G3621)*('[1]VLOOKUP DATA'!$J$2:$J$337=[1]DATA!D3621)*('[1]VLOOKUP DATA'!$K$2:$K$337=[1]DATA!E3621),'[1]VLOOKUP DATA'!$L$2:$L$337)</f>
        <v>Off-Peak</v>
      </c>
      <c r="I3621" s="1" cm="1">
        <f t="array" ref="I3621">_xlfn.XLOOKUP(B3621,'[1]VLOOKUP DATA'!$A$3:$A$14,_xlfn.XLOOKUP(H3621,'[1]VLOOKUP DATA'!$D$2:$F$2,'[1]VLOOKUP DATA'!$D$3:$F$14))*100</f>
        <v>93</v>
      </c>
      <c r="J3621" s="2">
        <v>76.042541666666693</v>
      </c>
      <c r="K3621" s="3">
        <f t="shared" si="222"/>
        <v>76.042541666666693</v>
      </c>
      <c r="L3621" s="3">
        <v>52.35</v>
      </c>
      <c r="M3621" s="4">
        <v>479.83671666666669</v>
      </c>
      <c r="N3621" s="4">
        <v>0</v>
      </c>
      <c r="O3621" s="4">
        <v>555.87962499999992</v>
      </c>
      <c r="P3621" s="3">
        <f t="shared" si="223"/>
        <v>480.00108333333327</v>
      </c>
      <c r="Q3621" s="5">
        <v>0</v>
      </c>
      <c r="R3621" s="5">
        <f>VLOOKUP(D3621,'[1]DESIGN LOAD'!AC:AF,2,FALSE)</f>
        <v>295</v>
      </c>
      <c r="S3621" s="7">
        <f>VLOOKUP(D3621,'[1]DESIGN LOAD'!AC:AF,3,FALSE)</f>
        <v>190</v>
      </c>
      <c r="T3621">
        <f>VLOOKUP(D3621,'[1]DESIGN LOAD'!AC:AF,4,FALSE)</f>
        <v>485</v>
      </c>
    </row>
    <row r="3622" spans="1:20" x14ac:dyDescent="0.3">
      <c r="A3622" s="6">
        <v>2024</v>
      </c>
      <c r="B3622" s="6">
        <v>11</v>
      </c>
      <c r="C3622" s="6">
        <v>29</v>
      </c>
      <c r="D3622" s="6">
        <v>5</v>
      </c>
      <c r="E3622" s="6" t="str">
        <f t="shared" si="221"/>
        <v>Friday</v>
      </c>
      <c r="F3622" s="6" t="str">
        <f t="shared" si="224"/>
        <v>Week-day</v>
      </c>
      <c r="G3622" s="6" t="str">
        <f>_xlfn.XLOOKUP(B3622,'[1]VLOOKUP DATA'!$A$3:$A$14,'[1]VLOOKUP DATA'!$C$3:$C$14)</f>
        <v>Low-demand</v>
      </c>
      <c r="H3622" s="6" t="str" cm="1">
        <f t="array" ref="H3622">_xlfn.XLOOKUP(1,('[1]VLOOKUP DATA'!$I$2:$I$337=[1]DATA!G3622)*('[1]VLOOKUP DATA'!$J$2:$J$337=[1]DATA!D3622)*('[1]VLOOKUP DATA'!$K$2:$K$337=[1]DATA!E3622),'[1]VLOOKUP DATA'!$L$2:$L$337)</f>
        <v>Off-Peak</v>
      </c>
      <c r="I3622" s="1" cm="1">
        <f t="array" ref="I3622">_xlfn.XLOOKUP(B3622,'[1]VLOOKUP DATA'!$A$3:$A$14,_xlfn.XLOOKUP(H3622,'[1]VLOOKUP DATA'!$D$2:$F$2,'[1]VLOOKUP DATA'!$D$3:$F$14))*100</f>
        <v>93</v>
      </c>
      <c r="J3622" s="2">
        <v>69.56153333333333</v>
      </c>
      <c r="K3622" s="3">
        <f t="shared" si="222"/>
        <v>69.56153333333333</v>
      </c>
      <c r="L3622" s="3">
        <v>47.94166666666667</v>
      </c>
      <c r="M3622" s="4">
        <v>479.84708333333333</v>
      </c>
      <c r="N3622" s="4">
        <v>9.4925000000000015</v>
      </c>
      <c r="O3622" s="4">
        <v>558.90156666666678</v>
      </c>
      <c r="P3622" s="3">
        <f t="shared" si="223"/>
        <v>480.00108333333327</v>
      </c>
      <c r="Q3622" s="5">
        <v>0</v>
      </c>
      <c r="R3622" s="5">
        <f>VLOOKUP(D3622,'[1]DESIGN LOAD'!AC:AF,2,FALSE)</f>
        <v>295</v>
      </c>
      <c r="S3622" s="7">
        <f>VLOOKUP(D3622,'[1]DESIGN LOAD'!AC:AF,3,FALSE)</f>
        <v>190</v>
      </c>
      <c r="T3622">
        <f>VLOOKUP(D3622,'[1]DESIGN LOAD'!AC:AF,4,FALSE)</f>
        <v>485</v>
      </c>
    </row>
    <row r="3623" spans="1:20" x14ac:dyDescent="0.3">
      <c r="A3623" s="6">
        <v>2024</v>
      </c>
      <c r="B3623" s="6">
        <v>11</v>
      </c>
      <c r="C3623" s="6">
        <v>29</v>
      </c>
      <c r="D3623" s="6">
        <v>6</v>
      </c>
      <c r="E3623" s="6" t="str">
        <f t="shared" si="221"/>
        <v>Friday</v>
      </c>
      <c r="F3623" s="6" t="str">
        <f t="shared" si="224"/>
        <v>Week-day</v>
      </c>
      <c r="G3623" s="6" t="str">
        <f>_xlfn.XLOOKUP(B3623,'[1]VLOOKUP DATA'!$A$3:$A$14,'[1]VLOOKUP DATA'!$C$3:$C$14)</f>
        <v>Low-demand</v>
      </c>
      <c r="H3623" s="6" t="str" cm="1">
        <f t="array" ref="H3623">_xlfn.XLOOKUP(1,('[1]VLOOKUP DATA'!$I$2:$I$337=[1]DATA!G3623)*('[1]VLOOKUP DATA'!$J$2:$J$337=[1]DATA!D3623)*('[1]VLOOKUP DATA'!$K$2:$K$337=[1]DATA!E3623),'[1]VLOOKUP DATA'!$L$2:$L$337)</f>
        <v>Standard</v>
      </c>
      <c r="I3623" s="1" cm="1">
        <f t="array" ref="I3623">_xlfn.XLOOKUP(B3623,'[1]VLOOKUP DATA'!$A$3:$A$14,_xlfn.XLOOKUP(H3623,'[1]VLOOKUP DATA'!$D$2:$F$2,'[1]VLOOKUP DATA'!$D$3:$F$14))*100</f>
        <v>147</v>
      </c>
      <c r="J3623" s="2">
        <v>-20.37704166666667</v>
      </c>
      <c r="K3623" s="3">
        <f t="shared" si="222"/>
        <v>0</v>
      </c>
      <c r="L3623" s="3">
        <v>45.158333333333331</v>
      </c>
      <c r="M3623" s="4">
        <v>479.83942499999984</v>
      </c>
      <c r="N3623" s="4">
        <v>169.6772499999999</v>
      </c>
      <c r="O3623" s="4">
        <v>629.13967500000035</v>
      </c>
      <c r="P3623" s="3">
        <f t="shared" si="223"/>
        <v>480.00108333333327</v>
      </c>
      <c r="Q3623" s="5">
        <v>0</v>
      </c>
      <c r="R3623" s="5">
        <f>VLOOKUP(D3623,'[1]DESIGN LOAD'!AC:AF,2,FALSE)</f>
        <v>295</v>
      </c>
      <c r="S3623" s="7">
        <f>VLOOKUP(D3623,'[1]DESIGN LOAD'!AC:AF,3,FALSE)</f>
        <v>190</v>
      </c>
      <c r="T3623">
        <f>VLOOKUP(D3623,'[1]DESIGN LOAD'!AC:AF,4,FALSE)</f>
        <v>485</v>
      </c>
    </row>
    <row r="3624" spans="1:20" x14ac:dyDescent="0.3">
      <c r="A3624" s="6">
        <v>2024</v>
      </c>
      <c r="B3624" s="6">
        <v>11</v>
      </c>
      <c r="C3624" s="6">
        <v>29</v>
      </c>
      <c r="D3624" s="6">
        <v>7</v>
      </c>
      <c r="E3624" s="6" t="str">
        <f t="shared" si="221"/>
        <v>Friday</v>
      </c>
      <c r="F3624" s="6" t="str">
        <f t="shared" si="224"/>
        <v>Week-day</v>
      </c>
      <c r="G3624" s="6" t="str">
        <f>_xlfn.XLOOKUP(B3624,'[1]VLOOKUP DATA'!$A$3:$A$14,'[1]VLOOKUP DATA'!$C$3:$C$14)</f>
        <v>Low-demand</v>
      </c>
      <c r="H3624" s="6" t="str" cm="1">
        <f t="array" ref="H3624">_xlfn.XLOOKUP(1,('[1]VLOOKUP DATA'!$I$2:$I$337=[1]DATA!G3624)*('[1]VLOOKUP DATA'!$J$2:$J$337=[1]DATA!D3624)*('[1]VLOOKUP DATA'!$K$2:$K$337=[1]DATA!E3624),'[1]VLOOKUP DATA'!$L$2:$L$337)</f>
        <v>Peak</v>
      </c>
      <c r="I3624" s="1" cm="1">
        <f t="array" ref="I3624">_xlfn.XLOOKUP(B3624,'[1]VLOOKUP DATA'!$A$3:$A$14,_xlfn.XLOOKUP(H3624,'[1]VLOOKUP DATA'!$D$2:$F$2,'[1]VLOOKUP DATA'!$D$3:$F$14))*100</f>
        <v>213</v>
      </c>
      <c r="J3624" s="2">
        <v>-135.30971666666662</v>
      </c>
      <c r="K3624" s="3">
        <f t="shared" si="222"/>
        <v>0</v>
      </c>
      <c r="L3624" s="3">
        <v>48.333333333333336</v>
      </c>
      <c r="M3624" s="4">
        <v>479.84572500000013</v>
      </c>
      <c r="N3624" s="4">
        <v>453.06610833333337</v>
      </c>
      <c r="O3624" s="4">
        <v>797.60159166666642</v>
      </c>
      <c r="P3624" s="3">
        <f t="shared" si="223"/>
        <v>480.00108333333327</v>
      </c>
      <c r="Q3624" s="5">
        <v>0</v>
      </c>
      <c r="R3624" s="5">
        <f>VLOOKUP(D3624,'[1]DESIGN LOAD'!AC:AF,2,FALSE)</f>
        <v>565</v>
      </c>
      <c r="S3624" s="7">
        <f>VLOOKUP(D3624,'[1]DESIGN LOAD'!AC:AF,3,FALSE)</f>
        <v>690</v>
      </c>
      <c r="T3624">
        <f>VLOOKUP(D3624,'[1]DESIGN LOAD'!AC:AF,4,FALSE)</f>
        <v>1255</v>
      </c>
    </row>
    <row r="3625" spans="1:20" x14ac:dyDescent="0.3">
      <c r="A3625" s="6">
        <v>2024</v>
      </c>
      <c r="B3625" s="6">
        <v>11</v>
      </c>
      <c r="C3625" s="6">
        <v>29</v>
      </c>
      <c r="D3625" s="6">
        <v>8</v>
      </c>
      <c r="E3625" s="6" t="str">
        <f t="shared" si="221"/>
        <v>Friday</v>
      </c>
      <c r="F3625" s="6" t="str">
        <f t="shared" si="224"/>
        <v>Week-day</v>
      </c>
      <c r="G3625" s="6" t="str">
        <f>_xlfn.XLOOKUP(B3625,'[1]VLOOKUP DATA'!$A$3:$A$14,'[1]VLOOKUP DATA'!$C$3:$C$14)</f>
        <v>Low-demand</v>
      </c>
      <c r="H3625" s="6" t="str" cm="1">
        <f t="array" ref="H3625">_xlfn.XLOOKUP(1,('[1]VLOOKUP DATA'!$I$2:$I$337=[1]DATA!G3625)*('[1]VLOOKUP DATA'!$J$2:$J$337=[1]DATA!D3625)*('[1]VLOOKUP DATA'!$K$2:$K$337=[1]DATA!E3625),'[1]VLOOKUP DATA'!$L$2:$L$337)</f>
        <v>Peak</v>
      </c>
      <c r="I3625" s="1" cm="1">
        <f t="array" ref="I3625">_xlfn.XLOOKUP(B3625,'[1]VLOOKUP DATA'!$A$3:$A$14,_xlfn.XLOOKUP(H3625,'[1]VLOOKUP DATA'!$D$2:$F$2,'[1]VLOOKUP DATA'!$D$3:$F$14))*100</f>
        <v>213</v>
      </c>
      <c r="J3625" s="2">
        <v>-329.83375833333309</v>
      </c>
      <c r="K3625" s="3">
        <f t="shared" si="222"/>
        <v>0</v>
      </c>
      <c r="L3625" s="3">
        <v>58.141666666666666</v>
      </c>
      <c r="M3625" s="4">
        <v>479.82834166666657</v>
      </c>
      <c r="N3625" s="4">
        <v>696.72932500000002</v>
      </c>
      <c r="O3625" s="4">
        <v>846.72349166666709</v>
      </c>
      <c r="P3625" s="3">
        <f t="shared" si="223"/>
        <v>480.00108333333327</v>
      </c>
      <c r="Q3625" s="5">
        <v>0</v>
      </c>
      <c r="R3625" s="5">
        <f>VLOOKUP(D3625,'[1]DESIGN LOAD'!AC:AF,2,FALSE)</f>
        <v>565</v>
      </c>
      <c r="S3625" s="7">
        <f>VLOOKUP(D3625,'[1]DESIGN LOAD'!AC:AF,3,FALSE)</f>
        <v>675</v>
      </c>
      <c r="T3625">
        <f>VLOOKUP(D3625,'[1]DESIGN LOAD'!AC:AF,4,FALSE)</f>
        <v>1240</v>
      </c>
    </row>
    <row r="3626" spans="1:20" x14ac:dyDescent="0.3">
      <c r="A3626" s="6">
        <v>2024</v>
      </c>
      <c r="B3626" s="6">
        <v>11</v>
      </c>
      <c r="C3626" s="6">
        <v>29</v>
      </c>
      <c r="D3626" s="6">
        <v>9</v>
      </c>
      <c r="E3626" s="6" t="str">
        <f t="shared" si="221"/>
        <v>Friday</v>
      </c>
      <c r="F3626" s="6" t="str">
        <f t="shared" si="224"/>
        <v>Week-day</v>
      </c>
      <c r="G3626" s="6" t="str">
        <f>_xlfn.XLOOKUP(B3626,'[1]VLOOKUP DATA'!$A$3:$A$14,'[1]VLOOKUP DATA'!$C$3:$C$14)</f>
        <v>Low-demand</v>
      </c>
      <c r="H3626" s="6" t="str" cm="1">
        <f t="array" ref="H3626">_xlfn.XLOOKUP(1,('[1]VLOOKUP DATA'!$I$2:$I$337=[1]DATA!G3626)*('[1]VLOOKUP DATA'!$J$2:$J$337=[1]DATA!D3626)*('[1]VLOOKUP DATA'!$K$2:$K$337=[1]DATA!E3626),'[1]VLOOKUP DATA'!$L$2:$L$337)</f>
        <v>Peak</v>
      </c>
      <c r="I3626" s="1" cm="1">
        <f t="array" ref="I3626">_xlfn.XLOOKUP(B3626,'[1]VLOOKUP DATA'!$A$3:$A$14,_xlfn.XLOOKUP(H3626,'[1]VLOOKUP DATA'!$D$2:$F$2,'[1]VLOOKUP DATA'!$D$3:$F$14))*100</f>
        <v>213</v>
      </c>
      <c r="J3626" s="2">
        <v>-167.40075833333321</v>
      </c>
      <c r="K3626" s="3">
        <f t="shared" si="222"/>
        <v>0</v>
      </c>
      <c r="L3626" s="3">
        <v>72.191666666666663</v>
      </c>
      <c r="M3626" s="4">
        <v>139.95388333333338</v>
      </c>
      <c r="N3626" s="4">
        <v>876.90645833333315</v>
      </c>
      <c r="O3626" s="4">
        <v>849.45871666666642</v>
      </c>
      <c r="P3626" s="3">
        <f t="shared" si="223"/>
        <v>480.00108333333327</v>
      </c>
      <c r="Q3626" s="5">
        <v>0</v>
      </c>
      <c r="R3626" s="5">
        <f>VLOOKUP(D3626,'[1]DESIGN LOAD'!AC:AF,2,FALSE)</f>
        <v>565</v>
      </c>
      <c r="S3626" s="7">
        <f>VLOOKUP(D3626,'[1]DESIGN LOAD'!AC:AF,3,FALSE)</f>
        <v>675</v>
      </c>
      <c r="T3626">
        <f>VLOOKUP(D3626,'[1]DESIGN LOAD'!AC:AF,4,FALSE)</f>
        <v>1240</v>
      </c>
    </row>
    <row r="3627" spans="1:20" x14ac:dyDescent="0.3">
      <c r="A3627" s="6">
        <v>2024</v>
      </c>
      <c r="B3627" s="6">
        <v>11</v>
      </c>
      <c r="C3627" s="6">
        <v>29</v>
      </c>
      <c r="D3627" s="6">
        <v>10</v>
      </c>
      <c r="E3627" s="6" t="str">
        <f t="shared" si="221"/>
        <v>Friday</v>
      </c>
      <c r="F3627" s="6" t="str">
        <f t="shared" si="224"/>
        <v>Week-day</v>
      </c>
      <c r="G3627" s="6" t="str">
        <f>_xlfn.XLOOKUP(B3627,'[1]VLOOKUP DATA'!$A$3:$A$14,'[1]VLOOKUP DATA'!$C$3:$C$14)</f>
        <v>Low-demand</v>
      </c>
      <c r="H3627" s="6" t="str" cm="1">
        <f t="array" ref="H3627">_xlfn.XLOOKUP(1,('[1]VLOOKUP DATA'!$I$2:$I$337=[1]DATA!G3627)*('[1]VLOOKUP DATA'!$J$2:$J$337=[1]DATA!D3627)*('[1]VLOOKUP DATA'!$K$2:$K$337=[1]DATA!E3627),'[1]VLOOKUP DATA'!$L$2:$L$337)</f>
        <v>Standard</v>
      </c>
      <c r="I3627" s="1" cm="1">
        <f t="array" ref="I3627">_xlfn.XLOOKUP(B3627,'[1]VLOOKUP DATA'!$A$3:$A$14,_xlfn.XLOOKUP(H3627,'[1]VLOOKUP DATA'!$D$2:$F$2,'[1]VLOOKUP DATA'!$D$3:$F$14))*100</f>
        <v>147</v>
      </c>
      <c r="J3627" s="2">
        <v>-163.80921666666669</v>
      </c>
      <c r="K3627" s="3">
        <f t="shared" si="222"/>
        <v>0</v>
      </c>
      <c r="L3627" s="3">
        <v>76.891666666666666</v>
      </c>
      <c r="M3627" s="4">
        <v>0</v>
      </c>
      <c r="N3627" s="4">
        <v>973.9216583333332</v>
      </c>
      <c r="O3627" s="4">
        <v>810.1114583333333</v>
      </c>
      <c r="P3627" s="3">
        <f t="shared" si="223"/>
        <v>480.00108333333327</v>
      </c>
      <c r="Q3627" s="5">
        <v>0</v>
      </c>
      <c r="R3627" s="5">
        <f>VLOOKUP(D3627,'[1]DESIGN LOAD'!AC:AF,2,FALSE)</f>
        <v>565</v>
      </c>
      <c r="S3627" s="7">
        <f>VLOOKUP(D3627,'[1]DESIGN LOAD'!AC:AF,3,FALSE)</f>
        <v>675</v>
      </c>
      <c r="T3627">
        <f>VLOOKUP(D3627,'[1]DESIGN LOAD'!AC:AF,4,FALSE)</f>
        <v>1240</v>
      </c>
    </row>
    <row r="3628" spans="1:20" x14ac:dyDescent="0.3">
      <c r="A3628" s="6">
        <v>2024</v>
      </c>
      <c r="B3628" s="6">
        <v>11</v>
      </c>
      <c r="C3628" s="6">
        <v>29</v>
      </c>
      <c r="D3628" s="6">
        <v>11</v>
      </c>
      <c r="E3628" s="6" t="str">
        <f t="shared" si="221"/>
        <v>Friday</v>
      </c>
      <c r="F3628" s="6" t="str">
        <f t="shared" si="224"/>
        <v>Week-day</v>
      </c>
      <c r="G3628" s="6" t="str">
        <f>_xlfn.XLOOKUP(B3628,'[1]VLOOKUP DATA'!$A$3:$A$14,'[1]VLOOKUP DATA'!$C$3:$C$14)</f>
        <v>Low-demand</v>
      </c>
      <c r="H3628" s="6" t="str" cm="1">
        <f t="array" ref="H3628">_xlfn.XLOOKUP(1,('[1]VLOOKUP DATA'!$I$2:$I$337=[1]DATA!G3628)*('[1]VLOOKUP DATA'!$J$2:$J$337=[1]DATA!D3628)*('[1]VLOOKUP DATA'!$K$2:$K$337=[1]DATA!E3628),'[1]VLOOKUP DATA'!$L$2:$L$337)</f>
        <v>Standard</v>
      </c>
      <c r="I3628" s="1" cm="1">
        <f t="array" ref="I3628">_xlfn.XLOOKUP(B3628,'[1]VLOOKUP DATA'!$A$3:$A$14,_xlfn.XLOOKUP(H3628,'[1]VLOOKUP DATA'!$D$2:$F$2,'[1]VLOOKUP DATA'!$D$3:$F$14))*100</f>
        <v>147</v>
      </c>
      <c r="J3628" s="2">
        <v>-164.20752500000006</v>
      </c>
      <c r="K3628" s="3">
        <f t="shared" si="222"/>
        <v>0</v>
      </c>
      <c r="L3628" s="3">
        <v>84.708333333333329</v>
      </c>
      <c r="M3628" s="4">
        <v>0</v>
      </c>
      <c r="N3628" s="4">
        <v>1000.8682749999999</v>
      </c>
      <c r="O3628" s="4">
        <v>836.65975833333289</v>
      </c>
      <c r="P3628" s="3">
        <f t="shared" si="223"/>
        <v>480.00108333333327</v>
      </c>
      <c r="Q3628" s="5">
        <v>0</v>
      </c>
      <c r="R3628" s="5">
        <f>VLOOKUP(D3628,'[1]DESIGN LOAD'!AC:AF,2,FALSE)</f>
        <v>565</v>
      </c>
      <c r="S3628" s="7">
        <f>VLOOKUP(D3628,'[1]DESIGN LOAD'!AC:AF,3,FALSE)</f>
        <v>675</v>
      </c>
      <c r="T3628">
        <f>VLOOKUP(D3628,'[1]DESIGN LOAD'!AC:AF,4,FALSE)</f>
        <v>1240</v>
      </c>
    </row>
    <row r="3629" spans="1:20" x14ac:dyDescent="0.3">
      <c r="A3629" s="6">
        <v>2024</v>
      </c>
      <c r="B3629" s="6">
        <v>11</v>
      </c>
      <c r="C3629" s="6">
        <v>29</v>
      </c>
      <c r="D3629" s="6">
        <v>12</v>
      </c>
      <c r="E3629" s="6" t="str">
        <f t="shared" si="221"/>
        <v>Friday</v>
      </c>
      <c r="F3629" s="6" t="str">
        <f t="shared" si="224"/>
        <v>Week-day</v>
      </c>
      <c r="G3629" s="6" t="str">
        <f>_xlfn.XLOOKUP(B3629,'[1]VLOOKUP DATA'!$A$3:$A$14,'[1]VLOOKUP DATA'!$C$3:$C$14)</f>
        <v>Low-demand</v>
      </c>
      <c r="H3629" s="6" t="str" cm="1">
        <f t="array" ref="H3629">_xlfn.XLOOKUP(1,('[1]VLOOKUP DATA'!$I$2:$I$337=[1]DATA!G3629)*('[1]VLOOKUP DATA'!$J$2:$J$337=[1]DATA!D3629)*('[1]VLOOKUP DATA'!$K$2:$K$337=[1]DATA!E3629),'[1]VLOOKUP DATA'!$L$2:$L$337)</f>
        <v>Standard</v>
      </c>
      <c r="I3629" s="1" cm="1">
        <f t="array" ref="I3629">_xlfn.XLOOKUP(B3629,'[1]VLOOKUP DATA'!$A$3:$A$14,_xlfn.XLOOKUP(H3629,'[1]VLOOKUP DATA'!$D$2:$F$2,'[1]VLOOKUP DATA'!$D$3:$F$14))*100</f>
        <v>147</v>
      </c>
      <c r="J3629" s="2">
        <v>-150.135525</v>
      </c>
      <c r="K3629" s="3">
        <f t="shared" si="222"/>
        <v>0</v>
      </c>
      <c r="L3629" s="3">
        <v>91.61666666666666</v>
      </c>
      <c r="M3629" s="4">
        <v>0</v>
      </c>
      <c r="N3629" s="4">
        <v>998.05611666666721</v>
      </c>
      <c r="O3629" s="4">
        <v>847.91961666666657</v>
      </c>
      <c r="P3629" s="3">
        <f t="shared" si="223"/>
        <v>480.00108333333327</v>
      </c>
      <c r="Q3629" s="5">
        <v>0</v>
      </c>
      <c r="R3629" s="5">
        <f>VLOOKUP(D3629,'[1]DESIGN LOAD'!AC:AF,2,FALSE)</f>
        <v>565</v>
      </c>
      <c r="S3629" s="7">
        <f>VLOOKUP(D3629,'[1]DESIGN LOAD'!AC:AF,3,FALSE)</f>
        <v>675</v>
      </c>
      <c r="T3629">
        <f>VLOOKUP(D3629,'[1]DESIGN LOAD'!AC:AF,4,FALSE)</f>
        <v>1240</v>
      </c>
    </row>
    <row r="3630" spans="1:20" x14ac:dyDescent="0.3">
      <c r="A3630" s="6">
        <v>2024</v>
      </c>
      <c r="B3630" s="6">
        <v>11</v>
      </c>
      <c r="C3630" s="6">
        <v>29</v>
      </c>
      <c r="D3630" s="6">
        <v>13</v>
      </c>
      <c r="E3630" s="6" t="str">
        <f t="shared" si="221"/>
        <v>Friday</v>
      </c>
      <c r="F3630" s="6" t="str">
        <f t="shared" si="224"/>
        <v>Week-day</v>
      </c>
      <c r="G3630" s="6" t="str">
        <f>_xlfn.XLOOKUP(B3630,'[1]VLOOKUP DATA'!$A$3:$A$14,'[1]VLOOKUP DATA'!$C$3:$C$14)</f>
        <v>Low-demand</v>
      </c>
      <c r="H3630" s="6" t="str" cm="1">
        <f t="array" ref="H3630">_xlfn.XLOOKUP(1,('[1]VLOOKUP DATA'!$I$2:$I$337=[1]DATA!G3630)*('[1]VLOOKUP DATA'!$J$2:$J$337=[1]DATA!D3630)*('[1]VLOOKUP DATA'!$K$2:$K$337=[1]DATA!E3630),'[1]VLOOKUP DATA'!$L$2:$L$337)</f>
        <v>Standard</v>
      </c>
      <c r="I3630" s="1" cm="1">
        <f t="array" ref="I3630">_xlfn.XLOOKUP(B3630,'[1]VLOOKUP DATA'!$A$3:$A$14,_xlfn.XLOOKUP(H3630,'[1]VLOOKUP DATA'!$D$2:$F$2,'[1]VLOOKUP DATA'!$D$3:$F$14))*100</f>
        <v>147</v>
      </c>
      <c r="J3630" s="2">
        <v>-81.33098333333335</v>
      </c>
      <c r="K3630" s="3">
        <f t="shared" si="222"/>
        <v>0</v>
      </c>
      <c r="L3630" s="3">
        <v>97.458333333333329</v>
      </c>
      <c r="M3630" s="4">
        <v>54.126716666666653</v>
      </c>
      <c r="N3630" s="4">
        <v>955.85600833333365</v>
      </c>
      <c r="O3630" s="4">
        <v>928.65122499999939</v>
      </c>
      <c r="P3630" s="3">
        <f t="shared" si="223"/>
        <v>480.00108333333327</v>
      </c>
      <c r="Q3630" s="5">
        <v>0</v>
      </c>
      <c r="R3630" s="5">
        <f>VLOOKUP(D3630,'[1]DESIGN LOAD'!AC:AF,2,FALSE)</f>
        <v>565</v>
      </c>
      <c r="S3630" s="7">
        <f>VLOOKUP(D3630,'[1]DESIGN LOAD'!AC:AF,3,FALSE)</f>
        <v>675</v>
      </c>
      <c r="T3630">
        <f>VLOOKUP(D3630,'[1]DESIGN LOAD'!AC:AF,4,FALSE)</f>
        <v>1240</v>
      </c>
    </row>
    <row r="3631" spans="1:20" x14ac:dyDescent="0.3">
      <c r="A3631" s="6">
        <v>2024</v>
      </c>
      <c r="B3631" s="6">
        <v>11</v>
      </c>
      <c r="C3631" s="6">
        <v>29</v>
      </c>
      <c r="D3631" s="6">
        <v>14</v>
      </c>
      <c r="E3631" s="6" t="str">
        <f t="shared" si="221"/>
        <v>Friday</v>
      </c>
      <c r="F3631" s="6" t="str">
        <f t="shared" si="224"/>
        <v>Week-day</v>
      </c>
      <c r="G3631" s="6" t="str">
        <f>_xlfn.XLOOKUP(B3631,'[1]VLOOKUP DATA'!$A$3:$A$14,'[1]VLOOKUP DATA'!$C$3:$C$14)</f>
        <v>Low-demand</v>
      </c>
      <c r="H3631" s="6" t="str" cm="1">
        <f t="array" ref="H3631">_xlfn.XLOOKUP(1,('[1]VLOOKUP DATA'!$I$2:$I$337=[1]DATA!G3631)*('[1]VLOOKUP DATA'!$J$2:$J$337=[1]DATA!D3631)*('[1]VLOOKUP DATA'!$K$2:$K$337=[1]DATA!E3631),'[1]VLOOKUP DATA'!$L$2:$L$337)</f>
        <v>Standard</v>
      </c>
      <c r="I3631" s="1" cm="1">
        <f t="array" ref="I3631">_xlfn.XLOOKUP(B3631,'[1]VLOOKUP DATA'!$A$3:$A$14,_xlfn.XLOOKUP(H3631,'[1]VLOOKUP DATA'!$D$2:$F$2,'[1]VLOOKUP DATA'!$D$3:$F$14))*100</f>
        <v>147</v>
      </c>
      <c r="J3631" s="2">
        <v>10.630125000000005</v>
      </c>
      <c r="K3631" s="3">
        <f t="shared" si="222"/>
        <v>10.630125000000005</v>
      </c>
      <c r="L3631" s="3">
        <v>96.358333333333334</v>
      </c>
      <c r="M3631" s="4">
        <v>39.984158333333333</v>
      </c>
      <c r="N3631" s="4">
        <v>878.90008333333367</v>
      </c>
      <c r="O3631" s="4">
        <v>929.51407500000016</v>
      </c>
      <c r="P3631" s="3">
        <f t="shared" si="223"/>
        <v>480.00108333333327</v>
      </c>
      <c r="Q3631" s="5">
        <v>0</v>
      </c>
      <c r="R3631" s="5">
        <f>VLOOKUP(D3631,'[1]DESIGN LOAD'!AC:AF,2,FALSE)</f>
        <v>565</v>
      </c>
      <c r="S3631" s="7">
        <f>VLOOKUP(D3631,'[1]DESIGN LOAD'!AC:AF,3,FALSE)</f>
        <v>675</v>
      </c>
      <c r="T3631">
        <f>VLOOKUP(D3631,'[1]DESIGN LOAD'!AC:AF,4,FALSE)</f>
        <v>1240</v>
      </c>
    </row>
    <row r="3632" spans="1:20" x14ac:dyDescent="0.3">
      <c r="A3632" s="6">
        <v>2024</v>
      </c>
      <c r="B3632" s="6">
        <v>11</v>
      </c>
      <c r="C3632" s="6">
        <v>29</v>
      </c>
      <c r="D3632" s="6">
        <v>15</v>
      </c>
      <c r="E3632" s="6" t="str">
        <f t="shared" si="221"/>
        <v>Friday</v>
      </c>
      <c r="F3632" s="6" t="str">
        <f t="shared" si="224"/>
        <v>Week-day</v>
      </c>
      <c r="G3632" s="6" t="str">
        <f>_xlfn.XLOOKUP(B3632,'[1]VLOOKUP DATA'!$A$3:$A$14,'[1]VLOOKUP DATA'!$C$3:$C$14)</f>
        <v>Low-demand</v>
      </c>
      <c r="H3632" s="6" t="str" cm="1">
        <f t="array" ref="H3632">_xlfn.XLOOKUP(1,('[1]VLOOKUP DATA'!$I$2:$I$337=[1]DATA!G3632)*('[1]VLOOKUP DATA'!$J$2:$J$337=[1]DATA!D3632)*('[1]VLOOKUP DATA'!$K$2:$K$337=[1]DATA!E3632),'[1]VLOOKUP DATA'!$L$2:$L$337)</f>
        <v>Standard</v>
      </c>
      <c r="I3632" s="1" cm="1">
        <f t="array" ref="I3632">_xlfn.XLOOKUP(B3632,'[1]VLOOKUP DATA'!$A$3:$A$14,_xlfn.XLOOKUP(H3632,'[1]VLOOKUP DATA'!$D$2:$F$2,'[1]VLOOKUP DATA'!$D$3:$F$14))*100</f>
        <v>147</v>
      </c>
      <c r="J3632" s="2">
        <v>-9.6133469387755071</v>
      </c>
      <c r="K3632" s="3">
        <f t="shared" si="222"/>
        <v>0</v>
      </c>
      <c r="L3632" s="3">
        <v>96.489795918367349</v>
      </c>
      <c r="M3632" s="4">
        <v>47.108540816326538</v>
      </c>
      <c r="N3632" s="4">
        <v>718.37542857142887</v>
      </c>
      <c r="O3632" s="4">
        <v>741.07883673469371</v>
      </c>
      <c r="P3632" s="3">
        <f t="shared" si="223"/>
        <v>480.00108333333327</v>
      </c>
      <c r="Q3632" s="5">
        <v>0</v>
      </c>
      <c r="R3632" s="5">
        <f>VLOOKUP(D3632,'[1]DESIGN LOAD'!AC:AF,2,FALSE)</f>
        <v>565</v>
      </c>
      <c r="S3632" s="7">
        <f>VLOOKUP(D3632,'[1]DESIGN LOAD'!AC:AF,3,FALSE)</f>
        <v>675</v>
      </c>
      <c r="T3632">
        <f>VLOOKUP(D3632,'[1]DESIGN LOAD'!AC:AF,4,FALSE)</f>
        <v>1240</v>
      </c>
    </row>
    <row r="3633" spans="1:20" x14ac:dyDescent="0.3">
      <c r="A3633" s="6">
        <v>2024</v>
      </c>
      <c r="B3633" s="6">
        <v>11</v>
      </c>
      <c r="C3633" s="6">
        <v>29</v>
      </c>
      <c r="D3633" s="6">
        <v>16</v>
      </c>
      <c r="E3633" s="6" t="str">
        <f t="shared" si="221"/>
        <v>Friday</v>
      </c>
      <c r="F3633" s="6" t="str">
        <f t="shared" si="224"/>
        <v>Week-day</v>
      </c>
      <c r="G3633" s="6" t="str">
        <f>_xlfn.XLOOKUP(B3633,'[1]VLOOKUP DATA'!$A$3:$A$14,'[1]VLOOKUP DATA'!$C$3:$C$14)</f>
        <v>Low-demand</v>
      </c>
      <c r="H3633" s="6" t="str" cm="1">
        <f t="array" ref="H3633">_xlfn.XLOOKUP(1,('[1]VLOOKUP DATA'!$I$2:$I$337=[1]DATA!G3633)*('[1]VLOOKUP DATA'!$J$2:$J$337=[1]DATA!D3633)*('[1]VLOOKUP DATA'!$K$2:$K$337=[1]DATA!E3633),'[1]VLOOKUP DATA'!$L$2:$L$337)</f>
        <v>Standard</v>
      </c>
      <c r="I3633" s="1" cm="1">
        <f t="array" ref="I3633">_xlfn.XLOOKUP(B3633,'[1]VLOOKUP DATA'!$A$3:$A$14,_xlfn.XLOOKUP(H3633,'[1]VLOOKUP DATA'!$D$2:$F$2,'[1]VLOOKUP DATA'!$D$3:$F$14))*100</f>
        <v>147</v>
      </c>
      <c r="J3633" s="2">
        <v>27.714933333333342</v>
      </c>
      <c r="K3633" s="3">
        <f t="shared" si="222"/>
        <v>27.714933333333342</v>
      </c>
      <c r="L3633" s="3">
        <v>96.083333333333329</v>
      </c>
      <c r="M3633" s="4">
        <v>233.29402500000006</v>
      </c>
      <c r="N3633" s="4">
        <v>483.60834166666683</v>
      </c>
      <c r="O3633" s="4">
        <v>744.61704166666641</v>
      </c>
      <c r="P3633" s="3">
        <f t="shared" si="223"/>
        <v>480.00108333333327</v>
      </c>
      <c r="Q3633" s="5">
        <v>0</v>
      </c>
      <c r="R3633" s="5">
        <f>VLOOKUP(D3633,'[1]DESIGN LOAD'!AC:AF,2,FALSE)</f>
        <v>565</v>
      </c>
      <c r="S3633" s="7">
        <f>VLOOKUP(D3633,'[1]DESIGN LOAD'!AC:AF,3,FALSE)</f>
        <v>675</v>
      </c>
      <c r="T3633">
        <f>VLOOKUP(D3633,'[1]DESIGN LOAD'!AC:AF,4,FALSE)</f>
        <v>1240</v>
      </c>
    </row>
    <row r="3634" spans="1:20" x14ac:dyDescent="0.3">
      <c r="A3634" s="6">
        <v>2024</v>
      </c>
      <c r="B3634" s="6">
        <v>11</v>
      </c>
      <c r="C3634" s="6">
        <v>29</v>
      </c>
      <c r="D3634" s="6">
        <v>17</v>
      </c>
      <c r="E3634" s="6" t="str">
        <f t="shared" si="221"/>
        <v>Friday</v>
      </c>
      <c r="F3634" s="6" t="str">
        <f t="shared" si="224"/>
        <v>Week-day</v>
      </c>
      <c r="G3634" s="6" t="str">
        <f>_xlfn.XLOOKUP(B3634,'[1]VLOOKUP DATA'!$A$3:$A$14,'[1]VLOOKUP DATA'!$C$3:$C$14)</f>
        <v>Low-demand</v>
      </c>
      <c r="H3634" s="6" t="str" cm="1">
        <f t="array" ref="H3634">_xlfn.XLOOKUP(1,('[1]VLOOKUP DATA'!$I$2:$I$337=[1]DATA!G3634)*('[1]VLOOKUP DATA'!$J$2:$J$337=[1]DATA!D3634)*('[1]VLOOKUP DATA'!$K$2:$K$337=[1]DATA!E3634),'[1]VLOOKUP DATA'!$L$2:$L$337)</f>
        <v>Standard</v>
      </c>
      <c r="I3634" s="1" cm="1">
        <f t="array" ref="I3634">_xlfn.XLOOKUP(B3634,'[1]VLOOKUP DATA'!$A$3:$A$14,_xlfn.XLOOKUP(H3634,'[1]VLOOKUP DATA'!$D$2:$F$2,'[1]VLOOKUP DATA'!$D$3:$F$14))*100</f>
        <v>147</v>
      </c>
      <c r="J3634" s="2">
        <v>111.13301666666666</v>
      </c>
      <c r="K3634" s="3">
        <f t="shared" si="222"/>
        <v>111.13301666666666</v>
      </c>
      <c r="L3634" s="3">
        <v>93.3</v>
      </c>
      <c r="M3634" s="4">
        <v>479.81968333333344</v>
      </c>
      <c r="N3634" s="4">
        <v>215.38436666666678</v>
      </c>
      <c r="O3634" s="4">
        <v>806.33744999999988</v>
      </c>
      <c r="P3634" s="3">
        <f t="shared" si="223"/>
        <v>480.00108333333327</v>
      </c>
      <c r="Q3634" s="5">
        <v>0</v>
      </c>
      <c r="R3634" s="5">
        <f>VLOOKUP(D3634,'[1]DESIGN LOAD'!AC:AF,2,FALSE)</f>
        <v>555</v>
      </c>
      <c r="S3634" s="7">
        <f>VLOOKUP(D3634,'[1]DESIGN LOAD'!AC:AF,3,FALSE)</f>
        <v>675</v>
      </c>
      <c r="T3634">
        <f>VLOOKUP(D3634,'[1]DESIGN LOAD'!AC:AF,4,FALSE)</f>
        <v>1230</v>
      </c>
    </row>
    <row r="3635" spans="1:20" x14ac:dyDescent="0.3">
      <c r="A3635" s="6">
        <v>2024</v>
      </c>
      <c r="B3635" s="6">
        <v>11</v>
      </c>
      <c r="C3635" s="6">
        <v>29</v>
      </c>
      <c r="D3635" s="6">
        <v>18</v>
      </c>
      <c r="E3635" s="6" t="str">
        <f t="shared" si="221"/>
        <v>Friday</v>
      </c>
      <c r="F3635" s="6" t="str">
        <f t="shared" si="224"/>
        <v>Week-day</v>
      </c>
      <c r="G3635" s="6" t="str">
        <f>_xlfn.XLOOKUP(B3635,'[1]VLOOKUP DATA'!$A$3:$A$14,'[1]VLOOKUP DATA'!$C$3:$C$14)</f>
        <v>Low-demand</v>
      </c>
      <c r="H3635" s="6" t="str" cm="1">
        <f t="array" ref="H3635">_xlfn.XLOOKUP(1,('[1]VLOOKUP DATA'!$I$2:$I$337=[1]DATA!G3635)*('[1]VLOOKUP DATA'!$J$2:$J$337=[1]DATA!D3635)*('[1]VLOOKUP DATA'!$K$2:$K$337=[1]DATA!E3635),'[1]VLOOKUP DATA'!$L$2:$L$337)</f>
        <v>Peak</v>
      </c>
      <c r="I3635" s="1" cm="1">
        <f t="array" ref="I3635">_xlfn.XLOOKUP(B3635,'[1]VLOOKUP DATA'!$A$3:$A$14,_xlfn.XLOOKUP(H3635,'[1]VLOOKUP DATA'!$D$2:$F$2,'[1]VLOOKUP DATA'!$D$3:$F$14))*100</f>
        <v>213</v>
      </c>
      <c r="J3635" s="2">
        <v>144.95296666666664</v>
      </c>
      <c r="K3635" s="3">
        <f t="shared" si="222"/>
        <v>144.95296666666664</v>
      </c>
      <c r="L3635" s="3">
        <v>84.15</v>
      </c>
      <c r="M3635" s="4">
        <v>479.82550000000003</v>
      </c>
      <c r="N3635" s="4">
        <v>42.023333333333326</v>
      </c>
      <c r="O3635" s="4">
        <v>666.80234166666639</v>
      </c>
      <c r="P3635" s="3">
        <f t="shared" si="223"/>
        <v>480.00108333333327</v>
      </c>
      <c r="Q3635" s="5">
        <v>0</v>
      </c>
      <c r="R3635" s="5">
        <f>VLOOKUP(D3635,'[1]DESIGN LOAD'!AC:AF,2,FALSE)</f>
        <v>485</v>
      </c>
      <c r="S3635" s="7">
        <f>VLOOKUP(D3635,'[1]DESIGN LOAD'!AC:AF,3,FALSE)</f>
        <v>655</v>
      </c>
      <c r="T3635">
        <f>VLOOKUP(D3635,'[1]DESIGN LOAD'!AC:AF,4,FALSE)</f>
        <v>1140</v>
      </c>
    </row>
    <row r="3636" spans="1:20" x14ac:dyDescent="0.3">
      <c r="A3636" s="6">
        <v>2024</v>
      </c>
      <c r="B3636" s="6">
        <v>11</v>
      </c>
      <c r="C3636" s="6">
        <v>29</v>
      </c>
      <c r="D3636" s="6">
        <v>19</v>
      </c>
      <c r="E3636" s="6" t="str">
        <f t="shared" si="221"/>
        <v>Friday</v>
      </c>
      <c r="F3636" s="6" t="str">
        <f t="shared" si="224"/>
        <v>Week-day</v>
      </c>
      <c r="G3636" s="6" t="str">
        <f>_xlfn.XLOOKUP(B3636,'[1]VLOOKUP DATA'!$A$3:$A$14,'[1]VLOOKUP DATA'!$C$3:$C$14)</f>
        <v>Low-demand</v>
      </c>
      <c r="H3636" s="6" t="str" cm="1">
        <f t="array" ref="H3636">_xlfn.XLOOKUP(1,('[1]VLOOKUP DATA'!$I$2:$I$337=[1]DATA!G3636)*('[1]VLOOKUP DATA'!$J$2:$J$337=[1]DATA!D3636)*('[1]VLOOKUP DATA'!$K$2:$K$337=[1]DATA!E3636),'[1]VLOOKUP DATA'!$L$2:$L$337)</f>
        <v>Peak</v>
      </c>
      <c r="I3636" s="1" cm="1">
        <f t="array" ref="I3636">_xlfn.XLOOKUP(B3636,'[1]VLOOKUP DATA'!$A$3:$A$14,_xlfn.XLOOKUP(H3636,'[1]VLOOKUP DATA'!$D$2:$F$2,'[1]VLOOKUP DATA'!$D$3:$F$14))*100</f>
        <v>213</v>
      </c>
      <c r="J3636" s="2">
        <v>73.599158333333364</v>
      </c>
      <c r="K3636" s="3">
        <f t="shared" si="222"/>
        <v>73.599158333333364</v>
      </c>
      <c r="L3636" s="3">
        <v>78.916666666666671</v>
      </c>
      <c r="M3636" s="4">
        <v>479.83673333333326</v>
      </c>
      <c r="N3636" s="4">
        <v>5.9625500000000011</v>
      </c>
      <c r="O3636" s="4">
        <v>559.39901666666651</v>
      </c>
      <c r="P3636" s="3">
        <f t="shared" si="223"/>
        <v>480.00108333333327</v>
      </c>
      <c r="Q3636" s="5">
        <v>0</v>
      </c>
      <c r="R3636" s="5">
        <f>VLOOKUP(D3636,'[1]DESIGN LOAD'!AC:AF,2,FALSE)</f>
        <v>295</v>
      </c>
      <c r="S3636" s="7">
        <f>VLOOKUP(D3636,'[1]DESIGN LOAD'!AC:AF,3,FALSE)</f>
        <v>655</v>
      </c>
      <c r="T3636">
        <f>VLOOKUP(D3636,'[1]DESIGN LOAD'!AC:AF,4,FALSE)</f>
        <v>950</v>
      </c>
    </row>
    <row r="3637" spans="1:20" x14ac:dyDescent="0.3">
      <c r="A3637" s="6">
        <v>2024</v>
      </c>
      <c r="B3637" s="6">
        <v>11</v>
      </c>
      <c r="C3637" s="6">
        <v>29</v>
      </c>
      <c r="D3637" s="6">
        <v>20</v>
      </c>
      <c r="E3637" s="6" t="str">
        <f t="shared" si="221"/>
        <v>Friday</v>
      </c>
      <c r="F3637" s="6" t="str">
        <f t="shared" si="224"/>
        <v>Week-day</v>
      </c>
      <c r="G3637" s="6" t="str">
        <f>_xlfn.XLOOKUP(B3637,'[1]VLOOKUP DATA'!$A$3:$A$14,'[1]VLOOKUP DATA'!$C$3:$C$14)</f>
        <v>Low-demand</v>
      </c>
      <c r="H3637" s="6" t="str" cm="1">
        <f t="array" ref="H3637">_xlfn.XLOOKUP(1,('[1]VLOOKUP DATA'!$I$2:$I$337=[1]DATA!G3637)*('[1]VLOOKUP DATA'!$J$2:$J$337=[1]DATA!D3637)*('[1]VLOOKUP DATA'!$K$2:$K$337=[1]DATA!E3637),'[1]VLOOKUP DATA'!$L$2:$L$337)</f>
        <v>Standard</v>
      </c>
      <c r="I3637" s="1" cm="1">
        <f t="array" ref="I3637">_xlfn.XLOOKUP(B3637,'[1]VLOOKUP DATA'!$A$3:$A$14,_xlfn.XLOOKUP(H3637,'[1]VLOOKUP DATA'!$D$2:$F$2,'[1]VLOOKUP DATA'!$D$3:$F$14))*100</f>
        <v>147</v>
      </c>
      <c r="J3637" s="2">
        <v>61.554791666666617</v>
      </c>
      <c r="K3637" s="3">
        <f t="shared" si="222"/>
        <v>61.554791666666617</v>
      </c>
      <c r="L3637" s="3">
        <v>74.25833333333334</v>
      </c>
      <c r="M3637" s="4">
        <v>479.8495166666666</v>
      </c>
      <c r="N3637" s="4">
        <v>0</v>
      </c>
      <c r="O3637" s="4">
        <v>541.40492499999982</v>
      </c>
      <c r="P3637" s="3">
        <f t="shared" si="223"/>
        <v>480.00108333333327</v>
      </c>
      <c r="Q3637" s="5">
        <v>0</v>
      </c>
      <c r="R3637" s="5">
        <f>VLOOKUP(D3637,'[1]DESIGN LOAD'!AC:AF,2,FALSE)</f>
        <v>295</v>
      </c>
      <c r="S3637" s="7">
        <f>VLOOKUP(D3637,'[1]DESIGN LOAD'!AC:AF,3,FALSE)</f>
        <v>190</v>
      </c>
      <c r="T3637">
        <f>VLOOKUP(D3637,'[1]DESIGN LOAD'!AC:AF,4,FALSE)</f>
        <v>485</v>
      </c>
    </row>
    <row r="3638" spans="1:20" x14ac:dyDescent="0.3">
      <c r="A3638" s="6">
        <v>2024</v>
      </c>
      <c r="B3638" s="6">
        <v>11</v>
      </c>
      <c r="C3638" s="6">
        <v>29</v>
      </c>
      <c r="D3638" s="6">
        <v>21</v>
      </c>
      <c r="E3638" s="6" t="str">
        <f t="shared" si="221"/>
        <v>Friday</v>
      </c>
      <c r="F3638" s="6" t="str">
        <f t="shared" si="224"/>
        <v>Week-day</v>
      </c>
      <c r="G3638" s="6" t="str">
        <f>_xlfn.XLOOKUP(B3638,'[1]VLOOKUP DATA'!$A$3:$A$14,'[1]VLOOKUP DATA'!$C$3:$C$14)</f>
        <v>Low-demand</v>
      </c>
      <c r="H3638" s="6" t="str" cm="1">
        <f t="array" ref="H3638">_xlfn.XLOOKUP(1,('[1]VLOOKUP DATA'!$I$2:$I$337=[1]DATA!G3638)*('[1]VLOOKUP DATA'!$J$2:$J$337=[1]DATA!D3638)*('[1]VLOOKUP DATA'!$K$2:$K$337=[1]DATA!E3638),'[1]VLOOKUP DATA'!$L$2:$L$337)</f>
        <v>Standard</v>
      </c>
      <c r="I3638" s="1" cm="1">
        <f t="array" ref="I3638">_xlfn.XLOOKUP(B3638,'[1]VLOOKUP DATA'!$A$3:$A$14,_xlfn.XLOOKUP(H3638,'[1]VLOOKUP DATA'!$D$2:$F$2,'[1]VLOOKUP DATA'!$D$3:$F$14))*100</f>
        <v>147</v>
      </c>
      <c r="J3638" s="2">
        <v>22.944566666666681</v>
      </c>
      <c r="K3638" s="3">
        <f t="shared" si="222"/>
        <v>22.944566666666681</v>
      </c>
      <c r="L3638" s="3">
        <v>71.516666666666666</v>
      </c>
      <c r="M3638" s="4">
        <v>479.86008333333336</v>
      </c>
      <c r="N3638" s="4">
        <v>0</v>
      </c>
      <c r="O3638" s="4">
        <v>502.80509999999998</v>
      </c>
      <c r="P3638" s="3">
        <f t="shared" si="223"/>
        <v>480.00108333333327</v>
      </c>
      <c r="Q3638" s="5">
        <v>0</v>
      </c>
      <c r="R3638" s="5">
        <f>VLOOKUP(D3638,'[1]DESIGN LOAD'!AC:AF,2,FALSE)</f>
        <v>295</v>
      </c>
      <c r="S3638" s="7">
        <f>VLOOKUP(D3638,'[1]DESIGN LOAD'!AC:AF,3,FALSE)</f>
        <v>190</v>
      </c>
      <c r="T3638">
        <f>VLOOKUP(D3638,'[1]DESIGN LOAD'!AC:AF,4,FALSE)</f>
        <v>485</v>
      </c>
    </row>
    <row r="3639" spans="1:20" x14ac:dyDescent="0.3">
      <c r="A3639" s="6">
        <v>2024</v>
      </c>
      <c r="B3639" s="6">
        <v>11</v>
      </c>
      <c r="C3639" s="6">
        <v>29</v>
      </c>
      <c r="D3639" s="6">
        <v>22</v>
      </c>
      <c r="E3639" s="6" t="str">
        <f t="shared" si="221"/>
        <v>Friday</v>
      </c>
      <c r="F3639" s="6" t="str">
        <f t="shared" si="224"/>
        <v>Week-day</v>
      </c>
      <c r="G3639" s="6" t="str">
        <f>_xlfn.XLOOKUP(B3639,'[1]VLOOKUP DATA'!$A$3:$A$14,'[1]VLOOKUP DATA'!$C$3:$C$14)</f>
        <v>Low-demand</v>
      </c>
      <c r="H3639" s="6" t="str" cm="1">
        <f t="array" ref="H3639">_xlfn.XLOOKUP(1,('[1]VLOOKUP DATA'!$I$2:$I$337=[1]DATA!G3639)*('[1]VLOOKUP DATA'!$J$2:$J$337=[1]DATA!D3639)*('[1]VLOOKUP DATA'!$K$2:$K$337=[1]DATA!E3639),'[1]VLOOKUP DATA'!$L$2:$L$337)</f>
        <v>Off-Peak</v>
      </c>
      <c r="I3639" s="1" cm="1">
        <f t="array" ref="I3639">_xlfn.XLOOKUP(B3639,'[1]VLOOKUP DATA'!$A$3:$A$14,_xlfn.XLOOKUP(H3639,'[1]VLOOKUP DATA'!$D$2:$F$2,'[1]VLOOKUP DATA'!$D$3:$F$14))*100</f>
        <v>93</v>
      </c>
      <c r="J3639" s="2">
        <v>29.437074999999997</v>
      </c>
      <c r="K3639" s="3">
        <f t="shared" si="222"/>
        <v>29.437074999999997</v>
      </c>
      <c r="L3639" s="3">
        <v>69.208333333333329</v>
      </c>
      <c r="M3639" s="4">
        <v>479.84968333333308</v>
      </c>
      <c r="N3639" s="4">
        <v>0</v>
      </c>
      <c r="O3639" s="4">
        <v>509.28720833333307</v>
      </c>
      <c r="P3639" s="3">
        <f t="shared" si="223"/>
        <v>480.00108333333327</v>
      </c>
      <c r="Q3639" s="5">
        <v>0</v>
      </c>
      <c r="R3639" s="5">
        <f>VLOOKUP(D3639,'[1]DESIGN LOAD'!AC:AF,2,FALSE)</f>
        <v>200</v>
      </c>
      <c r="S3639" s="7">
        <f>VLOOKUP(D3639,'[1]DESIGN LOAD'!AC:AF,3,FALSE)</f>
        <v>190</v>
      </c>
      <c r="T3639">
        <f>VLOOKUP(D3639,'[1]DESIGN LOAD'!AC:AF,4,FALSE)</f>
        <v>390</v>
      </c>
    </row>
    <row r="3640" spans="1:20" x14ac:dyDescent="0.3">
      <c r="A3640" s="6">
        <v>2024</v>
      </c>
      <c r="B3640" s="6">
        <v>11</v>
      </c>
      <c r="C3640" s="6">
        <v>29</v>
      </c>
      <c r="D3640" s="6">
        <v>23</v>
      </c>
      <c r="E3640" s="6" t="str">
        <f t="shared" si="221"/>
        <v>Friday</v>
      </c>
      <c r="F3640" s="6" t="str">
        <f t="shared" si="224"/>
        <v>Week-day</v>
      </c>
      <c r="G3640" s="6" t="str">
        <f>_xlfn.XLOOKUP(B3640,'[1]VLOOKUP DATA'!$A$3:$A$14,'[1]VLOOKUP DATA'!$C$3:$C$14)</f>
        <v>Low-demand</v>
      </c>
      <c r="H3640" s="6" t="str" cm="1">
        <f t="array" ref="H3640">_xlfn.XLOOKUP(1,('[1]VLOOKUP DATA'!$I$2:$I$337=[1]DATA!G3640)*('[1]VLOOKUP DATA'!$J$2:$J$337=[1]DATA!D3640)*('[1]VLOOKUP DATA'!$K$2:$K$337=[1]DATA!E3640),'[1]VLOOKUP DATA'!$L$2:$L$337)</f>
        <v>Off-Peak</v>
      </c>
      <c r="I3640" s="1" cm="1">
        <f t="array" ref="I3640">_xlfn.XLOOKUP(B3640,'[1]VLOOKUP DATA'!$A$3:$A$14,_xlfn.XLOOKUP(H3640,'[1]VLOOKUP DATA'!$D$2:$F$2,'[1]VLOOKUP DATA'!$D$3:$F$14))*100</f>
        <v>93</v>
      </c>
      <c r="J3640" s="2">
        <v>43.703024999999997</v>
      </c>
      <c r="K3640" s="3">
        <f t="shared" si="222"/>
        <v>43.703024999999997</v>
      </c>
      <c r="L3640" s="3">
        <v>66.625</v>
      </c>
      <c r="M3640" s="4">
        <v>479.8243833333334</v>
      </c>
      <c r="N3640" s="4">
        <v>0</v>
      </c>
      <c r="O3640" s="4">
        <v>523.52795833333323</v>
      </c>
      <c r="P3640" s="3">
        <f t="shared" si="223"/>
        <v>480.00108333333327</v>
      </c>
      <c r="Q3640" s="5">
        <v>0</v>
      </c>
      <c r="R3640" s="5">
        <f>VLOOKUP(D3640,'[1]DESIGN LOAD'!AC:AF,2,FALSE)</f>
        <v>200</v>
      </c>
      <c r="S3640" s="7">
        <f>VLOOKUP(D3640,'[1]DESIGN LOAD'!AC:AF,3,FALSE)</f>
        <v>190</v>
      </c>
      <c r="T3640">
        <f>VLOOKUP(D3640,'[1]DESIGN LOAD'!AC:AF,4,FALSE)</f>
        <v>390</v>
      </c>
    </row>
    <row r="3641" spans="1:20" x14ac:dyDescent="0.3">
      <c r="A3641" s="6">
        <v>2024</v>
      </c>
      <c r="B3641" s="6">
        <v>11</v>
      </c>
      <c r="C3641" s="6">
        <v>30</v>
      </c>
      <c r="D3641" s="6">
        <v>0</v>
      </c>
      <c r="E3641" s="6" t="str">
        <f t="shared" si="221"/>
        <v>Saturday</v>
      </c>
      <c r="F3641" s="6" t="str">
        <f t="shared" si="224"/>
        <v>Weekend</v>
      </c>
      <c r="G3641" s="6" t="str">
        <f>_xlfn.XLOOKUP(B3641,'[1]VLOOKUP DATA'!$A$3:$A$14,'[1]VLOOKUP DATA'!$C$3:$C$14)</f>
        <v>Low-demand</v>
      </c>
      <c r="H3641" s="6" t="str" cm="1">
        <f t="array" ref="H3641">_xlfn.XLOOKUP(1,('[1]VLOOKUP DATA'!$I$2:$I$337=[1]DATA!G3641)*('[1]VLOOKUP DATA'!$J$2:$J$337=[1]DATA!D3641)*('[1]VLOOKUP DATA'!$K$2:$K$337=[1]DATA!E3641),'[1]VLOOKUP DATA'!$L$2:$L$337)</f>
        <v>Off-Peak</v>
      </c>
      <c r="I3641" s="1" cm="1">
        <f t="array" ref="I3641">_xlfn.XLOOKUP(B3641,'[1]VLOOKUP DATA'!$A$3:$A$14,_xlfn.XLOOKUP(H3641,'[1]VLOOKUP DATA'!$D$2:$F$2,'[1]VLOOKUP DATA'!$D$3:$F$14))*100</f>
        <v>93</v>
      </c>
      <c r="J3641" s="2">
        <v>31.656449999999992</v>
      </c>
      <c r="K3641" s="3">
        <f t="shared" si="222"/>
        <v>31.656449999999992</v>
      </c>
      <c r="L3641" s="3">
        <v>63.908333333333331</v>
      </c>
      <c r="M3641" s="4">
        <v>479.87611666666663</v>
      </c>
      <c r="N3641" s="4">
        <v>0</v>
      </c>
      <c r="O3641" s="4">
        <v>511.5331250000001</v>
      </c>
      <c r="P3641" s="3">
        <f t="shared" si="223"/>
        <v>480.00108333333327</v>
      </c>
      <c r="Q3641" s="5">
        <v>0</v>
      </c>
      <c r="R3641" s="5">
        <f>VLOOKUP(D3641,'[1]DESIGN LOAD'!AC:AF,2,FALSE)</f>
        <v>200</v>
      </c>
      <c r="S3641" s="7">
        <f>VLOOKUP(D3641,'[1]DESIGN LOAD'!AC:AF,3,FALSE)</f>
        <v>190</v>
      </c>
      <c r="T3641">
        <f>VLOOKUP(D3641,'[1]DESIGN LOAD'!AC:AF,4,FALSE)</f>
        <v>390</v>
      </c>
    </row>
    <row r="3642" spans="1:20" x14ac:dyDescent="0.3">
      <c r="A3642" s="6">
        <v>2024</v>
      </c>
      <c r="B3642" s="6">
        <v>11</v>
      </c>
      <c r="C3642" s="6">
        <v>30</v>
      </c>
      <c r="D3642" s="6">
        <v>1</v>
      </c>
      <c r="E3642" s="6" t="str">
        <f t="shared" si="221"/>
        <v>Saturday</v>
      </c>
      <c r="F3642" s="6" t="str">
        <f t="shared" si="224"/>
        <v>Weekend</v>
      </c>
      <c r="G3642" s="6" t="str">
        <f>_xlfn.XLOOKUP(B3642,'[1]VLOOKUP DATA'!$A$3:$A$14,'[1]VLOOKUP DATA'!$C$3:$C$14)</f>
        <v>Low-demand</v>
      </c>
      <c r="H3642" s="6" t="str" cm="1">
        <f t="array" ref="H3642">_xlfn.XLOOKUP(1,('[1]VLOOKUP DATA'!$I$2:$I$337=[1]DATA!G3642)*('[1]VLOOKUP DATA'!$J$2:$J$337=[1]DATA!D3642)*('[1]VLOOKUP DATA'!$K$2:$K$337=[1]DATA!E3642),'[1]VLOOKUP DATA'!$L$2:$L$337)</f>
        <v>Off-Peak</v>
      </c>
      <c r="I3642" s="1" cm="1">
        <f t="array" ref="I3642">_xlfn.XLOOKUP(B3642,'[1]VLOOKUP DATA'!$A$3:$A$14,_xlfn.XLOOKUP(H3642,'[1]VLOOKUP DATA'!$D$2:$F$2,'[1]VLOOKUP DATA'!$D$3:$F$14))*100</f>
        <v>93</v>
      </c>
      <c r="J3642" s="2">
        <v>48.005558333333326</v>
      </c>
      <c r="K3642" s="3">
        <f t="shared" si="222"/>
        <v>48.005558333333326</v>
      </c>
      <c r="L3642" s="3">
        <v>60.841666666666669</v>
      </c>
      <c r="M3642" s="4">
        <v>479.81796666666662</v>
      </c>
      <c r="N3642" s="4">
        <v>0</v>
      </c>
      <c r="O3642" s="4">
        <v>527.82402499999989</v>
      </c>
      <c r="P3642" s="3">
        <f t="shared" si="223"/>
        <v>480.00108333333327</v>
      </c>
      <c r="Q3642" s="5">
        <v>0</v>
      </c>
      <c r="R3642" s="5">
        <f>VLOOKUP(D3642,'[1]DESIGN LOAD'!AC:AF,2,FALSE)</f>
        <v>200</v>
      </c>
      <c r="S3642" s="7">
        <f>VLOOKUP(D3642,'[1]DESIGN LOAD'!AC:AF,3,FALSE)</f>
        <v>190</v>
      </c>
      <c r="T3642">
        <f>VLOOKUP(D3642,'[1]DESIGN LOAD'!AC:AF,4,FALSE)</f>
        <v>390</v>
      </c>
    </row>
    <row r="3643" spans="1:20" x14ac:dyDescent="0.3">
      <c r="A3643" s="6">
        <v>2024</v>
      </c>
      <c r="B3643" s="6">
        <v>11</v>
      </c>
      <c r="C3643" s="6">
        <v>30</v>
      </c>
      <c r="D3643" s="6">
        <v>2</v>
      </c>
      <c r="E3643" s="6" t="str">
        <f t="shared" si="221"/>
        <v>Saturday</v>
      </c>
      <c r="F3643" s="6" t="str">
        <f t="shared" si="224"/>
        <v>Weekend</v>
      </c>
      <c r="G3643" s="6" t="str">
        <f>_xlfn.XLOOKUP(B3643,'[1]VLOOKUP DATA'!$A$3:$A$14,'[1]VLOOKUP DATA'!$C$3:$C$14)</f>
        <v>Low-demand</v>
      </c>
      <c r="H3643" s="6" t="str" cm="1">
        <f t="array" ref="H3643">_xlfn.XLOOKUP(1,('[1]VLOOKUP DATA'!$I$2:$I$337=[1]DATA!G3643)*('[1]VLOOKUP DATA'!$J$2:$J$337=[1]DATA!D3643)*('[1]VLOOKUP DATA'!$K$2:$K$337=[1]DATA!E3643),'[1]VLOOKUP DATA'!$L$2:$L$337)</f>
        <v>Off-Peak</v>
      </c>
      <c r="I3643" s="1" cm="1">
        <f t="array" ref="I3643">_xlfn.XLOOKUP(B3643,'[1]VLOOKUP DATA'!$A$3:$A$14,_xlfn.XLOOKUP(H3643,'[1]VLOOKUP DATA'!$D$2:$F$2,'[1]VLOOKUP DATA'!$D$3:$F$14))*100</f>
        <v>93</v>
      </c>
      <c r="J3643" s="2">
        <v>101.65071666666664</v>
      </c>
      <c r="K3643" s="3">
        <f t="shared" si="222"/>
        <v>101.65071666666664</v>
      </c>
      <c r="L3643" s="3">
        <v>56.158333333333331</v>
      </c>
      <c r="M3643" s="4">
        <v>479.83964166666669</v>
      </c>
      <c r="N3643" s="4">
        <v>0</v>
      </c>
      <c r="O3643" s="4">
        <v>581.49087500000007</v>
      </c>
      <c r="P3643" s="3">
        <f t="shared" si="223"/>
        <v>480.00108333333327</v>
      </c>
      <c r="Q3643" s="5">
        <v>0</v>
      </c>
      <c r="R3643" s="5">
        <f>VLOOKUP(D3643,'[1]DESIGN LOAD'!AC:AF,2,FALSE)</f>
        <v>200</v>
      </c>
      <c r="S3643" s="7">
        <f>VLOOKUP(D3643,'[1]DESIGN LOAD'!AC:AF,3,FALSE)</f>
        <v>190</v>
      </c>
      <c r="T3643">
        <f>VLOOKUP(D3643,'[1]DESIGN LOAD'!AC:AF,4,FALSE)</f>
        <v>390</v>
      </c>
    </row>
    <row r="3644" spans="1:20" x14ac:dyDescent="0.3">
      <c r="A3644" s="6">
        <v>2024</v>
      </c>
      <c r="B3644" s="6">
        <v>11</v>
      </c>
      <c r="C3644" s="6">
        <v>30</v>
      </c>
      <c r="D3644" s="6">
        <v>3</v>
      </c>
      <c r="E3644" s="6" t="str">
        <f t="shared" si="221"/>
        <v>Saturday</v>
      </c>
      <c r="F3644" s="6" t="str">
        <f t="shared" si="224"/>
        <v>Weekend</v>
      </c>
      <c r="G3644" s="6" t="str">
        <f>_xlfn.XLOOKUP(B3644,'[1]VLOOKUP DATA'!$A$3:$A$14,'[1]VLOOKUP DATA'!$C$3:$C$14)</f>
        <v>Low-demand</v>
      </c>
      <c r="H3644" s="6" t="str" cm="1">
        <f t="array" ref="H3644">_xlfn.XLOOKUP(1,('[1]VLOOKUP DATA'!$I$2:$I$337=[1]DATA!G3644)*('[1]VLOOKUP DATA'!$J$2:$J$337=[1]DATA!D3644)*('[1]VLOOKUP DATA'!$K$2:$K$337=[1]DATA!E3644),'[1]VLOOKUP DATA'!$L$2:$L$337)</f>
        <v>Off-Peak</v>
      </c>
      <c r="I3644" s="1" cm="1">
        <f t="array" ref="I3644">_xlfn.XLOOKUP(B3644,'[1]VLOOKUP DATA'!$A$3:$A$14,_xlfn.XLOOKUP(H3644,'[1]VLOOKUP DATA'!$D$2:$F$2,'[1]VLOOKUP DATA'!$D$3:$F$14))*100</f>
        <v>93</v>
      </c>
      <c r="J3644" s="2">
        <v>109.77063333333338</v>
      </c>
      <c r="K3644" s="3">
        <f t="shared" si="222"/>
        <v>109.77063333333338</v>
      </c>
      <c r="L3644" s="3">
        <v>50.024999999999999</v>
      </c>
      <c r="M3644" s="4">
        <v>479.83094999999997</v>
      </c>
      <c r="N3644" s="4">
        <v>0</v>
      </c>
      <c r="O3644" s="4">
        <v>589.60202500000003</v>
      </c>
      <c r="P3644" s="3">
        <f t="shared" si="223"/>
        <v>480.00108333333327</v>
      </c>
      <c r="Q3644" s="5">
        <v>0</v>
      </c>
      <c r="R3644" s="5">
        <f>VLOOKUP(D3644,'[1]DESIGN LOAD'!AC:AF,2,FALSE)</f>
        <v>200</v>
      </c>
      <c r="S3644" s="7">
        <f>VLOOKUP(D3644,'[1]DESIGN LOAD'!AC:AF,3,FALSE)</f>
        <v>190</v>
      </c>
      <c r="T3644">
        <f>VLOOKUP(D3644,'[1]DESIGN LOAD'!AC:AF,4,FALSE)</f>
        <v>390</v>
      </c>
    </row>
    <row r="3645" spans="1:20" x14ac:dyDescent="0.3">
      <c r="A3645" s="6">
        <v>2024</v>
      </c>
      <c r="B3645" s="6">
        <v>11</v>
      </c>
      <c r="C3645" s="6">
        <v>30</v>
      </c>
      <c r="D3645" s="6">
        <v>4</v>
      </c>
      <c r="E3645" s="6" t="str">
        <f t="shared" si="221"/>
        <v>Saturday</v>
      </c>
      <c r="F3645" s="6" t="str">
        <f t="shared" si="224"/>
        <v>Weekend</v>
      </c>
      <c r="G3645" s="6" t="str">
        <f>_xlfn.XLOOKUP(B3645,'[1]VLOOKUP DATA'!$A$3:$A$14,'[1]VLOOKUP DATA'!$C$3:$C$14)</f>
        <v>Low-demand</v>
      </c>
      <c r="H3645" s="6" t="str" cm="1">
        <f t="array" ref="H3645">_xlfn.XLOOKUP(1,('[1]VLOOKUP DATA'!$I$2:$I$337=[1]DATA!G3645)*('[1]VLOOKUP DATA'!$J$2:$J$337=[1]DATA!D3645)*('[1]VLOOKUP DATA'!$K$2:$K$337=[1]DATA!E3645),'[1]VLOOKUP DATA'!$L$2:$L$337)</f>
        <v>Off-Peak</v>
      </c>
      <c r="I3645" s="1" cm="1">
        <f t="array" ref="I3645">_xlfn.XLOOKUP(B3645,'[1]VLOOKUP DATA'!$A$3:$A$14,_xlfn.XLOOKUP(H3645,'[1]VLOOKUP DATA'!$D$2:$F$2,'[1]VLOOKUP DATA'!$D$3:$F$14))*100</f>
        <v>93</v>
      </c>
      <c r="J3645" s="2">
        <v>111.15672500000007</v>
      </c>
      <c r="K3645" s="3">
        <f t="shared" si="222"/>
        <v>111.15672500000007</v>
      </c>
      <c r="L3645" s="3">
        <v>43.591666666666669</v>
      </c>
      <c r="M3645" s="4">
        <v>479.83171666666681</v>
      </c>
      <c r="N3645" s="4">
        <v>0</v>
      </c>
      <c r="O3645" s="4">
        <v>590.98896666666667</v>
      </c>
      <c r="P3645" s="3">
        <f t="shared" si="223"/>
        <v>480.00108333333327</v>
      </c>
      <c r="Q3645" s="5">
        <v>0</v>
      </c>
      <c r="R3645" s="5">
        <f>VLOOKUP(D3645,'[1]DESIGN LOAD'!AC:AF,2,FALSE)</f>
        <v>295</v>
      </c>
      <c r="S3645" s="7">
        <f>VLOOKUP(D3645,'[1]DESIGN LOAD'!AC:AF,3,FALSE)</f>
        <v>190</v>
      </c>
      <c r="T3645">
        <f>VLOOKUP(D3645,'[1]DESIGN LOAD'!AC:AF,4,FALSE)</f>
        <v>485</v>
      </c>
    </row>
    <row r="3646" spans="1:20" x14ac:dyDescent="0.3">
      <c r="A3646" s="6">
        <v>2024</v>
      </c>
      <c r="B3646" s="6">
        <v>11</v>
      </c>
      <c r="C3646" s="6">
        <v>30</v>
      </c>
      <c r="D3646" s="6">
        <v>5</v>
      </c>
      <c r="E3646" s="6" t="str">
        <f t="shared" si="221"/>
        <v>Saturday</v>
      </c>
      <c r="F3646" s="6" t="str">
        <f t="shared" si="224"/>
        <v>Weekend</v>
      </c>
      <c r="G3646" s="6" t="str">
        <f>_xlfn.XLOOKUP(B3646,'[1]VLOOKUP DATA'!$A$3:$A$14,'[1]VLOOKUP DATA'!$C$3:$C$14)</f>
        <v>Low-demand</v>
      </c>
      <c r="H3646" s="6" t="str" cm="1">
        <f t="array" ref="H3646">_xlfn.XLOOKUP(1,('[1]VLOOKUP DATA'!$I$2:$I$337=[1]DATA!G3646)*('[1]VLOOKUP DATA'!$J$2:$J$337=[1]DATA!D3646)*('[1]VLOOKUP DATA'!$K$2:$K$337=[1]DATA!E3646),'[1]VLOOKUP DATA'!$L$2:$L$337)</f>
        <v>Off-Peak</v>
      </c>
      <c r="I3646" s="1" cm="1">
        <f t="array" ref="I3646">_xlfn.XLOOKUP(B3646,'[1]VLOOKUP DATA'!$A$3:$A$14,_xlfn.XLOOKUP(H3646,'[1]VLOOKUP DATA'!$D$2:$F$2,'[1]VLOOKUP DATA'!$D$3:$F$14))*100</f>
        <v>93</v>
      </c>
      <c r="J3646" s="2">
        <v>101.80825000000003</v>
      </c>
      <c r="K3646" s="3">
        <f t="shared" si="222"/>
        <v>101.80825000000003</v>
      </c>
      <c r="L3646" s="3">
        <v>37.158333333333331</v>
      </c>
      <c r="M3646" s="4">
        <v>479.75437499999992</v>
      </c>
      <c r="N3646" s="4">
        <v>9.3074666666666666</v>
      </c>
      <c r="O3646" s="4">
        <v>590.87059166666688</v>
      </c>
      <c r="P3646" s="3">
        <f t="shared" si="223"/>
        <v>480.00108333333327</v>
      </c>
      <c r="Q3646" s="5">
        <v>0</v>
      </c>
      <c r="R3646" s="5">
        <f>VLOOKUP(D3646,'[1]DESIGN LOAD'!AC:AF,2,FALSE)</f>
        <v>295</v>
      </c>
      <c r="S3646" s="7">
        <f>VLOOKUP(D3646,'[1]DESIGN LOAD'!AC:AF,3,FALSE)</f>
        <v>190</v>
      </c>
      <c r="T3646">
        <f>VLOOKUP(D3646,'[1]DESIGN LOAD'!AC:AF,4,FALSE)</f>
        <v>485</v>
      </c>
    </row>
    <row r="3647" spans="1:20" x14ac:dyDescent="0.3">
      <c r="A3647" s="6">
        <v>2024</v>
      </c>
      <c r="B3647" s="6">
        <v>11</v>
      </c>
      <c r="C3647" s="6">
        <v>30</v>
      </c>
      <c r="D3647" s="6">
        <v>6</v>
      </c>
      <c r="E3647" s="6" t="str">
        <f t="shared" si="221"/>
        <v>Saturday</v>
      </c>
      <c r="F3647" s="6" t="str">
        <f t="shared" si="224"/>
        <v>Weekend</v>
      </c>
      <c r="G3647" s="6" t="str">
        <f>_xlfn.XLOOKUP(B3647,'[1]VLOOKUP DATA'!$A$3:$A$14,'[1]VLOOKUP DATA'!$C$3:$C$14)</f>
        <v>Low-demand</v>
      </c>
      <c r="H3647" s="6" t="str" cm="1">
        <f t="array" ref="H3647">_xlfn.XLOOKUP(1,('[1]VLOOKUP DATA'!$I$2:$I$337=[1]DATA!G3647)*('[1]VLOOKUP DATA'!$J$2:$J$337=[1]DATA!D3647)*('[1]VLOOKUP DATA'!$K$2:$K$337=[1]DATA!E3647),'[1]VLOOKUP DATA'!$L$2:$L$337)</f>
        <v>Off-Peak</v>
      </c>
      <c r="I3647" s="1" cm="1">
        <f t="array" ref="I3647">_xlfn.XLOOKUP(B3647,'[1]VLOOKUP DATA'!$A$3:$A$14,_xlfn.XLOOKUP(H3647,'[1]VLOOKUP DATA'!$D$2:$F$2,'[1]VLOOKUP DATA'!$D$3:$F$14))*100</f>
        <v>93</v>
      </c>
      <c r="J3647" s="2">
        <v>-114.52844999999996</v>
      </c>
      <c r="K3647" s="3">
        <f t="shared" si="222"/>
        <v>0</v>
      </c>
      <c r="L3647" s="3">
        <v>35.35</v>
      </c>
      <c r="M3647" s="4">
        <v>450.24119999999988</v>
      </c>
      <c r="N3647" s="4">
        <v>148.07029999999997</v>
      </c>
      <c r="O3647" s="4">
        <v>647.40401666666685</v>
      </c>
      <c r="P3647" s="3">
        <f t="shared" si="223"/>
        <v>480.00108333333327</v>
      </c>
      <c r="Q3647" s="5">
        <v>163.62090833333332</v>
      </c>
      <c r="R3647" s="5">
        <f>VLOOKUP(D3647,'[1]DESIGN LOAD'!AC:AF,2,FALSE)</f>
        <v>295</v>
      </c>
      <c r="S3647" s="7">
        <f>VLOOKUP(D3647,'[1]DESIGN LOAD'!AC:AF,3,FALSE)</f>
        <v>190</v>
      </c>
      <c r="T3647">
        <f>VLOOKUP(D3647,'[1]DESIGN LOAD'!AC:AF,4,FALSE)</f>
        <v>485</v>
      </c>
    </row>
    <row r="3648" spans="1:20" x14ac:dyDescent="0.3">
      <c r="A3648" s="6">
        <v>2024</v>
      </c>
      <c r="B3648" s="6">
        <v>11</v>
      </c>
      <c r="C3648" s="6">
        <v>30</v>
      </c>
      <c r="D3648" s="6">
        <v>7</v>
      </c>
      <c r="E3648" s="6" t="str">
        <f t="shared" si="221"/>
        <v>Saturday</v>
      </c>
      <c r="F3648" s="6" t="str">
        <f t="shared" si="224"/>
        <v>Weekend</v>
      </c>
      <c r="G3648" s="6" t="str">
        <f>_xlfn.XLOOKUP(B3648,'[1]VLOOKUP DATA'!$A$3:$A$14,'[1]VLOOKUP DATA'!$C$3:$C$14)</f>
        <v>Low-demand</v>
      </c>
      <c r="H3648" s="6" t="str" cm="1">
        <f t="array" ref="H3648">_xlfn.XLOOKUP(1,('[1]VLOOKUP DATA'!$I$2:$I$337=[1]DATA!G3648)*('[1]VLOOKUP DATA'!$J$2:$J$337=[1]DATA!D3648)*('[1]VLOOKUP DATA'!$K$2:$K$337=[1]DATA!E3648),'[1]VLOOKUP DATA'!$L$2:$L$337)</f>
        <v>Standard</v>
      </c>
      <c r="I3648" s="1" cm="1">
        <f t="array" ref="I3648">_xlfn.XLOOKUP(B3648,'[1]VLOOKUP DATA'!$A$3:$A$14,_xlfn.XLOOKUP(H3648,'[1]VLOOKUP DATA'!$D$2:$F$2,'[1]VLOOKUP DATA'!$D$3:$F$14))*100</f>
        <v>147</v>
      </c>
      <c r="J3648" s="2">
        <v>-176.72395833333343</v>
      </c>
      <c r="K3648" s="3">
        <f t="shared" si="222"/>
        <v>0</v>
      </c>
      <c r="L3648" s="3">
        <v>41.783333333333331</v>
      </c>
      <c r="M3648" s="4">
        <v>479.81764166666676</v>
      </c>
      <c r="N3648" s="4">
        <v>436.10351666666668</v>
      </c>
      <c r="O3648" s="4">
        <v>739.19667499999991</v>
      </c>
      <c r="P3648" s="3">
        <f t="shared" si="223"/>
        <v>480.00108333333327</v>
      </c>
      <c r="Q3648" s="5">
        <v>0</v>
      </c>
      <c r="R3648" s="5">
        <f>VLOOKUP(D3648,'[1]DESIGN LOAD'!AC:AF,2,FALSE)</f>
        <v>565</v>
      </c>
      <c r="S3648" s="7">
        <f>VLOOKUP(D3648,'[1]DESIGN LOAD'!AC:AF,3,FALSE)</f>
        <v>690</v>
      </c>
      <c r="T3648">
        <f>VLOOKUP(D3648,'[1]DESIGN LOAD'!AC:AF,4,FALSE)</f>
        <v>1255</v>
      </c>
    </row>
    <row r="3649" spans="1:20" x14ac:dyDescent="0.3">
      <c r="A3649" s="6">
        <v>2024</v>
      </c>
      <c r="B3649" s="6">
        <v>11</v>
      </c>
      <c r="C3649" s="6">
        <v>30</v>
      </c>
      <c r="D3649" s="6">
        <v>8</v>
      </c>
      <c r="E3649" s="6" t="str">
        <f t="shared" si="221"/>
        <v>Saturday</v>
      </c>
      <c r="F3649" s="6" t="str">
        <f t="shared" si="224"/>
        <v>Weekend</v>
      </c>
      <c r="G3649" s="6" t="str">
        <f>_xlfn.XLOOKUP(B3649,'[1]VLOOKUP DATA'!$A$3:$A$14,'[1]VLOOKUP DATA'!$C$3:$C$14)</f>
        <v>Low-demand</v>
      </c>
      <c r="H3649" s="6" t="str" cm="1">
        <f t="array" ref="H3649">_xlfn.XLOOKUP(1,('[1]VLOOKUP DATA'!$I$2:$I$337=[1]DATA!G3649)*('[1]VLOOKUP DATA'!$J$2:$J$337=[1]DATA!D3649)*('[1]VLOOKUP DATA'!$K$2:$K$337=[1]DATA!E3649),'[1]VLOOKUP DATA'!$L$2:$L$337)</f>
        <v>Standard</v>
      </c>
      <c r="I3649" s="1" cm="1">
        <f t="array" ref="I3649">_xlfn.XLOOKUP(B3649,'[1]VLOOKUP DATA'!$A$3:$A$14,_xlfn.XLOOKUP(H3649,'[1]VLOOKUP DATA'!$D$2:$F$2,'[1]VLOOKUP DATA'!$D$3:$F$14))*100</f>
        <v>147</v>
      </c>
      <c r="J3649" s="2">
        <v>-305.4478166666666</v>
      </c>
      <c r="K3649" s="3">
        <f t="shared" si="222"/>
        <v>0</v>
      </c>
      <c r="L3649" s="3">
        <v>52.69166666666667</v>
      </c>
      <c r="M3649" s="4">
        <v>479.83475000000021</v>
      </c>
      <c r="N3649" s="4">
        <v>683.17052499999988</v>
      </c>
      <c r="O3649" s="4">
        <v>857.55697499999985</v>
      </c>
      <c r="P3649" s="3">
        <f t="shared" si="223"/>
        <v>480.00108333333327</v>
      </c>
      <c r="Q3649" s="5">
        <v>0</v>
      </c>
      <c r="R3649" s="5">
        <f>VLOOKUP(D3649,'[1]DESIGN LOAD'!AC:AF,2,FALSE)</f>
        <v>565</v>
      </c>
      <c r="S3649" s="7">
        <f>VLOOKUP(D3649,'[1]DESIGN LOAD'!AC:AF,3,FALSE)</f>
        <v>675</v>
      </c>
      <c r="T3649">
        <f>VLOOKUP(D3649,'[1]DESIGN LOAD'!AC:AF,4,FALSE)</f>
        <v>1240</v>
      </c>
    </row>
    <row r="3650" spans="1:20" x14ac:dyDescent="0.3">
      <c r="A3650" s="6">
        <v>2024</v>
      </c>
      <c r="B3650" s="6">
        <v>11</v>
      </c>
      <c r="C3650" s="6">
        <v>30</v>
      </c>
      <c r="D3650" s="6">
        <v>9</v>
      </c>
      <c r="E3650" s="6" t="str">
        <f t="shared" ref="E3650:E3697" si="225">TEXT(DATE(A3650, B3650, C3650), "dddd")</f>
        <v>Saturday</v>
      </c>
      <c r="F3650" s="6" t="str">
        <f t="shared" si="224"/>
        <v>Weekend</v>
      </c>
      <c r="G3650" s="6" t="str">
        <f>_xlfn.XLOOKUP(B3650,'[1]VLOOKUP DATA'!$A$3:$A$14,'[1]VLOOKUP DATA'!$C$3:$C$14)</f>
        <v>Low-demand</v>
      </c>
      <c r="H3650" s="6" t="str" cm="1">
        <f t="array" ref="H3650">_xlfn.XLOOKUP(1,('[1]VLOOKUP DATA'!$I$2:$I$337=[1]DATA!G3650)*('[1]VLOOKUP DATA'!$J$2:$J$337=[1]DATA!D3650)*('[1]VLOOKUP DATA'!$K$2:$K$337=[1]DATA!E3650),'[1]VLOOKUP DATA'!$L$2:$L$337)</f>
        <v>Standard</v>
      </c>
      <c r="I3650" s="1" cm="1">
        <f t="array" ref="I3650">_xlfn.XLOOKUP(B3650,'[1]VLOOKUP DATA'!$A$3:$A$14,_xlfn.XLOOKUP(H3650,'[1]VLOOKUP DATA'!$D$2:$F$2,'[1]VLOOKUP DATA'!$D$3:$F$14))*100</f>
        <v>147</v>
      </c>
      <c r="J3650" s="2">
        <v>-207.47024166666668</v>
      </c>
      <c r="K3650" s="3">
        <f t="shared" ref="K3650:K3691" si="226">IF(J3650&gt;0,J3650,0)</f>
        <v>0</v>
      </c>
      <c r="L3650" s="3">
        <v>66.433333333333337</v>
      </c>
      <c r="M3650" s="4">
        <v>135.94883333333334</v>
      </c>
      <c r="N3650" s="4">
        <v>861.16595833333349</v>
      </c>
      <c r="O3650" s="4">
        <v>789.64369999999985</v>
      </c>
      <c r="P3650" s="3">
        <f t="shared" ref="P3650:P3697" si="227">_xlfn.MAXIFS(M:M,B:B,B3650)</f>
        <v>480.00108333333327</v>
      </c>
      <c r="Q3650" s="5">
        <v>0</v>
      </c>
      <c r="R3650" s="5">
        <f>VLOOKUP(D3650,'[1]DESIGN LOAD'!AC:AF,2,FALSE)</f>
        <v>565</v>
      </c>
      <c r="S3650" s="7">
        <f>VLOOKUP(D3650,'[1]DESIGN LOAD'!AC:AF,3,FALSE)</f>
        <v>675</v>
      </c>
      <c r="T3650">
        <f>VLOOKUP(D3650,'[1]DESIGN LOAD'!AC:AF,4,FALSE)</f>
        <v>1240</v>
      </c>
    </row>
    <row r="3651" spans="1:20" x14ac:dyDescent="0.3">
      <c r="A3651" s="6">
        <v>2024</v>
      </c>
      <c r="B3651" s="6">
        <v>11</v>
      </c>
      <c r="C3651" s="6">
        <v>30</v>
      </c>
      <c r="D3651" s="6">
        <v>10</v>
      </c>
      <c r="E3651" s="6" t="str">
        <f t="shared" si="225"/>
        <v>Saturday</v>
      </c>
      <c r="F3651" s="6" t="str">
        <f t="shared" si="224"/>
        <v>Weekend</v>
      </c>
      <c r="G3651" s="6" t="str">
        <f>_xlfn.XLOOKUP(B3651,'[1]VLOOKUP DATA'!$A$3:$A$14,'[1]VLOOKUP DATA'!$C$3:$C$14)</f>
        <v>Low-demand</v>
      </c>
      <c r="H3651" s="6" t="str" cm="1">
        <f t="array" ref="H3651">_xlfn.XLOOKUP(1,('[1]VLOOKUP DATA'!$I$2:$I$337=[1]DATA!G3651)*('[1]VLOOKUP DATA'!$J$2:$J$337=[1]DATA!D3651)*('[1]VLOOKUP DATA'!$K$2:$K$337=[1]DATA!E3651),'[1]VLOOKUP DATA'!$L$2:$L$337)</f>
        <v>Standard</v>
      </c>
      <c r="I3651" s="1" cm="1">
        <f t="array" ref="I3651">_xlfn.XLOOKUP(B3651,'[1]VLOOKUP DATA'!$A$3:$A$14,_xlfn.XLOOKUP(H3651,'[1]VLOOKUP DATA'!$D$2:$F$2,'[1]VLOOKUP DATA'!$D$3:$F$14))*100</f>
        <v>147</v>
      </c>
      <c r="J3651" s="2">
        <v>-190.90575000000007</v>
      </c>
      <c r="K3651" s="3">
        <f t="shared" si="226"/>
        <v>0</v>
      </c>
      <c r="L3651" s="3">
        <v>73.575000000000003</v>
      </c>
      <c r="M3651" s="4">
        <v>0</v>
      </c>
      <c r="N3651" s="4">
        <v>975.7413833333336</v>
      </c>
      <c r="O3651" s="4">
        <v>784.83465833333355</v>
      </c>
      <c r="P3651" s="3">
        <f t="shared" si="227"/>
        <v>480.00108333333327</v>
      </c>
      <c r="Q3651" s="5">
        <v>0</v>
      </c>
      <c r="R3651" s="5">
        <f>VLOOKUP(D3651,'[1]DESIGN LOAD'!AC:AF,2,FALSE)</f>
        <v>565</v>
      </c>
      <c r="S3651" s="7">
        <f>VLOOKUP(D3651,'[1]DESIGN LOAD'!AC:AF,3,FALSE)</f>
        <v>675</v>
      </c>
      <c r="T3651">
        <f>VLOOKUP(D3651,'[1]DESIGN LOAD'!AC:AF,4,FALSE)</f>
        <v>1240</v>
      </c>
    </row>
    <row r="3652" spans="1:20" x14ac:dyDescent="0.3">
      <c r="A3652" s="6">
        <v>2024</v>
      </c>
      <c r="B3652" s="6">
        <v>11</v>
      </c>
      <c r="C3652" s="6">
        <v>30</v>
      </c>
      <c r="D3652" s="6">
        <v>11</v>
      </c>
      <c r="E3652" s="6" t="str">
        <f t="shared" si="225"/>
        <v>Saturday</v>
      </c>
      <c r="F3652" s="6" t="str">
        <f t="shared" si="224"/>
        <v>Weekend</v>
      </c>
      <c r="G3652" s="6" t="str">
        <f>_xlfn.XLOOKUP(B3652,'[1]VLOOKUP DATA'!$A$3:$A$14,'[1]VLOOKUP DATA'!$C$3:$C$14)</f>
        <v>Low-demand</v>
      </c>
      <c r="H3652" s="6" t="str" cm="1">
        <f t="array" ref="H3652">_xlfn.XLOOKUP(1,('[1]VLOOKUP DATA'!$I$2:$I$337=[1]DATA!G3652)*('[1]VLOOKUP DATA'!$J$2:$J$337=[1]DATA!D3652)*('[1]VLOOKUP DATA'!$K$2:$K$337=[1]DATA!E3652),'[1]VLOOKUP DATA'!$L$2:$L$337)</f>
        <v>Standard</v>
      </c>
      <c r="I3652" s="1" cm="1">
        <f t="array" ref="I3652">_xlfn.XLOOKUP(B3652,'[1]VLOOKUP DATA'!$A$3:$A$14,_xlfn.XLOOKUP(H3652,'[1]VLOOKUP DATA'!$D$2:$F$2,'[1]VLOOKUP DATA'!$D$3:$F$14))*100</f>
        <v>147</v>
      </c>
      <c r="J3652" s="2">
        <v>-180.85858333333331</v>
      </c>
      <c r="K3652" s="3">
        <f t="shared" si="226"/>
        <v>0</v>
      </c>
      <c r="L3652" s="3">
        <v>82.483333333333334</v>
      </c>
      <c r="M3652" s="4">
        <v>0</v>
      </c>
      <c r="N3652" s="4">
        <v>1000.3415333333327</v>
      </c>
      <c r="O3652" s="4">
        <v>819.48195000000021</v>
      </c>
      <c r="P3652" s="3">
        <f t="shared" si="227"/>
        <v>480.00108333333327</v>
      </c>
      <c r="Q3652" s="5">
        <v>0</v>
      </c>
      <c r="R3652" s="5">
        <f>VLOOKUP(D3652,'[1]DESIGN LOAD'!AC:AF,2,FALSE)</f>
        <v>565</v>
      </c>
      <c r="S3652" s="7">
        <f>VLOOKUP(D3652,'[1]DESIGN LOAD'!AC:AF,3,FALSE)</f>
        <v>675</v>
      </c>
      <c r="T3652">
        <f>VLOOKUP(D3652,'[1]DESIGN LOAD'!AC:AF,4,FALSE)</f>
        <v>1240</v>
      </c>
    </row>
    <row r="3653" spans="1:20" x14ac:dyDescent="0.3">
      <c r="A3653" s="6">
        <v>2024</v>
      </c>
      <c r="B3653" s="6">
        <v>11</v>
      </c>
      <c r="C3653" s="6">
        <v>30</v>
      </c>
      <c r="D3653" s="6">
        <v>12</v>
      </c>
      <c r="E3653" s="6" t="str">
        <f t="shared" si="225"/>
        <v>Saturday</v>
      </c>
      <c r="F3653" s="6" t="str">
        <f t="shared" si="224"/>
        <v>Weekend</v>
      </c>
      <c r="G3653" s="6" t="str">
        <f>_xlfn.XLOOKUP(B3653,'[1]VLOOKUP DATA'!$A$3:$A$14,'[1]VLOOKUP DATA'!$C$3:$C$14)</f>
        <v>Low-demand</v>
      </c>
      <c r="H3653" s="6" t="str" cm="1">
        <f t="array" ref="H3653">_xlfn.XLOOKUP(1,('[1]VLOOKUP DATA'!$I$2:$I$337=[1]DATA!G3653)*('[1]VLOOKUP DATA'!$J$2:$J$337=[1]DATA!D3653)*('[1]VLOOKUP DATA'!$K$2:$K$337=[1]DATA!E3653),'[1]VLOOKUP DATA'!$L$2:$L$337)</f>
        <v>Off-Peak</v>
      </c>
      <c r="I3653" s="1" cm="1">
        <f t="array" ref="I3653">_xlfn.XLOOKUP(B3653,'[1]VLOOKUP DATA'!$A$3:$A$14,_xlfn.XLOOKUP(H3653,'[1]VLOOKUP DATA'!$D$2:$F$2,'[1]VLOOKUP DATA'!$D$3:$F$14))*100</f>
        <v>93</v>
      </c>
      <c r="J3653" s="2">
        <v>-184.5616083333334</v>
      </c>
      <c r="K3653" s="3">
        <f t="shared" si="226"/>
        <v>0</v>
      </c>
      <c r="L3653" s="3">
        <v>90.016666666666666</v>
      </c>
      <c r="M3653" s="4">
        <v>0</v>
      </c>
      <c r="N3653" s="4">
        <v>1000.445058333333</v>
      </c>
      <c r="O3653" s="4">
        <v>815.88244999999984</v>
      </c>
      <c r="P3653" s="3">
        <f t="shared" si="227"/>
        <v>480.00108333333327</v>
      </c>
      <c r="Q3653" s="5">
        <v>0</v>
      </c>
      <c r="R3653" s="5">
        <f>VLOOKUP(D3653,'[1]DESIGN LOAD'!AC:AF,2,FALSE)</f>
        <v>565</v>
      </c>
      <c r="S3653" s="7">
        <f>VLOOKUP(D3653,'[1]DESIGN LOAD'!AC:AF,3,FALSE)</f>
        <v>675</v>
      </c>
      <c r="T3653">
        <f>VLOOKUP(D3653,'[1]DESIGN LOAD'!AC:AF,4,FALSE)</f>
        <v>1240</v>
      </c>
    </row>
    <row r="3654" spans="1:20" x14ac:dyDescent="0.3">
      <c r="A3654" s="6">
        <v>2024</v>
      </c>
      <c r="B3654" s="6">
        <v>11</v>
      </c>
      <c r="C3654" s="6">
        <v>30</v>
      </c>
      <c r="D3654" s="6">
        <v>13</v>
      </c>
      <c r="E3654" s="6" t="str">
        <f t="shared" si="225"/>
        <v>Saturday</v>
      </c>
      <c r="F3654" s="6" t="str">
        <f t="shared" si="224"/>
        <v>Weekend</v>
      </c>
      <c r="G3654" s="6" t="str">
        <f>_xlfn.XLOOKUP(B3654,'[1]VLOOKUP DATA'!$A$3:$A$14,'[1]VLOOKUP DATA'!$C$3:$C$14)</f>
        <v>Low-demand</v>
      </c>
      <c r="H3654" s="6" t="str" cm="1">
        <f t="array" ref="H3654">_xlfn.XLOOKUP(1,('[1]VLOOKUP DATA'!$I$2:$I$337=[1]DATA!G3654)*('[1]VLOOKUP DATA'!$J$2:$J$337=[1]DATA!D3654)*('[1]VLOOKUP DATA'!$K$2:$K$337=[1]DATA!E3654),'[1]VLOOKUP DATA'!$L$2:$L$337)</f>
        <v>Off-Peak</v>
      </c>
      <c r="I3654" s="1" cm="1">
        <f t="array" ref="I3654">_xlfn.XLOOKUP(B3654,'[1]VLOOKUP DATA'!$A$3:$A$14,_xlfn.XLOOKUP(H3654,'[1]VLOOKUP DATA'!$D$2:$F$2,'[1]VLOOKUP DATA'!$D$3:$F$14))*100</f>
        <v>93</v>
      </c>
      <c r="J3654" s="2">
        <v>-103.12682499999995</v>
      </c>
      <c r="K3654" s="3">
        <f t="shared" si="226"/>
        <v>0</v>
      </c>
      <c r="L3654" s="3">
        <v>96.875</v>
      </c>
      <c r="M3654" s="4">
        <v>0</v>
      </c>
      <c r="N3654" s="4">
        <v>983.99363333333326</v>
      </c>
      <c r="O3654" s="4">
        <v>880.86581666666666</v>
      </c>
      <c r="P3654" s="3">
        <f t="shared" si="227"/>
        <v>480.00108333333327</v>
      </c>
      <c r="Q3654" s="5">
        <v>0</v>
      </c>
      <c r="R3654" s="5">
        <f>VLOOKUP(D3654,'[1]DESIGN LOAD'!AC:AF,2,FALSE)</f>
        <v>565</v>
      </c>
      <c r="S3654" s="7">
        <f>VLOOKUP(D3654,'[1]DESIGN LOAD'!AC:AF,3,FALSE)</f>
        <v>675</v>
      </c>
      <c r="T3654">
        <f>VLOOKUP(D3654,'[1]DESIGN LOAD'!AC:AF,4,FALSE)</f>
        <v>1240</v>
      </c>
    </row>
    <row r="3655" spans="1:20" x14ac:dyDescent="0.3">
      <c r="A3655" s="6">
        <v>2024</v>
      </c>
      <c r="B3655" s="6">
        <v>11</v>
      </c>
      <c r="C3655" s="6">
        <v>30</v>
      </c>
      <c r="D3655" s="6">
        <v>14</v>
      </c>
      <c r="E3655" s="6" t="str">
        <f t="shared" si="225"/>
        <v>Saturday</v>
      </c>
      <c r="F3655" s="6" t="str">
        <f t="shared" si="224"/>
        <v>Weekend</v>
      </c>
      <c r="G3655" s="6" t="str">
        <f>_xlfn.XLOOKUP(B3655,'[1]VLOOKUP DATA'!$A$3:$A$14,'[1]VLOOKUP DATA'!$C$3:$C$14)</f>
        <v>Low-demand</v>
      </c>
      <c r="H3655" s="6" t="str" cm="1">
        <f t="array" ref="H3655">_xlfn.XLOOKUP(1,('[1]VLOOKUP DATA'!$I$2:$I$337=[1]DATA!G3655)*('[1]VLOOKUP DATA'!$J$2:$J$337=[1]DATA!D3655)*('[1]VLOOKUP DATA'!$K$2:$K$337=[1]DATA!E3655),'[1]VLOOKUP DATA'!$L$2:$L$337)</f>
        <v>Off-Peak</v>
      </c>
      <c r="I3655" s="1" cm="1">
        <f t="array" ref="I3655">_xlfn.XLOOKUP(B3655,'[1]VLOOKUP DATA'!$A$3:$A$14,_xlfn.XLOOKUP(H3655,'[1]VLOOKUP DATA'!$D$2:$F$2,'[1]VLOOKUP DATA'!$D$3:$F$14))*100</f>
        <v>93</v>
      </c>
      <c r="J3655" s="2">
        <v>7.9025916666666642</v>
      </c>
      <c r="K3655" s="3">
        <f t="shared" si="226"/>
        <v>7.9025916666666642</v>
      </c>
      <c r="L3655" s="3">
        <v>97.85</v>
      </c>
      <c r="M3655" s="4">
        <v>0</v>
      </c>
      <c r="N3655" s="4">
        <v>898.14215833333333</v>
      </c>
      <c r="O3655" s="4">
        <v>906.04428333333328</v>
      </c>
      <c r="P3655" s="3">
        <f t="shared" si="227"/>
        <v>480.00108333333327</v>
      </c>
      <c r="Q3655" s="5">
        <v>0</v>
      </c>
      <c r="R3655" s="5">
        <f>VLOOKUP(D3655,'[1]DESIGN LOAD'!AC:AF,2,FALSE)</f>
        <v>565</v>
      </c>
      <c r="S3655" s="7">
        <f>VLOOKUP(D3655,'[1]DESIGN LOAD'!AC:AF,3,FALSE)</f>
        <v>675</v>
      </c>
      <c r="T3655">
        <f>VLOOKUP(D3655,'[1]DESIGN LOAD'!AC:AF,4,FALSE)</f>
        <v>1240</v>
      </c>
    </row>
    <row r="3656" spans="1:20" x14ac:dyDescent="0.3">
      <c r="A3656" s="6">
        <v>2024</v>
      </c>
      <c r="B3656" s="6">
        <v>11</v>
      </c>
      <c r="C3656" s="6">
        <v>30</v>
      </c>
      <c r="D3656" s="6">
        <v>15</v>
      </c>
      <c r="E3656" s="6" t="str">
        <f t="shared" si="225"/>
        <v>Saturday</v>
      </c>
      <c r="F3656" s="6" t="str">
        <f t="shared" si="224"/>
        <v>Weekend</v>
      </c>
      <c r="G3656" s="6" t="str">
        <f>_xlfn.XLOOKUP(B3656,'[1]VLOOKUP DATA'!$A$3:$A$14,'[1]VLOOKUP DATA'!$C$3:$C$14)</f>
        <v>Low-demand</v>
      </c>
      <c r="H3656" s="6" t="str" cm="1">
        <f t="array" ref="H3656">_xlfn.XLOOKUP(1,('[1]VLOOKUP DATA'!$I$2:$I$337=[1]DATA!G3656)*('[1]VLOOKUP DATA'!$J$2:$J$337=[1]DATA!D3656)*('[1]VLOOKUP DATA'!$K$2:$K$337=[1]DATA!E3656),'[1]VLOOKUP DATA'!$L$2:$L$337)</f>
        <v>Off-Peak</v>
      </c>
      <c r="I3656" s="1" cm="1">
        <f t="array" ref="I3656">_xlfn.XLOOKUP(B3656,'[1]VLOOKUP DATA'!$A$3:$A$14,_xlfn.XLOOKUP(H3656,'[1]VLOOKUP DATA'!$D$2:$F$2,'[1]VLOOKUP DATA'!$D$3:$F$14))*100</f>
        <v>93</v>
      </c>
      <c r="J3656" s="2">
        <v>4.6138080808080755</v>
      </c>
      <c r="K3656" s="3">
        <f t="shared" si="226"/>
        <v>4.6138080808080755</v>
      </c>
      <c r="L3656" s="3">
        <v>96.434343434343432</v>
      </c>
      <c r="M3656" s="4">
        <v>106.63649494949492</v>
      </c>
      <c r="N3656" s="4">
        <v>733.47128282828226</v>
      </c>
      <c r="O3656" s="4">
        <v>842.94522222222179</v>
      </c>
      <c r="P3656" s="3">
        <f t="shared" si="227"/>
        <v>480.00108333333327</v>
      </c>
      <c r="Q3656" s="5">
        <v>0</v>
      </c>
      <c r="R3656" s="5">
        <f>VLOOKUP(D3656,'[1]DESIGN LOAD'!AC:AF,2,FALSE)</f>
        <v>565</v>
      </c>
      <c r="S3656" s="7">
        <f>VLOOKUP(D3656,'[1]DESIGN LOAD'!AC:AF,3,FALSE)</f>
        <v>675</v>
      </c>
      <c r="T3656">
        <f>VLOOKUP(D3656,'[1]DESIGN LOAD'!AC:AF,4,FALSE)</f>
        <v>1240</v>
      </c>
    </row>
    <row r="3657" spans="1:20" x14ac:dyDescent="0.3">
      <c r="A3657" s="6">
        <v>2024</v>
      </c>
      <c r="B3657" s="6">
        <v>11</v>
      </c>
      <c r="C3657" s="6">
        <v>30</v>
      </c>
      <c r="D3657" s="6">
        <v>16</v>
      </c>
      <c r="E3657" s="6" t="str">
        <f t="shared" si="225"/>
        <v>Saturday</v>
      </c>
      <c r="F3657" s="6" t="str">
        <f t="shared" si="224"/>
        <v>Weekend</v>
      </c>
      <c r="G3657" s="6" t="str">
        <f>_xlfn.XLOOKUP(B3657,'[1]VLOOKUP DATA'!$A$3:$A$14,'[1]VLOOKUP DATA'!$C$3:$C$14)</f>
        <v>Low-demand</v>
      </c>
      <c r="H3657" s="6" t="str" cm="1">
        <f t="array" ref="H3657">_xlfn.XLOOKUP(1,('[1]VLOOKUP DATA'!$I$2:$I$337=[1]DATA!G3657)*('[1]VLOOKUP DATA'!$J$2:$J$337=[1]DATA!D3657)*('[1]VLOOKUP DATA'!$K$2:$K$337=[1]DATA!E3657),'[1]VLOOKUP DATA'!$L$2:$L$337)</f>
        <v>Off-Peak</v>
      </c>
      <c r="I3657" s="1" cm="1">
        <f t="array" ref="I3657">_xlfn.XLOOKUP(B3657,'[1]VLOOKUP DATA'!$A$3:$A$14,_xlfn.XLOOKUP(H3657,'[1]VLOOKUP DATA'!$D$2:$F$2,'[1]VLOOKUP DATA'!$D$3:$F$14))*100</f>
        <v>93</v>
      </c>
      <c r="J3657" s="2">
        <v>-8.8749666666666744</v>
      </c>
      <c r="K3657" s="3">
        <f t="shared" si="226"/>
        <v>0</v>
      </c>
      <c r="L3657" s="3">
        <v>95.666666666666671</v>
      </c>
      <c r="M3657" s="4">
        <v>373.96625833333331</v>
      </c>
      <c r="N3657" s="4">
        <v>493.11948333333345</v>
      </c>
      <c r="O3657" s="4">
        <v>858.21050000000037</v>
      </c>
      <c r="P3657" s="3">
        <f t="shared" si="227"/>
        <v>480.00108333333327</v>
      </c>
      <c r="Q3657" s="5">
        <v>0</v>
      </c>
      <c r="R3657" s="5">
        <f>VLOOKUP(D3657,'[1]DESIGN LOAD'!AC:AF,2,FALSE)</f>
        <v>565</v>
      </c>
      <c r="S3657" s="7">
        <f>VLOOKUP(D3657,'[1]DESIGN LOAD'!AC:AF,3,FALSE)</f>
        <v>675</v>
      </c>
      <c r="T3657">
        <f>VLOOKUP(D3657,'[1]DESIGN LOAD'!AC:AF,4,FALSE)</f>
        <v>1240</v>
      </c>
    </row>
    <row r="3658" spans="1:20" x14ac:dyDescent="0.3">
      <c r="A3658" s="6">
        <v>2024</v>
      </c>
      <c r="B3658" s="6">
        <v>11</v>
      </c>
      <c r="C3658" s="6">
        <v>30</v>
      </c>
      <c r="D3658" s="6">
        <v>17</v>
      </c>
      <c r="E3658" s="6" t="str">
        <f t="shared" si="225"/>
        <v>Saturday</v>
      </c>
      <c r="F3658" s="6" t="str">
        <f t="shared" si="224"/>
        <v>Weekend</v>
      </c>
      <c r="G3658" s="6" t="str">
        <f>_xlfn.XLOOKUP(B3658,'[1]VLOOKUP DATA'!$A$3:$A$14,'[1]VLOOKUP DATA'!$C$3:$C$14)</f>
        <v>Low-demand</v>
      </c>
      <c r="H3658" s="6" t="str" cm="1">
        <f t="array" ref="H3658">_xlfn.XLOOKUP(1,('[1]VLOOKUP DATA'!$I$2:$I$337=[1]DATA!G3658)*('[1]VLOOKUP DATA'!$J$2:$J$337=[1]DATA!D3658)*('[1]VLOOKUP DATA'!$K$2:$K$337=[1]DATA!E3658),'[1]VLOOKUP DATA'!$L$2:$L$337)</f>
        <v>Off-Peak</v>
      </c>
      <c r="I3658" s="1" cm="1">
        <f t="array" ref="I3658">_xlfn.XLOOKUP(B3658,'[1]VLOOKUP DATA'!$A$3:$A$14,_xlfn.XLOOKUP(H3658,'[1]VLOOKUP DATA'!$D$2:$F$2,'[1]VLOOKUP DATA'!$D$3:$F$14))*100</f>
        <v>93</v>
      </c>
      <c r="J3658" s="2">
        <v>156.20931666666664</v>
      </c>
      <c r="K3658" s="3">
        <f t="shared" si="226"/>
        <v>156.20931666666664</v>
      </c>
      <c r="L3658" s="3">
        <v>92.275000000000006</v>
      </c>
      <c r="M3658" s="4">
        <v>479.83415833333322</v>
      </c>
      <c r="N3658" s="4">
        <v>222.71611666666666</v>
      </c>
      <c r="O3658" s="4">
        <v>858.76001666666684</v>
      </c>
      <c r="P3658" s="3">
        <f t="shared" si="227"/>
        <v>480.00108333333327</v>
      </c>
      <c r="Q3658" s="5">
        <v>0</v>
      </c>
      <c r="R3658" s="5">
        <f>VLOOKUP(D3658,'[1]DESIGN LOAD'!AC:AF,2,FALSE)</f>
        <v>555</v>
      </c>
      <c r="S3658" s="7">
        <f>VLOOKUP(D3658,'[1]DESIGN LOAD'!AC:AF,3,FALSE)</f>
        <v>675</v>
      </c>
      <c r="T3658">
        <f>VLOOKUP(D3658,'[1]DESIGN LOAD'!AC:AF,4,FALSE)</f>
        <v>1230</v>
      </c>
    </row>
    <row r="3659" spans="1:20" x14ac:dyDescent="0.3">
      <c r="A3659" s="6">
        <v>2024</v>
      </c>
      <c r="B3659" s="6">
        <v>11</v>
      </c>
      <c r="C3659" s="6">
        <v>30</v>
      </c>
      <c r="D3659" s="6">
        <v>18</v>
      </c>
      <c r="E3659" s="6" t="str">
        <f t="shared" si="225"/>
        <v>Saturday</v>
      </c>
      <c r="F3659" s="6" t="str">
        <f t="shared" ref="F3659:F3697" si="228">IF(OR(E3659="Saturday",E3659="Sunday"),"Weekend","Week-day")</f>
        <v>Weekend</v>
      </c>
      <c r="G3659" s="6" t="str">
        <f>_xlfn.XLOOKUP(B3659,'[1]VLOOKUP DATA'!$A$3:$A$14,'[1]VLOOKUP DATA'!$C$3:$C$14)</f>
        <v>Low-demand</v>
      </c>
      <c r="H3659" s="6" t="str" cm="1">
        <f t="array" ref="H3659">_xlfn.XLOOKUP(1,('[1]VLOOKUP DATA'!$I$2:$I$337=[1]DATA!G3659)*('[1]VLOOKUP DATA'!$J$2:$J$337=[1]DATA!D3659)*('[1]VLOOKUP DATA'!$K$2:$K$337=[1]DATA!E3659),'[1]VLOOKUP DATA'!$L$2:$L$337)</f>
        <v>Standard</v>
      </c>
      <c r="I3659" s="1" cm="1">
        <f t="array" ref="I3659">_xlfn.XLOOKUP(B3659,'[1]VLOOKUP DATA'!$A$3:$A$14,_xlfn.XLOOKUP(H3659,'[1]VLOOKUP DATA'!$D$2:$F$2,'[1]VLOOKUP DATA'!$D$3:$F$14))*100</f>
        <v>147</v>
      </c>
      <c r="J3659" s="2">
        <v>245.32818333333333</v>
      </c>
      <c r="K3659" s="3">
        <f t="shared" si="226"/>
        <v>245.32818333333333</v>
      </c>
      <c r="L3659" s="3">
        <v>79.86666666666666</v>
      </c>
      <c r="M3659" s="4">
        <v>479.83889166666665</v>
      </c>
      <c r="N3659" s="4">
        <v>38.965291666666673</v>
      </c>
      <c r="O3659" s="4">
        <v>764.13288333333333</v>
      </c>
      <c r="P3659" s="3">
        <f t="shared" si="227"/>
        <v>480.00108333333327</v>
      </c>
      <c r="Q3659" s="5">
        <v>0</v>
      </c>
      <c r="R3659" s="5">
        <f>VLOOKUP(D3659,'[1]DESIGN LOAD'!AC:AF,2,FALSE)</f>
        <v>485</v>
      </c>
      <c r="S3659" s="7">
        <f>VLOOKUP(D3659,'[1]DESIGN LOAD'!AC:AF,3,FALSE)</f>
        <v>655</v>
      </c>
      <c r="T3659">
        <f>VLOOKUP(D3659,'[1]DESIGN LOAD'!AC:AF,4,FALSE)</f>
        <v>1140</v>
      </c>
    </row>
    <row r="3660" spans="1:20" x14ac:dyDescent="0.3">
      <c r="A3660" s="6">
        <v>2024</v>
      </c>
      <c r="B3660" s="6">
        <v>11</v>
      </c>
      <c r="C3660" s="6">
        <v>30</v>
      </c>
      <c r="D3660" s="6">
        <v>19</v>
      </c>
      <c r="E3660" s="6" t="str">
        <f t="shared" si="225"/>
        <v>Saturday</v>
      </c>
      <c r="F3660" s="6" t="str">
        <f t="shared" si="228"/>
        <v>Weekend</v>
      </c>
      <c r="G3660" s="6" t="str">
        <f>_xlfn.XLOOKUP(B3660,'[1]VLOOKUP DATA'!$A$3:$A$14,'[1]VLOOKUP DATA'!$C$3:$C$14)</f>
        <v>Low-demand</v>
      </c>
      <c r="H3660" s="6" t="str" cm="1">
        <f t="array" ref="H3660">_xlfn.XLOOKUP(1,('[1]VLOOKUP DATA'!$I$2:$I$337=[1]DATA!G3660)*('[1]VLOOKUP DATA'!$J$2:$J$337=[1]DATA!D3660)*('[1]VLOOKUP DATA'!$K$2:$K$337=[1]DATA!E3660),'[1]VLOOKUP DATA'!$L$2:$L$337)</f>
        <v>Standard</v>
      </c>
      <c r="I3660" s="1" cm="1">
        <f t="array" ref="I3660">_xlfn.XLOOKUP(B3660,'[1]VLOOKUP DATA'!$A$3:$A$14,_xlfn.XLOOKUP(H3660,'[1]VLOOKUP DATA'!$D$2:$F$2,'[1]VLOOKUP DATA'!$D$3:$F$14))*100</f>
        <v>147</v>
      </c>
      <c r="J3660" s="2">
        <v>68.870233333333289</v>
      </c>
      <c r="K3660" s="3">
        <f t="shared" si="226"/>
        <v>68.870233333333289</v>
      </c>
      <c r="L3660" s="3">
        <v>71.533333333333331</v>
      </c>
      <c r="M3660" s="4">
        <v>479.82749999999982</v>
      </c>
      <c r="N3660" s="4">
        <v>5.93488333333333</v>
      </c>
      <c r="O3660" s="4">
        <v>554.63315</v>
      </c>
      <c r="P3660" s="3">
        <f t="shared" si="227"/>
        <v>480.00108333333327</v>
      </c>
      <c r="Q3660" s="5">
        <v>0</v>
      </c>
      <c r="R3660" s="5">
        <f>VLOOKUP(D3660,'[1]DESIGN LOAD'!AC:AF,2,FALSE)</f>
        <v>295</v>
      </c>
      <c r="S3660" s="7">
        <f>VLOOKUP(D3660,'[1]DESIGN LOAD'!AC:AF,3,FALSE)</f>
        <v>655</v>
      </c>
      <c r="T3660">
        <f>VLOOKUP(D3660,'[1]DESIGN LOAD'!AC:AF,4,FALSE)</f>
        <v>950</v>
      </c>
    </row>
    <row r="3661" spans="1:20" x14ac:dyDescent="0.3">
      <c r="A3661" s="6">
        <v>2024</v>
      </c>
      <c r="B3661" s="6">
        <v>11</v>
      </c>
      <c r="C3661" s="6">
        <v>30</v>
      </c>
      <c r="D3661" s="6">
        <v>20</v>
      </c>
      <c r="E3661" s="6" t="str">
        <f t="shared" si="225"/>
        <v>Saturday</v>
      </c>
      <c r="F3661" s="6" t="str">
        <f t="shared" si="228"/>
        <v>Weekend</v>
      </c>
      <c r="G3661" s="6" t="str">
        <f>_xlfn.XLOOKUP(B3661,'[1]VLOOKUP DATA'!$A$3:$A$14,'[1]VLOOKUP DATA'!$C$3:$C$14)</f>
        <v>Low-demand</v>
      </c>
      <c r="H3661" s="6" t="str" cm="1">
        <f t="array" ref="H3661">_xlfn.XLOOKUP(1,('[1]VLOOKUP DATA'!$I$2:$I$337=[1]DATA!G3661)*('[1]VLOOKUP DATA'!$J$2:$J$337=[1]DATA!D3661)*('[1]VLOOKUP DATA'!$K$2:$K$337=[1]DATA!E3661),'[1]VLOOKUP DATA'!$L$2:$L$337)</f>
        <v>Off-Peak</v>
      </c>
      <c r="I3661" s="1" cm="1">
        <f t="array" ref="I3661">_xlfn.XLOOKUP(B3661,'[1]VLOOKUP DATA'!$A$3:$A$14,_xlfn.XLOOKUP(H3661,'[1]VLOOKUP DATA'!$D$2:$F$2,'[1]VLOOKUP DATA'!$D$3:$F$14))*100</f>
        <v>93</v>
      </c>
      <c r="J3661" s="2">
        <v>18.598408333333335</v>
      </c>
      <c r="K3661" s="3">
        <f t="shared" si="226"/>
        <v>18.598408333333335</v>
      </c>
      <c r="L3661" s="3">
        <v>68.466666666666669</v>
      </c>
      <c r="M3661" s="4">
        <v>479.82629166666641</v>
      </c>
      <c r="N3661" s="4">
        <v>0</v>
      </c>
      <c r="O3661" s="4">
        <v>498.41809999999992</v>
      </c>
      <c r="P3661" s="3">
        <f t="shared" si="227"/>
        <v>480.00108333333327</v>
      </c>
      <c r="Q3661" s="5">
        <v>0</v>
      </c>
      <c r="R3661" s="5">
        <f>VLOOKUP(D3661,'[1]DESIGN LOAD'!AC:AF,2,FALSE)</f>
        <v>295</v>
      </c>
      <c r="S3661" s="7">
        <f>VLOOKUP(D3661,'[1]DESIGN LOAD'!AC:AF,3,FALSE)</f>
        <v>190</v>
      </c>
      <c r="T3661">
        <f>VLOOKUP(D3661,'[1]DESIGN LOAD'!AC:AF,4,FALSE)</f>
        <v>485</v>
      </c>
    </row>
    <row r="3662" spans="1:20" x14ac:dyDescent="0.3">
      <c r="A3662" s="6">
        <v>2024</v>
      </c>
      <c r="B3662" s="6">
        <v>11</v>
      </c>
      <c r="C3662" s="6">
        <v>30</v>
      </c>
      <c r="D3662" s="6">
        <v>21</v>
      </c>
      <c r="E3662" s="6" t="str">
        <f t="shared" si="225"/>
        <v>Saturday</v>
      </c>
      <c r="F3662" s="6" t="str">
        <f t="shared" si="228"/>
        <v>Weekend</v>
      </c>
      <c r="G3662" s="6" t="str">
        <f>_xlfn.XLOOKUP(B3662,'[1]VLOOKUP DATA'!$A$3:$A$14,'[1]VLOOKUP DATA'!$C$3:$C$14)</f>
        <v>Low-demand</v>
      </c>
      <c r="H3662" s="6" t="str" cm="1">
        <f t="array" ref="H3662">_xlfn.XLOOKUP(1,('[1]VLOOKUP DATA'!$I$2:$I$337=[1]DATA!G3662)*('[1]VLOOKUP DATA'!$J$2:$J$337=[1]DATA!D3662)*('[1]VLOOKUP DATA'!$K$2:$K$337=[1]DATA!E3662),'[1]VLOOKUP DATA'!$L$2:$L$337)</f>
        <v>Off-Peak</v>
      </c>
      <c r="I3662" s="1" cm="1">
        <f t="array" ref="I3662">_xlfn.XLOOKUP(B3662,'[1]VLOOKUP DATA'!$A$3:$A$14,_xlfn.XLOOKUP(H3662,'[1]VLOOKUP DATA'!$D$2:$F$2,'[1]VLOOKUP DATA'!$D$3:$F$14))*100</f>
        <v>93</v>
      </c>
      <c r="J3662" s="2">
        <v>28.331341666666674</v>
      </c>
      <c r="K3662" s="3">
        <f t="shared" si="226"/>
        <v>28.331341666666674</v>
      </c>
      <c r="L3662" s="3">
        <v>66.3</v>
      </c>
      <c r="M3662" s="4">
        <v>479.822</v>
      </c>
      <c r="N3662" s="4">
        <v>0</v>
      </c>
      <c r="O3662" s="4">
        <v>508.15382499999998</v>
      </c>
      <c r="P3662" s="3">
        <f t="shared" si="227"/>
        <v>480.00108333333327</v>
      </c>
      <c r="Q3662" s="5">
        <v>0</v>
      </c>
      <c r="R3662" s="5">
        <f>VLOOKUP(D3662,'[1]DESIGN LOAD'!AC:AF,2,FALSE)</f>
        <v>295</v>
      </c>
      <c r="S3662" s="7">
        <f>VLOOKUP(D3662,'[1]DESIGN LOAD'!AC:AF,3,FALSE)</f>
        <v>190</v>
      </c>
      <c r="T3662">
        <f>VLOOKUP(D3662,'[1]DESIGN LOAD'!AC:AF,4,FALSE)</f>
        <v>485</v>
      </c>
    </row>
    <row r="3663" spans="1:20" x14ac:dyDescent="0.3">
      <c r="A3663" s="6">
        <v>2024</v>
      </c>
      <c r="B3663" s="6">
        <v>11</v>
      </c>
      <c r="C3663" s="6">
        <v>30</v>
      </c>
      <c r="D3663" s="6">
        <v>22</v>
      </c>
      <c r="E3663" s="6" t="str">
        <f t="shared" si="225"/>
        <v>Saturday</v>
      </c>
      <c r="F3663" s="6" t="str">
        <f t="shared" si="228"/>
        <v>Weekend</v>
      </c>
      <c r="G3663" s="6" t="str">
        <f>_xlfn.XLOOKUP(B3663,'[1]VLOOKUP DATA'!$A$3:$A$14,'[1]VLOOKUP DATA'!$C$3:$C$14)</f>
        <v>Low-demand</v>
      </c>
      <c r="H3663" s="6" t="str" cm="1">
        <f t="array" ref="H3663">_xlfn.XLOOKUP(1,('[1]VLOOKUP DATA'!$I$2:$I$337=[1]DATA!G3663)*('[1]VLOOKUP DATA'!$J$2:$J$337=[1]DATA!D3663)*('[1]VLOOKUP DATA'!$K$2:$K$337=[1]DATA!E3663),'[1]VLOOKUP DATA'!$L$2:$L$337)</f>
        <v>Off-Peak</v>
      </c>
      <c r="I3663" s="1" cm="1">
        <f t="array" ref="I3663">_xlfn.XLOOKUP(B3663,'[1]VLOOKUP DATA'!$A$3:$A$14,_xlfn.XLOOKUP(H3663,'[1]VLOOKUP DATA'!$D$2:$F$2,'[1]VLOOKUP DATA'!$D$3:$F$14))*100</f>
        <v>93</v>
      </c>
      <c r="J3663" s="2">
        <v>21.103766666666669</v>
      </c>
      <c r="K3663" s="3">
        <f t="shared" si="226"/>
        <v>21.103766666666669</v>
      </c>
      <c r="L3663" s="3">
        <v>64.233333333333334</v>
      </c>
      <c r="M3663" s="4">
        <v>479.83708333333362</v>
      </c>
      <c r="N3663" s="4">
        <v>0</v>
      </c>
      <c r="O3663" s="4">
        <v>500.94127499999996</v>
      </c>
      <c r="P3663" s="3">
        <f t="shared" si="227"/>
        <v>480.00108333333327</v>
      </c>
      <c r="Q3663" s="5">
        <v>0</v>
      </c>
      <c r="R3663" s="5">
        <f>VLOOKUP(D3663,'[1]DESIGN LOAD'!AC:AF,2,FALSE)</f>
        <v>200</v>
      </c>
      <c r="S3663" s="7">
        <f>VLOOKUP(D3663,'[1]DESIGN LOAD'!AC:AF,3,FALSE)</f>
        <v>190</v>
      </c>
      <c r="T3663">
        <f>VLOOKUP(D3663,'[1]DESIGN LOAD'!AC:AF,4,FALSE)</f>
        <v>390</v>
      </c>
    </row>
    <row r="3664" spans="1:20" x14ac:dyDescent="0.3">
      <c r="A3664" s="6">
        <v>2024</v>
      </c>
      <c r="B3664" s="6">
        <v>11</v>
      </c>
      <c r="C3664" s="6">
        <v>30</v>
      </c>
      <c r="D3664" s="6">
        <v>23</v>
      </c>
      <c r="E3664" s="6" t="str">
        <f t="shared" si="225"/>
        <v>Saturday</v>
      </c>
      <c r="F3664" s="6" t="str">
        <f t="shared" si="228"/>
        <v>Weekend</v>
      </c>
      <c r="G3664" s="6" t="str">
        <f>_xlfn.XLOOKUP(B3664,'[1]VLOOKUP DATA'!$A$3:$A$14,'[1]VLOOKUP DATA'!$C$3:$C$14)</f>
        <v>Low-demand</v>
      </c>
      <c r="H3664" s="6" t="str" cm="1">
        <f t="array" ref="H3664">_xlfn.XLOOKUP(1,('[1]VLOOKUP DATA'!$I$2:$I$337=[1]DATA!G3664)*('[1]VLOOKUP DATA'!$J$2:$J$337=[1]DATA!D3664)*('[1]VLOOKUP DATA'!$K$2:$K$337=[1]DATA!E3664),'[1]VLOOKUP DATA'!$L$2:$L$337)</f>
        <v>Off-Peak</v>
      </c>
      <c r="I3664" s="1" cm="1">
        <f t="array" ref="I3664">_xlfn.XLOOKUP(B3664,'[1]VLOOKUP DATA'!$A$3:$A$14,_xlfn.XLOOKUP(H3664,'[1]VLOOKUP DATA'!$D$2:$F$2,'[1]VLOOKUP DATA'!$D$3:$F$14))*100</f>
        <v>93</v>
      </c>
      <c r="J3664" s="2">
        <v>19.825391666666668</v>
      </c>
      <c r="K3664" s="3">
        <f t="shared" si="226"/>
        <v>19.825391666666668</v>
      </c>
      <c r="L3664" s="3">
        <v>62.075000000000003</v>
      </c>
      <c r="M3664" s="4">
        <v>479.82810833333355</v>
      </c>
      <c r="N3664" s="4">
        <v>0</v>
      </c>
      <c r="O3664" s="4">
        <v>499.6583</v>
      </c>
      <c r="P3664" s="3">
        <f t="shared" si="227"/>
        <v>480.00108333333327</v>
      </c>
      <c r="Q3664" s="5">
        <v>0</v>
      </c>
      <c r="R3664" s="5">
        <f>VLOOKUP(D3664,'[1]DESIGN LOAD'!AC:AF,2,FALSE)</f>
        <v>200</v>
      </c>
      <c r="S3664" s="7">
        <f>VLOOKUP(D3664,'[1]DESIGN LOAD'!AC:AF,3,FALSE)</f>
        <v>190</v>
      </c>
      <c r="T3664">
        <f>VLOOKUP(D3664,'[1]DESIGN LOAD'!AC:AF,4,FALSE)</f>
        <v>390</v>
      </c>
    </row>
    <row r="3665" spans="1:20" x14ac:dyDescent="0.3">
      <c r="A3665" s="6">
        <v>2024</v>
      </c>
      <c r="B3665" s="6">
        <v>12</v>
      </c>
      <c r="C3665" s="6">
        <v>1</v>
      </c>
      <c r="D3665" s="6">
        <v>0</v>
      </c>
      <c r="E3665" s="6" t="str">
        <f t="shared" si="225"/>
        <v>Sunday</v>
      </c>
      <c r="F3665" s="6" t="str">
        <f t="shared" si="228"/>
        <v>Weekend</v>
      </c>
      <c r="G3665" s="6" t="str">
        <f>_xlfn.XLOOKUP(B3665,'[1]VLOOKUP DATA'!$A$3:$A$14,'[1]VLOOKUP DATA'!$C$3:$C$14)</f>
        <v>Low-demand</v>
      </c>
      <c r="H3665" s="6" t="str" cm="1">
        <f t="array" ref="H3665">_xlfn.XLOOKUP(1,('[1]VLOOKUP DATA'!$I$2:$I$337=[1]DATA!G3665)*('[1]VLOOKUP DATA'!$J$2:$J$337=[1]DATA!D3665)*('[1]VLOOKUP DATA'!$K$2:$K$337=[1]DATA!E3665),'[1]VLOOKUP DATA'!$L$2:$L$337)</f>
        <v>Off-Peak</v>
      </c>
      <c r="I3665" s="1" cm="1">
        <f t="array" ref="I3665">_xlfn.XLOOKUP(B3665,'[1]VLOOKUP DATA'!$A$3:$A$14,_xlfn.XLOOKUP(H3665,'[1]VLOOKUP DATA'!$D$2:$F$2,'[1]VLOOKUP DATA'!$D$3:$F$14))*100</f>
        <v>93</v>
      </c>
      <c r="J3665" s="2">
        <v>26.515775000000001</v>
      </c>
      <c r="K3665" s="3">
        <f t="shared" si="226"/>
        <v>26.515775000000001</v>
      </c>
      <c r="L3665" s="3">
        <v>60</v>
      </c>
      <c r="M3665" s="4">
        <v>479.8394916666665</v>
      </c>
      <c r="N3665" s="4">
        <v>0</v>
      </c>
      <c r="O3665" s="4">
        <v>506.35577499999994</v>
      </c>
      <c r="P3665" s="3">
        <f t="shared" si="227"/>
        <v>479.86685000000006</v>
      </c>
      <c r="Q3665" s="5">
        <v>0</v>
      </c>
      <c r="R3665" s="5">
        <f>VLOOKUP(D3665,'[1]DESIGN LOAD'!AC:AF,2,FALSE)</f>
        <v>200</v>
      </c>
      <c r="S3665" s="7">
        <f>VLOOKUP(D3665,'[1]DESIGN LOAD'!AC:AF,3,FALSE)</f>
        <v>190</v>
      </c>
      <c r="T3665">
        <f>VLOOKUP(D3665,'[1]DESIGN LOAD'!AC:AF,4,FALSE)</f>
        <v>390</v>
      </c>
    </row>
    <row r="3666" spans="1:20" x14ac:dyDescent="0.3">
      <c r="A3666" s="6">
        <v>2024</v>
      </c>
      <c r="B3666" s="6">
        <v>12</v>
      </c>
      <c r="C3666" s="6">
        <v>1</v>
      </c>
      <c r="D3666" s="6">
        <v>1</v>
      </c>
      <c r="E3666" s="6" t="str">
        <f t="shared" si="225"/>
        <v>Sunday</v>
      </c>
      <c r="F3666" s="6" t="str">
        <f t="shared" si="228"/>
        <v>Weekend</v>
      </c>
      <c r="G3666" s="6" t="str">
        <f>_xlfn.XLOOKUP(B3666,'[1]VLOOKUP DATA'!$A$3:$A$14,'[1]VLOOKUP DATA'!$C$3:$C$14)</f>
        <v>Low-demand</v>
      </c>
      <c r="H3666" s="6" t="str" cm="1">
        <f t="array" ref="H3666">_xlfn.XLOOKUP(1,('[1]VLOOKUP DATA'!$I$2:$I$337=[1]DATA!G3666)*('[1]VLOOKUP DATA'!$J$2:$J$337=[1]DATA!D3666)*('[1]VLOOKUP DATA'!$K$2:$K$337=[1]DATA!E3666),'[1]VLOOKUP DATA'!$L$2:$L$337)</f>
        <v>Off-Peak</v>
      </c>
      <c r="I3666" s="1" cm="1">
        <f t="array" ref="I3666">_xlfn.XLOOKUP(B3666,'[1]VLOOKUP DATA'!$A$3:$A$14,_xlfn.XLOOKUP(H3666,'[1]VLOOKUP DATA'!$D$2:$F$2,'[1]VLOOKUP DATA'!$D$3:$F$14))*100</f>
        <v>93</v>
      </c>
      <c r="J3666" s="2">
        <v>23.922566666666665</v>
      </c>
      <c r="K3666" s="3">
        <f t="shared" si="226"/>
        <v>23.922566666666665</v>
      </c>
      <c r="L3666" s="3">
        <v>58.133333333333333</v>
      </c>
      <c r="M3666" s="4">
        <v>479.81540000000024</v>
      </c>
      <c r="N3666" s="4">
        <v>0</v>
      </c>
      <c r="O3666" s="4">
        <v>503.73845833333326</v>
      </c>
      <c r="P3666" s="3">
        <f t="shared" si="227"/>
        <v>479.86685000000006</v>
      </c>
      <c r="Q3666" s="5">
        <v>0</v>
      </c>
      <c r="R3666" s="5">
        <f>VLOOKUP(D3666,'[1]DESIGN LOAD'!AC:AF,2,FALSE)</f>
        <v>200</v>
      </c>
      <c r="S3666" s="7">
        <f>VLOOKUP(D3666,'[1]DESIGN LOAD'!AC:AF,3,FALSE)</f>
        <v>190</v>
      </c>
      <c r="T3666">
        <f>VLOOKUP(D3666,'[1]DESIGN LOAD'!AC:AF,4,FALSE)</f>
        <v>390</v>
      </c>
    </row>
    <row r="3667" spans="1:20" x14ac:dyDescent="0.3">
      <c r="A3667" s="6">
        <v>2024</v>
      </c>
      <c r="B3667" s="6">
        <v>12</v>
      </c>
      <c r="C3667" s="6">
        <v>1</v>
      </c>
      <c r="D3667" s="6">
        <v>2</v>
      </c>
      <c r="E3667" s="6" t="str">
        <f t="shared" si="225"/>
        <v>Sunday</v>
      </c>
      <c r="F3667" s="6" t="str">
        <f t="shared" si="228"/>
        <v>Weekend</v>
      </c>
      <c r="G3667" s="6" t="str">
        <f>_xlfn.XLOOKUP(B3667,'[1]VLOOKUP DATA'!$A$3:$A$14,'[1]VLOOKUP DATA'!$C$3:$C$14)</f>
        <v>Low-demand</v>
      </c>
      <c r="H3667" s="6" t="str" cm="1">
        <f t="array" ref="H3667">_xlfn.XLOOKUP(1,('[1]VLOOKUP DATA'!$I$2:$I$337=[1]DATA!G3667)*('[1]VLOOKUP DATA'!$J$2:$J$337=[1]DATA!D3667)*('[1]VLOOKUP DATA'!$K$2:$K$337=[1]DATA!E3667),'[1]VLOOKUP DATA'!$L$2:$L$337)</f>
        <v>Off-Peak</v>
      </c>
      <c r="I3667" s="1" cm="1">
        <f t="array" ref="I3667">_xlfn.XLOOKUP(B3667,'[1]VLOOKUP DATA'!$A$3:$A$14,_xlfn.XLOOKUP(H3667,'[1]VLOOKUP DATA'!$D$2:$F$2,'[1]VLOOKUP DATA'!$D$3:$F$14))*100</f>
        <v>93</v>
      </c>
      <c r="J3667" s="2">
        <v>80.475591666666631</v>
      </c>
      <c r="K3667" s="3">
        <f t="shared" si="226"/>
        <v>80.475591666666631</v>
      </c>
      <c r="L3667" s="3">
        <v>54.383333333333333</v>
      </c>
      <c r="M3667" s="4">
        <v>479.80768333333316</v>
      </c>
      <c r="N3667" s="4">
        <v>0</v>
      </c>
      <c r="O3667" s="4">
        <v>560.2837916666665</v>
      </c>
      <c r="P3667" s="3">
        <f t="shared" si="227"/>
        <v>479.86685000000006</v>
      </c>
      <c r="Q3667" s="5">
        <v>0</v>
      </c>
      <c r="R3667" s="5">
        <f>VLOOKUP(D3667,'[1]DESIGN LOAD'!AC:AF,2,FALSE)</f>
        <v>200</v>
      </c>
      <c r="S3667" s="7">
        <f>VLOOKUP(D3667,'[1]DESIGN LOAD'!AC:AF,3,FALSE)</f>
        <v>190</v>
      </c>
      <c r="T3667">
        <f>VLOOKUP(D3667,'[1]DESIGN LOAD'!AC:AF,4,FALSE)</f>
        <v>390</v>
      </c>
    </row>
    <row r="3668" spans="1:20" x14ac:dyDescent="0.3">
      <c r="A3668" s="6">
        <v>2024</v>
      </c>
      <c r="B3668" s="6">
        <v>12</v>
      </c>
      <c r="C3668" s="6">
        <v>1</v>
      </c>
      <c r="D3668" s="6">
        <v>3</v>
      </c>
      <c r="E3668" s="6" t="str">
        <f t="shared" si="225"/>
        <v>Sunday</v>
      </c>
      <c r="F3668" s="6" t="str">
        <f t="shared" si="228"/>
        <v>Weekend</v>
      </c>
      <c r="G3668" s="6" t="str">
        <f>_xlfn.XLOOKUP(B3668,'[1]VLOOKUP DATA'!$A$3:$A$14,'[1]VLOOKUP DATA'!$C$3:$C$14)</f>
        <v>Low-demand</v>
      </c>
      <c r="H3668" s="6" t="str" cm="1">
        <f t="array" ref="H3668">_xlfn.XLOOKUP(1,('[1]VLOOKUP DATA'!$I$2:$I$337=[1]DATA!G3668)*('[1]VLOOKUP DATA'!$J$2:$J$337=[1]DATA!D3668)*('[1]VLOOKUP DATA'!$K$2:$K$337=[1]DATA!E3668),'[1]VLOOKUP DATA'!$L$2:$L$337)</f>
        <v>Off-Peak</v>
      </c>
      <c r="I3668" s="1" cm="1">
        <f t="array" ref="I3668">_xlfn.XLOOKUP(B3668,'[1]VLOOKUP DATA'!$A$3:$A$14,_xlfn.XLOOKUP(H3668,'[1]VLOOKUP DATA'!$D$2:$F$2,'[1]VLOOKUP DATA'!$D$3:$F$14))*100</f>
        <v>93</v>
      </c>
      <c r="J3668" s="2">
        <v>94.567183333333332</v>
      </c>
      <c r="K3668" s="3">
        <f t="shared" si="226"/>
        <v>94.567183333333332</v>
      </c>
      <c r="L3668" s="3">
        <v>49.091666666666669</v>
      </c>
      <c r="M3668" s="4">
        <v>479.83369166666694</v>
      </c>
      <c r="N3668" s="4">
        <v>0</v>
      </c>
      <c r="O3668" s="4">
        <v>574.40132499999993</v>
      </c>
      <c r="P3668" s="3">
        <f t="shared" si="227"/>
        <v>479.86685000000006</v>
      </c>
      <c r="Q3668" s="5">
        <v>0</v>
      </c>
      <c r="R3668" s="5">
        <f>VLOOKUP(D3668,'[1]DESIGN LOAD'!AC:AF,2,FALSE)</f>
        <v>200</v>
      </c>
      <c r="S3668" s="7">
        <f>VLOOKUP(D3668,'[1]DESIGN LOAD'!AC:AF,3,FALSE)</f>
        <v>190</v>
      </c>
      <c r="T3668">
        <f>VLOOKUP(D3668,'[1]DESIGN LOAD'!AC:AF,4,FALSE)</f>
        <v>390</v>
      </c>
    </row>
    <row r="3669" spans="1:20" x14ac:dyDescent="0.3">
      <c r="A3669" s="6">
        <v>2024</v>
      </c>
      <c r="B3669" s="6">
        <v>12</v>
      </c>
      <c r="C3669" s="6">
        <v>1</v>
      </c>
      <c r="D3669" s="6">
        <v>4</v>
      </c>
      <c r="E3669" s="6" t="str">
        <f t="shared" si="225"/>
        <v>Sunday</v>
      </c>
      <c r="F3669" s="6" t="str">
        <f t="shared" si="228"/>
        <v>Weekend</v>
      </c>
      <c r="G3669" s="6" t="str">
        <f>_xlfn.XLOOKUP(B3669,'[1]VLOOKUP DATA'!$A$3:$A$14,'[1]VLOOKUP DATA'!$C$3:$C$14)</f>
        <v>Low-demand</v>
      </c>
      <c r="H3669" s="6" t="str" cm="1">
        <f t="array" ref="H3669">_xlfn.XLOOKUP(1,('[1]VLOOKUP DATA'!$I$2:$I$337=[1]DATA!G3669)*('[1]VLOOKUP DATA'!$J$2:$J$337=[1]DATA!D3669)*('[1]VLOOKUP DATA'!$K$2:$K$337=[1]DATA!E3669),'[1]VLOOKUP DATA'!$L$2:$L$337)</f>
        <v>Off-Peak</v>
      </c>
      <c r="I3669" s="1" cm="1">
        <f t="array" ref="I3669">_xlfn.XLOOKUP(B3669,'[1]VLOOKUP DATA'!$A$3:$A$14,_xlfn.XLOOKUP(H3669,'[1]VLOOKUP DATA'!$D$2:$F$2,'[1]VLOOKUP DATA'!$D$3:$F$14))*100</f>
        <v>93</v>
      </c>
      <c r="J3669" s="2">
        <v>73.79555833333329</v>
      </c>
      <c r="K3669" s="3">
        <f t="shared" si="226"/>
        <v>73.79555833333329</v>
      </c>
      <c r="L3669" s="3">
        <v>44.141666666666666</v>
      </c>
      <c r="M3669" s="4">
        <v>479.81982500000026</v>
      </c>
      <c r="N3669" s="4">
        <v>0</v>
      </c>
      <c r="O3669" s="4">
        <v>553.61593333333326</v>
      </c>
      <c r="P3669" s="3">
        <f t="shared" si="227"/>
        <v>479.86685000000006</v>
      </c>
      <c r="Q3669" s="5">
        <v>0</v>
      </c>
      <c r="R3669" s="5">
        <f>VLOOKUP(D3669,'[1]DESIGN LOAD'!AC:AF,2,FALSE)</f>
        <v>295</v>
      </c>
      <c r="S3669" s="7">
        <f>VLOOKUP(D3669,'[1]DESIGN LOAD'!AC:AF,3,FALSE)</f>
        <v>190</v>
      </c>
      <c r="T3669">
        <f>VLOOKUP(D3669,'[1]DESIGN LOAD'!AC:AF,4,FALSE)</f>
        <v>485</v>
      </c>
    </row>
    <row r="3670" spans="1:20" x14ac:dyDescent="0.3">
      <c r="A3670" s="6">
        <v>2024</v>
      </c>
      <c r="B3670" s="6">
        <v>12</v>
      </c>
      <c r="C3670" s="6">
        <v>1</v>
      </c>
      <c r="D3670" s="6">
        <v>5</v>
      </c>
      <c r="E3670" s="6" t="str">
        <f t="shared" si="225"/>
        <v>Sunday</v>
      </c>
      <c r="F3670" s="6" t="str">
        <f t="shared" si="228"/>
        <v>Weekend</v>
      </c>
      <c r="G3670" s="6" t="str">
        <f>_xlfn.XLOOKUP(B3670,'[1]VLOOKUP DATA'!$A$3:$A$14,'[1]VLOOKUP DATA'!$C$3:$C$14)</f>
        <v>Low-demand</v>
      </c>
      <c r="H3670" s="6" t="str" cm="1">
        <f t="array" ref="H3670">_xlfn.XLOOKUP(1,('[1]VLOOKUP DATA'!$I$2:$I$337=[1]DATA!G3670)*('[1]VLOOKUP DATA'!$J$2:$J$337=[1]DATA!D3670)*('[1]VLOOKUP DATA'!$K$2:$K$337=[1]DATA!E3670),'[1]VLOOKUP DATA'!$L$2:$L$337)</f>
        <v>Off-Peak</v>
      </c>
      <c r="I3670" s="1" cm="1">
        <f t="array" ref="I3670">_xlfn.XLOOKUP(B3670,'[1]VLOOKUP DATA'!$A$3:$A$14,_xlfn.XLOOKUP(H3670,'[1]VLOOKUP DATA'!$D$2:$F$2,'[1]VLOOKUP DATA'!$D$3:$F$14))*100</f>
        <v>93</v>
      </c>
      <c r="J3670" s="2">
        <v>62.893191666666638</v>
      </c>
      <c r="K3670" s="3">
        <f t="shared" si="226"/>
        <v>62.893191666666638</v>
      </c>
      <c r="L3670" s="3">
        <v>39.358333333333334</v>
      </c>
      <c r="M3670" s="4">
        <v>479.85638333333344</v>
      </c>
      <c r="N3670" s="4">
        <v>8.9672333333333309</v>
      </c>
      <c r="O3670" s="4">
        <v>551.71725833333323</v>
      </c>
      <c r="P3670" s="3">
        <f t="shared" si="227"/>
        <v>479.86685000000006</v>
      </c>
      <c r="Q3670" s="5">
        <v>0</v>
      </c>
      <c r="R3670" s="5">
        <f>VLOOKUP(D3670,'[1]DESIGN LOAD'!AC:AF,2,FALSE)</f>
        <v>295</v>
      </c>
      <c r="S3670" s="7">
        <f>VLOOKUP(D3670,'[1]DESIGN LOAD'!AC:AF,3,FALSE)</f>
        <v>190</v>
      </c>
      <c r="T3670">
        <f>VLOOKUP(D3670,'[1]DESIGN LOAD'!AC:AF,4,FALSE)</f>
        <v>485</v>
      </c>
    </row>
    <row r="3671" spans="1:20" x14ac:dyDescent="0.3">
      <c r="A3671" s="6">
        <v>2024</v>
      </c>
      <c r="B3671" s="6">
        <v>12</v>
      </c>
      <c r="C3671" s="6">
        <v>1</v>
      </c>
      <c r="D3671" s="6">
        <v>6</v>
      </c>
      <c r="E3671" s="6" t="str">
        <f t="shared" si="225"/>
        <v>Sunday</v>
      </c>
      <c r="F3671" s="6" t="str">
        <f t="shared" si="228"/>
        <v>Weekend</v>
      </c>
      <c r="G3671" s="6" t="str">
        <f>_xlfn.XLOOKUP(B3671,'[1]VLOOKUP DATA'!$A$3:$A$14,'[1]VLOOKUP DATA'!$C$3:$C$14)</f>
        <v>Low-demand</v>
      </c>
      <c r="H3671" s="6" t="str" cm="1">
        <f t="array" ref="H3671">_xlfn.XLOOKUP(1,('[1]VLOOKUP DATA'!$I$2:$I$337=[1]DATA!G3671)*('[1]VLOOKUP DATA'!$J$2:$J$337=[1]DATA!D3671)*('[1]VLOOKUP DATA'!$K$2:$K$337=[1]DATA!E3671),'[1]VLOOKUP DATA'!$L$2:$L$337)</f>
        <v>Off-Peak</v>
      </c>
      <c r="I3671" s="1" cm="1">
        <f t="array" ref="I3671">_xlfn.XLOOKUP(B3671,'[1]VLOOKUP DATA'!$A$3:$A$14,_xlfn.XLOOKUP(H3671,'[1]VLOOKUP DATA'!$D$2:$F$2,'[1]VLOOKUP DATA'!$D$3:$F$14))*100</f>
        <v>93</v>
      </c>
      <c r="J3671" s="2">
        <v>-34.971866666666664</v>
      </c>
      <c r="K3671" s="3">
        <f t="shared" si="226"/>
        <v>0</v>
      </c>
      <c r="L3671" s="3">
        <v>37.475000000000001</v>
      </c>
      <c r="M3671" s="4">
        <v>479.82965833333344</v>
      </c>
      <c r="N3671" s="4">
        <v>170.35535000000002</v>
      </c>
      <c r="O3671" s="4">
        <v>615.21288333333359</v>
      </c>
      <c r="P3671" s="3">
        <f t="shared" si="227"/>
        <v>479.86685000000006</v>
      </c>
      <c r="Q3671" s="5">
        <v>0</v>
      </c>
      <c r="R3671" s="5">
        <f>VLOOKUP(D3671,'[1]DESIGN LOAD'!AC:AF,2,FALSE)</f>
        <v>295</v>
      </c>
      <c r="S3671" s="7">
        <f>VLOOKUP(D3671,'[1]DESIGN LOAD'!AC:AF,3,FALSE)</f>
        <v>190</v>
      </c>
      <c r="T3671">
        <f>VLOOKUP(D3671,'[1]DESIGN LOAD'!AC:AF,4,FALSE)</f>
        <v>485</v>
      </c>
    </row>
    <row r="3672" spans="1:20" x14ac:dyDescent="0.3">
      <c r="A3672" s="6">
        <v>2024</v>
      </c>
      <c r="B3672" s="6">
        <v>12</v>
      </c>
      <c r="C3672" s="6">
        <v>1</v>
      </c>
      <c r="D3672" s="6">
        <v>7</v>
      </c>
      <c r="E3672" s="6" t="str">
        <f t="shared" si="225"/>
        <v>Sunday</v>
      </c>
      <c r="F3672" s="6" t="str">
        <f t="shared" si="228"/>
        <v>Weekend</v>
      </c>
      <c r="G3672" s="6" t="str">
        <f>_xlfn.XLOOKUP(B3672,'[1]VLOOKUP DATA'!$A$3:$A$14,'[1]VLOOKUP DATA'!$C$3:$C$14)</f>
        <v>Low-demand</v>
      </c>
      <c r="H3672" s="6" t="str" cm="1">
        <f t="array" ref="H3672">_xlfn.XLOOKUP(1,('[1]VLOOKUP DATA'!$I$2:$I$337=[1]DATA!G3672)*('[1]VLOOKUP DATA'!$J$2:$J$337=[1]DATA!D3672)*('[1]VLOOKUP DATA'!$K$2:$K$337=[1]DATA!E3672),'[1]VLOOKUP DATA'!$L$2:$L$337)</f>
        <v>Off-Peak</v>
      </c>
      <c r="I3672" s="1" cm="1">
        <f t="array" ref="I3672">_xlfn.XLOOKUP(B3672,'[1]VLOOKUP DATA'!$A$3:$A$14,_xlfn.XLOOKUP(H3672,'[1]VLOOKUP DATA'!$D$2:$F$2,'[1]VLOOKUP DATA'!$D$3:$F$14))*100</f>
        <v>93</v>
      </c>
      <c r="J3672" s="2">
        <v>-116.06527500000001</v>
      </c>
      <c r="K3672" s="3">
        <f t="shared" si="226"/>
        <v>0</v>
      </c>
      <c r="L3672" s="3">
        <v>40.024999999999999</v>
      </c>
      <c r="M3672" s="4">
        <v>479.84041666666678</v>
      </c>
      <c r="N3672" s="4">
        <v>440.19776666666689</v>
      </c>
      <c r="O3672" s="4">
        <v>803.96754999999973</v>
      </c>
      <c r="P3672" s="3">
        <f t="shared" si="227"/>
        <v>479.86685000000006</v>
      </c>
      <c r="Q3672" s="5">
        <v>0</v>
      </c>
      <c r="R3672" s="5">
        <f>VLOOKUP(D3672,'[1]DESIGN LOAD'!AC:AF,2,FALSE)</f>
        <v>565</v>
      </c>
      <c r="S3672" s="7">
        <f>VLOOKUP(D3672,'[1]DESIGN LOAD'!AC:AF,3,FALSE)</f>
        <v>690</v>
      </c>
      <c r="T3672">
        <f>VLOOKUP(D3672,'[1]DESIGN LOAD'!AC:AF,4,FALSE)</f>
        <v>1255</v>
      </c>
    </row>
    <row r="3673" spans="1:20" x14ac:dyDescent="0.3">
      <c r="A3673" s="6">
        <v>2024</v>
      </c>
      <c r="B3673" s="6">
        <v>12</v>
      </c>
      <c r="C3673" s="6">
        <v>1</v>
      </c>
      <c r="D3673" s="6">
        <v>8</v>
      </c>
      <c r="E3673" s="6" t="str">
        <f t="shared" si="225"/>
        <v>Sunday</v>
      </c>
      <c r="F3673" s="6" t="str">
        <f t="shared" si="228"/>
        <v>Weekend</v>
      </c>
      <c r="G3673" s="6" t="str">
        <f>_xlfn.XLOOKUP(B3673,'[1]VLOOKUP DATA'!$A$3:$A$14,'[1]VLOOKUP DATA'!$C$3:$C$14)</f>
        <v>Low-demand</v>
      </c>
      <c r="H3673" s="6" t="str" cm="1">
        <f t="array" ref="H3673">_xlfn.XLOOKUP(1,('[1]VLOOKUP DATA'!$I$2:$I$337=[1]DATA!G3673)*('[1]VLOOKUP DATA'!$J$2:$J$337=[1]DATA!D3673)*('[1]VLOOKUP DATA'!$K$2:$K$337=[1]DATA!E3673),'[1]VLOOKUP DATA'!$L$2:$L$337)</f>
        <v>Off-Peak</v>
      </c>
      <c r="I3673" s="1" cm="1">
        <f t="array" ref="I3673">_xlfn.XLOOKUP(B3673,'[1]VLOOKUP DATA'!$A$3:$A$14,_xlfn.XLOOKUP(H3673,'[1]VLOOKUP DATA'!$D$2:$F$2,'[1]VLOOKUP DATA'!$D$3:$F$14))*100</f>
        <v>93</v>
      </c>
      <c r="J3673" s="2">
        <v>-293.61626666666655</v>
      </c>
      <c r="K3673" s="3">
        <f t="shared" si="226"/>
        <v>0</v>
      </c>
      <c r="L3673" s="3">
        <v>49.291666666666664</v>
      </c>
      <c r="M3673" s="4">
        <v>479.85481666666635</v>
      </c>
      <c r="N3673" s="4">
        <v>684.41079999999977</v>
      </c>
      <c r="O3673" s="4">
        <v>870.64884166666661</v>
      </c>
      <c r="P3673" s="3">
        <f t="shared" si="227"/>
        <v>479.86685000000006</v>
      </c>
      <c r="Q3673" s="5">
        <v>0</v>
      </c>
      <c r="R3673" s="5">
        <f>VLOOKUP(D3673,'[1]DESIGN LOAD'!AC:AF,2,FALSE)</f>
        <v>565</v>
      </c>
      <c r="S3673" s="7">
        <f>VLOOKUP(D3673,'[1]DESIGN LOAD'!AC:AF,3,FALSE)</f>
        <v>675</v>
      </c>
      <c r="T3673">
        <f>VLOOKUP(D3673,'[1]DESIGN LOAD'!AC:AF,4,FALSE)</f>
        <v>1240</v>
      </c>
    </row>
    <row r="3674" spans="1:20" x14ac:dyDescent="0.3">
      <c r="A3674" s="6">
        <v>2024</v>
      </c>
      <c r="B3674" s="6">
        <v>12</v>
      </c>
      <c r="C3674" s="6">
        <v>1</v>
      </c>
      <c r="D3674" s="6">
        <v>9</v>
      </c>
      <c r="E3674" s="6" t="str">
        <f t="shared" si="225"/>
        <v>Sunday</v>
      </c>
      <c r="F3674" s="6" t="str">
        <f t="shared" si="228"/>
        <v>Weekend</v>
      </c>
      <c r="G3674" s="6" t="str">
        <f>_xlfn.XLOOKUP(B3674,'[1]VLOOKUP DATA'!$A$3:$A$14,'[1]VLOOKUP DATA'!$C$3:$C$14)</f>
        <v>Low-demand</v>
      </c>
      <c r="H3674" s="6" t="str" cm="1">
        <f t="array" ref="H3674">_xlfn.XLOOKUP(1,('[1]VLOOKUP DATA'!$I$2:$I$337=[1]DATA!G3674)*('[1]VLOOKUP DATA'!$J$2:$J$337=[1]DATA!D3674)*('[1]VLOOKUP DATA'!$K$2:$K$337=[1]DATA!E3674),'[1]VLOOKUP DATA'!$L$2:$L$337)</f>
        <v>Off-Peak</v>
      </c>
      <c r="I3674" s="1" cm="1">
        <f t="array" ref="I3674">_xlfn.XLOOKUP(B3674,'[1]VLOOKUP DATA'!$A$3:$A$14,_xlfn.XLOOKUP(H3674,'[1]VLOOKUP DATA'!$D$2:$F$2,'[1]VLOOKUP DATA'!$D$3:$F$14))*100</f>
        <v>93</v>
      </c>
      <c r="J3674" s="2">
        <v>-286.40713333333338</v>
      </c>
      <c r="K3674" s="3">
        <f t="shared" si="226"/>
        <v>0</v>
      </c>
      <c r="L3674" s="3">
        <v>64.041666666666671</v>
      </c>
      <c r="M3674" s="4">
        <v>262.80580833333346</v>
      </c>
      <c r="N3674" s="4">
        <v>837.5033500000003</v>
      </c>
      <c r="O3674" s="4">
        <v>813.90126666666617</v>
      </c>
      <c r="P3674" s="3">
        <f t="shared" si="227"/>
        <v>479.86685000000006</v>
      </c>
      <c r="Q3674" s="5">
        <v>0</v>
      </c>
      <c r="R3674" s="5">
        <f>VLOOKUP(D3674,'[1]DESIGN LOAD'!AC:AF,2,FALSE)</f>
        <v>565</v>
      </c>
      <c r="S3674" s="7">
        <f>VLOOKUP(D3674,'[1]DESIGN LOAD'!AC:AF,3,FALSE)</f>
        <v>675</v>
      </c>
      <c r="T3674">
        <f>VLOOKUP(D3674,'[1]DESIGN LOAD'!AC:AF,4,FALSE)</f>
        <v>1240</v>
      </c>
    </row>
    <row r="3675" spans="1:20" x14ac:dyDescent="0.3">
      <c r="A3675" s="6">
        <v>2024</v>
      </c>
      <c r="B3675" s="6">
        <v>12</v>
      </c>
      <c r="C3675" s="6">
        <v>1</v>
      </c>
      <c r="D3675" s="6">
        <v>10</v>
      </c>
      <c r="E3675" s="6" t="str">
        <f t="shared" si="225"/>
        <v>Sunday</v>
      </c>
      <c r="F3675" s="6" t="str">
        <f t="shared" si="228"/>
        <v>Weekend</v>
      </c>
      <c r="G3675" s="6" t="str">
        <f>_xlfn.XLOOKUP(B3675,'[1]VLOOKUP DATA'!$A$3:$A$14,'[1]VLOOKUP DATA'!$C$3:$C$14)</f>
        <v>Low-demand</v>
      </c>
      <c r="H3675" s="6" t="str" cm="1">
        <f t="array" ref="H3675">_xlfn.XLOOKUP(1,('[1]VLOOKUP DATA'!$I$2:$I$337=[1]DATA!G3675)*('[1]VLOOKUP DATA'!$J$2:$J$337=[1]DATA!D3675)*('[1]VLOOKUP DATA'!$K$2:$K$337=[1]DATA!E3675),'[1]VLOOKUP DATA'!$L$2:$L$337)</f>
        <v>Off-Peak</v>
      </c>
      <c r="I3675" s="1" cm="1">
        <f t="array" ref="I3675">_xlfn.XLOOKUP(B3675,'[1]VLOOKUP DATA'!$A$3:$A$14,_xlfn.XLOOKUP(H3675,'[1]VLOOKUP DATA'!$D$2:$F$2,'[1]VLOOKUP DATA'!$D$3:$F$14))*100</f>
        <v>93</v>
      </c>
      <c r="J3675" s="2">
        <v>-196.69872500000005</v>
      </c>
      <c r="K3675" s="3">
        <f t="shared" si="226"/>
        <v>0</v>
      </c>
      <c r="L3675" s="3">
        <v>73.88333333333334</v>
      </c>
      <c r="M3675" s="4">
        <v>12.3513</v>
      </c>
      <c r="N3675" s="4">
        <v>983.00911666666684</v>
      </c>
      <c r="O3675" s="4">
        <v>798.66072499999984</v>
      </c>
      <c r="P3675" s="3">
        <f t="shared" si="227"/>
        <v>479.86685000000006</v>
      </c>
      <c r="Q3675" s="5">
        <v>0</v>
      </c>
      <c r="R3675" s="5">
        <f>VLOOKUP(D3675,'[1]DESIGN LOAD'!AC:AF,2,FALSE)</f>
        <v>565</v>
      </c>
      <c r="S3675" s="7">
        <f>VLOOKUP(D3675,'[1]DESIGN LOAD'!AC:AF,3,FALSE)</f>
        <v>675</v>
      </c>
      <c r="T3675">
        <f>VLOOKUP(D3675,'[1]DESIGN LOAD'!AC:AF,4,FALSE)</f>
        <v>1240</v>
      </c>
    </row>
    <row r="3676" spans="1:20" x14ac:dyDescent="0.3">
      <c r="A3676" s="6">
        <v>2024</v>
      </c>
      <c r="B3676" s="6">
        <v>12</v>
      </c>
      <c r="C3676" s="6">
        <v>1</v>
      </c>
      <c r="D3676" s="6">
        <v>11</v>
      </c>
      <c r="E3676" s="6" t="str">
        <f t="shared" si="225"/>
        <v>Sunday</v>
      </c>
      <c r="F3676" s="6" t="str">
        <f t="shared" si="228"/>
        <v>Weekend</v>
      </c>
      <c r="G3676" s="6" t="str">
        <f>_xlfn.XLOOKUP(B3676,'[1]VLOOKUP DATA'!$A$3:$A$14,'[1]VLOOKUP DATA'!$C$3:$C$14)</f>
        <v>Low-demand</v>
      </c>
      <c r="H3676" s="6" t="str" cm="1">
        <f t="array" ref="H3676">_xlfn.XLOOKUP(1,('[1]VLOOKUP DATA'!$I$2:$I$337=[1]DATA!G3676)*('[1]VLOOKUP DATA'!$J$2:$J$337=[1]DATA!D3676)*('[1]VLOOKUP DATA'!$K$2:$K$337=[1]DATA!E3676),'[1]VLOOKUP DATA'!$L$2:$L$337)</f>
        <v>Off-Peak</v>
      </c>
      <c r="I3676" s="1" cm="1">
        <f t="array" ref="I3676">_xlfn.XLOOKUP(B3676,'[1]VLOOKUP DATA'!$A$3:$A$14,_xlfn.XLOOKUP(H3676,'[1]VLOOKUP DATA'!$D$2:$F$2,'[1]VLOOKUP DATA'!$D$3:$F$14))*100</f>
        <v>93</v>
      </c>
      <c r="J3676" s="2">
        <v>-262.92955000000001</v>
      </c>
      <c r="K3676" s="3">
        <f t="shared" si="226"/>
        <v>0</v>
      </c>
      <c r="L3676" s="3">
        <v>84.466666666666669</v>
      </c>
      <c r="M3676" s="4">
        <v>103.07108333333332</v>
      </c>
      <c r="N3676" s="4">
        <v>975.63886666666735</v>
      </c>
      <c r="O3676" s="4">
        <v>815.77959166666653</v>
      </c>
      <c r="P3676" s="3">
        <f t="shared" si="227"/>
        <v>479.86685000000006</v>
      </c>
      <c r="Q3676" s="5">
        <v>0</v>
      </c>
      <c r="R3676" s="5">
        <f>VLOOKUP(D3676,'[1]DESIGN LOAD'!AC:AF,2,FALSE)</f>
        <v>565</v>
      </c>
      <c r="S3676" s="7">
        <f>VLOOKUP(D3676,'[1]DESIGN LOAD'!AC:AF,3,FALSE)</f>
        <v>675</v>
      </c>
      <c r="T3676">
        <f>VLOOKUP(D3676,'[1]DESIGN LOAD'!AC:AF,4,FALSE)</f>
        <v>1240</v>
      </c>
    </row>
    <row r="3677" spans="1:20" x14ac:dyDescent="0.3">
      <c r="A3677" s="6">
        <v>2024</v>
      </c>
      <c r="B3677" s="6">
        <v>12</v>
      </c>
      <c r="C3677" s="6">
        <v>1</v>
      </c>
      <c r="D3677" s="6">
        <v>12</v>
      </c>
      <c r="E3677" s="6" t="str">
        <f t="shared" si="225"/>
        <v>Sunday</v>
      </c>
      <c r="F3677" s="6" t="str">
        <f t="shared" si="228"/>
        <v>Weekend</v>
      </c>
      <c r="G3677" s="6" t="str">
        <f>_xlfn.XLOOKUP(B3677,'[1]VLOOKUP DATA'!$A$3:$A$14,'[1]VLOOKUP DATA'!$C$3:$C$14)</f>
        <v>Low-demand</v>
      </c>
      <c r="H3677" s="6" t="str" cm="1">
        <f t="array" ref="H3677">_xlfn.XLOOKUP(1,('[1]VLOOKUP DATA'!$I$2:$I$337=[1]DATA!G3677)*('[1]VLOOKUP DATA'!$J$2:$J$337=[1]DATA!D3677)*('[1]VLOOKUP DATA'!$K$2:$K$337=[1]DATA!E3677),'[1]VLOOKUP DATA'!$L$2:$L$337)</f>
        <v>Off-Peak</v>
      </c>
      <c r="I3677" s="1" cm="1">
        <f t="array" ref="I3677">_xlfn.XLOOKUP(B3677,'[1]VLOOKUP DATA'!$A$3:$A$14,_xlfn.XLOOKUP(H3677,'[1]VLOOKUP DATA'!$D$2:$F$2,'[1]VLOOKUP DATA'!$D$3:$F$14))*100</f>
        <v>93</v>
      </c>
      <c r="J3677" s="2">
        <v>-159.06234166666661</v>
      </c>
      <c r="K3677" s="3">
        <f t="shared" si="226"/>
        <v>0</v>
      </c>
      <c r="L3677" s="3">
        <v>94.825000000000003</v>
      </c>
      <c r="M3677" s="4">
        <v>120.257525</v>
      </c>
      <c r="N3677" s="4">
        <v>877.09187500000064</v>
      </c>
      <c r="O3677" s="4">
        <v>838.28647500000011</v>
      </c>
      <c r="P3677" s="3">
        <f t="shared" si="227"/>
        <v>479.86685000000006</v>
      </c>
      <c r="Q3677" s="5">
        <v>0</v>
      </c>
      <c r="R3677" s="5">
        <f>VLOOKUP(D3677,'[1]DESIGN LOAD'!AC:AF,2,FALSE)</f>
        <v>565</v>
      </c>
      <c r="S3677" s="7">
        <f>VLOOKUP(D3677,'[1]DESIGN LOAD'!AC:AF,3,FALSE)</f>
        <v>675</v>
      </c>
      <c r="T3677">
        <f>VLOOKUP(D3677,'[1]DESIGN LOAD'!AC:AF,4,FALSE)</f>
        <v>1240</v>
      </c>
    </row>
    <row r="3678" spans="1:20" x14ac:dyDescent="0.3">
      <c r="A3678" s="6">
        <v>2024</v>
      </c>
      <c r="B3678" s="6">
        <v>12</v>
      </c>
      <c r="C3678" s="6">
        <v>1</v>
      </c>
      <c r="D3678" s="6">
        <v>13</v>
      </c>
      <c r="E3678" s="6" t="str">
        <f t="shared" si="225"/>
        <v>Sunday</v>
      </c>
      <c r="F3678" s="6" t="str">
        <f t="shared" si="228"/>
        <v>Weekend</v>
      </c>
      <c r="G3678" s="6" t="str">
        <f>_xlfn.XLOOKUP(B3678,'[1]VLOOKUP DATA'!$A$3:$A$14,'[1]VLOOKUP DATA'!$C$3:$C$14)</f>
        <v>Low-demand</v>
      </c>
      <c r="H3678" s="6" t="str" cm="1">
        <f t="array" ref="H3678">_xlfn.XLOOKUP(1,('[1]VLOOKUP DATA'!$I$2:$I$337=[1]DATA!G3678)*('[1]VLOOKUP DATA'!$J$2:$J$337=[1]DATA!D3678)*('[1]VLOOKUP DATA'!$K$2:$K$337=[1]DATA!E3678),'[1]VLOOKUP DATA'!$L$2:$L$337)</f>
        <v>Off-Peak</v>
      </c>
      <c r="I3678" s="1" cm="1">
        <f t="array" ref="I3678">_xlfn.XLOOKUP(B3678,'[1]VLOOKUP DATA'!$A$3:$A$14,_xlfn.XLOOKUP(H3678,'[1]VLOOKUP DATA'!$D$2:$F$2,'[1]VLOOKUP DATA'!$D$3:$F$14))*100</f>
        <v>93</v>
      </c>
      <c r="J3678" s="2">
        <v>-9.3930333333333262</v>
      </c>
      <c r="K3678" s="3">
        <f t="shared" si="226"/>
        <v>0</v>
      </c>
      <c r="L3678" s="3">
        <v>96.416666666666671</v>
      </c>
      <c r="M3678" s="4">
        <v>79.943916666666667</v>
      </c>
      <c r="N3678" s="4">
        <v>794.87248333333378</v>
      </c>
      <c r="O3678" s="4">
        <v>865.42300833333309</v>
      </c>
      <c r="P3678" s="3">
        <f t="shared" si="227"/>
        <v>479.86685000000006</v>
      </c>
      <c r="Q3678" s="5">
        <v>0</v>
      </c>
      <c r="R3678" s="5">
        <f>VLOOKUP(D3678,'[1]DESIGN LOAD'!AC:AF,2,FALSE)</f>
        <v>565</v>
      </c>
      <c r="S3678" s="7">
        <f>VLOOKUP(D3678,'[1]DESIGN LOAD'!AC:AF,3,FALSE)</f>
        <v>675</v>
      </c>
      <c r="T3678">
        <f>VLOOKUP(D3678,'[1]DESIGN LOAD'!AC:AF,4,FALSE)</f>
        <v>1240</v>
      </c>
    </row>
    <row r="3679" spans="1:20" x14ac:dyDescent="0.3">
      <c r="A3679" s="6">
        <v>2024</v>
      </c>
      <c r="B3679" s="6">
        <v>12</v>
      </c>
      <c r="C3679" s="6">
        <v>1</v>
      </c>
      <c r="D3679" s="6">
        <v>14</v>
      </c>
      <c r="E3679" s="6" t="str">
        <f t="shared" si="225"/>
        <v>Sunday</v>
      </c>
      <c r="F3679" s="6" t="str">
        <f t="shared" si="228"/>
        <v>Weekend</v>
      </c>
      <c r="G3679" s="6" t="str">
        <f>_xlfn.XLOOKUP(B3679,'[1]VLOOKUP DATA'!$A$3:$A$14,'[1]VLOOKUP DATA'!$C$3:$C$14)</f>
        <v>Low-demand</v>
      </c>
      <c r="H3679" s="6" t="str" cm="1">
        <f t="array" ref="H3679">_xlfn.XLOOKUP(1,('[1]VLOOKUP DATA'!$I$2:$I$337=[1]DATA!G3679)*('[1]VLOOKUP DATA'!$J$2:$J$337=[1]DATA!D3679)*('[1]VLOOKUP DATA'!$K$2:$K$337=[1]DATA!E3679),'[1]VLOOKUP DATA'!$L$2:$L$337)</f>
        <v>Off-Peak</v>
      </c>
      <c r="I3679" s="1" cm="1">
        <f t="array" ref="I3679">_xlfn.XLOOKUP(B3679,'[1]VLOOKUP DATA'!$A$3:$A$14,_xlfn.XLOOKUP(H3679,'[1]VLOOKUP DATA'!$D$2:$F$2,'[1]VLOOKUP DATA'!$D$3:$F$14))*100</f>
        <v>93</v>
      </c>
      <c r="J3679" s="2">
        <v>-29.17777499999999</v>
      </c>
      <c r="K3679" s="3">
        <f t="shared" si="226"/>
        <v>0</v>
      </c>
      <c r="L3679" s="3">
        <v>97.841666666666669</v>
      </c>
      <c r="M3679" s="4">
        <v>0</v>
      </c>
      <c r="N3679" s="4">
        <v>904.62923333333356</v>
      </c>
      <c r="O3679" s="4">
        <v>875.45081666666681</v>
      </c>
      <c r="P3679" s="3">
        <f t="shared" si="227"/>
        <v>479.86685000000006</v>
      </c>
      <c r="Q3679" s="5">
        <v>0</v>
      </c>
      <c r="R3679" s="5">
        <f>VLOOKUP(D3679,'[1]DESIGN LOAD'!AC:AF,2,FALSE)</f>
        <v>565</v>
      </c>
      <c r="S3679" s="7">
        <f>VLOOKUP(D3679,'[1]DESIGN LOAD'!AC:AF,3,FALSE)</f>
        <v>675</v>
      </c>
      <c r="T3679">
        <f>VLOOKUP(D3679,'[1]DESIGN LOAD'!AC:AF,4,FALSE)</f>
        <v>1240</v>
      </c>
    </row>
    <row r="3680" spans="1:20" x14ac:dyDescent="0.3">
      <c r="A3680" s="6">
        <v>2024</v>
      </c>
      <c r="B3680" s="6">
        <v>12</v>
      </c>
      <c r="C3680" s="6">
        <v>1</v>
      </c>
      <c r="D3680" s="6">
        <v>15</v>
      </c>
      <c r="E3680" s="6" t="str">
        <f t="shared" si="225"/>
        <v>Sunday</v>
      </c>
      <c r="F3680" s="6" t="str">
        <f t="shared" si="228"/>
        <v>Weekend</v>
      </c>
      <c r="G3680" s="6" t="str">
        <f>_xlfn.XLOOKUP(B3680,'[1]VLOOKUP DATA'!$A$3:$A$14,'[1]VLOOKUP DATA'!$C$3:$C$14)</f>
        <v>Low-demand</v>
      </c>
      <c r="H3680" s="6" t="str" cm="1">
        <f t="array" ref="H3680">_xlfn.XLOOKUP(1,('[1]VLOOKUP DATA'!$I$2:$I$337=[1]DATA!G3680)*('[1]VLOOKUP DATA'!$J$2:$J$337=[1]DATA!D3680)*('[1]VLOOKUP DATA'!$K$2:$K$337=[1]DATA!E3680),'[1]VLOOKUP DATA'!$L$2:$L$337)</f>
        <v>Off-Peak</v>
      </c>
      <c r="I3680" s="1" cm="1">
        <f t="array" ref="I3680">_xlfn.XLOOKUP(B3680,'[1]VLOOKUP DATA'!$A$3:$A$14,_xlfn.XLOOKUP(H3680,'[1]VLOOKUP DATA'!$D$2:$F$2,'[1]VLOOKUP DATA'!$D$3:$F$14))*100</f>
        <v>93</v>
      </c>
      <c r="J3680" s="2">
        <v>17.77297959183673</v>
      </c>
      <c r="K3680" s="3">
        <f t="shared" si="226"/>
        <v>17.77297959183673</v>
      </c>
      <c r="L3680" s="3">
        <v>96.295918367346943</v>
      </c>
      <c r="M3680" s="4">
        <v>135.97958163265309</v>
      </c>
      <c r="N3680" s="4">
        <v>721.03959183673464</v>
      </c>
      <c r="O3680" s="4">
        <v>874.79202040816358</v>
      </c>
      <c r="P3680" s="3">
        <f t="shared" si="227"/>
        <v>479.86685000000006</v>
      </c>
      <c r="Q3680" s="5">
        <v>0</v>
      </c>
      <c r="R3680" s="5">
        <f>VLOOKUP(D3680,'[1]DESIGN LOAD'!AC:AF,2,FALSE)</f>
        <v>565</v>
      </c>
      <c r="S3680" s="7">
        <f>VLOOKUP(D3680,'[1]DESIGN LOAD'!AC:AF,3,FALSE)</f>
        <v>675</v>
      </c>
      <c r="T3680">
        <f>VLOOKUP(D3680,'[1]DESIGN LOAD'!AC:AF,4,FALSE)</f>
        <v>1240</v>
      </c>
    </row>
    <row r="3681" spans="1:20" x14ac:dyDescent="0.3">
      <c r="A3681" s="6">
        <v>2024</v>
      </c>
      <c r="B3681" s="6">
        <v>12</v>
      </c>
      <c r="C3681" s="6">
        <v>1</v>
      </c>
      <c r="D3681" s="6">
        <v>16</v>
      </c>
      <c r="E3681" s="6" t="str">
        <f t="shared" si="225"/>
        <v>Sunday</v>
      </c>
      <c r="F3681" s="6" t="str">
        <f t="shared" si="228"/>
        <v>Weekend</v>
      </c>
      <c r="G3681" s="6" t="str">
        <f>_xlfn.XLOOKUP(B3681,'[1]VLOOKUP DATA'!$A$3:$A$14,'[1]VLOOKUP DATA'!$C$3:$C$14)</f>
        <v>Low-demand</v>
      </c>
      <c r="H3681" s="6" t="str" cm="1">
        <f t="array" ref="H3681">_xlfn.XLOOKUP(1,('[1]VLOOKUP DATA'!$I$2:$I$337=[1]DATA!G3681)*('[1]VLOOKUP DATA'!$J$2:$J$337=[1]DATA!D3681)*('[1]VLOOKUP DATA'!$K$2:$K$337=[1]DATA!E3681),'[1]VLOOKUP DATA'!$L$2:$L$337)</f>
        <v>Off-Peak</v>
      </c>
      <c r="I3681" s="1" cm="1">
        <f t="array" ref="I3681">_xlfn.XLOOKUP(B3681,'[1]VLOOKUP DATA'!$A$3:$A$14,_xlfn.XLOOKUP(H3681,'[1]VLOOKUP DATA'!$D$2:$F$2,'[1]VLOOKUP DATA'!$D$3:$F$14))*100</f>
        <v>93</v>
      </c>
      <c r="J3681" s="2">
        <v>4.1219250000000036</v>
      </c>
      <c r="K3681" s="3">
        <f t="shared" si="226"/>
        <v>4.1219250000000036</v>
      </c>
      <c r="L3681" s="3">
        <v>95.5</v>
      </c>
      <c r="M3681" s="4">
        <v>395.86704166666664</v>
      </c>
      <c r="N3681" s="4">
        <v>434.59120833333333</v>
      </c>
      <c r="O3681" s="4">
        <v>834.58003333333295</v>
      </c>
      <c r="P3681" s="3">
        <f t="shared" si="227"/>
        <v>479.86685000000006</v>
      </c>
      <c r="Q3681" s="5">
        <v>0</v>
      </c>
      <c r="R3681" s="5">
        <f>VLOOKUP(D3681,'[1]DESIGN LOAD'!AC:AF,2,FALSE)</f>
        <v>565</v>
      </c>
      <c r="S3681" s="7">
        <f>VLOOKUP(D3681,'[1]DESIGN LOAD'!AC:AF,3,FALSE)</f>
        <v>675</v>
      </c>
      <c r="T3681">
        <f>VLOOKUP(D3681,'[1]DESIGN LOAD'!AC:AF,4,FALSE)</f>
        <v>1240</v>
      </c>
    </row>
    <row r="3682" spans="1:20" x14ac:dyDescent="0.3">
      <c r="A3682" s="6">
        <v>2024</v>
      </c>
      <c r="B3682" s="6">
        <v>12</v>
      </c>
      <c r="C3682" s="6">
        <v>1</v>
      </c>
      <c r="D3682" s="6">
        <v>17</v>
      </c>
      <c r="E3682" s="6" t="str">
        <f t="shared" si="225"/>
        <v>Sunday</v>
      </c>
      <c r="F3682" s="6" t="str">
        <f t="shared" si="228"/>
        <v>Weekend</v>
      </c>
      <c r="G3682" s="6" t="str">
        <f>_xlfn.XLOOKUP(B3682,'[1]VLOOKUP DATA'!$A$3:$A$14,'[1]VLOOKUP DATA'!$C$3:$C$14)</f>
        <v>Low-demand</v>
      </c>
      <c r="H3682" s="6" t="str" cm="1">
        <f t="array" ref="H3682">_xlfn.XLOOKUP(1,('[1]VLOOKUP DATA'!$I$2:$I$337=[1]DATA!G3682)*('[1]VLOOKUP DATA'!$J$2:$J$337=[1]DATA!D3682)*('[1]VLOOKUP DATA'!$K$2:$K$337=[1]DATA!E3682),'[1]VLOOKUP DATA'!$L$2:$L$337)</f>
        <v>Off-Peak</v>
      </c>
      <c r="I3682" s="1" cm="1">
        <f t="array" ref="I3682">_xlfn.XLOOKUP(B3682,'[1]VLOOKUP DATA'!$A$3:$A$14,_xlfn.XLOOKUP(H3682,'[1]VLOOKUP DATA'!$D$2:$F$2,'[1]VLOOKUP DATA'!$D$3:$F$14))*100</f>
        <v>93</v>
      </c>
      <c r="J3682" s="2">
        <v>143.77465000000001</v>
      </c>
      <c r="K3682" s="3">
        <f t="shared" si="226"/>
        <v>143.77465000000001</v>
      </c>
      <c r="L3682" s="3">
        <v>91.816666666666663</v>
      </c>
      <c r="M3682" s="4">
        <v>479.83647500000001</v>
      </c>
      <c r="N3682" s="4">
        <v>223.86903333333331</v>
      </c>
      <c r="O3682" s="4">
        <v>847.48055000000022</v>
      </c>
      <c r="P3682" s="3">
        <f t="shared" si="227"/>
        <v>479.86685000000006</v>
      </c>
      <c r="Q3682" s="5">
        <v>0</v>
      </c>
      <c r="R3682" s="5">
        <f>VLOOKUP(D3682,'[1]DESIGN LOAD'!AC:AF,2,FALSE)</f>
        <v>555</v>
      </c>
      <c r="S3682" s="7">
        <f>VLOOKUP(D3682,'[1]DESIGN LOAD'!AC:AF,3,FALSE)</f>
        <v>675</v>
      </c>
      <c r="T3682">
        <f>VLOOKUP(D3682,'[1]DESIGN LOAD'!AC:AF,4,FALSE)</f>
        <v>1230</v>
      </c>
    </row>
    <row r="3683" spans="1:20" x14ac:dyDescent="0.3">
      <c r="A3683" s="6">
        <v>2024</v>
      </c>
      <c r="B3683" s="6">
        <v>12</v>
      </c>
      <c r="C3683" s="6">
        <v>1</v>
      </c>
      <c r="D3683" s="6">
        <v>18</v>
      </c>
      <c r="E3683" s="6" t="str">
        <f t="shared" si="225"/>
        <v>Sunday</v>
      </c>
      <c r="F3683" s="6" t="str">
        <f t="shared" si="228"/>
        <v>Weekend</v>
      </c>
      <c r="G3683" s="6" t="str">
        <f>_xlfn.XLOOKUP(B3683,'[1]VLOOKUP DATA'!$A$3:$A$14,'[1]VLOOKUP DATA'!$C$3:$C$14)</f>
        <v>Low-demand</v>
      </c>
      <c r="H3683" s="6" t="str" cm="1">
        <f t="array" ref="H3683">_xlfn.XLOOKUP(1,('[1]VLOOKUP DATA'!$I$2:$I$337=[1]DATA!G3683)*('[1]VLOOKUP DATA'!$J$2:$J$337=[1]DATA!D3683)*('[1]VLOOKUP DATA'!$K$2:$K$337=[1]DATA!E3683),'[1]VLOOKUP DATA'!$L$2:$L$337)</f>
        <v>Off-Peak</v>
      </c>
      <c r="I3683" s="1" cm="1">
        <f t="array" ref="I3683">_xlfn.XLOOKUP(B3683,'[1]VLOOKUP DATA'!$A$3:$A$14,_xlfn.XLOOKUP(H3683,'[1]VLOOKUP DATA'!$D$2:$F$2,'[1]VLOOKUP DATA'!$D$3:$F$14))*100</f>
        <v>93</v>
      </c>
      <c r="J3683" s="2">
        <v>143.60175833333332</v>
      </c>
      <c r="K3683" s="3">
        <f t="shared" si="226"/>
        <v>143.60175833333332</v>
      </c>
      <c r="L3683" s="3">
        <v>82.791666666666671</v>
      </c>
      <c r="M3683" s="4">
        <v>479.8266333333334</v>
      </c>
      <c r="N3683" s="4">
        <v>97.673474999999897</v>
      </c>
      <c r="O3683" s="4">
        <v>721.10241666666661</v>
      </c>
      <c r="P3683" s="3">
        <f t="shared" si="227"/>
        <v>479.86685000000006</v>
      </c>
      <c r="Q3683" s="5">
        <v>0</v>
      </c>
      <c r="R3683" s="5">
        <f>VLOOKUP(D3683,'[1]DESIGN LOAD'!AC:AF,2,FALSE)</f>
        <v>485</v>
      </c>
      <c r="S3683" s="7">
        <f>VLOOKUP(D3683,'[1]DESIGN LOAD'!AC:AF,3,FALSE)</f>
        <v>655</v>
      </c>
      <c r="T3683">
        <f>VLOOKUP(D3683,'[1]DESIGN LOAD'!AC:AF,4,FALSE)</f>
        <v>1140</v>
      </c>
    </row>
    <row r="3684" spans="1:20" x14ac:dyDescent="0.3">
      <c r="A3684" s="6">
        <v>2024</v>
      </c>
      <c r="B3684" s="6">
        <v>12</v>
      </c>
      <c r="C3684" s="6">
        <v>1</v>
      </c>
      <c r="D3684" s="6">
        <v>19</v>
      </c>
      <c r="E3684" s="6" t="str">
        <f t="shared" si="225"/>
        <v>Sunday</v>
      </c>
      <c r="F3684" s="6" t="str">
        <f t="shared" si="228"/>
        <v>Weekend</v>
      </c>
      <c r="G3684" s="6" t="str">
        <f>_xlfn.XLOOKUP(B3684,'[1]VLOOKUP DATA'!$A$3:$A$14,'[1]VLOOKUP DATA'!$C$3:$C$14)</f>
        <v>Low-demand</v>
      </c>
      <c r="H3684" s="6" t="str" cm="1">
        <f t="array" ref="H3684">_xlfn.XLOOKUP(1,('[1]VLOOKUP DATA'!$I$2:$I$337=[1]DATA!G3684)*('[1]VLOOKUP DATA'!$J$2:$J$337=[1]DATA!D3684)*('[1]VLOOKUP DATA'!$K$2:$K$337=[1]DATA!E3684),'[1]VLOOKUP DATA'!$L$2:$L$337)</f>
        <v>Off-Peak</v>
      </c>
      <c r="I3684" s="1" cm="1">
        <f t="array" ref="I3684">_xlfn.XLOOKUP(B3684,'[1]VLOOKUP DATA'!$A$3:$A$14,_xlfn.XLOOKUP(H3684,'[1]VLOOKUP DATA'!$D$2:$F$2,'[1]VLOOKUP DATA'!$D$3:$F$14))*100</f>
        <v>93</v>
      </c>
      <c r="J3684" s="2">
        <v>78.270891666666685</v>
      </c>
      <c r="K3684" s="3">
        <f t="shared" si="226"/>
        <v>78.270891666666685</v>
      </c>
      <c r="L3684" s="3">
        <v>77.066666666666663</v>
      </c>
      <c r="M3684" s="4">
        <v>479.81580000000002</v>
      </c>
      <c r="N3684" s="4">
        <v>10.947700000000001</v>
      </c>
      <c r="O3684" s="4">
        <v>569.03479166666659</v>
      </c>
      <c r="P3684" s="3">
        <f t="shared" si="227"/>
        <v>479.86685000000006</v>
      </c>
      <c r="Q3684" s="5">
        <v>0</v>
      </c>
      <c r="R3684" s="5">
        <f>VLOOKUP(D3684,'[1]DESIGN LOAD'!AC:AF,2,FALSE)</f>
        <v>295</v>
      </c>
      <c r="S3684" s="7">
        <f>VLOOKUP(D3684,'[1]DESIGN LOAD'!AC:AF,3,FALSE)</f>
        <v>655</v>
      </c>
      <c r="T3684">
        <f>VLOOKUP(D3684,'[1]DESIGN LOAD'!AC:AF,4,FALSE)</f>
        <v>950</v>
      </c>
    </row>
    <row r="3685" spans="1:20" x14ac:dyDescent="0.3">
      <c r="A3685" s="6">
        <v>2024</v>
      </c>
      <c r="B3685" s="6">
        <v>12</v>
      </c>
      <c r="C3685" s="6">
        <v>1</v>
      </c>
      <c r="D3685" s="6">
        <v>20</v>
      </c>
      <c r="E3685" s="6" t="str">
        <f t="shared" si="225"/>
        <v>Sunday</v>
      </c>
      <c r="F3685" s="6" t="str">
        <f t="shared" si="228"/>
        <v>Weekend</v>
      </c>
      <c r="G3685" s="6" t="str">
        <f>_xlfn.XLOOKUP(B3685,'[1]VLOOKUP DATA'!$A$3:$A$14,'[1]VLOOKUP DATA'!$C$3:$C$14)</f>
        <v>Low-demand</v>
      </c>
      <c r="H3685" s="6" t="str" cm="1">
        <f t="array" ref="H3685">_xlfn.XLOOKUP(1,('[1]VLOOKUP DATA'!$I$2:$I$337=[1]DATA!G3685)*('[1]VLOOKUP DATA'!$J$2:$J$337=[1]DATA!D3685)*('[1]VLOOKUP DATA'!$K$2:$K$337=[1]DATA!E3685),'[1]VLOOKUP DATA'!$L$2:$L$337)</f>
        <v>Off-Peak</v>
      </c>
      <c r="I3685" s="1" cm="1">
        <f t="array" ref="I3685">_xlfn.XLOOKUP(B3685,'[1]VLOOKUP DATA'!$A$3:$A$14,_xlfn.XLOOKUP(H3685,'[1]VLOOKUP DATA'!$D$2:$F$2,'[1]VLOOKUP DATA'!$D$3:$F$14))*100</f>
        <v>93</v>
      </c>
      <c r="J3685" s="2">
        <v>22.583633333333321</v>
      </c>
      <c r="K3685" s="3">
        <f t="shared" si="226"/>
        <v>22.583633333333321</v>
      </c>
      <c r="L3685" s="3">
        <v>73.3</v>
      </c>
      <c r="M3685" s="4">
        <v>479.8437083333335</v>
      </c>
      <c r="N3685" s="4">
        <v>0</v>
      </c>
      <c r="O3685" s="4">
        <v>502.42786666666649</v>
      </c>
      <c r="P3685" s="3">
        <f t="shared" si="227"/>
        <v>479.86685000000006</v>
      </c>
      <c r="Q3685" s="5">
        <v>0</v>
      </c>
      <c r="R3685" s="5">
        <f>VLOOKUP(D3685,'[1]DESIGN LOAD'!AC:AF,2,FALSE)</f>
        <v>295</v>
      </c>
      <c r="S3685" s="7">
        <f>VLOOKUP(D3685,'[1]DESIGN LOAD'!AC:AF,3,FALSE)</f>
        <v>190</v>
      </c>
      <c r="T3685">
        <f>VLOOKUP(D3685,'[1]DESIGN LOAD'!AC:AF,4,FALSE)</f>
        <v>485</v>
      </c>
    </row>
    <row r="3686" spans="1:20" x14ac:dyDescent="0.3">
      <c r="A3686" s="6">
        <v>2024</v>
      </c>
      <c r="B3686" s="6">
        <v>12</v>
      </c>
      <c r="C3686" s="6">
        <v>1</v>
      </c>
      <c r="D3686" s="6">
        <v>21</v>
      </c>
      <c r="E3686" s="6" t="str">
        <f t="shared" si="225"/>
        <v>Sunday</v>
      </c>
      <c r="F3686" s="6" t="str">
        <f t="shared" si="228"/>
        <v>Weekend</v>
      </c>
      <c r="G3686" s="6" t="str">
        <f>_xlfn.XLOOKUP(B3686,'[1]VLOOKUP DATA'!$A$3:$A$14,'[1]VLOOKUP DATA'!$C$3:$C$14)</f>
        <v>Low-demand</v>
      </c>
      <c r="H3686" s="6" t="str" cm="1">
        <f t="array" ref="H3686">_xlfn.XLOOKUP(1,('[1]VLOOKUP DATA'!$I$2:$I$337=[1]DATA!G3686)*('[1]VLOOKUP DATA'!$J$2:$J$337=[1]DATA!D3686)*('[1]VLOOKUP DATA'!$K$2:$K$337=[1]DATA!E3686),'[1]VLOOKUP DATA'!$L$2:$L$337)</f>
        <v>Off-Peak</v>
      </c>
      <c r="I3686" s="1" cm="1">
        <f t="array" ref="I3686">_xlfn.XLOOKUP(B3686,'[1]VLOOKUP DATA'!$A$3:$A$14,_xlfn.XLOOKUP(H3686,'[1]VLOOKUP DATA'!$D$2:$F$2,'[1]VLOOKUP DATA'!$D$3:$F$14))*100</f>
        <v>93</v>
      </c>
      <c r="J3686" s="2">
        <v>15.092808333333329</v>
      </c>
      <c r="K3686" s="3">
        <f t="shared" si="226"/>
        <v>15.092808333333329</v>
      </c>
      <c r="L3686" s="3">
        <v>71.674999999999997</v>
      </c>
      <c r="M3686" s="4">
        <v>479.8280166666666</v>
      </c>
      <c r="N3686" s="4">
        <v>0</v>
      </c>
      <c r="O3686" s="4">
        <v>494.92095833333332</v>
      </c>
      <c r="P3686" s="3">
        <f t="shared" si="227"/>
        <v>479.86685000000006</v>
      </c>
      <c r="Q3686" s="5">
        <v>0</v>
      </c>
      <c r="R3686" s="5">
        <f>VLOOKUP(D3686,'[1]DESIGN LOAD'!AC:AF,2,FALSE)</f>
        <v>295</v>
      </c>
      <c r="S3686" s="7">
        <f>VLOOKUP(D3686,'[1]DESIGN LOAD'!AC:AF,3,FALSE)</f>
        <v>190</v>
      </c>
      <c r="T3686">
        <f>VLOOKUP(D3686,'[1]DESIGN LOAD'!AC:AF,4,FALSE)</f>
        <v>485</v>
      </c>
    </row>
    <row r="3687" spans="1:20" x14ac:dyDescent="0.3">
      <c r="A3687" s="6">
        <v>2024</v>
      </c>
      <c r="B3687" s="6">
        <v>12</v>
      </c>
      <c r="C3687" s="6">
        <v>1</v>
      </c>
      <c r="D3687" s="6">
        <v>22</v>
      </c>
      <c r="E3687" s="6" t="str">
        <f t="shared" si="225"/>
        <v>Sunday</v>
      </c>
      <c r="F3687" s="6" t="str">
        <f t="shared" si="228"/>
        <v>Weekend</v>
      </c>
      <c r="G3687" s="6" t="str">
        <f>_xlfn.XLOOKUP(B3687,'[1]VLOOKUP DATA'!$A$3:$A$14,'[1]VLOOKUP DATA'!$C$3:$C$14)</f>
        <v>Low-demand</v>
      </c>
      <c r="H3687" s="6" t="str" cm="1">
        <f t="array" ref="H3687">_xlfn.XLOOKUP(1,('[1]VLOOKUP DATA'!$I$2:$I$337=[1]DATA!G3687)*('[1]VLOOKUP DATA'!$J$2:$J$337=[1]DATA!D3687)*('[1]VLOOKUP DATA'!$K$2:$K$337=[1]DATA!E3687),'[1]VLOOKUP DATA'!$L$2:$L$337)</f>
        <v>Off-Peak</v>
      </c>
      <c r="I3687" s="1" cm="1">
        <f t="array" ref="I3687">_xlfn.XLOOKUP(B3687,'[1]VLOOKUP DATA'!$A$3:$A$14,_xlfn.XLOOKUP(H3687,'[1]VLOOKUP DATA'!$D$2:$F$2,'[1]VLOOKUP DATA'!$D$3:$F$14))*100</f>
        <v>93</v>
      </c>
      <c r="J3687" s="2">
        <v>18.775433333333339</v>
      </c>
      <c r="K3687" s="3">
        <f t="shared" si="226"/>
        <v>18.775433333333339</v>
      </c>
      <c r="L3687" s="3">
        <v>69.674999999999997</v>
      </c>
      <c r="M3687" s="4">
        <v>479.86685000000006</v>
      </c>
      <c r="N3687" s="4">
        <v>0</v>
      </c>
      <c r="O3687" s="4">
        <v>498.64274166666661</v>
      </c>
      <c r="P3687" s="3">
        <f t="shared" si="227"/>
        <v>479.86685000000006</v>
      </c>
      <c r="Q3687" s="5">
        <v>0</v>
      </c>
      <c r="R3687" s="5">
        <f>VLOOKUP(D3687,'[1]DESIGN LOAD'!AC:AF,2,FALSE)</f>
        <v>200</v>
      </c>
      <c r="S3687" s="7">
        <f>VLOOKUP(D3687,'[1]DESIGN LOAD'!AC:AF,3,FALSE)</f>
        <v>190</v>
      </c>
      <c r="T3687">
        <f>VLOOKUP(D3687,'[1]DESIGN LOAD'!AC:AF,4,FALSE)</f>
        <v>390</v>
      </c>
    </row>
    <row r="3688" spans="1:20" x14ac:dyDescent="0.3">
      <c r="A3688" s="6">
        <v>2024</v>
      </c>
      <c r="B3688" s="6">
        <v>12</v>
      </c>
      <c r="C3688" s="6">
        <v>1</v>
      </c>
      <c r="D3688" s="6">
        <v>23</v>
      </c>
      <c r="E3688" s="6" t="str">
        <f t="shared" si="225"/>
        <v>Sunday</v>
      </c>
      <c r="F3688" s="6" t="str">
        <f t="shared" si="228"/>
        <v>Weekend</v>
      </c>
      <c r="G3688" s="6" t="str">
        <f>_xlfn.XLOOKUP(B3688,'[1]VLOOKUP DATA'!$A$3:$A$14,'[1]VLOOKUP DATA'!$C$3:$C$14)</f>
        <v>Low-demand</v>
      </c>
      <c r="H3688" s="6" t="str" cm="1">
        <f t="array" ref="H3688">_xlfn.XLOOKUP(1,('[1]VLOOKUP DATA'!$I$2:$I$337=[1]DATA!G3688)*('[1]VLOOKUP DATA'!$J$2:$J$337=[1]DATA!D3688)*('[1]VLOOKUP DATA'!$K$2:$K$337=[1]DATA!E3688),'[1]VLOOKUP DATA'!$L$2:$L$337)</f>
        <v>Off-Peak</v>
      </c>
      <c r="I3688" s="1" cm="1">
        <f t="array" ref="I3688">_xlfn.XLOOKUP(B3688,'[1]VLOOKUP DATA'!$A$3:$A$14,_xlfn.XLOOKUP(H3688,'[1]VLOOKUP DATA'!$D$2:$F$2,'[1]VLOOKUP DATA'!$D$3:$F$14))*100</f>
        <v>93</v>
      </c>
      <c r="J3688" s="2">
        <v>28.007316666666664</v>
      </c>
      <c r="K3688" s="3">
        <f t="shared" si="226"/>
        <v>28.007316666666664</v>
      </c>
      <c r="L3688" s="3">
        <v>67.691666666666663</v>
      </c>
      <c r="M3688" s="4">
        <v>479.84368333333333</v>
      </c>
      <c r="N3688" s="4">
        <v>0</v>
      </c>
      <c r="O3688" s="4">
        <v>507.85146666666691</v>
      </c>
      <c r="P3688" s="3">
        <f t="shared" si="227"/>
        <v>479.86685000000006</v>
      </c>
      <c r="Q3688" s="5">
        <v>0</v>
      </c>
      <c r="R3688" s="5">
        <f>VLOOKUP(D3688,'[1]DESIGN LOAD'!AC:AF,2,FALSE)</f>
        <v>200</v>
      </c>
      <c r="S3688" s="7">
        <f>VLOOKUP(D3688,'[1]DESIGN LOAD'!AC:AF,3,FALSE)</f>
        <v>190</v>
      </c>
      <c r="T3688">
        <f>VLOOKUP(D3688,'[1]DESIGN LOAD'!AC:AF,4,FALSE)</f>
        <v>390</v>
      </c>
    </row>
    <row r="3689" spans="1:20" x14ac:dyDescent="0.3">
      <c r="A3689" s="6">
        <v>2024</v>
      </c>
      <c r="B3689" s="6">
        <v>12</v>
      </c>
      <c r="C3689" s="6">
        <v>2</v>
      </c>
      <c r="D3689" s="6">
        <v>0</v>
      </c>
      <c r="E3689" s="6" t="str">
        <f t="shared" si="225"/>
        <v>Monday</v>
      </c>
      <c r="F3689" s="6" t="str">
        <f t="shared" si="228"/>
        <v>Week-day</v>
      </c>
      <c r="G3689" s="6" t="str">
        <f>_xlfn.XLOOKUP(B3689,'[1]VLOOKUP DATA'!$A$3:$A$14,'[1]VLOOKUP DATA'!$C$3:$C$14)</f>
        <v>Low-demand</v>
      </c>
      <c r="H3689" s="6" t="str" cm="1">
        <f t="array" ref="H3689">_xlfn.XLOOKUP(1,('[1]VLOOKUP DATA'!$I$2:$I$337=[1]DATA!G3689)*('[1]VLOOKUP DATA'!$J$2:$J$337=[1]DATA!D3689)*('[1]VLOOKUP DATA'!$K$2:$K$337=[1]DATA!E3689),'[1]VLOOKUP DATA'!$L$2:$L$337)</f>
        <v>Off-Peak</v>
      </c>
      <c r="I3689" s="1" cm="1">
        <f t="array" ref="I3689">_xlfn.XLOOKUP(B3689,'[1]VLOOKUP DATA'!$A$3:$A$14,_xlfn.XLOOKUP(H3689,'[1]VLOOKUP DATA'!$D$2:$F$2,'[1]VLOOKUP DATA'!$D$3:$F$14))*100</f>
        <v>93</v>
      </c>
      <c r="J3689" s="2">
        <v>7.7848083333333324</v>
      </c>
      <c r="K3689" s="3">
        <f t="shared" si="226"/>
        <v>7.7848083333333324</v>
      </c>
      <c r="L3689" s="3">
        <v>65.88333333333334</v>
      </c>
      <c r="M3689" s="4">
        <v>479.82569166666667</v>
      </c>
      <c r="N3689" s="4">
        <v>0</v>
      </c>
      <c r="O3689" s="4">
        <v>487.61064166666654</v>
      </c>
      <c r="P3689" s="3">
        <f t="shared" si="227"/>
        <v>479.86685000000006</v>
      </c>
      <c r="Q3689" s="5">
        <v>0</v>
      </c>
      <c r="R3689" s="5">
        <f>VLOOKUP(D3689,'[1]DESIGN LOAD'!AC:AF,2,FALSE)</f>
        <v>200</v>
      </c>
      <c r="S3689" s="7">
        <f>VLOOKUP(D3689,'[1]DESIGN LOAD'!AC:AF,3,FALSE)</f>
        <v>190</v>
      </c>
      <c r="T3689">
        <f>VLOOKUP(D3689,'[1]DESIGN LOAD'!AC:AF,4,FALSE)</f>
        <v>390</v>
      </c>
    </row>
    <row r="3690" spans="1:20" x14ac:dyDescent="0.3">
      <c r="A3690" s="6">
        <v>2024</v>
      </c>
      <c r="B3690" s="6">
        <v>12</v>
      </c>
      <c r="C3690" s="6">
        <v>2</v>
      </c>
      <c r="D3690" s="6">
        <v>1</v>
      </c>
      <c r="E3690" s="6" t="str">
        <f t="shared" si="225"/>
        <v>Monday</v>
      </c>
      <c r="F3690" s="6" t="str">
        <f t="shared" si="228"/>
        <v>Week-day</v>
      </c>
      <c r="G3690" s="6" t="str">
        <f>_xlfn.XLOOKUP(B3690,'[1]VLOOKUP DATA'!$A$3:$A$14,'[1]VLOOKUP DATA'!$C$3:$C$14)</f>
        <v>Low-demand</v>
      </c>
      <c r="H3690" s="6" t="str" cm="1">
        <f t="array" ref="H3690">_xlfn.XLOOKUP(1,('[1]VLOOKUP DATA'!$I$2:$I$337=[1]DATA!G3690)*('[1]VLOOKUP DATA'!$J$2:$J$337=[1]DATA!D3690)*('[1]VLOOKUP DATA'!$K$2:$K$337=[1]DATA!E3690),'[1]VLOOKUP DATA'!$L$2:$L$337)</f>
        <v>Off-Peak</v>
      </c>
      <c r="I3690" s="1" cm="1">
        <f t="array" ref="I3690">_xlfn.XLOOKUP(B3690,'[1]VLOOKUP DATA'!$A$3:$A$14,_xlfn.XLOOKUP(H3690,'[1]VLOOKUP DATA'!$D$2:$F$2,'[1]VLOOKUP DATA'!$D$3:$F$14))*100</f>
        <v>93</v>
      </c>
      <c r="J3690" s="2">
        <v>-8.1872833333333315</v>
      </c>
      <c r="K3690" s="3">
        <f t="shared" si="226"/>
        <v>0</v>
      </c>
      <c r="L3690" s="3">
        <v>65</v>
      </c>
      <c r="M3690" s="4">
        <v>479.84701666666655</v>
      </c>
      <c r="N3690" s="4">
        <v>0</v>
      </c>
      <c r="O3690" s="4">
        <v>471.65965833333354</v>
      </c>
      <c r="P3690" s="3">
        <f t="shared" si="227"/>
        <v>479.86685000000006</v>
      </c>
      <c r="Q3690" s="5">
        <v>0</v>
      </c>
      <c r="R3690" s="5">
        <f>VLOOKUP(D3690,'[1]DESIGN LOAD'!AC:AF,2,FALSE)</f>
        <v>200</v>
      </c>
      <c r="S3690" s="7">
        <f>VLOOKUP(D3690,'[1]DESIGN LOAD'!AC:AF,3,FALSE)</f>
        <v>190</v>
      </c>
      <c r="T3690">
        <f>VLOOKUP(D3690,'[1]DESIGN LOAD'!AC:AF,4,FALSE)</f>
        <v>390</v>
      </c>
    </row>
    <row r="3691" spans="1:20" x14ac:dyDescent="0.3">
      <c r="A3691" s="6">
        <v>2024</v>
      </c>
      <c r="B3691" s="6">
        <v>12</v>
      </c>
      <c r="C3691" s="6">
        <v>2</v>
      </c>
      <c r="D3691" s="6">
        <v>2</v>
      </c>
      <c r="E3691" s="6" t="str">
        <f t="shared" si="225"/>
        <v>Monday</v>
      </c>
      <c r="F3691" s="6" t="str">
        <f t="shared" si="228"/>
        <v>Week-day</v>
      </c>
      <c r="G3691" s="6" t="str">
        <f>_xlfn.XLOOKUP(B3691,'[1]VLOOKUP DATA'!$A$3:$A$14,'[1]VLOOKUP DATA'!$C$3:$C$14)</f>
        <v>Low-demand</v>
      </c>
      <c r="H3691" s="6" t="str" cm="1">
        <f t="array" ref="H3691">_xlfn.XLOOKUP(1,('[1]VLOOKUP DATA'!$I$2:$I$337=[1]DATA!G3691)*('[1]VLOOKUP DATA'!$J$2:$J$337=[1]DATA!D3691)*('[1]VLOOKUP DATA'!$K$2:$K$337=[1]DATA!E3691),'[1]VLOOKUP DATA'!$L$2:$L$337)</f>
        <v>Off-Peak</v>
      </c>
      <c r="I3691" s="1" cm="1">
        <f t="array" ref="I3691">_xlfn.XLOOKUP(B3691,'[1]VLOOKUP DATA'!$A$3:$A$14,_xlfn.XLOOKUP(H3691,'[1]VLOOKUP DATA'!$D$2:$F$2,'[1]VLOOKUP DATA'!$D$3:$F$14))*100</f>
        <v>93</v>
      </c>
      <c r="J3691" s="2">
        <v>63.267091666666644</v>
      </c>
      <c r="K3691" s="3">
        <f t="shared" si="226"/>
        <v>63.267091666666644</v>
      </c>
      <c r="L3691" s="3">
        <v>62.65</v>
      </c>
      <c r="M3691" s="4">
        <v>479.84457500000013</v>
      </c>
      <c r="N3691" s="4">
        <v>0</v>
      </c>
      <c r="O3691" s="4">
        <v>543.1121999999998</v>
      </c>
      <c r="P3691" s="3">
        <f t="shared" si="227"/>
        <v>479.86685000000006</v>
      </c>
      <c r="Q3691" s="5">
        <v>0</v>
      </c>
      <c r="R3691" s="5">
        <f>VLOOKUP(D3691,'[1]DESIGN LOAD'!AC:AF,2,FALSE)</f>
        <v>200</v>
      </c>
      <c r="S3691" s="7">
        <f>VLOOKUP(D3691,'[1]DESIGN LOAD'!AC:AF,3,FALSE)</f>
        <v>190</v>
      </c>
      <c r="T3691">
        <f>VLOOKUP(D3691,'[1]DESIGN LOAD'!AC:AF,4,FALSE)</f>
        <v>390</v>
      </c>
    </row>
    <row r="3692" spans="1:20" x14ac:dyDescent="0.3">
      <c r="A3692" s="6">
        <v>2024</v>
      </c>
      <c r="B3692" s="6">
        <v>12</v>
      </c>
      <c r="C3692" s="6">
        <v>2</v>
      </c>
      <c r="D3692" s="6">
        <v>3</v>
      </c>
      <c r="E3692" s="6" t="str">
        <f t="shared" si="225"/>
        <v>Monday</v>
      </c>
      <c r="F3692" s="6" t="str">
        <f t="shared" si="228"/>
        <v>Week-day</v>
      </c>
      <c r="G3692" s="6" t="str">
        <f>_xlfn.XLOOKUP(B3692,'[1]VLOOKUP DATA'!$A$3:$A$14,'[1]VLOOKUP DATA'!$C$3:$C$14)</f>
        <v>Low-demand</v>
      </c>
      <c r="H3692" s="6" t="str" cm="1">
        <f t="array" ref="H3692">_xlfn.XLOOKUP(1,('[1]VLOOKUP DATA'!$I$2:$I$337=[1]DATA!G3692)*('[1]VLOOKUP DATA'!$J$2:$J$337=[1]DATA!D3692)*('[1]VLOOKUP DATA'!$K$2:$K$337=[1]DATA!E3692),'[1]VLOOKUP DATA'!$L$2:$L$337)</f>
        <v>Off-Peak</v>
      </c>
      <c r="I3692" s="1" cm="1">
        <f t="array" ref="I3692">_xlfn.XLOOKUP(B3692,'[1]VLOOKUP DATA'!$A$3:$A$14,_xlfn.XLOOKUP(H3692,'[1]VLOOKUP DATA'!$D$2:$F$2,'[1]VLOOKUP DATA'!$D$3:$F$14))*100</f>
        <v>93</v>
      </c>
      <c r="J3692" s="2">
        <v>83.732716666666704</v>
      </c>
      <c r="K3692" s="3">
        <f>IF(J3692&gt;0,J3692,0)</f>
        <v>83.732716666666704</v>
      </c>
      <c r="L3692" s="3">
        <v>58.366666666666667</v>
      </c>
      <c r="M3692" s="4">
        <v>479.84785833333336</v>
      </c>
      <c r="N3692" s="4">
        <v>0</v>
      </c>
      <c r="O3692" s="4">
        <v>563.5811083333333</v>
      </c>
      <c r="P3692" s="3">
        <f t="shared" si="227"/>
        <v>479.86685000000006</v>
      </c>
      <c r="Q3692" s="5">
        <v>0</v>
      </c>
      <c r="R3692" s="5">
        <f>VLOOKUP(D3692,'[1]DESIGN LOAD'!AC:AF,2,FALSE)</f>
        <v>200</v>
      </c>
      <c r="S3692" s="7">
        <f>VLOOKUP(D3692,'[1]DESIGN LOAD'!AC:AF,3,FALSE)</f>
        <v>190</v>
      </c>
      <c r="T3692">
        <f>VLOOKUP(D3692,'[1]DESIGN LOAD'!AC:AF,4,FALSE)</f>
        <v>390</v>
      </c>
    </row>
    <row r="3693" spans="1:20" x14ac:dyDescent="0.3">
      <c r="A3693" s="6">
        <v>2024</v>
      </c>
      <c r="B3693" s="6">
        <v>12</v>
      </c>
      <c r="C3693" s="6">
        <v>2</v>
      </c>
      <c r="D3693" s="6">
        <v>4</v>
      </c>
      <c r="E3693" s="6" t="str">
        <f t="shared" si="225"/>
        <v>Monday</v>
      </c>
      <c r="F3693" s="6" t="str">
        <f t="shared" si="228"/>
        <v>Week-day</v>
      </c>
      <c r="G3693" s="6" t="str">
        <f>_xlfn.XLOOKUP(B3693,'[1]VLOOKUP DATA'!$A$3:$A$14,'[1]VLOOKUP DATA'!$C$3:$C$14)</f>
        <v>Low-demand</v>
      </c>
      <c r="H3693" s="6" t="str" cm="1">
        <f t="array" ref="H3693">_xlfn.XLOOKUP(1,('[1]VLOOKUP DATA'!$I$2:$I$337=[1]DATA!G3693)*('[1]VLOOKUP DATA'!$J$2:$J$337=[1]DATA!D3693)*('[1]VLOOKUP DATA'!$K$2:$K$337=[1]DATA!E3693),'[1]VLOOKUP DATA'!$L$2:$L$337)</f>
        <v>Off-Peak</v>
      </c>
      <c r="I3693" s="1" cm="1">
        <f t="array" ref="I3693">_xlfn.XLOOKUP(B3693,'[1]VLOOKUP DATA'!$A$3:$A$14,_xlfn.XLOOKUP(H3693,'[1]VLOOKUP DATA'!$D$2:$F$2,'[1]VLOOKUP DATA'!$D$3:$F$14))*100</f>
        <v>93</v>
      </c>
      <c r="J3693" s="2">
        <v>68.116058333333328</v>
      </c>
      <c r="K3693" s="3">
        <f t="shared" ref="K3693:K3697" si="229">IF(J3693&gt;0,J3693,0)</f>
        <v>68.116058333333328</v>
      </c>
      <c r="L3693" s="3">
        <v>53.45</v>
      </c>
      <c r="M3693" s="4">
        <v>479.81745000000024</v>
      </c>
      <c r="N3693" s="4">
        <v>0</v>
      </c>
      <c r="O3693" s="4">
        <v>547.93400833333328</v>
      </c>
      <c r="P3693" s="3">
        <f t="shared" si="227"/>
        <v>479.86685000000006</v>
      </c>
      <c r="Q3693" s="5">
        <v>0</v>
      </c>
      <c r="R3693" s="5">
        <f>VLOOKUP(D3693,'[1]DESIGN LOAD'!AC:AF,2,FALSE)</f>
        <v>295</v>
      </c>
      <c r="S3693" s="7">
        <f>VLOOKUP(D3693,'[1]DESIGN LOAD'!AC:AF,3,FALSE)</f>
        <v>190</v>
      </c>
      <c r="T3693">
        <f>VLOOKUP(D3693,'[1]DESIGN LOAD'!AC:AF,4,FALSE)</f>
        <v>485</v>
      </c>
    </row>
    <row r="3694" spans="1:20" x14ac:dyDescent="0.3">
      <c r="A3694" s="6">
        <v>2024</v>
      </c>
      <c r="B3694" s="6">
        <v>12</v>
      </c>
      <c r="C3694" s="6">
        <v>2</v>
      </c>
      <c r="D3694" s="6">
        <v>5</v>
      </c>
      <c r="E3694" s="6" t="str">
        <f t="shared" si="225"/>
        <v>Monday</v>
      </c>
      <c r="F3694" s="6" t="str">
        <f t="shared" si="228"/>
        <v>Week-day</v>
      </c>
      <c r="G3694" s="6" t="str">
        <f>_xlfn.XLOOKUP(B3694,'[1]VLOOKUP DATA'!$A$3:$A$14,'[1]VLOOKUP DATA'!$C$3:$C$14)</f>
        <v>Low-demand</v>
      </c>
      <c r="H3694" s="6" t="str" cm="1">
        <f t="array" ref="H3694">_xlfn.XLOOKUP(1,('[1]VLOOKUP DATA'!$I$2:$I$337=[1]DATA!G3694)*('[1]VLOOKUP DATA'!$J$2:$J$337=[1]DATA!D3694)*('[1]VLOOKUP DATA'!$K$2:$K$337=[1]DATA!E3694),'[1]VLOOKUP DATA'!$L$2:$L$337)</f>
        <v>Off-Peak</v>
      </c>
      <c r="I3694" s="1" cm="1">
        <f t="array" ref="I3694">_xlfn.XLOOKUP(B3694,'[1]VLOOKUP DATA'!$A$3:$A$14,_xlfn.XLOOKUP(H3694,'[1]VLOOKUP DATA'!$D$2:$F$2,'[1]VLOOKUP DATA'!$D$3:$F$14))*100</f>
        <v>93</v>
      </c>
      <c r="J3694" s="2">
        <v>48.883774999999979</v>
      </c>
      <c r="K3694" s="3">
        <f t="shared" si="229"/>
        <v>48.883774999999979</v>
      </c>
      <c r="L3694" s="3">
        <v>49.5</v>
      </c>
      <c r="M3694" s="4">
        <v>479.84708333333333</v>
      </c>
      <c r="N3694" s="4">
        <v>10.051158333333332</v>
      </c>
      <c r="O3694" s="4">
        <v>538.78254166666659</v>
      </c>
      <c r="P3694" s="3">
        <f t="shared" si="227"/>
        <v>479.86685000000006</v>
      </c>
      <c r="Q3694" s="5">
        <v>0</v>
      </c>
      <c r="R3694" s="5">
        <f>VLOOKUP(D3694,'[1]DESIGN LOAD'!AC:AF,2,FALSE)</f>
        <v>295</v>
      </c>
      <c r="S3694" s="7">
        <f>VLOOKUP(D3694,'[1]DESIGN LOAD'!AC:AF,3,FALSE)</f>
        <v>190</v>
      </c>
      <c r="T3694">
        <f>VLOOKUP(D3694,'[1]DESIGN LOAD'!AC:AF,4,FALSE)</f>
        <v>485</v>
      </c>
    </row>
    <row r="3695" spans="1:20" x14ac:dyDescent="0.3">
      <c r="A3695" s="6">
        <v>2024</v>
      </c>
      <c r="B3695" s="6">
        <v>12</v>
      </c>
      <c r="C3695" s="6">
        <v>2</v>
      </c>
      <c r="D3695" s="6">
        <v>6</v>
      </c>
      <c r="E3695" s="6" t="str">
        <f t="shared" si="225"/>
        <v>Monday</v>
      </c>
      <c r="F3695" s="6" t="str">
        <f t="shared" si="228"/>
        <v>Week-day</v>
      </c>
      <c r="G3695" s="6" t="str">
        <f>_xlfn.XLOOKUP(B3695,'[1]VLOOKUP DATA'!$A$3:$A$14,'[1]VLOOKUP DATA'!$C$3:$C$14)</f>
        <v>Low-demand</v>
      </c>
      <c r="H3695" s="6" t="str" cm="1">
        <f t="array" ref="H3695">_xlfn.XLOOKUP(1,('[1]VLOOKUP DATA'!$I$2:$I$337=[1]DATA!G3695)*('[1]VLOOKUP DATA'!$J$2:$J$337=[1]DATA!D3695)*('[1]VLOOKUP DATA'!$K$2:$K$337=[1]DATA!E3695),'[1]VLOOKUP DATA'!$L$2:$L$337)</f>
        <v>Standard</v>
      </c>
      <c r="I3695" s="1" cm="1">
        <f t="array" ref="I3695">_xlfn.XLOOKUP(B3695,'[1]VLOOKUP DATA'!$A$3:$A$14,_xlfn.XLOOKUP(H3695,'[1]VLOOKUP DATA'!$D$2:$F$2,'[1]VLOOKUP DATA'!$D$3:$F$14))*100</f>
        <v>147</v>
      </c>
      <c r="J3695" s="2">
        <v>-29.108550000000005</v>
      </c>
      <c r="K3695" s="3">
        <f t="shared" si="229"/>
        <v>0</v>
      </c>
      <c r="L3695" s="3">
        <v>47.975000000000001</v>
      </c>
      <c r="M3695" s="4">
        <v>479.85020833333323</v>
      </c>
      <c r="N3695" s="4">
        <v>169.83495833333336</v>
      </c>
      <c r="O3695" s="4">
        <v>620.57625000000007</v>
      </c>
      <c r="P3695" s="3">
        <f t="shared" si="227"/>
        <v>479.86685000000006</v>
      </c>
      <c r="Q3695" s="5">
        <v>0</v>
      </c>
      <c r="R3695" s="5">
        <f>VLOOKUP(D3695,'[1]DESIGN LOAD'!AC:AF,2,FALSE)</f>
        <v>295</v>
      </c>
      <c r="S3695" s="7">
        <f>VLOOKUP(D3695,'[1]DESIGN LOAD'!AC:AF,3,FALSE)</f>
        <v>190</v>
      </c>
      <c r="T3695">
        <f>VLOOKUP(D3695,'[1]DESIGN LOAD'!AC:AF,4,FALSE)</f>
        <v>485</v>
      </c>
    </row>
    <row r="3696" spans="1:20" x14ac:dyDescent="0.3">
      <c r="A3696" s="6">
        <v>2024</v>
      </c>
      <c r="B3696" s="6">
        <v>12</v>
      </c>
      <c r="C3696" s="6">
        <v>2</v>
      </c>
      <c r="D3696" s="6">
        <v>7</v>
      </c>
      <c r="E3696" s="6" t="str">
        <f t="shared" si="225"/>
        <v>Monday</v>
      </c>
      <c r="F3696" s="6" t="str">
        <f t="shared" si="228"/>
        <v>Week-day</v>
      </c>
      <c r="G3696" s="6" t="str">
        <f>_xlfn.XLOOKUP(B3696,'[1]VLOOKUP DATA'!$A$3:$A$14,'[1]VLOOKUP DATA'!$C$3:$C$14)</f>
        <v>Low-demand</v>
      </c>
      <c r="H3696" s="6" t="str" cm="1">
        <f t="array" ref="H3696">_xlfn.XLOOKUP(1,('[1]VLOOKUP DATA'!$I$2:$I$337=[1]DATA!G3696)*('[1]VLOOKUP DATA'!$J$2:$J$337=[1]DATA!D3696)*('[1]VLOOKUP DATA'!$K$2:$K$337=[1]DATA!E3696),'[1]VLOOKUP DATA'!$L$2:$L$337)</f>
        <v>Peak</v>
      </c>
      <c r="I3696" s="1" cm="1">
        <f t="array" ref="I3696">_xlfn.XLOOKUP(B3696,'[1]VLOOKUP DATA'!$A$3:$A$14,_xlfn.XLOOKUP(H3696,'[1]VLOOKUP DATA'!$D$2:$F$2,'[1]VLOOKUP DATA'!$D$3:$F$14))*100</f>
        <v>213</v>
      </c>
      <c r="J3696" s="2">
        <v>-77.636274999999998</v>
      </c>
      <c r="K3696" s="3">
        <f t="shared" si="229"/>
        <v>0</v>
      </c>
      <c r="L3696" s="3">
        <v>49.491666666666667</v>
      </c>
      <c r="M3696" s="4">
        <v>479.83639166666666</v>
      </c>
      <c r="N3696" s="4">
        <v>422.10522500000002</v>
      </c>
      <c r="O3696" s="4">
        <v>824.3050166666668</v>
      </c>
      <c r="P3696" s="3">
        <f t="shared" si="227"/>
        <v>479.86685000000006</v>
      </c>
      <c r="Q3696" s="5">
        <v>0</v>
      </c>
      <c r="R3696" s="5">
        <f>VLOOKUP(D3696,'[1]DESIGN LOAD'!AC:AF,2,FALSE)</f>
        <v>565</v>
      </c>
      <c r="S3696" s="7">
        <f>VLOOKUP(D3696,'[1]DESIGN LOAD'!AC:AF,3,FALSE)</f>
        <v>690</v>
      </c>
      <c r="T3696">
        <f>VLOOKUP(D3696,'[1]DESIGN LOAD'!AC:AF,4,FALSE)</f>
        <v>1255</v>
      </c>
    </row>
    <row r="3697" spans="1:20" x14ac:dyDescent="0.3">
      <c r="A3697" s="6">
        <v>2024</v>
      </c>
      <c r="B3697" s="6">
        <v>12</v>
      </c>
      <c r="C3697" s="6">
        <v>2</v>
      </c>
      <c r="D3697" s="6">
        <v>8</v>
      </c>
      <c r="E3697" s="6" t="str">
        <f t="shared" si="225"/>
        <v>Monday</v>
      </c>
      <c r="F3697" s="6" t="str">
        <f t="shared" si="228"/>
        <v>Week-day</v>
      </c>
      <c r="G3697" s="6" t="str">
        <f>_xlfn.XLOOKUP(B3697,'[1]VLOOKUP DATA'!$A$3:$A$14,'[1]VLOOKUP DATA'!$C$3:$C$14)</f>
        <v>Low-demand</v>
      </c>
      <c r="H3697" s="6" t="str" cm="1">
        <f t="array" ref="H3697">_xlfn.XLOOKUP(1,('[1]VLOOKUP DATA'!$I$2:$I$337=[1]DATA!G3697)*('[1]VLOOKUP DATA'!$J$2:$J$337=[1]DATA!D3697)*('[1]VLOOKUP DATA'!$K$2:$K$337=[1]DATA!E3697),'[1]VLOOKUP DATA'!$L$2:$L$337)</f>
        <v>Peak</v>
      </c>
      <c r="I3697" s="1" cm="1">
        <f t="array" ref="I3697">_xlfn.XLOOKUP(B3697,'[1]VLOOKUP DATA'!$A$3:$A$14,_xlfn.XLOOKUP(H3697,'[1]VLOOKUP DATA'!$D$2:$F$2,'[1]VLOOKUP DATA'!$D$3:$F$14))*100</f>
        <v>213</v>
      </c>
      <c r="J3697" s="2">
        <v>-243.17019166666668</v>
      </c>
      <c r="K3697" s="3">
        <f t="shared" si="229"/>
        <v>0</v>
      </c>
      <c r="L3697" s="3">
        <v>55.274999999999999</v>
      </c>
      <c r="M3697" s="4">
        <v>479.82975833333319</v>
      </c>
      <c r="N3697" s="4">
        <v>642.72427499999992</v>
      </c>
      <c r="O3697" s="4">
        <v>879.38350000000003</v>
      </c>
      <c r="P3697" s="3">
        <f t="shared" si="227"/>
        <v>479.86685000000006</v>
      </c>
      <c r="Q3697" s="5">
        <v>0</v>
      </c>
      <c r="R3697" s="5">
        <f>VLOOKUP(D3697,'[1]DESIGN LOAD'!AC:AF,2,FALSE)</f>
        <v>565</v>
      </c>
      <c r="S3697" s="7">
        <f>VLOOKUP(D3697,'[1]DESIGN LOAD'!AC:AF,3,FALSE)</f>
        <v>675</v>
      </c>
      <c r="T3697">
        <f>VLOOKUP(D3697,'[1]DESIGN LOAD'!AC:AF,4,FALSE)</f>
        <v>1240</v>
      </c>
    </row>
    <row r="3698" spans="1:20" x14ac:dyDescent="0.3">
      <c r="A3698" s="6">
        <v>2024</v>
      </c>
      <c r="B3698" s="6">
        <v>12</v>
      </c>
      <c r="C3698" s="6">
        <v>2</v>
      </c>
      <c r="D3698" s="6">
        <v>9</v>
      </c>
      <c r="E3698" s="6" t="str">
        <f>TEXT(DATE(A3698, B3698, C3698), "dddd")</f>
        <v>Monday</v>
      </c>
      <c r="F3698" s="6" t="str">
        <f>IF(OR(E3698="Saturday",E3698="Sunday"),"Weekend","Week-day")</f>
        <v>Week-day</v>
      </c>
      <c r="G3698" s="6" t="str">
        <f>_xlfn.XLOOKUP(B3698,'[1]VLOOKUP DATA'!$A$3:$A$14,'[1]VLOOKUP DATA'!$C$3:$C$14)</f>
        <v>Low-demand</v>
      </c>
      <c r="H3698" s="6" t="str" cm="1">
        <f t="array" ref="H3698">_xlfn.XLOOKUP(1,('[1]VLOOKUP DATA'!$I$2:$I$337=[1]DATA!G3698)*('[1]VLOOKUP DATA'!$J$2:$J$337=[1]DATA!D3698)*('[1]VLOOKUP DATA'!$K$2:$K$337=[1]DATA!E3698),'[1]VLOOKUP DATA'!$L$2:$L$337)</f>
        <v>Peak</v>
      </c>
      <c r="I3698" s="1" cm="1">
        <f t="array" ref="I3698">_xlfn.XLOOKUP(B3698,'[1]VLOOKUP DATA'!$A$3:$A$14,_xlfn.XLOOKUP(H3698,'[1]VLOOKUP DATA'!$D$2:$F$2,'[1]VLOOKUP DATA'!$D$3:$F$14))*100</f>
        <v>213</v>
      </c>
      <c r="J3698" s="2">
        <v>-248.89269999999999</v>
      </c>
      <c r="K3698" s="3">
        <f>IF(J3698&gt;0,J3698,0)</f>
        <v>0</v>
      </c>
      <c r="L3698" s="3">
        <v>69.266666666666666</v>
      </c>
      <c r="M3698" s="4">
        <v>267.75009166666666</v>
      </c>
      <c r="N3698" s="4">
        <v>805.7192083333332</v>
      </c>
      <c r="O3698" s="4">
        <v>824.57592499999987</v>
      </c>
      <c r="P3698" s="3">
        <f>_xlfn.MAXIFS(M:M,B:B,B3698)</f>
        <v>479.86685000000006</v>
      </c>
      <c r="Q3698" s="5">
        <v>0</v>
      </c>
      <c r="R3698" s="5">
        <f>VLOOKUP(D3698,'[1]DESIGN LOAD'!AC:AF,2,FALSE)</f>
        <v>565</v>
      </c>
      <c r="S3698" s="7">
        <f>VLOOKUP(D3698,'[1]DESIGN LOAD'!AC:AF,3,FALSE)</f>
        <v>675</v>
      </c>
      <c r="T3698">
        <f>VLOOKUP(D3698,'[1]DESIGN LOAD'!AC:AF,4,FALSE)</f>
        <v>1240</v>
      </c>
    </row>
    <row r="3699" spans="1:20" x14ac:dyDescent="0.3">
      <c r="A3699" s="6">
        <v>2024</v>
      </c>
      <c r="B3699" s="6">
        <v>12</v>
      </c>
      <c r="C3699" s="6">
        <v>2</v>
      </c>
      <c r="D3699" s="6">
        <v>10</v>
      </c>
      <c r="E3699" s="6" t="str">
        <f>TEXT(DATE(A3699, B3699, C3699), "dddd")</f>
        <v>Monday</v>
      </c>
      <c r="F3699" s="6" t="str">
        <f>IF(OR(E3699="Saturday",E3699="Sunday"),"Weekend","Week-day")</f>
        <v>Week-day</v>
      </c>
      <c r="G3699" s="6" t="str">
        <f>_xlfn.XLOOKUP(B3699,'[1]VLOOKUP DATA'!$A$3:$A$14,'[1]VLOOKUP DATA'!$C$3:$C$14)</f>
        <v>Low-demand</v>
      </c>
      <c r="H3699" s="6" t="str" cm="1">
        <f t="array" ref="H3699">_xlfn.XLOOKUP(1,('[1]VLOOKUP DATA'!$I$2:$I$337=[1]DATA!G3699)*('[1]VLOOKUP DATA'!$J$2:$J$337=[1]DATA!D3699)*('[1]VLOOKUP DATA'!$K$2:$K$337=[1]DATA!E3699),'[1]VLOOKUP DATA'!$L$2:$L$337)</f>
        <v>Standard</v>
      </c>
      <c r="I3699" s="1" cm="1">
        <f t="array" ref="I3699">_xlfn.XLOOKUP(B3699,'[1]VLOOKUP DATA'!$A$3:$A$14,_xlfn.XLOOKUP(H3699,'[1]VLOOKUP DATA'!$D$2:$F$2,'[1]VLOOKUP DATA'!$D$3:$F$14))*100</f>
        <v>147</v>
      </c>
      <c r="J3699" s="2">
        <v>-128.70561666666666</v>
      </c>
      <c r="K3699" s="3">
        <f>IF(J3699&gt;0,J3699,0)</f>
        <v>0</v>
      </c>
      <c r="L3699" s="3">
        <v>76.066666666666663</v>
      </c>
      <c r="M3699" s="4">
        <v>0</v>
      </c>
      <c r="N3699" s="4">
        <v>965.82674166666663</v>
      </c>
      <c r="O3699" s="4">
        <v>837.12014166666631</v>
      </c>
      <c r="P3699" s="3">
        <f>_xlfn.MAXIFS(M:M,B:B,B3699)</f>
        <v>479.86685000000006</v>
      </c>
      <c r="Q3699" s="5">
        <v>0</v>
      </c>
      <c r="R3699" s="5">
        <f>VLOOKUP(D3699,'[1]DESIGN LOAD'!AC:AF,2,FALSE)</f>
        <v>565</v>
      </c>
      <c r="S3699" s="7">
        <f>VLOOKUP(D3699,'[1]DESIGN LOAD'!AC:AF,3,FALSE)</f>
        <v>675</v>
      </c>
      <c r="T3699">
        <f>VLOOKUP(D3699,'[1]DESIGN LOAD'!AC:AF,4,FALSE)</f>
        <v>1240</v>
      </c>
    </row>
    <row r="3700" spans="1:20" x14ac:dyDescent="0.3">
      <c r="A3700" s="6">
        <v>2024</v>
      </c>
      <c r="B3700" s="6">
        <v>12</v>
      </c>
      <c r="C3700" s="6">
        <v>2</v>
      </c>
      <c r="D3700" s="6">
        <v>11</v>
      </c>
      <c r="E3700" s="6" t="str">
        <f>TEXT(DATE(A3700, B3700, C3700), "dddd")</f>
        <v>Monday</v>
      </c>
      <c r="F3700" s="6" t="str">
        <f>IF(OR(E3700="Saturday",E3700="Sunday"),"Weekend","Week-day")</f>
        <v>Week-day</v>
      </c>
      <c r="G3700" s="6" t="str">
        <f>_xlfn.XLOOKUP(B3700,'[1]VLOOKUP DATA'!$A$3:$A$14,'[1]VLOOKUP DATA'!$C$3:$C$14)</f>
        <v>Low-demand</v>
      </c>
      <c r="H3700" s="6" t="str" cm="1">
        <f t="array" ref="H3700">_xlfn.XLOOKUP(1,('[1]VLOOKUP DATA'!$I$2:$I$337=[1]DATA!G3700)*('[1]VLOOKUP DATA'!$J$2:$J$337=[1]DATA!D3700)*('[1]VLOOKUP DATA'!$K$2:$K$337=[1]DATA!E3700),'[1]VLOOKUP DATA'!$L$2:$L$337)</f>
        <v>Standard</v>
      </c>
      <c r="I3700" s="1" cm="1">
        <f t="array" ref="I3700">_xlfn.XLOOKUP(B3700,'[1]VLOOKUP DATA'!$A$3:$A$14,_xlfn.XLOOKUP(H3700,'[1]VLOOKUP DATA'!$D$2:$F$2,'[1]VLOOKUP DATA'!$D$3:$F$14))*100</f>
        <v>147</v>
      </c>
      <c r="J3700" s="2">
        <v>-150.34254999999996</v>
      </c>
      <c r="K3700" s="3">
        <f>IF(J3700&gt;0,J3700,0)</f>
        <v>0</v>
      </c>
      <c r="L3700" s="3">
        <v>81.541666666666671</v>
      </c>
      <c r="M3700" s="4">
        <v>239.91843333333338</v>
      </c>
      <c r="N3700" s="4">
        <v>865.96084166666674</v>
      </c>
      <c r="O3700" s="4">
        <v>955.5360750000001</v>
      </c>
      <c r="P3700" s="3">
        <f>_xlfn.MAXIFS(M:M,B:B,B3700)</f>
        <v>479.86685000000006</v>
      </c>
      <c r="Q3700" s="5">
        <v>0</v>
      </c>
      <c r="R3700" s="5">
        <f>VLOOKUP(D3700,'[1]DESIGN LOAD'!AC:AF,2,FALSE)</f>
        <v>565</v>
      </c>
      <c r="S3700" s="7">
        <f>VLOOKUP(D3700,'[1]DESIGN LOAD'!AC:AF,3,FALSE)</f>
        <v>675</v>
      </c>
      <c r="T3700">
        <f>VLOOKUP(D3700,'[1]DESIGN LOAD'!AC:AF,4,FALSE)</f>
        <v>1240</v>
      </c>
    </row>
    <row r="3701" spans="1:20" x14ac:dyDescent="0.3">
      <c r="A3701" s="6">
        <v>2024</v>
      </c>
      <c r="B3701" s="6">
        <v>12</v>
      </c>
      <c r="C3701" s="6">
        <v>2</v>
      </c>
      <c r="D3701" s="6">
        <v>12</v>
      </c>
      <c r="E3701" s="6" t="str">
        <f>TEXT(DATE(A3701, B3701, C3701), "dddd")</f>
        <v>Monday</v>
      </c>
      <c r="F3701" s="6" t="str">
        <f>IF(OR(E3701="Saturday",E3701="Sunday"),"Weekend","Week-day")</f>
        <v>Week-day</v>
      </c>
      <c r="G3701" s="6" t="str">
        <f>_xlfn.XLOOKUP(B3701,'[1]VLOOKUP DATA'!$A$3:$A$14,'[1]VLOOKUP DATA'!$C$3:$C$14)</f>
        <v>Low-demand</v>
      </c>
      <c r="H3701" s="6" t="str" cm="1">
        <f t="array" ref="H3701">_xlfn.XLOOKUP(1,('[1]VLOOKUP DATA'!$I$2:$I$337=[1]DATA!G3701)*('[1]VLOOKUP DATA'!$J$2:$J$337=[1]DATA!D3701)*('[1]VLOOKUP DATA'!$K$2:$K$337=[1]DATA!E3701),'[1]VLOOKUP DATA'!$L$2:$L$337)</f>
        <v>Standard</v>
      </c>
      <c r="I3701" s="1" cm="1">
        <f t="array" ref="I3701">_xlfn.XLOOKUP(B3701,'[1]VLOOKUP DATA'!$A$3:$A$14,_xlfn.XLOOKUP(H3701,'[1]VLOOKUP DATA'!$D$2:$F$2,'[1]VLOOKUP DATA'!$D$3:$F$14))*100</f>
        <v>147</v>
      </c>
      <c r="J3701" s="2">
        <v>-238.57287500000001</v>
      </c>
      <c r="K3701" s="3">
        <f>IF(J3701&gt;0,J3701,0)</f>
        <v>0</v>
      </c>
      <c r="L3701" s="3">
        <v>90.958333333333329</v>
      </c>
      <c r="M3701" s="4">
        <v>343.88724999999999</v>
      </c>
      <c r="N3701" s="4">
        <v>886.01020833333337</v>
      </c>
      <c r="O3701" s="4">
        <v>991.3242333333335</v>
      </c>
      <c r="P3701" s="3">
        <f>_xlfn.MAXIFS(M:M,B:B,B3701)</f>
        <v>479.86685000000006</v>
      </c>
      <c r="Q3701" s="5">
        <v>0</v>
      </c>
      <c r="R3701" s="5">
        <f>VLOOKUP(D3701,'[1]DESIGN LOAD'!AC:AF,2,FALSE)</f>
        <v>565</v>
      </c>
      <c r="S3701" s="7">
        <f>VLOOKUP(D3701,'[1]DESIGN LOAD'!AC:AF,3,FALSE)</f>
        <v>675</v>
      </c>
      <c r="T3701">
        <f>VLOOKUP(D3701,'[1]DESIGN LOAD'!AC:AF,4,FALSE)</f>
        <v>1240</v>
      </c>
    </row>
    <row r="3702" spans="1:20" x14ac:dyDescent="0.3">
      <c r="A3702" s="6">
        <v>2024</v>
      </c>
      <c r="B3702" s="6">
        <v>12</v>
      </c>
      <c r="C3702" s="6">
        <v>2</v>
      </c>
      <c r="D3702" s="6">
        <v>13</v>
      </c>
      <c r="E3702" s="6" t="str">
        <f>TEXT(DATE(A3702, B3702, C3702), "dddd")</f>
        <v>Monday</v>
      </c>
      <c r="F3702" s="6" t="str">
        <f>IF(OR(E3702="Saturday",E3702="Sunday"),"Weekend","Week-day")</f>
        <v>Week-day</v>
      </c>
      <c r="G3702" s="6" t="str">
        <f>_xlfn.XLOOKUP(B3702,'[1]VLOOKUP DATA'!$A$3:$A$14,'[1]VLOOKUP DATA'!$C$3:$C$14)</f>
        <v>Low-demand</v>
      </c>
      <c r="H3702" s="6" t="str" cm="1">
        <f t="array" ref="H3702">_xlfn.XLOOKUP(1,('[1]VLOOKUP DATA'!$I$2:$I$337=[1]DATA!G3702)*('[1]VLOOKUP DATA'!$J$2:$J$337=[1]DATA!D3702)*('[1]VLOOKUP DATA'!$K$2:$K$337=[1]DATA!E3702),'[1]VLOOKUP DATA'!$L$2:$L$337)</f>
        <v>Standard</v>
      </c>
      <c r="I3702" s="1" cm="1">
        <f t="array" ref="I3702">_xlfn.XLOOKUP(B3702,'[1]VLOOKUP DATA'!$A$3:$A$14,_xlfn.XLOOKUP(H3702,'[1]VLOOKUP DATA'!$D$2:$F$2,'[1]VLOOKUP DATA'!$D$3:$F$14))*100</f>
        <v>147</v>
      </c>
      <c r="J3702" s="2">
        <v>-22.843500000000009</v>
      </c>
      <c r="K3702" s="3">
        <f>IF(J3702&gt;0,J3702,0)</f>
        <v>0</v>
      </c>
      <c r="L3702" s="3">
        <v>95.941666666666663</v>
      </c>
      <c r="M3702" s="4">
        <v>281.7675500000002</v>
      </c>
      <c r="N3702" s="4">
        <v>725.45204999999987</v>
      </c>
      <c r="O3702" s="4">
        <v>984.37587499999995</v>
      </c>
      <c r="P3702" s="3">
        <f>_xlfn.MAXIFS(M:M,B:B,B3702)</f>
        <v>479.86685000000006</v>
      </c>
      <c r="Q3702" s="5">
        <v>0</v>
      </c>
      <c r="R3702" s="5">
        <f>VLOOKUP(D3702,'[1]DESIGN LOAD'!AC:AF,2,FALSE)</f>
        <v>565</v>
      </c>
      <c r="S3702" s="7">
        <f>VLOOKUP(D3702,'[1]DESIGN LOAD'!AC:AF,3,FALSE)</f>
        <v>675</v>
      </c>
      <c r="T3702">
        <f>VLOOKUP(D3702,'[1]DESIGN LOAD'!AC:AF,4,FALSE)</f>
        <v>1240</v>
      </c>
    </row>
    <row r="3703" spans="1:20" x14ac:dyDescent="0.3">
      <c r="A3703" s="6">
        <v>2024</v>
      </c>
      <c r="B3703" s="6">
        <v>12</v>
      </c>
      <c r="C3703" s="6">
        <v>2</v>
      </c>
      <c r="D3703" s="6">
        <v>14</v>
      </c>
      <c r="E3703" s="6" t="str">
        <f>TEXT(DATE(A3703, B3703, C3703), "dddd")</f>
        <v>Monday</v>
      </c>
      <c r="F3703" s="6" t="str">
        <f>IF(OR(E3703="Saturday",E3703="Sunday"),"Weekend","Week-day")</f>
        <v>Week-day</v>
      </c>
      <c r="G3703" s="6" t="str">
        <f>_xlfn.XLOOKUP(B3703,'[1]VLOOKUP DATA'!$A$3:$A$14,'[1]VLOOKUP DATA'!$C$3:$C$14)</f>
        <v>Low-demand</v>
      </c>
      <c r="H3703" s="6" t="str" cm="1">
        <f t="array" ref="H3703">_xlfn.XLOOKUP(1,('[1]VLOOKUP DATA'!$I$2:$I$337=[1]DATA!G3703)*('[1]VLOOKUP DATA'!$J$2:$J$337=[1]DATA!D3703)*('[1]VLOOKUP DATA'!$K$2:$K$337=[1]DATA!E3703),'[1]VLOOKUP DATA'!$L$2:$L$337)</f>
        <v>Standard</v>
      </c>
      <c r="I3703" s="1" cm="1">
        <f t="array" ref="I3703">_xlfn.XLOOKUP(B3703,'[1]VLOOKUP DATA'!$A$3:$A$14,_xlfn.XLOOKUP(H3703,'[1]VLOOKUP DATA'!$D$2:$F$2,'[1]VLOOKUP DATA'!$D$3:$F$14))*100</f>
        <v>147</v>
      </c>
      <c r="J3703" s="2">
        <v>-11.815450000000006</v>
      </c>
      <c r="K3703" s="3">
        <f>IF(J3703&gt;0,J3703,0)</f>
        <v>0</v>
      </c>
      <c r="L3703" s="3">
        <v>96.00833333333334</v>
      </c>
      <c r="M3703" s="4">
        <v>232.41480000000004</v>
      </c>
      <c r="N3703" s="4">
        <v>768.69454999999971</v>
      </c>
      <c r="O3703" s="4">
        <v>989.29367499999978</v>
      </c>
      <c r="P3703" s="3">
        <f>_xlfn.MAXIFS(M:M,B:B,B3703)</f>
        <v>479.86685000000006</v>
      </c>
      <c r="Q3703" s="5">
        <v>0</v>
      </c>
      <c r="R3703" s="5">
        <f>VLOOKUP(D3703,'[1]DESIGN LOAD'!AC:AF,2,FALSE)</f>
        <v>565</v>
      </c>
      <c r="S3703" s="7">
        <f>VLOOKUP(D3703,'[1]DESIGN LOAD'!AC:AF,3,FALSE)</f>
        <v>675</v>
      </c>
      <c r="T3703">
        <f>VLOOKUP(D3703,'[1]DESIGN LOAD'!AC:AF,4,FALSE)</f>
        <v>1240</v>
      </c>
    </row>
    <row r="3704" spans="1:20" x14ac:dyDescent="0.3">
      <c r="A3704" s="6">
        <v>2024</v>
      </c>
      <c r="B3704" s="6">
        <v>12</v>
      </c>
      <c r="C3704" s="6">
        <v>2</v>
      </c>
      <c r="D3704" s="6">
        <v>15</v>
      </c>
      <c r="E3704" s="6" t="str">
        <f>TEXT(DATE(A3704, B3704, C3704), "dddd")</f>
        <v>Monday</v>
      </c>
      <c r="F3704" s="6" t="str">
        <f>IF(OR(E3704="Saturday",E3704="Sunday"),"Weekend","Week-day")</f>
        <v>Week-day</v>
      </c>
      <c r="G3704" s="6" t="str">
        <f>_xlfn.XLOOKUP(B3704,'[1]VLOOKUP DATA'!$A$3:$A$14,'[1]VLOOKUP DATA'!$C$3:$C$14)</f>
        <v>Low-demand</v>
      </c>
      <c r="H3704" s="6" t="str" cm="1">
        <f t="array" ref="H3704">_xlfn.XLOOKUP(1,('[1]VLOOKUP DATA'!$I$2:$I$337=[1]DATA!G3704)*('[1]VLOOKUP DATA'!$J$2:$J$337=[1]DATA!D3704)*('[1]VLOOKUP DATA'!$K$2:$K$337=[1]DATA!E3704),'[1]VLOOKUP DATA'!$L$2:$L$337)</f>
        <v>Standard</v>
      </c>
      <c r="I3704" s="1" cm="1">
        <f t="array" ref="I3704">_xlfn.XLOOKUP(B3704,'[1]VLOOKUP DATA'!$A$3:$A$14,_xlfn.XLOOKUP(H3704,'[1]VLOOKUP DATA'!$D$2:$F$2,'[1]VLOOKUP DATA'!$D$3:$F$14))*100</f>
        <v>147</v>
      </c>
      <c r="J3704" s="2">
        <v>-11.945111111111101</v>
      </c>
      <c r="K3704" s="3">
        <f>IF(J3704&gt;0,J3704,0)</f>
        <v>0</v>
      </c>
      <c r="L3704" s="3">
        <v>95.949494949494948</v>
      </c>
      <c r="M3704" s="4">
        <v>300.52594949494954</v>
      </c>
      <c r="N3704" s="4">
        <v>695.91140404040391</v>
      </c>
      <c r="O3704" s="4">
        <v>927.89371717171764</v>
      </c>
      <c r="P3704" s="3">
        <f>_xlfn.MAXIFS(M:M,B:B,B3704)</f>
        <v>479.86685000000006</v>
      </c>
      <c r="Q3704" s="5">
        <v>0</v>
      </c>
      <c r="R3704" s="5">
        <f>VLOOKUP(D3704,'[1]DESIGN LOAD'!AC:AF,2,FALSE)</f>
        <v>565</v>
      </c>
      <c r="S3704" s="7">
        <f>VLOOKUP(D3704,'[1]DESIGN LOAD'!AC:AF,3,FALSE)</f>
        <v>675</v>
      </c>
      <c r="T3704">
        <f>VLOOKUP(D3704,'[1]DESIGN LOAD'!AC:AF,4,FALSE)</f>
        <v>1240</v>
      </c>
    </row>
    <row r="3705" spans="1:20" x14ac:dyDescent="0.3">
      <c r="A3705" s="6">
        <v>2024</v>
      </c>
      <c r="B3705" s="6">
        <v>12</v>
      </c>
      <c r="C3705" s="6">
        <v>2</v>
      </c>
      <c r="D3705" s="6">
        <v>16</v>
      </c>
      <c r="E3705" s="6" t="str">
        <f>TEXT(DATE(A3705, B3705, C3705), "dddd")</f>
        <v>Monday</v>
      </c>
      <c r="F3705" s="6" t="str">
        <f>IF(OR(E3705="Saturday",E3705="Sunday"),"Weekend","Week-day")</f>
        <v>Week-day</v>
      </c>
      <c r="G3705" s="6" t="str">
        <f>_xlfn.XLOOKUP(B3705,'[1]VLOOKUP DATA'!$A$3:$A$14,'[1]VLOOKUP DATA'!$C$3:$C$14)</f>
        <v>Low-demand</v>
      </c>
      <c r="H3705" s="6" t="str" cm="1">
        <f t="array" ref="H3705">_xlfn.XLOOKUP(1,('[1]VLOOKUP DATA'!$I$2:$I$337=[1]DATA!G3705)*('[1]VLOOKUP DATA'!$J$2:$J$337=[1]DATA!D3705)*('[1]VLOOKUP DATA'!$K$2:$K$337=[1]DATA!E3705),'[1]VLOOKUP DATA'!$L$2:$L$337)</f>
        <v>Standard</v>
      </c>
      <c r="I3705" s="1" cm="1">
        <f t="array" ref="I3705">_xlfn.XLOOKUP(B3705,'[1]VLOOKUP DATA'!$A$3:$A$14,_xlfn.XLOOKUP(H3705,'[1]VLOOKUP DATA'!$D$2:$F$2,'[1]VLOOKUP DATA'!$D$3:$F$14))*100</f>
        <v>147</v>
      </c>
      <c r="J3705" s="2">
        <v>11.520766666666667</v>
      </c>
      <c r="K3705" s="3">
        <f>IF(J3705&gt;0,J3705,0)</f>
        <v>11.520766666666667</v>
      </c>
      <c r="L3705" s="3">
        <v>95.466666666666669</v>
      </c>
      <c r="M3705" s="4">
        <v>424.93928333333344</v>
      </c>
      <c r="N3705" s="4">
        <v>482.79239999999976</v>
      </c>
      <c r="O3705" s="4">
        <v>879.33762500000068</v>
      </c>
      <c r="P3705" s="3">
        <f>_xlfn.MAXIFS(M:M,B:B,B3705)</f>
        <v>479.86685000000006</v>
      </c>
      <c r="Q3705" s="5">
        <v>0</v>
      </c>
      <c r="R3705" s="5">
        <f>VLOOKUP(D3705,'[1]DESIGN LOAD'!AC:AF,2,FALSE)</f>
        <v>565</v>
      </c>
      <c r="S3705" s="7">
        <f>VLOOKUP(D3705,'[1]DESIGN LOAD'!AC:AF,3,FALSE)</f>
        <v>675</v>
      </c>
      <c r="T3705">
        <f>VLOOKUP(D3705,'[1]DESIGN LOAD'!AC:AF,4,FALSE)</f>
        <v>1240</v>
      </c>
    </row>
    <row r="3706" spans="1:20" x14ac:dyDescent="0.3">
      <c r="A3706" s="6">
        <v>2024</v>
      </c>
      <c r="B3706" s="6">
        <v>12</v>
      </c>
      <c r="C3706" s="6">
        <v>2</v>
      </c>
      <c r="D3706" s="6">
        <v>17</v>
      </c>
      <c r="E3706" s="6" t="str">
        <f>TEXT(DATE(A3706, B3706, C3706), "dddd")</f>
        <v>Monday</v>
      </c>
      <c r="F3706" s="6" t="str">
        <f>IF(OR(E3706="Saturday",E3706="Sunday"),"Weekend","Week-day")</f>
        <v>Week-day</v>
      </c>
      <c r="G3706" s="6" t="str">
        <f>_xlfn.XLOOKUP(B3706,'[1]VLOOKUP DATA'!$A$3:$A$14,'[1]VLOOKUP DATA'!$C$3:$C$14)</f>
        <v>Low-demand</v>
      </c>
      <c r="H3706" s="6" t="str" cm="1">
        <f t="array" ref="H3706">_xlfn.XLOOKUP(1,('[1]VLOOKUP DATA'!$I$2:$I$337=[1]DATA!G3706)*('[1]VLOOKUP DATA'!$J$2:$J$337=[1]DATA!D3706)*('[1]VLOOKUP DATA'!$K$2:$K$337=[1]DATA!E3706),'[1]VLOOKUP DATA'!$L$2:$L$337)</f>
        <v>Standard</v>
      </c>
      <c r="I3706" s="1" cm="1">
        <f t="array" ref="I3706">_xlfn.XLOOKUP(B3706,'[1]VLOOKUP DATA'!$A$3:$A$14,_xlfn.XLOOKUP(H3706,'[1]VLOOKUP DATA'!$D$2:$F$2,'[1]VLOOKUP DATA'!$D$3:$F$14))*100</f>
        <v>147</v>
      </c>
      <c r="J3706" s="2">
        <v>172.64246666666668</v>
      </c>
      <c r="K3706" s="3">
        <f>IF(J3706&gt;0,J3706,0)</f>
        <v>172.64246666666668</v>
      </c>
      <c r="L3706" s="3">
        <v>91.11666666666666</v>
      </c>
      <c r="M3706" s="4">
        <v>479.82966666666681</v>
      </c>
      <c r="N3706" s="4">
        <v>220.34029166666653</v>
      </c>
      <c r="O3706" s="4">
        <v>872.81292500000029</v>
      </c>
      <c r="P3706" s="3">
        <f>_xlfn.MAXIFS(M:M,B:B,B3706)</f>
        <v>479.86685000000006</v>
      </c>
      <c r="Q3706" s="5">
        <v>0</v>
      </c>
      <c r="R3706" s="5">
        <f>VLOOKUP(D3706,'[1]DESIGN LOAD'!AC:AF,2,FALSE)</f>
        <v>555</v>
      </c>
      <c r="S3706" s="7">
        <f>VLOOKUP(D3706,'[1]DESIGN LOAD'!AC:AF,3,FALSE)</f>
        <v>675</v>
      </c>
      <c r="T3706">
        <f>VLOOKUP(D3706,'[1]DESIGN LOAD'!AC:AF,4,FALSE)</f>
        <v>1230</v>
      </c>
    </row>
    <row r="3707" spans="1:20" x14ac:dyDescent="0.3">
      <c r="A3707" s="6">
        <v>2024</v>
      </c>
      <c r="B3707" s="6">
        <v>12</v>
      </c>
      <c r="C3707" s="6">
        <v>2</v>
      </c>
      <c r="D3707" s="6">
        <v>18</v>
      </c>
      <c r="E3707" s="6" t="str">
        <f>TEXT(DATE(A3707, B3707, C3707), "dddd")</f>
        <v>Monday</v>
      </c>
      <c r="F3707" s="6" t="str">
        <f>IF(OR(E3707="Saturday",E3707="Sunday"),"Weekend","Week-day")</f>
        <v>Week-day</v>
      </c>
      <c r="G3707" s="6" t="str">
        <f>_xlfn.XLOOKUP(B3707,'[1]VLOOKUP DATA'!$A$3:$A$14,'[1]VLOOKUP DATA'!$C$3:$C$14)</f>
        <v>Low-demand</v>
      </c>
      <c r="H3707" s="6" t="str" cm="1">
        <f t="array" ref="H3707">_xlfn.XLOOKUP(1,('[1]VLOOKUP DATA'!$I$2:$I$337=[1]DATA!G3707)*('[1]VLOOKUP DATA'!$J$2:$J$337=[1]DATA!D3707)*('[1]VLOOKUP DATA'!$K$2:$K$337=[1]DATA!E3707),'[1]VLOOKUP DATA'!$L$2:$L$337)</f>
        <v>Peak</v>
      </c>
      <c r="I3707" s="1" cm="1">
        <f t="array" ref="I3707">_xlfn.XLOOKUP(B3707,'[1]VLOOKUP DATA'!$A$3:$A$14,_xlfn.XLOOKUP(H3707,'[1]VLOOKUP DATA'!$D$2:$F$2,'[1]VLOOKUP DATA'!$D$3:$F$14))*100</f>
        <v>213</v>
      </c>
      <c r="J3707" s="2">
        <v>264.62345000000005</v>
      </c>
      <c r="K3707" s="3">
        <f>IF(J3707&gt;0,J3707,0)</f>
        <v>264.62345000000005</v>
      </c>
      <c r="L3707" s="3">
        <v>77.483333333333334</v>
      </c>
      <c r="M3707" s="4">
        <v>479.83404999999982</v>
      </c>
      <c r="N3707" s="4">
        <v>56.852883333333338</v>
      </c>
      <c r="O3707" s="4">
        <v>801.31097500000021</v>
      </c>
      <c r="P3707" s="3">
        <f>_xlfn.MAXIFS(M:M,B:B,B3707)</f>
        <v>479.86685000000006</v>
      </c>
      <c r="Q3707" s="5">
        <v>0</v>
      </c>
      <c r="R3707" s="5">
        <f>VLOOKUP(D3707,'[1]DESIGN LOAD'!AC:AF,2,FALSE)</f>
        <v>485</v>
      </c>
      <c r="S3707" s="7">
        <f>VLOOKUP(D3707,'[1]DESIGN LOAD'!AC:AF,3,FALSE)</f>
        <v>655</v>
      </c>
      <c r="T3707">
        <f>VLOOKUP(D3707,'[1]DESIGN LOAD'!AC:AF,4,FALSE)</f>
        <v>1140</v>
      </c>
    </row>
    <row r="3708" spans="1:20" x14ac:dyDescent="0.3">
      <c r="A3708" s="6">
        <v>2024</v>
      </c>
      <c r="B3708" s="6">
        <v>12</v>
      </c>
      <c r="C3708" s="6">
        <v>2</v>
      </c>
      <c r="D3708" s="6">
        <v>19</v>
      </c>
      <c r="E3708" s="6" t="str">
        <f>TEXT(DATE(A3708, B3708, C3708), "dddd")</f>
        <v>Monday</v>
      </c>
      <c r="F3708" s="6" t="str">
        <f>IF(OR(E3708="Saturday",E3708="Sunday"),"Weekend","Week-day")</f>
        <v>Week-day</v>
      </c>
      <c r="G3708" s="6" t="str">
        <f>_xlfn.XLOOKUP(B3708,'[1]VLOOKUP DATA'!$A$3:$A$14,'[1]VLOOKUP DATA'!$C$3:$C$14)</f>
        <v>Low-demand</v>
      </c>
      <c r="H3708" s="6" t="str" cm="1">
        <f t="array" ref="H3708">_xlfn.XLOOKUP(1,('[1]VLOOKUP DATA'!$I$2:$I$337=[1]DATA!G3708)*('[1]VLOOKUP DATA'!$J$2:$J$337=[1]DATA!D3708)*('[1]VLOOKUP DATA'!$K$2:$K$337=[1]DATA!E3708),'[1]VLOOKUP DATA'!$L$2:$L$337)</f>
        <v>Peak</v>
      </c>
      <c r="I3708" s="1" cm="1">
        <f t="array" ref="I3708">_xlfn.XLOOKUP(B3708,'[1]VLOOKUP DATA'!$A$3:$A$14,_xlfn.XLOOKUP(H3708,'[1]VLOOKUP DATA'!$D$2:$F$2,'[1]VLOOKUP DATA'!$D$3:$F$14))*100</f>
        <v>213</v>
      </c>
      <c r="J3708" s="2">
        <v>79.530333333333331</v>
      </c>
      <c r="K3708" s="3">
        <f>IF(J3708&gt;0,J3708,0)</f>
        <v>79.530333333333331</v>
      </c>
      <c r="L3708" s="3">
        <v>68.483333333333334</v>
      </c>
      <c r="M3708" s="4">
        <v>479.83099166666653</v>
      </c>
      <c r="N3708" s="4">
        <v>8.467849999999995</v>
      </c>
      <c r="O3708" s="4">
        <v>567.8297</v>
      </c>
      <c r="P3708" s="3">
        <f>_xlfn.MAXIFS(M:M,B:B,B3708)</f>
        <v>479.86685000000006</v>
      </c>
      <c r="Q3708" s="5">
        <v>0</v>
      </c>
      <c r="R3708" s="5">
        <f>VLOOKUP(D3708,'[1]DESIGN LOAD'!AC:AF,2,FALSE)</f>
        <v>295</v>
      </c>
      <c r="S3708" s="7">
        <f>VLOOKUP(D3708,'[1]DESIGN LOAD'!AC:AF,3,FALSE)</f>
        <v>655</v>
      </c>
      <c r="T3708">
        <f>VLOOKUP(D3708,'[1]DESIGN LOAD'!AC:AF,4,FALSE)</f>
        <v>950</v>
      </c>
    </row>
    <row r="3709" spans="1:20" x14ac:dyDescent="0.3">
      <c r="A3709" s="6">
        <v>2024</v>
      </c>
      <c r="B3709" s="6">
        <v>12</v>
      </c>
      <c r="C3709" s="6">
        <v>2</v>
      </c>
      <c r="D3709" s="6">
        <v>20</v>
      </c>
      <c r="E3709" s="6" t="str">
        <f>TEXT(DATE(A3709, B3709, C3709), "dddd")</f>
        <v>Monday</v>
      </c>
      <c r="F3709" s="6" t="str">
        <f>IF(OR(E3709="Saturday",E3709="Sunday"),"Weekend","Week-day")</f>
        <v>Week-day</v>
      </c>
      <c r="G3709" s="6" t="str">
        <f>_xlfn.XLOOKUP(B3709,'[1]VLOOKUP DATA'!$A$3:$A$14,'[1]VLOOKUP DATA'!$C$3:$C$14)</f>
        <v>Low-demand</v>
      </c>
      <c r="H3709" s="6" t="str" cm="1">
        <f t="array" ref="H3709">_xlfn.XLOOKUP(1,('[1]VLOOKUP DATA'!$I$2:$I$337=[1]DATA!G3709)*('[1]VLOOKUP DATA'!$J$2:$J$337=[1]DATA!D3709)*('[1]VLOOKUP DATA'!$K$2:$K$337=[1]DATA!E3709),'[1]VLOOKUP DATA'!$L$2:$L$337)</f>
        <v>Standard</v>
      </c>
      <c r="I3709" s="1" cm="1">
        <f t="array" ref="I3709">_xlfn.XLOOKUP(B3709,'[1]VLOOKUP DATA'!$A$3:$A$14,_xlfn.XLOOKUP(H3709,'[1]VLOOKUP DATA'!$D$2:$F$2,'[1]VLOOKUP DATA'!$D$3:$F$14))*100</f>
        <v>147</v>
      </c>
      <c r="J3709" s="2">
        <v>41.360591666666664</v>
      </c>
      <c r="K3709" s="3">
        <f>IF(J3709&gt;0,J3709,0)</f>
        <v>41.360591666666664</v>
      </c>
      <c r="L3709" s="3">
        <v>64.875</v>
      </c>
      <c r="M3709" s="4">
        <v>479.83284166666658</v>
      </c>
      <c r="N3709" s="4">
        <v>0</v>
      </c>
      <c r="O3709" s="4">
        <v>521.1950833333334</v>
      </c>
      <c r="P3709" s="3">
        <f>_xlfn.MAXIFS(M:M,B:B,B3709)</f>
        <v>479.86685000000006</v>
      </c>
      <c r="Q3709" s="5">
        <v>0</v>
      </c>
      <c r="R3709" s="5">
        <f>VLOOKUP(D3709,'[1]DESIGN LOAD'!AC:AF,2,FALSE)</f>
        <v>295</v>
      </c>
      <c r="S3709" s="7">
        <f>VLOOKUP(D3709,'[1]DESIGN LOAD'!AC:AF,3,FALSE)</f>
        <v>190</v>
      </c>
      <c r="T3709">
        <f>VLOOKUP(D3709,'[1]DESIGN LOAD'!AC:AF,4,FALSE)</f>
        <v>485</v>
      </c>
    </row>
    <row r="3710" spans="1:20" x14ac:dyDescent="0.3">
      <c r="A3710" s="6">
        <v>2024</v>
      </c>
      <c r="B3710" s="6">
        <v>12</v>
      </c>
      <c r="C3710" s="6">
        <v>2</v>
      </c>
      <c r="D3710" s="6">
        <v>21</v>
      </c>
      <c r="E3710" s="6" t="str">
        <f>TEXT(DATE(A3710, B3710, C3710), "dddd")</f>
        <v>Monday</v>
      </c>
      <c r="F3710" s="6" t="str">
        <f>IF(OR(E3710="Saturday",E3710="Sunday"),"Weekend","Week-day")</f>
        <v>Week-day</v>
      </c>
      <c r="G3710" s="6" t="str">
        <f>_xlfn.XLOOKUP(B3710,'[1]VLOOKUP DATA'!$A$3:$A$14,'[1]VLOOKUP DATA'!$C$3:$C$14)</f>
        <v>Low-demand</v>
      </c>
      <c r="H3710" s="6" t="str" cm="1">
        <f t="array" ref="H3710">_xlfn.XLOOKUP(1,('[1]VLOOKUP DATA'!$I$2:$I$337=[1]DATA!G3710)*('[1]VLOOKUP DATA'!$J$2:$J$337=[1]DATA!D3710)*('[1]VLOOKUP DATA'!$K$2:$K$337=[1]DATA!E3710),'[1]VLOOKUP DATA'!$L$2:$L$337)</f>
        <v>Standard</v>
      </c>
      <c r="I3710" s="1" cm="1">
        <f t="array" ref="I3710">_xlfn.XLOOKUP(B3710,'[1]VLOOKUP DATA'!$A$3:$A$14,_xlfn.XLOOKUP(H3710,'[1]VLOOKUP DATA'!$D$2:$F$2,'[1]VLOOKUP DATA'!$D$3:$F$14))*100</f>
        <v>147</v>
      </c>
      <c r="J3710" s="2">
        <v>42.847550000000005</v>
      </c>
      <c r="K3710" s="3">
        <f>IF(J3710&gt;0,J3710,0)</f>
        <v>42.847550000000005</v>
      </c>
      <c r="L3710" s="3">
        <v>61.55</v>
      </c>
      <c r="M3710" s="4">
        <v>479.82654999999994</v>
      </c>
      <c r="N3710" s="4">
        <v>0</v>
      </c>
      <c r="O3710" s="4">
        <v>522.67454999999995</v>
      </c>
      <c r="P3710" s="3">
        <f>_xlfn.MAXIFS(M:M,B:B,B3710)</f>
        <v>479.86685000000006</v>
      </c>
      <c r="Q3710" s="5">
        <v>0</v>
      </c>
      <c r="R3710" s="5">
        <f>VLOOKUP(D3710,'[1]DESIGN LOAD'!AC:AF,2,FALSE)</f>
        <v>295</v>
      </c>
      <c r="S3710" s="7">
        <f>VLOOKUP(D3710,'[1]DESIGN LOAD'!AC:AF,3,FALSE)</f>
        <v>190</v>
      </c>
      <c r="T3710">
        <f>VLOOKUP(D3710,'[1]DESIGN LOAD'!AC:AF,4,FALSE)</f>
        <v>485</v>
      </c>
    </row>
    <row r="3711" spans="1:20" x14ac:dyDescent="0.3">
      <c r="A3711" s="6">
        <v>2024</v>
      </c>
      <c r="B3711" s="6">
        <v>12</v>
      </c>
      <c r="C3711" s="6">
        <v>2</v>
      </c>
      <c r="D3711" s="6">
        <v>22</v>
      </c>
      <c r="E3711" s="6" t="str">
        <f>TEXT(DATE(A3711, B3711, C3711), "dddd")</f>
        <v>Monday</v>
      </c>
      <c r="F3711" s="6" t="str">
        <f>IF(OR(E3711="Saturday",E3711="Sunday"),"Weekend","Week-day")</f>
        <v>Week-day</v>
      </c>
      <c r="G3711" s="6" t="str">
        <f>_xlfn.XLOOKUP(B3711,'[1]VLOOKUP DATA'!$A$3:$A$14,'[1]VLOOKUP DATA'!$C$3:$C$14)</f>
        <v>Low-demand</v>
      </c>
      <c r="H3711" s="6" t="str" cm="1">
        <f t="array" ref="H3711">_xlfn.XLOOKUP(1,('[1]VLOOKUP DATA'!$I$2:$I$337=[1]DATA!G3711)*('[1]VLOOKUP DATA'!$J$2:$J$337=[1]DATA!D3711)*('[1]VLOOKUP DATA'!$K$2:$K$337=[1]DATA!E3711),'[1]VLOOKUP DATA'!$L$2:$L$337)</f>
        <v>Off-Peak</v>
      </c>
      <c r="I3711" s="1" cm="1">
        <f t="array" ref="I3711">_xlfn.XLOOKUP(B3711,'[1]VLOOKUP DATA'!$A$3:$A$14,_xlfn.XLOOKUP(H3711,'[1]VLOOKUP DATA'!$D$2:$F$2,'[1]VLOOKUP DATA'!$D$3:$F$14))*100</f>
        <v>93</v>
      </c>
      <c r="J3711" s="2">
        <v>49.459816666666683</v>
      </c>
      <c r="K3711" s="3">
        <f>IF(J3711&gt;0,J3711,0)</f>
        <v>49.459816666666683</v>
      </c>
      <c r="L3711" s="3">
        <v>58.341666666666669</v>
      </c>
      <c r="M3711" s="4">
        <v>479.83070000000004</v>
      </c>
      <c r="N3711" s="4">
        <v>0</v>
      </c>
      <c r="O3711" s="4">
        <v>529.29085833333329</v>
      </c>
      <c r="P3711" s="3">
        <f>_xlfn.MAXIFS(M:M,B:B,B3711)</f>
        <v>479.86685000000006</v>
      </c>
      <c r="Q3711" s="5">
        <v>0</v>
      </c>
      <c r="R3711" s="5">
        <f>VLOOKUP(D3711,'[1]DESIGN LOAD'!AC:AF,2,FALSE)</f>
        <v>200</v>
      </c>
      <c r="S3711" s="7">
        <f>VLOOKUP(D3711,'[1]DESIGN LOAD'!AC:AF,3,FALSE)</f>
        <v>190</v>
      </c>
      <c r="T3711">
        <f>VLOOKUP(D3711,'[1]DESIGN LOAD'!AC:AF,4,FALSE)</f>
        <v>390</v>
      </c>
    </row>
    <row r="3712" spans="1:20" x14ac:dyDescent="0.3">
      <c r="A3712" s="6">
        <v>2024</v>
      </c>
      <c r="B3712" s="6">
        <v>12</v>
      </c>
      <c r="C3712" s="6">
        <v>2</v>
      </c>
      <c r="D3712" s="6">
        <v>23</v>
      </c>
      <c r="E3712" s="6" t="str">
        <f>TEXT(DATE(A3712, B3712, C3712), "dddd")</f>
        <v>Monday</v>
      </c>
      <c r="F3712" s="6" t="str">
        <f>IF(OR(E3712="Saturday",E3712="Sunday"),"Weekend","Week-day")</f>
        <v>Week-day</v>
      </c>
      <c r="G3712" s="6" t="str">
        <f>_xlfn.XLOOKUP(B3712,'[1]VLOOKUP DATA'!$A$3:$A$14,'[1]VLOOKUP DATA'!$C$3:$C$14)</f>
        <v>Low-demand</v>
      </c>
      <c r="H3712" s="6" t="str" cm="1">
        <f t="array" ref="H3712">_xlfn.XLOOKUP(1,('[1]VLOOKUP DATA'!$I$2:$I$337=[1]DATA!G3712)*('[1]VLOOKUP DATA'!$J$2:$J$337=[1]DATA!D3712)*('[1]VLOOKUP DATA'!$K$2:$K$337=[1]DATA!E3712),'[1]VLOOKUP DATA'!$L$2:$L$337)</f>
        <v>Off-Peak</v>
      </c>
      <c r="I3712" s="1" cm="1">
        <f t="array" ref="I3712">_xlfn.XLOOKUP(B3712,'[1]VLOOKUP DATA'!$A$3:$A$14,_xlfn.XLOOKUP(H3712,'[1]VLOOKUP DATA'!$D$2:$F$2,'[1]VLOOKUP DATA'!$D$3:$F$14))*100</f>
        <v>93</v>
      </c>
      <c r="J3712" s="2">
        <v>31.945741666666663</v>
      </c>
      <c r="K3712" s="3">
        <f>IF(J3712&gt;0,J3712,0)</f>
        <v>31.945741666666663</v>
      </c>
      <c r="L3712" s="3">
        <v>55.541666666666664</v>
      </c>
      <c r="M3712" s="4">
        <v>479.82812499999994</v>
      </c>
      <c r="N3712" s="4">
        <v>0</v>
      </c>
      <c r="O3712" s="4">
        <v>511.77430833333352</v>
      </c>
      <c r="P3712" s="3">
        <f>_xlfn.MAXIFS(M:M,B:B,B3712)</f>
        <v>479.86685000000006</v>
      </c>
      <c r="Q3712" s="5">
        <v>0</v>
      </c>
      <c r="R3712" s="5">
        <f>VLOOKUP(D3712,'[1]DESIGN LOAD'!AC:AF,2,FALSE)</f>
        <v>200</v>
      </c>
      <c r="S3712" s="7">
        <f>VLOOKUP(D3712,'[1]DESIGN LOAD'!AC:AF,3,FALSE)</f>
        <v>190</v>
      </c>
      <c r="T3712">
        <f>VLOOKUP(D3712,'[1]DESIGN LOAD'!AC:AF,4,FALSE)</f>
        <v>390</v>
      </c>
    </row>
    <row r="3713" spans="1:21" x14ac:dyDescent="0.3">
      <c r="A3713" s="6">
        <v>2024</v>
      </c>
      <c r="B3713" s="6">
        <v>12</v>
      </c>
      <c r="C3713" s="6">
        <v>3</v>
      </c>
      <c r="D3713" s="6">
        <v>0</v>
      </c>
      <c r="E3713" s="6" t="str">
        <f>TEXT(DATE(A3713, B3713, C3713), "dddd")</f>
        <v>Tuesday</v>
      </c>
      <c r="F3713" s="6" t="str">
        <f>IF(OR(E3713="Saturday",E3713="Sunday"),"Weekend","Week-day")</f>
        <v>Week-day</v>
      </c>
      <c r="G3713" s="6" t="str">
        <f>_xlfn.XLOOKUP(B3713,'[1]VLOOKUP DATA'!$A$3:$A$14,'[1]VLOOKUP DATA'!$C$3:$C$14)</f>
        <v>Low-demand</v>
      </c>
      <c r="H3713" s="6" t="str" cm="1">
        <f t="array" ref="H3713">_xlfn.XLOOKUP(1,('[1]VLOOKUP DATA'!$I$2:$I$337=[1]DATA!G3713)*('[1]VLOOKUP DATA'!$J$2:$J$337=[1]DATA!D3713)*('[1]VLOOKUP DATA'!$K$2:$K$337=[1]DATA!E3713),'[1]VLOOKUP DATA'!$L$2:$L$337)</f>
        <v>Off-Peak</v>
      </c>
      <c r="I3713" s="1" cm="1">
        <f t="array" ref="I3713">_xlfn.XLOOKUP(B3713,'[1]VLOOKUP DATA'!$A$3:$A$14,_xlfn.XLOOKUP(H3713,'[1]VLOOKUP DATA'!$D$2:$F$2,'[1]VLOOKUP DATA'!$D$3:$F$14))*100</f>
        <v>93</v>
      </c>
      <c r="J3713" s="2">
        <v>47.30530000000001</v>
      </c>
      <c r="K3713" s="3">
        <f>IF(J3713&gt;0,J3713,0)</f>
        <v>47.30530000000001</v>
      </c>
      <c r="L3713" s="3">
        <v>52.94166666666667</v>
      </c>
      <c r="M3713" s="4">
        <v>479.81985833333363</v>
      </c>
      <c r="N3713" s="4">
        <v>0</v>
      </c>
      <c r="O3713" s="4">
        <v>527.12567500000011</v>
      </c>
      <c r="P3713" s="3">
        <f>_xlfn.MAXIFS(M:M,B:B,B3713)</f>
        <v>479.86685000000006</v>
      </c>
      <c r="Q3713" s="5">
        <v>0</v>
      </c>
      <c r="R3713" s="5">
        <f>VLOOKUP(D3713,'[1]DESIGN LOAD'!AC:AF,2,FALSE)</f>
        <v>200</v>
      </c>
      <c r="S3713" s="7">
        <f>VLOOKUP(D3713,'[1]DESIGN LOAD'!AC:AF,3,FALSE)</f>
        <v>190</v>
      </c>
      <c r="T3713">
        <f>VLOOKUP(D3713,'[1]DESIGN LOAD'!AC:AF,4,FALSE)</f>
        <v>390</v>
      </c>
    </row>
    <row r="3714" spans="1:21" x14ac:dyDescent="0.3">
      <c r="A3714" s="6">
        <v>2024</v>
      </c>
      <c r="B3714" s="6">
        <v>12</v>
      </c>
      <c r="C3714" s="6">
        <v>3</v>
      </c>
      <c r="D3714" s="6">
        <v>1</v>
      </c>
      <c r="E3714" s="6" t="str">
        <f>TEXT(DATE(A3714, B3714, C3714), "dddd")</f>
        <v>Tuesday</v>
      </c>
      <c r="F3714" s="6" t="str">
        <f>IF(OR(E3714="Saturday",E3714="Sunday"),"Weekend","Week-day")</f>
        <v>Week-day</v>
      </c>
      <c r="G3714" s="6" t="str">
        <f>_xlfn.XLOOKUP(B3714,'[1]VLOOKUP DATA'!$A$3:$A$14,'[1]VLOOKUP DATA'!$C$3:$C$14)</f>
        <v>Low-demand</v>
      </c>
      <c r="H3714" s="6" t="str" cm="1">
        <f t="array" ref="H3714">_xlfn.XLOOKUP(1,('[1]VLOOKUP DATA'!$I$2:$I$337=[1]DATA!G3714)*('[1]VLOOKUP DATA'!$J$2:$J$337=[1]DATA!D3714)*('[1]VLOOKUP DATA'!$K$2:$K$337=[1]DATA!E3714),'[1]VLOOKUP DATA'!$L$2:$L$337)</f>
        <v>Off-Peak</v>
      </c>
      <c r="I3714" s="1" cm="1">
        <f t="array" ref="I3714">_xlfn.XLOOKUP(B3714,'[1]VLOOKUP DATA'!$A$3:$A$14,_xlfn.XLOOKUP(H3714,'[1]VLOOKUP DATA'!$D$2:$F$2,'[1]VLOOKUP DATA'!$D$3:$F$14))*100</f>
        <v>93</v>
      </c>
      <c r="J3714" s="2">
        <v>27.709091666666659</v>
      </c>
      <c r="K3714" s="3">
        <f>IF(J3714&gt;0,J3714,0)</f>
        <v>27.709091666666659</v>
      </c>
      <c r="L3714" s="3">
        <v>49.81666666666667</v>
      </c>
      <c r="M3714" s="4">
        <v>479.82532500000008</v>
      </c>
      <c r="N3714" s="4">
        <v>0</v>
      </c>
      <c r="O3714" s="4">
        <v>507.53463333333315</v>
      </c>
      <c r="P3714" s="3">
        <f>_xlfn.MAXIFS(M:M,B:B,B3714)</f>
        <v>479.86685000000006</v>
      </c>
      <c r="Q3714" s="5">
        <v>0</v>
      </c>
      <c r="R3714" s="5">
        <f>VLOOKUP(D3714,'[1]DESIGN LOAD'!AC:AF,2,FALSE)</f>
        <v>200</v>
      </c>
      <c r="S3714" s="7">
        <f>VLOOKUP(D3714,'[1]DESIGN LOAD'!AC:AF,3,FALSE)</f>
        <v>190</v>
      </c>
      <c r="T3714">
        <f>VLOOKUP(D3714,'[1]DESIGN LOAD'!AC:AF,4,FALSE)</f>
        <v>390</v>
      </c>
    </row>
    <row r="3715" spans="1:21" x14ac:dyDescent="0.3">
      <c r="A3715" s="6">
        <v>2024</v>
      </c>
      <c r="B3715" s="6">
        <v>12</v>
      </c>
      <c r="C3715" s="6">
        <v>3</v>
      </c>
      <c r="D3715" s="6">
        <v>2</v>
      </c>
      <c r="E3715" s="6" t="str">
        <f>TEXT(DATE(A3715, B3715, C3715), "dddd")</f>
        <v>Tuesday</v>
      </c>
      <c r="F3715" s="6" t="str">
        <f>IF(OR(E3715="Saturday",E3715="Sunday"),"Weekend","Week-day")</f>
        <v>Week-day</v>
      </c>
      <c r="G3715" s="6" t="str">
        <f>_xlfn.XLOOKUP(B3715,'[1]VLOOKUP DATA'!$A$3:$A$14,'[1]VLOOKUP DATA'!$C$3:$C$14)</f>
        <v>Low-demand</v>
      </c>
      <c r="H3715" s="6" t="str" cm="1">
        <f t="array" ref="H3715">_xlfn.XLOOKUP(1,('[1]VLOOKUP DATA'!$I$2:$I$337=[1]DATA!G3715)*('[1]VLOOKUP DATA'!$J$2:$J$337=[1]DATA!D3715)*('[1]VLOOKUP DATA'!$K$2:$K$337=[1]DATA!E3715),'[1]VLOOKUP DATA'!$L$2:$L$337)</f>
        <v>Off-Peak</v>
      </c>
      <c r="I3715" s="1" cm="1">
        <f t="array" ref="I3715">_xlfn.XLOOKUP(B3715,'[1]VLOOKUP DATA'!$A$3:$A$14,_xlfn.XLOOKUP(H3715,'[1]VLOOKUP DATA'!$D$2:$F$2,'[1]VLOOKUP DATA'!$D$3:$F$14))*100</f>
        <v>93</v>
      </c>
      <c r="J3715" s="2">
        <v>94.474433333333323</v>
      </c>
      <c r="K3715" s="3">
        <f>IF(J3715&gt;0,J3715,0)</f>
        <v>94.474433333333323</v>
      </c>
      <c r="L3715" s="3">
        <v>45.866666666666667</v>
      </c>
      <c r="M3715" s="4">
        <v>479.83475833333335</v>
      </c>
      <c r="N3715" s="4">
        <v>0</v>
      </c>
      <c r="O3715" s="4">
        <v>574.3097416666667</v>
      </c>
      <c r="P3715" s="3">
        <f>_xlfn.MAXIFS(M:M,B:B,B3715)</f>
        <v>479.86685000000006</v>
      </c>
      <c r="Q3715" s="5">
        <v>0</v>
      </c>
      <c r="R3715" s="5">
        <f>VLOOKUP(D3715,'[1]DESIGN LOAD'!AC:AF,2,FALSE)</f>
        <v>200</v>
      </c>
      <c r="S3715" s="7">
        <f>VLOOKUP(D3715,'[1]DESIGN LOAD'!AC:AF,3,FALSE)</f>
        <v>190</v>
      </c>
      <c r="T3715">
        <f>VLOOKUP(D3715,'[1]DESIGN LOAD'!AC:AF,4,FALSE)</f>
        <v>390</v>
      </c>
    </row>
    <row r="3716" spans="1:21" x14ac:dyDescent="0.3">
      <c r="A3716" s="6">
        <v>2024</v>
      </c>
      <c r="B3716" s="6">
        <v>12</v>
      </c>
      <c r="C3716" s="6">
        <v>3</v>
      </c>
      <c r="D3716" s="6">
        <v>3</v>
      </c>
      <c r="E3716" s="6" t="str">
        <f>TEXT(DATE(A3716, B3716, C3716), "dddd")</f>
        <v>Tuesday</v>
      </c>
      <c r="F3716" s="6" t="str">
        <f>IF(OR(E3716="Saturday",E3716="Sunday"),"Weekend","Week-day")</f>
        <v>Week-day</v>
      </c>
      <c r="G3716" s="6" t="str">
        <f>_xlfn.XLOOKUP(B3716,'[1]VLOOKUP DATA'!$A$3:$A$14,'[1]VLOOKUP DATA'!$C$3:$C$14)</f>
        <v>Low-demand</v>
      </c>
      <c r="H3716" s="6" t="str" cm="1">
        <f t="array" ref="H3716">_xlfn.XLOOKUP(1,('[1]VLOOKUP DATA'!$I$2:$I$337=[1]DATA!G3716)*('[1]VLOOKUP DATA'!$J$2:$J$337=[1]DATA!D3716)*('[1]VLOOKUP DATA'!$K$2:$K$337=[1]DATA!E3716),'[1]VLOOKUP DATA'!$L$2:$L$337)</f>
        <v>Off-Peak</v>
      </c>
      <c r="I3716" s="1" cm="1">
        <f t="array" ref="I3716">_xlfn.XLOOKUP(B3716,'[1]VLOOKUP DATA'!$A$3:$A$14,_xlfn.XLOOKUP(H3716,'[1]VLOOKUP DATA'!$D$2:$F$2,'[1]VLOOKUP DATA'!$D$3:$F$14))*100</f>
        <v>93</v>
      </c>
      <c r="J3716" s="2">
        <v>115.51652500000002</v>
      </c>
      <c r="K3716" s="3">
        <f>IF(J3716&gt;0,J3716,0)</f>
        <v>115.51652500000002</v>
      </c>
      <c r="L3716" s="3">
        <v>39.81666666666667</v>
      </c>
      <c r="M3716" s="4">
        <v>479.75002500000016</v>
      </c>
      <c r="N3716" s="4">
        <v>0</v>
      </c>
      <c r="O3716" s="4">
        <v>595.26697499999989</v>
      </c>
      <c r="P3716" s="3">
        <f>_xlfn.MAXIFS(M:M,B:B,B3716)</f>
        <v>479.86685000000006</v>
      </c>
      <c r="Q3716" s="5">
        <v>0</v>
      </c>
      <c r="R3716" s="5">
        <f>VLOOKUP(D3716,'[1]DESIGN LOAD'!AC:AF,2,FALSE)</f>
        <v>200</v>
      </c>
      <c r="S3716" s="7">
        <f>VLOOKUP(D3716,'[1]DESIGN LOAD'!AC:AF,3,FALSE)</f>
        <v>190</v>
      </c>
      <c r="T3716">
        <f>VLOOKUP(D3716,'[1]DESIGN LOAD'!AC:AF,4,FALSE)</f>
        <v>390</v>
      </c>
    </row>
    <row r="3717" spans="1:21" x14ac:dyDescent="0.3">
      <c r="A3717" s="6">
        <v>2024</v>
      </c>
      <c r="B3717" s="6">
        <v>12</v>
      </c>
      <c r="C3717" s="6">
        <v>3</v>
      </c>
      <c r="D3717" s="6">
        <v>4</v>
      </c>
      <c r="E3717" s="6" t="str">
        <f>TEXT(DATE(A3717, B3717, C3717), "dddd")</f>
        <v>Tuesday</v>
      </c>
      <c r="F3717" s="6" t="str">
        <f>IF(OR(E3717="Saturday",E3717="Sunday"),"Weekend","Week-day")</f>
        <v>Week-day</v>
      </c>
      <c r="G3717" s="6" t="str">
        <f>_xlfn.XLOOKUP(B3717,'[1]VLOOKUP DATA'!$A$3:$A$14,'[1]VLOOKUP DATA'!$C$3:$C$14)</f>
        <v>Low-demand</v>
      </c>
      <c r="H3717" s="6" t="str" cm="1">
        <f t="array" ref="H3717">_xlfn.XLOOKUP(1,('[1]VLOOKUP DATA'!$I$2:$I$337=[1]DATA!G3717)*('[1]VLOOKUP DATA'!$J$2:$J$337=[1]DATA!D3717)*('[1]VLOOKUP DATA'!$K$2:$K$337=[1]DATA!E3717),'[1]VLOOKUP DATA'!$L$2:$L$337)</f>
        <v>Off-Peak</v>
      </c>
      <c r="I3717" s="1" cm="1">
        <f t="array" ref="I3717">_xlfn.XLOOKUP(B3717,'[1]VLOOKUP DATA'!$A$3:$A$14,_xlfn.XLOOKUP(H3717,'[1]VLOOKUP DATA'!$D$2:$F$2,'[1]VLOOKUP DATA'!$D$3:$F$14))*100</f>
        <v>93</v>
      </c>
      <c r="J3717" s="2">
        <v>-221.31209999999996</v>
      </c>
      <c r="K3717" s="3">
        <f>IF(J3717&gt;0,J3717,0)</f>
        <v>0</v>
      </c>
      <c r="L3717" s="3">
        <v>38.508333333333333</v>
      </c>
      <c r="M3717" s="4">
        <v>391.40502499999997</v>
      </c>
      <c r="N3717" s="4">
        <v>0</v>
      </c>
      <c r="O3717" s="4">
        <v>581.83474999999999</v>
      </c>
      <c r="P3717" s="3">
        <f>_xlfn.MAXIFS(M:M,B:B,B3717)</f>
        <v>479.86685000000006</v>
      </c>
      <c r="Q3717" s="5">
        <v>411.74160000000006</v>
      </c>
      <c r="R3717" s="5">
        <f>VLOOKUP(D3717,'[1]DESIGN LOAD'!AC:AF,2,FALSE)</f>
        <v>295</v>
      </c>
      <c r="S3717" s="7">
        <f>VLOOKUP(D3717,'[1]DESIGN LOAD'!AC:AF,3,FALSE)</f>
        <v>190</v>
      </c>
      <c r="T3717">
        <f>VLOOKUP(D3717,'[1]DESIGN LOAD'!AC:AF,4,FALSE)</f>
        <v>485</v>
      </c>
    </row>
    <row r="3718" spans="1:21" x14ac:dyDescent="0.3">
      <c r="A3718" s="6">
        <v>2024</v>
      </c>
      <c r="B3718" s="6">
        <v>12</v>
      </c>
      <c r="C3718" s="6">
        <v>3</v>
      </c>
      <c r="D3718" s="6">
        <v>5</v>
      </c>
      <c r="E3718" s="6" t="str">
        <f>TEXT(DATE(A3718, B3718, C3718), "dddd")</f>
        <v>Tuesday</v>
      </c>
      <c r="F3718" s="6" t="str">
        <f>IF(OR(E3718="Saturday",E3718="Sunday"),"Weekend","Week-day")</f>
        <v>Week-day</v>
      </c>
      <c r="G3718" s="6" t="str">
        <f>_xlfn.XLOOKUP(B3718,'[1]VLOOKUP DATA'!$A$3:$A$14,'[1]VLOOKUP DATA'!$C$3:$C$14)</f>
        <v>Low-demand</v>
      </c>
      <c r="H3718" s="6" t="str" cm="1">
        <f t="array" ref="H3718">_xlfn.XLOOKUP(1,('[1]VLOOKUP DATA'!$I$2:$I$337=[1]DATA!G3718)*('[1]VLOOKUP DATA'!$J$2:$J$337=[1]DATA!D3718)*('[1]VLOOKUP DATA'!$K$2:$K$337=[1]DATA!E3718),'[1]VLOOKUP DATA'!$L$2:$L$337)</f>
        <v>Off-Peak</v>
      </c>
      <c r="I3718" s="1" cm="1">
        <f t="array" ref="I3718">_xlfn.XLOOKUP(B3718,'[1]VLOOKUP DATA'!$A$3:$A$14,_xlfn.XLOOKUP(H3718,'[1]VLOOKUP DATA'!$D$2:$F$2,'[1]VLOOKUP DATA'!$D$3:$F$14))*100</f>
        <v>93</v>
      </c>
      <c r="J3718" s="2">
        <v>-254.33335833333328</v>
      </c>
      <c r="K3718" s="3">
        <f>IF(J3718&gt;0,J3718,0)</f>
        <v>0</v>
      </c>
      <c r="L3718" s="3">
        <v>55.158333333333331</v>
      </c>
      <c r="M3718" s="4">
        <v>476.29849999999988</v>
      </c>
      <c r="N3718" s="4">
        <v>11.270633333333333</v>
      </c>
      <c r="O3718" s="4">
        <v>592.62737500000003</v>
      </c>
      <c r="P3718" s="3">
        <f>_xlfn.MAXIFS(M:M,B:B,B3718)</f>
        <v>479.86685000000006</v>
      </c>
      <c r="Q3718" s="5">
        <v>359.3914000000002</v>
      </c>
      <c r="R3718" s="5">
        <f>VLOOKUP(D3718,'[1]DESIGN LOAD'!AC:AF,2,FALSE)</f>
        <v>295</v>
      </c>
      <c r="S3718" s="7">
        <f>VLOOKUP(D3718,'[1]DESIGN LOAD'!AC:AF,3,FALSE)</f>
        <v>190</v>
      </c>
      <c r="T3718">
        <f>VLOOKUP(D3718,'[1]DESIGN LOAD'!AC:AF,4,FALSE)</f>
        <v>485</v>
      </c>
    </row>
    <row r="3719" spans="1:21" x14ac:dyDescent="0.3">
      <c r="A3719" s="6">
        <v>2024</v>
      </c>
      <c r="B3719" s="6">
        <v>12</v>
      </c>
      <c r="C3719" s="6">
        <v>3</v>
      </c>
      <c r="D3719" s="6">
        <v>6</v>
      </c>
      <c r="E3719" s="6" t="str">
        <f>TEXT(DATE(A3719, B3719, C3719), "dddd")</f>
        <v>Tuesday</v>
      </c>
      <c r="F3719" s="6" t="str">
        <f>IF(OR(E3719="Saturday",E3719="Sunday"),"Weekend","Week-day")</f>
        <v>Week-day</v>
      </c>
      <c r="G3719" s="6" t="str">
        <f>_xlfn.XLOOKUP(B3719,'[1]VLOOKUP DATA'!$A$3:$A$14,'[1]VLOOKUP DATA'!$C$3:$C$14)</f>
        <v>Low-demand</v>
      </c>
      <c r="H3719" s="6" t="str" cm="1">
        <f t="array" ref="H3719">_xlfn.XLOOKUP(1,('[1]VLOOKUP DATA'!$I$2:$I$337=[1]DATA!G3719)*('[1]VLOOKUP DATA'!$J$2:$J$337=[1]DATA!D3719)*('[1]VLOOKUP DATA'!$K$2:$K$337=[1]DATA!E3719),'[1]VLOOKUP DATA'!$L$2:$L$337)</f>
        <v>Standard</v>
      </c>
      <c r="I3719" s="1" cm="1">
        <f t="array" ref="I3719">_xlfn.XLOOKUP(B3719,'[1]VLOOKUP DATA'!$A$3:$A$14,_xlfn.XLOOKUP(H3719,'[1]VLOOKUP DATA'!$D$2:$F$2,'[1]VLOOKUP DATA'!$D$3:$F$14))*100</f>
        <v>147</v>
      </c>
      <c r="J3719" s="2">
        <v>110.86499166666665</v>
      </c>
      <c r="K3719" s="3">
        <f>IF(J3719&gt;0,J3719,0)</f>
        <v>110.86499166666665</v>
      </c>
      <c r="L3719" s="3">
        <v>54.216666666666669</v>
      </c>
      <c r="M3719" s="4">
        <v>479.84295833333334</v>
      </c>
      <c r="N3719" s="4">
        <v>64.592558333333315</v>
      </c>
      <c r="O3719" s="4">
        <v>655.30091666666669</v>
      </c>
      <c r="P3719" s="3">
        <f>_xlfn.MAXIFS(M:M,B:B,B3719)</f>
        <v>479.86685000000006</v>
      </c>
      <c r="Q3719" s="5">
        <v>0</v>
      </c>
      <c r="R3719" s="5">
        <f>VLOOKUP(D3719,'[1]DESIGN LOAD'!AC:AF,2,FALSE)</f>
        <v>295</v>
      </c>
      <c r="S3719" s="7">
        <f>VLOOKUP(D3719,'[1]DESIGN LOAD'!AC:AF,3,FALSE)</f>
        <v>190</v>
      </c>
      <c r="T3719">
        <f>VLOOKUP(D3719,'[1]DESIGN LOAD'!AC:AF,4,FALSE)</f>
        <v>485</v>
      </c>
    </row>
    <row r="3720" spans="1:21" x14ac:dyDescent="0.3">
      <c r="A3720" s="6">
        <v>2024</v>
      </c>
      <c r="B3720" s="6">
        <v>12</v>
      </c>
      <c r="C3720" s="6">
        <v>3</v>
      </c>
      <c r="D3720" s="6">
        <v>7</v>
      </c>
      <c r="E3720" s="6" t="str">
        <f>TEXT(DATE(A3720, B3720, C3720), "dddd")</f>
        <v>Tuesday</v>
      </c>
      <c r="F3720" s="6" t="str">
        <f>IF(OR(E3720="Saturday",E3720="Sunday"),"Weekend","Week-day")</f>
        <v>Week-day</v>
      </c>
      <c r="G3720" s="6" t="str">
        <f>_xlfn.XLOOKUP(B3720,'[1]VLOOKUP DATA'!$A$3:$A$14,'[1]VLOOKUP DATA'!$C$3:$C$14)</f>
        <v>Low-demand</v>
      </c>
      <c r="H3720" s="6" t="str" cm="1">
        <f t="array" ref="H3720">_xlfn.XLOOKUP(1,('[1]VLOOKUP DATA'!$I$2:$I$337=[1]DATA!G3720)*('[1]VLOOKUP DATA'!$J$2:$J$337=[1]DATA!D3720)*('[1]VLOOKUP DATA'!$K$2:$K$337=[1]DATA!E3720),'[1]VLOOKUP DATA'!$L$2:$L$337)</f>
        <v>Peak</v>
      </c>
      <c r="I3720" s="1" cm="1">
        <f t="array" ref="I3720">_xlfn.XLOOKUP(B3720,'[1]VLOOKUP DATA'!$A$3:$A$14,_xlfn.XLOOKUP(H3720,'[1]VLOOKUP DATA'!$D$2:$F$2,'[1]VLOOKUP DATA'!$D$3:$F$14))*100</f>
        <v>213</v>
      </c>
      <c r="J3720" s="2">
        <v>78.117700000000028</v>
      </c>
      <c r="K3720" s="3">
        <f>IF(J3720&gt;0,J3720,0)</f>
        <v>78.117700000000028</v>
      </c>
      <c r="L3720" s="3">
        <v>45.5</v>
      </c>
      <c r="M3720" s="4">
        <v>479.82593333333347</v>
      </c>
      <c r="N3720" s="4">
        <v>323.62425833333333</v>
      </c>
      <c r="O3720" s="4">
        <v>881.56795</v>
      </c>
      <c r="P3720" s="3">
        <f>_xlfn.MAXIFS(M:M,B:B,B3720)</f>
        <v>479.86685000000006</v>
      </c>
      <c r="Q3720" s="5">
        <v>0</v>
      </c>
      <c r="R3720" s="5">
        <f>VLOOKUP(D3720,'[1]DESIGN LOAD'!AC:AF,2,FALSE)</f>
        <v>565</v>
      </c>
      <c r="S3720" s="7">
        <f>VLOOKUP(D3720,'[1]DESIGN LOAD'!AC:AF,3,FALSE)</f>
        <v>690</v>
      </c>
      <c r="T3720">
        <f>VLOOKUP(D3720,'[1]DESIGN LOAD'!AC:AF,4,FALSE)</f>
        <v>1255</v>
      </c>
    </row>
    <row r="3721" spans="1:21" x14ac:dyDescent="0.3">
      <c r="A3721" s="6">
        <v>2024</v>
      </c>
      <c r="B3721" s="6">
        <v>12</v>
      </c>
      <c r="C3721" s="6">
        <v>3</v>
      </c>
      <c r="D3721" s="6">
        <v>8</v>
      </c>
      <c r="E3721" s="6" t="str">
        <f>TEXT(DATE(A3721, B3721, C3721), "dddd")</f>
        <v>Tuesday</v>
      </c>
      <c r="F3721" s="6" t="str">
        <f>IF(OR(E3721="Saturday",E3721="Sunday"),"Weekend","Week-day")</f>
        <v>Week-day</v>
      </c>
      <c r="G3721" s="6" t="str">
        <f>_xlfn.XLOOKUP(B3721,'[1]VLOOKUP DATA'!$A$3:$A$14,'[1]VLOOKUP DATA'!$C$3:$C$14)</f>
        <v>Low-demand</v>
      </c>
      <c r="H3721" s="6" t="str" cm="1">
        <f t="array" ref="H3721">_xlfn.XLOOKUP(1,('[1]VLOOKUP DATA'!$I$2:$I$337=[1]DATA!G3721)*('[1]VLOOKUP DATA'!$J$2:$J$337=[1]DATA!D3721)*('[1]VLOOKUP DATA'!$K$2:$K$337=[1]DATA!E3721),'[1]VLOOKUP DATA'!$L$2:$L$337)</f>
        <v>Peak</v>
      </c>
      <c r="I3721" s="1" cm="1">
        <f t="array" ref="I3721">_xlfn.XLOOKUP(B3721,'[1]VLOOKUP DATA'!$A$3:$A$14,_xlfn.XLOOKUP(H3721,'[1]VLOOKUP DATA'!$D$2:$F$2,'[1]VLOOKUP DATA'!$D$3:$F$14))*100</f>
        <v>213</v>
      </c>
      <c r="J3721" s="2">
        <v>-264.5802583333334</v>
      </c>
      <c r="K3721" s="3">
        <f>IF(J3721&gt;0,J3721,0)</f>
        <v>0</v>
      </c>
      <c r="L3721" s="3">
        <v>51.80833333333333</v>
      </c>
      <c r="M3721" s="4">
        <v>479.83465000000007</v>
      </c>
      <c r="N3721" s="4">
        <v>630.07044999999994</v>
      </c>
      <c r="O3721" s="4">
        <v>845.32409999999959</v>
      </c>
      <c r="P3721" s="3">
        <f>_xlfn.MAXIFS(M:M,B:B,B3721)</f>
        <v>479.86685000000006</v>
      </c>
      <c r="Q3721" s="5">
        <v>0</v>
      </c>
      <c r="R3721" s="5">
        <f>VLOOKUP(D3721,'[1]DESIGN LOAD'!AC:AF,2,FALSE)</f>
        <v>565</v>
      </c>
      <c r="S3721" s="7">
        <f>VLOOKUP(D3721,'[1]DESIGN LOAD'!AC:AF,3,FALSE)</f>
        <v>675</v>
      </c>
      <c r="T3721">
        <f>VLOOKUP(D3721,'[1]DESIGN LOAD'!AC:AF,4,FALSE)</f>
        <v>1240</v>
      </c>
    </row>
    <row r="3722" spans="1:21" x14ac:dyDescent="0.3">
      <c r="A3722" s="6">
        <v>2024</v>
      </c>
      <c r="B3722" s="6">
        <v>12</v>
      </c>
      <c r="C3722" s="6">
        <v>3</v>
      </c>
      <c r="D3722" s="6">
        <v>9</v>
      </c>
      <c r="E3722" s="6" t="str">
        <f>TEXT(DATE(A3722, B3722, C3722), "dddd")</f>
        <v>Tuesday</v>
      </c>
      <c r="F3722" s="6" t="str">
        <f>IF(OR(E3722="Saturday",E3722="Sunday"),"Weekend","Week-day")</f>
        <v>Week-day</v>
      </c>
      <c r="G3722" s="6" t="str">
        <f>_xlfn.XLOOKUP(B3722,'[1]VLOOKUP DATA'!$A$3:$A$14,'[1]VLOOKUP DATA'!$C$3:$C$14)</f>
        <v>Low-demand</v>
      </c>
      <c r="H3722" s="6" t="str" cm="1">
        <f t="array" ref="H3722">_xlfn.XLOOKUP(1,('[1]VLOOKUP DATA'!$I$2:$I$337=[1]DATA!G3722)*('[1]VLOOKUP DATA'!$J$2:$J$337=[1]DATA!D3722)*('[1]VLOOKUP DATA'!$K$2:$K$337=[1]DATA!E3722),'[1]VLOOKUP DATA'!$L$2:$L$337)</f>
        <v>Peak</v>
      </c>
      <c r="I3722" s="1" cm="1">
        <f t="array" ref="I3722">_xlfn.XLOOKUP(B3722,'[1]VLOOKUP DATA'!$A$3:$A$14,_xlfn.XLOOKUP(H3722,'[1]VLOOKUP DATA'!$D$2:$F$2,'[1]VLOOKUP DATA'!$D$3:$F$14))*100</f>
        <v>213</v>
      </c>
      <c r="J3722" s="2">
        <v>-282.99669999999986</v>
      </c>
      <c r="K3722" s="3">
        <f>IF(J3722&gt;0,J3722,0)</f>
        <v>0</v>
      </c>
      <c r="L3722" s="3">
        <v>65.724999999999994</v>
      </c>
      <c r="M3722" s="4">
        <v>277.39344166666666</v>
      </c>
      <c r="N3722" s="4">
        <v>824.22507499999995</v>
      </c>
      <c r="O3722" s="4">
        <v>818.61978333333354</v>
      </c>
      <c r="P3722" s="3">
        <f>_xlfn.MAXIFS(M:M,B:B,B3722)</f>
        <v>479.86685000000006</v>
      </c>
      <c r="Q3722" s="5">
        <v>0</v>
      </c>
      <c r="R3722" s="5">
        <f>VLOOKUP(D3722,'[1]DESIGN LOAD'!AC:AF,2,FALSE)</f>
        <v>565</v>
      </c>
      <c r="S3722" s="7">
        <f>VLOOKUP(D3722,'[1]DESIGN LOAD'!AC:AF,3,FALSE)</f>
        <v>675</v>
      </c>
      <c r="T3722">
        <f>VLOOKUP(D3722,'[1]DESIGN LOAD'!AC:AF,4,FALSE)</f>
        <v>1240</v>
      </c>
    </row>
    <row r="3723" spans="1:21" x14ac:dyDescent="0.3">
      <c r="A3723" s="6">
        <v>2024</v>
      </c>
      <c r="B3723" s="6">
        <v>12</v>
      </c>
      <c r="C3723" s="6">
        <v>3</v>
      </c>
      <c r="D3723" s="6">
        <v>10</v>
      </c>
      <c r="E3723" s="6" t="str">
        <f>TEXT(DATE(A3723, B3723, C3723), "dddd")</f>
        <v>Tuesday</v>
      </c>
      <c r="F3723" s="6" t="str">
        <f>IF(OR(E3723="Saturday",E3723="Sunday"),"Weekend","Week-day")</f>
        <v>Week-day</v>
      </c>
      <c r="G3723" s="6" t="str">
        <f>_xlfn.XLOOKUP(B3723,'[1]VLOOKUP DATA'!$A$3:$A$14,'[1]VLOOKUP DATA'!$C$3:$C$14)</f>
        <v>Low-demand</v>
      </c>
      <c r="H3723" s="6" t="str" cm="1">
        <f t="array" ref="H3723">_xlfn.XLOOKUP(1,('[1]VLOOKUP DATA'!$I$2:$I$337=[1]DATA!G3723)*('[1]VLOOKUP DATA'!$J$2:$J$337=[1]DATA!D3723)*('[1]VLOOKUP DATA'!$K$2:$K$337=[1]DATA!E3723),'[1]VLOOKUP DATA'!$L$2:$L$337)</f>
        <v>Standard</v>
      </c>
      <c r="I3723" s="1" cm="1">
        <f t="array" ref="I3723">_xlfn.XLOOKUP(B3723,'[1]VLOOKUP DATA'!$A$3:$A$14,_xlfn.XLOOKUP(H3723,'[1]VLOOKUP DATA'!$D$2:$F$2,'[1]VLOOKUP DATA'!$D$3:$F$14))*100</f>
        <v>147</v>
      </c>
      <c r="J3723" s="2">
        <v>-121.5301833333333</v>
      </c>
      <c r="K3723" s="3">
        <f>IF(J3723&gt;0,J3723,0)</f>
        <v>0</v>
      </c>
      <c r="L3723" s="3">
        <v>73.2</v>
      </c>
      <c r="M3723" s="4">
        <v>39.988741666666662</v>
      </c>
      <c r="N3723" s="4">
        <v>988.89866666666671</v>
      </c>
      <c r="O3723" s="4">
        <v>907.3562750000001</v>
      </c>
      <c r="P3723" s="3">
        <f>_xlfn.MAXIFS(M:M,B:B,B3723)</f>
        <v>479.86685000000006</v>
      </c>
      <c r="Q3723" s="5">
        <v>0</v>
      </c>
      <c r="R3723" s="5">
        <f>VLOOKUP(D3723,'[1]DESIGN LOAD'!AC:AF,2,FALSE)</f>
        <v>565</v>
      </c>
      <c r="S3723" s="7">
        <f>VLOOKUP(D3723,'[1]DESIGN LOAD'!AC:AF,3,FALSE)</f>
        <v>675</v>
      </c>
      <c r="T3723">
        <f>VLOOKUP(D3723,'[1]DESIGN LOAD'!AC:AF,4,FALSE)</f>
        <v>1240</v>
      </c>
    </row>
    <row r="3724" spans="1:21" x14ac:dyDescent="0.3">
      <c r="A3724" s="6">
        <v>2024</v>
      </c>
      <c r="B3724" s="6">
        <v>12</v>
      </c>
      <c r="C3724" s="6">
        <v>3</v>
      </c>
      <c r="D3724" s="6">
        <v>11</v>
      </c>
      <c r="E3724" s="6" t="str">
        <f>TEXT(DATE(A3724, B3724, C3724), "dddd")</f>
        <v>Tuesday</v>
      </c>
      <c r="F3724" s="6" t="str">
        <f>IF(OR(E3724="Saturday",E3724="Sunday"),"Weekend","Week-day")</f>
        <v>Week-day</v>
      </c>
      <c r="G3724" s="6" t="str">
        <f>_xlfn.XLOOKUP(B3724,'[1]VLOOKUP DATA'!$A$3:$A$14,'[1]VLOOKUP DATA'!$C$3:$C$14)</f>
        <v>Low-demand</v>
      </c>
      <c r="H3724" s="6" t="str" cm="1">
        <f t="array" ref="H3724">_xlfn.XLOOKUP(1,('[1]VLOOKUP DATA'!$I$2:$I$337=[1]DATA!G3724)*('[1]VLOOKUP DATA'!$J$2:$J$337=[1]DATA!D3724)*('[1]VLOOKUP DATA'!$K$2:$K$337=[1]DATA!E3724),'[1]VLOOKUP DATA'!$L$2:$L$337)</f>
        <v>Standard</v>
      </c>
      <c r="I3724" s="1" cm="1">
        <f t="array" ref="I3724">_xlfn.XLOOKUP(B3724,'[1]VLOOKUP DATA'!$A$3:$A$14,_xlfn.XLOOKUP(H3724,'[1]VLOOKUP DATA'!$D$2:$F$2,'[1]VLOOKUP DATA'!$D$3:$F$14))*100</f>
        <v>147</v>
      </c>
      <c r="J3724" s="2">
        <v>-248.49172499999992</v>
      </c>
      <c r="K3724" s="3">
        <f>IF(J3724&gt;0,J3724,0)</f>
        <v>0</v>
      </c>
      <c r="L3724" s="3">
        <v>79.783333333333331</v>
      </c>
      <c r="M3724" s="4">
        <v>237.16550833333338</v>
      </c>
      <c r="N3724" s="4">
        <v>1000.3901250000005</v>
      </c>
      <c r="O3724" s="4">
        <v>989.06318333333309</v>
      </c>
      <c r="P3724" s="3">
        <f>_xlfn.MAXIFS(M:M,B:B,B3724)</f>
        <v>479.86685000000006</v>
      </c>
      <c r="Q3724" s="5">
        <v>0</v>
      </c>
      <c r="R3724" s="5">
        <f>VLOOKUP(D3724,'[1]DESIGN LOAD'!AC:AF,2,FALSE)</f>
        <v>565</v>
      </c>
      <c r="S3724" s="7">
        <f>VLOOKUP(D3724,'[1]DESIGN LOAD'!AC:AF,3,FALSE)</f>
        <v>675</v>
      </c>
      <c r="T3724">
        <f>VLOOKUP(D3724,'[1]DESIGN LOAD'!AC:AF,4,FALSE)</f>
        <v>1240</v>
      </c>
    </row>
    <row r="3725" spans="1:21" x14ac:dyDescent="0.3">
      <c r="A3725" s="6">
        <v>2024</v>
      </c>
      <c r="B3725" s="6">
        <v>12</v>
      </c>
      <c r="C3725" s="6">
        <v>3</v>
      </c>
      <c r="D3725" s="6">
        <v>12</v>
      </c>
      <c r="E3725" s="6" t="str">
        <f>TEXT(DATE(A3725, B3725, C3725), "dddd")</f>
        <v>Tuesday</v>
      </c>
      <c r="F3725" s="6" t="str">
        <f>IF(OR(E3725="Saturday",E3725="Sunday"),"Weekend","Week-day")</f>
        <v>Week-day</v>
      </c>
      <c r="G3725" s="6" t="str">
        <f>_xlfn.XLOOKUP(B3725,'[1]VLOOKUP DATA'!$A$3:$A$14,'[1]VLOOKUP DATA'!$C$3:$C$14)</f>
        <v>Low-demand</v>
      </c>
      <c r="H3725" s="6" t="str" cm="1">
        <f t="array" ref="H3725">_xlfn.XLOOKUP(1,('[1]VLOOKUP DATA'!$I$2:$I$337=[1]DATA!G3725)*('[1]VLOOKUP DATA'!$J$2:$J$337=[1]DATA!D3725)*('[1]VLOOKUP DATA'!$K$2:$K$337=[1]DATA!E3725),'[1]VLOOKUP DATA'!$L$2:$L$337)</f>
        <v>Standard</v>
      </c>
      <c r="I3725" s="1" cm="1">
        <f t="array" ref="I3725">_xlfn.XLOOKUP(B3725,'[1]VLOOKUP DATA'!$A$3:$A$14,_xlfn.XLOOKUP(H3725,'[1]VLOOKUP DATA'!$D$2:$F$2,'[1]VLOOKUP DATA'!$D$3:$F$14))*100</f>
        <v>147</v>
      </c>
      <c r="J3725" s="2">
        <v>-225.77053333333328</v>
      </c>
      <c r="K3725" s="3">
        <f>IF(J3725&gt;0,J3725,0)</f>
        <v>0</v>
      </c>
      <c r="L3725" s="3">
        <v>94.541666666666671</v>
      </c>
      <c r="M3725" s="4">
        <v>235.92001666666673</v>
      </c>
      <c r="N3725" s="4">
        <v>998.45320000000049</v>
      </c>
      <c r="O3725" s="4">
        <v>1008.6023666666667</v>
      </c>
      <c r="P3725" s="3">
        <f>_xlfn.MAXIFS(M:M,B:B,B3725)</f>
        <v>479.86685000000006</v>
      </c>
      <c r="Q3725" s="5">
        <v>0</v>
      </c>
      <c r="R3725" s="5">
        <f>VLOOKUP(D3725,'[1]DESIGN LOAD'!AC:AF,2,FALSE)</f>
        <v>565</v>
      </c>
      <c r="S3725" s="7">
        <f>VLOOKUP(D3725,'[1]DESIGN LOAD'!AC:AF,3,FALSE)</f>
        <v>675</v>
      </c>
      <c r="T3725" s="7">
        <f>VLOOKUP(D3725,'[1]DESIGN LOAD'!AC:AF,4,FALSE)</f>
        <v>1240</v>
      </c>
    </row>
    <row r="3726" spans="1:21" x14ac:dyDescent="0.3">
      <c r="A3726" s="6">
        <v>2024</v>
      </c>
      <c r="B3726" s="6">
        <v>12</v>
      </c>
      <c r="C3726" s="6">
        <v>3</v>
      </c>
      <c r="D3726" s="6">
        <v>13</v>
      </c>
      <c r="E3726" s="6" t="str">
        <f>TEXT(DATE(A3726, B3726, C3726), "dddd")</f>
        <v>Tuesday</v>
      </c>
      <c r="F3726" s="6" t="str">
        <f>IF(OR(E3726="Saturday",E3726="Sunday"),"Weekend","Week-day")</f>
        <v>Week-day</v>
      </c>
      <c r="G3726" s="6" t="str">
        <f>_xlfn.XLOOKUP(B3726,'[1]VLOOKUP DATA'!$A$3:$A$14,'[1]VLOOKUP DATA'!$C$3:$C$14)</f>
        <v>Low-demand</v>
      </c>
      <c r="H3726" s="6" t="str" cm="1">
        <f t="array" ref="H3726">_xlfn.XLOOKUP(1,('[1]VLOOKUP DATA'!$I$2:$I$337=[1]DATA!G3726)*('[1]VLOOKUP DATA'!$J$2:$J$337=[1]DATA!D3726)*('[1]VLOOKUP DATA'!$K$2:$K$337=[1]DATA!E3726),'[1]VLOOKUP DATA'!$L$2:$L$337)</f>
        <v>Standard</v>
      </c>
      <c r="I3726" s="1" cm="1">
        <f t="array" ref="I3726">_xlfn.XLOOKUP(B3726,'[1]VLOOKUP DATA'!$A$3:$A$14,_xlfn.XLOOKUP(H3726,'[1]VLOOKUP DATA'!$D$2:$F$2,'[1]VLOOKUP DATA'!$D$3:$F$14))*100</f>
        <v>147</v>
      </c>
      <c r="J3726" s="2">
        <v>-2.3658416666666691</v>
      </c>
      <c r="K3726" s="3">
        <f>IF(J3726&gt;0,J3726,0)</f>
        <v>0</v>
      </c>
      <c r="L3726" s="3">
        <v>96.291666666666671</v>
      </c>
      <c r="M3726" s="4">
        <v>39.990158333333333</v>
      </c>
      <c r="N3726" s="4">
        <v>968.34003333333305</v>
      </c>
      <c r="O3726" s="4">
        <v>1005.9642416666669</v>
      </c>
      <c r="P3726" s="3">
        <f>_xlfn.MAXIFS(M:M,B:B,B3726)</f>
        <v>479.86685000000006</v>
      </c>
      <c r="Q3726" s="5">
        <v>0</v>
      </c>
      <c r="R3726" s="5">
        <f>VLOOKUP(D3726,'[1]DESIGN LOAD'!AC:AF,2,FALSE)</f>
        <v>565</v>
      </c>
      <c r="S3726" s="7">
        <f>VLOOKUP(D3726,'[1]DESIGN LOAD'!AC:AF,3,FALSE)</f>
        <v>675</v>
      </c>
      <c r="T3726" s="7">
        <f>VLOOKUP(D3726,'[1]DESIGN LOAD'!AC:AF,4,FALSE)</f>
        <v>1240</v>
      </c>
    </row>
    <row r="3727" spans="1:21" x14ac:dyDescent="0.3">
      <c r="A3727" s="6">
        <v>2024</v>
      </c>
      <c r="B3727" s="6">
        <v>12</v>
      </c>
      <c r="C3727" s="6">
        <v>3</v>
      </c>
      <c r="D3727" s="6">
        <v>14</v>
      </c>
      <c r="E3727" s="6" t="str">
        <f>TEXT(DATE(A3727, B3727, C3727), "dddd")</f>
        <v>Tuesday</v>
      </c>
      <c r="F3727" s="6" t="str">
        <f>IF(OR(E3727="Saturday",E3727="Sunday"),"Weekend","Week-day")</f>
        <v>Week-day</v>
      </c>
      <c r="G3727" s="6" t="str">
        <f>_xlfn.XLOOKUP(B3727,'[1]VLOOKUP DATA'!$A$3:$A$14,'[1]VLOOKUP DATA'!$C$3:$C$14)</f>
        <v>Low-demand</v>
      </c>
      <c r="H3727" s="6" t="str" cm="1">
        <f t="array" ref="H3727">_xlfn.XLOOKUP(1,('[1]VLOOKUP DATA'!$I$2:$I$337=[1]DATA!G3727)*('[1]VLOOKUP DATA'!$J$2:$J$337=[1]DATA!D3727)*('[1]VLOOKUP DATA'!$K$2:$K$337=[1]DATA!E3727),'[1]VLOOKUP DATA'!$L$2:$L$337)</f>
        <v>Standard</v>
      </c>
      <c r="I3727" s="1" cm="1">
        <f t="array" ref="I3727">_xlfn.XLOOKUP(B3727,'[1]VLOOKUP DATA'!$A$3:$A$14,_xlfn.XLOOKUP(H3727,'[1]VLOOKUP DATA'!$D$2:$F$2,'[1]VLOOKUP DATA'!$D$3:$F$14))*100</f>
        <v>147</v>
      </c>
      <c r="J3727" s="2">
        <v>-2.99890721649485</v>
      </c>
      <c r="K3727" s="3">
        <f>IF(J3727&gt;0,J3727,0)</f>
        <v>0</v>
      </c>
      <c r="L3727" s="3">
        <v>96.103092783505161</v>
      </c>
      <c r="M3727" s="4">
        <v>188.68375257731958</v>
      </c>
      <c r="N3727" s="4">
        <v>826.20183505154682</v>
      </c>
      <c r="O3727" s="4">
        <v>1011.8865051546394</v>
      </c>
      <c r="P3727" s="3">
        <f>_xlfn.MAXIFS(M:M,B:B,B3727)</f>
        <v>479.86685000000006</v>
      </c>
      <c r="Q3727" s="5">
        <v>0</v>
      </c>
      <c r="R3727" s="5">
        <f>VLOOKUP(D3727,'[1]DESIGN LOAD'!AC:AF,2,FALSE)</f>
        <v>565</v>
      </c>
      <c r="S3727" s="7">
        <f>VLOOKUP(D3727,'[1]DESIGN LOAD'!AC:AF,3,FALSE)</f>
        <v>675</v>
      </c>
      <c r="T3727" s="7">
        <f>VLOOKUP(D3727,'[1]DESIGN LOAD'!AC:AF,4,FALSE)</f>
        <v>1240</v>
      </c>
      <c r="U3727" s="6"/>
    </row>
    <row r="3728" spans="1:21" x14ac:dyDescent="0.3">
      <c r="A3728">
        <v>2024</v>
      </c>
      <c r="B3728" s="6">
        <v>12</v>
      </c>
      <c r="C3728" s="6">
        <v>3</v>
      </c>
      <c r="D3728" s="6">
        <v>15</v>
      </c>
      <c r="E3728" s="6" t="str">
        <f>TEXT(DATE(A3728, B3728, C3728), "dddd")</f>
        <v>Tuesday</v>
      </c>
      <c r="F3728" s="6" t="str">
        <f>IF(OR(E3728="Saturday",E3728="Sunday"),"Weekend","Week-day")</f>
        <v>Week-day</v>
      </c>
      <c r="G3728" s="6" t="str">
        <f>_xlfn.XLOOKUP(B3728,'[1]VLOOKUP DATA'!$A$3:$A$14,'[1]VLOOKUP DATA'!$C$3:$C$14)</f>
        <v>Low-demand</v>
      </c>
      <c r="H3728" s="6" t="str" cm="1">
        <f t="array" ref="H3728">_xlfn.XLOOKUP(1,('[1]VLOOKUP DATA'!$I$2:$I$337=[1]DATA!G3728)*('[1]VLOOKUP DATA'!$J$2:$J$337=[1]DATA!D3728)*('[1]VLOOKUP DATA'!$K$2:$K$337=[1]DATA!E3728),'[1]VLOOKUP DATA'!$L$2:$L$337)</f>
        <v>Standard</v>
      </c>
      <c r="I3728" s="1" cm="1">
        <f t="array" ref="I3728">_xlfn.XLOOKUP(B3728,'[1]VLOOKUP DATA'!$A$3:$A$14,_xlfn.XLOOKUP(H3728,'[1]VLOOKUP DATA'!$D$2:$F$2,'[1]VLOOKUP DATA'!$D$3:$F$14))*100</f>
        <v>147</v>
      </c>
      <c r="J3728" s="2">
        <v>-24.936326530612256</v>
      </c>
      <c r="K3728" s="3">
        <f>IF(J3728&gt;0,J3728,0)</f>
        <v>0</v>
      </c>
      <c r="L3728" s="3">
        <v>95.959183673469383</v>
      </c>
      <c r="M3728" s="4">
        <v>311.80537755102046</v>
      </c>
      <c r="N3728" s="4">
        <v>715.03991836734701</v>
      </c>
      <c r="O3728" s="4">
        <v>1001.9086428571425</v>
      </c>
      <c r="P3728" s="3">
        <f>_xlfn.MAXIFS(M:M,B:B,B3728)</f>
        <v>479.86685000000006</v>
      </c>
      <c r="Q3728" s="5">
        <v>0</v>
      </c>
      <c r="R3728" s="5">
        <f>VLOOKUP(D3728,'[1]DESIGN LOAD'!AC:AF,2,FALSE)</f>
        <v>565</v>
      </c>
      <c r="S3728" s="7">
        <f>VLOOKUP(D3728,'[1]DESIGN LOAD'!AC:AF,3,FALSE)</f>
        <v>675</v>
      </c>
      <c r="T3728" s="7">
        <f>VLOOKUP(D3728,'[1]DESIGN LOAD'!AC:AF,4,FALSE)</f>
        <v>1240</v>
      </c>
      <c r="U3728" s="6"/>
    </row>
    <row r="3729" spans="1:21" x14ac:dyDescent="0.3">
      <c r="A3729">
        <v>2024</v>
      </c>
      <c r="B3729" s="6">
        <v>12</v>
      </c>
      <c r="C3729" s="6">
        <v>3</v>
      </c>
      <c r="D3729" s="6">
        <v>16</v>
      </c>
      <c r="E3729" s="6" t="str">
        <f>TEXT(DATE(A3729, B3729, C3729), "dddd")</f>
        <v>Tuesday</v>
      </c>
      <c r="F3729" s="6" t="str">
        <f>IF(OR(E3729="Saturday",E3729="Sunday"),"Weekend","Week-day")</f>
        <v>Week-day</v>
      </c>
      <c r="G3729" s="6" t="str">
        <f>_xlfn.XLOOKUP(B3729,'[1]VLOOKUP DATA'!$A$3:$A$14,'[1]VLOOKUP DATA'!$C$3:$C$14)</f>
        <v>Low-demand</v>
      </c>
      <c r="H3729" s="6" t="str" cm="1">
        <f t="array" ref="H3729">_xlfn.XLOOKUP(1,('[1]VLOOKUP DATA'!$I$2:$I$337=[1]DATA!G3729)*('[1]VLOOKUP DATA'!$J$2:$J$337=[1]DATA!D3729)*('[1]VLOOKUP DATA'!$K$2:$K$337=[1]DATA!E3729),'[1]VLOOKUP DATA'!$L$2:$L$337)</f>
        <v>Standard</v>
      </c>
      <c r="I3729" s="1" cm="1">
        <f t="array" ref="I3729">_xlfn.XLOOKUP(B3729,'[1]VLOOKUP DATA'!$A$3:$A$14,_xlfn.XLOOKUP(H3729,'[1]VLOOKUP DATA'!$D$2:$F$2,'[1]VLOOKUP DATA'!$D$3:$F$14))*100</f>
        <v>147</v>
      </c>
      <c r="J3729" s="2">
        <v>9.9079416666666678</v>
      </c>
      <c r="K3729" s="3">
        <f>IF(J3729&gt;0,J3729,0)</f>
        <v>9.9079416666666678</v>
      </c>
      <c r="L3729" s="3">
        <v>95.458333333333329</v>
      </c>
      <c r="M3729" s="4">
        <v>430.61975000000012</v>
      </c>
      <c r="N3729" s="4">
        <v>484.10859166666637</v>
      </c>
      <c r="O3729" s="4">
        <v>924.63609999999983</v>
      </c>
      <c r="P3729" s="3">
        <f>_xlfn.MAXIFS(M:M,B:B,B3729)</f>
        <v>479.86685000000006</v>
      </c>
      <c r="Q3729" s="5">
        <v>0</v>
      </c>
      <c r="R3729" s="5">
        <f>VLOOKUP(D3729,'[1]DESIGN LOAD'!AC:AF,2,FALSE)</f>
        <v>565</v>
      </c>
      <c r="S3729" s="7">
        <f>VLOOKUP(D3729,'[1]DESIGN LOAD'!AC:AF,3,FALSE)</f>
        <v>675</v>
      </c>
      <c r="T3729" s="7">
        <f>VLOOKUP(D3729,'[1]DESIGN LOAD'!AC:AF,4,FALSE)</f>
        <v>1240</v>
      </c>
      <c r="U3729" s="6"/>
    </row>
    <row r="3730" spans="1:21" x14ac:dyDescent="0.3">
      <c r="A3730">
        <v>2024</v>
      </c>
      <c r="B3730" s="6">
        <v>12</v>
      </c>
      <c r="C3730" s="6">
        <v>3</v>
      </c>
      <c r="D3730" s="6">
        <v>17</v>
      </c>
      <c r="E3730" s="6" t="str">
        <f>TEXT(DATE(A3730, B3730, C3730), "dddd")</f>
        <v>Tuesday</v>
      </c>
      <c r="F3730" s="6" t="str">
        <f>IF(OR(E3730="Saturday",E3730="Sunday"),"Weekend","Week-day")</f>
        <v>Week-day</v>
      </c>
      <c r="G3730" s="6" t="str">
        <f>_xlfn.XLOOKUP(B3730,'[1]VLOOKUP DATA'!$A$3:$A$14,'[1]VLOOKUP DATA'!$C$3:$C$14)</f>
        <v>Low-demand</v>
      </c>
      <c r="H3730" s="6" t="str" cm="1">
        <f t="array" ref="H3730">_xlfn.XLOOKUP(1,('[1]VLOOKUP DATA'!$I$2:$I$337=[1]DATA!G3730)*('[1]VLOOKUP DATA'!$J$2:$J$337=[1]DATA!D3730)*('[1]VLOOKUP DATA'!$K$2:$K$337=[1]DATA!E3730),'[1]VLOOKUP DATA'!$L$2:$L$337)</f>
        <v>Standard</v>
      </c>
      <c r="I3730" s="1" cm="1">
        <f t="array" ref="I3730">_xlfn.XLOOKUP(B3730,'[1]VLOOKUP DATA'!$A$3:$A$14,_xlfn.XLOOKUP(H3730,'[1]VLOOKUP DATA'!$D$2:$F$2,'[1]VLOOKUP DATA'!$D$3:$F$14))*100</f>
        <v>147</v>
      </c>
      <c r="J3730" s="2">
        <v>156.37360000000004</v>
      </c>
      <c r="K3730" s="3">
        <f>IF(J3730&gt;0,J3730,0)</f>
        <v>156.37360000000004</v>
      </c>
      <c r="L3730" s="3">
        <v>91.516666666666666</v>
      </c>
      <c r="M3730" s="4">
        <v>479.82703333333336</v>
      </c>
      <c r="N3730" s="4">
        <v>224.59654166666661</v>
      </c>
      <c r="O3730" s="4">
        <v>860.79770833333384</v>
      </c>
      <c r="P3730" s="3">
        <f>_xlfn.MAXIFS(M:M,B:B,B3730)</f>
        <v>479.86685000000006</v>
      </c>
      <c r="Q3730" s="5">
        <v>0</v>
      </c>
      <c r="R3730" s="5">
        <f>VLOOKUP(D3730,'[1]DESIGN LOAD'!AC:AF,2,FALSE)</f>
        <v>555</v>
      </c>
      <c r="S3730" s="7">
        <f>VLOOKUP(D3730,'[1]DESIGN LOAD'!AC:AF,3,FALSE)</f>
        <v>675</v>
      </c>
      <c r="T3730" s="7">
        <f>VLOOKUP(D3730,'[1]DESIGN LOAD'!AC:AF,4,FALSE)</f>
        <v>1230</v>
      </c>
      <c r="U3730" s="6"/>
    </row>
    <row r="3731" spans="1:21" x14ac:dyDescent="0.3">
      <c r="A3731">
        <v>2024</v>
      </c>
      <c r="B3731" s="6">
        <v>12</v>
      </c>
      <c r="C3731" s="6">
        <v>3</v>
      </c>
      <c r="D3731" s="6">
        <v>18</v>
      </c>
      <c r="E3731" s="6" t="str">
        <f>TEXT(DATE(A3731, B3731, C3731), "dddd")</f>
        <v>Tuesday</v>
      </c>
      <c r="F3731" s="6" t="str">
        <f>IF(OR(E3731="Saturday",E3731="Sunday"),"Weekend","Week-day")</f>
        <v>Week-day</v>
      </c>
      <c r="G3731" s="6" t="str">
        <f>_xlfn.XLOOKUP(B3731,'[1]VLOOKUP DATA'!$A$3:$A$14,'[1]VLOOKUP DATA'!$C$3:$C$14)</f>
        <v>Low-demand</v>
      </c>
      <c r="H3731" s="6" t="str" cm="1">
        <f t="array" ref="H3731">_xlfn.XLOOKUP(1,('[1]VLOOKUP DATA'!$I$2:$I$337=[1]DATA!G3731)*('[1]VLOOKUP DATA'!$J$2:$J$337=[1]DATA!D3731)*('[1]VLOOKUP DATA'!$K$2:$K$337=[1]DATA!E3731),'[1]VLOOKUP DATA'!$L$2:$L$337)</f>
        <v>Peak</v>
      </c>
      <c r="I3731" s="1" cm="1">
        <f t="array" ref="I3731">_xlfn.XLOOKUP(B3731,'[1]VLOOKUP DATA'!$A$3:$A$14,_xlfn.XLOOKUP(H3731,'[1]VLOOKUP DATA'!$D$2:$F$2,'[1]VLOOKUP DATA'!$D$3:$F$14))*100</f>
        <v>213</v>
      </c>
      <c r="J3731" s="2">
        <v>261.01162499999998</v>
      </c>
      <c r="K3731" s="3">
        <f>IF(J3731&gt;0,J3731,0)</f>
        <v>261.01162499999998</v>
      </c>
      <c r="L3731" s="3">
        <v>78.316666666666663</v>
      </c>
      <c r="M3731" s="4">
        <v>479.82746666666662</v>
      </c>
      <c r="N3731" s="4">
        <v>40.517216666666663</v>
      </c>
      <c r="O3731" s="4">
        <v>781.35674166666684</v>
      </c>
      <c r="P3731" s="3">
        <f>_xlfn.MAXIFS(M:M,B:B,B3731)</f>
        <v>479.86685000000006</v>
      </c>
      <c r="Q3731" s="5">
        <v>0</v>
      </c>
      <c r="R3731" s="5">
        <f>VLOOKUP(D3731,'[1]DESIGN LOAD'!AC:AF,2,FALSE)</f>
        <v>485</v>
      </c>
      <c r="S3731" s="7">
        <f>VLOOKUP(D3731,'[1]DESIGN LOAD'!AC:AF,3,FALSE)</f>
        <v>655</v>
      </c>
      <c r="T3731" s="7">
        <f>VLOOKUP(D3731,'[1]DESIGN LOAD'!AC:AF,4,FALSE)</f>
        <v>1140</v>
      </c>
      <c r="U3731" s="6"/>
    </row>
    <row r="3732" spans="1:21" x14ac:dyDescent="0.3">
      <c r="A3732">
        <v>2024</v>
      </c>
      <c r="B3732" s="6">
        <v>12</v>
      </c>
      <c r="C3732" s="6">
        <v>3</v>
      </c>
      <c r="D3732" s="6">
        <v>19</v>
      </c>
      <c r="E3732" s="6" t="str">
        <f>TEXT(DATE(A3732, B3732, C3732), "dddd")</f>
        <v>Tuesday</v>
      </c>
      <c r="F3732" s="6" t="str">
        <f>IF(OR(E3732="Saturday",E3732="Sunday"),"Weekend","Week-day")</f>
        <v>Week-day</v>
      </c>
      <c r="G3732" s="6" t="str">
        <f>_xlfn.XLOOKUP(B3732,'[1]VLOOKUP DATA'!$A$3:$A$14,'[1]VLOOKUP DATA'!$C$3:$C$14)</f>
        <v>Low-demand</v>
      </c>
      <c r="H3732" s="6" t="str" cm="1">
        <f t="array" ref="H3732">_xlfn.XLOOKUP(1,('[1]VLOOKUP DATA'!$I$2:$I$337=[1]DATA!G3732)*('[1]VLOOKUP DATA'!$J$2:$J$337=[1]DATA!D3732)*('[1]VLOOKUP DATA'!$K$2:$K$337=[1]DATA!E3732),'[1]VLOOKUP DATA'!$L$2:$L$337)</f>
        <v>Peak</v>
      </c>
      <c r="I3732" s="1" cm="1">
        <f t="array" ref="I3732">_xlfn.XLOOKUP(B3732,'[1]VLOOKUP DATA'!$A$3:$A$14,_xlfn.XLOOKUP(H3732,'[1]VLOOKUP DATA'!$D$2:$F$2,'[1]VLOOKUP DATA'!$D$3:$F$14))*100</f>
        <v>213</v>
      </c>
      <c r="J3732" s="2">
        <v>112.05167499999996</v>
      </c>
      <c r="K3732" s="3">
        <f>IF(J3732&gt;0,J3732,0)</f>
        <v>112.05167499999996</v>
      </c>
      <c r="L3732" s="3">
        <v>68.966666666666669</v>
      </c>
      <c r="M3732" s="4">
        <v>479.8549416666666</v>
      </c>
      <c r="N3732" s="4">
        <v>6.6652250000000004</v>
      </c>
      <c r="O3732" s="4">
        <v>598.57238333333339</v>
      </c>
      <c r="P3732" s="3">
        <f>_xlfn.MAXIFS(M:M,B:B,B3732)</f>
        <v>479.86685000000006</v>
      </c>
      <c r="Q3732" s="5">
        <v>0</v>
      </c>
      <c r="R3732" s="5">
        <f>VLOOKUP(D3732,'[1]DESIGN LOAD'!AC:AF,2,FALSE)</f>
        <v>295</v>
      </c>
      <c r="S3732" s="7">
        <f>VLOOKUP(D3732,'[1]DESIGN LOAD'!AC:AF,3,FALSE)</f>
        <v>655</v>
      </c>
      <c r="T3732" s="7">
        <f>VLOOKUP(D3732,'[1]DESIGN LOAD'!AC:AF,4,FALSE)</f>
        <v>950</v>
      </c>
      <c r="U3732" s="6"/>
    </row>
    <row r="3733" spans="1:21" x14ac:dyDescent="0.3">
      <c r="A3733">
        <v>2024</v>
      </c>
      <c r="B3733" s="6">
        <v>12</v>
      </c>
      <c r="C3733" s="6">
        <v>3</v>
      </c>
      <c r="D3733" s="6">
        <v>20</v>
      </c>
      <c r="E3733" s="6" t="str">
        <f>TEXT(DATE(A3733, B3733, C3733), "dddd")</f>
        <v>Tuesday</v>
      </c>
      <c r="F3733" s="6" t="str">
        <f>IF(OR(E3733="Saturday",E3733="Sunday"),"Weekend","Week-day")</f>
        <v>Week-day</v>
      </c>
      <c r="G3733" s="6" t="str">
        <f>_xlfn.XLOOKUP(B3733,'[1]VLOOKUP DATA'!$A$3:$A$14,'[1]VLOOKUP DATA'!$C$3:$C$14)</f>
        <v>Low-demand</v>
      </c>
      <c r="H3733" s="6" t="str" cm="1">
        <f t="array" ref="H3733">_xlfn.XLOOKUP(1,('[1]VLOOKUP DATA'!$I$2:$I$337=[1]DATA!G3733)*('[1]VLOOKUP DATA'!$J$2:$J$337=[1]DATA!D3733)*('[1]VLOOKUP DATA'!$K$2:$K$337=[1]DATA!E3733),'[1]VLOOKUP DATA'!$L$2:$L$337)</f>
        <v>Standard</v>
      </c>
      <c r="I3733" s="1" cm="1">
        <f t="array" ref="I3733">_xlfn.XLOOKUP(B3733,'[1]VLOOKUP DATA'!$A$3:$A$14,_xlfn.XLOOKUP(H3733,'[1]VLOOKUP DATA'!$D$2:$F$2,'[1]VLOOKUP DATA'!$D$3:$F$14))*100</f>
        <v>147</v>
      </c>
      <c r="J3733" s="2">
        <v>41.866341666666678</v>
      </c>
      <c r="K3733" s="3">
        <f>IF(J3733&gt;0,J3733,0)</f>
        <v>41.866341666666678</v>
      </c>
      <c r="L3733" s="3">
        <v>63.975000000000001</v>
      </c>
      <c r="M3733" s="4">
        <v>479.83287500000006</v>
      </c>
      <c r="N3733" s="4">
        <v>0</v>
      </c>
      <c r="O3733" s="4">
        <v>521.69970833333321</v>
      </c>
      <c r="P3733" s="3">
        <f>_xlfn.MAXIFS(M:M,B:B,B3733)</f>
        <v>479.86685000000006</v>
      </c>
      <c r="Q3733" s="5">
        <v>0</v>
      </c>
      <c r="R3733" s="5">
        <f>VLOOKUP(D3733,'[1]DESIGN LOAD'!AC:AF,2,FALSE)</f>
        <v>295</v>
      </c>
      <c r="S3733" s="7">
        <f>VLOOKUP(D3733,'[1]DESIGN LOAD'!AC:AF,3,FALSE)</f>
        <v>190</v>
      </c>
      <c r="T3733" s="7">
        <f>VLOOKUP(D3733,'[1]DESIGN LOAD'!AC:AF,4,FALSE)</f>
        <v>485</v>
      </c>
      <c r="U3733" s="6"/>
    </row>
    <row r="3734" spans="1:21" x14ac:dyDescent="0.3">
      <c r="A3734">
        <v>2024</v>
      </c>
      <c r="B3734" s="6">
        <v>12</v>
      </c>
      <c r="C3734" s="6">
        <v>3</v>
      </c>
      <c r="D3734" s="6">
        <v>21</v>
      </c>
      <c r="E3734" s="6" t="str">
        <f>TEXT(DATE(A3734, B3734, C3734), "dddd")</f>
        <v>Tuesday</v>
      </c>
      <c r="F3734" s="6" t="str">
        <f>IF(OR(E3734="Saturday",E3734="Sunday"),"Weekend","Week-day")</f>
        <v>Week-day</v>
      </c>
      <c r="G3734" s="6" t="str">
        <f>_xlfn.XLOOKUP(B3734,'[1]VLOOKUP DATA'!$A$3:$A$14,'[1]VLOOKUP DATA'!$C$3:$C$14)</f>
        <v>Low-demand</v>
      </c>
      <c r="H3734" s="6" t="str" cm="1">
        <f t="array" ref="H3734">_xlfn.XLOOKUP(1,('[1]VLOOKUP DATA'!$I$2:$I$337=[1]DATA!G3734)*('[1]VLOOKUP DATA'!$J$2:$J$337=[1]DATA!D3734)*('[1]VLOOKUP DATA'!$K$2:$K$337=[1]DATA!E3734),'[1]VLOOKUP DATA'!$L$2:$L$337)</f>
        <v>Standard</v>
      </c>
      <c r="I3734" s="1" cm="1">
        <f t="array" ref="I3734">_xlfn.XLOOKUP(B3734,'[1]VLOOKUP DATA'!$A$3:$A$14,_xlfn.XLOOKUP(H3734,'[1]VLOOKUP DATA'!$D$2:$F$2,'[1]VLOOKUP DATA'!$D$3:$F$14))*100</f>
        <v>147</v>
      </c>
      <c r="J3734" s="2">
        <v>27.426716666666675</v>
      </c>
      <c r="K3734" s="3">
        <f>IF(J3734&gt;0,J3734,0)</f>
        <v>27.426716666666675</v>
      </c>
      <c r="L3734" s="3">
        <v>61.325000000000003</v>
      </c>
      <c r="M3734" s="4">
        <v>479.83731666666648</v>
      </c>
      <c r="N3734" s="4">
        <v>0</v>
      </c>
      <c r="O3734" s="4">
        <v>507.26428333333337</v>
      </c>
      <c r="P3734" s="3">
        <f>_xlfn.MAXIFS(M:M,B:B,B3734)</f>
        <v>479.86685000000006</v>
      </c>
      <c r="Q3734" s="5">
        <v>0</v>
      </c>
      <c r="R3734" s="5">
        <f>VLOOKUP(D3734,'[1]DESIGN LOAD'!AC:AF,2,FALSE)</f>
        <v>295</v>
      </c>
      <c r="S3734" s="7">
        <f>VLOOKUP(D3734,'[1]DESIGN LOAD'!AC:AF,3,FALSE)</f>
        <v>190</v>
      </c>
      <c r="T3734" s="7">
        <f>VLOOKUP(D3734,'[1]DESIGN LOAD'!AC:AF,4,FALSE)</f>
        <v>485</v>
      </c>
      <c r="U3734" s="6"/>
    </row>
    <row r="3735" spans="1:21" x14ac:dyDescent="0.3">
      <c r="A3735">
        <v>2024</v>
      </c>
      <c r="B3735" s="6">
        <v>12</v>
      </c>
      <c r="C3735" s="6">
        <v>3</v>
      </c>
      <c r="D3735" s="6">
        <v>22</v>
      </c>
      <c r="E3735" s="6" t="str">
        <f>TEXT(DATE(A3735, B3735, C3735), "dddd")</f>
        <v>Tuesday</v>
      </c>
      <c r="F3735" s="6" t="str">
        <f>IF(OR(E3735="Saturday",E3735="Sunday"),"Weekend","Week-day")</f>
        <v>Week-day</v>
      </c>
      <c r="G3735" s="6" t="str">
        <f>_xlfn.XLOOKUP(B3735,'[1]VLOOKUP DATA'!$A$3:$A$14,'[1]VLOOKUP DATA'!$C$3:$C$14)</f>
        <v>Low-demand</v>
      </c>
      <c r="H3735" s="6" t="str" cm="1">
        <f t="array" ref="H3735">_xlfn.XLOOKUP(1,('[1]VLOOKUP DATA'!$I$2:$I$337=[1]DATA!G3735)*('[1]VLOOKUP DATA'!$J$2:$J$337=[1]DATA!D3735)*('[1]VLOOKUP DATA'!$K$2:$K$337=[1]DATA!E3735),'[1]VLOOKUP DATA'!$L$2:$L$337)</f>
        <v>Off-Peak</v>
      </c>
      <c r="I3735" s="1" cm="1">
        <f t="array" ref="I3735">_xlfn.XLOOKUP(B3735,'[1]VLOOKUP DATA'!$A$3:$A$14,_xlfn.XLOOKUP(H3735,'[1]VLOOKUP DATA'!$D$2:$F$2,'[1]VLOOKUP DATA'!$D$3:$F$14))*100</f>
        <v>93</v>
      </c>
      <c r="J3735" s="2">
        <v>18.236500000000003</v>
      </c>
      <c r="K3735" s="3">
        <f>IF(J3735&gt;0,J3735,0)</f>
        <v>18.236500000000003</v>
      </c>
      <c r="L3735" s="3">
        <v>59.458333333333336</v>
      </c>
      <c r="M3735" s="4">
        <v>479.82919166666659</v>
      </c>
      <c r="N3735" s="4">
        <v>0</v>
      </c>
      <c r="O3735" s="4">
        <v>498.06609166666664</v>
      </c>
      <c r="P3735" s="3">
        <f>_xlfn.MAXIFS(M:M,B:B,B3735)</f>
        <v>479.86685000000006</v>
      </c>
      <c r="Q3735" s="5">
        <v>0</v>
      </c>
      <c r="R3735" s="5">
        <f>VLOOKUP(D3735,'[1]DESIGN LOAD'!AC:AF,2,FALSE)</f>
        <v>200</v>
      </c>
      <c r="S3735" s="7">
        <f>VLOOKUP(D3735,'[1]DESIGN LOAD'!AC:AF,3,FALSE)</f>
        <v>190</v>
      </c>
      <c r="T3735" s="7">
        <f>VLOOKUP(D3735,'[1]DESIGN LOAD'!AC:AF,4,FALSE)</f>
        <v>390</v>
      </c>
      <c r="U3735" s="6"/>
    </row>
    <row r="3736" spans="1:21" x14ac:dyDescent="0.3">
      <c r="A3736">
        <v>2024</v>
      </c>
      <c r="B3736" s="6">
        <v>12</v>
      </c>
      <c r="C3736" s="6">
        <v>3</v>
      </c>
      <c r="D3736" s="6">
        <v>23</v>
      </c>
      <c r="E3736" s="6" t="str">
        <f>TEXT(DATE(A3736, B3736, C3736), "dddd")</f>
        <v>Tuesday</v>
      </c>
      <c r="F3736" s="6" t="str">
        <f>IF(OR(E3736="Saturday",E3736="Sunday"),"Weekend","Week-day")</f>
        <v>Week-day</v>
      </c>
      <c r="G3736" s="6" t="str">
        <f>_xlfn.XLOOKUP(B3736,'[1]VLOOKUP DATA'!$A$3:$A$14,'[1]VLOOKUP DATA'!$C$3:$C$14)</f>
        <v>Low-demand</v>
      </c>
      <c r="H3736" s="6" t="str" cm="1">
        <f t="array" ref="H3736">_xlfn.XLOOKUP(1,('[1]VLOOKUP DATA'!$I$2:$I$337=[1]DATA!G3736)*('[1]VLOOKUP DATA'!$J$2:$J$337=[1]DATA!D3736)*('[1]VLOOKUP DATA'!$K$2:$K$337=[1]DATA!E3736),'[1]VLOOKUP DATA'!$L$2:$L$337)</f>
        <v>Off-Peak</v>
      </c>
      <c r="I3736" s="1" cm="1">
        <f t="array" ref="I3736">_xlfn.XLOOKUP(B3736,'[1]VLOOKUP DATA'!$A$3:$A$14,_xlfn.XLOOKUP(H3736,'[1]VLOOKUP DATA'!$D$2:$F$2,'[1]VLOOKUP DATA'!$D$3:$F$14))*100</f>
        <v>93</v>
      </c>
      <c r="J3736" s="2">
        <v>30.105950000000007</v>
      </c>
      <c r="K3736" s="3">
        <f>IF(J3736&gt;0,J3736,0)</f>
        <v>30.105950000000007</v>
      </c>
      <c r="L3736" s="3">
        <v>56.875</v>
      </c>
      <c r="M3736" s="4">
        <v>479.82619166666649</v>
      </c>
      <c r="N3736" s="4">
        <v>0</v>
      </c>
      <c r="O3736" s="4">
        <v>509.93264999999997</v>
      </c>
      <c r="P3736" s="3">
        <f>_xlfn.MAXIFS(M:M,B:B,B3736)</f>
        <v>479.86685000000006</v>
      </c>
      <c r="Q3736" s="5">
        <v>0</v>
      </c>
      <c r="R3736" s="5">
        <f>VLOOKUP(D3736,'[1]DESIGN LOAD'!AC:AF,2,FALSE)</f>
        <v>200</v>
      </c>
      <c r="S3736" s="7">
        <f>VLOOKUP(D3736,'[1]DESIGN LOAD'!AC:AF,3,FALSE)</f>
        <v>190</v>
      </c>
      <c r="T3736" s="7">
        <f>VLOOKUP(D3736,'[1]DESIGN LOAD'!AC:AF,4,FALSE)</f>
        <v>390</v>
      </c>
      <c r="U3736" s="6"/>
    </row>
    <row r="3737" spans="1:21" x14ac:dyDescent="0.3">
      <c r="A3737">
        <v>2024</v>
      </c>
      <c r="B3737" s="6">
        <v>12</v>
      </c>
      <c r="C3737" s="6">
        <v>4</v>
      </c>
      <c r="D3737" s="6">
        <v>0</v>
      </c>
      <c r="E3737" s="6" t="str">
        <f>TEXT(DATE(A3737, B3737, C3737), "dddd")</f>
        <v>Wednesday</v>
      </c>
      <c r="F3737" s="6" t="str">
        <f>IF(OR(E3737="Saturday",E3737="Sunday"),"Weekend","Week-day")</f>
        <v>Week-day</v>
      </c>
      <c r="G3737" s="6" t="str">
        <f>_xlfn.XLOOKUP(B3737,'[1]VLOOKUP DATA'!$A$3:$A$14,'[1]VLOOKUP DATA'!$C$3:$C$14)</f>
        <v>Low-demand</v>
      </c>
      <c r="H3737" s="6" t="str" cm="1">
        <f t="array" ref="H3737">_xlfn.XLOOKUP(1,('[1]VLOOKUP DATA'!$I$2:$I$337=[1]DATA!G3737)*('[1]VLOOKUP DATA'!$J$2:$J$337=[1]DATA!D3737)*('[1]VLOOKUP DATA'!$K$2:$K$337=[1]DATA!E3737),'[1]VLOOKUP DATA'!$L$2:$L$337)</f>
        <v>Off-Peak</v>
      </c>
      <c r="I3737" s="1" cm="1">
        <f t="array" ref="I3737">_xlfn.XLOOKUP(B3737,'[1]VLOOKUP DATA'!$A$3:$A$14,_xlfn.XLOOKUP(H3737,'[1]VLOOKUP DATA'!$D$2:$F$2,'[1]VLOOKUP DATA'!$D$3:$F$14))*100</f>
        <v>93</v>
      </c>
      <c r="J3737" s="2">
        <v>22.625050000000005</v>
      </c>
      <c r="K3737" s="3">
        <f>IF(J3737&gt;0,J3737,0)</f>
        <v>22.625050000000005</v>
      </c>
      <c r="L3737" s="3">
        <v>54.741666666666667</v>
      </c>
      <c r="M3737" s="4">
        <v>479.81623333333357</v>
      </c>
      <c r="N3737" s="4">
        <v>0</v>
      </c>
      <c r="O3737" s="4">
        <v>502.44176666666675</v>
      </c>
      <c r="P3737" s="3">
        <f>_xlfn.MAXIFS(M:M,B:B,B3737)</f>
        <v>479.86685000000006</v>
      </c>
      <c r="Q3737" s="5">
        <v>0</v>
      </c>
      <c r="R3737" s="5">
        <f>VLOOKUP(D3737,'[1]DESIGN LOAD'!AC:AF,2,FALSE)</f>
        <v>200</v>
      </c>
      <c r="S3737" s="7">
        <f>VLOOKUP(D3737,'[1]DESIGN LOAD'!AC:AF,3,FALSE)</f>
        <v>190</v>
      </c>
      <c r="T3737" s="7">
        <f>VLOOKUP(D3737,'[1]DESIGN LOAD'!AC:AF,4,FALSE)</f>
        <v>390</v>
      </c>
      <c r="U3737" s="6"/>
    </row>
    <row r="3738" spans="1:21" x14ac:dyDescent="0.3">
      <c r="A3738">
        <v>2024</v>
      </c>
      <c r="B3738" s="6">
        <v>12</v>
      </c>
      <c r="C3738" s="6">
        <v>4</v>
      </c>
      <c r="D3738" s="6">
        <v>1</v>
      </c>
      <c r="E3738" s="6" t="str">
        <f>TEXT(DATE(A3738, B3738, C3738), "dddd")</f>
        <v>Wednesday</v>
      </c>
      <c r="F3738" s="6" t="str">
        <f>IF(OR(E3738="Saturday",E3738="Sunday"),"Weekend","Week-day")</f>
        <v>Week-day</v>
      </c>
      <c r="G3738" s="6" t="str">
        <f>_xlfn.XLOOKUP(B3738,'[1]VLOOKUP DATA'!$A$3:$A$14,'[1]VLOOKUP DATA'!$C$3:$C$14)</f>
        <v>Low-demand</v>
      </c>
      <c r="H3738" s="6" t="str" cm="1">
        <f t="array" ref="H3738">_xlfn.XLOOKUP(1,('[1]VLOOKUP DATA'!$I$2:$I$337=[1]DATA!G3738)*('[1]VLOOKUP DATA'!$J$2:$J$337=[1]DATA!D3738)*('[1]VLOOKUP DATA'!$K$2:$K$337=[1]DATA!E3738),'[1]VLOOKUP DATA'!$L$2:$L$337)</f>
        <v>Off-Peak</v>
      </c>
      <c r="I3738" s="1" cm="1">
        <f t="array" ref="I3738">_xlfn.XLOOKUP(B3738,'[1]VLOOKUP DATA'!$A$3:$A$14,_xlfn.XLOOKUP(H3738,'[1]VLOOKUP DATA'!$D$2:$F$2,'[1]VLOOKUP DATA'!$D$3:$F$14))*100</f>
        <v>93</v>
      </c>
      <c r="J3738" s="2">
        <v>7.6221416666666642</v>
      </c>
      <c r="K3738" s="3">
        <f>IF(J3738&gt;0,J3738,0)</f>
        <v>7.6221416666666642</v>
      </c>
      <c r="L3738" s="3">
        <v>53.233333333333334</v>
      </c>
      <c r="M3738" s="4">
        <v>479.80340833333332</v>
      </c>
      <c r="N3738" s="4">
        <v>0</v>
      </c>
      <c r="O3738" s="4">
        <v>487.42601666666673</v>
      </c>
      <c r="P3738" s="3">
        <f>_xlfn.MAXIFS(M:M,B:B,B3738)</f>
        <v>479.86685000000006</v>
      </c>
      <c r="Q3738" s="5">
        <v>0</v>
      </c>
      <c r="R3738" s="5">
        <f>VLOOKUP(D3738,'[1]DESIGN LOAD'!AC:AF,2,FALSE)</f>
        <v>200</v>
      </c>
      <c r="S3738" s="7">
        <f>VLOOKUP(D3738,'[1]DESIGN LOAD'!AC:AF,3,FALSE)</f>
        <v>190</v>
      </c>
      <c r="T3738" s="7">
        <f>VLOOKUP(D3738,'[1]DESIGN LOAD'!AC:AF,4,FALSE)</f>
        <v>390</v>
      </c>
      <c r="U3738" s="6"/>
    </row>
    <row r="3739" spans="1:21" x14ac:dyDescent="0.3">
      <c r="A3739">
        <v>2024</v>
      </c>
      <c r="B3739" s="6">
        <v>12</v>
      </c>
      <c r="C3739" s="6">
        <v>4</v>
      </c>
      <c r="D3739" s="6">
        <v>2</v>
      </c>
      <c r="E3739" s="6" t="str">
        <f>TEXT(DATE(A3739, B3739, C3739), "dddd")</f>
        <v>Wednesday</v>
      </c>
      <c r="F3739" s="6" t="str">
        <f>IF(OR(E3739="Saturday",E3739="Sunday"),"Weekend","Week-day")</f>
        <v>Week-day</v>
      </c>
      <c r="G3739" s="6" t="str">
        <f>_xlfn.XLOOKUP(B3739,'[1]VLOOKUP DATA'!$A$3:$A$14,'[1]VLOOKUP DATA'!$C$3:$C$14)</f>
        <v>Low-demand</v>
      </c>
      <c r="H3739" s="6" t="str" cm="1">
        <f t="array" ref="H3739">_xlfn.XLOOKUP(1,('[1]VLOOKUP DATA'!$I$2:$I$337=[1]DATA!G3739)*('[1]VLOOKUP DATA'!$J$2:$J$337=[1]DATA!D3739)*('[1]VLOOKUP DATA'!$K$2:$K$337=[1]DATA!E3739),'[1]VLOOKUP DATA'!$L$2:$L$337)</f>
        <v>Off-Peak</v>
      </c>
      <c r="I3739" s="1" cm="1">
        <f t="array" ref="I3739">_xlfn.XLOOKUP(B3739,'[1]VLOOKUP DATA'!$A$3:$A$14,_xlfn.XLOOKUP(H3739,'[1]VLOOKUP DATA'!$D$2:$F$2,'[1]VLOOKUP DATA'!$D$3:$F$14))*100</f>
        <v>93</v>
      </c>
      <c r="J3739" s="2">
        <v>71.184349999999995</v>
      </c>
      <c r="K3739" s="3">
        <f>IF(J3739&gt;0,J3739,0)</f>
        <v>71.184349999999995</v>
      </c>
      <c r="L3739" s="3">
        <v>50.375</v>
      </c>
      <c r="M3739" s="4">
        <v>479.85300833333332</v>
      </c>
      <c r="N3739" s="4">
        <v>0</v>
      </c>
      <c r="O3739" s="4">
        <v>551.03791666666655</v>
      </c>
      <c r="P3739" s="3">
        <f>_xlfn.MAXIFS(M:M,B:B,B3739)</f>
        <v>479.86685000000006</v>
      </c>
      <c r="Q3739" s="5">
        <v>0</v>
      </c>
      <c r="R3739" s="5">
        <f>VLOOKUP(D3739,'[1]DESIGN LOAD'!AC:AF,2,FALSE)</f>
        <v>200</v>
      </c>
      <c r="S3739" s="7">
        <f>VLOOKUP(D3739,'[1]DESIGN LOAD'!AC:AF,3,FALSE)</f>
        <v>190</v>
      </c>
      <c r="T3739" s="7">
        <f>VLOOKUP(D3739,'[1]DESIGN LOAD'!AC:AF,4,FALSE)</f>
        <v>390</v>
      </c>
      <c r="U3739" s="6"/>
    </row>
    <row r="3740" spans="1:21" x14ac:dyDescent="0.3">
      <c r="A3740">
        <v>2024</v>
      </c>
      <c r="B3740" s="6">
        <v>12</v>
      </c>
      <c r="C3740" s="6">
        <v>4</v>
      </c>
      <c r="D3740" s="6">
        <v>3</v>
      </c>
      <c r="E3740" s="6" t="str">
        <f>TEXT(DATE(A3740, B3740, C3740), "dddd")</f>
        <v>Wednesday</v>
      </c>
      <c r="F3740" s="6" t="str">
        <f>IF(OR(E3740="Saturday",E3740="Sunday"),"Weekend","Week-day")</f>
        <v>Week-day</v>
      </c>
      <c r="G3740" s="6" t="str">
        <f>_xlfn.XLOOKUP(B3740,'[1]VLOOKUP DATA'!$A$3:$A$14,'[1]VLOOKUP DATA'!$C$3:$C$14)</f>
        <v>Low-demand</v>
      </c>
      <c r="H3740" s="6" t="str" cm="1">
        <f t="array" ref="H3740">_xlfn.XLOOKUP(1,('[1]VLOOKUP DATA'!$I$2:$I$337=[1]DATA!G3740)*('[1]VLOOKUP DATA'!$J$2:$J$337=[1]DATA!D3740)*('[1]VLOOKUP DATA'!$K$2:$K$337=[1]DATA!E3740),'[1]VLOOKUP DATA'!$L$2:$L$337)</f>
        <v>Off-Peak</v>
      </c>
      <c r="I3740" s="1" cm="1">
        <f t="array" ref="I3740">_xlfn.XLOOKUP(B3740,'[1]VLOOKUP DATA'!$A$3:$A$14,_xlfn.XLOOKUP(H3740,'[1]VLOOKUP DATA'!$D$2:$F$2,'[1]VLOOKUP DATA'!$D$3:$F$14))*100</f>
        <v>93</v>
      </c>
      <c r="J3740" s="2">
        <v>94.692983333333345</v>
      </c>
      <c r="K3740" s="3">
        <f>IF(J3740&gt;0,J3740,0)</f>
        <v>94.692983333333345</v>
      </c>
      <c r="L3740" s="3">
        <v>45.30833333333333</v>
      </c>
      <c r="M3740" s="4">
        <v>479.83574999999979</v>
      </c>
      <c r="N3740" s="4">
        <v>0</v>
      </c>
      <c r="O3740" s="4">
        <v>574.52929166666684</v>
      </c>
      <c r="P3740" s="3">
        <f>_xlfn.MAXIFS(M:M,B:B,B3740)</f>
        <v>479.86685000000006</v>
      </c>
      <c r="Q3740" s="5">
        <v>0</v>
      </c>
      <c r="R3740" s="5">
        <f>VLOOKUP(D3740,'[1]DESIGN LOAD'!AC:AF,2,FALSE)</f>
        <v>200</v>
      </c>
      <c r="S3740" s="7">
        <f>VLOOKUP(D3740,'[1]DESIGN LOAD'!AC:AF,3,FALSE)</f>
        <v>190</v>
      </c>
      <c r="T3740" s="7">
        <f>VLOOKUP(D3740,'[1]DESIGN LOAD'!AC:AF,4,FALSE)</f>
        <v>390</v>
      </c>
      <c r="U3740" s="6"/>
    </row>
    <row r="3741" spans="1:21" x14ac:dyDescent="0.3">
      <c r="A3741">
        <v>2024</v>
      </c>
      <c r="B3741" s="6">
        <v>12</v>
      </c>
      <c r="C3741" s="6">
        <v>4</v>
      </c>
      <c r="D3741" s="6">
        <v>4</v>
      </c>
      <c r="E3741" s="6" t="str">
        <f>TEXT(DATE(A3741, B3741, C3741), "dddd")</f>
        <v>Wednesday</v>
      </c>
      <c r="F3741" s="6" t="str">
        <f>IF(OR(E3741="Saturday",E3741="Sunday"),"Weekend","Week-day")</f>
        <v>Week-day</v>
      </c>
      <c r="G3741" s="6" t="str">
        <f>_xlfn.XLOOKUP(B3741,'[1]VLOOKUP DATA'!$A$3:$A$14,'[1]VLOOKUP DATA'!$C$3:$C$14)</f>
        <v>Low-demand</v>
      </c>
      <c r="H3741" s="6" t="str" cm="1">
        <f t="array" ref="H3741">_xlfn.XLOOKUP(1,('[1]VLOOKUP DATA'!$I$2:$I$337=[1]DATA!G3741)*('[1]VLOOKUP DATA'!$J$2:$J$337=[1]DATA!D3741)*('[1]VLOOKUP DATA'!$K$2:$K$337=[1]DATA!E3741),'[1]VLOOKUP DATA'!$L$2:$L$337)</f>
        <v>Off-Peak</v>
      </c>
      <c r="I3741" s="1" cm="1">
        <f t="array" ref="I3741">_xlfn.XLOOKUP(B3741,'[1]VLOOKUP DATA'!$A$3:$A$14,_xlfn.XLOOKUP(H3741,'[1]VLOOKUP DATA'!$D$2:$F$2,'[1]VLOOKUP DATA'!$D$3:$F$14))*100</f>
        <v>93</v>
      </c>
      <c r="J3741" s="2">
        <v>69.18109166666666</v>
      </c>
      <c r="K3741" s="3">
        <f>IF(J3741&gt;0,J3741,0)</f>
        <v>69.18109166666666</v>
      </c>
      <c r="L3741" s="3">
        <v>40.083333333333336</v>
      </c>
      <c r="M3741" s="4">
        <v>479.79746666666659</v>
      </c>
      <c r="N3741" s="4">
        <v>0</v>
      </c>
      <c r="O3741" s="4">
        <v>548.97906666666688</v>
      </c>
      <c r="P3741" s="3">
        <f>_xlfn.MAXIFS(M:M,B:B,B3741)</f>
        <v>479.86685000000006</v>
      </c>
      <c r="Q3741" s="5">
        <v>0</v>
      </c>
      <c r="R3741" s="5">
        <f>VLOOKUP(D3741,'[1]DESIGN LOAD'!AC:AF,2,FALSE)</f>
        <v>295</v>
      </c>
      <c r="S3741" s="7">
        <f>VLOOKUP(D3741,'[1]DESIGN LOAD'!AC:AF,3,FALSE)</f>
        <v>190</v>
      </c>
      <c r="T3741" s="7">
        <f>VLOOKUP(D3741,'[1]DESIGN LOAD'!AC:AF,4,FALSE)</f>
        <v>485</v>
      </c>
      <c r="U3741" s="6"/>
    </row>
    <row r="3742" spans="1:21" x14ac:dyDescent="0.3">
      <c r="A3742">
        <v>2024</v>
      </c>
      <c r="B3742" s="6">
        <v>12</v>
      </c>
      <c r="C3742" s="6">
        <v>4</v>
      </c>
      <c r="D3742" s="6">
        <v>5</v>
      </c>
      <c r="E3742" s="6" t="str">
        <f>TEXT(DATE(A3742, B3742, C3742), "dddd")</f>
        <v>Wednesday</v>
      </c>
      <c r="F3742" s="6" t="str">
        <f>IF(OR(E3742="Saturday",E3742="Sunday"),"Weekend","Week-day")</f>
        <v>Week-day</v>
      </c>
      <c r="G3742" s="6" t="str">
        <f>_xlfn.XLOOKUP(B3742,'[1]VLOOKUP DATA'!$A$3:$A$14,'[1]VLOOKUP DATA'!$C$3:$C$14)</f>
        <v>Low-demand</v>
      </c>
      <c r="H3742" s="6" t="str" cm="1">
        <f t="array" ref="H3742">_xlfn.XLOOKUP(1,('[1]VLOOKUP DATA'!$I$2:$I$337=[1]DATA!G3742)*('[1]VLOOKUP DATA'!$J$2:$J$337=[1]DATA!D3742)*('[1]VLOOKUP DATA'!$K$2:$K$337=[1]DATA!E3742),'[1]VLOOKUP DATA'!$L$2:$L$337)</f>
        <v>Off-Peak</v>
      </c>
      <c r="I3742" s="1" cm="1">
        <f t="array" ref="I3742">_xlfn.XLOOKUP(B3742,'[1]VLOOKUP DATA'!$A$3:$A$14,_xlfn.XLOOKUP(H3742,'[1]VLOOKUP DATA'!$D$2:$F$2,'[1]VLOOKUP DATA'!$D$3:$F$14))*100</f>
        <v>93</v>
      </c>
      <c r="J3742" s="2">
        <v>55.577241666666673</v>
      </c>
      <c r="K3742" s="3">
        <f>IF(J3742&gt;0,J3742,0)</f>
        <v>55.577241666666673</v>
      </c>
      <c r="L3742" s="3">
        <v>35.716666666666669</v>
      </c>
      <c r="M3742" s="4">
        <v>477.58159999999987</v>
      </c>
      <c r="N3742" s="4">
        <v>13.469641666666664</v>
      </c>
      <c r="O3742" s="4">
        <v>546.62893333333329</v>
      </c>
      <c r="P3742" s="3">
        <f>_xlfn.MAXIFS(M:M,B:B,B3742)</f>
        <v>479.86685000000006</v>
      </c>
      <c r="Q3742" s="5">
        <v>0</v>
      </c>
      <c r="R3742" s="5">
        <f>VLOOKUP(D3742,'[1]DESIGN LOAD'!AC:AF,2,FALSE)</f>
        <v>295</v>
      </c>
      <c r="S3742" s="7">
        <f>VLOOKUP(D3742,'[1]DESIGN LOAD'!AC:AF,3,FALSE)</f>
        <v>190</v>
      </c>
      <c r="T3742" s="7">
        <f>VLOOKUP(D3742,'[1]DESIGN LOAD'!AC:AF,4,FALSE)</f>
        <v>485</v>
      </c>
      <c r="U3742" s="6"/>
    </row>
    <row r="3743" spans="1:21" x14ac:dyDescent="0.3">
      <c r="A3743">
        <v>2024</v>
      </c>
      <c r="B3743" s="6">
        <v>12</v>
      </c>
      <c r="C3743" s="6">
        <v>4</v>
      </c>
      <c r="D3743" s="6">
        <v>6</v>
      </c>
      <c r="E3743" s="6" t="str">
        <f>TEXT(DATE(A3743, B3743, C3743), "dddd")</f>
        <v>Wednesday</v>
      </c>
      <c r="F3743" s="6" t="str">
        <f>IF(OR(E3743="Saturday",E3743="Sunday"),"Weekend","Week-day")</f>
        <v>Week-day</v>
      </c>
      <c r="G3743" s="6" t="str">
        <f>_xlfn.XLOOKUP(B3743,'[1]VLOOKUP DATA'!$A$3:$A$14,'[1]VLOOKUP DATA'!$C$3:$C$14)</f>
        <v>Low-demand</v>
      </c>
      <c r="H3743" s="6" t="str" cm="1">
        <f t="array" ref="H3743">_xlfn.XLOOKUP(1,('[1]VLOOKUP DATA'!$I$2:$I$337=[1]DATA!G3743)*('[1]VLOOKUP DATA'!$J$2:$J$337=[1]DATA!D3743)*('[1]VLOOKUP DATA'!$K$2:$K$337=[1]DATA!E3743),'[1]VLOOKUP DATA'!$L$2:$L$337)</f>
        <v>Standard</v>
      </c>
      <c r="I3743" s="1" cm="1">
        <f t="array" ref="I3743">_xlfn.XLOOKUP(B3743,'[1]VLOOKUP DATA'!$A$3:$A$14,_xlfn.XLOOKUP(H3743,'[1]VLOOKUP DATA'!$D$2:$F$2,'[1]VLOOKUP DATA'!$D$3:$F$14))*100</f>
        <v>147</v>
      </c>
      <c r="J3743" s="2">
        <v>-264.01599999999996</v>
      </c>
      <c r="K3743" s="3">
        <f>IF(J3743&gt;0,J3743,0)</f>
        <v>0</v>
      </c>
      <c r="L3743" s="3">
        <v>42.575000000000003</v>
      </c>
      <c r="M3743" s="4">
        <v>354.76692500000001</v>
      </c>
      <c r="N3743" s="4">
        <v>164.54983333333331</v>
      </c>
      <c r="O3743" s="4">
        <v>619.1475333333334</v>
      </c>
      <c r="P3743" s="3">
        <f>_xlfn.MAXIFS(M:M,B:B,B3743)</f>
        <v>479.86685000000006</v>
      </c>
      <c r="Q3743" s="5">
        <v>363.84691666666663</v>
      </c>
      <c r="R3743" s="5">
        <f>VLOOKUP(D3743,'[1]DESIGN LOAD'!AC:AF,2,FALSE)</f>
        <v>295</v>
      </c>
      <c r="S3743" s="7">
        <f>VLOOKUP(D3743,'[1]DESIGN LOAD'!AC:AF,3,FALSE)</f>
        <v>190</v>
      </c>
      <c r="T3743" s="7">
        <f>VLOOKUP(D3743,'[1]DESIGN LOAD'!AC:AF,4,FALSE)</f>
        <v>485</v>
      </c>
      <c r="U3743" s="6"/>
    </row>
    <row r="3744" spans="1:21" x14ac:dyDescent="0.3">
      <c r="A3744">
        <v>2024</v>
      </c>
      <c r="B3744" s="6">
        <v>12</v>
      </c>
      <c r="C3744" s="6">
        <v>4</v>
      </c>
      <c r="D3744" s="6">
        <v>7</v>
      </c>
      <c r="E3744" s="6" t="str">
        <f>TEXT(DATE(A3744, B3744, C3744), "dddd")</f>
        <v>Wednesday</v>
      </c>
      <c r="F3744" s="6" t="str">
        <f>IF(OR(E3744="Saturday",E3744="Sunday"),"Weekend","Week-day")</f>
        <v>Week-day</v>
      </c>
      <c r="G3744" s="6" t="str">
        <f>_xlfn.XLOOKUP(B3744,'[1]VLOOKUP DATA'!$A$3:$A$14,'[1]VLOOKUP DATA'!$C$3:$C$14)</f>
        <v>Low-demand</v>
      </c>
      <c r="H3744" s="6" t="str" cm="1">
        <f t="array" ref="H3744">_xlfn.XLOOKUP(1,('[1]VLOOKUP DATA'!$I$2:$I$337=[1]DATA!G3744)*('[1]VLOOKUP DATA'!$J$2:$J$337=[1]DATA!D3744)*('[1]VLOOKUP DATA'!$K$2:$K$337=[1]DATA!E3744),'[1]VLOOKUP DATA'!$L$2:$L$337)</f>
        <v>Peak</v>
      </c>
      <c r="I3744" s="1" cm="1">
        <f t="array" ref="I3744">_xlfn.XLOOKUP(B3744,'[1]VLOOKUP DATA'!$A$3:$A$14,_xlfn.XLOOKUP(H3744,'[1]VLOOKUP DATA'!$D$2:$F$2,'[1]VLOOKUP DATA'!$D$3:$F$14))*100</f>
        <v>213</v>
      </c>
      <c r="J3744" s="2">
        <v>-43.444363636363626</v>
      </c>
      <c r="K3744" s="3">
        <f>IF(J3744&gt;0,J3744,0)</f>
        <v>0</v>
      </c>
      <c r="L3744" s="3">
        <v>46.080808080808083</v>
      </c>
      <c r="M3744" s="4">
        <v>479.8104747474747</v>
      </c>
      <c r="N3744" s="4">
        <v>387.88051515151517</v>
      </c>
      <c r="O3744" s="4">
        <v>824.24653535353536</v>
      </c>
      <c r="P3744" s="3">
        <f>_xlfn.MAXIFS(M:M,B:B,B3744)</f>
        <v>479.86685000000006</v>
      </c>
      <c r="Q3744" s="5">
        <v>0</v>
      </c>
      <c r="R3744" s="5">
        <f>VLOOKUP(D3744,'[1]DESIGN LOAD'!AC:AF,2,FALSE)</f>
        <v>565</v>
      </c>
      <c r="S3744" s="7">
        <f>VLOOKUP(D3744,'[1]DESIGN LOAD'!AC:AF,3,FALSE)</f>
        <v>690</v>
      </c>
      <c r="T3744" s="7">
        <f>VLOOKUP(D3744,'[1]DESIGN LOAD'!AC:AF,4,FALSE)</f>
        <v>1255</v>
      </c>
      <c r="U3744" s="6"/>
    </row>
    <row r="3745" spans="20:21" x14ac:dyDescent="0.3">
      <c r="T3745" s="7"/>
      <c r="U3745" s="6"/>
    </row>
    <row r="3746" spans="20:21" x14ac:dyDescent="0.3">
      <c r="T3746" s="7"/>
    </row>
    <row r="3747" spans="20:21" x14ac:dyDescent="0.3">
      <c r="T3747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BD433-0E22-494E-98D1-8EE5B946232F}">
  <dimension ref="A2:C89"/>
  <sheetViews>
    <sheetView workbookViewId="0">
      <selection activeCell="I20" sqref="I20"/>
    </sheetView>
  </sheetViews>
  <sheetFormatPr defaultRowHeight="14.4" x14ac:dyDescent="0.3"/>
  <cols>
    <col min="1" max="1" width="12.44140625" bestFit="1" customWidth="1"/>
    <col min="2" max="2" width="17.44140625" bestFit="1" customWidth="1"/>
    <col min="3" max="3" width="14.21875" bestFit="1" customWidth="1"/>
  </cols>
  <sheetData>
    <row r="2" spans="1:3" x14ac:dyDescent="0.3">
      <c r="A2" s="10" t="s">
        <v>1</v>
      </c>
      <c r="B2" s="6">
        <v>12</v>
      </c>
    </row>
    <row r="4" spans="1:3" x14ac:dyDescent="0.3">
      <c r="A4" s="10" t="s">
        <v>21</v>
      </c>
      <c r="B4" t="s">
        <v>23</v>
      </c>
      <c r="C4" t="s">
        <v>24</v>
      </c>
    </row>
    <row r="5" spans="1:3" x14ac:dyDescent="0.3">
      <c r="A5" s="6">
        <v>1</v>
      </c>
      <c r="B5" s="12">
        <v>69.549482709750563</v>
      </c>
      <c r="C5" s="12">
        <v>683.26152272534011</v>
      </c>
    </row>
    <row r="6" spans="1:3" x14ac:dyDescent="0.3">
      <c r="A6" s="11">
        <v>0</v>
      </c>
      <c r="B6" s="12">
        <v>60</v>
      </c>
      <c r="C6" s="12">
        <v>506.35577499999994</v>
      </c>
    </row>
    <row r="7" spans="1:3" x14ac:dyDescent="0.3">
      <c r="A7" s="11">
        <v>1</v>
      </c>
      <c r="B7" s="12">
        <v>58.133333333333333</v>
      </c>
      <c r="C7" s="12">
        <v>503.73845833333326</v>
      </c>
    </row>
    <row r="8" spans="1:3" x14ac:dyDescent="0.3">
      <c r="A8" s="11">
        <v>2</v>
      </c>
      <c r="B8" s="12">
        <v>54.383333333333333</v>
      </c>
      <c r="C8" s="12">
        <v>560.2837916666665</v>
      </c>
    </row>
    <row r="9" spans="1:3" x14ac:dyDescent="0.3">
      <c r="A9" s="11">
        <v>3</v>
      </c>
      <c r="B9" s="12">
        <v>49.091666666666669</v>
      </c>
      <c r="C9" s="12">
        <v>574.40132499999993</v>
      </c>
    </row>
    <row r="10" spans="1:3" x14ac:dyDescent="0.3">
      <c r="A10" s="11">
        <v>4</v>
      </c>
      <c r="B10" s="12">
        <v>44.141666666666666</v>
      </c>
      <c r="C10" s="12">
        <v>553.61593333333326</v>
      </c>
    </row>
    <row r="11" spans="1:3" x14ac:dyDescent="0.3">
      <c r="A11" s="11">
        <v>5</v>
      </c>
      <c r="B11" s="12">
        <v>39.358333333333334</v>
      </c>
      <c r="C11" s="12">
        <v>551.71725833333323</v>
      </c>
    </row>
    <row r="12" spans="1:3" x14ac:dyDescent="0.3">
      <c r="A12" s="11">
        <v>6</v>
      </c>
      <c r="B12" s="12">
        <v>37.475000000000001</v>
      </c>
      <c r="C12" s="12">
        <v>615.21288333333359</v>
      </c>
    </row>
    <row r="13" spans="1:3" x14ac:dyDescent="0.3">
      <c r="A13" s="11">
        <v>7</v>
      </c>
      <c r="B13" s="12">
        <v>40.024999999999999</v>
      </c>
      <c r="C13" s="12">
        <v>803.96754999999973</v>
      </c>
    </row>
    <row r="14" spans="1:3" x14ac:dyDescent="0.3">
      <c r="A14" s="11">
        <v>8</v>
      </c>
      <c r="B14" s="12">
        <v>49.291666666666664</v>
      </c>
      <c r="C14" s="12">
        <v>870.64884166666661</v>
      </c>
    </row>
    <row r="15" spans="1:3" x14ac:dyDescent="0.3">
      <c r="A15" s="11">
        <v>9</v>
      </c>
      <c r="B15" s="12">
        <v>64.041666666666671</v>
      </c>
      <c r="C15" s="12">
        <v>813.90126666666617</v>
      </c>
    </row>
    <row r="16" spans="1:3" x14ac:dyDescent="0.3">
      <c r="A16" s="11">
        <v>10</v>
      </c>
      <c r="B16" s="12">
        <v>73.88333333333334</v>
      </c>
      <c r="C16" s="12">
        <v>798.66072499999984</v>
      </c>
    </row>
    <row r="17" spans="1:3" x14ac:dyDescent="0.3">
      <c r="A17" s="11">
        <v>11</v>
      </c>
      <c r="B17" s="12">
        <v>84.466666666666669</v>
      </c>
      <c r="C17" s="12">
        <v>815.77959166666653</v>
      </c>
    </row>
    <row r="18" spans="1:3" x14ac:dyDescent="0.3">
      <c r="A18" s="11">
        <v>12</v>
      </c>
      <c r="B18" s="12">
        <v>94.825000000000003</v>
      </c>
      <c r="C18" s="12">
        <v>838.28647500000011</v>
      </c>
    </row>
    <row r="19" spans="1:3" x14ac:dyDescent="0.3">
      <c r="A19" s="11">
        <v>13</v>
      </c>
      <c r="B19" s="12">
        <v>96.416666666666671</v>
      </c>
      <c r="C19" s="12">
        <v>865.42300833333309</v>
      </c>
    </row>
    <row r="20" spans="1:3" x14ac:dyDescent="0.3">
      <c r="A20" s="11">
        <v>14</v>
      </c>
      <c r="B20" s="12">
        <v>97.841666666666669</v>
      </c>
      <c r="C20" s="12">
        <v>875.45081666666681</v>
      </c>
    </row>
    <row r="21" spans="1:3" x14ac:dyDescent="0.3">
      <c r="A21" s="11">
        <v>15</v>
      </c>
      <c r="B21" s="12">
        <v>96.295918367346943</v>
      </c>
      <c r="C21" s="12">
        <v>874.79202040816358</v>
      </c>
    </row>
    <row r="22" spans="1:3" x14ac:dyDescent="0.3">
      <c r="A22" s="11">
        <v>16</v>
      </c>
      <c r="B22" s="12">
        <v>95.5</v>
      </c>
      <c r="C22" s="12">
        <v>834.58003333333295</v>
      </c>
    </row>
    <row r="23" spans="1:3" x14ac:dyDescent="0.3">
      <c r="A23" s="11">
        <v>17</v>
      </c>
      <c r="B23" s="12">
        <v>91.816666666666663</v>
      </c>
      <c r="C23" s="12">
        <v>847.48055000000022</v>
      </c>
    </row>
    <row r="24" spans="1:3" x14ac:dyDescent="0.3">
      <c r="A24" s="11">
        <v>18</v>
      </c>
      <c r="B24" s="12">
        <v>82.791666666666671</v>
      </c>
      <c r="C24" s="12">
        <v>721.10241666666661</v>
      </c>
    </row>
    <row r="25" spans="1:3" x14ac:dyDescent="0.3">
      <c r="A25" s="11">
        <v>19</v>
      </c>
      <c r="B25" s="12">
        <v>77.066666666666663</v>
      </c>
      <c r="C25" s="12">
        <v>569.03479166666659</v>
      </c>
    </row>
    <row r="26" spans="1:3" x14ac:dyDescent="0.3">
      <c r="A26" s="11">
        <v>20</v>
      </c>
      <c r="B26" s="12">
        <v>73.3</v>
      </c>
      <c r="C26" s="12">
        <v>502.42786666666649</v>
      </c>
    </row>
    <row r="27" spans="1:3" x14ac:dyDescent="0.3">
      <c r="A27" s="11">
        <v>21</v>
      </c>
      <c r="B27" s="12">
        <v>71.674999999999997</v>
      </c>
      <c r="C27" s="12">
        <v>494.92095833333332</v>
      </c>
    </row>
    <row r="28" spans="1:3" x14ac:dyDescent="0.3">
      <c r="A28" s="11">
        <v>22</v>
      </c>
      <c r="B28" s="12">
        <v>69.674999999999997</v>
      </c>
      <c r="C28" s="12">
        <v>498.64274166666661</v>
      </c>
    </row>
    <row r="29" spans="1:3" x14ac:dyDescent="0.3">
      <c r="A29" s="11">
        <v>23</v>
      </c>
      <c r="B29" s="12">
        <v>67.691666666666663</v>
      </c>
      <c r="C29" s="12">
        <v>507.85146666666691</v>
      </c>
    </row>
    <row r="30" spans="1:3" x14ac:dyDescent="0.3">
      <c r="A30" s="6">
        <v>2</v>
      </c>
      <c r="B30" s="12">
        <v>70.257617845117849</v>
      </c>
      <c r="C30" s="12">
        <v>716.38710800715489</v>
      </c>
    </row>
    <row r="31" spans="1:3" x14ac:dyDescent="0.3">
      <c r="A31" s="11">
        <v>0</v>
      </c>
      <c r="B31" s="12">
        <v>65.88333333333334</v>
      </c>
      <c r="C31" s="12">
        <v>487.61064166666654</v>
      </c>
    </row>
    <row r="32" spans="1:3" x14ac:dyDescent="0.3">
      <c r="A32" s="11">
        <v>1</v>
      </c>
      <c r="B32" s="12">
        <v>65</v>
      </c>
      <c r="C32" s="12">
        <v>471.65965833333354</v>
      </c>
    </row>
    <row r="33" spans="1:3" x14ac:dyDescent="0.3">
      <c r="A33" s="11">
        <v>2</v>
      </c>
      <c r="B33" s="12">
        <v>62.65</v>
      </c>
      <c r="C33" s="12">
        <v>543.1121999999998</v>
      </c>
    </row>
    <row r="34" spans="1:3" x14ac:dyDescent="0.3">
      <c r="A34" s="11">
        <v>3</v>
      </c>
      <c r="B34" s="12">
        <v>58.366666666666667</v>
      </c>
      <c r="C34" s="12">
        <v>563.5811083333333</v>
      </c>
    </row>
    <row r="35" spans="1:3" x14ac:dyDescent="0.3">
      <c r="A35" s="11">
        <v>4</v>
      </c>
      <c r="B35" s="12">
        <v>53.45</v>
      </c>
      <c r="C35" s="12">
        <v>547.93400833333328</v>
      </c>
    </row>
    <row r="36" spans="1:3" x14ac:dyDescent="0.3">
      <c r="A36" s="11">
        <v>5</v>
      </c>
      <c r="B36" s="12">
        <v>49.5</v>
      </c>
      <c r="C36" s="12">
        <v>538.78254166666659</v>
      </c>
    </row>
    <row r="37" spans="1:3" x14ac:dyDescent="0.3">
      <c r="A37" s="11">
        <v>6</v>
      </c>
      <c r="B37" s="12">
        <v>47.975000000000001</v>
      </c>
      <c r="C37" s="12">
        <v>620.57625000000007</v>
      </c>
    </row>
    <row r="38" spans="1:3" x14ac:dyDescent="0.3">
      <c r="A38" s="11">
        <v>7</v>
      </c>
      <c r="B38" s="12">
        <v>49.491666666666667</v>
      </c>
      <c r="C38" s="12">
        <v>824.3050166666668</v>
      </c>
    </row>
    <row r="39" spans="1:3" x14ac:dyDescent="0.3">
      <c r="A39" s="11">
        <v>8</v>
      </c>
      <c r="B39" s="12">
        <v>55.274999999999999</v>
      </c>
      <c r="C39" s="12">
        <v>879.38350000000003</v>
      </c>
    </row>
    <row r="40" spans="1:3" x14ac:dyDescent="0.3">
      <c r="A40" s="11">
        <v>9</v>
      </c>
      <c r="B40" s="12">
        <v>69.266666666666666</v>
      </c>
      <c r="C40" s="12">
        <v>824.57592499999987</v>
      </c>
    </row>
    <row r="41" spans="1:3" x14ac:dyDescent="0.3">
      <c r="A41" s="11">
        <v>10</v>
      </c>
      <c r="B41" s="12">
        <v>76.066666666666663</v>
      </c>
      <c r="C41" s="12">
        <v>837.12014166666631</v>
      </c>
    </row>
    <row r="42" spans="1:3" x14ac:dyDescent="0.3">
      <c r="A42" s="11">
        <v>11</v>
      </c>
      <c r="B42" s="12">
        <v>81.541666666666671</v>
      </c>
      <c r="C42" s="12">
        <v>955.5360750000001</v>
      </c>
    </row>
    <row r="43" spans="1:3" x14ac:dyDescent="0.3">
      <c r="A43" s="11">
        <v>12</v>
      </c>
      <c r="B43" s="12">
        <v>90.958333333333329</v>
      </c>
      <c r="C43" s="12">
        <v>991.3242333333335</v>
      </c>
    </row>
    <row r="44" spans="1:3" x14ac:dyDescent="0.3">
      <c r="A44" s="11">
        <v>13</v>
      </c>
      <c r="B44" s="12">
        <v>95.941666666666663</v>
      </c>
      <c r="C44" s="12">
        <v>984.37587499999995</v>
      </c>
    </row>
    <row r="45" spans="1:3" x14ac:dyDescent="0.3">
      <c r="A45" s="11">
        <v>14</v>
      </c>
      <c r="B45" s="12">
        <v>96.00833333333334</v>
      </c>
      <c r="C45" s="12">
        <v>989.29367499999978</v>
      </c>
    </row>
    <row r="46" spans="1:3" x14ac:dyDescent="0.3">
      <c r="A46" s="11">
        <v>15</v>
      </c>
      <c r="B46" s="12">
        <v>95.949494949494948</v>
      </c>
      <c r="C46" s="12">
        <v>927.89371717171764</v>
      </c>
    </row>
    <row r="47" spans="1:3" x14ac:dyDescent="0.3">
      <c r="A47" s="11">
        <v>16</v>
      </c>
      <c r="B47" s="12">
        <v>95.466666666666669</v>
      </c>
      <c r="C47" s="12">
        <v>879.33762500000068</v>
      </c>
    </row>
    <row r="48" spans="1:3" x14ac:dyDescent="0.3">
      <c r="A48" s="11">
        <v>17</v>
      </c>
      <c r="B48" s="12">
        <v>91.11666666666666</v>
      </c>
      <c r="C48" s="12">
        <v>872.81292500000029</v>
      </c>
    </row>
    <row r="49" spans="1:3" x14ac:dyDescent="0.3">
      <c r="A49" s="11">
        <v>18</v>
      </c>
      <c r="B49" s="12">
        <v>77.483333333333334</v>
      </c>
      <c r="C49" s="12">
        <v>801.31097500000021</v>
      </c>
    </row>
    <row r="50" spans="1:3" x14ac:dyDescent="0.3">
      <c r="A50" s="11">
        <v>19</v>
      </c>
      <c r="B50" s="12">
        <v>68.483333333333334</v>
      </c>
      <c r="C50" s="12">
        <v>567.8297</v>
      </c>
    </row>
    <row r="51" spans="1:3" x14ac:dyDescent="0.3">
      <c r="A51" s="11">
        <v>20</v>
      </c>
      <c r="B51" s="12">
        <v>64.875</v>
      </c>
      <c r="C51" s="12">
        <v>521.1950833333334</v>
      </c>
    </row>
    <row r="52" spans="1:3" x14ac:dyDescent="0.3">
      <c r="A52" s="11">
        <v>21</v>
      </c>
      <c r="B52" s="12">
        <v>61.55</v>
      </c>
      <c r="C52" s="12">
        <v>522.67454999999995</v>
      </c>
    </row>
    <row r="53" spans="1:3" x14ac:dyDescent="0.3">
      <c r="A53" s="11">
        <v>22</v>
      </c>
      <c r="B53" s="12">
        <v>58.341666666666669</v>
      </c>
      <c r="C53" s="12">
        <v>529.29085833333329</v>
      </c>
    </row>
    <row r="54" spans="1:3" x14ac:dyDescent="0.3">
      <c r="A54" s="11">
        <v>23</v>
      </c>
      <c r="B54" s="12">
        <v>55.541666666666664</v>
      </c>
      <c r="C54" s="12">
        <v>511.77430833333352</v>
      </c>
    </row>
    <row r="55" spans="1:3" x14ac:dyDescent="0.3">
      <c r="A55" s="6">
        <v>3</v>
      </c>
      <c r="B55" s="12">
        <v>67.130372630151712</v>
      </c>
      <c r="C55" s="12">
        <v>737.77578255604647</v>
      </c>
    </row>
    <row r="56" spans="1:3" x14ac:dyDescent="0.3">
      <c r="A56" s="11">
        <v>0</v>
      </c>
      <c r="B56" s="12">
        <v>52.94166666666667</v>
      </c>
      <c r="C56" s="12">
        <v>527.12567500000011</v>
      </c>
    </row>
    <row r="57" spans="1:3" x14ac:dyDescent="0.3">
      <c r="A57" s="11">
        <v>1</v>
      </c>
      <c r="B57" s="12">
        <v>49.81666666666667</v>
      </c>
      <c r="C57" s="12">
        <v>507.53463333333315</v>
      </c>
    </row>
    <row r="58" spans="1:3" x14ac:dyDescent="0.3">
      <c r="A58" s="11">
        <v>2</v>
      </c>
      <c r="B58" s="12">
        <v>45.866666666666667</v>
      </c>
      <c r="C58" s="12">
        <v>574.3097416666667</v>
      </c>
    </row>
    <row r="59" spans="1:3" x14ac:dyDescent="0.3">
      <c r="A59" s="11">
        <v>3</v>
      </c>
      <c r="B59" s="12">
        <v>39.81666666666667</v>
      </c>
      <c r="C59" s="12">
        <v>595.26697499999989</v>
      </c>
    </row>
    <row r="60" spans="1:3" x14ac:dyDescent="0.3">
      <c r="A60" s="11">
        <v>4</v>
      </c>
      <c r="B60" s="12">
        <v>38.508333333333333</v>
      </c>
      <c r="C60" s="12">
        <v>581.83474999999999</v>
      </c>
    </row>
    <row r="61" spans="1:3" x14ac:dyDescent="0.3">
      <c r="A61" s="11">
        <v>5</v>
      </c>
      <c r="B61" s="12">
        <v>55.158333333333331</v>
      </c>
      <c r="C61" s="12">
        <v>592.62737500000003</v>
      </c>
    </row>
    <row r="62" spans="1:3" x14ac:dyDescent="0.3">
      <c r="A62" s="11">
        <v>6</v>
      </c>
      <c r="B62" s="12">
        <v>54.216666666666669</v>
      </c>
      <c r="C62" s="12">
        <v>655.30091666666669</v>
      </c>
    </row>
    <row r="63" spans="1:3" x14ac:dyDescent="0.3">
      <c r="A63" s="11">
        <v>7</v>
      </c>
      <c r="B63" s="12">
        <v>45.5</v>
      </c>
      <c r="C63" s="12">
        <v>881.56795</v>
      </c>
    </row>
    <row r="64" spans="1:3" x14ac:dyDescent="0.3">
      <c r="A64" s="11">
        <v>8</v>
      </c>
      <c r="B64" s="12">
        <v>51.80833333333333</v>
      </c>
      <c r="C64" s="12">
        <v>845.32409999999959</v>
      </c>
    </row>
    <row r="65" spans="1:3" x14ac:dyDescent="0.3">
      <c r="A65" s="11">
        <v>9</v>
      </c>
      <c r="B65" s="12">
        <v>65.724999999999994</v>
      </c>
      <c r="C65" s="12">
        <v>818.61978333333354</v>
      </c>
    </row>
    <row r="66" spans="1:3" x14ac:dyDescent="0.3">
      <c r="A66" s="11">
        <v>10</v>
      </c>
      <c r="B66" s="12">
        <v>73.2</v>
      </c>
      <c r="C66" s="12">
        <v>907.3562750000001</v>
      </c>
    </row>
    <row r="67" spans="1:3" x14ac:dyDescent="0.3">
      <c r="A67" s="11">
        <v>11</v>
      </c>
      <c r="B67" s="12">
        <v>79.783333333333331</v>
      </c>
      <c r="C67" s="12">
        <v>989.06318333333309</v>
      </c>
    </row>
    <row r="68" spans="1:3" x14ac:dyDescent="0.3">
      <c r="A68" s="11">
        <v>12</v>
      </c>
      <c r="B68" s="12">
        <v>94.541666666666671</v>
      </c>
      <c r="C68" s="12">
        <v>1008.6023666666667</v>
      </c>
    </row>
    <row r="69" spans="1:3" x14ac:dyDescent="0.3">
      <c r="A69" s="11">
        <v>13</v>
      </c>
      <c r="B69" s="12">
        <v>96.291666666666671</v>
      </c>
      <c r="C69" s="12">
        <v>1005.9642416666669</v>
      </c>
    </row>
    <row r="70" spans="1:3" x14ac:dyDescent="0.3">
      <c r="A70" s="11">
        <v>14</v>
      </c>
      <c r="B70" s="12">
        <v>96.103092783505161</v>
      </c>
      <c r="C70" s="12">
        <v>1011.8865051546394</v>
      </c>
    </row>
    <row r="71" spans="1:3" x14ac:dyDescent="0.3">
      <c r="A71" s="11">
        <v>15</v>
      </c>
      <c r="B71" s="12">
        <v>95.959183673469383</v>
      </c>
      <c r="C71" s="12">
        <v>1001.9086428571425</v>
      </c>
    </row>
    <row r="72" spans="1:3" x14ac:dyDescent="0.3">
      <c r="A72" s="11">
        <v>16</v>
      </c>
      <c r="B72" s="12">
        <v>95.458333333333329</v>
      </c>
      <c r="C72" s="12">
        <v>924.63609999999983</v>
      </c>
    </row>
    <row r="73" spans="1:3" x14ac:dyDescent="0.3">
      <c r="A73" s="11">
        <v>17</v>
      </c>
      <c r="B73" s="12">
        <v>91.516666666666666</v>
      </c>
      <c r="C73" s="12">
        <v>860.79770833333384</v>
      </c>
    </row>
    <row r="74" spans="1:3" x14ac:dyDescent="0.3">
      <c r="A74" s="11">
        <v>18</v>
      </c>
      <c r="B74" s="12">
        <v>78.316666666666663</v>
      </c>
      <c r="C74" s="12">
        <v>781.35674166666684</v>
      </c>
    </row>
    <row r="75" spans="1:3" x14ac:dyDescent="0.3">
      <c r="A75" s="11">
        <v>19</v>
      </c>
      <c r="B75" s="12">
        <v>68.966666666666669</v>
      </c>
      <c r="C75" s="12">
        <v>598.57238333333339</v>
      </c>
    </row>
    <row r="76" spans="1:3" x14ac:dyDescent="0.3">
      <c r="A76" s="11">
        <v>20</v>
      </c>
      <c r="B76" s="12">
        <v>63.975000000000001</v>
      </c>
      <c r="C76" s="12">
        <v>521.69970833333321</v>
      </c>
    </row>
    <row r="77" spans="1:3" x14ac:dyDescent="0.3">
      <c r="A77" s="11">
        <v>21</v>
      </c>
      <c r="B77" s="12">
        <v>61.325000000000003</v>
      </c>
      <c r="C77" s="12">
        <v>507.26428333333337</v>
      </c>
    </row>
    <row r="78" spans="1:3" x14ac:dyDescent="0.3">
      <c r="A78" s="11">
        <v>22</v>
      </c>
      <c r="B78" s="12">
        <v>59.458333333333336</v>
      </c>
      <c r="C78" s="12">
        <v>498.06609166666664</v>
      </c>
    </row>
    <row r="79" spans="1:3" x14ac:dyDescent="0.3">
      <c r="A79" s="11">
        <v>23</v>
      </c>
      <c r="B79" s="12">
        <v>56.875</v>
      </c>
      <c r="C79" s="12">
        <v>509.93264999999997</v>
      </c>
    </row>
    <row r="80" spans="1:3" x14ac:dyDescent="0.3">
      <c r="A80" s="6">
        <v>4</v>
      </c>
      <c r="B80" s="12">
        <v>46.01426767676768</v>
      </c>
      <c r="C80" s="12">
        <v>581.80463254419192</v>
      </c>
    </row>
    <row r="81" spans="1:3" x14ac:dyDescent="0.3">
      <c r="A81" s="11">
        <v>0</v>
      </c>
      <c r="B81" s="12">
        <v>54.741666666666667</v>
      </c>
      <c r="C81" s="12">
        <v>502.44176666666675</v>
      </c>
    </row>
    <row r="82" spans="1:3" x14ac:dyDescent="0.3">
      <c r="A82" s="11">
        <v>1</v>
      </c>
      <c r="B82" s="12">
        <v>53.233333333333334</v>
      </c>
      <c r="C82" s="12">
        <v>487.42601666666673</v>
      </c>
    </row>
    <row r="83" spans="1:3" x14ac:dyDescent="0.3">
      <c r="A83" s="11">
        <v>2</v>
      </c>
      <c r="B83" s="12">
        <v>50.375</v>
      </c>
      <c r="C83" s="12">
        <v>551.03791666666655</v>
      </c>
    </row>
    <row r="84" spans="1:3" x14ac:dyDescent="0.3">
      <c r="A84" s="11">
        <v>3</v>
      </c>
      <c r="B84" s="12">
        <v>45.30833333333333</v>
      </c>
      <c r="C84" s="12">
        <v>574.52929166666684</v>
      </c>
    </row>
    <row r="85" spans="1:3" x14ac:dyDescent="0.3">
      <c r="A85" s="11">
        <v>4</v>
      </c>
      <c r="B85" s="12">
        <v>40.083333333333336</v>
      </c>
      <c r="C85" s="12">
        <v>548.97906666666688</v>
      </c>
    </row>
    <row r="86" spans="1:3" x14ac:dyDescent="0.3">
      <c r="A86" s="11">
        <v>5</v>
      </c>
      <c r="B86" s="12">
        <v>35.716666666666669</v>
      </c>
      <c r="C86" s="12">
        <v>546.62893333333329</v>
      </c>
    </row>
    <row r="87" spans="1:3" x14ac:dyDescent="0.3">
      <c r="A87" s="11">
        <v>6</v>
      </c>
      <c r="B87" s="12">
        <v>42.575000000000003</v>
      </c>
      <c r="C87" s="12">
        <v>619.1475333333334</v>
      </c>
    </row>
    <row r="88" spans="1:3" x14ac:dyDescent="0.3">
      <c r="A88" s="11">
        <v>7</v>
      </c>
      <c r="B88" s="12">
        <v>46.080808080808083</v>
      </c>
      <c r="C88" s="12">
        <v>824.24653535353536</v>
      </c>
    </row>
    <row r="89" spans="1:3" x14ac:dyDescent="0.3">
      <c r="A89" s="6" t="s">
        <v>22</v>
      </c>
      <c r="B89" s="12">
        <v>66.682668723182786</v>
      </c>
      <c r="C89" s="12">
        <v>699.40778724098163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6B748-A09C-45FC-B7C0-DA26A2841F93}">
  <dimension ref="A1:G30"/>
  <sheetViews>
    <sheetView tabSelected="1" workbookViewId="0">
      <selection activeCell="C8" sqref="C8"/>
    </sheetView>
  </sheetViews>
  <sheetFormatPr defaultRowHeight="14.4" x14ac:dyDescent="0.3"/>
  <cols>
    <col min="1" max="1" width="12.44140625" bestFit="1" customWidth="1"/>
    <col min="2" max="2" width="13.6640625" bestFit="1" customWidth="1"/>
    <col min="3" max="3" width="17.44140625" bestFit="1" customWidth="1"/>
    <col min="4" max="4" width="13.88671875" bestFit="1" customWidth="1"/>
    <col min="5" max="5" width="12.33203125" bestFit="1" customWidth="1"/>
    <col min="6" max="6" width="18.33203125" bestFit="1" customWidth="1"/>
    <col min="7" max="7" width="14.21875" bestFit="1" customWidth="1"/>
  </cols>
  <sheetData>
    <row r="1" spans="1:7" x14ac:dyDescent="0.3">
      <c r="A1" s="10" t="s">
        <v>0</v>
      </c>
      <c r="B1" t="s">
        <v>20</v>
      </c>
    </row>
    <row r="2" spans="1:7" x14ac:dyDescent="0.3">
      <c r="A2" s="10" t="s">
        <v>1</v>
      </c>
      <c r="B2" s="6">
        <v>12</v>
      </c>
    </row>
    <row r="4" spans="1:7" x14ac:dyDescent="0.3">
      <c r="A4" s="10" t="s">
        <v>21</v>
      </c>
      <c r="B4" t="s">
        <v>25</v>
      </c>
      <c r="C4" t="s">
        <v>23</v>
      </c>
      <c r="D4" t="s">
        <v>26</v>
      </c>
      <c r="E4" t="s">
        <v>27</v>
      </c>
      <c r="F4" t="s">
        <v>28</v>
      </c>
      <c r="G4" t="s">
        <v>24</v>
      </c>
    </row>
    <row r="5" spans="1:7" x14ac:dyDescent="0.3">
      <c r="A5" s="6">
        <v>3</v>
      </c>
      <c r="B5" s="12">
        <v>-21.597814253351672</v>
      </c>
      <c r="C5" s="12">
        <v>67.130372630151712</v>
      </c>
      <c r="D5" s="12">
        <v>389.45161653312533</v>
      </c>
      <c r="E5" s="12">
        <v>337.79143035078721</v>
      </c>
      <c r="F5" s="12">
        <v>32.13054166666668</v>
      </c>
      <c r="G5" s="12">
        <v>737.77578255604647</v>
      </c>
    </row>
    <row r="6" spans="1:7" x14ac:dyDescent="0.3">
      <c r="A6" s="11">
        <v>0</v>
      </c>
      <c r="B6" s="12">
        <v>47.30530000000001</v>
      </c>
      <c r="C6" s="12">
        <v>52.94166666666667</v>
      </c>
      <c r="D6" s="12">
        <v>479.81985833333363</v>
      </c>
      <c r="E6" s="12">
        <v>0</v>
      </c>
      <c r="F6" s="12">
        <v>0</v>
      </c>
      <c r="G6" s="12">
        <v>527.12567500000011</v>
      </c>
    </row>
    <row r="7" spans="1:7" x14ac:dyDescent="0.3">
      <c r="A7" s="11">
        <v>1</v>
      </c>
      <c r="B7" s="12">
        <v>27.709091666666659</v>
      </c>
      <c r="C7" s="12">
        <v>49.81666666666667</v>
      </c>
      <c r="D7" s="12">
        <v>479.82532500000008</v>
      </c>
      <c r="E7" s="12">
        <v>0</v>
      </c>
      <c r="F7" s="12">
        <v>0</v>
      </c>
      <c r="G7" s="12">
        <v>507.53463333333315</v>
      </c>
    </row>
    <row r="8" spans="1:7" x14ac:dyDescent="0.3">
      <c r="A8" s="11">
        <v>2</v>
      </c>
      <c r="B8" s="12">
        <v>94.474433333333323</v>
      </c>
      <c r="C8" s="12">
        <v>45.866666666666667</v>
      </c>
      <c r="D8" s="12">
        <v>479.83475833333335</v>
      </c>
      <c r="E8" s="12">
        <v>0</v>
      </c>
      <c r="F8" s="12">
        <v>0</v>
      </c>
      <c r="G8" s="12">
        <v>574.3097416666667</v>
      </c>
    </row>
    <row r="9" spans="1:7" x14ac:dyDescent="0.3">
      <c r="A9" s="11">
        <v>3</v>
      </c>
      <c r="B9" s="12">
        <v>115.51652500000002</v>
      </c>
      <c r="C9" s="12">
        <v>39.81666666666667</v>
      </c>
      <c r="D9" s="12">
        <v>479.75002500000016</v>
      </c>
      <c r="E9" s="12">
        <v>0</v>
      </c>
      <c r="F9" s="12">
        <v>0</v>
      </c>
      <c r="G9" s="12">
        <v>595.26697499999989</v>
      </c>
    </row>
    <row r="10" spans="1:7" x14ac:dyDescent="0.3">
      <c r="A10" s="11">
        <v>4</v>
      </c>
      <c r="B10" s="12">
        <v>-221.31209999999996</v>
      </c>
      <c r="C10" s="12">
        <v>38.508333333333333</v>
      </c>
      <c r="D10" s="12">
        <v>391.40502499999997</v>
      </c>
      <c r="E10" s="12">
        <v>0</v>
      </c>
      <c r="F10" s="12">
        <v>411.74160000000006</v>
      </c>
      <c r="G10" s="12">
        <v>581.83474999999999</v>
      </c>
    </row>
    <row r="11" spans="1:7" x14ac:dyDescent="0.3">
      <c r="A11" s="11">
        <v>5</v>
      </c>
      <c r="B11" s="12">
        <v>-254.33335833333328</v>
      </c>
      <c r="C11" s="12">
        <v>55.158333333333331</v>
      </c>
      <c r="D11" s="12">
        <v>476.29849999999988</v>
      </c>
      <c r="E11" s="12">
        <v>11.270633333333333</v>
      </c>
      <c r="F11" s="12">
        <v>359.3914000000002</v>
      </c>
      <c r="G11" s="12">
        <v>592.62737500000003</v>
      </c>
    </row>
    <row r="12" spans="1:7" x14ac:dyDescent="0.3">
      <c r="A12" s="11">
        <v>6</v>
      </c>
      <c r="B12" s="12">
        <v>110.86499166666665</v>
      </c>
      <c r="C12" s="12">
        <v>54.216666666666669</v>
      </c>
      <c r="D12" s="12">
        <v>479.84295833333334</v>
      </c>
      <c r="E12" s="12">
        <v>64.592558333333315</v>
      </c>
      <c r="F12" s="12">
        <v>0</v>
      </c>
      <c r="G12" s="12">
        <v>655.30091666666669</v>
      </c>
    </row>
    <row r="13" spans="1:7" x14ac:dyDescent="0.3">
      <c r="A13" s="11">
        <v>7</v>
      </c>
      <c r="B13" s="12">
        <v>78.117700000000028</v>
      </c>
      <c r="C13" s="12">
        <v>45.5</v>
      </c>
      <c r="D13" s="12">
        <v>479.82593333333347</v>
      </c>
      <c r="E13" s="12">
        <v>323.62425833333333</v>
      </c>
      <c r="F13" s="12">
        <v>0</v>
      </c>
      <c r="G13" s="12">
        <v>881.56795</v>
      </c>
    </row>
    <row r="14" spans="1:7" x14ac:dyDescent="0.3">
      <c r="A14" s="11">
        <v>8</v>
      </c>
      <c r="B14" s="12">
        <v>-264.5802583333334</v>
      </c>
      <c r="C14" s="12">
        <v>51.80833333333333</v>
      </c>
      <c r="D14" s="12">
        <v>479.83465000000007</v>
      </c>
      <c r="E14" s="12">
        <v>630.07044999999994</v>
      </c>
      <c r="F14" s="12">
        <v>0</v>
      </c>
      <c r="G14" s="12">
        <v>845.32409999999959</v>
      </c>
    </row>
    <row r="15" spans="1:7" x14ac:dyDescent="0.3">
      <c r="A15" s="11">
        <v>9</v>
      </c>
      <c r="B15" s="12">
        <v>-282.99669999999986</v>
      </c>
      <c r="C15" s="12">
        <v>65.724999999999994</v>
      </c>
      <c r="D15" s="12">
        <v>277.39344166666666</v>
      </c>
      <c r="E15" s="12">
        <v>824.22507499999995</v>
      </c>
      <c r="F15" s="12">
        <v>0</v>
      </c>
      <c r="G15" s="12">
        <v>818.61978333333354</v>
      </c>
    </row>
    <row r="16" spans="1:7" x14ac:dyDescent="0.3">
      <c r="A16" s="11">
        <v>10</v>
      </c>
      <c r="B16" s="12">
        <v>-121.5301833333333</v>
      </c>
      <c r="C16" s="12">
        <v>73.2</v>
      </c>
      <c r="D16" s="12">
        <v>39.988741666666662</v>
      </c>
      <c r="E16" s="12">
        <v>988.89866666666671</v>
      </c>
      <c r="F16" s="12">
        <v>0</v>
      </c>
      <c r="G16" s="12">
        <v>907.3562750000001</v>
      </c>
    </row>
    <row r="17" spans="1:7" x14ac:dyDescent="0.3">
      <c r="A17" s="11">
        <v>11</v>
      </c>
      <c r="B17" s="12">
        <v>-248.49172499999992</v>
      </c>
      <c r="C17" s="12">
        <v>79.783333333333331</v>
      </c>
      <c r="D17" s="12">
        <v>237.16550833333338</v>
      </c>
      <c r="E17" s="12">
        <v>1000.3901250000005</v>
      </c>
      <c r="F17" s="12">
        <v>0</v>
      </c>
      <c r="G17" s="12">
        <v>989.06318333333309</v>
      </c>
    </row>
    <row r="18" spans="1:7" x14ac:dyDescent="0.3">
      <c r="A18" s="11">
        <v>12</v>
      </c>
      <c r="B18" s="12">
        <v>-225.77053333333328</v>
      </c>
      <c r="C18" s="12">
        <v>94.541666666666671</v>
      </c>
      <c r="D18" s="12">
        <v>235.92001666666673</v>
      </c>
      <c r="E18" s="12">
        <v>998.45320000000049</v>
      </c>
      <c r="F18" s="12">
        <v>0</v>
      </c>
      <c r="G18" s="12">
        <v>1008.6023666666667</v>
      </c>
    </row>
    <row r="19" spans="1:7" x14ac:dyDescent="0.3">
      <c r="A19" s="11">
        <v>13</v>
      </c>
      <c r="B19" s="12">
        <v>-2.3658416666666691</v>
      </c>
      <c r="C19" s="12">
        <v>96.291666666666671</v>
      </c>
      <c r="D19" s="12">
        <v>39.990158333333333</v>
      </c>
      <c r="E19" s="12">
        <v>968.34003333333305</v>
      </c>
      <c r="F19" s="12">
        <v>0</v>
      </c>
      <c r="G19" s="12">
        <v>1005.9642416666669</v>
      </c>
    </row>
    <row r="20" spans="1:7" x14ac:dyDescent="0.3">
      <c r="A20" s="11">
        <v>14</v>
      </c>
      <c r="B20" s="12">
        <v>-2.99890721649485</v>
      </c>
      <c r="C20" s="12">
        <v>96.103092783505161</v>
      </c>
      <c r="D20" s="12">
        <v>188.68375257731958</v>
      </c>
      <c r="E20" s="12">
        <v>826.20183505154682</v>
      </c>
      <c r="F20" s="12">
        <v>0</v>
      </c>
      <c r="G20" s="12">
        <v>1011.8865051546394</v>
      </c>
    </row>
    <row r="21" spans="1:7" x14ac:dyDescent="0.3">
      <c r="A21" s="11">
        <v>15</v>
      </c>
      <c r="B21" s="12">
        <v>-24.936326530612256</v>
      </c>
      <c r="C21" s="12">
        <v>95.959183673469383</v>
      </c>
      <c r="D21" s="12">
        <v>311.80537755102046</v>
      </c>
      <c r="E21" s="12">
        <v>715.03991836734701</v>
      </c>
      <c r="F21" s="12">
        <v>0</v>
      </c>
      <c r="G21" s="12">
        <v>1001.9086428571425</v>
      </c>
    </row>
    <row r="22" spans="1:7" x14ac:dyDescent="0.3">
      <c r="A22" s="11">
        <v>16</v>
      </c>
      <c r="B22" s="12">
        <v>9.9079416666666678</v>
      </c>
      <c r="C22" s="12">
        <v>95.458333333333329</v>
      </c>
      <c r="D22" s="12">
        <v>430.61975000000012</v>
      </c>
      <c r="E22" s="12">
        <v>484.10859166666637</v>
      </c>
      <c r="F22" s="12">
        <v>0</v>
      </c>
      <c r="G22" s="12">
        <v>924.63609999999983</v>
      </c>
    </row>
    <row r="23" spans="1:7" x14ac:dyDescent="0.3">
      <c r="A23" s="11">
        <v>17</v>
      </c>
      <c r="B23" s="12">
        <v>156.37360000000004</v>
      </c>
      <c r="C23" s="12">
        <v>91.516666666666666</v>
      </c>
      <c r="D23" s="12">
        <v>479.82703333333336</v>
      </c>
      <c r="E23" s="12">
        <v>224.59654166666661</v>
      </c>
      <c r="F23" s="12">
        <v>0</v>
      </c>
      <c r="G23" s="12">
        <v>860.79770833333384</v>
      </c>
    </row>
    <row r="24" spans="1:7" x14ac:dyDescent="0.3">
      <c r="A24" s="11">
        <v>18</v>
      </c>
      <c r="B24" s="12">
        <v>261.01162499999998</v>
      </c>
      <c r="C24" s="12">
        <v>78.316666666666663</v>
      </c>
      <c r="D24" s="12">
        <v>479.82746666666662</v>
      </c>
      <c r="E24" s="12">
        <v>40.517216666666663</v>
      </c>
      <c r="F24" s="12">
        <v>0</v>
      </c>
      <c r="G24" s="12">
        <v>781.35674166666684</v>
      </c>
    </row>
    <row r="25" spans="1:7" x14ac:dyDescent="0.3">
      <c r="A25" s="11">
        <v>19</v>
      </c>
      <c r="B25" s="12">
        <v>112.05167499999996</v>
      </c>
      <c r="C25" s="12">
        <v>68.966666666666669</v>
      </c>
      <c r="D25" s="12">
        <v>479.8549416666666</v>
      </c>
      <c r="E25" s="12">
        <v>6.6652250000000004</v>
      </c>
      <c r="F25" s="12">
        <v>0</v>
      </c>
      <c r="G25" s="12">
        <v>598.57238333333339</v>
      </c>
    </row>
    <row r="26" spans="1:7" x14ac:dyDescent="0.3">
      <c r="A26" s="11">
        <v>20</v>
      </c>
      <c r="B26" s="12">
        <v>41.866341666666678</v>
      </c>
      <c r="C26" s="12">
        <v>63.975000000000001</v>
      </c>
      <c r="D26" s="12">
        <v>479.83287500000006</v>
      </c>
      <c r="E26" s="12">
        <v>0</v>
      </c>
      <c r="F26" s="12">
        <v>0</v>
      </c>
      <c r="G26" s="12">
        <v>521.69970833333321</v>
      </c>
    </row>
    <row r="27" spans="1:7" x14ac:dyDescent="0.3">
      <c r="A27" s="11">
        <v>21</v>
      </c>
      <c r="B27" s="12">
        <v>27.426716666666675</v>
      </c>
      <c r="C27" s="12">
        <v>61.325000000000003</v>
      </c>
      <c r="D27" s="12">
        <v>479.83731666666648</v>
      </c>
      <c r="E27" s="12">
        <v>0</v>
      </c>
      <c r="F27" s="12">
        <v>0</v>
      </c>
      <c r="G27" s="12">
        <v>507.26428333333337</v>
      </c>
    </row>
    <row r="28" spans="1:7" x14ac:dyDescent="0.3">
      <c r="A28" s="11">
        <v>22</v>
      </c>
      <c r="B28" s="12">
        <v>18.236500000000003</v>
      </c>
      <c r="C28" s="12">
        <v>59.458333333333336</v>
      </c>
      <c r="D28" s="12">
        <v>479.82919166666659</v>
      </c>
      <c r="E28" s="12">
        <v>0</v>
      </c>
      <c r="F28" s="12">
        <v>0</v>
      </c>
      <c r="G28" s="12">
        <v>498.06609166666664</v>
      </c>
    </row>
    <row r="29" spans="1:7" x14ac:dyDescent="0.3">
      <c r="A29" s="11">
        <v>23</v>
      </c>
      <c r="B29" s="12">
        <v>30.105950000000007</v>
      </c>
      <c r="C29" s="12">
        <v>56.875</v>
      </c>
      <c r="D29" s="12">
        <v>479.82619166666649</v>
      </c>
      <c r="E29" s="12">
        <v>0</v>
      </c>
      <c r="F29" s="12">
        <v>0</v>
      </c>
      <c r="G29" s="12">
        <v>509.93264999999997</v>
      </c>
    </row>
    <row r="30" spans="1:7" x14ac:dyDescent="0.3">
      <c r="A30" s="6" t="s">
        <v>22</v>
      </c>
      <c r="B30" s="12">
        <v>-21.597814253351672</v>
      </c>
      <c r="C30" s="12">
        <v>67.130372630151712</v>
      </c>
      <c r="D30" s="12">
        <v>389.45161653312533</v>
      </c>
      <c r="E30" s="12">
        <v>337.79143035078721</v>
      </c>
      <c r="F30" s="12">
        <v>32.13054166666668</v>
      </c>
      <c r="G30" s="12">
        <v>737.77578255604647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109A31E4C43144B7462257BA818002" ma:contentTypeVersion="21" ma:contentTypeDescription="Create a new document." ma:contentTypeScope="" ma:versionID="a62d2188c8fd2c7b4626c808cf092c23">
  <xsd:schema xmlns:xsd="http://www.w3.org/2001/XMLSchema" xmlns:xs="http://www.w3.org/2001/XMLSchema" xmlns:p="http://schemas.microsoft.com/office/2006/metadata/properties" xmlns:ns2="1f5a5c67-e8ae-490a-b2d7-5bdca8941993" xmlns:ns3="3a0b7edf-47f2-4f07-9a96-e4ba91d3a424" targetNamespace="http://schemas.microsoft.com/office/2006/metadata/properties" ma:root="true" ma:fieldsID="858788a050c6b3058c1daf441b0be352" ns2:_="" ns3:_="">
    <xsd:import namespace="1f5a5c67-e8ae-490a-b2d7-5bdca8941993"/>
    <xsd:import namespace="3a0b7edf-47f2-4f07-9a96-e4ba91d3a4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3:TaxCatchAll" minOccurs="0"/>
                <xsd:element ref="ns2:lcf76f155ced4ddcb4097134ff3c332f" minOccurs="0"/>
                <xsd:element ref="ns2:MediaServiceObjectDetectorVersions" minOccurs="0"/>
                <xsd:element ref="ns2:MediaServiceSearchProperties" minOccurs="0"/>
                <xsd:element ref="ns2:DateModifie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5a5c67-e8ae-490a-b2d7-5bdca89419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fa6face3-5b2c-4f56-a882-46c7cf2d30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DateModified" ma:index="26" nillable="true" ma:displayName="Date Modified" ma:default="[today]" ma:format="DateOnly" ma:internalName="DateModified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0b7edf-47f2-4f07-9a96-e4ba91d3a42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7f1832e6-ab42-4378-850b-ad0b6541c20c}" ma:internalName="TaxCatchAll" ma:showField="CatchAllData" ma:web="3a0b7edf-47f2-4f07-9a96-e4ba91d3a42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f5a5c67-e8ae-490a-b2d7-5bdca8941993">
      <Terms xmlns="http://schemas.microsoft.com/office/infopath/2007/PartnerControls"/>
    </lcf76f155ced4ddcb4097134ff3c332f>
    <TaxCatchAll xmlns="3a0b7edf-47f2-4f07-9a96-e4ba91d3a424" xsi:nil="true"/>
    <DateModified xmlns="1f5a5c67-e8ae-490a-b2d7-5bdca8941993">2024-12-05T06:48:41+00:00</DateModified>
  </documentManagement>
</p:properties>
</file>

<file path=customXml/itemProps1.xml><?xml version="1.0" encoding="utf-8"?>
<ds:datastoreItem xmlns:ds="http://schemas.openxmlformats.org/officeDocument/2006/customXml" ds:itemID="{D7B51FBF-6A6D-4151-B785-A86AD0A0C238}"/>
</file>

<file path=customXml/itemProps2.xml><?xml version="1.0" encoding="utf-8"?>
<ds:datastoreItem xmlns:ds="http://schemas.openxmlformats.org/officeDocument/2006/customXml" ds:itemID="{C3AC793C-AF0B-4CBB-902A-3B095DB5E188}"/>
</file>

<file path=customXml/itemProps3.xml><?xml version="1.0" encoding="utf-8"?>
<ds:datastoreItem xmlns:ds="http://schemas.openxmlformats.org/officeDocument/2006/customXml" ds:itemID="{826AFE6C-F7F8-4BED-B50E-6F1D41831C0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LOAD &amp; SOC</vt:lpstr>
      <vt:lpstr>Day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Slabbert</dc:creator>
  <cp:lastModifiedBy>Kevin Slabbert</cp:lastModifiedBy>
  <dcterms:created xsi:type="dcterms:W3CDTF">2024-12-04T14:52:08Z</dcterms:created>
  <dcterms:modified xsi:type="dcterms:W3CDTF">2024-12-05T05:08:52Z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0x0101006E109A31E4C43144B7462257BA818002</vt:lpwstr>
  </property>
</Properties>
</file>